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codeName="ThisWorkbook"/>
  <mc:AlternateContent xmlns:mc="http://schemas.openxmlformats.org/markup-compatibility/2006">
    <mc:Choice Requires="x15">
      <x15ac:absPath xmlns:x15ac="http://schemas.microsoft.com/office/spreadsheetml/2010/11/ac" url="/Users/nick/Work/gsq/gsq-geochem/profiles/gsq/templates/"/>
    </mc:Choice>
  </mc:AlternateContent>
  <xr:revisionPtr revIDLastSave="0" documentId="13_ncr:1_{7F9A0D51-C3C5-804B-81EE-D451136D3973}" xr6:coauthVersionLast="47" xr6:coauthVersionMax="47" xr10:uidLastSave="{00000000-0000-0000-0000-000000000000}"/>
  <bookViews>
    <workbookView xWindow="4340" yWindow="1120" windowWidth="50460" windowHeight="23500" tabRatio="842" firstSheet="9" activeTab="26" xr2:uid="{00000000-000D-0000-FFFF-FFFF00000000}"/>
  </bookViews>
  <sheets>
    <sheet name="TEMPLATE_NOTES" sheetId="1" r:id="rId1"/>
    <sheet name="VALIDATION _DICTIONARY" sheetId="2" r:id="rId2"/>
    <sheet name="UNITS OF MEASURE" sheetId="3" r:id="rId3"/>
    <sheet name="DICTIONARY" sheetId="4" r:id="rId4"/>
    <sheet name="TENEMENT" sheetId="5" r:id="rId5"/>
    <sheet name="DRILLHOLE_LOCATION" sheetId="6" r:id="rId6"/>
    <sheet name="DRILLHOLE_SURVEY" sheetId="7" r:id="rId7"/>
    <sheet name="DRILLHOLE_SAMPLE" sheetId="8" r:id="rId8"/>
    <sheet name="SAMPLE_PREPARATION" sheetId="10" r:id="rId9"/>
    <sheet name="SAMPLE_PHYSICAL" sheetId="31" r:id="rId10"/>
    <sheet name="GEOCHEMISTRY_META" sheetId="11" r:id="rId11"/>
    <sheet name="SAMPLE_GEOCHEMISTRY" sheetId="12" r:id="rId12"/>
    <sheet name="SURFACE_SAMPLE" sheetId="9" r:id="rId13"/>
    <sheet name="QAQC_META" sheetId="29" r:id="rId14"/>
    <sheet name="QAQC_GEOCHEMISTY" sheetId="14" r:id="rId15"/>
    <sheet name="SAMPLE_PXRF" sheetId="13" r:id="rId16"/>
    <sheet name="DRILLHOLE_LITHOLOGY" sheetId="15" r:id="rId17"/>
    <sheet name="DRILLHOLE_STRUCTURE" sheetId="16" r:id="rId18"/>
    <sheet name="SURFACE_LITHOLOGY" sheetId="17" r:id="rId19"/>
    <sheet name="SURFACE_STRUCTURE" sheetId="18" r:id="rId20"/>
    <sheet name="LITH_DICTIONARY" sheetId="19" r:id="rId21"/>
    <sheet name="MIN_DICTIONARY" sheetId="20" r:id="rId22"/>
    <sheet name="DRILLHOLE_GEOCHEMISTY" sheetId="21" state="hidden" r:id="rId23"/>
    <sheet name="DRILLHOLE_XRF" sheetId="22" state="hidden" r:id="rId24"/>
    <sheet name="SURFACE_GEOCHEMISTY" sheetId="23" state="hidden" r:id="rId25"/>
    <sheet name="SURFACE_XRF" sheetId="24" state="hidden" r:id="rId26"/>
    <sheet name="RESERVES_RESOURCES" sheetId="25" r:id="rId27"/>
    <sheet name="WATER_ANALYSIS" sheetId="26" state="hidden" r:id="rId28"/>
    <sheet name="WIRELINE_LOGS" sheetId="27" state="hidden" r:id="rId29"/>
    <sheet name="ESRI_MAPINFO_SHEET" sheetId="28" state="veryHidden" r:id="rId30"/>
  </sheets>
  <externalReferences>
    <externalReference r:id="rId31"/>
  </externalReferences>
  <definedNames>
    <definedName name="_xlnm._FilterDatabase" localSheetId="7" hidden="1">DRILLHOLE_SAMPLE!$A$9:$I$564</definedName>
    <definedName name="_xlnm._FilterDatabase" localSheetId="20" hidden="1">LITH_DICTIONARY!$H$8:$P$2917</definedName>
    <definedName name="_xlnm._FilterDatabase" localSheetId="21" hidden="1">MIN_DICTIONARY!$G$8:$L$8</definedName>
    <definedName name="_xlnm._FilterDatabase" localSheetId="2" hidden="1">'UNITS OF MEASURE'!$B$1:$W$1</definedName>
    <definedName name="COLOUR">OFFSET('VALIDATION _DICTIONARY'!$N$5,0,0,COUNTA('VALIDATION _DICTIONARY'!$N:$N)-2,1)</definedName>
    <definedName name="COMMODITY">OFFSET('VALIDATION _DICTIONARY'!$V$5,0,0,COUNTA('VALIDATION _DICTIONARY'!$V:$V)-2,1)</definedName>
    <definedName name="COORD_SYS_ID">OFFSET('VALIDATION _DICTIONARY'!$B$5,0,0,COUNTA('VALIDATION _DICTIONARY'!$B:$B)-1,1)</definedName>
    <definedName name="CURRENT_CLASS">OFFSET('VALIDATION _DICTIONARY'!$E$23,0,0,COUNTA('VALIDATION _DICTIONARY'!$G:$G)-1,1)</definedName>
    <definedName name="DEPTH_DATUM" localSheetId="27">[1]VALIDATION_DICTIONARY!$I$6:$I$9</definedName>
    <definedName name="DEPTH_DATUM" localSheetId="28">[1]VALIDATION_DICTIONARY!$I$6:$I$9</definedName>
    <definedName name="DEPTH_DATUM">OFFSET('VALIDATION _DICTIONARY'!$C$5,0,0,COUNTA('VALIDATION _DICTIONARY'!$C:$C)-2,1)</definedName>
    <definedName name="DRILL_TYPE">OFFSET('VALIDATION _DICTIONARY'!$E$23,0,0,COUNTA('VALIDATION _DICTIONARY'!$E:$E)-1,1)</definedName>
    <definedName name="GRAIN_SIZE">OFFSET('VALIDATION _DICTIONARY'!$S$5,0,0,COUNTA('VALIDATION _DICTIONARY'!$S:$S)-1,1)</definedName>
    <definedName name="LEASE_NAME" localSheetId="27">[1]VALIDATION_DICTIONARY!$B$6:$B$9</definedName>
    <definedName name="LEASE_NAME" localSheetId="28">[1]VALIDATION_DICTIONARY!$B$6:$B$9</definedName>
    <definedName name="LEASE_NAME">OFFSET('VALIDATION _DICTIONARY'!$A$5,0,0,COUNTA('VALIDATION _DICTIONARY'!$A:$A)-3,1)</definedName>
    <definedName name="LOC_SURVEY_TYPE">OFFSET('VALIDATION _DICTIONARY'!$D$5,0,0,COUNTA('VALIDATION _DICTIONARY'!$D:$D)-1,1)</definedName>
    <definedName name="MIN_TYPE">OFFSET(MIN_DICTIONARY!$B$9,0,0,COUNTA(MIN_DICTIONARY!$B:$B)-6,1)</definedName>
    <definedName name="QAQC" localSheetId="9">OFFSET('VALIDATION _DICTIONARY'!#REF!,0,0,COUNTA('VALIDATION _DICTIONARY'!$M:$M)-1,1)</definedName>
    <definedName name="QAQC">OFFSET('VALIDATION _DICTIONARY'!#REF!,0,0,COUNTA('VALIDATION _DICTIONARY'!$M:$M)-1,1)</definedName>
    <definedName name="RESERVE_CLASS_ID">OFFSET('VALIDATION _DICTIONARY'!$W$5,0,0,COUNTA('VALIDATION _DICTIONARY'!$W:$W)-1,1)</definedName>
    <definedName name="RESOURCE_STATUS">OFFSET('VALIDATION _DICTIONARY'!$X$5,0,0,COUNTA('VALIDATION _DICTIONARY'!$X:$X)-1,1)</definedName>
    <definedName name="ROCK_TYPE">OFFSET(LITH_DICTIONARY!$B$9,0,0,COUNTA(LITH_DICTIONARY!$B:$B)-6,1)</definedName>
    <definedName name="RPT_SURVEY_TYPE">OFFSET('VALIDATION _DICTIONARY'!$H$5,0,0,COUNTA('VALIDATION _DICTIONARY'!$H:$H)-2,1)</definedName>
    <definedName name="SAMPLE_CODE">OFFSET('VALIDATION _DICTIONARY'!$J$5,0,0,COUNTA('VALIDATION _DICTIONARY'!$J:$J)-2,1)</definedName>
    <definedName name="SAMPLE_CODE_SURFACE" localSheetId="9">OFFSET('VALIDATION _DICTIONARY'!#REF!,0,0,COUNTA('VALIDATION _DICTIONARY'!$K:$K)-1,1)</definedName>
    <definedName name="SAMPLE_CODE_SURFACE">OFFSET('VALIDATION _DICTIONARY'!#REF!,0,0,COUNTA('VALIDATION _DICTIONARY'!$K:$K)-1,1)</definedName>
    <definedName name="SAMPLE_MATERIAL" localSheetId="9">OFFSET('VALIDATION _DICTIONARY'!$I$5,0,0,COUNTA('VALIDATION _DICTIONARY'!#REF!)-1,1)</definedName>
    <definedName name="SAMPLE_MATERIAL">OFFSET('VALIDATION _DICTIONARY'!$I$5,0,0,COUNTA('VALIDATION _DICTIONARY'!#REF!)-1,1)</definedName>
    <definedName name="SAMPLE_SOURCE" localSheetId="9">OFFSET('VALIDATION _DICTIONARY'!#REF!,0,0,COUNTA('VALIDATION _DICTIONARY'!#REF!)-1,1)</definedName>
    <definedName name="SAMPLE_SOURCE">OFFSET('VALIDATION _DICTIONARY'!#REF!,0,0,COUNTA('VALIDATION _DICTIONARY'!#REF!)-1,1)</definedName>
    <definedName name="SS">OFFSET('VALIDATION _DICTIONARY'!#REF!,0,0,COUNTA('VALIDATION _DICTIONARY'!$K:$K)-1,1)</definedName>
    <definedName name="STRUCTURE_LITH">OFFSET('VALIDATION _DICTIONARY'!$Q$5,0,0,COUNTA('VALIDATION _DICTIONARY'!$Q:$Q)-1,1)</definedName>
    <definedName name="TEXTURE">OFFSET('VALIDATION _DICTIONARY'!$R$5,0,0,COUNTA('VALIDATION _DICTIONARY'!$R:$R)-1,1)</definedName>
    <definedName name="UOM_CONCENTRATION">OFFSET('UNITS OF MEASURE'!$B$2,0,0,COUNTA('UNITS OF MEASURE'!$B:$B)-1,1)</definedName>
    <definedName name="UOM_CONDUCTIVITY">OFFSET('UNITS OF MEASURE'!$C$2,0,0,COUNTA('UNITS OF MEASURE'!$C:$C)-1,1)</definedName>
    <definedName name="UOM_DENSITY">OFFSET('UNITS OF MEASURE'!$D$2,0,0,COUNTA('UNITS OF MEASURE'!$D:$D)-1,1)</definedName>
    <definedName name="UOM_DRILL_RATE">OFFSET('UNITS OF MEASURE'!$E$2,0,0,COUNTA('UNITS OF MEASURE'!$E:$E)-1,1)</definedName>
    <definedName name="UOM_ENERGY">OFFSET('UNITS OF MEASURE'!$F$2,0,0,COUNTA('UNITS OF MEASURE'!$F:$F)-1,1)</definedName>
    <definedName name="UOM_FLOW_RATE">OFFSET('UNITS OF MEASURE'!$G$2,0,0,COUNTA('UNITS OF MEASURE'!$G:$G)-1,1)</definedName>
    <definedName name="UOM_FREQUENCY">OFFSET('UNITS OF MEASURE'!$H$2,0,0,COUNTA('UNITS OF MEASURE'!$H:$H)-1,1)</definedName>
    <definedName name="UOM_GAS_CONTENT">OFFSET('UNITS OF MEASURE'!$I$2,0,0,COUNTA('UNITS OF MEASURE'!$I:$I)-1,1)</definedName>
    <definedName name="UOM_LENGTH">OFFSET('UNITS OF MEASURE'!$J$2,0,0,COUNTA('UNITS OF MEASURE'!$J:$J)-1,1)</definedName>
    <definedName name="UOM_MASS">OFFSET('UNITS OF MEASURE'!$K$2,0,0,COUNTA('UNITS OF MEASURE'!$K:$K)-1,1)</definedName>
    <definedName name="UOM_MUD_WEIGHT">OFFSET('UNITS OF MEASURE'!$L$2,0,0,COUNTA('UNITS OF MEASURE'!$L:$L)-1,1)</definedName>
    <definedName name="UOM_NUMERICAL">OFFSET('UNITS OF MEASURE'!$M$2,0,0,COUNTA('UNITS OF MEASURE'!$M:$M)-1,1)</definedName>
    <definedName name="UOM_PERFORATION_SPACING" localSheetId="10">OFFSET('UNITS OF MEASURE'!$N$2,0,0,COUNTA('UNITS OF MEASURE'!#REF!)-1,1)</definedName>
    <definedName name="UOM_PERFORATION_SPACING" localSheetId="9">OFFSET('UNITS OF MEASURE'!$N$2,0,0,COUNTA('UNITS OF MEASURE'!#REF!)-1,1)</definedName>
    <definedName name="UOM_PERFORATION_SPACING" localSheetId="8">OFFSET('UNITS OF MEASURE'!$N$2,0,0,COUNTA('UNITS OF MEASURE'!#REF!)-1,1)</definedName>
    <definedName name="UOM_PERFORATION_SPACING">OFFSET('UNITS OF MEASURE'!$N$2,0,0,COUNTA('UNITS OF MEASURE'!#REF!)-1,1)</definedName>
    <definedName name="UOM_PERMEABILITY">OFFSET('UNITS OF MEASURE'!$O$2,0,0,COUNTA('UNITS OF MEASURE'!$O:$O)-1,1)</definedName>
    <definedName name="UOM_PRESSURE">OFFSET('UNITS OF MEASURE'!$P$2,0,0,COUNTA('UNITS OF MEASURE'!$P:$P)-1,1)</definedName>
    <definedName name="UOM_RESISTIVITY">OFFSET('UNITS OF MEASURE'!$Q$2,0,0,COUNTA('UNITS OF MEASURE'!$Q:$Q)-1,1)</definedName>
    <definedName name="UOM_ROTATION">OFFSET('UNITS OF MEASURE'!$R$2,0,0,COUNTA('UNITS OF MEASURE'!$R:$R)-1,1)</definedName>
    <definedName name="UOM_TEMPERATURE">OFFSET('UNITS OF MEASURE'!$S$2,0,0,COUNTA('UNITS OF MEASURE'!$S:$S)-1,1)</definedName>
    <definedName name="UOM_TIME">OFFSET('UNITS OF MEASURE'!$T$2,0,0,COUNTA('UNITS OF MEASURE'!$T:$T)-1,1)</definedName>
    <definedName name="UOM_VELOCITY">OFFSET('UNITS OF MEASURE'!$U$2,0,0,COUNTA('UNITS OF MEASURE'!$U:$U)-1,1)</definedName>
    <definedName name="UOM_VISCOSITY">OFFSET('UNITS OF MEASURE'!$V$2,0,0,COUNTA('UNITS OF MEASURE'!$V:$V)-1,1)</definedName>
    <definedName name="UOM_VOLUME">OFFSET('UNITS OF MEASURE'!$W$2,0,0,COUNTA('UNITS OF MEASURE'!$W:$W)-1,1)</definedName>
    <definedName name="WEATHERING">OFFSET('VALIDATION _DICTIONARY'!$O$5,0,0,COUNTA('VALIDATION _DICTIONARY'!$O:$O)-1,1)</definedName>
    <definedName name="Z_03B04745_F29E_4E26_B62E_F0D2264078A4_.wvu.Cols" localSheetId="20" hidden="1">LITH_DICTIONARY!$N:$O</definedName>
    <definedName name="Z_03B04745_F29E_4E26_B62E_F0D2264078A4_.wvu.Cols" localSheetId="24" hidden="1">SURFACE_GEOCHEMISTY!$B:$F</definedName>
    <definedName name="Z_03B04745_F29E_4E26_B62E_F0D2264078A4_.wvu.Cols" localSheetId="25" hidden="1">SURFACE_XRF!$B:$F</definedName>
    <definedName name="Z_03B04745_F29E_4E26_B62E_F0D2264078A4_.wvu.FilterData" localSheetId="20" hidden="1">LITH_DICTIONARY!$H$8:$P$2917</definedName>
    <definedName name="Z_03B04745_F29E_4E26_B62E_F0D2264078A4_.wvu.FilterData" localSheetId="21" hidden="1">MIN_DICTIONARY!$G$8:$L$8</definedName>
    <definedName name="Z_03B04745_F29E_4E26_B62E_F0D2264078A4_.wvu.FilterData" localSheetId="2" hidden="1">'UNITS OF MEASURE'!$B$1:$W$1</definedName>
    <definedName name="Z_853B6239_A439_411F_9927_AA08BF431DBB_.wvu.Cols" localSheetId="20" hidden="1">LITH_DICTIONARY!$N:$O</definedName>
    <definedName name="Z_853B6239_A439_411F_9927_AA08BF431DBB_.wvu.Cols" localSheetId="24" hidden="1">SURFACE_GEOCHEMISTY!$B:$F</definedName>
    <definedName name="Z_853B6239_A439_411F_9927_AA08BF431DBB_.wvu.Cols" localSheetId="25" hidden="1">SURFACE_XRF!$B:$F</definedName>
    <definedName name="Z_853B6239_A439_411F_9927_AA08BF431DBB_.wvu.FilterData" localSheetId="20" hidden="1">LITH_DICTIONARY!$H$8:$P$2917</definedName>
    <definedName name="Z_853B6239_A439_411F_9927_AA08BF431DBB_.wvu.FilterData" localSheetId="21" hidden="1">MIN_DICTIONARY!$G$8:$L$8</definedName>
    <definedName name="Z_853B6239_A439_411F_9927_AA08BF431DBB_.wvu.FilterData" localSheetId="2" hidden="1">'UNITS OF MEASURE'!$B$1:$W$1</definedName>
    <definedName name="Z_9F9DAF4D_D2EF_4660_943E_0C19C13C2663_.wvu.Cols" localSheetId="20" hidden="1">LITH_DICTIONARY!$N:$O</definedName>
    <definedName name="Z_9F9DAF4D_D2EF_4660_943E_0C19C13C2663_.wvu.Cols" localSheetId="24" hidden="1">SURFACE_GEOCHEMISTY!$B:$F</definedName>
    <definedName name="Z_9F9DAF4D_D2EF_4660_943E_0C19C13C2663_.wvu.Cols" localSheetId="25" hidden="1">SURFACE_XRF!$B:$F</definedName>
    <definedName name="Z_9F9DAF4D_D2EF_4660_943E_0C19C13C2663_.wvu.FilterData" localSheetId="20" hidden="1">LITH_DICTIONARY!$H$8:$P$2917</definedName>
    <definedName name="Z_9F9DAF4D_D2EF_4660_943E_0C19C13C2663_.wvu.FilterData" localSheetId="21" hidden="1">MIN_DICTIONARY!$G$8:$L$8</definedName>
    <definedName name="Z_9F9DAF4D_D2EF_4660_943E_0C19C13C2663_.wvu.FilterData" localSheetId="2" hidden="1">'UNITS OF MEASURE'!$B$1:$W$1</definedName>
    <definedName name="Z_DEC7CBE2_9713_4252_8444_1D6959C164AB_.wvu.Cols" localSheetId="20" hidden="1">LITH_DICTIONARY!$N:$O</definedName>
    <definedName name="Z_DEC7CBE2_9713_4252_8444_1D6959C164AB_.wvu.Cols" localSheetId="24" hidden="1">SURFACE_GEOCHEMISTY!$B:$F</definedName>
    <definedName name="Z_DEC7CBE2_9713_4252_8444_1D6959C164AB_.wvu.Cols" localSheetId="25" hidden="1">SURFACE_XRF!$B:$F</definedName>
    <definedName name="Z_DEC7CBE2_9713_4252_8444_1D6959C164AB_.wvu.FilterData" localSheetId="20" hidden="1">LITH_DICTIONARY!$H$8:$P$2917</definedName>
    <definedName name="Z_DEC7CBE2_9713_4252_8444_1D6959C164AB_.wvu.FilterData" localSheetId="21" hidden="1">MIN_DICTIONARY!$G$8:$L$8</definedName>
    <definedName name="Z_DEC7CBE2_9713_4252_8444_1D6959C164AB_.wvu.FilterData" localSheetId="2" hidden="1">'UNITS OF MEASURE'!$B$1:$W$1</definedName>
  </definedNames>
  <calcPr calcId="191028"/>
  <customWorkbookViews>
    <customWorkbookView name="TANG Joseph - Personal View" guid="{9F9DAF4D-D2EF-4660-943E-0C19C13C2663}" mergeInterval="0" personalView="1" maximized="1" xWindow="-1928" yWindow="-8" windowWidth="1936" windowHeight="1056" tabRatio="842" activeSheetId="13"/>
    <customWorkbookView name="HOY Derek - Personal View" guid="{DEC7CBE2-9713-4252-8444-1D6959C164AB}" mergeInterval="0" personalView="1" maximized="1" xWindow="-8" yWindow="-8" windowWidth="1936" windowHeight="1056" tabRatio="917" activeSheetId="6" showComments="commIndAndComment"/>
    <customWorkbookView name="KELLY Vance - Personal View" guid="{03B04745-F29E-4E26-B62E-F0D2264078A4}" mergeInterval="0" personalView="1" maximized="1" xWindow="2391" yWindow="-678" windowWidth="2418" windowHeight="1368" tabRatio="842" activeSheetId="1" showComments="commIndAndComment"/>
    <customWorkbookView name="DAVIES Rhys - Personal View" guid="{853B6239-A439-411F-9927-AA08BF431DBB}" mergeInterval="0" personalView="1" xWindow="2926" yWindow="109" windowWidth="2700" windowHeight="1354" tabRatio="842" activeSheetId="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G7" i="13"/>
  <c r="F7" i="13"/>
  <c r="G5" i="13"/>
  <c r="F5" i="13"/>
  <c r="G1" i="13"/>
  <c r="G8" i="13" s="1"/>
  <c r="F1" i="13"/>
  <c r="F8" i="13" s="1"/>
  <c r="F6" i="13" l="1"/>
  <c r="G6" i="13"/>
  <c r="D8" i="18"/>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Y20" i="2"/>
  <c r="Y21" i="2"/>
  <c r="Y22" i="2"/>
  <c r="Y23" i="2"/>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<sst xmlns="http://schemas.openxmlformats.org/spreadsheetml/2006/main" count="30700" uniqueCount="19611">
  <si>
    <t>Minerals and Coal Reporting Practice Direction</t>
  </si>
  <si>
    <t>Activity, final, partial relinquishment and partial surrender reports</t>
  </si>
  <si>
    <t>MINERALS REPORTING SUBMISSION TEMPLATES</t>
  </si>
  <si>
    <t>VERSION 1.0</t>
  </si>
  <si>
    <t>Release: Sepetember 2020</t>
  </si>
  <si>
    <t>INTRODUCTION</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</si>
  <si>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 dictionary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</si>
  <si>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INSTRUCTIONS</t>
  </si>
  <si>
    <t xml:space="preserve"> </t>
  </si>
  <si>
    <t>TEMPLATE REFERENCE</t>
  </si>
  <si>
    <t>DATA FILE COMPONENT</t>
  </si>
  <si>
    <t>SUBMISSION TEMPLATE</t>
  </si>
  <si>
    <t>PURPOSE</t>
  </si>
  <si>
    <t>REQUIREMENT</t>
  </si>
  <si>
    <t>All</t>
  </si>
  <si>
    <t>TENEMENT</t>
  </si>
  <si>
    <t>Data for the project and resource authority common to all other templates. This must be completed prior to filling other templates. All locations throughout the templates must be referenced to the coordinate system specified in this template.</t>
  </si>
  <si>
    <t>MANDATORY</t>
  </si>
  <si>
    <t>DICTIONARY</t>
  </si>
  <si>
    <t>All company codes used throughout the templates must be supplied with a description where terms are not able to be matched to an existing term within the template dictionaries. This excludes rock type and mineral codes, which have dedicated dictionaries.</t>
  </si>
  <si>
    <t>MANDATORY WHERE ALTERED</t>
  </si>
  <si>
    <t>Data - Drilling</t>
  </si>
  <si>
    <t>DRILLHOLE_LOCATION</t>
  </si>
  <si>
    <t>General details of a drillhole and its depth.</t>
  </si>
  <si>
    <t>Data - Drillhole survey</t>
  </si>
  <si>
    <t>DRILLHOLE_SURVEY</t>
  </si>
  <si>
    <t>Downhole surveys conducted in a drillhole.</t>
  </si>
  <si>
    <t>MANDATORY WHERE PERFORMED</t>
  </si>
  <si>
    <t>Data - Lithology</t>
  </si>
  <si>
    <t>DRILLHOLE_LITHOLOGY</t>
  </si>
  <si>
    <t>Logging of lithology type and descriptions from cuttings or core acquired in a drillhole.</t>
  </si>
  <si>
    <t>DRILLHOLE_STRUCTURE</t>
  </si>
  <si>
    <t>Logging of structure types and descriptions from core acquired in a drillhole.</t>
  </si>
  <si>
    <t>GOOD INDUSTRY PRACTICE</t>
  </si>
  <si>
    <t>SURFACE_LITHOLOGY</t>
  </si>
  <si>
    <t>Logging of lithology type and descriptions from surface samples or outcrop.</t>
  </si>
  <si>
    <t>SURFACE_STRUCTURE</t>
  </si>
  <si>
    <t>Logging of structure types and descriptions from outcrop.</t>
  </si>
  <si>
    <t>LITH_DICTIONARY</t>
  </si>
  <si>
    <t>Dictionary of common lithology classifications and their corresponding codes. It is preferred that rock types entered in other templates use the existing codes. Where existing codes are not used the codes and descriptions used must be appended to this table.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</si>
  <si>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</si>
  <si>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</si>
  <si>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Data - Reserves and resources</t>
  </si>
  <si>
    <t>RESERVES_RESOURCES</t>
  </si>
  <si>
    <t>Reserves and resources classifications and confidence levels estimated within the resource authorities.</t>
  </si>
  <si>
    <t>Data - Samples and analysis</t>
  </si>
  <si>
    <t>DRILLHOLE_SAMPLE</t>
  </si>
  <si>
    <t>Details of the ID, type, and location of physical samples taken from a drillhole.</t>
  </si>
  <si>
    <t>SURFACE_SAMPLE</t>
  </si>
  <si>
    <t>Details of the ID, type, and location of physical samples taken at surface.</t>
  </si>
  <si>
    <t>SAMPLE_PREPARATION</t>
  </si>
  <si>
    <t>Details of Lab based sample preparation methods.</t>
  </si>
  <si>
    <t>SAMPLE_PHYSICAL</t>
  </si>
  <si>
    <t>Details of physical properties of the sample recorded.</t>
  </si>
  <si>
    <t>GEOCHEMISTRY_META</t>
  </si>
  <si>
    <t>Details of lab based analytical methods used.</t>
  </si>
  <si>
    <t>SAMPLE_GEOCHEMISTRY</t>
  </si>
  <si>
    <t>Details of the geochemical analyses (assays) of samples detailed in SURFACE_SAMPLES and DRILLHOLE_SAMPLES.</t>
  </si>
  <si>
    <t>SAMPLE_PXRF</t>
  </si>
  <si>
    <t>Detailed of XRF and PXRF analyses of samples detailed in SURFACE_SAMPLES and DRILLHOLE_SAMPLES.</t>
  </si>
  <si>
    <t>QAQC_META</t>
  </si>
  <si>
    <t>GEOCHEMISTRY_QAQC</t>
  </si>
  <si>
    <t>Details of the geochemical quality control procedures to ensure precision and accuracy of assay data.</t>
  </si>
  <si>
    <t>TEMPLATE DEFINITIONS</t>
  </si>
  <si>
    <t>TEMPLATE HEADER ELEMENT</t>
  </si>
  <si>
    <t>DEFINITION</t>
  </si>
  <si>
    <t>FIELD</t>
  </si>
  <si>
    <t xml:space="preserve">The standard field name that the column of data is reported against. </t>
  </si>
  <si>
    <t>GGIC CODE</t>
  </si>
  <si>
    <t>References to the corresponding table code used in the GGIC data submission templates, where applicable</t>
  </si>
  <si>
    <t>Identifies that the column of data relates to a mandatory or minimum requirement as detailed in the "Minerals and Coal Reporting Practice Direction" and as defined in the relevant Regulation(s).</t>
  </si>
  <si>
    <t>DATA TYPE</t>
  </si>
  <si>
    <t>Describes the type of data required to be reported in the field as VARCHAR2 (text), NUMBER, DATE, or TIME.</t>
  </si>
  <si>
    <t>DATA LENGTH</t>
  </si>
  <si>
    <t>Provides the length of characters or significant figures available for the column of data reported in the field with respect to the data type.</t>
  </si>
  <si>
    <t>STANDARD UOM/FORMAT</t>
  </si>
  <si>
    <t>Where relevant, provides the standard reporting unit required for the column of data reported in the field. This is defined in the "Common Requirements" section or the respective component section of the "Minerals and Coal Reporting Practice Direction".</t>
  </si>
  <si>
    <t>STANDARD DECIMAL ACCURACY</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</si>
  <si>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</si>
  <si>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</si>
  <si>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Vocabulary Mapping</t>
  </si>
  <si>
    <t>VALIDATION DICTIONARIES</t>
  </si>
  <si>
    <t>DRILLHOLE SURVEY</t>
  </si>
  <si>
    <t>GEOCHEMISTRY</t>
  </si>
  <si>
    <t>LITHOLOGY</t>
  </si>
  <si>
    <t>STRUCTURE</t>
  </si>
  <si>
    <t>LEASE_NAME</t>
  </si>
  <si>
    <t>COORD_SYS_ID</t>
  </si>
  <si>
    <t>DEPTH_DATUM</t>
  </si>
  <si>
    <t>LOC_SURVEY_TYPE</t>
  </si>
  <si>
    <t>DRILL_TYPE</t>
  </si>
  <si>
    <t>DRILL_DIAMETER</t>
  </si>
  <si>
    <t>CURRENT_CLASS</t>
  </si>
  <si>
    <t>RPT_SURVEY_TYPE</t>
  </si>
  <si>
    <t>SAMPLE_MATERIAL</t>
  </si>
  <si>
    <t>SAMPLE_TYPE_DRILLING</t>
  </si>
  <si>
    <t>SAMPLE_TYPE_SURFACE</t>
  </si>
  <si>
    <t>MESH_SIZE</t>
  </si>
  <si>
    <t>QAQC</t>
  </si>
  <si>
    <t>COLOUR</t>
  </si>
  <si>
    <t>WEATHERING</t>
  </si>
  <si>
    <t>ALTERATION</t>
  </si>
  <si>
    <t>TEXTURE</t>
  </si>
  <si>
    <t>GRAIN_SIZE</t>
  </si>
  <si>
    <t>STRUCTURAL_FEATURE</t>
  </si>
  <si>
    <t>COMMODITY</t>
  </si>
  <si>
    <t>RESERVE_CLASS_ID</t>
  </si>
  <si>
    <t>RESOURCE_STATUS</t>
  </si>
  <si>
    <t>EPC</t>
  </si>
  <si>
    <t>GDA2020</t>
  </si>
  <si>
    <t>GROUND LEVEL (GL)</t>
  </si>
  <si>
    <t>GPS</t>
  </si>
  <si>
    <t>AUGER, MECHANICAL</t>
  </si>
  <si>
    <t>BQ</t>
  </si>
  <si>
    <t>EXPLORATION</t>
  </si>
  <si>
    <t>GYROSCOPIC</t>
  </si>
  <si>
    <t>ROCK</t>
  </si>
  <si>
    <t>CORE</t>
  </si>
  <si>
    <t>ALLUVIAL SAMPLE</t>
  </si>
  <si>
    <t>1 in.</t>
  </si>
  <si>
    <t>STANDARD</t>
  </si>
  <si>
    <t>BLACK</t>
  </si>
  <si>
    <t>COMPLETELY OXIDISED</t>
  </si>
  <si>
    <t>ALBITIC ALTERATION</t>
  </si>
  <si>
    <t>ANASTOMOSING CLEAVAGE</t>
  </si>
  <si>
    <t>AUTOBRECCIATED</t>
  </si>
  <si>
    <t>CLAY</t>
  </si>
  <si>
    <t>BEDDING</t>
  </si>
  <si>
    <t>AGATE</t>
  </si>
  <si>
    <t>PROVED RESERVES</t>
  </si>
  <si>
    <t>TAILINGS DAM</t>
  </si>
  <si>
    <t>EPM</t>
  </si>
  <si>
    <t>MGA2020 Z54</t>
  </si>
  <si>
    <t>DRILLPIPE COLLAR (DC)</t>
  </si>
  <si>
    <t>AGPS</t>
  </si>
  <si>
    <t>AUGER, HANDHELD</t>
  </si>
  <si>
    <t>HQ</t>
  </si>
  <si>
    <t>APPRAISAL</t>
  </si>
  <si>
    <t>MWD</t>
  </si>
  <si>
    <t>SEDIMENT</t>
  </si>
  <si>
    <t>CUTTINGS</t>
  </si>
  <si>
    <t>AUGER SAMPLE</t>
  </si>
  <si>
    <t>7/8 in.</t>
  </si>
  <si>
    <t>BLANK</t>
  </si>
  <si>
    <t>BLUE</t>
  </si>
  <si>
    <t>COMPLETELY WEATHERED</t>
  </si>
  <si>
    <t>SODIC ALTERATION</t>
  </si>
  <si>
    <t>ANGULAR MATRIX-SUPPORTED BRECCIA</t>
  </si>
  <si>
    <t>ADCUMULATE</t>
  </si>
  <si>
    <t>SILT</t>
  </si>
  <si>
    <t>BOUDINAGE</t>
  </si>
  <si>
    <t>AGGREGATE</t>
  </si>
  <si>
    <t>PROBABLE RESERVES</t>
  </si>
  <si>
    <t>STOCKPILE (MINERALISED MATERIAL)</t>
  </si>
  <si>
    <t>MDL</t>
  </si>
  <si>
    <t>MGA2020 Z55</t>
  </si>
  <si>
    <t>ROTARY TABLE (RT)</t>
  </si>
  <si>
    <t>DGPS</t>
  </si>
  <si>
    <t>BOX CORE</t>
  </si>
  <si>
    <t>HQ3</t>
  </si>
  <si>
    <t>DEVELOPMENT</t>
  </si>
  <si>
    <t>MAGNETIC</t>
  </si>
  <si>
    <t>SOIL</t>
  </si>
  <si>
    <t>HCORE</t>
  </si>
  <si>
    <t>BEACH SEDIMENTS</t>
  </si>
  <si>
    <t>3/4 in.</t>
  </si>
  <si>
    <t xml:space="preserve">FIELD DUPLICATE </t>
  </si>
  <si>
    <t>BROWN</t>
  </si>
  <si>
    <t>STRONGLY WEATHERED</t>
  </si>
  <si>
    <t>HORNBLENDE ALTERATION</t>
  </si>
  <si>
    <t>ALGAL</t>
  </si>
  <si>
    <t>VF. SAND</t>
  </si>
  <si>
    <t>CLEAVAGE</t>
  </si>
  <si>
    <t>ALUMINA</t>
  </si>
  <si>
    <t>MEASURED RESOURCE</t>
  </si>
  <si>
    <t>RESOURCE UNALIENATED</t>
  </si>
  <si>
    <t>ML</t>
  </si>
  <si>
    <t>MGA2020 Z56</t>
  </si>
  <si>
    <t>KELLY BUSHING (KB)</t>
  </si>
  <si>
    <t>ESTIMATE</t>
  </si>
  <si>
    <t>CORE (UNSPECIFIED)</t>
  </si>
  <si>
    <t>NQ</t>
  </si>
  <si>
    <t>WATER</t>
  </si>
  <si>
    <t>TOTCO</t>
  </si>
  <si>
    <t>VEGETATION</t>
  </si>
  <si>
    <t>PERCUSSION</t>
  </si>
  <si>
    <t>BEDROCK SAMPLE</t>
  </si>
  <si>
    <t>5/8 in.</t>
  </si>
  <si>
    <t>LABORATORY DUPLICATE</t>
  </si>
  <si>
    <t>BUFF</t>
  </si>
  <si>
    <t>MODERATELY WEATHERED</t>
  </si>
  <si>
    <t>TREMOLITE ALTERATION</t>
  </si>
  <si>
    <t>BEDDING OVERTURNED</t>
  </si>
  <si>
    <t>AMYGDALOIDAL</t>
  </si>
  <si>
    <t>F. SAND</t>
  </si>
  <si>
    <t>CONTACT</t>
  </si>
  <si>
    <t>ALUMINIUM</t>
  </si>
  <si>
    <t>INDICATED RESOURCE</t>
  </si>
  <si>
    <t>ALIENATED</t>
  </si>
  <si>
    <t>GDA94</t>
  </si>
  <si>
    <t>OTHER</t>
  </si>
  <si>
    <t>THEODOLITE</t>
  </si>
  <si>
    <t>DIAMOND DRILLING</t>
  </si>
  <si>
    <t>NQ2</t>
  </si>
  <si>
    <t>BEDROCK</t>
  </si>
  <si>
    <t>WIRELINE</t>
  </si>
  <si>
    <t>PULP</t>
  </si>
  <si>
    <t>BULK SOIL SAMPLE</t>
  </si>
  <si>
    <t>0.530 in.</t>
  </si>
  <si>
    <t>RE-ASSAYED SAMPLE</t>
  </si>
  <si>
    <t>CREAM</t>
  </si>
  <si>
    <t>PARTIALLY WEATHERED</t>
  </si>
  <si>
    <t>ARGILLIC ALTERATION</t>
  </si>
  <si>
    <t>BEDDING PARALLEL</t>
  </si>
  <si>
    <t>AMORPHOUS</t>
  </si>
  <si>
    <t>M. SAND</t>
  </si>
  <si>
    <t>DRILLING INDUCED TENSILE FRACTURE</t>
  </si>
  <si>
    <t>ALUMINOSILICATE</t>
  </si>
  <si>
    <t>INFERRED RESOURCE</t>
  </si>
  <si>
    <t>STERILISED</t>
  </si>
  <si>
    <t>MGA94 Z54</t>
  </si>
  <si>
    <t>PACE AND COMPASS</t>
  </si>
  <si>
    <t>AIR CORE</t>
  </si>
  <si>
    <t>NQ3</t>
  </si>
  <si>
    <t>TRENCHING</t>
  </si>
  <si>
    <t>SINGLESHOT CAMERA</t>
  </si>
  <si>
    <t>AIR</t>
  </si>
  <si>
    <t>QCORE</t>
  </si>
  <si>
    <t>BULK STREAM SEDIMENT SAMPLE</t>
  </si>
  <si>
    <t>1/2 in.</t>
  </si>
  <si>
    <t>RE-SPLIT</t>
  </si>
  <si>
    <t>GREEN</t>
  </si>
  <si>
    <t>FRESH</t>
  </si>
  <si>
    <t>KAOLINITIC ALTERATION</t>
  </si>
  <si>
    <t>BLASTO - MYLONITIC</t>
  </si>
  <si>
    <t>ANGULAR</t>
  </si>
  <si>
    <t>C. SAND</t>
  </si>
  <si>
    <t>FAULT</t>
  </si>
  <si>
    <t>ALUNITE</t>
  </si>
  <si>
    <t>RESOURCE MINED OUT</t>
  </si>
  <si>
    <t>MGA94 Z55</t>
  </si>
  <si>
    <t>DRONE</t>
  </si>
  <si>
    <t>SONIC CORE</t>
  </si>
  <si>
    <t>NQBQ</t>
  </si>
  <si>
    <t>GEOTECHNICAL</t>
  </si>
  <si>
    <t>MULTISHOT CAMERA</t>
  </si>
  <si>
    <t>RAB SAMPLE</t>
  </si>
  <si>
    <t>CALCRETE SAMPLE</t>
  </si>
  <si>
    <t>7/16 in.</t>
  </si>
  <si>
    <t>LABORATORY STANDARD</t>
  </si>
  <si>
    <t>GREY</t>
  </si>
  <si>
    <t>MONTMORILLONITE (SMECTITE) ALTERATION</t>
  </si>
  <si>
    <t>BOUDINAGED</t>
  </si>
  <si>
    <t>ANHEDRAL</t>
  </si>
  <si>
    <t>VC. SAND</t>
  </si>
  <si>
    <t>FOLD AXIS</t>
  </si>
  <si>
    <t>AMAZONITE</t>
  </si>
  <si>
    <t>RESOURCE BEING MINED</t>
  </si>
  <si>
    <t>MGA94 Z56</t>
  </si>
  <si>
    <t>LIDAR</t>
  </si>
  <si>
    <t>VIBRO CORE</t>
  </si>
  <si>
    <t>NR</t>
  </si>
  <si>
    <t>METALLURGICAL</t>
  </si>
  <si>
    <t>RC SAMPLE</t>
  </si>
  <si>
    <t>CHANNEL SAMPLE</t>
  </si>
  <si>
    <t>3/8 in.</t>
  </si>
  <si>
    <t>QA/QC OF KNOWN VALUE</t>
  </si>
  <si>
    <t>MULTI-COLOURED</t>
  </si>
  <si>
    <t>MUSCOVITE ALTERATION</t>
  </si>
  <si>
    <t>BRECCIATED</t>
  </si>
  <si>
    <t>APHANITIC</t>
  </si>
  <si>
    <t>GRANULE</t>
  </si>
  <si>
    <t>FOLIATION</t>
  </si>
  <si>
    <t>AMBER</t>
  </si>
  <si>
    <t>AGD84</t>
  </si>
  <si>
    <t/>
  </si>
  <si>
    <t>ROTARY DRILLING (UNSPECIFIED)</t>
  </si>
  <si>
    <t>NX</t>
  </si>
  <si>
    <t>WATER SAMPLE</t>
  </si>
  <si>
    <t>COMPOSITE SAMPLE</t>
  </si>
  <si>
    <t>5/16 in.</t>
  </si>
  <si>
    <t>AVERAGE ASSAY AS QC SAMPLE</t>
  </si>
  <si>
    <t>OFF WHITE</t>
  </si>
  <si>
    <t>PALAGONITISED</t>
  </si>
  <si>
    <t>CATACLASITE</t>
  </si>
  <si>
    <t>AUGEN</t>
  </si>
  <si>
    <t>PEBBLE</t>
  </si>
  <si>
    <t>FRACTURE CLEAVAGE</t>
  </si>
  <si>
    <t>AMETHYST</t>
  </si>
  <si>
    <t>AMG84 Z54</t>
  </si>
  <si>
    <t>ROTARY AIR</t>
  </si>
  <si>
    <t>PQ</t>
  </si>
  <si>
    <t>FERRUGINOUS GRAVEL</t>
  </si>
  <si>
    <t>0.265 in.</t>
  </si>
  <si>
    <t>ORANGE</t>
  </si>
  <si>
    <t>PHYLLIC ALTERATION</t>
  </si>
  <si>
    <t>CHEVRON FOLDS</t>
  </si>
  <si>
    <t>CM BEDDED</t>
  </si>
  <si>
    <t>COBBLE</t>
  </si>
  <si>
    <t>LINEATION</t>
  </si>
  <si>
    <t>ANDALUSITE</t>
  </si>
  <si>
    <t>AMG84 Z55</t>
  </si>
  <si>
    <t>VACUUM DRILLING</t>
  </si>
  <si>
    <t>PQ3</t>
  </si>
  <si>
    <t>FILTER RESIDUE OF WATER SAMPLE</t>
  </si>
  <si>
    <t>1/4 in.</t>
  </si>
  <si>
    <t>PINK</t>
  </si>
  <si>
    <t>PROPYLLITIC ALTERATION</t>
  </si>
  <si>
    <t>BEDDED</t>
  </si>
  <si>
    <t>BOULDER</t>
  </si>
  <si>
    <t>SHEAR</t>
  </si>
  <si>
    <t>ANHYDRITE</t>
  </si>
  <si>
    <t>AMG84 Z56</t>
  </si>
  <si>
    <t>ROTARY MUD</t>
  </si>
  <si>
    <t>50.7mm</t>
  </si>
  <si>
    <t>FLOAT</t>
  </si>
  <si>
    <t>#3.5</t>
  </si>
  <si>
    <t>PURPLE</t>
  </si>
  <si>
    <t>PYROPHYLLITE ALTERATION</t>
  </si>
  <si>
    <t>BIOGENIC</t>
  </si>
  <si>
    <t>VEIN</t>
  </si>
  <si>
    <t>ANTHOPHYLLITE</t>
  </si>
  <si>
    <t>AGD66</t>
  </si>
  <si>
    <t>PERCUSSION DRILLING (UNSPECIFIED)</t>
  </si>
  <si>
    <t>61.1mm</t>
  </si>
  <si>
    <t>GEOCHEMICAL VEGETATION SAMPLES</t>
  </si>
  <si>
    <t>#4</t>
  </si>
  <si>
    <t>RED</t>
  </si>
  <si>
    <t>SERICITIC ALTERATION</t>
  </si>
  <si>
    <t>CONVOLUTED SHEAR FABRIC</t>
  </si>
  <si>
    <t>BLADED PHENOCRYSTS</t>
  </si>
  <si>
    <t>ANTHRACITE</t>
  </si>
  <si>
    <t>AMG66 Z54</t>
  </si>
  <si>
    <t>CABLE PERCUSSION</t>
  </si>
  <si>
    <t>63.5mm</t>
  </si>
  <si>
    <t>GRAB SAMPLE</t>
  </si>
  <si>
    <t>#5</t>
  </si>
  <si>
    <t>WHITE</t>
  </si>
  <si>
    <t>TALC ALTERATION</t>
  </si>
  <si>
    <t>CRENULATED</t>
  </si>
  <si>
    <t>MM BEDDED</t>
  </si>
  <si>
    <t>ANTIMONY</t>
  </si>
  <si>
    <t>AMG66 Z55</t>
  </si>
  <si>
    <t>REVERSE AIR BLAST (RAB)</t>
  </si>
  <si>
    <t>47.6mm</t>
  </si>
  <si>
    <t>HEAVY MINERAL SANDS</t>
  </si>
  <si>
    <t>#6</t>
  </si>
  <si>
    <t>YELLOW</t>
  </si>
  <si>
    <t>CARBONATE ALTERATION</t>
  </si>
  <si>
    <t>DISHARMONIC FOLDS</t>
  </si>
  <si>
    <t>METER BEDDED</t>
  </si>
  <si>
    <t>APATITE</t>
  </si>
  <si>
    <t>AMG66 Z56</t>
  </si>
  <si>
    <t>ROTARY HAMMER</t>
  </si>
  <si>
    <t>85.0mm</t>
  </si>
  <si>
    <t>LAG SAMPLE</t>
  </si>
  <si>
    <t>#7</t>
  </si>
  <si>
    <t>CHLORITE ALTERATION</t>
  </si>
  <si>
    <t>ELONGATION LINEATION</t>
  </si>
  <si>
    <t>BANDED</t>
  </si>
  <si>
    <t>APATITE-GEMSTONE</t>
  </si>
  <si>
    <t>REVERSE CIRCULATION DRILLING</t>
  </si>
  <si>
    <t>100mm</t>
  </si>
  <si>
    <t>MAGNETIC LAG FRACTION</t>
  </si>
  <si>
    <t>#8</t>
  </si>
  <si>
    <t>EPIDOTE ALTERATION</t>
  </si>
  <si>
    <t>AQUAMARINE</t>
  </si>
  <si>
    <t>130mm</t>
  </si>
  <si>
    <t>MINE DUMP SAMPLE</t>
  </si>
  <si>
    <t>#10</t>
  </si>
  <si>
    <t>GREISENISATION</t>
  </si>
  <si>
    <t>FAULT BRECCIA</t>
  </si>
  <si>
    <t>CATACLASTIC</t>
  </si>
  <si>
    <t>ARSENIC</t>
  </si>
  <si>
    <t>144mm</t>
  </si>
  <si>
    <t>MINE TAILINGS SAMPLE AFTER CONCENTRATE EXTRACTED</t>
  </si>
  <si>
    <t>#12</t>
  </si>
  <si>
    <t>HORNFELS</t>
  </si>
  <si>
    <t>FAULT GOUGE/PUG</t>
  </si>
  <si>
    <t>CROSS-BEDDING</t>
  </si>
  <si>
    <t>ASBESTOS</t>
  </si>
  <si>
    <t>150mm</t>
  </si>
  <si>
    <t>NON-MAGNETIC LAG FRACTION</t>
  </si>
  <si>
    <t>#14</t>
  </si>
  <si>
    <t>HYDROTHERMAL ALTERATION</t>
  </si>
  <si>
    <t>FAULT GROOVES</t>
  </si>
  <si>
    <t>CEMENTED</t>
  </si>
  <si>
    <t>ASBESTOS-AMPHIBOLE</t>
  </si>
  <si>
    <t>187.5mm</t>
  </si>
  <si>
    <t>PAN CONCENTRATE</t>
  </si>
  <si>
    <t>#16</t>
  </si>
  <si>
    <t>LEACHING</t>
  </si>
  <si>
    <t>FAULT ZONE</t>
  </si>
  <si>
    <t>CHILL ZONE</t>
  </si>
  <si>
    <t>ASBESTOS-SERPENTINE</t>
  </si>
  <si>
    <t>215mm</t>
  </si>
  <si>
    <t>PETROLOGY SAMPLE</t>
  </si>
  <si>
    <t>#18</t>
  </si>
  <si>
    <t>GOETHITE ALTERATION</t>
  </si>
  <si>
    <t>FLASHER BEDDING</t>
  </si>
  <si>
    <t>CLAST SUPPORTED</t>
  </si>
  <si>
    <t>ASPHALT</t>
  </si>
  <si>
    <t>4"</t>
  </si>
  <si>
    <t>PIT SAMPLE</t>
  </si>
  <si>
    <t>#20</t>
  </si>
  <si>
    <t>HEMATITE ALTERATION</t>
  </si>
  <si>
    <t>FOLD HINGE</t>
  </si>
  <si>
    <t>COLUMNAR JOINTS</t>
  </si>
  <si>
    <t>BARIUM</t>
  </si>
  <si>
    <t>4.5"</t>
  </si>
  <si>
    <t>#25</t>
  </si>
  <si>
    <t>LIMONITE ALTERATION</t>
  </si>
  <si>
    <t>FOLDED</t>
  </si>
  <si>
    <t>CARBONATE REPLACEMENT</t>
  </si>
  <si>
    <t>BARYTE</t>
  </si>
  <si>
    <t>4.56"</t>
  </si>
  <si>
    <t>ROCK CHIP SAMPLE</t>
  </si>
  <si>
    <t>#30</t>
  </si>
  <si>
    <t>MAGNETITE ALTERATION</t>
  </si>
  <si>
    <t>FOLIATED</t>
  </si>
  <si>
    <t>CRYSTALINE</t>
  </si>
  <si>
    <t>BASALT</t>
  </si>
  <si>
    <t>4.625"</t>
  </si>
  <si>
    <t>SIEVED SOIL SAMPLE</t>
  </si>
  <si>
    <t>#35</t>
  </si>
  <si>
    <t>OXIDATION</t>
  </si>
  <si>
    <t>FOLIATED CATACLASITE</t>
  </si>
  <si>
    <t>CUMULATE</t>
  </si>
  <si>
    <t>BASE-METAL</t>
  </si>
  <si>
    <t>4.75"</t>
  </si>
  <si>
    <t>SIEVED STREAM SEDIMENT SAMPLES</t>
  </si>
  <si>
    <t>#40</t>
  </si>
  <si>
    <t>ADULARIA ALTERATION</t>
  </si>
  <si>
    <t>FRACTURE</t>
  </si>
  <si>
    <t>FIAMME</t>
  </si>
  <si>
    <t>BAUXITE</t>
  </si>
  <si>
    <t>4.875"</t>
  </si>
  <si>
    <t>SLUICE BOX CONCENTRATE</t>
  </si>
  <si>
    <t>#45</t>
  </si>
  <si>
    <t>POTASSIC ALTERATION</t>
  </si>
  <si>
    <t>FLOW BANDING</t>
  </si>
  <si>
    <t>BENTONITE</t>
  </si>
  <si>
    <t>5"</t>
  </si>
  <si>
    <t>SOIL GAS SAMPLE</t>
  </si>
  <si>
    <t>#50</t>
  </si>
  <si>
    <t>SAUSSURITE ALTERATION</t>
  </si>
  <si>
    <t>GRADATIONAL CONTACT</t>
  </si>
  <si>
    <t>FRACTURED</t>
  </si>
  <si>
    <t>BERYL</t>
  </si>
  <si>
    <t>5.25"</t>
  </si>
  <si>
    <t>STREAM BANK SEDIMENT SAMPLE</t>
  </si>
  <si>
    <t>#60</t>
  </si>
  <si>
    <t>SCAPOLITIC ALTERATION</t>
  </si>
  <si>
    <t>GRADED BEDDING</t>
  </si>
  <si>
    <t>FLOW TOP BRECCIA</t>
  </si>
  <si>
    <t>BERYLLIUM</t>
  </si>
  <si>
    <t>5.5"</t>
  </si>
  <si>
    <t>TERMITE MOUND SAMPLE</t>
  </si>
  <si>
    <t>#70</t>
  </si>
  <si>
    <t>SERPENTINISED</t>
  </si>
  <si>
    <t>HARMONIC FOLDS</t>
  </si>
  <si>
    <t>GRADED BEDS</t>
  </si>
  <si>
    <t>BISMUTH</t>
  </si>
  <si>
    <t>8"</t>
  </si>
  <si>
    <t>TRENCH SAMPLE</t>
  </si>
  <si>
    <t>#80</t>
  </si>
  <si>
    <t>JASPEROID ALTERATION</t>
  </si>
  <si>
    <t>INTERSECTION LINEATION</t>
  </si>
  <si>
    <t>GLASSY</t>
  </si>
  <si>
    <t>BLACK-COAL</t>
  </si>
  <si>
    <t>NMLC</t>
  </si>
  <si>
    <t>#100</t>
  </si>
  <si>
    <t>SILICA ALTERATION/SILICIFIED</t>
  </si>
  <si>
    <t>INTRA-FOLIAL FOLDS</t>
  </si>
  <si>
    <t>GNEISSOSE</t>
  </si>
  <si>
    <t>BOGHEAD-COAL</t>
  </si>
  <si>
    <t>HMLC</t>
  </si>
  <si>
    <t>WHOLEROCK</t>
  </si>
  <si>
    <t>#120</t>
  </si>
  <si>
    <t>CALC SILICATE ALTERATION</t>
  </si>
  <si>
    <t>IRREGULAR CONTACT</t>
  </si>
  <si>
    <t>GRANULAR</t>
  </si>
  <si>
    <t>BORATE</t>
  </si>
  <si>
    <t>PMLC</t>
  </si>
  <si>
    <t>#140</t>
  </si>
  <si>
    <t>SKARN</t>
  </si>
  <si>
    <t>ISOCLINAL FOLDS</t>
  </si>
  <si>
    <t>GRAPHIC</t>
  </si>
  <si>
    <t>BORON</t>
  </si>
  <si>
    <t>3C</t>
  </si>
  <si>
    <t>#170</t>
  </si>
  <si>
    <t>ALUNITE ALTERATION</t>
  </si>
  <si>
    <t>JIGSAW BRECCIA</t>
  </si>
  <si>
    <t>GRANOPHYRIC</t>
  </si>
  <si>
    <t>BRICK-CLAY</t>
  </si>
  <si>
    <t>4C</t>
  </si>
  <si>
    <t>#200</t>
  </si>
  <si>
    <t>JAROSITIC ALTERATION</t>
  </si>
  <si>
    <t>JOINT</t>
  </si>
  <si>
    <t>HYROTHERMAL BRECCA</t>
  </si>
  <si>
    <t>BROMINE</t>
  </si>
  <si>
    <t>6C</t>
  </si>
  <si>
    <t>#230</t>
  </si>
  <si>
    <t>ANHYDRITE ALTERATION</t>
  </si>
  <si>
    <t>KINK FOLDS</t>
  </si>
  <si>
    <t>BROWN-COAL</t>
  </si>
  <si>
    <t>8C</t>
  </si>
  <si>
    <t>#270</t>
  </si>
  <si>
    <t>PYRITIC ALTERATION</t>
  </si>
  <si>
    <t>LENTICULAR BEDDING</t>
  </si>
  <si>
    <t>HOLOCRYSTALLINE</t>
  </si>
  <si>
    <t>CADMIUM</t>
  </si>
  <si>
    <t>10C</t>
  </si>
  <si>
    <t>#325</t>
  </si>
  <si>
    <t>SULPHIDE ALTERATION</t>
  </si>
  <si>
    <t>IGNIMBRITIC</t>
  </si>
  <si>
    <t>CALCITE</t>
  </si>
  <si>
    <t>12C</t>
  </si>
  <si>
    <t>#400</t>
  </si>
  <si>
    <t>TOURMALINE ALTERATION</t>
  </si>
  <si>
    <t>MODERATELY FOLIATED</t>
  </si>
  <si>
    <t>INTERBEDDED</t>
  </si>
  <si>
    <t>CANNEL-COAL</t>
  </si>
  <si>
    <t>#450</t>
  </si>
  <si>
    <t>UNDEFINED ALTERATION ASSEMBLAGE</t>
  </si>
  <si>
    <t>MODERATELY JOINTED 5-10 PER METER</t>
  </si>
  <si>
    <t>JIGSAW</t>
  </si>
  <si>
    <t>CARBONACEOUS-MATERIAL</t>
  </si>
  <si>
    <t>#500</t>
  </si>
  <si>
    <t>ZEOLITIC ALTERATION</t>
  </si>
  <si>
    <t>MYLONITE</t>
  </si>
  <si>
    <t>LAMINATED</t>
  </si>
  <si>
    <t>CARNALLITE</t>
  </si>
  <si>
    <t>#635</t>
  </si>
  <si>
    <t>PARALLEL FOLDS</t>
  </si>
  <si>
    <t>MASSIVE</t>
  </si>
  <si>
    <t>CARNELIAN</t>
  </si>
  <si>
    <t>25.0 mm</t>
  </si>
  <si>
    <t>PLANAR CROSSBEDDING</t>
  </si>
  <si>
    <t>MODERATLY SORTED</t>
  </si>
  <si>
    <t>CASSITERITE-GEMSTONE</t>
  </si>
  <si>
    <t>22.4 mm</t>
  </si>
  <si>
    <t>PLANAR SHEAR FABRIC</t>
  </si>
  <si>
    <t>MATRIX SUPPORTED</t>
  </si>
  <si>
    <t>CERIUM</t>
  </si>
  <si>
    <t>20.0 mm</t>
  </si>
  <si>
    <t>POLYCLINICAL FOLDS</t>
  </si>
  <si>
    <t>MYRMEKITIC</t>
  </si>
  <si>
    <t>CESIUM</t>
  </si>
  <si>
    <t>19.0 mm</t>
  </si>
  <si>
    <t>PSEUDOTACHYLITE</t>
  </si>
  <si>
    <t>ORTHOCUMULATE</t>
  </si>
  <si>
    <t>CHALCEDONY</t>
  </si>
  <si>
    <t>18.0 mm</t>
  </si>
  <si>
    <t>PTYGMATIC FOLDS</t>
  </si>
  <si>
    <t>OPHITIC</t>
  </si>
  <si>
    <t>CHEMICAL-COMPOUND-PRODUCT</t>
  </si>
  <si>
    <t>16.0 mm</t>
  </si>
  <si>
    <t>RANDOM FRACTURES</t>
  </si>
  <si>
    <t>POORLY SORTED</t>
  </si>
  <si>
    <t>CHEMICAL-OXIDE-PRODUCT</t>
  </si>
  <si>
    <t>14.0 mm</t>
  </si>
  <si>
    <t>ROUNDED CLASTS-MATRIX-SUPPORTED</t>
  </si>
  <si>
    <t>PHENOCRYSTS IN COARSE MATRIX</t>
  </si>
  <si>
    <t>CHERT</t>
  </si>
  <si>
    <t>10.0 mm</t>
  </si>
  <si>
    <t>SCHISTOSE FABRIC</t>
  </si>
  <si>
    <t>PHENOCRYSTS IN FINE MATRIX</t>
  </si>
  <si>
    <t>CHLORITE</t>
  </si>
  <si>
    <t>13.2 mm</t>
  </si>
  <si>
    <t>PHENOCRYSTS IN GLASSY MATRIX</t>
  </si>
  <si>
    <t>CHROME</t>
  </si>
  <si>
    <t>12.5 mm</t>
  </si>
  <si>
    <t>SHEATH FOLDS</t>
  </si>
  <si>
    <t>PHENOCRYSTS IN MEDIUM MATRIX</t>
  </si>
  <si>
    <t>CHROMITE</t>
  </si>
  <si>
    <t>11.2 mm</t>
  </si>
  <si>
    <t>SLATY CLEAVAGE</t>
  </si>
  <si>
    <t>PEBBLY</t>
  </si>
  <si>
    <t>CHROMIUM</t>
  </si>
  <si>
    <t>9.5 mm</t>
  </si>
  <si>
    <t>SLIKENSIDE</t>
  </si>
  <si>
    <t>PEGMATITE</t>
  </si>
  <si>
    <t>CHRYSOBERYL</t>
  </si>
  <si>
    <t>9.0 mm</t>
  </si>
  <si>
    <t>STRONGLY FOLIATED</t>
  </si>
  <si>
    <t>PHYRIC</t>
  </si>
  <si>
    <t>CHRYSOPRASE</t>
  </si>
  <si>
    <t>8.0 mm</t>
  </si>
  <si>
    <t>STYOLITE</t>
  </si>
  <si>
    <t>PILLOWED</t>
  </si>
  <si>
    <t>CHRYSOTILE</t>
  </si>
  <si>
    <t>7.1 mm</t>
  </si>
  <si>
    <t>ULTRA MYLONITE</t>
  </si>
  <si>
    <t>PORPHYRITIC</t>
  </si>
  <si>
    <t>CITRINE</t>
  </si>
  <si>
    <t>6.7 mm</t>
  </si>
  <si>
    <t>RIPPLE MARKS</t>
  </si>
  <si>
    <t>6.3 mm</t>
  </si>
  <si>
    <t>ROUNDED</t>
  </si>
  <si>
    <t>COAL</t>
  </si>
  <si>
    <t>5.6 mm</t>
  </si>
  <si>
    <t>SCHIST</t>
  </si>
  <si>
    <t>COAL-BED-METHANE</t>
  </si>
  <si>
    <t>5.0 mm</t>
  </si>
  <si>
    <t>SUB-OPHITIC</t>
  </si>
  <si>
    <t>COBALT</t>
  </si>
  <si>
    <t>4.75 mm</t>
  </si>
  <si>
    <t>SLATEY CLEAVAGE</t>
  </si>
  <si>
    <t>COKING-COAL</t>
  </si>
  <si>
    <t>4.50 mm</t>
  </si>
  <si>
    <t>SPINIFEX TEXTURE</t>
  </si>
  <si>
    <t>COPPER</t>
  </si>
  <si>
    <t>4.00 mm</t>
  </si>
  <si>
    <t>VESICULAR</t>
  </si>
  <si>
    <t>CORDIERITE</t>
  </si>
  <si>
    <t>3.55 mm</t>
  </si>
  <si>
    <t>VUGGY</t>
  </si>
  <si>
    <t>CORUNDUM</t>
  </si>
  <si>
    <t>3.35 mm</t>
  </si>
  <si>
    <t>WELL SORTED</t>
  </si>
  <si>
    <t>CORUNDUM-GEMSTONE</t>
  </si>
  <si>
    <t>3.15 mm</t>
  </si>
  <si>
    <t>XENOLITHIC</t>
  </si>
  <si>
    <t>CROCIDOLITE</t>
  </si>
  <si>
    <t>2.80 mm</t>
  </si>
  <si>
    <t>ZONED PHENOCRYSTS</t>
  </si>
  <si>
    <t>CRUSHED-ROCK</t>
  </si>
  <si>
    <t>2.50 mm</t>
  </si>
  <si>
    <t>CRYOLITE</t>
  </si>
  <si>
    <t>2.36 mm</t>
  </si>
  <si>
    <t>DIAMOND</t>
  </si>
  <si>
    <t>2.00 mm</t>
  </si>
  <si>
    <t>DIAMOND-GEMSTONE</t>
  </si>
  <si>
    <t>1.80 mm</t>
  </si>
  <si>
    <t>DIATOMITE</t>
  </si>
  <si>
    <t>1.70 mm</t>
  </si>
  <si>
    <t>DIMENSION-STONE</t>
  </si>
  <si>
    <t>1.60 mm</t>
  </si>
  <si>
    <t>DIOPSIDE-ENSTATITE</t>
  </si>
  <si>
    <t>1.40 mm</t>
  </si>
  <si>
    <t>DIOPTASE</t>
  </si>
  <si>
    <t>1.25 mm</t>
  </si>
  <si>
    <t>DIRECT-SHIPPING-ORE</t>
  </si>
  <si>
    <t>1.18 mm</t>
  </si>
  <si>
    <t>DIRECT-USE-COMMODITY</t>
  </si>
  <si>
    <t>1.12 mm</t>
  </si>
  <si>
    <t>DUMORTIERITE</t>
  </si>
  <si>
    <t>1.00 mm</t>
  </si>
  <si>
    <t>DYSPROSIUM</t>
  </si>
  <si>
    <t>850 micron</t>
  </si>
  <si>
    <t>EMERALD</t>
  </si>
  <si>
    <t>710 micron</t>
  </si>
  <si>
    <t>ENERGY-RESOURCES</t>
  </si>
  <si>
    <t>600 micron</t>
  </si>
  <si>
    <t>EPSOMITE</t>
  </si>
  <si>
    <t>500 micron</t>
  </si>
  <si>
    <t>ERBIUM</t>
  </si>
  <si>
    <t>425 micron</t>
  </si>
  <si>
    <t>EUCLASE</t>
  </si>
  <si>
    <t>355 micron</t>
  </si>
  <si>
    <t>EUROPIUM</t>
  </si>
  <si>
    <t>300 micron</t>
  </si>
  <si>
    <t>EVAPORITE</t>
  </si>
  <si>
    <t>250 micron</t>
  </si>
  <si>
    <t>FELDSPAR</t>
  </si>
  <si>
    <t>212 micron</t>
  </si>
  <si>
    <t>FELDSPAR-GEMSTONE</t>
  </si>
  <si>
    <t>180 micron</t>
  </si>
  <si>
    <t>FERROUS-METAL</t>
  </si>
  <si>
    <t>150 micron</t>
  </si>
  <si>
    <t>FLUORINE</t>
  </si>
  <si>
    <t>125 micron</t>
  </si>
  <si>
    <t>FLUORITE</t>
  </si>
  <si>
    <t>106 micron</t>
  </si>
  <si>
    <t>FOUNDRY-SAND</t>
  </si>
  <si>
    <t>90 micron</t>
  </si>
  <si>
    <t>FRAC-SAND</t>
  </si>
  <si>
    <t>75 micron</t>
  </si>
  <si>
    <t>FULLERS-EARTH</t>
  </si>
  <si>
    <t>63 micron</t>
  </si>
  <si>
    <t>GADOLINIUM</t>
  </si>
  <si>
    <t>53 micron</t>
  </si>
  <si>
    <t>GALLIUM</t>
  </si>
  <si>
    <t>45 micron</t>
  </si>
  <si>
    <t>GARNET</t>
  </si>
  <si>
    <t>38 micron</t>
  </si>
  <si>
    <t>GARNET-GEMSTONE</t>
  </si>
  <si>
    <t>32 micron</t>
  </si>
  <si>
    <t>GASEOUS-HYDROCARBONS</t>
  </si>
  <si>
    <t>25 micron</t>
  </si>
  <si>
    <t>GAS-HYDRATE</t>
  </si>
  <si>
    <t>20 micron</t>
  </si>
  <si>
    <t>GEMSTONE</t>
  </si>
  <si>
    <t>GEOTHERMAL-ENERGY</t>
  </si>
  <si>
    <t>GERMANIUM</t>
  </si>
  <si>
    <t>GLAUCONITE</t>
  </si>
  <si>
    <t>GOLD</t>
  </si>
  <si>
    <t>GRANITE</t>
  </si>
  <si>
    <t>GRAPHITE</t>
  </si>
  <si>
    <t>GREENHOUSE-GASES</t>
  </si>
  <si>
    <t>GREENSTONE</t>
  </si>
  <si>
    <t>GYPSUM</t>
  </si>
  <si>
    <t>HAFNIUM</t>
  </si>
  <si>
    <t>HALLOYSITE</t>
  </si>
  <si>
    <t>HEAVY-RARE-EARTH-ELEMENT</t>
  </si>
  <si>
    <t>HEAVY-RARE-EARTH-OXIDE</t>
  </si>
  <si>
    <t>HELIODOR</t>
  </si>
  <si>
    <t>HEMATITE</t>
  </si>
  <si>
    <t>HEMATITE-GEMSTONE</t>
  </si>
  <si>
    <t>HEMATITE-ORE</t>
  </si>
  <si>
    <t>HOLMIUM</t>
  </si>
  <si>
    <t>HYDRO-POWER</t>
  </si>
  <si>
    <t>ILMENITE</t>
  </si>
  <si>
    <t>INDIUM</t>
  </si>
  <si>
    <t>INDUSTRIAL-MATERIAL</t>
  </si>
  <si>
    <t>INDUSTRIAL-MINERAL</t>
  </si>
  <si>
    <t>INDUSTRIAL-ROCK</t>
  </si>
  <si>
    <t>IODINE</t>
  </si>
  <si>
    <t>IRIDIUM</t>
  </si>
  <si>
    <t>IRON</t>
  </si>
  <si>
    <t>IRON-ORE</t>
  </si>
  <si>
    <t>IRON-OXIDE</t>
  </si>
  <si>
    <t>JADE</t>
  </si>
  <si>
    <t>JAROSITE</t>
  </si>
  <si>
    <t>KAOLIN</t>
  </si>
  <si>
    <t>KORNERUPINE</t>
  </si>
  <si>
    <t>KYANITE</t>
  </si>
  <si>
    <t>KYANITE-GEMSTONE</t>
  </si>
  <si>
    <t>LANTHANUM</t>
  </si>
  <si>
    <t>LATERITE</t>
  </si>
  <si>
    <t>LAZULITE</t>
  </si>
  <si>
    <t>LEAD</t>
  </si>
  <si>
    <t>LEUCOXENE</t>
  </si>
  <si>
    <t>LIGHT-RARE-EARTH-ELEMENTS</t>
  </si>
  <si>
    <t>LIGHT-RARE-EARTH-OXIDE</t>
  </si>
  <si>
    <t>LIME</t>
  </si>
  <si>
    <t>LIMESTONE</t>
  </si>
  <si>
    <t>LIQUID-HYDROCARBONS</t>
  </si>
  <si>
    <t>LITHIUM</t>
  </si>
  <si>
    <t>LITHIUM-OXIDE</t>
  </si>
  <si>
    <t>LUTETIUM</t>
  </si>
  <si>
    <t>MAGNESIA</t>
  </si>
  <si>
    <t>MAGNESITE</t>
  </si>
  <si>
    <t>MAGNESIUM</t>
  </si>
  <si>
    <t>MAGNETITE</t>
  </si>
  <si>
    <t>MAGNETITE-ORE</t>
  </si>
  <si>
    <t>MALACHITE</t>
  </si>
  <si>
    <t>MANGANESE</t>
  </si>
  <si>
    <t>MANGANESE OXIDES</t>
  </si>
  <si>
    <t>MANGANESE SILICATES</t>
  </si>
  <si>
    <t>MANGANESE-ORE</t>
  </si>
  <si>
    <t>MANGANITE</t>
  </si>
  <si>
    <t>MARBLE</t>
  </si>
  <si>
    <t>MARCASITE</t>
  </si>
  <si>
    <t>MARIPOSITE</t>
  </si>
  <si>
    <t>MARMATITE</t>
  </si>
  <si>
    <t>MARTITE</t>
  </si>
  <si>
    <t>MASSICOT</t>
  </si>
  <si>
    <t>MATILDITE</t>
  </si>
  <si>
    <t>MELANITE</t>
  </si>
  <si>
    <t>MELANTERITE</t>
  </si>
  <si>
    <t>MENEGHINITE</t>
  </si>
  <si>
    <t>MERCURY</t>
  </si>
  <si>
    <t>METAHALLOYSITE</t>
  </si>
  <si>
    <t>METAL</t>
  </si>
  <si>
    <t>METALLOID</t>
  </si>
  <si>
    <t>METALLURGICAL-COAL</t>
  </si>
  <si>
    <t>METATORBERNITE</t>
  </si>
  <si>
    <t>METHANE</t>
  </si>
  <si>
    <t>MICA</t>
  </si>
  <si>
    <t>MICROCLINE</t>
  </si>
  <si>
    <t>MICROLITE</t>
  </si>
  <si>
    <t>MILLERITE</t>
  </si>
  <si>
    <t>MIMETITE</t>
  </si>
  <si>
    <t>MINERAL SAND</t>
  </si>
  <si>
    <t>MISCELLANEOUS-DIMENSION-STONES</t>
  </si>
  <si>
    <t>MOLYBDENITE</t>
  </si>
  <si>
    <t>MOLYBDENUM</t>
  </si>
  <si>
    <t>MOLYBDITE</t>
  </si>
  <si>
    <t>MONAZITE</t>
  </si>
  <si>
    <t>MONTMORILLONITE</t>
  </si>
  <si>
    <t>MONTROYDITE</t>
  </si>
  <si>
    <t>MOONSTONE</t>
  </si>
  <si>
    <t>MORGANITE</t>
  </si>
  <si>
    <t>MOSS-AGATE</t>
  </si>
  <si>
    <t>MUSCOVITE</t>
  </si>
  <si>
    <t>NAPTHA</t>
  </si>
  <si>
    <t>NATROLITE</t>
  </si>
  <si>
    <t>NATURAL GAS</t>
  </si>
  <si>
    <t>NATURAL-SECONDARY-AGGREGATE</t>
  </si>
  <si>
    <t>NAUMANNITE</t>
  </si>
  <si>
    <t>NEODIGINITE</t>
  </si>
  <si>
    <t>NEODYMIUM</t>
  </si>
  <si>
    <t>NEODYMIUM OXIDE</t>
  </si>
  <si>
    <t>NEPHELINE</t>
  </si>
  <si>
    <t>NEPHELINE-SYENITE</t>
  </si>
  <si>
    <t>NICKEL</t>
  </si>
  <si>
    <t>NIOBIUM</t>
  </si>
  <si>
    <t>NIOBIUM / COLUMBIUM</t>
  </si>
  <si>
    <t>NIOBIUM-PENTOXIDE</t>
  </si>
  <si>
    <t>NITRATE</t>
  </si>
  <si>
    <t>NON-METAL</t>
  </si>
  <si>
    <t>OBSIDIAN</t>
  </si>
  <si>
    <t>OCHRE</t>
  </si>
  <si>
    <t>OIL</t>
  </si>
  <si>
    <t>OIL SHALE</t>
  </si>
  <si>
    <t>OIL-SHALE</t>
  </si>
  <si>
    <t>OLIGOCLASE</t>
  </si>
  <si>
    <t>OLIVINE</t>
  </si>
  <si>
    <t>OLIVINE-GEMSTONE</t>
  </si>
  <si>
    <t>OLIVINITE</t>
  </si>
  <si>
    <t>ONYX</t>
  </si>
  <si>
    <t>OPAL</t>
  </si>
  <si>
    <t>OPALISED WOOD</t>
  </si>
  <si>
    <t>ORGANIC-MATERIAL</t>
  </si>
  <si>
    <t>ORPIMENT</t>
  </si>
  <si>
    <t>ORTHOCLASE</t>
  </si>
  <si>
    <t>ORTHOPYROXENE</t>
  </si>
  <si>
    <t>OSMIRIDIUM</t>
  </si>
  <si>
    <t>OSMIUM</t>
  </si>
  <si>
    <t>PALLADIUM</t>
  </si>
  <si>
    <t>PALYGORSKITE</t>
  </si>
  <si>
    <t>PARAGONITE</t>
  </si>
  <si>
    <t>PEAT</t>
  </si>
  <si>
    <t>PENTLANDITE</t>
  </si>
  <si>
    <t>PERICLASE</t>
  </si>
  <si>
    <t>PERIDOT</t>
  </si>
  <si>
    <t>PERLITE</t>
  </si>
  <si>
    <t>PERTHITE</t>
  </si>
  <si>
    <t>PETRIFIED WOOD</t>
  </si>
  <si>
    <t>PETROLEUM</t>
  </si>
  <si>
    <t>PETZITE</t>
  </si>
  <si>
    <t>PHENACITE</t>
  </si>
  <si>
    <t>PHENAKITE</t>
  </si>
  <si>
    <t>PHLOGOPITE</t>
  </si>
  <si>
    <t>PHOSGENITE</t>
  </si>
  <si>
    <t>PHOSPHATE</t>
  </si>
  <si>
    <t>PHOSPHATE ROCK (PHOSPHORITE)</t>
  </si>
  <si>
    <t>PHOSPHATE-ROCK</t>
  </si>
  <si>
    <t>PHOSPHOROUS</t>
  </si>
  <si>
    <t>PHOSPHOROUS-PENTOXIDE</t>
  </si>
  <si>
    <t>PHOSPHORUS</t>
  </si>
  <si>
    <t>PIEMONTITE</t>
  </si>
  <si>
    <t>PITCHBLENDE</t>
  </si>
  <si>
    <t>PLAGIOCLASE</t>
  </si>
  <si>
    <t>PLATINUM</t>
  </si>
  <si>
    <t>PLATINUM-GROUP-METAL</t>
  </si>
  <si>
    <t>PLUMBOGUMMITE</t>
  </si>
  <si>
    <t>PLUMBO-JAROSITE</t>
  </si>
  <si>
    <t>POLLUCITE</t>
  </si>
  <si>
    <t>POLYBASITE</t>
  </si>
  <si>
    <t>POTASH</t>
  </si>
  <si>
    <t>POTASH FELDSPAR</t>
  </si>
  <si>
    <t>POTASSIUM</t>
  </si>
  <si>
    <t>POTASSIUM / POTASH</t>
  </si>
  <si>
    <t>POTTERY CLAY</t>
  </si>
  <si>
    <t>POWELLITE</t>
  </si>
  <si>
    <t>POZZOLAN</t>
  </si>
  <si>
    <t>PRASEODYMIUM</t>
  </si>
  <si>
    <t>PRASEODYMIUM OXIDE</t>
  </si>
  <si>
    <t>PRECIOUS-METAL</t>
  </si>
  <si>
    <t>PREHNITE</t>
  </si>
  <si>
    <t>PRIMARY-AGGREGATE</t>
  </si>
  <si>
    <t>PRODUCED-COMMODITY</t>
  </si>
  <si>
    <t>PROMETHIUM</t>
  </si>
  <si>
    <t>PROUSTITE</t>
  </si>
  <si>
    <t>PSILOMELANE</t>
  </si>
  <si>
    <t>PULVERISED LIME</t>
  </si>
  <si>
    <t>PULVERISED-COAL-INJECTION</t>
  </si>
  <si>
    <t>PUMICE</t>
  </si>
  <si>
    <t>PUMPELLYITE</t>
  </si>
  <si>
    <t>PYRARGYRITE</t>
  </si>
  <si>
    <t>PYRITE</t>
  </si>
  <si>
    <t>PYROCHLORE</t>
  </si>
  <si>
    <t>PYROLUSITE</t>
  </si>
  <si>
    <t>PYROMORPHITE</t>
  </si>
  <si>
    <t>PYROPE</t>
  </si>
  <si>
    <t>PYROPHYLLITE</t>
  </si>
  <si>
    <t>PYROXENE</t>
  </si>
  <si>
    <t>PYRRHOTITE</t>
  </si>
  <si>
    <t>QUARRY ROCK</t>
  </si>
  <si>
    <t>QUARTZ</t>
  </si>
  <si>
    <t>QUARTZ-GEMSTONE</t>
  </si>
  <si>
    <t>QUARTZITE</t>
  </si>
  <si>
    <t>RADIUM</t>
  </si>
  <si>
    <t>RARE EARTH ELEMENTS</t>
  </si>
  <si>
    <t>RARE EARTHS</t>
  </si>
  <si>
    <t>RARE-EARTH-ELEMENT</t>
  </si>
  <si>
    <t>RARE-EARTH-OXIDE</t>
  </si>
  <si>
    <t>REALGAR</t>
  </si>
  <si>
    <t>RECYCLED-AGGREGATE</t>
  </si>
  <si>
    <t>REFRACTORY MINERALS</t>
  </si>
  <si>
    <t>RENARDITE</t>
  </si>
  <si>
    <t>RESERVOIR-GAS</t>
  </si>
  <si>
    <t>RHENIUM</t>
  </si>
  <si>
    <t>RHODIUM</t>
  </si>
  <si>
    <t>RHODOCHROSITE</t>
  </si>
  <si>
    <t>RHODOLITE</t>
  </si>
  <si>
    <t>RHODONITE</t>
  </si>
  <si>
    <t>RHYOLITE</t>
  </si>
  <si>
    <t>RIEBECKITE</t>
  </si>
  <si>
    <t>RIPRAP</t>
  </si>
  <si>
    <t>RIP-RAP</t>
  </si>
  <si>
    <t>ROAD PAVEMENT GRAVEL</t>
  </si>
  <si>
    <t>ROSE-QUARTZ</t>
  </si>
  <si>
    <t>RUBIDIUM</t>
  </si>
  <si>
    <t>RUBY</t>
  </si>
  <si>
    <t>RUTHENIUM</t>
  </si>
  <si>
    <t>RUTILE</t>
  </si>
  <si>
    <t>SALT</t>
  </si>
  <si>
    <t>SAMARIUM</t>
  </si>
  <si>
    <t>SAMARIUM OXIDE</t>
  </si>
  <si>
    <t>SAND</t>
  </si>
  <si>
    <t>SAND, GLASS</t>
  </si>
  <si>
    <t>SAND-AND-GRAVEL</t>
  </si>
  <si>
    <t>SANDSTONE</t>
  </si>
  <si>
    <t>SANIDINE</t>
  </si>
  <si>
    <t>SAPONITE</t>
  </si>
  <si>
    <t>SAPPHIRE</t>
  </si>
  <si>
    <t>SAPPHIRINE</t>
  </si>
  <si>
    <t>SCANDIUM</t>
  </si>
  <si>
    <t>SCAPOLITE</t>
  </si>
  <si>
    <t>SCHEELITE</t>
  </si>
  <si>
    <t>SCORODITE</t>
  </si>
  <si>
    <t>SELENITE</t>
  </si>
  <si>
    <t>SELENIUM</t>
  </si>
  <si>
    <t>SEMI-ANTHRACITE</t>
  </si>
  <si>
    <t>SEMSEYITE</t>
  </si>
  <si>
    <t>SENARMONTITE</t>
  </si>
  <si>
    <t>SEPIOLITE</t>
  </si>
  <si>
    <t>SEQUESTERED-COMMODITY</t>
  </si>
  <si>
    <t>SERICITE</t>
  </si>
  <si>
    <t>SERPENTINE</t>
  </si>
  <si>
    <t>SHALE</t>
  </si>
  <si>
    <t>SHALE-GAS</t>
  </si>
  <si>
    <t>SHALE-OIL</t>
  </si>
  <si>
    <t>SHELL-GRIT</t>
  </si>
  <si>
    <t>SIDERITE</t>
  </si>
  <si>
    <t>SILICA</t>
  </si>
  <si>
    <t>SILICA SAND</t>
  </si>
  <si>
    <t>SILICA-GEMSTONE</t>
  </si>
  <si>
    <t>SILICON</t>
  </si>
  <si>
    <t>SILLIMANITE</t>
  </si>
  <si>
    <t>SILVER</t>
  </si>
  <si>
    <t>SINHALITE</t>
  </si>
  <si>
    <t>SKUTTERUDITE</t>
  </si>
  <si>
    <t>SLATE</t>
  </si>
  <si>
    <t>SMALTITE</t>
  </si>
  <si>
    <t>SMECTITE</t>
  </si>
  <si>
    <t>SMITHSONITE</t>
  </si>
  <si>
    <t>SMOKEY-QUARTZ</t>
  </si>
  <si>
    <t>SODA ASH</t>
  </si>
  <si>
    <t>SODA-ASH</t>
  </si>
  <si>
    <t>SODALITE</t>
  </si>
  <si>
    <t>SODDYITE</t>
  </si>
  <si>
    <t>SODIUM</t>
  </si>
  <si>
    <t>SODIUM BICARBONATE</t>
  </si>
  <si>
    <t>SOLAR-POWER</t>
  </si>
  <si>
    <t>SPECTROLITE</t>
  </si>
  <si>
    <t>SPERRYLITE</t>
  </si>
  <si>
    <t>SPESSARTITE</t>
  </si>
  <si>
    <t>SPHALERITE</t>
  </si>
  <si>
    <t>SPHENE / TITANITE</t>
  </si>
  <si>
    <t>SPINEL</t>
  </si>
  <si>
    <t>SPINEL-GEMSTONE</t>
  </si>
  <si>
    <t>SPODUMENE</t>
  </si>
  <si>
    <t>SPONGOLITE</t>
  </si>
  <si>
    <t>STANNITE</t>
  </si>
  <si>
    <t>STAUROLITE</t>
  </si>
  <si>
    <t>STEATITE (TALC)</t>
  </si>
  <si>
    <t>STEPHANITE</t>
  </si>
  <si>
    <t>STIBICONITE</t>
  </si>
  <si>
    <t>STIBNITE</t>
  </si>
  <si>
    <t>STILBITE</t>
  </si>
  <si>
    <t>STILLWELLITE</t>
  </si>
  <si>
    <t>STOLZITE</t>
  </si>
  <si>
    <t>STRENGITE</t>
  </si>
  <si>
    <t>STROMEYERITE</t>
  </si>
  <si>
    <t>STRONTIANITE</t>
  </si>
  <si>
    <t>STRONTIUM</t>
  </si>
  <si>
    <t>SULPHUR</t>
  </si>
  <si>
    <t>SYLVANITE</t>
  </si>
  <si>
    <t>SYLVITE</t>
  </si>
  <si>
    <t>TALC</t>
  </si>
  <si>
    <t>TALC (STEATITE)</t>
  </si>
  <si>
    <t>TANTALITE</t>
  </si>
  <si>
    <t>TANTALUM</t>
  </si>
  <si>
    <t>TANTALUM-PENTOXIDE</t>
  </si>
  <si>
    <t>TANZANITE</t>
  </si>
  <si>
    <t>TAR</t>
  </si>
  <si>
    <t>TAR-SAND</t>
  </si>
  <si>
    <t>TELLURIDES</t>
  </si>
  <si>
    <t>TELLURIUM</t>
  </si>
  <si>
    <t>TENNANTITE</t>
  </si>
  <si>
    <t>TENORITE</t>
  </si>
  <si>
    <t>TERBIUM</t>
  </si>
  <si>
    <t>TERRACOTTA CLAY</t>
  </si>
  <si>
    <t>TETRAHEDRITE</t>
  </si>
  <si>
    <t>THALLIUM</t>
  </si>
  <si>
    <t>THENARDITE</t>
  </si>
  <si>
    <t>THERMAL-COAL</t>
  </si>
  <si>
    <t>THORIANITE</t>
  </si>
  <si>
    <t>THORITE</t>
  </si>
  <si>
    <t>THORIUM</t>
  </si>
  <si>
    <t>THULIUM</t>
  </si>
  <si>
    <t>THUNDER EGG</t>
  </si>
  <si>
    <t>TIN</t>
  </si>
  <si>
    <t>TITANITE / SPHENE</t>
  </si>
  <si>
    <t>TITANIUM</t>
  </si>
  <si>
    <t>TITANOMAGNETITE</t>
  </si>
  <si>
    <t>TOPAZ</t>
  </si>
  <si>
    <t>TORBANITE</t>
  </si>
  <si>
    <t>TORBERNITE</t>
  </si>
  <si>
    <t>TOURMALINE</t>
  </si>
  <si>
    <t>TREMOLITE</t>
  </si>
  <si>
    <t>TREMOLITE-ACTINOLITE</t>
  </si>
  <si>
    <t>TRIDYMITE</t>
  </si>
  <si>
    <t>TSAVORITE</t>
  </si>
  <si>
    <t>TUNGSTEN</t>
  </si>
  <si>
    <t>TUNGSTIC OXIDE</t>
  </si>
  <si>
    <t>TUNGSTITE</t>
  </si>
  <si>
    <t>TURGITE</t>
  </si>
  <si>
    <t>TURQUOISE</t>
  </si>
  <si>
    <t>UMOHOITE</t>
  </si>
  <si>
    <t>UNDEFINED</t>
  </si>
  <si>
    <t>UNKNOWN</t>
  </si>
  <si>
    <t>URALITE</t>
  </si>
  <si>
    <t>URANINITE</t>
  </si>
  <si>
    <t>URANIUM</t>
  </si>
  <si>
    <t>URANIUM OXIDE</t>
  </si>
  <si>
    <t>URANIUM-OXIDE</t>
  </si>
  <si>
    <t>UVAROVITE</t>
  </si>
  <si>
    <t>VALENTINITE</t>
  </si>
  <si>
    <t>VANADINITE</t>
  </si>
  <si>
    <t>VANADIUM</t>
  </si>
  <si>
    <t>VANADIUM OXIDE</t>
  </si>
  <si>
    <t>VANADIUM-PENTOXIDE</t>
  </si>
  <si>
    <t>VARISCITE</t>
  </si>
  <si>
    <t>VERMICULITE</t>
  </si>
  <si>
    <t>VESUVIANITE</t>
  </si>
  <si>
    <t>VIVIANITE</t>
  </si>
  <si>
    <t>WAVELLITE</t>
  </si>
  <si>
    <t>WAXES</t>
  </si>
  <si>
    <t>WILLEMITE</t>
  </si>
  <si>
    <t>WIND-POWER</t>
  </si>
  <si>
    <t>WITHERITE</t>
  </si>
  <si>
    <t>WOLFRAMITE</t>
  </si>
  <si>
    <t>WOLLASTONITE</t>
  </si>
  <si>
    <t>WULFENITE</t>
  </si>
  <si>
    <t>WURTZITE</t>
  </si>
  <si>
    <t>XENON</t>
  </si>
  <si>
    <t>XENOTIME</t>
  </si>
  <si>
    <t>XENOTIME-GEMSTONE</t>
  </si>
  <si>
    <t>YTTERBIUM</t>
  </si>
  <si>
    <t>YTTRIUM</t>
  </si>
  <si>
    <t>YTTRIUM OXIDE</t>
  </si>
  <si>
    <t>YTTRIUM-OXIDE</t>
  </si>
  <si>
    <t>ZEOLITE</t>
  </si>
  <si>
    <t>ZINC</t>
  </si>
  <si>
    <t>ZINCITE</t>
  </si>
  <si>
    <t>ZINKENITE</t>
  </si>
  <si>
    <t>ZINNWALDITE</t>
  </si>
  <si>
    <t>ZIRCON</t>
  </si>
  <si>
    <t>ZIRCON-GEMSTONE</t>
  </si>
  <si>
    <t>ZIRCONIA</t>
  </si>
  <si>
    <t>ZIRCONIUM</t>
  </si>
  <si>
    <t>ZOISITE</t>
  </si>
  <si>
    <t>ZUNYITE</t>
  </si>
  <si>
    <t>Assay_Levels</t>
  </si>
  <si>
    <t>Concentration</t>
  </si>
  <si>
    <t>Conductivity</t>
  </si>
  <si>
    <t>Density</t>
  </si>
  <si>
    <t>Drill Rate</t>
  </si>
  <si>
    <t>Energy</t>
  </si>
  <si>
    <t>Flow Rate</t>
  </si>
  <si>
    <t>Frequency</t>
  </si>
  <si>
    <t>Gas Content</t>
  </si>
  <si>
    <t>Length</t>
  </si>
  <si>
    <t>Mass</t>
  </si>
  <si>
    <t>Mud Weight</t>
  </si>
  <si>
    <t>Numerical</t>
  </si>
  <si>
    <t>Perf Spacing</t>
  </si>
  <si>
    <t>Permeability</t>
  </si>
  <si>
    <t>Pressure</t>
  </si>
  <si>
    <t>Resitivity</t>
  </si>
  <si>
    <t>Rotation</t>
  </si>
  <si>
    <t>Temperature</t>
  </si>
  <si>
    <t>Time</t>
  </si>
  <si>
    <t>Velocity</t>
  </si>
  <si>
    <t>Viscosity</t>
  </si>
  <si>
    <t>Volume</t>
  </si>
  <si>
    <t>PARTS PER BILLION (ppb)</t>
  </si>
  <si>
    <t>CUBIC FEET PER TON (ft3/ton)</t>
  </si>
  <si>
    <t>MICRO-SIEMENS PER CENTIMETRE (µS/cm)</t>
  </si>
  <si>
    <t>GRAMS PER CUBIC CENTIMETRE (g/cc)</t>
  </si>
  <si>
    <t>HOURS PER FOOT (hrs/ft)</t>
  </si>
  <si>
    <t>BRITISH THERMAL UNITS (BTU)</t>
  </si>
  <si>
    <t>BARRELS PER DAY (bbl/d)</t>
  </si>
  <si>
    <t>HERTZ (hz)</t>
  </si>
  <si>
    <t>CUBIC FEET PER TON (scf/ton)</t>
  </si>
  <si>
    <t>CENTIMETRES (cm)</t>
  </si>
  <si>
    <t>GRAMS (g)</t>
  </si>
  <si>
    <t>POUNDS PER GALLON (lbs/gal)</t>
  </si>
  <si>
    <t>COUNT</t>
  </si>
  <si>
    <t>SHOTS PER FOOT (sht/ft)</t>
  </si>
  <si>
    <t>DARCY (D)</t>
  </si>
  <si>
    <t>ATMOSPHERES (atm)</t>
  </si>
  <si>
    <t>OHMMETRES (ohmms)</t>
  </si>
  <si>
    <t>REVOLUTIONS PER MINUTE (RPM)</t>
  </si>
  <si>
    <t>DEGREES CELSIUS (degc)</t>
  </si>
  <si>
    <t>DAYS (d)</t>
  </si>
  <si>
    <t>FEET PER HOUR (ft/hr)</t>
  </si>
  <si>
    <t>CENTIPOISE (cp)</t>
  </si>
  <si>
    <t>LITRES (l)</t>
  </si>
  <si>
    <t>PARTS PER MILLION (ppm)</t>
  </si>
  <si>
    <t>CUBIC CENTIMETRES PER TONNE (cm3/t)</t>
  </si>
  <si>
    <t>KILOGRAMS PER CUBIC METRE (kg/m3)</t>
  </si>
  <si>
    <t>HOURS PER METRE (hrs/m)</t>
  </si>
  <si>
    <t>GIGAJOULES (GJ)</t>
  </si>
  <si>
    <t>BARRELS PER HOUR (bbl/hr)</t>
  </si>
  <si>
    <t>CUBIC METRES PER TONNE (m3/t)</t>
  </si>
  <si>
    <t>FEET (ft)</t>
  </si>
  <si>
    <t>KILOGRAMS (kg)</t>
  </si>
  <si>
    <t>DECIMAL FRACTION</t>
  </si>
  <si>
    <t>SHOTS PER METRE (sht/m)</t>
  </si>
  <si>
    <t>MILLIDARCY (mD)</t>
  </si>
  <si>
    <t>BAR (bar)</t>
  </si>
  <si>
    <t>DEGREES FARENHEIT (degf)</t>
  </si>
  <si>
    <t>HOURS (hr)</t>
  </si>
  <si>
    <t>FEET PER SECOND (ft/s)</t>
  </si>
  <si>
    <t>PASCAL SECOND (pa.s)</t>
  </si>
  <si>
    <t>BARRELS (bbl)</t>
  </si>
  <si>
    <t>PERCENT BY VOLUME (vol%)</t>
  </si>
  <si>
    <t>POUNDS PER CUBIC FEET (lbs/ft3)</t>
  </si>
  <si>
    <t>MILLION BRITISH THERMAL UNITS (MMBTU)</t>
  </si>
  <si>
    <t>BARRELS PER MINUTE (bbl/min)</t>
  </si>
  <si>
    <t>INCHES (in)</t>
  </si>
  <si>
    <t>MILLIGRAMS (mg)</t>
  </si>
  <si>
    <t>PERCENT (%)</t>
  </si>
  <si>
    <t>KILOPASCAL (kpa)</t>
  </si>
  <si>
    <t>MILLSECONDS (ms)</t>
  </si>
  <si>
    <t>METRES PER HOUR (m/hr)</t>
  </si>
  <si>
    <t>CUBIC CENTIMETRES (cm3 or cc)</t>
  </si>
  <si>
    <t>PERCENT BY WEIGHT (wt%)</t>
  </si>
  <si>
    <t>GRAMS PER KILOGRAM (g/kg)</t>
  </si>
  <si>
    <t>SPECIFIC GRAVITY (sg)</t>
  </si>
  <si>
    <t>PETAJOULES (PJ)</t>
  </si>
  <si>
    <t>CUBIC FEET PER HOUR (cf/hr or ft3/d)</t>
  </si>
  <si>
    <t>METRES  (m)</t>
  </si>
  <si>
    <t>MILLION TONNES (Mt)</t>
  </si>
  <si>
    <t>MEGAPASCAL (mpa)</t>
  </si>
  <si>
    <t>MINUTES (min)</t>
  </si>
  <si>
    <t>METRES PER SECOND (m/s)</t>
  </si>
  <si>
    <t>CUBIC FEET (ft3 or cf)</t>
  </si>
  <si>
    <t>GRAMS PER TONNE (g/t)</t>
  </si>
  <si>
    <t>THOUSAND BRITISH THERMAL UNITS (MBTU)</t>
  </si>
  <si>
    <t>CUBIC METRES PER DAY (m3/d)</t>
  </si>
  <si>
    <t>MILLIMETRES (mm)</t>
  </si>
  <si>
    <t>OUNCE (oz)</t>
  </si>
  <si>
    <t>PASCAL (pa)</t>
  </si>
  <si>
    <t>SECONDS (sec)</t>
  </si>
  <si>
    <t>CUBIC METRES (m3)</t>
  </si>
  <si>
    <t>MILLIGRAMS PER GRAM TOC (mg/gTOC)</t>
  </si>
  <si>
    <t>CUBIC METRES PER HOUR (m3/hr)</t>
  </si>
  <si>
    <t>POUNDS (lbs)</t>
  </si>
  <si>
    <t>POUNDS PER SQUARE INCH (psi)</t>
  </si>
  <si>
    <t>GALLONS (gal)</t>
  </si>
  <si>
    <t>MILLIGRAMS PER TONNE (mg/t)</t>
  </si>
  <si>
    <t>KILOLITRES PER DAY (kl/d)</t>
  </si>
  <si>
    <t>THOUSAND POUNDS (klbs)</t>
  </si>
  <si>
    <t>KILOLITRES (kl)</t>
  </si>
  <si>
    <t>OUNCE PER TON (oz/ton)</t>
  </si>
  <si>
    <t>LITRES PER DAY (l/d)</t>
  </si>
  <si>
    <t>TONNES (t)</t>
  </si>
  <si>
    <t>MEGALITRES (ML)</t>
  </si>
  <si>
    <t>OUNCE PER TONNE (oz/t)</t>
  </si>
  <si>
    <t>LITRES PER HOUR (l/hr)</t>
  </si>
  <si>
    <t>MILLION CUBIC FEET (MMcf )</t>
  </si>
  <si>
    <t>LITRES PER MINUTE  (l/min)</t>
  </si>
  <si>
    <t>MILLION CUBIC METRES (MMm3)</t>
  </si>
  <si>
    <t>MEGALITRES PER DAY (ML/d)</t>
  </si>
  <si>
    <t>THOUSAND BARRELS (kbbl)</t>
  </si>
  <si>
    <t>MILLION CUBIC FEET PER DAY (MMcf/d)</t>
  </si>
  <si>
    <t>THOUSAND CUBIC FEET (mcf or kft3)</t>
  </si>
  <si>
    <t>FIELD_NAME</t>
  </si>
  <si>
    <t>CODE</t>
  </si>
  <si>
    <t>DESCRIPTION</t>
  </si>
  <si>
    <t>GSQ_CODE_MATCH</t>
  </si>
  <si>
    <t>REMARK</t>
  </si>
  <si>
    <t>Y</t>
  </si>
  <si>
    <t>Y*</t>
  </si>
  <si>
    <t>VARCHAR2</t>
  </si>
  <si>
    <t>VARCHAR3</t>
  </si>
  <si>
    <t>VARCHAR4</t>
  </si>
  <si>
    <t>-</t>
  </si>
  <si>
    <t>FIELD NAME: The template field name the code relates to.</t>
  </si>
  <si>
    <t>CODE: The company code used.</t>
  </si>
  <si>
    <t>DESCRIPTION: A description of the meaning, status, value, or item of the code.</t>
  </si>
  <si>
    <t>GSQ CODE MATCH: The matching GSQ code or description from the VALIDATION_DICTIONARY where there is an equivalent term.</t>
  </si>
  <si>
    <t>REMARK: Any narrative comments or remarks about this row of data.</t>
  </si>
  <si>
    <t>SAMPLE_PREP_CODE</t>
  </si>
  <si>
    <t>WEI-21</t>
  </si>
  <si>
    <t>weigh</t>
  </si>
  <si>
    <t>CRU-21</t>
  </si>
  <si>
    <t>crush</t>
  </si>
  <si>
    <t>SPL-01</t>
  </si>
  <si>
    <t>riffle split</t>
  </si>
  <si>
    <t>CRU36f</t>
  </si>
  <si>
    <t>fine crush</t>
  </si>
  <si>
    <t>ASSAY_CODE</t>
  </si>
  <si>
    <t>IC587</t>
  </si>
  <si>
    <t>HClO4 + HNO3 + HF digest, inductively coupled plasma mass spectrometry determination</t>
  </si>
  <si>
    <t>FA50</t>
  </si>
  <si>
    <t>50 g fire assay gold</t>
  </si>
  <si>
    <t>AR-ICP</t>
  </si>
  <si>
    <t>Aqua Regia digest with ICP-MS finish</t>
  </si>
  <si>
    <t>CCRU</t>
  </si>
  <si>
    <t>coarse crushing</t>
  </si>
  <si>
    <t>TENEMENT_TYPE</t>
  </si>
  <si>
    <t>TENEMENT_NO</t>
  </si>
  <si>
    <t>TENEMENT_HOLDER</t>
  </si>
  <si>
    <t>PROJECT_NAME</t>
  </si>
  <si>
    <t>TENEMENT_OPERATOR</t>
  </si>
  <si>
    <t>GEODETIC _DATUM</t>
  </si>
  <si>
    <t>100K_MAP_SHEET_NUMBER</t>
  </si>
  <si>
    <t>H0100</t>
  </si>
  <si>
    <t>H0101</t>
  </si>
  <si>
    <t>H0102</t>
  </si>
  <si>
    <t>H0106</t>
  </si>
  <si>
    <t>H0501</t>
  </si>
  <si>
    <t>H0151</t>
  </si>
  <si>
    <t>H0900</t>
  </si>
  <si>
    <t>NUMBER</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</si>
  <si>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</si>
  <si>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</si>
  <si>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</si>
  <si>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</si>
  <si>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TENEMENT OPERATOR: The company or entity representing the holder of the resource authority responsible for the operations of project.</t>
  </si>
  <si>
    <t>GEODETIC DATUM: Coordinate Reference System ID (e.g. Geographic: AGD66, GDA94, GDA2020 and Projected: AMG84, MGA94)</t>
  </si>
  <si>
    <t xml:space="preserve">100K MAP SHEET NUMBER: 100k map sheets covered by data. </t>
  </si>
  <si>
    <t>Big Time Mining</t>
  </si>
  <si>
    <t>Big Mine</t>
  </si>
  <si>
    <t>Small Time Mining</t>
  </si>
  <si>
    <t>7763</t>
  </si>
  <si>
    <t>Red Fox Resources Pty Ltd</t>
  </si>
  <si>
    <t>Eveleigh</t>
  </si>
  <si>
    <t>7661</t>
  </si>
  <si>
    <t>DRILLHOLE_ID</t>
  </si>
  <si>
    <t>ELEVATION</t>
  </si>
  <si>
    <t>TOTAL_DEPTH</t>
  </si>
  <si>
    <t>TOTAL_DEPTH_LOGGER</t>
  </si>
  <si>
    <t>DIP</t>
  </si>
  <si>
    <t>AZIMUTH</t>
  </si>
  <si>
    <t>DRILL_START_DATE</t>
  </si>
  <si>
    <t>DRILL_END_DATE</t>
  </si>
  <si>
    <t>LOCATION_SURVEY_TYPE</t>
  </si>
  <si>
    <t>SURVEY_COMPANY</t>
  </si>
  <si>
    <t>PRE_COLLAR METHOD</t>
  </si>
  <si>
    <t>PRE_COLLAR_DEPTH</t>
  </si>
  <si>
    <t>DRILL_CONTRACTOR</t>
  </si>
  <si>
    <t>H1000</t>
  </si>
  <si>
    <t>H0402</t>
  </si>
  <si>
    <t>H0200</t>
  </si>
  <si>
    <t>H0201</t>
  </si>
  <si>
    <t>H0532</t>
  </si>
  <si>
    <t>H0533</t>
  </si>
  <si>
    <t>H0401</t>
  </si>
  <si>
    <t>VARCHAR</t>
  </si>
  <si>
    <t>DATE</t>
  </si>
  <si>
    <t>10,5</t>
  </si>
  <si>
    <t>15,5</t>
  </si>
  <si>
    <t>METRES</t>
  </si>
  <si>
    <t>DEGREES</t>
  </si>
  <si>
    <t>DD-MM-YYYY</t>
  </si>
  <si>
    <t>DRILLHOLE ID: Unique name and/or number assigned to each drillhole by the operator. A new row should be used for each individual drillhole.</t>
  </si>
  <si>
    <t>ELEVATION: Operator reported elevation ground level (GL) used as the reference datum for other measured drillhole points. It is mandatory to report this in metres with elevation referenced to Australian Height Datum (AHD).</t>
  </si>
  <si>
    <t>TOTAL DEPTH: Total or maximum measured depth of the drillhole as stated by the operator/driller relative to the depth reference datum. It is mandatory to report this in metres.</t>
  </si>
  <si>
    <t>TOTAL DEPTH: Total or maximum measured depth of the drillhole as stated by the logger relative to the depth reference datum. It is mandatory to report this in metres.</t>
  </si>
  <si>
    <t>DRILL TYPE: The type of drilling used in the drillhole e.g. air core, diamond drillhole, rotary air, rotary mud</t>
  </si>
  <si>
    <t>DRILL DIAMETER: Drillhole diameter or barrel used e.g NQ, 5.5", 63.5mm</t>
  </si>
  <si>
    <t>DIP: The angle (in degrees) at surface of drillhole deviation away from the horizontal. 0 degrees inclination is horizontal and -90 degree inclination is vertical (downward). Inclination can be postive where applicable e.g underground drilling</t>
  </si>
  <si>
    <t xml:space="preserve">AZIMUTH: The angle (in degrees) of clockwise departure from True north to the drillhole direction at surface. </t>
  </si>
  <si>
    <t>CURRENT_CLASS: The classification of a borhole based on the resources lifecycle. i.e.
Exploration - resource discovery
Appraisal - resource assessment and quantifcation
Development - resource extraction</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</si>
  <si>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</si>
  <si>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</si>
  <si>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 xml:space="preserve">LOCATION SURVEY TYPE: Type of tool or equipment used to acquire the collar Location Survey (e.g. GPS, Theodolite). </t>
  </si>
  <si>
    <t>SURVEY COMPANY: The company or entity that conducted the collar location survey.</t>
  </si>
  <si>
    <t>PRE COLLAR METHOD: Drilling method used for pre-collar e.g Reverse Circulation, Rotary Mud etc.</t>
  </si>
  <si>
    <t>PRE-COLLAR DEPTH: Measured depth from the depth reference datum (Ground Level) to the casing collar. It is mandatory to report this in metres.</t>
  </si>
  <si>
    <t>DRILL CONTRACTOR: Unique identifier for the company or entity who operates the rig.</t>
  </si>
  <si>
    <t>DD12345</t>
  </si>
  <si>
    <t>Fast Drilling Co</t>
  </si>
  <si>
    <t>EVDD2201</t>
  </si>
  <si>
    <t>Territory Diamond</t>
  </si>
  <si>
    <t>SURVEY_INSTRUMENT</t>
  </si>
  <si>
    <t>SURVEY_DATE</t>
  </si>
  <si>
    <t>SURVEYED_DEPTH</t>
  </si>
  <si>
    <t>AZIMUTH_MAG</t>
  </si>
  <si>
    <t>AZIMUTH_ACCURACY</t>
  </si>
  <si>
    <t>INCLINATION_ACCURACY</t>
  </si>
  <si>
    <t>MAGNETIC FIELD</t>
  </si>
  <si>
    <t>H0534</t>
  </si>
  <si>
    <t>H0535</t>
  </si>
  <si>
    <t>H1004</t>
  </si>
  <si>
    <t>nT</t>
  </si>
  <si>
    <t>DRILLHOLE ID: Unique name and/or number assigned to the drillhole by the operator.</t>
  </si>
  <si>
    <t xml:space="preserve">SURVEY INSTRUMENT: Type of tool or equipment used to acquire the downhole survey (e.g. MWD, Gyroscopic, Multishot Camera etc.). </t>
  </si>
  <si>
    <t>SURVEY COMPANY : The company or entity that conducted the downhole survey.</t>
  </si>
  <si>
    <t>SURVEY DATE: Date the downhole survey commenced. It is mandatory to report this in DD-MM-YYYY format.</t>
  </si>
  <si>
    <t>SURVEYED DEPTH: Depth measured along the drillhole from the depth reference datum to the survey station.  It is mandatory to report this in metres. 
A new row must be used for each individual survey station, i.e. each drillhole may have multiple downhole survey entries.</t>
  </si>
  <si>
    <t xml:space="preserve">AZIMUTH: The angle (in degrees) of clockwise departure from True north to the drillhole direction. </t>
  </si>
  <si>
    <t>AZIMUTH_MAG: The angle (in degrees) as supplied by the survey tool</t>
  </si>
  <si>
    <t>AZIMUTH ACCURACY: The uncertainty of the drillhole azimuth measurements.</t>
  </si>
  <si>
    <t xml:space="preserve">DIP: The angle (in degrees) of drillhole deviation away from the horizontal. 0 degrees inclination is horizontal and -90 degree inclination is vertical (downward). </t>
  </si>
  <si>
    <t>INCLINATION ACCURACY: The uncertainty of the drillhole inclination measurements.</t>
  </si>
  <si>
    <t>Magnetic field (nT) reading at point of survey reading .</t>
  </si>
  <si>
    <t>DD1234</t>
  </si>
  <si>
    <t>12m</t>
  </si>
  <si>
    <t>High Mag reading, low confidence</t>
  </si>
  <si>
    <t>2022 Magnetic Declination calculated as 6.235deg, via geomagnetism.ga.gov.au</t>
  </si>
  <si>
    <t>SAMPLE_ID</t>
  </si>
  <si>
    <t>FROM</t>
  </si>
  <si>
    <t>TO</t>
  </si>
  <si>
    <t>SAMPLE_COLLECTION_DATE</t>
  </si>
  <si>
    <t>SAMPLE_DISPATCH_DATE</t>
  </si>
  <si>
    <t>SAMPLE IDENTIFIER: A unique identifier for a sample used in technical analysis.</t>
  </si>
  <si>
    <t>SAMPLE TYPE:  The type of the sample for analysis (i.e. Cuttings, Whole Core, Half Core, Quarter Core, Pulp etc)</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</si>
  <si>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</si>
  <si>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</si>
  <si>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</si>
  <si>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</si>
  <si>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S12345</t>
  </si>
  <si>
    <t>JOB NUMBER</t>
  </si>
  <si>
    <t>LABORATORY</t>
  </si>
  <si>
    <t>LABORATORY LOCATION</t>
  </si>
  <si>
    <t>SAMPLE_PREP_CODES</t>
  </si>
  <si>
    <t>H0702</t>
  </si>
  <si>
    <t>H1007</t>
  </si>
  <si>
    <t>H0700</t>
  </si>
  <si>
    <t>H800</t>
  </si>
  <si>
    <t>SEMICOLON DELIMITED</t>
  </si>
  <si>
    <t>JOB NUMBER: A unique identifier for each analysis job or batch conducted.</t>
  </si>
  <si>
    <t>LABORATORY: Laboratory or Operator who performed the preparation step</t>
  </si>
  <si>
    <t>LABORATORY LOCATION: Location of Laboratory (Town/City)</t>
  </si>
  <si>
    <t>SAMPLE PREPARATION CODES: The codes assigend by the laboratory for the method of sample preparation prior to analysis. All codes must be listed and described in the dictionary tab.</t>
  </si>
  <si>
    <r>
      <t xml:space="preserve">ASSAY CODE: A unique code that usually specifies both a digest and instrument finish, as assigned by the laboratory  for the method of analysis. All codes must be listed and described in the dictionary tab. </t>
    </r>
    <r>
      <rPr>
        <b/>
        <u/>
        <sz val="11"/>
        <color theme="1"/>
        <rFont val="Calibri"/>
        <family val="2"/>
        <scheme val="minor"/>
      </rPr>
      <t xml:space="preserve">Leave null if the same prep codes for all assay methods </t>
    </r>
  </si>
  <si>
    <r>
      <t xml:space="preserve">SAMPLE IDENTIFIER: A unique identifier for a sample used in technical analysis. ID must match a corresponding Surface_Sample or Drillhole_Sample ID. </t>
    </r>
    <r>
      <rPr>
        <b/>
        <u/>
        <sz val="11"/>
        <color theme="1"/>
        <rFont val="Calibri"/>
        <family val="2"/>
        <scheme val="minor"/>
      </rPr>
      <t xml:space="preserve">Leave null if the same prep codes for all samples. </t>
    </r>
  </si>
  <si>
    <t>TV19287993</t>
  </si>
  <si>
    <t>GeoChem Labs Pty Ltd</t>
  </si>
  <si>
    <t>BNE</t>
  </si>
  <si>
    <t>WEI-21; CRU-21; SPL-01; CRU-36f; PUL-31; SPL-01</t>
  </si>
  <si>
    <t>SF10735</t>
  </si>
  <si>
    <t>WEI-21; CRU-21</t>
  </si>
  <si>
    <t>BLEG</t>
  </si>
  <si>
    <t>SF10736</t>
  </si>
  <si>
    <t>Townsville</t>
  </si>
  <si>
    <t>INSTRUMENT TYPE</t>
  </si>
  <si>
    <t>SPECIFIC GRAVITY</t>
  </si>
  <si>
    <t>MAGNETIC SUSCEPTIBITY</t>
  </si>
  <si>
    <t>H0314</t>
  </si>
  <si>
    <t>SI</t>
  </si>
  <si>
    <t>INSTRUMENT TYPE e.g KT-10</t>
  </si>
  <si>
    <r>
      <t>SPECIFIC GRAVITY or RELATIVE DENSITY: Relative density of material against reference material (often water).e.g 2.7g/cm</t>
    </r>
    <r>
      <rPr>
        <vertAlign val="superscript"/>
        <sz val="11"/>
        <color theme="1"/>
        <rFont val="Calibri"/>
        <family val="2"/>
        <scheme val="minor"/>
      </rPr>
      <t>3</t>
    </r>
  </si>
  <si>
    <r>
      <t>MAGNETIC SUSCEPTIBILITY:measure of how much a material will become magnetized in an applied magnetic field e.g. −6.1×10</t>
    </r>
    <r>
      <rPr>
        <vertAlign val="superscript"/>
        <sz val="11"/>
        <color theme="1"/>
        <rFont val="Calibri"/>
        <family val="2"/>
        <scheme val="minor"/>
      </rPr>
      <t>−4</t>
    </r>
  </si>
  <si>
    <t>D12345</t>
  </si>
  <si>
    <t>KT-10</t>
  </si>
  <si>
    <t>-5x10-3</t>
  </si>
  <si>
    <t>ANALYTE</t>
  </si>
  <si>
    <t>UNIT_OF_MEASURE</t>
  </si>
  <si>
    <t>LOWER_DETECTION_LIMIT</t>
  </si>
  <si>
    <t>ACCURACY</t>
  </si>
  <si>
    <t>UPPER_DETECTION_LIMIT</t>
  </si>
  <si>
    <t>PREFERRED_RESULT</t>
  </si>
  <si>
    <t>H1001</t>
  </si>
  <si>
    <t>H1003</t>
  </si>
  <si>
    <t>H1005</t>
  </si>
  <si>
    <t>H1006</t>
  </si>
  <si>
    <t>Y or N</t>
  </si>
  <si>
    <t>LABORATORY: Analytical laboratory or Operator</t>
  </si>
  <si>
    <t>ASSAY CODE: A unique code that usually specifies both a digest and instrument finish, as assigned by the laboratory  for the method of analysis. All codes must be listed and described in the dictionary tab.</t>
  </si>
  <si>
    <t xml:space="preserve">ANALYTE: Standard abbreviations for chemical elements, element oxides, elemental isotopes, ratios, or other </t>
  </si>
  <si>
    <t>UNIT OF MEASURE: Unit of measure for analyte by method.</t>
  </si>
  <si>
    <t>LOWER DETECTION LIMIT: Lower detection limit of analyte by method</t>
  </si>
  <si>
    <t>ACCURACY: Error range of data for analyte by method</t>
  </si>
  <si>
    <t>UPPER DETECTION LIMIT: Upper detection limit of analyte by method.</t>
  </si>
  <si>
    <t>PREFERRED RESULT: Preferred if multiple reading acquired.</t>
  </si>
  <si>
    <t>GC12345</t>
  </si>
  <si>
    <t>Ag</t>
  </si>
  <si>
    <t>ppm</t>
  </si>
  <si>
    <t>0.1</t>
  </si>
  <si>
    <t>0.05</t>
  </si>
  <si>
    <t>Al</t>
  </si>
  <si>
    <t>As</t>
  </si>
  <si>
    <t>Au</t>
  </si>
  <si>
    <t>0.01</t>
  </si>
  <si>
    <t>0.001</t>
  </si>
  <si>
    <t>Ba</t>
  </si>
  <si>
    <t>Bi</t>
  </si>
  <si>
    <t>Ca</t>
  </si>
  <si>
    <t>Cd</t>
  </si>
  <si>
    <t>Co</t>
  </si>
  <si>
    <t>1</t>
  </si>
  <si>
    <t>Cu</t>
  </si>
  <si>
    <t>Ga</t>
  </si>
  <si>
    <t>Li</t>
  </si>
  <si>
    <t>Mn</t>
  </si>
  <si>
    <t>Mo</t>
  </si>
  <si>
    <t>Sb</t>
  </si>
  <si>
    <t>Sr</t>
  </si>
  <si>
    <t>Au-AA25_Au</t>
  </si>
  <si>
    <t>ME-ICP61_Ag</t>
  </si>
  <si>
    <t>ME-ICP61_Al</t>
  </si>
  <si>
    <t>ME-ICP61_As</t>
  </si>
  <si>
    <t>ME-ICP61_Ba</t>
  </si>
  <si>
    <t>ME-ICP61_Be</t>
  </si>
  <si>
    <t>ME-ICP61_Bi</t>
  </si>
  <si>
    <t>ME-ICP61_Ca</t>
  </si>
  <si>
    <t>ME-ICP61_Cd</t>
  </si>
  <si>
    <t>ME-ICP61_Co</t>
  </si>
  <si>
    <t>ME-ICP61_Cr</t>
  </si>
  <si>
    <t>ME-ICP61_Cu</t>
  </si>
  <si>
    <t>ME-ICP61_Fe</t>
  </si>
  <si>
    <t>ME-ICP61_Ga</t>
  </si>
  <si>
    <t>ME-ICP61_K</t>
  </si>
  <si>
    <t>ME-ICP61_La</t>
  </si>
  <si>
    <t>ME-ICP61_Li</t>
  </si>
  <si>
    <t>ME-ICP61_Mg</t>
  </si>
  <si>
    <t>ME-ICP61_Mn</t>
  </si>
  <si>
    <t>ME-ICP61_Mo</t>
  </si>
  <si>
    <t>ME-ICP61_Na</t>
  </si>
  <si>
    <t>ME-ICP61_Ni</t>
  </si>
  <si>
    <t>ME-ICP61_P</t>
  </si>
  <si>
    <t>ME-ICP61_Pb</t>
  </si>
  <si>
    <t>ME-ICP61_S</t>
  </si>
  <si>
    <t>ME-ICP61_Sb</t>
  </si>
  <si>
    <t>ME-ICP61_Sc</t>
  </si>
  <si>
    <t>ME-ICP61_Sr</t>
  </si>
  <si>
    <t>ME-ICP61_Th</t>
  </si>
  <si>
    <t>ME-ICP61_Ti</t>
  </si>
  <si>
    <t>ME-ICP61_Tl</t>
  </si>
  <si>
    <t>ME-ICP61_U</t>
  </si>
  <si>
    <t>ME-ICP61_V</t>
  </si>
  <si>
    <t>ME-ICP61_W</t>
  </si>
  <si>
    <t>ME-ICP61_Zn</t>
  </si>
  <si>
    <t>OG62_Ag</t>
  </si>
  <si>
    <t>OG62_Cu</t>
  </si>
  <si>
    <t>OG62_Pb</t>
  </si>
  <si>
    <t>OG62_Zn</t>
  </si>
  <si>
    <t>ASSAY_CODE ||ANALYTE</t>
  </si>
  <si>
    <t>"ASSAY_CODE"_ "ANALYTE"</t>
  </si>
  <si>
    <t>SAMPLE IDENTIFIER: A unique identifier for a sample used in technical analysis. ID must match a corresponding Surface_Sample or Drillhole_Sample ID.</t>
  </si>
  <si>
    <t xml:space="preserve">ASSAY_CODE||ANLYTE: A unique combination of the assay code and the analyte, separated by an underscore. Append additional columns as needed. The number of columns must match the numbe of rows in the GEOCHEMISTRY_META tab. </t>
  </si>
  <si>
    <t>&lt;0.02</t>
  </si>
  <si>
    <t>SAMPLE_MESH_SIZE</t>
  </si>
  <si>
    <t>SOIL_SAMPLE_DEPTH</t>
  </si>
  <si>
    <t>SOIL_COLOUR</t>
  </si>
  <si>
    <t>SOIL_PH</t>
  </si>
  <si>
    <t>H0600</t>
  </si>
  <si>
    <t>METRIC/MESH</t>
  </si>
  <si>
    <t>CENTIMETRES</t>
  </si>
  <si>
    <t>SAMPLE MATERIAL: Sample medium.</t>
  </si>
  <si>
    <t>SAMPLE TYPE SURFACE: The specific type of sample for analysis (e.g. seived soil sample, lag etc).</t>
  </si>
  <si>
    <t>SAMPLE MESH SIZE: For  SOIL, STREAM, and LAG sample types specify the sieve mesh size the material passed through (e.g. 2 mm, #80).</t>
  </si>
  <si>
    <t xml:space="preserve">SOIL SAMPLE DEPTH: The depth at which a soil sample was collected. It is mandatory to report this in centimetres. </t>
  </si>
  <si>
    <t>SOIL COLOUR: Colour of soil sampled, if recorded.</t>
  </si>
  <si>
    <t>SOIL pH: pH of soil if measured.</t>
  </si>
  <si>
    <t>ELEVATION: Elevation of the sampling point. It is mandatory to report this in metres with elevation referenced to Australian Height Datum (AHD).</t>
  </si>
  <si>
    <t>SS12345</t>
  </si>
  <si>
    <t>01/01/2000</t>
  </si>
  <si>
    <t>02/01/2000</t>
  </si>
  <si>
    <t>Hydrothermally altered diorite cut by calcite-chalcopyrite veins</t>
  </si>
  <si>
    <t>SS12346</t>
  </si>
  <si>
    <t>SS12347</t>
  </si>
  <si>
    <t>Sampled base of B horizon</t>
  </si>
  <si>
    <t>QAQC_TYPE</t>
  </si>
  <si>
    <t>STANDARD_ID</t>
  </si>
  <si>
    <t>STANDARD_PROVIDER</t>
  </si>
  <si>
    <t>ORIG_SAMPLE_ID</t>
  </si>
  <si>
    <t>JOB_NUMBER</t>
  </si>
  <si>
    <t>H0602</t>
  </si>
  <si>
    <t>SAMPLE CODE: The source of the sample for analysis (i.e. Chips, Chips from AC drilling, Chips from open-hole drilling, Chips from RC drilling, Whole Core, Half Core, Quarter Core, Pulp)</t>
  </si>
  <si>
    <t>SAMPLE TYPE: The source of the sample for analysis (e.g. Rock Chip, Soil, Stream Sediment, Lag).</t>
  </si>
  <si>
    <t>QA/QC TYPE: A description of the method of QA/QC check performed i.e. field duplicate submitted to laboratory (FDUP), duplicate generated and reported by laboratory (LDUP), general and certified standards (STANDARD), laboratory blanks (BLANK).</t>
  </si>
  <si>
    <t>STANDARD IDENTIFIER: Where the QA/QC performed is against a general or certified standard, the unique identifier of the standard e.g. A378-1, A901-2</t>
  </si>
  <si>
    <t xml:space="preserve">STANDARD PROVIDER: Supplier of Certified reference material (CRM). If internally sourced reference material state "internal" </t>
  </si>
  <si>
    <r>
      <t>ORIGINAL SAMPLE IDENTIFIER: A unique identifier fo</t>
    </r>
    <r>
      <rPr>
        <sz val="11"/>
        <rFont val="Calibri"/>
        <family val="2"/>
        <scheme val="minor"/>
      </rPr>
      <t xml:space="preserve">r the original sample of the field </t>
    </r>
    <r>
      <rPr>
        <sz val="11"/>
        <rFont val="Calibri"/>
        <family val="2"/>
      </rPr>
      <t>or laboratory</t>
    </r>
    <r>
      <rPr>
        <sz val="11"/>
        <color theme="1"/>
        <rFont val="Calibri"/>
        <family val="2"/>
        <scheme val="minor"/>
      </rPr>
      <t xml:space="preserve">
duplicate.</t>
    </r>
  </si>
  <si>
    <t>JOB NUMBER: A unique identifier assigned to the sample analysis batch by the laboratory performing the analysis.</t>
  </si>
  <si>
    <t>Pulp</t>
  </si>
  <si>
    <t>A901-1</t>
  </si>
  <si>
    <t>OREAS</t>
  </si>
  <si>
    <t>SS12345A</t>
  </si>
  <si>
    <t>FIELD DUPLICATE OF A SAMPLE</t>
  </si>
  <si>
    <t>SS12346D</t>
  </si>
  <si>
    <t>SAMPLE_DATE</t>
  </si>
  <si>
    <t>REF_SAMPLE_ID</t>
  </si>
  <si>
    <t>READING_NO</t>
  </si>
  <si>
    <t xml:space="preserve">MODE </t>
  </si>
  <si>
    <t>FILTER_BEAM SETTING</t>
  </si>
  <si>
    <t>XRF_BEAM1_TIME</t>
  </si>
  <si>
    <t>XRF_BEAM2_TIME</t>
  </si>
  <si>
    <t>XRF_BEAM3_TIME</t>
  </si>
  <si>
    <t>XRF_ELAPSED_TIME</t>
  </si>
  <si>
    <t>XRF INSTRUMENT TYPE</t>
  </si>
  <si>
    <t>SAMPLE_TYPE</t>
  </si>
  <si>
    <t>COMMENT</t>
  </si>
  <si>
    <t>Ag_ppm</t>
  </si>
  <si>
    <t>Ag Error_ppm</t>
  </si>
  <si>
    <t>As_ppm</t>
  </si>
  <si>
    <t>As Error_ppm</t>
  </si>
  <si>
    <t>Au_ppm</t>
  </si>
  <si>
    <t>Au Error_ppm</t>
  </si>
  <si>
    <t>Ba_ppm</t>
  </si>
  <si>
    <t>Ba Error_ppm</t>
  </si>
  <si>
    <t>Ca_ppm</t>
  </si>
  <si>
    <t>Ca Error_ppm</t>
  </si>
  <si>
    <t>Cd_ppm</t>
  </si>
  <si>
    <t>Cd Error_ppm</t>
  </si>
  <si>
    <t>Co_ppm</t>
  </si>
  <si>
    <t>Co Error_ppm</t>
  </si>
  <si>
    <t>Cr_ppm</t>
  </si>
  <si>
    <t>Cr Error_ppm</t>
  </si>
  <si>
    <t>Cs_ppm</t>
  </si>
  <si>
    <t>Cs Error_ppm</t>
  </si>
  <si>
    <t>Cu_ppm</t>
  </si>
  <si>
    <t>Cu Error_ppm</t>
  </si>
  <si>
    <t>Fe_ppm</t>
  </si>
  <si>
    <t>Fe Error_ppm</t>
  </si>
  <si>
    <t>Hg_ppm</t>
  </si>
  <si>
    <t>Hg Error_ppm</t>
  </si>
  <si>
    <t>K_ppm</t>
  </si>
  <si>
    <t>K Error_ppm</t>
  </si>
  <si>
    <t>Mn_ppm</t>
  </si>
  <si>
    <t>Mn Error_ppm</t>
  </si>
  <si>
    <t>Mo_ppm</t>
  </si>
  <si>
    <t>Mo Error_ppm</t>
  </si>
  <si>
    <t>Ni_ppm</t>
  </si>
  <si>
    <t>Ni Error_ppm</t>
  </si>
  <si>
    <t>Pb_ppm</t>
  </si>
  <si>
    <t>Pb Error_ppm</t>
  </si>
  <si>
    <t>Pd_ppm</t>
  </si>
  <si>
    <t>Pd Error_ppm</t>
  </si>
  <si>
    <t>Rb_ppm</t>
  </si>
  <si>
    <t>Rb Error_ppm</t>
  </si>
  <si>
    <t>S_ppm</t>
  </si>
  <si>
    <t>S Error_ppm</t>
  </si>
  <si>
    <t>Sb_ppm</t>
  </si>
  <si>
    <t>Sb Error_ppm</t>
  </si>
  <si>
    <t>Sc_ppm</t>
  </si>
  <si>
    <t>Sc Error_ppm</t>
  </si>
  <si>
    <t>Se_ppm</t>
  </si>
  <si>
    <t>Se Error_ppm</t>
  </si>
  <si>
    <t>Sn_ppm</t>
  </si>
  <si>
    <t>Sn Error_ppm</t>
  </si>
  <si>
    <t>Sr_ppm</t>
  </si>
  <si>
    <t>Sr Error_ppm</t>
  </si>
  <si>
    <t>Te_ppm</t>
  </si>
  <si>
    <t>Te Error_ppm</t>
  </si>
  <si>
    <t>Th_ppm</t>
  </si>
  <si>
    <t>Th Error_ppm</t>
  </si>
  <si>
    <t>Ti_ppm</t>
  </si>
  <si>
    <t>Ti Error_ppm</t>
  </si>
  <si>
    <t>U_ppm</t>
  </si>
  <si>
    <t>U Error_ppm</t>
  </si>
  <si>
    <t>V_ppm</t>
  </si>
  <si>
    <t>V Error_ppm</t>
  </si>
  <si>
    <t>W_ppm</t>
  </si>
  <si>
    <t>W Error_ppm</t>
  </si>
  <si>
    <t>Zn_ppm</t>
  </si>
  <si>
    <t>Zn Error_ppm</t>
  </si>
  <si>
    <t>Zr_ppm</t>
  </si>
  <si>
    <t>Zr Error_ppm</t>
  </si>
  <si>
    <t>ANALYTE ||UoM</t>
  </si>
  <si>
    <t xml:space="preserve">H0804 </t>
  </si>
  <si>
    <t>H0803</t>
  </si>
  <si>
    <t>H0806</t>
  </si>
  <si>
    <t>SECONDS</t>
  </si>
  <si>
    <t>"ANALYTE"_ "UoM"</t>
  </si>
  <si>
    <t>SAMPLE DATE: The date that the sample analysis was conducted. It is mandatory to report this in DD-MM-YYYY format.</t>
  </si>
  <si>
    <t xml:space="preserve">REFERENCE SAMPLE IDENTIFIER: ID must match a corresponding Surface_Sample or Drillhole_Sample ID where one exists </t>
  </si>
  <si>
    <t xml:space="preserve">READING NUMBER: The sequential number generated by the measuring instrument relating to the sample within the sample batch </t>
  </si>
  <si>
    <t>MODE: The XRF measurement mode as reported by the specific XRF instrument e.g. TestAll Geo.</t>
  </si>
  <si>
    <t>FILTER OR BEAM SETTING: The Filter settings of beams under the mode e.g. high, low, main; 20s, 20s, 20s.</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</si>
  <si>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</si>
  <si>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</si>
  <si>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</si>
  <si>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TOTAL ELAPSED TIME: The elapsed time of the XRF measuring process on the sample. It is mandatory to report this in seconds.</t>
  </si>
  <si>
    <t>pXRF instrument type e.g NITONXL3t_GOLDD #6</t>
  </si>
  <si>
    <t>ANALYTE||UoM: A unique combination of the analyte and Unit of measure (UoM), the analyte separated by an underscore. Append additional columns as needed.</t>
  </si>
  <si>
    <t>AllTestGeo</t>
  </si>
  <si>
    <t>High; 20s,20s,20s</t>
  </si>
  <si>
    <t>Olympus XXX</t>
  </si>
  <si>
    <t>X12345</t>
  </si>
  <si>
    <t>RC12345</t>
  </si>
  <si>
    <t>&lt; LOD</t>
  </si>
  <si>
    <t>DEPTH_FROM</t>
  </si>
  <si>
    <t>DEPTH_TO</t>
  </si>
  <si>
    <t>RECOVERED_AMOUNT</t>
  </si>
  <si>
    <t>COLOUR_SHADE</t>
  </si>
  <si>
    <t>ROCK_TYPE_CODE_1</t>
  </si>
  <si>
    <t>ROCK_TYPE_PERCENT_1</t>
  </si>
  <si>
    <t>ROCK_TYPE_CODE_2</t>
  </si>
  <si>
    <t>ROCK_TYPE_PERCENT_2</t>
  </si>
  <si>
    <t>PRIMARY_MIN_1</t>
  </si>
  <si>
    <t>PRIM_MIN_ABUND_1</t>
  </si>
  <si>
    <t>PRIMARY_MIN_2</t>
  </si>
  <si>
    <t>PRIM_MIN_ABUND_2</t>
  </si>
  <si>
    <t>PRIMARY_MIN_3</t>
  </si>
  <si>
    <t>PRIM_MIN_ABUND_3</t>
  </si>
  <si>
    <t>ALT_TYPE</t>
  </si>
  <si>
    <t>ALT_INTENSITY</t>
  </si>
  <si>
    <t>ALT_MIN_CODE_1</t>
  </si>
  <si>
    <t>ALT_MIN_PERCENT_1</t>
  </si>
  <si>
    <t>ALT_MIN_CODE_2</t>
  </si>
  <si>
    <t>ALT_MIN_PERCENT_2</t>
  </si>
  <si>
    <t>VEIN_COMPOSITION</t>
  </si>
  <si>
    <t>VEIN_DESCRIPTION</t>
  </si>
  <si>
    <t>VEIN_PERCENT</t>
  </si>
  <si>
    <t>PERCENT</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</si>
  <si>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</si>
  <si>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</si>
  <si>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RECOVERED AMOUNT: Measured length of core recovered in the coring run.</t>
  </si>
  <si>
    <t>WEATHERING: A description of the weathering state of the rock. e.g. residual soil, extremely weathered, supergene zone, fresh.</t>
  </si>
  <si>
    <t>COLOUR: The dominant colour of the lithologic sample e.g. black, blue, brown.</t>
  </si>
  <si>
    <t>COLOUR SHADE: Descriptive qualifier for the colour of the specified rock type e.g. dark, light, graded, uneven, mottled</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</si>
  <si>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</si>
  <si>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</si>
  <si>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 xml:space="preserve"> 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</si>
  <si>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</si>
  <si>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PRIMARY MINERAL TYPE: The principal diagnostic mineral type of the original (unaltered) rock type in the sample e.g. olivine (OL), quartz (QZ), sphalerite (SP).</t>
  </si>
  <si>
    <t>MINERAL ABUNDANCE: The abundance of the principal mineral occurrence in the sample e.g. abundant, accessory, pervasive.</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</si>
  <si>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</si>
  <si>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</si>
  <si>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ALTERATION TYPE: Broad Alteration description e.g phyllic, propylitic etc.</t>
  </si>
  <si>
    <t>ALTERATION INTENSITY: Intensity of alteration e.g weak, moderate, strong, texturally destructive etc</t>
  </si>
  <si>
    <t>ALTERATION MINERAL: The principal alteration mineral overprinting the primary rock type.</t>
  </si>
  <si>
    <t>ALTERATION MINERAL PERCENT: The amount of the principal alteration mineral  as a percentage of the total mineral assemblage.</t>
  </si>
  <si>
    <t>ALTERATION MINERAL: The secondary alteration mineral overprinting the primary rock type.</t>
  </si>
  <si>
    <t>ALTERATION MINERAL PERCENT: The amount of the secondary alteration mineral  as a percentage of the total mineral assemblage.</t>
  </si>
  <si>
    <t>VEIN COMPOSITION: The most abundant vein type in the interval. e.g. calcite, quartz, chalcedony.</t>
  </si>
  <si>
    <t>VEIN DESCRIPTION: A description of the vein structure and form e.g. laminated, massive, stockwork, comb, banded, colloform, replacement, etc.</t>
  </si>
  <si>
    <t>VEIN PERCENT: The amount of vein presence in the sample as a percentage of total rock length.</t>
  </si>
  <si>
    <t>STRUCTURE: A description of the predominant structure across the sample e.g. veins, banding, schistose, shear zone. Detailed structural features should be provided in the STRUCTURE table.</t>
  </si>
  <si>
    <t>TEXTURE: The texture of rock within the sample e.g. amygdaloidal, porphyritic, vesicular, vuggy, foliated, equigranular</t>
  </si>
  <si>
    <t>GRAIN SIZE: Average size of grains, crystals, or other particle constituents e.g. very coarse-grained &gt;20mm (VC), coarse-grained 5-20mm  (CG), medium-grained 1-5mm (MG), fine-grained &lt;1mm (FG).</t>
  </si>
  <si>
    <t>SL</t>
  </si>
  <si>
    <t>OSO</t>
  </si>
  <si>
    <t>Qz</t>
  </si>
  <si>
    <t>ST</t>
  </si>
  <si>
    <t>Ka</t>
  </si>
  <si>
    <t>AMPH</t>
  </si>
  <si>
    <t>Cy</t>
  </si>
  <si>
    <t>Cl</t>
  </si>
  <si>
    <t>GRDI</t>
  </si>
  <si>
    <t>Ep</t>
  </si>
  <si>
    <t>Cb</t>
  </si>
  <si>
    <t>Ch</t>
  </si>
  <si>
    <t>Sp</t>
  </si>
  <si>
    <t>VEN</t>
  </si>
  <si>
    <t>Kf</t>
  </si>
  <si>
    <t>RHLT</t>
  </si>
  <si>
    <t>MGAB</t>
  </si>
  <si>
    <t>COLL</t>
  </si>
  <si>
    <t>PEGM</t>
  </si>
  <si>
    <t>SLST</t>
  </si>
  <si>
    <t>MEASUREMENT_DEPTH</t>
  </si>
  <si>
    <t>STRUCTURE_TYPE</t>
  </si>
  <si>
    <t>DIP_DIRECTION</t>
  </si>
  <si>
    <t>ALPHA_ANGLE</t>
  </si>
  <si>
    <t>BETA_ANGLE</t>
  </si>
  <si>
    <t>REF_AZIMUTH</t>
  </si>
  <si>
    <t>ORI_LINE_RELIABILITY</t>
  </si>
  <si>
    <t>INFILL_TYPE</t>
  </si>
  <si>
    <t>INFILL_WIDTH_mm</t>
  </si>
  <si>
    <t>MILLIMETRES</t>
  </si>
  <si>
    <t xml:space="preserve">MEASUREMENT DEPTH: Measured depth from the depth reference datum to the top of the feature being described. It is mandatory to report this in metres. </t>
  </si>
  <si>
    <t>STRUCTURE TYPE: A description of the feature being described e.g. fault, fold axis, lineation, bedding, foliation, shear, vein.</t>
  </si>
  <si>
    <t>DIP: The dip of the feature from 0° at horizontal. It is mandatory to report this in degrees, using whole numbers.</t>
  </si>
  <si>
    <t>DIP DIRECTION: The dip direction of a linear feature measured  clockwise from 0° at True North. It is mandatory to report this in degrees, using whole numbers.</t>
  </si>
  <si>
    <t>ALPHA ANGLE: The angle of intersection of between the feature  and the core axis.</t>
  </si>
  <si>
    <t>BETA ANGLE: The angle measured clockwise from 0° around the circumference of core from the reference line to the farthest down-hole tip of the feature.</t>
  </si>
  <si>
    <t>REFERENCE LINE AZIMUTH: The azimuth of the reference line, measured clockwise from 0° at True North, against which beta-angles are measured. It is mandatory to report this in degrees, using whole numbers.</t>
  </si>
  <si>
    <t>RELIABILITY: Number of core orientations which line up, to maximum of 3</t>
  </si>
  <si>
    <t>270</t>
  </si>
  <si>
    <t>CB</t>
  </si>
  <si>
    <t>EP</t>
  </si>
  <si>
    <t>SP</t>
  </si>
  <si>
    <t>CA</t>
  </si>
  <si>
    <t>CL</t>
  </si>
  <si>
    <t>Rhyolite</t>
  </si>
  <si>
    <t>MT</t>
  </si>
  <si>
    <t>PY</t>
  </si>
  <si>
    <t>SITE_ID</t>
  </si>
  <si>
    <t>DATA_COLLECTION_DATE</t>
  </si>
  <si>
    <t>SAMPLE IDENTIFIER: A unique identifier for a sample used in technical analysis (if sample taken)</t>
  </si>
  <si>
    <t>SITE IDENTIFIER: A unique identifier for a site from which observation is recorded (if no sample taken)</t>
  </si>
  <si>
    <t>DATA COLLECTION DATE: The date that the sample was collected. It is mandatory to report this in DD-MM-YYYY format.</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</si>
  <si>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</si>
  <si>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123456</t>
  </si>
  <si>
    <t>RED-BROWN</t>
  </si>
  <si>
    <t>TMO</t>
  </si>
  <si>
    <t>MODERATE</t>
  </si>
  <si>
    <t>SITE ID</t>
  </si>
  <si>
    <t>STRIKE</t>
  </si>
  <si>
    <t>DIP_PLUNGE</t>
  </si>
  <si>
    <t>DIP_PLUNGE_DIRECTION</t>
  </si>
  <si>
    <t>STRIKE: Strike of feature sighted in field if dip unknown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</si>
  <si>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</si>
  <si>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</si>
  <si>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B999</t>
  </si>
  <si>
    <t>360</t>
  </si>
  <si>
    <t>COMP_LITH</t>
  </si>
  <si>
    <t>COMP_LITH_CODE</t>
  </si>
  <si>
    <t>MANUAL_MATCHING</t>
  </si>
  <si>
    <t>GSQ_LITH_MATCH</t>
  </si>
  <si>
    <t>NOTES</t>
  </si>
  <si>
    <t>ROCK_TYPE_MATCH</t>
  </si>
  <si>
    <t>GOV_ROCK_TYPE_CODE</t>
  </si>
  <si>
    <t>ROCK_TYPE</t>
  </si>
  <si>
    <t>KNOWN_NAME_VARIATIONS</t>
  </si>
  <si>
    <t>CGI_SIMPLE_LITHOLOGY</t>
  </si>
  <si>
    <t>CGI_SIMPLE_LITHOLOGY_NAME</t>
  </si>
  <si>
    <t>SIMPLE_LITHOLOGY_HYPERLINK</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</si>
  <si>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</si>
  <si>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</si>
  <si>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</si>
  <si>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</si>
  <si>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</si>
  <si>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NOTES: Comments</t>
  </si>
  <si>
    <t>ROCK TYPE MATCH: The corresponding rock type code used in the lithology descriptions.</t>
  </si>
  <si>
    <t xml:space="preserve">LITHOLOGIC ROCK TYPE: Type of rock comprising a significant portion of the interval being described. </t>
  </si>
  <si>
    <t>KNOWN NAME VARIATIONS: Alternate lithology names currently used in industry. For the purpose of assisting code mapping.</t>
  </si>
  <si>
    <t>CGI SIMPLE LITHOLOGY: The corrseponding lithology used in the CGI simple lithology vocabulary</t>
  </si>
  <si>
    <t>CGI SIMPLE LITHOLOGY NAME: The corrseponding lithology used in the CGI simple lithology vocabulary</t>
  </si>
  <si>
    <t>SIMPLE LITHOLOGY REFERENCE: The linked reference to the Simple Lithology Vocabulary published by the Commission for the Management and Application of Geoscience Information</t>
  </si>
  <si>
    <t>DEFINTION: The defining characteristics of the rock type.</t>
  </si>
  <si>
    <t>Aeolian Evaporite Dune</t>
  </si>
  <si>
    <t>TED</t>
  </si>
  <si>
    <t>evaporite</t>
  </si>
  <si>
    <t>CCOL</t>
  </si>
  <si>
    <t>Composite Coal Sample</t>
  </si>
  <si>
    <t>Aeolian Sand</t>
  </si>
  <si>
    <t>TAS</t>
  </si>
  <si>
    <t>COKE</t>
  </si>
  <si>
    <t>Coked coal</t>
  </si>
  <si>
    <t>Aeolian Sand Dune</t>
  </si>
  <si>
    <t>TSD</t>
  </si>
  <si>
    <t>Dune Sand</t>
  </si>
  <si>
    <t>CONT</t>
  </si>
  <si>
    <t>Contamination</t>
  </si>
  <si>
    <t>Aeolian Silt</t>
  </si>
  <si>
    <t>TAL</t>
  </si>
  <si>
    <t>aeolian deposit</t>
  </si>
  <si>
    <t>CRLS</t>
  </si>
  <si>
    <t>Core Loss</t>
  </si>
  <si>
    <t>Alkali granite gneiss</t>
  </si>
  <si>
    <t>ZGA</t>
  </si>
  <si>
    <t>FILL</t>
  </si>
  <si>
    <t>Fill</t>
  </si>
  <si>
    <t>{en}: 'Fill' 'Spoil' 'Back Fill' 'Land Fill'</t>
  </si>
  <si>
    <t>Alluvial Colluvium</t>
  </si>
  <si>
    <t>TCO</t>
  </si>
  <si>
    <t>colluvium</t>
  </si>
  <si>
    <t>MINE</t>
  </si>
  <si>
    <t>Mine Workings</t>
  </si>
  <si>
    <t>{en}: 'Old Workings'</t>
  </si>
  <si>
    <t xml:space="preserve">Alluvial Conglomerate </t>
  </si>
  <si>
    <t>TRC</t>
  </si>
  <si>
    <t>conglomerate</t>
  </si>
  <si>
    <t>MNDP</t>
  </si>
  <si>
    <t>Mine Dump</t>
  </si>
  <si>
    <t>{en}: 'Waste Dump' 'Dump'</t>
  </si>
  <si>
    <t>Alluvial Conglomerate Gravel</t>
  </si>
  <si>
    <t>TCG</t>
  </si>
  <si>
    <t>gravel</t>
  </si>
  <si>
    <t>NORS</t>
  </si>
  <si>
    <t>Lost Rock</t>
  </si>
  <si>
    <t>{en}: 'Lost Coal (from geophysics)' 'No Recovery' 'No Sample'</t>
  </si>
  <si>
    <t>Alluvial Gravel</t>
  </si>
  <si>
    <t>TRG</t>
  </si>
  <si>
    <t>NTLG</t>
  </si>
  <si>
    <t>Not Logged</t>
  </si>
  <si>
    <t>Alluvial Sand</t>
  </si>
  <si>
    <t>TRS</t>
  </si>
  <si>
    <t>sand</t>
  </si>
  <si>
    <t>STPE</t>
  </si>
  <si>
    <t>Stope</t>
  </si>
  <si>
    <t>Alluvial Silt</t>
  </si>
  <si>
    <t>TRL</t>
  </si>
  <si>
    <t>silt</t>
  </si>
  <si>
    <t>VOID</t>
  </si>
  <si>
    <t>Void</t>
  </si>
  <si>
    <t>Alluviual Sticky Lake Clay</t>
  </si>
  <si>
    <t>TLC</t>
  </si>
  <si>
    <t>lacustrine deposit</t>
  </si>
  <si>
    <t>ABBT</t>
  </si>
  <si>
    <t>Ash breccia bomb or block tephra</t>
  </si>
  <si>
    <t>ash_breccia_bomb_or_block_tephra</t>
  </si>
  <si>
    <t>Tephra in which more than 25 percent of particles are greater than 64 mm in largest dimension. Includes ash breccia, bomb tephra and block tephra of Gillespie and Styles (1999)</t>
  </si>
  <si>
    <t>Amphibolite</t>
  </si>
  <si>
    <t>ADKT</t>
  </si>
  <si>
    <t>Adakite</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</si>
  <si>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</si>
  <si>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Andesite Auto breccia/dome</t>
  </si>
  <si>
    <t>IAB</t>
  </si>
  <si>
    <t>Andesite breccia</t>
  </si>
  <si>
    <t>ADML</t>
  </si>
  <si>
    <t>Adamellite</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</si>
  <si>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</si>
  <si>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Andesite Basalt</t>
  </si>
  <si>
    <t>IBA</t>
  </si>
  <si>
    <t>AFGR</t>
  </si>
  <si>
    <t>Alkali-feldspar-granite</t>
  </si>
  <si>
    <t>{en}: 'Aplogranite' 'Granite - Alkali Feldspar' 'Alkali feldspar granite'</t>
  </si>
  <si>
    <t>alkali_feldspar_granite</t>
  </si>
  <si>
    <t>A light-coloured granitoid (a coarse grained igneous rock composed mostly of quartz, Kspar (alkali-feldspar) and sodic plagioclase), where plagioclase is less than 10% of the total feldspar on the QAPF diagram</t>
  </si>
  <si>
    <t>Andesite Porphyry</t>
  </si>
  <si>
    <t>IAP</t>
  </si>
  <si>
    <t>AFRY</t>
  </si>
  <si>
    <t>Alkali-feldspar-rhyolite</t>
  </si>
  <si>
    <t>{en}: 'Syenite - Alkali-Feldspar' 'Alkali feldspar rhyolite'</t>
  </si>
  <si>
    <t>alkali_feldspar_rhyolite</t>
  </si>
  <si>
    <t>A rhyolitoid where plagioclase is less than 10% of the total feldspar. QAPF#2</t>
  </si>
  <si>
    <t>Andesite Pyroclastic Flow</t>
  </si>
  <si>
    <t>IAF</t>
  </si>
  <si>
    <t>Andesite Tuff</t>
  </si>
  <si>
    <t>AFSR</t>
  </si>
  <si>
    <t>Alkali-feldspar syenitic rock</t>
  </si>
  <si>
    <t>{en}: 'Alkali feldspar syenitic rock'</t>
  </si>
  <si>
    <t>alkali_feldspar_syenitic_rock</t>
  </si>
  <si>
    <t>Syenitoid with a plagioclase to total feldspar ratio of less than 0.1. QAPF fields 6, 6*, and 6'.</t>
  </si>
  <si>
    <t>Andesitic Agglomerate</t>
  </si>
  <si>
    <t>IAG</t>
  </si>
  <si>
    <t>Agglomerate</t>
  </si>
  <si>
    <t>AFSY</t>
  </si>
  <si>
    <t>Alkali-feldspar-syenite</t>
  </si>
  <si>
    <t>{en}: 'Syenite - Alkali-Feldspar' 'Alkali feldspar syenite'</t>
  </si>
  <si>
    <t>alkali_feldspar_syenite</t>
  </si>
  <si>
    <t>A syenitic-rock where plagioclase is less than 10% of the total feldspar.</t>
  </si>
  <si>
    <t>Applite Dyke/Chill margin to pegmatite</t>
  </si>
  <si>
    <t>FAP</t>
  </si>
  <si>
    <t>Aplite</t>
  </si>
  <si>
    <t>AFTC</t>
  </si>
  <si>
    <t>Alkali-feldspar-trachyte</t>
  </si>
  <si>
    <t>{en}: 'Trachyte - Alkalifeldspar' 'Alkali feldspar trachyte'</t>
  </si>
  <si>
    <t>alkali_feldspar_trachyte</t>
  </si>
  <si>
    <t>A trachytoid where plagioclase is less than 10% of the total feldspar.</t>
  </si>
  <si>
    <t>Back Fill</t>
  </si>
  <si>
    <t>HBF</t>
  </si>
  <si>
    <t>AFTR</t>
  </si>
  <si>
    <t>Alkali feldspar trachytic rock</t>
  </si>
  <si>
    <t>alkali_feldspar_trachytic_rock</t>
  </si>
  <si>
    <t>Trachytoid that has a plagioclase to total feldspar ratio less than 0.1. QAPF fields 6, 6', and 6*.</t>
  </si>
  <si>
    <t>Basalt</t>
  </si>
  <si>
    <t>MBA</t>
  </si>
  <si>
    <t>AGLM</t>
  </si>
  <si>
    <t>tuff_breccia_agglomerate_or_pyroclastic_breccia</t>
  </si>
  <si>
    <t>A pyroclastic rock in which more than 75% of the pyroclastic fragments exceed 64mm and at least 50% of these are rounded.</t>
  </si>
  <si>
    <t>Black Shale</t>
  </si>
  <si>
    <t>SHB</t>
  </si>
  <si>
    <t>AKBS</t>
  </si>
  <si>
    <t>Alkali basalt</t>
  </si>
  <si>
    <t>{en}: 'Alkaline basalt' 'foid-bearing basalt'</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</si>
  <si>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</si>
  <si>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Calc-alkaline basalt</t>
  </si>
  <si>
    <t>MCB</t>
  </si>
  <si>
    <t>ALBT</t>
  </si>
  <si>
    <t>Albitite</t>
  </si>
  <si>
    <t>{en}: 'Albite porphyrite'</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</si>
  <si>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</si>
  <si>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calcareous Arenite</t>
  </si>
  <si>
    <t>SCA</t>
  </si>
  <si>
    <t>ALCM</t>
  </si>
  <si>
    <t>Analcimite</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</si>
  <si>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</si>
  <si>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Calcareous schist</t>
  </si>
  <si>
    <t>ZCS</t>
  </si>
  <si>
    <t>ALLV</t>
  </si>
  <si>
    <t>Alluvium</t>
  </si>
  <si>
    <t>{en}: 'alluvial deposit' 'alluvion'</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</si>
  <si>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</si>
  <si>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Calcrete</t>
  </si>
  <si>
    <t>CCC</t>
  </si>
  <si>
    <t>ALSK</t>
  </si>
  <si>
    <t>Alaskite</t>
  </si>
  <si>
    <t>{en}: 'leuco-alkali-feldspar granite'</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</si>
  <si>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</si>
  <si>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Carbonatite Extrusive (&gt;50% Carbonate minerals)</t>
  </si>
  <si>
    <t>UCB</t>
  </si>
  <si>
    <t>Carbonatite</t>
  </si>
  <si>
    <t>{en}: 'Analcitite'</t>
  </si>
  <si>
    <t>amphibolite</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</si>
  <si>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</si>
  <si>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Chert</t>
  </si>
  <si>
    <t>SCT</t>
  </si>
  <si>
    <t>ANDS</t>
  </si>
  <si>
    <t>Andesite</t>
  </si>
  <si>
    <t>andesite</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</si>
  <si>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</si>
  <si>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Coal</t>
  </si>
  <si>
    <t>SCL</t>
  </si>
  <si>
    <t>ANHD</t>
  </si>
  <si>
    <t>Anorthositoid</t>
  </si>
  <si>
    <t>{en}: 'Anorthositic-rock'</t>
  </si>
  <si>
    <t>anorthositic_rock</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</si>
  <si>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</si>
  <si>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Conglomerate</t>
  </si>
  <si>
    <t>SCO</t>
  </si>
  <si>
    <t>ANST</t>
  </si>
  <si>
    <t>Anorthosite</t>
  </si>
  <si>
    <t>{en}: 'Anortholite' 'Plagioclasite'</t>
  </si>
  <si>
    <t>anorthosite</t>
  </si>
  <si>
    <t>A coarse-grained crystalline rock consisting mostly of calcic plagioclase (&gt;90%, usually labradorite) with &lt;10% mafics. The mafic mineral may be clinopyroxene, orthopyroxene, olivine, or, more rarely, amphibole. Oxides, mostly magnetite or ilmenite, are also common.</t>
  </si>
  <si>
    <t>Dacite (Qz Rich felsic volcanic extrusive)</t>
  </si>
  <si>
    <t>FDV</t>
  </si>
  <si>
    <t>Dacite</t>
  </si>
  <si>
    <t>ANTH</t>
  </si>
  <si>
    <t>Anthracite</t>
  </si>
  <si>
    <t>{en}: 'Anthracolite' 'Vitrite'</t>
  </si>
  <si>
    <t>anthracite_coal</t>
  </si>
  <si>
    <t>A coal with greater than 90% carbon content dry ash free and less than 14% volatiles.</t>
  </si>
  <si>
    <t>Dacite tuff (Qz rich Felsic Tuff)</t>
  </si>
  <si>
    <t>FDT</t>
  </si>
  <si>
    <t>Dacitic tuff</t>
  </si>
  <si>
    <t>AOBS</t>
  </si>
  <si>
    <t>Alkali olivine basalt</t>
  </si>
  <si>
    <t>alkali-olivine_basalt</t>
  </si>
  <si>
    <t>A subtype of alkali basalt characterised by abundant olivine, often as small phenocrysts.</t>
  </si>
  <si>
    <t>Diamictite (Tillite)</t>
  </si>
  <si>
    <t>STI</t>
  </si>
  <si>
    <t>Diamictite</t>
  </si>
  <si>
    <t>APHN</t>
  </si>
  <si>
    <t>Aphanite</t>
  </si>
  <si>
    <t>{en}: 'Cryptomere'</t>
  </si>
  <si>
    <t>aphanite</t>
  </si>
  <si>
    <t>Any fine-grained igneous rock whose components are not distinguishable with the unaided eye; a rock having aphanitic texture.</t>
  </si>
  <si>
    <t>Diorite</t>
  </si>
  <si>
    <t>MDI</t>
  </si>
  <si>
    <t>APLT</t>
  </si>
  <si>
    <t>{en}: 'Haplite'</t>
  </si>
  <si>
    <t>aplite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</si>
  <si>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</si>
  <si>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Dolerite</t>
  </si>
  <si>
    <t>MDO</t>
  </si>
  <si>
    <t>ARGL</t>
  </si>
  <si>
    <t>Argillite</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</si>
  <si>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</si>
  <si>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Dolomite</t>
  </si>
  <si>
    <t>SDO</t>
  </si>
  <si>
    <t>ARKS</t>
  </si>
  <si>
    <t>Arkose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</si>
  <si>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</si>
  <si>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Dunite</t>
  </si>
  <si>
    <t>UDU</t>
  </si>
  <si>
    <t>ARNT</t>
  </si>
  <si>
    <t>Arenite</t>
  </si>
  <si>
    <t>{en}: 'Subgreywacke'</t>
  </si>
  <si>
    <t>arenite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</si>
  <si>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</si>
  <si>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Duricrust</t>
  </si>
  <si>
    <t>LDC</t>
  </si>
  <si>
    <t>ARTF</t>
  </si>
  <si>
    <t>Artificial material</t>
  </si>
  <si>
    <t>{en}: 'Anthropogenic material'</t>
  </si>
  <si>
    <t>anthropogenic_material</t>
  </si>
  <si>
    <t>Materials that have been created by man, or natural materials altered in composition or structure by man.</t>
  </si>
  <si>
    <t>Eclogite</t>
  </si>
  <si>
    <t>ZEC</t>
  </si>
  <si>
    <t>ASPH</t>
  </si>
  <si>
    <t>Asphaltite</t>
  </si>
  <si>
    <t>{en}: 'Bitumen-rock' 'Bitumen rock' 'Bitumen'</t>
  </si>
  <si>
    <t>A rock rich in bitumen.</t>
  </si>
  <si>
    <t>Evaporite</t>
  </si>
  <si>
    <t>SEV</t>
  </si>
  <si>
    <t>ATLT</t>
  </si>
  <si>
    <t>Ash tuff lapillistone and lapilli tuff</t>
  </si>
  <si>
    <t>ash_tuff_lapillistone_and_lapilli_tuff</t>
  </si>
  <si>
    <t>Pyroclastic rock in which less than 25 percent of rock by volume are more than 64 mm in longest diameter. Includes tuff, lapilli tuff, and lapillistone.</t>
  </si>
  <si>
    <t>Fault Breccia</t>
  </si>
  <si>
    <t>FBX</t>
  </si>
  <si>
    <t>AUGN</t>
  </si>
  <si>
    <t>Augen gneiss</t>
  </si>
  <si>
    <t>A gneiss exhibiting large lenticular mineral grains or mineral aggregates having the shape of an eye in cross section, in contrast to the shapes of other minerals in the rock.</t>
  </si>
  <si>
    <t>Fault Clay</t>
  </si>
  <si>
    <t>PUG</t>
  </si>
  <si>
    <t>AVOL</t>
  </si>
  <si>
    <t>Acid volcanic rock</t>
  </si>
  <si>
    <t>{en}: 'Acid/Felsic Volcanic'  'Acid / Felsic Volcanic' 'Felsic Volcanic' 'Acid Volcanic' 'Acid/Felsic Volcanics'  'Acid / Felsic Volcanics' 'Felsic Volcanics' 'Acid Volcanics'</t>
  </si>
  <si>
    <t>acidic_igneous_rock</t>
  </si>
  <si>
    <t>A chemical classification based on the TAS diagram for normal volcanic rocks with at least 63 wt % SiO2.
This includes, dacite, rhyolite, trachyte (in part) and trachdacite (in part).</t>
  </si>
  <si>
    <t>Feldspar Hornblend Porhyry</t>
  </si>
  <si>
    <t>FHP</t>
  </si>
  <si>
    <t>Feldspar Porphyry</t>
  </si>
  <si>
    <t>AVSS</t>
  </si>
  <si>
    <t>Andesitic-volcaniclastic-sandstone</t>
  </si>
  <si>
    <t>A sand-grade volcaniclastic-sedimentary-rock containing significant andesitic composition clasts.</t>
  </si>
  <si>
    <t>Feldspar porphyry</t>
  </si>
  <si>
    <t>FFP</t>
  </si>
  <si>
    <t>BAST</t>
  </si>
  <si>
    <t>Barite-stone</t>
  </si>
  <si>
    <t>{en}: 'Barite Stone' 'barite-rock' 'barite rock' 'baryte-stone' 'baryte stone' 'baryte-rock' 'baryte rock'</t>
  </si>
  <si>
    <t>A sedimentary rock consisting mostly of barite.</t>
  </si>
  <si>
    <t>Felsic - Undifferentiated</t>
  </si>
  <si>
    <t>FOO</t>
  </si>
  <si>
    <t>Felsic rock</t>
  </si>
  <si>
    <t>BAUX</t>
  </si>
  <si>
    <t>Bauxite</t>
  </si>
  <si>
    <t>{en}: 'Alcrete' 'Beauxite' 'Cliachite' 'Kliachite' 'Kljakite' 'Wocheinite'</t>
  </si>
  <si>
    <t>bauxite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</si>
  <si>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</si>
  <si>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Felsic schist</t>
  </si>
  <si>
    <t>ZSF</t>
  </si>
  <si>
    <t>BBTP</t>
  </si>
  <si>
    <t>Bomb-block-tephra</t>
  </si>
  <si>
    <t>A tephra where the average size of more than 75% of the pyroclastic fragments exceeds 64mm and between 50% and 75% of these fragments are angular.</t>
  </si>
  <si>
    <t>Felsic tuff</t>
  </si>
  <si>
    <t>FFT</t>
  </si>
  <si>
    <t>BCHR</t>
  </si>
  <si>
    <t>Beachrock</t>
  </si>
  <si>
    <t>{en}: 'Beach rock'</t>
  </si>
  <si>
    <t xml:space="preserve">A friable to well-cemented sedimentary rock that consists of a variable mixture of gravel-, sand-, and silt-sized sediment that is cemented with carbonate minerals and has formed along a shoreline. </t>
  </si>
  <si>
    <t>Felsic volcanics</t>
  </si>
  <si>
    <t>FFV</t>
  </si>
  <si>
    <t>BIFM</t>
  </si>
  <si>
    <t>Banded iron formation</t>
  </si>
  <si>
    <t>{en}: 'BIF' 'B.I.F.' 'Banded-Iron-Formation' 'Carbonate Iron Formation' 'Magnetite Iron Formation' 'Oxide iron formation'</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</si>
  <si>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</si>
  <si>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Ferricrete</t>
  </si>
  <si>
    <t>CFC</t>
  </si>
  <si>
    <t>BDST</t>
  </si>
  <si>
    <t>Boundstone</t>
  </si>
  <si>
    <t>boundstone</t>
  </si>
  <si>
    <t>A rock where the original components were bound and encrusted together by the action of plants and/or animals in the position of growth.</t>
  </si>
  <si>
    <t>Fossiliferous carbonates</t>
  </si>
  <si>
    <t>SFC</t>
  </si>
  <si>
    <t>BGCO</t>
  </si>
  <si>
    <t>Boghead-coal</t>
  </si>
  <si>
    <t>{en}: 'boghedite' 'Torbanite'</t>
  </si>
  <si>
    <t>A browner sapropelic-coal rich in alginite with little miospores.</t>
  </si>
  <si>
    <t>Gabbro</t>
  </si>
  <si>
    <t>MGA</t>
  </si>
  <si>
    <t>BGSR</t>
  </si>
  <si>
    <t>Biogenic siliceous-rock</t>
  </si>
  <si>
    <t>biogenic_silica_sedimentary_rock</t>
  </si>
  <si>
    <t>Sedimentary rock that consists of at least 50 percent silicate mineral material, deposited directly by biological processes at the depositional surface, or in particles formed by biological processes within the basin of deposition.</t>
  </si>
  <si>
    <t>Ganodiorite</t>
  </si>
  <si>
    <t>Granodiorite</t>
  </si>
  <si>
    <t>BKSH</t>
  </si>
  <si>
    <t>Black shale</t>
  </si>
  <si>
    <t>{en}: 'biopelite' '</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</si>
  <si>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</si>
  <si>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Garnet Bearing Gneiss</t>
  </si>
  <si>
    <t>ZGG</t>
  </si>
  <si>
    <t>BLDR</t>
  </si>
  <si>
    <t>Boulders</t>
  </si>
  <si>
    <t>{en}: 'Boulder-grade-sediment' 'Boulder'</t>
  </si>
  <si>
    <t>boulder_gravel_size_sediment</t>
  </si>
  <si>
    <t>A boulder-grade clastic-sediment.</t>
  </si>
  <si>
    <t>Gneiss - Undifferentiated</t>
  </si>
  <si>
    <t>ZGO</t>
  </si>
  <si>
    <t>Gneiss</t>
  </si>
  <si>
    <t>BLSD</t>
  </si>
  <si>
    <t>Blown sand</t>
  </si>
  <si>
    <t>{en}: 'Aeolian Sand' 'Aeolian Sands' 'Eolian Sand' 'Eolian Sands'</t>
  </si>
  <si>
    <t>Aeolian sands are primarliy wind-blown fine to medium, non-plastic and uniformly graded materials present in many sandy sites, mainly in desert areas.</t>
  </si>
  <si>
    <t>Gossan</t>
  </si>
  <si>
    <t>CGO</t>
  </si>
  <si>
    <t>BLSH</t>
  </si>
  <si>
    <t>Blueschist</t>
  </si>
  <si>
    <t>A schist whose bluish colour is due to the presence of alkali amphibole.</t>
  </si>
  <si>
    <t>grainstone</t>
  </si>
  <si>
    <t>GRN</t>
  </si>
  <si>
    <t>BMOR</t>
  </si>
  <si>
    <t>Benmoreite</t>
  </si>
  <si>
    <t>A sodic trachyandesite where Na2O-2&gt;K2O.</t>
  </si>
  <si>
    <t>Granite (Qz, K Fel, Bi, Hb)</t>
  </si>
  <si>
    <t>FGR</t>
  </si>
  <si>
    <t>Granite</t>
  </si>
  <si>
    <t>BNNT</t>
  </si>
  <si>
    <t>Boninite</t>
  </si>
  <si>
    <t>boninite</t>
  </si>
  <si>
    <t>Mg-rich Andesitic rocks with &lt;52-62% SiO2, MgO&gt;18%,TiO2 &lt;0.5%</t>
  </si>
  <si>
    <t>Granite gneiss</t>
  </si>
  <si>
    <t>ZGR</t>
  </si>
  <si>
    <t>BREC</t>
  </si>
  <si>
    <t>Breccia</t>
  </si>
  <si>
    <t>{en}: 'melange'</t>
  </si>
  <si>
    <t>breccia</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</si>
  <si>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</si>
  <si>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Graphitic Phyllite</t>
  </si>
  <si>
    <t>ZPG</t>
  </si>
  <si>
    <t>BSAN</t>
  </si>
  <si>
    <t>Basaltic-andesite</t>
  </si>
  <si>
    <t>{en}: 'Andesibasalt' 'Basaltic Andesite'</t>
  </si>
  <si>
    <t>Andesitic rocks with &lt;52-57% SiO2, (Na2O+K2O)&lt;~5%</t>
  </si>
  <si>
    <t>Graphitic Schist</t>
  </si>
  <si>
    <t>ZSG</t>
  </si>
  <si>
    <t>BSKM</t>
  </si>
  <si>
    <t>Basaltic komatiite</t>
  </si>
  <si>
    <t>{en}: 'Komatiitic Basalt'</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</si>
  <si>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</si>
  <si>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Graphitic Shale</t>
  </si>
  <si>
    <t>SHG</t>
  </si>
  <si>
    <t>BSLT</t>
  </si>
  <si>
    <t>basalt</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</si>
  <si>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</si>
  <si>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Greywacke - Slate</t>
  </si>
  <si>
    <t>ZGW</t>
  </si>
  <si>
    <t>Greywacke</t>
  </si>
  <si>
    <t>BSNF</t>
  </si>
  <si>
    <t>Basanitic-foidite</t>
  </si>
  <si>
    <t>basanitic_foidite</t>
  </si>
  <si>
    <t>Foiditoids with felsics comprising 60-90% foids and alkali feldspar/total feldspar &lt;0.5, olivine &gt;10%</t>
  </si>
  <si>
    <t>Greywacke (Grey qz, fd, lithic sandstone with mudstone matrix)</t>
  </si>
  <si>
    <t>SGW</t>
  </si>
  <si>
    <t>BSNT</t>
  </si>
  <si>
    <t>Basanite</t>
  </si>
  <si>
    <t>{en}: 'Lapis Lydius' 'Lydian Stone' 'Lydite' 'Touchstone' 'Limburgite'</t>
  </si>
  <si>
    <t>basanite</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</si>
  <si>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</si>
  <si>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Gypsum</t>
  </si>
  <si>
    <t>CGY</t>
  </si>
  <si>
    <t>Gypsum-stone</t>
  </si>
  <si>
    <t>BSTA</t>
  </si>
  <si>
    <t>Basaltic-trachyandesite</t>
  </si>
  <si>
    <t>{en}: 'Basaltic trachyandesite'</t>
  </si>
  <si>
    <t>A alkaline/basic rocktype intermediate between andesite and phonolite, difficult to define without the TAS diagram.</t>
  </si>
  <si>
    <t>HB Peridotite</t>
  </si>
  <si>
    <t>UPH</t>
  </si>
  <si>
    <t>Hornblende peridotite</t>
  </si>
  <si>
    <t>BSTF</t>
  </si>
  <si>
    <t>Basaltic tuff</t>
  </si>
  <si>
    <t>{en}: 'Brecciole' 'mafic tuff'</t>
  </si>
  <si>
    <t>Tuff with mostly Basaltic clasts</t>
  </si>
  <si>
    <t>HB PYROXENITE</t>
  </si>
  <si>
    <t>UXH</t>
  </si>
  <si>
    <t>hornblende pyroxenite</t>
  </si>
  <si>
    <t>BTCO</t>
  </si>
  <si>
    <t>Bituminous-coal</t>
  </si>
  <si>
    <t>{en}: 'Pechkohle'</t>
  </si>
  <si>
    <t>bituminous_coal</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</si>
  <si>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</si>
  <si>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High magnesium basalt</t>
  </si>
  <si>
    <t>UMB</t>
  </si>
  <si>
    <t>BTGR</t>
  </si>
  <si>
    <t>Biotite granite</t>
  </si>
  <si>
    <t>{en}: 'Dartmoor granite'</t>
  </si>
  <si>
    <t>A granite containing biotite.</t>
  </si>
  <si>
    <t>Hornblende gabbro</t>
  </si>
  <si>
    <t>MGH</t>
  </si>
  <si>
    <t>BTHF</t>
  </si>
  <si>
    <t>Biotite hornfels</t>
  </si>
  <si>
    <t>{en}: 'Corneite'</t>
  </si>
  <si>
    <t>A hornfels composed predominantly of biotite.</t>
  </si>
  <si>
    <t>Hornfels</t>
  </si>
  <si>
    <t>ZHO</t>
  </si>
  <si>
    <t>BTSD</t>
  </si>
  <si>
    <t>Bituminous-sand</t>
  </si>
  <si>
    <t>{en}: 'Oil sand' 'Oil sands' 'Tar sands' 'Tar Sand'</t>
  </si>
  <si>
    <t>Loose or partially consolidated sands saturated with bitumen.</t>
  </si>
  <si>
    <t>Hydrothermal Breccia</t>
  </si>
  <si>
    <t>HBX</t>
  </si>
  <si>
    <t>BTSH</t>
  </si>
  <si>
    <t>Biotite schist</t>
  </si>
  <si>
    <t>A schistose metamorphic rock with biotite as the only major (&gt;5%) constituent.</t>
  </si>
  <si>
    <t>Intermediate - Undifferentiated</t>
  </si>
  <si>
    <t>IOO</t>
  </si>
  <si>
    <t>Intermediate Rock</t>
  </si>
  <si>
    <t>CAAR</t>
  </si>
  <si>
    <t>Sand-grade limestone</t>
  </si>
  <si>
    <t>{en}: 'Arenaceous limestone' 'Calcarenite' 'calc-arenite' 'calcareous sandstone' 'calcareous arenite'</t>
  </si>
  <si>
    <t>A limestone with average grain or crystal size predominantly in the 32μm to 2mm range, with less than 75% smaller than 32μm and less than 25% larger than 2mm.</t>
  </si>
  <si>
    <t>Intermediate HB Fel Porphyry</t>
  </si>
  <si>
    <t>IHP</t>
  </si>
  <si>
    <t>Intermediate Porphyry</t>
  </si>
  <si>
    <t>CACH</t>
  </si>
  <si>
    <t>Caliche</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</si>
  <si>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</si>
  <si>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Intermediate Lithic Tuff</t>
  </si>
  <si>
    <t>ILT</t>
  </si>
  <si>
    <t>Intermediate Tuff</t>
  </si>
  <si>
    <t>CACO</t>
  </si>
  <si>
    <t>Calcite-carbonatite</t>
  </si>
  <si>
    <t>{en}: 'Calciocarbonatite' 'Calcitite'</t>
  </si>
  <si>
    <t>A carbonatite where more than 90% of the carbonate is calcite.</t>
  </si>
  <si>
    <t>Intermediate porphyry</t>
  </si>
  <si>
    <t>IIP</t>
  </si>
  <si>
    <t>CACT</t>
  </si>
  <si>
    <t>{en}: 'Kunkar'</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</si>
  <si>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</si>
  <si>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Intermediate schist</t>
  </si>
  <si>
    <t>ZSI</t>
  </si>
  <si>
    <t>CAFG</t>
  </si>
  <si>
    <t>Charnockitic alkali-feldspar-granite</t>
  </si>
  <si>
    <t>{en}: 'Alkali-feldspar-charnockite' 'Hypersthene alkali-feldspar-granite' 'Orthopyroxene alkali-feldspar-granite' 'Opx alkali feldspar granite'</t>
  </si>
  <si>
    <t>An orthopyroxene-bearing alkali-feldspar-granite, part of the charnockite suite.</t>
  </si>
  <si>
    <t>IIT</t>
  </si>
  <si>
    <t>CAFS</t>
  </si>
  <si>
    <t>Charnockitic alkali-feldspar-syenite</t>
  </si>
  <si>
    <t>{en}: 'Opx alkali feldspar syenite'</t>
  </si>
  <si>
    <t>A pyroxene-bearing alkali-feldspar-syenite</t>
  </si>
  <si>
    <t>Intermediate volcanics</t>
  </si>
  <si>
    <t>IIV</t>
  </si>
  <si>
    <t>CALU</t>
  </si>
  <si>
    <t>Mud-grade limestone</t>
  </si>
  <si>
    <t>{en}: 'Calcilutite' 'Cementstone' 'calcareous shale'</t>
  </si>
  <si>
    <t>A limestone with average grain or crystal size of &lt; 32μm.</t>
  </si>
  <si>
    <t>Iron Formation - Banded Iron facies</t>
  </si>
  <si>
    <t>SIB</t>
  </si>
  <si>
    <t>Banded Iron Formation</t>
  </si>
  <si>
    <t>CARB</t>
  </si>
  <si>
    <t>Carbonate rock</t>
  </si>
  <si>
    <t>{en}: 'Carbonate' 'CARBONATES (LIMESTONE OR DOLOMITE)'</t>
  </si>
  <si>
    <t>carbonate_sedimentary_rock</t>
  </si>
  <si>
    <t>Sedimentary rocks where the carbonate component forms more than 50% of the sediment. For a rock to be termed a carbonate sedimentary rock the 50% carbonate should not include any carbonate cement in an originally non-carbonate rock.</t>
  </si>
  <si>
    <t>Iron Formation - Carbonate facies</t>
  </si>
  <si>
    <t>SIC</t>
  </si>
  <si>
    <t>Carbonate Iron Formation</t>
  </si>
  <si>
    <t>CASD</t>
  </si>
  <si>
    <t>Carbonate sediment</t>
  </si>
  <si>
    <t>carbonate_sediment</t>
  </si>
  <si>
    <t>Sediments where the carbonate component forms more than 50% of the sediment.</t>
  </si>
  <si>
    <t>Iron Formation - Undifferentiated</t>
  </si>
  <si>
    <t>SIU</t>
  </si>
  <si>
    <t>CASI</t>
  </si>
  <si>
    <t>Calc-silicate rock</t>
  </si>
  <si>
    <t>{en}: 'Calcsilicate rock' 'calcsilicate' 'calc-silicate</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</si>
  <si>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</si>
  <si>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Kimberlite</t>
  </si>
  <si>
    <t>UKI</t>
  </si>
  <si>
    <t>CASL</t>
  </si>
  <si>
    <t>calcisiltite</t>
  </si>
  <si>
    <t>{en}: 'Calcareous Silt' 'Calcareous siltstone'</t>
  </si>
  <si>
    <t>A limestone consisting predominantly of detrital calcite particles of silt size; a consolidated calcareous silt.</t>
  </si>
  <si>
    <t>Komatiitic Basalt</t>
  </si>
  <si>
    <t>UKB</t>
  </si>
  <si>
    <t>CBBL</t>
  </si>
  <si>
    <t>Cobbles</t>
  </si>
  <si>
    <t>{en}: 'Cobble-grade-sediment'</t>
  </si>
  <si>
    <t>cobble_gravel_size_sediment</t>
  </si>
  <si>
    <t>A cobble-grade clastic-sediment.</t>
  </si>
  <si>
    <t>Lag</t>
  </si>
  <si>
    <t>LAG</t>
  </si>
  <si>
    <t>CBCY</t>
  </si>
  <si>
    <t>Carbonaceous Claystone</t>
  </si>
  <si>
    <t>Claystone with a significant carbonaceuous fraction excluding coal fragments</t>
  </si>
  <si>
    <t>Land Fill</t>
  </si>
  <si>
    <t>HLF</t>
  </si>
  <si>
    <t>CBMD</t>
  </si>
  <si>
    <t>Carbonaceous Mudstone</t>
  </si>
  <si>
    <t>Mudstone with a significant carbonaceuous fraction excluding coal fragments</t>
  </si>
  <si>
    <t>Lateritic Pisolitic Clayey Sand</t>
  </si>
  <si>
    <t>LPS</t>
  </si>
  <si>
    <t>clayey sand</t>
  </si>
  <si>
    <t>CBSH</t>
  </si>
  <si>
    <t>Carbonaceous Shale</t>
  </si>
  <si>
    <t>Shale with a significant carbonaceuous fraction excluding coal fragments</t>
  </si>
  <si>
    <t>Lateritic Pisolitic Sandy Clay</t>
  </si>
  <si>
    <t>LPC</t>
  </si>
  <si>
    <t>sandy clay</t>
  </si>
  <si>
    <t>CBSS</t>
  </si>
  <si>
    <t>Carbonaceous Sandstone</t>
  </si>
  <si>
    <t>Sandstone with a significant carbonaceuous fraction excluding coal fragments</t>
  </si>
  <si>
    <t>Latite (Extrusive monzonite)</t>
  </si>
  <si>
    <t>ILV</t>
  </si>
  <si>
    <t>Latite</t>
  </si>
  <si>
    <t>CBST</t>
  </si>
  <si>
    <t>Carbonaceous Siltstone</t>
  </si>
  <si>
    <t>Siltstone with a significant carbonaceuous fraction excluding coal fragments</t>
  </si>
  <si>
    <t>Lignite</t>
  </si>
  <si>
    <t>SLG</t>
  </si>
  <si>
    <t>CFBR</t>
  </si>
  <si>
    <t>Cohesive fault-breccia</t>
  </si>
  <si>
    <t>{en}: 'Mosaic breccia'</t>
  </si>
  <si>
    <t>A fault-breccia showing cohesion.</t>
  </si>
  <si>
    <t>Limestone</t>
  </si>
  <si>
    <t>SLM</t>
  </si>
  <si>
    <t>CGLM</t>
  </si>
  <si>
    <t>{en}: 'Gravel-grade-sedimentary-rock' 'Arenite-Rudite' 'Mudrock-rudite' 'Rudite'</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</si>
  <si>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</si>
  <si>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Lower Saprolite 100% weathered/reduced</t>
  </si>
  <si>
    <t>LSL</t>
  </si>
  <si>
    <t>saprolite</t>
  </si>
  <si>
    <t>CGUM</t>
  </si>
  <si>
    <t>Coarse-grained-ultramafic-rock</t>
  </si>
  <si>
    <t>{en}: 'Ultramafic intrusive rock' 'Ultramafitolite' 'ultrabasic intrusive'</t>
  </si>
  <si>
    <t xml:space="preserve">A coarse-grained crystalline igneous rock composed mostly (&gt;90%) of mafic minerals </t>
  </si>
  <si>
    <t>Mafic - Undifferentiated</t>
  </si>
  <si>
    <t>MOO</t>
  </si>
  <si>
    <t>mafic rock</t>
  </si>
  <si>
    <t>CHCL</t>
  </si>
  <si>
    <t>Charcoal</t>
  </si>
  <si>
    <t>{en}: 'Burnt wood' 'Burnt Wood/Charcoal' 'Burnt Wood / Charcoal'</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</si>
  <si>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</si>
  <si>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Mafic gneiss</t>
  </si>
  <si>
    <t>ZGM</t>
  </si>
  <si>
    <t>CHGD</t>
  </si>
  <si>
    <t>Charnockitic granodiorite</t>
  </si>
  <si>
    <t>{en}: 'Charno-enderbite' 'Opdalite' 'Orthopyroxene granodiorite'</t>
  </si>
  <si>
    <t>An orthopyroxene-bearing granodiorite</t>
  </si>
  <si>
    <t>Mafic schist</t>
  </si>
  <si>
    <t>ZSM</t>
  </si>
  <si>
    <t>CHGR</t>
  </si>
  <si>
    <t>Charnockitic granite</t>
  </si>
  <si>
    <t>{en}: 'Charnockite'</t>
  </si>
  <si>
    <t>An orthopyroxene-bearing granite, part of the charnockite suite.</t>
  </si>
  <si>
    <t>Mafic tuff</t>
  </si>
  <si>
    <t>MMT</t>
  </si>
  <si>
    <t>CHLK</t>
  </si>
  <si>
    <t>Chalk</t>
  </si>
  <si>
    <t>{en}: 'Alm'</t>
  </si>
  <si>
    <t>chalk</t>
  </si>
  <si>
    <t>Colour:White, Grey
A limestone which is friable and porous.</t>
  </si>
  <si>
    <t>Mafic Volcanic -Undifferentiated</t>
  </si>
  <si>
    <t>MMV</t>
  </si>
  <si>
    <t>Mafite</t>
  </si>
  <si>
    <t>CHMD</t>
  </si>
  <si>
    <t>Charnockitic monzodiorite</t>
  </si>
  <si>
    <t>{en}: 'Jotunite'</t>
  </si>
  <si>
    <t>A monzodiorite containing pyroxene, part of the charnockitic sequence.</t>
  </si>
  <si>
    <t>Magnesite</t>
  </si>
  <si>
    <t>SMG</t>
  </si>
  <si>
    <t>CHMZ</t>
  </si>
  <si>
    <t>Charnockitic monzonite</t>
  </si>
  <si>
    <t>{en}: 'Mangerite'</t>
  </si>
  <si>
    <t xml:space="preserve">A monzonite containing orthopyroxenes. </t>
  </si>
  <si>
    <t>Marble</t>
  </si>
  <si>
    <t>ZMA</t>
  </si>
  <si>
    <t>CHRT</t>
  </si>
  <si>
    <t>{en}: 'Hornstone' 'Mozarkite' 'Massive silica'</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</si>
  <si>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</si>
  <si>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Massive Sulphides</t>
  </si>
  <si>
    <t>MAS</t>
  </si>
  <si>
    <t>CHSY</t>
  </si>
  <si>
    <t>Charnockitic syenite</t>
  </si>
  <si>
    <t>{en}: 'Orthopyroxene syenite' 'Opx syenite'</t>
  </si>
  <si>
    <t>A syenite containing pyroxene which is part of the charnokitic suite of rocks.</t>
  </si>
  <si>
    <t>Metachert</t>
  </si>
  <si>
    <t>ZCH</t>
  </si>
  <si>
    <t>CHTN</t>
  </si>
  <si>
    <t>Charnockitic tonalite</t>
  </si>
  <si>
    <t>{en}: 'Enderbite'</t>
  </si>
  <si>
    <t>A pyroxene-bearing tonalite.</t>
  </si>
  <si>
    <t>Metamorphic  - Undifferentiated</t>
  </si>
  <si>
    <t>ZOO</t>
  </si>
  <si>
    <t>Metamorphic Rock</t>
  </si>
  <si>
    <t>Clay</t>
  </si>
  <si>
    <t>{en}: 'Clay-grade-sediment'</t>
  </si>
  <si>
    <t>clay</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</si>
  <si>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</si>
  <si>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Migmatite gneiss</t>
  </si>
  <si>
    <t>ZGI</t>
  </si>
  <si>
    <t>CLRD</t>
  </si>
  <si>
    <t>Gravel-grade limestone</t>
  </si>
  <si>
    <t>{en}: 'Calcirudite' 'Rudaceous limestone'</t>
  </si>
  <si>
    <t>A limestone with over 25% of grains or crystals larger than 2mm.</t>
  </si>
  <si>
    <t>Mined/Stope/Shaft/Drive</t>
  </si>
  <si>
    <t>HMI</t>
  </si>
  <si>
    <t>stope</t>
  </si>
  <si>
    <t>CLSD</t>
  </si>
  <si>
    <t>Clastic-sediment</t>
  </si>
  <si>
    <t>{en}: 'Clast'</t>
  </si>
  <si>
    <t>clastic_sediment</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</si>
  <si>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</si>
  <si>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Monomictic breccia</t>
  </si>
  <si>
    <t>SXM</t>
  </si>
  <si>
    <t>CLSH</t>
  </si>
  <si>
    <t>Chlorite schist</t>
  </si>
  <si>
    <t>A schistose metamorphic rock with chlorite minerals as the major (&gt;50%) constituent. Chlorite imparts a schistosity by parallel arrangement of its flakes. Quartz, epidote, magnetite, and garnet may be accessories, the last two often as conspicuous porphyroblasts.</t>
  </si>
  <si>
    <t>Monomictic conglomerate</t>
  </si>
  <si>
    <t>SCM</t>
  </si>
  <si>
    <t>CLST</t>
  </si>
  <si>
    <t>Claystone</t>
  </si>
  <si>
    <t>claystone</t>
  </si>
  <si>
    <t>A mudstone with clay-grade clasts.</t>
  </si>
  <si>
    <t>Monzogranite</t>
  </si>
  <si>
    <t>IMG</t>
  </si>
  <si>
    <t>CMPT</t>
  </si>
  <si>
    <t>Camptonite</t>
  </si>
  <si>
    <t>A lamprophyre with plagioclase&gt;K-feldspar and feldspars &gt; feldspathoids; similar in composition to nepheline diorite, being composed essentially of plagioclase (usually labradorite) and brown hornblende.</t>
  </si>
  <si>
    <t>Mottled Transported Cover</t>
  </si>
  <si>
    <t>superficial deposit</t>
  </si>
  <si>
    <t>CMRY</t>
  </si>
  <si>
    <t>Comenditic rhyolite</t>
  </si>
  <si>
    <t>{en}: 'Comendite' 'Commendite'</t>
  </si>
  <si>
    <t>A variety of peralkaline rhyolite of TAS field R in which Al2O3 &gt; 1.33 x total iron as FeO + 4.4. 
A sodic rhyolite containing alkalic amphibole and/or pyroxene.</t>
  </si>
  <si>
    <t>Mudstone</t>
  </si>
  <si>
    <t>SMU</t>
  </si>
  <si>
    <t>coal</t>
  </si>
  <si>
    <t>An organic-rich-rock with less than 50% ash (by weight air dried) or more than 50% organic matter.
A sedimentary rock of organic origin consisting predominantly of carbonised plant remains.</t>
  </si>
  <si>
    <t>mylonite</t>
  </si>
  <si>
    <t>MYL</t>
  </si>
  <si>
    <t>COCS</t>
  </si>
  <si>
    <t>Coaly Claystone</t>
  </si>
  <si>
    <t>Claystone with a significant fraction of coal fragments</t>
  </si>
  <si>
    <t>Olivine gabbro</t>
  </si>
  <si>
    <t>MGO</t>
  </si>
  <si>
    <t>Colluvium</t>
  </si>
  <si>
    <t>{en}: 'Scree'</t>
  </si>
  <si>
    <t>Loose, unconsolidated sediments that have been deposited at the base of hillslopes by either rainwash, sheetwash, slow continuous downslope creep, or a variable combination of these processes.</t>
  </si>
  <si>
    <t>Olivine Peridotite</t>
  </si>
  <si>
    <t>UPO</t>
  </si>
  <si>
    <t>Peridotite</t>
  </si>
  <si>
    <t>SURF</t>
  </si>
  <si>
    <t>Superficial deposit</t>
  </si>
  <si>
    <t>{en}: 'Grus' 'Sheetwash'</t>
  </si>
  <si>
    <t>material_formed_in_surficial_environment</t>
  </si>
  <si>
    <t>The most recent of geological formations; unconsolidated detrital material lying on or near the surface, generally unstratified.</t>
  </si>
  <si>
    <t>Olivine Pyroxenite</t>
  </si>
  <si>
    <t>UOX</t>
  </si>
  <si>
    <t>COMS</t>
  </si>
  <si>
    <t>Coaly Mudstone</t>
  </si>
  <si>
    <t>Mudstone with a significant fraction of coal fragments</t>
  </si>
  <si>
    <t>Ortho Amphibolite</t>
  </si>
  <si>
    <t>ZOP</t>
  </si>
  <si>
    <t>COQT</t>
  </si>
  <si>
    <t>Shell-limestone</t>
  </si>
  <si>
    <t>{en}: 'Coquina' 'Coquinite'</t>
  </si>
  <si>
    <t xml:space="preserve">A limestone composed almost entirely of shell fragments. </t>
  </si>
  <si>
    <t>Overburden Tillite</t>
  </si>
  <si>
    <t>OTI</t>
  </si>
  <si>
    <t>Tillite</t>
  </si>
  <si>
    <t>COSH</t>
  </si>
  <si>
    <t>Coaly Shale</t>
  </si>
  <si>
    <t>Shale with a significant fraction of coal fragments</t>
  </si>
  <si>
    <t>Pallid Zone (Leached)</t>
  </si>
  <si>
    <t>LPZ</t>
  </si>
  <si>
    <t>laterite</t>
  </si>
  <si>
    <t>COSS</t>
  </si>
  <si>
    <t>Coaly Sandstone</t>
  </si>
  <si>
    <t>Sandstone with a significant fraction of coal fragments</t>
  </si>
  <si>
    <t>Para Amphibolite</t>
  </si>
  <si>
    <t>ZAP</t>
  </si>
  <si>
    <t>COST</t>
  </si>
  <si>
    <t>Coaly Siltstone</t>
  </si>
  <si>
    <t>Siltstone with a significant fraction of coal fragments</t>
  </si>
  <si>
    <t>Paragneiss (Intermediate)</t>
  </si>
  <si>
    <t>ZGP</t>
  </si>
  <si>
    <t>Paragneiss</t>
  </si>
  <si>
    <t>CPYG</t>
  </si>
  <si>
    <t>Clinopyroxene-gabbro</t>
  </si>
  <si>
    <t>{en}: ' 'Clinopyroxene gabbro'</t>
  </si>
  <si>
    <t>A gabbroid composed of 10-90% Ca-dominant plagioclase and &gt;5% clinopyroxene</t>
  </si>
  <si>
    <t>Pegmatite Very Coarse Grained Qz, Mu, Bi, Hb, Px Intrusive</t>
  </si>
  <si>
    <t>Pegmatite</t>
  </si>
  <si>
    <t>CPYN</t>
  </si>
  <si>
    <t>Clinopyroxene-norite</t>
  </si>
  <si>
    <t>{en}: ' 'Clinopyroxene norite'</t>
  </si>
  <si>
    <t xml:space="preserve">A gabbro with plagioclase and orthopyroxene with &gt;5% clinopyroxene. </t>
  </si>
  <si>
    <t>Pelitic phyllite</t>
  </si>
  <si>
    <t>ZPE</t>
  </si>
  <si>
    <t>CPYT</t>
  </si>
  <si>
    <t>Clinopyroxenite</t>
  </si>
  <si>
    <t>A pyroxenite with &gt;90% clinopyroxene.</t>
  </si>
  <si>
    <t>Pelitic schist</t>
  </si>
  <si>
    <t>ZSP</t>
  </si>
  <si>
    <t>CRMT</t>
  </si>
  <si>
    <t>Chromitite</t>
  </si>
  <si>
    <t>A rock consisting of at least 90% chromite or magnesiochromite, usually with olivine and/or serpentine. The chromite may be partly altered to ferritchromite.</t>
  </si>
  <si>
    <t>Pelitic slate</t>
  </si>
  <si>
    <t>ZPS</t>
  </si>
  <si>
    <t>CRTT</t>
  </si>
  <si>
    <t>carbonatite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</si>
  <si>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</si>
  <si>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UPD</t>
  </si>
  <si>
    <t>CSDR</t>
  </si>
  <si>
    <t>Clastic sedimentary rock</t>
  </si>
  <si>
    <t>{en}: 'clasolite'</t>
  </si>
  <si>
    <t>clastic_sedimentary_rock</t>
  </si>
  <si>
    <t>Clastic sedimentary rock, composed of clasts of detrital rock and mineral fragments.</t>
  </si>
  <si>
    <t>Permafrost</t>
  </si>
  <si>
    <t>OPF</t>
  </si>
  <si>
    <t>CTCL</t>
  </si>
  <si>
    <t>Cataclasite</t>
  </si>
  <si>
    <t>{en}: 'Cataclastic-rock'</t>
  </si>
  <si>
    <t>cataclasite_series</t>
  </si>
  <si>
    <t xml:space="preserve">A fault-rock which is cohesive with a poorly developed or absent schistosity, or which is incohesive, characterised by generally angular porphyroclasts and lithic fragments in a finer-grained matrix of similar composition.
</t>
  </si>
  <si>
    <t>Phosphorite</t>
  </si>
  <si>
    <t>SPP</t>
  </si>
  <si>
    <t>CYTF</t>
  </si>
  <si>
    <t>Crystal tuff</t>
  </si>
  <si>
    <t>Tuff with mostly Crystal clasts. 
An indurated deposit of volcanic ash dominantly composed of intratelluric crystals and crystal fragments.</t>
  </si>
  <si>
    <t>Phyllite</t>
  </si>
  <si>
    <t>ZPH</t>
  </si>
  <si>
    <t>DACD</t>
  </si>
  <si>
    <t>Dacitoid</t>
  </si>
  <si>
    <t>{en}:  'Dacitic-rock' 'Intermediate Intrusive'</t>
  </si>
  <si>
    <t xml:space="preserve">Rocks tentatively identified as dacite, with felsics comprising &gt;20% quartz and alkali feldspar/plagioclase &lt;0.5 </t>
  </si>
  <si>
    <t>Plagioclase Pyroxenite</t>
  </si>
  <si>
    <t>UXP</t>
  </si>
  <si>
    <t>DACT</t>
  </si>
  <si>
    <t>{en}: 'quartz andesite' 'Aphyric Dacite'</t>
  </si>
  <si>
    <t>dacite</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</si>
  <si>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</si>
  <si>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Plagioclse Hb Pyroxenite</t>
  </si>
  <si>
    <t>UHX</t>
  </si>
  <si>
    <t>DIAT</t>
  </si>
  <si>
    <t>Diatomite</t>
  </si>
  <si>
    <t>{en}: 'Diatomaceous Earth'</t>
  </si>
  <si>
    <t>A siliceous-rock composed predominantly of diatoms and with porosity greater than 50%.</t>
  </si>
  <si>
    <t>Polymictic breccia</t>
  </si>
  <si>
    <t>SXP</t>
  </si>
  <si>
    <t>DIOR</t>
  </si>
  <si>
    <t>diorite</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</si>
  <si>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</si>
  <si>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Polymictic conglomerate</t>
  </si>
  <si>
    <t>SCP</t>
  </si>
  <si>
    <t>DIRR</t>
  </si>
  <si>
    <t>Dioritic rock</t>
  </si>
  <si>
    <t>dioritic_rock</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</si>
  <si>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</si>
  <si>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Poor/No Recovery</t>
  </si>
  <si>
    <t>OIS</t>
  </si>
  <si>
    <t>No Recovery</t>
  </si>
  <si>
    <t>DITD</t>
  </si>
  <si>
    <t>Dioritoid</t>
  </si>
  <si>
    <t>{en}: 'Intermediate plutonic'</t>
  </si>
  <si>
    <t>dioritoid</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</si>
  <si>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</si>
  <si>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Px-Hb Gabbro Norite</t>
  </si>
  <si>
    <t>MXH</t>
  </si>
  <si>
    <t>DLMS</t>
  </si>
  <si>
    <t>Dolomite-mudstone</t>
  </si>
  <si>
    <t>{en}: 'Dolomitic claystone' 'Dolomitic shale'</t>
  </si>
  <si>
    <t>A dolostone with at least 75% mud grade (&lt; 32μm) carbonate with dolomite as the dominant carbonate mineral.</t>
  </si>
  <si>
    <t>Pyroxene Hornblend Peridotite</t>
  </si>
  <si>
    <t>DLSD</t>
  </si>
  <si>
    <t>Dolomite-sediment</t>
  </si>
  <si>
    <t>dolomitic_or_magnesian_sedimentary_material</t>
  </si>
  <si>
    <t>Unconsolidated dolomite-sediment, dolostone and magnesite where the dominant carboante mineral is dolomite, ankerite and/or magnesite.</t>
  </si>
  <si>
    <t>Pyroxene Peridotite</t>
  </si>
  <si>
    <t>UPX</t>
  </si>
  <si>
    <t>DLST</t>
  </si>
  <si>
    <t>Dolostone</t>
  </si>
  <si>
    <t>{en}: 'Dolomite'</t>
  </si>
  <si>
    <t>dolostone</t>
  </si>
  <si>
    <t>A carbonate sedimentary rock where the dominant carbonate mineral is dolomite or ankerite.</t>
  </si>
  <si>
    <t>Pyroxenite</t>
  </si>
  <si>
    <t>UXO</t>
  </si>
  <si>
    <t>DMCN</t>
  </si>
  <si>
    <t>Diamicton</t>
  </si>
  <si>
    <t>diamicton</t>
  </si>
  <si>
    <t>A poorly-sorted clastic-sediment containing a wide range of clast sizes.</t>
  </si>
  <si>
    <t>Quartz Feldspar Biotite Gneiss</t>
  </si>
  <si>
    <t>ZGB</t>
  </si>
  <si>
    <t>DMCT</t>
  </si>
  <si>
    <t>diamictite</t>
  </si>
  <si>
    <t>A poorly-sorted Clastic-sedimentary-rock containing a wide range of clast sizes.
In many cases diamictite is a glaciogenic rock tillite, but it can also have other origins.</t>
  </si>
  <si>
    <t>Quartz Feldspar paragneiss (Felsic)</t>
  </si>
  <si>
    <t>ZGF</t>
  </si>
  <si>
    <t>Quartz Feldspar paragneiss</t>
  </si>
  <si>
    <t>DOLR</t>
  </si>
  <si>
    <t>{en}: 'Basalton' 'Bizeul' 'Diabase' 'Ferrilite'</t>
  </si>
  <si>
    <t>doleritic_rock</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</si>
  <si>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</si>
  <si>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Quartz rich granite gneiss</t>
  </si>
  <si>
    <t>ZGQ</t>
  </si>
  <si>
    <t>DUNT</t>
  </si>
  <si>
    <t xml:space="preserve">Name:Named by Hochstetter in 1864 from Dun Mountain, New Zealand.
A peridotite comprising &gt;90% olivine. Accessory chromite almost always present. </t>
  </si>
  <si>
    <t>quartz vein</t>
  </si>
  <si>
    <t>VQZ</t>
  </si>
  <si>
    <t>Vein</t>
  </si>
  <si>
    <t>DURI</t>
  </si>
  <si>
    <t>{en}: 'Billy'</t>
  </si>
  <si>
    <t>duricrust</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</si>
  <si>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</si>
  <si>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Quartzite</t>
  </si>
  <si>
    <t>ZQZ</t>
  </si>
  <si>
    <t>ECLG</t>
  </si>
  <si>
    <t>eclogite</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</si>
  <si>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</si>
  <si>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Qz Feldspar Sandstone (Arkose minor matrix)</t>
  </si>
  <si>
    <t>SAS</t>
  </si>
  <si>
    <t>EDSK</t>
  </si>
  <si>
    <t>Endoskarn</t>
  </si>
  <si>
    <t>A skarn formed within the igneous mass itself, usually late in the intrusive emplacement and consisting of cross-cutting stockworks, cooling joints and around the margins and uppermost sections of the intrusion itself.</t>
  </si>
  <si>
    <t>Qz Feldspar Wacke (Mudstone matrix)</t>
  </si>
  <si>
    <t>SAW</t>
  </si>
  <si>
    <t>Quartz Wacke</t>
  </si>
  <si>
    <t>ELIM</t>
  </si>
  <si>
    <t>Argillaceous limestone</t>
  </si>
  <si>
    <t>{en}: 'Earthy lime'</t>
  </si>
  <si>
    <t>A limestone containing an appreciable amount (but less than 50%) of clay; e.g., cement rock.</t>
  </si>
  <si>
    <t>Rhyodacite (intermdiate volcanic extrusive)</t>
  </si>
  <si>
    <t>IRV</t>
  </si>
  <si>
    <t>Rhyodacite</t>
  </si>
  <si>
    <t>ELUV</t>
  </si>
  <si>
    <t>Residual deposit</t>
  </si>
  <si>
    <t>{en}: 'Eluvium'</t>
  </si>
  <si>
    <t>residual_material</t>
  </si>
  <si>
    <t>Rocks formed by the pedogenic weathering of primary rock.</t>
  </si>
  <si>
    <t>Rhyodacite Tuff</t>
  </si>
  <si>
    <t>IRT</t>
  </si>
  <si>
    <t>EPIC</t>
  </si>
  <si>
    <t>Fragmental/volcaniclastic igneous rock and sediment</t>
  </si>
  <si>
    <t>{en}: 'Pyroclastic rock and sediment' 'Pyroclastic rock and tephra' 'Volcaniclastic rock and sediment' 'Epiclastic' 'Epiclastics' 'Mixed volcanic and sedimentary rocks'</t>
  </si>
  <si>
    <t>fragmental_igneous_material</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</si>
  <si>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</si>
  <si>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Rhyolite Ash (unconsolidated)</t>
  </si>
  <si>
    <t>FRA</t>
  </si>
  <si>
    <t>Rhyolite ash</t>
  </si>
  <si>
    <t>EPST</t>
  </si>
  <si>
    <t>Epidosite</t>
  </si>
  <si>
    <t>A low to medium-temperature metasomatic rock mostly formed by the alteration of basaltic rocks, but also other basic to acid igneous rocks; principally composed of epidote and quartz, with minor chlorite and amphibole.
A quartz-rich, amphibole poor epidotite.</t>
  </si>
  <si>
    <t>Rhyolite extrusive volcanic</t>
  </si>
  <si>
    <t>EVAP</t>
  </si>
  <si>
    <t>{en}: 'Non-carbonate salt' 'dolomite and anhydrite and halite' 'halite and anhydrite'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</si>
  <si>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</si>
  <si>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Rhyolite tuff</t>
  </si>
  <si>
    <t>FRT</t>
  </si>
  <si>
    <t>EXSK</t>
  </si>
  <si>
    <t>Exoskarn</t>
  </si>
  <si>
    <t>{en}: 'Alloskarn'</t>
  </si>
  <si>
    <t>A skarn formed at and outside the intrusion which produced them, and are alterations of wall rocks.</t>
  </si>
  <si>
    <t>Rudite</t>
  </si>
  <si>
    <t>SRU</t>
  </si>
  <si>
    <t>FAFS</t>
  </si>
  <si>
    <t>Foid-bearing-alkali-feldspar-syenite</t>
  </si>
  <si>
    <t>{en}: 'Foid-bearing alkali feldspar syenite'</t>
  </si>
  <si>
    <t>foid_bearing_alkali_feldspar_syenite</t>
  </si>
  <si>
    <t>An alkali-feldspar-syenite with no quartz and containing up to 10% foids.</t>
  </si>
  <si>
    <t>Sandstone</t>
  </si>
  <si>
    <t>FAFT</t>
  </si>
  <si>
    <t>Foid-bearing-alkali-feldspar-trachyte</t>
  </si>
  <si>
    <t>{en}: 'Foid-bearing alkali feldspar trachyte'</t>
  </si>
  <si>
    <t>foid_bearing_alkali_feldspar_trachyte</t>
  </si>
  <si>
    <t>Trachytic rocks, with felsics comprising 0-10% foids and alkali feldspar/total feldspar &gt;0.9</t>
  </si>
  <si>
    <t>Sandstone (Arenite - minor matrix)</t>
  </si>
  <si>
    <t>SSA</t>
  </si>
  <si>
    <t>FBAN</t>
  </si>
  <si>
    <t>Foid-bearing-anorthosite</t>
  </si>
  <si>
    <t>{en}: 'Foid-bearing anorthosite'</t>
  </si>
  <si>
    <t>foid_bearing_anorthosite</t>
  </si>
  <si>
    <t xml:space="preserve">A foid-bearing anorthosite
</t>
  </si>
  <si>
    <t>Sandstone Wacke (Mudstone matrix)</t>
  </si>
  <si>
    <t>SSW</t>
  </si>
  <si>
    <t>wacke</t>
  </si>
  <si>
    <t>FBDI</t>
  </si>
  <si>
    <t>Foid-bearing-diorite</t>
  </si>
  <si>
    <t>{en}: 'Dioroid' 'Foid-bearing diorite</t>
  </si>
  <si>
    <t>foid_bearing_diorite</t>
  </si>
  <si>
    <t>A diorite with &lt;10% foids and &lt;10% alkali feldspar on the QAPF diagram.</t>
  </si>
  <si>
    <t>Sandy Fossil rich limestone</t>
  </si>
  <si>
    <t>SFL</t>
  </si>
  <si>
    <t>sandy limestone</t>
  </si>
  <si>
    <t>FBGB</t>
  </si>
  <si>
    <t>Foid-bearing-gabbro</t>
  </si>
  <si>
    <t>{en}: 'Foid-bearing gabbro'</t>
  </si>
  <si>
    <t>foid_bearing_gabbro</t>
  </si>
  <si>
    <t>A gabbro containing up to 10% foid minerals.</t>
  </si>
  <si>
    <t>Saprock &gt; 20% unweathered minerals</t>
  </si>
  <si>
    <t>LSR</t>
  </si>
  <si>
    <t>Saprock</t>
  </si>
  <si>
    <t>FBLT</t>
  </si>
  <si>
    <t>Foid-bearing-latite</t>
  </si>
  <si>
    <t>{en}: 'Foid-bearing latite'</t>
  </si>
  <si>
    <t>foid_bearing_latite</t>
  </si>
  <si>
    <t>Trachytic rocks, with felsics comprising 0-10% foids and alkali feldspar/total feldspar 0.35-0.65</t>
  </si>
  <si>
    <t>Schist</t>
  </si>
  <si>
    <t>ZSC</t>
  </si>
  <si>
    <t>FBMD</t>
  </si>
  <si>
    <t>Foid-bearing-monzodiorite</t>
  </si>
  <si>
    <t>{en}: 'Foid-bearing monzodiorite'</t>
  </si>
  <si>
    <t>foid_bearing_monzodiorite</t>
  </si>
  <si>
    <t>A diorite with &lt;10% foids and 10-35% alkali feldspar on the QAPF diagram.</t>
  </si>
  <si>
    <t>Serpentinite</t>
  </si>
  <si>
    <t>ZSE</t>
  </si>
  <si>
    <t>FBMG</t>
  </si>
  <si>
    <t>Foid-bearing-monzogabbro</t>
  </si>
  <si>
    <t>{en}: 'Foid-bearing monzogabbro'</t>
  </si>
  <si>
    <t>foid_bearing_monzogabbro</t>
  </si>
  <si>
    <t>A monzogabbro containing up to 10% foid minerals.</t>
  </si>
  <si>
    <t>Shale</t>
  </si>
  <si>
    <t>SSH</t>
  </si>
  <si>
    <t>FBMZ</t>
  </si>
  <si>
    <t>Foid-bearing-monzonite</t>
  </si>
  <si>
    <t>{en}: 'Foid-bearing-monzosyenite' 'Foid-bearing monzonite' 'Foid-bearing monzosyenite'</t>
  </si>
  <si>
    <t>foid_bearing_monzonite</t>
  </si>
  <si>
    <t xml:space="preserve">A monzonite with no quartz and &lt;10% foids </t>
  </si>
  <si>
    <t>Silcrete</t>
  </si>
  <si>
    <t>CSC</t>
  </si>
  <si>
    <t>FBSY</t>
  </si>
  <si>
    <t>Foid-bearing-syenite</t>
  </si>
  <si>
    <t>{en}: 'Foid-bearing syenite'</t>
  </si>
  <si>
    <t>foid_bearing_syenite</t>
  </si>
  <si>
    <t xml:space="preserve">A syenite with no quartz and &lt;10% foids </t>
  </si>
  <si>
    <t>Siltstone</t>
  </si>
  <si>
    <t>SST</t>
  </si>
  <si>
    <t>FBTC</t>
  </si>
  <si>
    <t>Foid-bearing-trachyte</t>
  </si>
  <si>
    <t>{en}: 'Foid-bearing trachyte'</t>
  </si>
  <si>
    <t>foid_bearing_trachyte</t>
  </si>
  <si>
    <t>Trachytic rocks, with felsics comprising 0-10% foids and alkali feldspar/total feldspar 0.65-0.9</t>
  </si>
  <si>
    <t>Skarn</t>
  </si>
  <si>
    <t>ZSK</t>
  </si>
  <si>
    <t>FCBT</t>
  </si>
  <si>
    <t>Ferrocarbonatite</t>
  </si>
  <si>
    <t>A carbonatite where the main carbonate mineral is ferroan dolomite, ankerite or siderite, or when defined chemically as per the diagram below.</t>
  </si>
  <si>
    <t>Slate</t>
  </si>
  <si>
    <t>ZSL</t>
  </si>
  <si>
    <t>FDDD</t>
  </si>
  <si>
    <t>Foid-dioritoid</t>
  </si>
  <si>
    <t>{en}: 'Foid dioritoid'</t>
  </si>
  <si>
    <t>foid_dioritoid</t>
  </si>
  <si>
    <t xml:space="preserve">A coarse-grained crystalline rock with &lt;90% mafics, 10-60% of felsics being foids and alkali feldspar &lt; plagioclase; plagioclase is sodic. </t>
  </si>
  <si>
    <t>Spiculite</t>
  </si>
  <si>
    <t>SSP</t>
  </si>
  <si>
    <t>FDDI</t>
  </si>
  <si>
    <t>Foid-diorite</t>
  </si>
  <si>
    <t>{en}: 'Foid diorite'</t>
  </si>
  <si>
    <t>foid_diorite</t>
  </si>
  <si>
    <t xml:space="preserve">A foid-dioritoid where plagioclase is &gt;90% of feldspars. </t>
  </si>
  <si>
    <t>Sulphidic Shale</t>
  </si>
  <si>
    <t>SBS</t>
  </si>
  <si>
    <t>FDGB</t>
  </si>
  <si>
    <t>Foid-gabbro</t>
  </si>
  <si>
    <t>{en}: 'Foid gabbro'</t>
  </si>
  <si>
    <t>foid_gabbro</t>
  </si>
  <si>
    <t>A foid-gabbroic-rock where K-feldspar is &lt;10% of feldspars.</t>
  </si>
  <si>
    <t>Syenite (K fels&gt;&gt;Plag + Hb, Bi)</t>
  </si>
  <si>
    <t>FSY</t>
  </si>
  <si>
    <t>Syenite</t>
  </si>
  <si>
    <t>FDGD</t>
  </si>
  <si>
    <t>Foid-gabbroid</t>
  </si>
  <si>
    <t>{en}: 'Foid gabbroid'</t>
  </si>
  <si>
    <t>foid_gabbroid</t>
  </si>
  <si>
    <t>A coarse-grained crystalline rock with &lt;90% mafics, 10-60% of felsics being foids and alkali feldspar &lt; plagioclase; plagioclase is calcic.</t>
  </si>
  <si>
    <t>Syenite gneiss</t>
  </si>
  <si>
    <t>ZGS</t>
  </si>
  <si>
    <t>FDMD</t>
  </si>
  <si>
    <t>Foid-monzodiorite</t>
  </si>
  <si>
    <t>{en}: 'Foid monzodiorite'</t>
  </si>
  <si>
    <t>foid_monzodiorite</t>
  </si>
  <si>
    <t>A foid-dioritoid where K-feldspar is &gt;50-10% of feldspars.</t>
  </si>
  <si>
    <t>Talc carbonate schist</t>
  </si>
  <si>
    <t>ZCT</t>
  </si>
  <si>
    <t>FDMG</t>
  </si>
  <si>
    <t>Foid-monzogabbro</t>
  </si>
  <si>
    <t>{en}: 'Foid monzogabbro'</t>
  </si>
  <si>
    <t>foid_monzogabbro</t>
  </si>
  <si>
    <t xml:space="preserve">A foid-gabbroic-rock where Plagioclase is 50-90% of feldspars. </t>
  </si>
  <si>
    <t>Talc Chlorite Schist</t>
  </si>
  <si>
    <t>ZTC</t>
  </si>
  <si>
    <t>FDMS</t>
  </si>
  <si>
    <t>Foid-monzosyenite</t>
  </si>
  <si>
    <t>{en}: 'Foid monzosyenite'</t>
  </si>
  <si>
    <t>foid_monzosyenite</t>
  </si>
  <si>
    <t>A foid-syenitoid where K-feldspar is &gt;50-90% of feldspars.</t>
  </si>
  <si>
    <t>Tholeiitic basalt</t>
  </si>
  <si>
    <t>MTB</t>
  </si>
  <si>
    <t>FDOL</t>
  </si>
  <si>
    <t>Foidolite</t>
  </si>
  <si>
    <t>{en}: 'Feldspathidolite'</t>
  </si>
  <si>
    <t>foidolite</t>
  </si>
  <si>
    <t>Foid-rich rocks in which &gt;60% of the light coloured minerals are foids.
A coarse-grained crystalline rock with &lt;90% mafics, &gt;60% of felsics being foids.</t>
  </si>
  <si>
    <t>Tonalite gneiss</t>
  </si>
  <si>
    <t>ZGT</t>
  </si>
  <si>
    <t>FDSD</t>
  </si>
  <si>
    <t>Foid-syenitoid</t>
  </si>
  <si>
    <t>{en}: 'Foid syenitoid'</t>
  </si>
  <si>
    <t>foid_syenitoid</t>
  </si>
  <si>
    <t xml:space="preserve">A coarse-grained crystalline rock with &lt;90% mafics, 10-60% of felsics being foids and alkali feldspar &gt; plagioclase. </t>
  </si>
  <si>
    <t>Trachyte</t>
  </si>
  <si>
    <t>FTR</t>
  </si>
  <si>
    <t>FDSY</t>
  </si>
  <si>
    <t>Foid-syenite</t>
  </si>
  <si>
    <t>{en}: 'Foid syenite'</t>
  </si>
  <si>
    <t>foid_syenite</t>
  </si>
  <si>
    <t>A foid-syenitic-rock where K-feldspar is &gt;90% of feldspars.</t>
  </si>
  <si>
    <t>Tranported Pisolitic sandy clay</t>
  </si>
  <si>
    <t>TPC</t>
  </si>
  <si>
    <t>FMMR</t>
  </si>
  <si>
    <t>Foliated metamorphic rock</t>
  </si>
  <si>
    <t>foliated metamorphic rock</t>
  </si>
  <si>
    <t>http://resource.geosciml.org/classifier/cgi/lithology/foliated_metamorphic_rock</t>
  </si>
  <si>
    <t>Metamorphic rock in which 10 percent or more of the contained mineral grains are elements in a planar or linear fabric. Cataclastic or glassy character precludes classification with this concept.</t>
  </si>
  <si>
    <t>Tranposted Clay</t>
  </si>
  <si>
    <t>TCL</t>
  </si>
  <si>
    <t>FECT</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</si>
  <si>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</si>
  <si>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Transported Lag</t>
  </si>
  <si>
    <t>TLA</t>
  </si>
  <si>
    <t>FENT</t>
  </si>
  <si>
    <t>Fenite</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</si>
  <si>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</si>
  <si>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Transported Pisolitic clayey sand</t>
  </si>
  <si>
    <t>TPS</t>
  </si>
  <si>
    <t>FESD</t>
  </si>
  <si>
    <t>Iron-sediment</t>
  </si>
  <si>
    <t>iron_rich_sediment</t>
  </si>
  <si>
    <t>Sediments which have more than 50% iron-bearing minerals.</t>
  </si>
  <si>
    <t>Travertine</t>
  </si>
  <si>
    <t>STV</t>
  </si>
  <si>
    <t>FESO</t>
  </si>
  <si>
    <t>Iron sulfide ore</t>
  </si>
  <si>
    <t>An iron ore where the primary ore minerals are iron sulfides.</t>
  </si>
  <si>
    <t>Tundra</t>
  </si>
  <si>
    <t>OUT</t>
  </si>
  <si>
    <t>FEST</t>
  </si>
  <si>
    <t>Ironstone</t>
  </si>
  <si>
    <t>{en}: 'iron formation'</t>
  </si>
  <si>
    <t>iron_rich_sedimentary_rock</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</si>
  <si>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</si>
  <si>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Ultramafic - Undifferentiated</t>
  </si>
  <si>
    <t>UOO</t>
  </si>
  <si>
    <t>ultramafic rock</t>
  </si>
  <si>
    <t>FGAB</t>
  </si>
  <si>
    <t>Ferrogabbro</t>
  </si>
  <si>
    <t>{en}: 'Ferrigabbro'</t>
  </si>
  <si>
    <t>A gabbro where the pyroxene and olivine are Fe-rich varieties. Most have been renamed as ferrodiorite due to plagioclase composition.</t>
  </si>
  <si>
    <t>Ultramafic schist</t>
  </si>
  <si>
    <t>ZSU</t>
  </si>
  <si>
    <t>FGUM</t>
  </si>
  <si>
    <t>Fine-grained ultramafic-rock</t>
  </si>
  <si>
    <t>{en}: 'Ultramafitite' 'Ultramafic volcanic'</t>
  </si>
  <si>
    <t xml:space="preserve">A fine-grained crystalline rock composed mostly (&gt;90%) of mafic minerals </t>
  </si>
  <si>
    <t>Upper Saprolite 100% oxidised</t>
  </si>
  <si>
    <t>LSU</t>
  </si>
  <si>
    <t>FLNT</t>
  </si>
  <si>
    <t>Flint</t>
  </si>
  <si>
    <t>Colour:Gray, black, brown, red, white and other colors due to staining
Lustre:Waxy, Dull
Hardness:6½ - 7
A nodular chert, often grey/black, formed as nodules in Creataceous chalk.</t>
  </si>
  <si>
    <t>vein</t>
  </si>
  <si>
    <t>FLST</t>
  </si>
  <si>
    <t>Felsite</t>
  </si>
  <si>
    <t>{en}: 'Felstone' 'aphanite' 'Felsites' 'Felsic rock'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</si>
  <si>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</si>
  <si>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void</t>
  </si>
  <si>
    <t>VOI</t>
  </si>
  <si>
    <t>FLTF</t>
  </si>
  <si>
    <t>Tuff with mostly Felsic clasts</t>
  </si>
  <si>
    <t>Waste Dump</t>
  </si>
  <si>
    <t>HWD</t>
  </si>
  <si>
    <t>FMST</t>
  </si>
  <si>
    <t>Framestone</t>
  </si>
  <si>
    <t>framestone</t>
  </si>
  <si>
    <t>A rock consiting of a rigid framework of colonies, shells and/or skeletons. Internal cavities are filled with fine sediment.</t>
  </si>
  <si>
    <t>Xenolithic granite gneiss</t>
  </si>
  <si>
    <t>ZGX</t>
  </si>
  <si>
    <t>FODD</t>
  </si>
  <si>
    <t>Foiditoid</t>
  </si>
  <si>
    <t>{en}: 'Foiditic-rock'</t>
  </si>
  <si>
    <t>foiditoid</t>
  </si>
  <si>
    <t>Fine grained igneous rocks with &gt;60% foids.</t>
  </si>
  <si>
    <t>FODT</t>
  </si>
  <si>
    <t>Foidite</t>
  </si>
  <si>
    <t>{en}: 'Feldspathoidite'</t>
  </si>
  <si>
    <t>foidite</t>
  </si>
  <si>
    <t>Fine grained igneous rocks that contain &lt;90% mafics and foids &gt;90% of felsics.</t>
  </si>
  <si>
    <t>FOOL</t>
  </si>
  <si>
    <t>Ooid-ironstone</t>
  </si>
  <si>
    <t>{en}: 'Ironstone oolite'</t>
  </si>
  <si>
    <t xml:space="preserve">An ironstone composed almost entirely of ooids. </t>
  </si>
  <si>
    <t>FPAR</t>
  </si>
  <si>
    <t>Feldspathic-arenite</t>
  </si>
  <si>
    <t>{en}: 'arkosic arenite'</t>
  </si>
  <si>
    <t>An arenite where at least 25% of the interstitial material is feldspar and feldspar &gt; rock fragments with the rest consiting of quartz.</t>
  </si>
  <si>
    <t>FPWK</t>
  </si>
  <si>
    <t>Feldspathic-wacke</t>
  </si>
  <si>
    <t>{en}: 'arkosic wacke' 'Arkosic greywacke' 'Feldspathic greywacke' 'Feldspar Wacke'</t>
  </si>
  <si>
    <t>A wacke where at least 5% of the interstitial material is feldspar, and feldspar&gt;rock fragments, with the remainder being quartz.</t>
  </si>
  <si>
    <t>FRGT</t>
  </si>
  <si>
    <t>Fergusite</t>
  </si>
  <si>
    <t>A plutonic rock consisting of roughly 70% pseudoleucite (alkali feldspar, nepheline, kalsilite and minor analcime) and 30% pyroxene. Now defined modally as a variety of foidolite in QAPF field 15.</t>
  </si>
  <si>
    <t>FSPO</t>
  </si>
  <si>
    <t>Feldspar-phyric porphyry</t>
  </si>
  <si>
    <t>FTBR</t>
  </si>
  <si>
    <t>Fault-breccia</t>
  </si>
  <si>
    <t>{en}: 'Cataclastic breccia' 'Coarse-grained cataclasite' 'Crush breccia' 'Fault Breccia' 'breccia, fault' 'Shear zone' 'Milled breccia'</t>
  </si>
  <si>
    <t>A medium-to-carse grained cataclasite containing &gt;30% visible fragments.</t>
  </si>
  <si>
    <t>FTRK</t>
  </si>
  <si>
    <t>Fault-rock</t>
  </si>
  <si>
    <t>{en}: 'Fault' 'Fault rock'</t>
  </si>
  <si>
    <t>fault_related_material</t>
  </si>
  <si>
    <t>Rock formed as a result of deformation in a fault zone.</t>
  </si>
  <si>
    <t>GARN</t>
  </si>
  <si>
    <t>Garnetite</t>
  </si>
  <si>
    <t>A high P/T metamorphic rock composed of more than 75% vol. garnet. The name eclogite cannot be applied in this case.</t>
  </si>
  <si>
    <t>GBBR</t>
  </si>
  <si>
    <t>{en}: 'Finlandite'</t>
  </si>
  <si>
    <t>gabbro</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</si>
  <si>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</si>
  <si>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GBNT</t>
  </si>
  <si>
    <t>Gabbronorite</t>
  </si>
  <si>
    <t>A gabbroid with &lt;5% olivine and subequal amounts of clino- and ortho- pyroxenes.</t>
  </si>
  <si>
    <t>GBRD</t>
  </si>
  <si>
    <t>Gabbroid</t>
  </si>
  <si>
    <t>{en}: 'Gabbroic-rock' 'Basic/Mafic Intrusive' 'Mafic intrusive' 'Basic / Mafic Intrusive'</t>
  </si>
  <si>
    <t>gabbroid</t>
  </si>
  <si>
    <t xml:space="preserve">A field term for coarse-grained crystalline rocks with &lt;90% mafics, and calcic plagioclase dominant. </t>
  </si>
  <si>
    <t>GBRR</t>
  </si>
  <si>
    <t>Gabbroic rock</t>
  </si>
  <si>
    <t>gabbroic_rock</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</si>
  <si>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</si>
  <si>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GLSR</t>
  </si>
  <si>
    <t>Glassy rock</t>
  </si>
  <si>
    <t>{en}: 'Glass'</t>
  </si>
  <si>
    <t>glass_rich_igneous_rock</t>
  </si>
  <si>
    <t xml:space="preserve">Glassy igneous rocks not otherwise classified
Igneous rock that contains greater than 50 percent massive glass.
</t>
  </si>
  <si>
    <t>GLSS</t>
  </si>
  <si>
    <t>Glassy igneous rock</t>
  </si>
  <si>
    <t>{en}: 'Volcanic Glass'</t>
  </si>
  <si>
    <t>glassy_igneous_rock</t>
  </si>
  <si>
    <t>I. Glassy igneous rocks not otherwise classified
ii. Igneous rock that consists of greater than 80 percent massive glass.</t>
  </si>
  <si>
    <t>GNSC</t>
  </si>
  <si>
    <t>Greenschist</t>
  </si>
  <si>
    <t>{en}: 'Greenslate' '</t>
  </si>
  <si>
    <t xml:space="preserve">A schist whose greenish colour is due to the presence of minerals such as actinolite, chlorite and epidote. </t>
  </si>
  <si>
    <t>GNSS</t>
  </si>
  <si>
    <t>gneiss</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</si>
  <si>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</si>
  <si>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GNST</t>
  </si>
  <si>
    <t>Greenstone</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</si>
  <si>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</si>
  <si>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GOSS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</si>
  <si>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</si>
  <si>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GOUG</t>
  </si>
  <si>
    <t>Fault-gouge</t>
  </si>
  <si>
    <t>{en}: 'Gouge' 'Fault Gouge' 'Fault Clay'</t>
  </si>
  <si>
    <t>A fault rock without primary cohesion where less than 30% of the fragments are visible to the naked eye and the rest is fine-grained and clayey.</t>
  </si>
  <si>
    <t>granodiorite</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</si>
  <si>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</si>
  <si>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GREI</t>
  </si>
  <si>
    <t>Greisen</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</si>
  <si>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</si>
  <si>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GRFL</t>
  </si>
  <si>
    <t>Granofels</t>
  </si>
  <si>
    <t>granofels</t>
  </si>
  <si>
    <t>A granular medium- to coarse-grained granoblastic metamorphic rock with little or no foliation or lineation.</t>
  </si>
  <si>
    <t>GRGN</t>
  </si>
  <si>
    <t>Granitic gneiss</t>
  </si>
  <si>
    <t>{en}: 'Gneissic granite' 'Granite Gneiss'</t>
  </si>
  <si>
    <t>A gneiss of granitic composition.</t>
  </si>
  <si>
    <t>GRIT</t>
  </si>
  <si>
    <t>Gritstone</t>
  </si>
  <si>
    <t>{en}: 'Grits'</t>
  </si>
  <si>
    <t>A hard, coarse-grained, siliceous sandstone.</t>
  </si>
  <si>
    <t>GRNL</t>
  </si>
  <si>
    <t>Granulite</t>
  </si>
  <si>
    <t>granulite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</si>
  <si>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</si>
  <si>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GRNP</t>
  </si>
  <si>
    <t>Granophyric granite</t>
  </si>
  <si>
    <t>{en}: 'Granophyre' 'micropegmatite'</t>
  </si>
  <si>
    <t>A granite exhibiting granophyric texture.</t>
  </si>
  <si>
    <t>GRNT</t>
  </si>
  <si>
    <t>granite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</si>
  <si>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</si>
  <si>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GRSD</t>
  </si>
  <si>
    <t>Gravelly sand</t>
  </si>
  <si>
    <t>A sand containing gravel.</t>
  </si>
  <si>
    <t>GRTD</t>
  </si>
  <si>
    <t>Granitoid</t>
  </si>
  <si>
    <t>{en}: 'Granitic-rock' 'Acid/Felsic Intrusive' 'Felsic plutonic' 'Felsic Intrusive' 'Acid Intrusive' 'Acid Plutonic' 'Acid / Felsic Intrusive'</t>
  </si>
  <si>
    <t>granitoid</t>
  </si>
  <si>
    <t xml:space="preserve">A granitoid is a coarse grained igneous rock composed mostly of quartz, K-feldspar (alkali-feldspar) and plagioclase), with 20-60% quartz on the QAPF diagram. It usually contains minor micas and/or amphiboles. Most commonly granite and granodiorite. </t>
  </si>
  <si>
    <t>GRVL</t>
  </si>
  <si>
    <t>Gravel</t>
  </si>
  <si>
    <t>{en}: 'Gravel-grade-sediment' 'lag'</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</si>
  <si>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</si>
  <si>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GSTN</t>
  </si>
  <si>
    <t>Grainstone</t>
  </si>
  <si>
    <t xml:space="preserve">A grain-supported biochemical/chemical rock that contain no micrite. </t>
  </si>
  <si>
    <t>GUAN</t>
  </si>
  <si>
    <t>Guano</t>
  </si>
  <si>
    <t>A phosphorite formed from the excrement of birds or bats.</t>
  </si>
  <si>
    <t>GYAN</t>
  </si>
  <si>
    <t>Gypsum or anhydrite</t>
  </si>
  <si>
    <t>rock_gypsum_or_anhydrite</t>
  </si>
  <si>
    <t>Evaporite composed of at least 50 percent gypsum or anhydrite.</t>
  </si>
  <si>
    <t>GYSR</t>
  </si>
  <si>
    <t>Geyserite</t>
  </si>
  <si>
    <t>{en}: 'Terpizite'</t>
  </si>
  <si>
    <t>An opaline sinter that is often found around hot springs and geysers.</t>
  </si>
  <si>
    <t>GYST</t>
  </si>
  <si>
    <t>{en}: 'Gypcrete'</t>
  </si>
  <si>
    <t>A sedimentary rock consisting mostly of gypsum.</t>
  </si>
  <si>
    <t>GYTJ</t>
  </si>
  <si>
    <t>Gyttja</t>
  </si>
  <si>
    <t>{en}: 'Shell-rich gyttja' 'Shell marl'</t>
  </si>
  <si>
    <t>Sediment rich in organic matter deposited at the bottom of a eutrophic lake.</t>
  </si>
  <si>
    <t>GYWK</t>
  </si>
  <si>
    <t>{en}: 'Graywacke'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</si>
  <si>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</si>
  <si>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HARZ</t>
  </si>
  <si>
    <t>Harzburgite</t>
  </si>
  <si>
    <t>A peridotite containing &lt;5% hornblende, &gt;5% orthopyroxene and &lt;5% clinopyroxene.
A variety of peridotite that consists essentially of olivine and enstatite or bronzite.</t>
  </si>
  <si>
    <t>HAST</t>
  </si>
  <si>
    <t>Halite-stone</t>
  </si>
  <si>
    <t>rock_salt</t>
  </si>
  <si>
    <t>A sedimentary rock consisting mostly of halite.</t>
  </si>
  <si>
    <t>HBGB</t>
  </si>
  <si>
    <t>Hornblende-gabbro</t>
  </si>
  <si>
    <t>{en}: 'Hornblende gabbro'</t>
  </si>
  <si>
    <t>A gabbro with plagioclase and hornblende with pyroxene &lt;5%</t>
  </si>
  <si>
    <t>HBLT</t>
  </si>
  <si>
    <t>Hornblendite</t>
  </si>
  <si>
    <t>hornblendite</t>
  </si>
  <si>
    <t>An ultramafic rock comprising mostly hornblende.</t>
  </si>
  <si>
    <t>HBPD</t>
  </si>
  <si>
    <t>Hornblende-peridotite</t>
  </si>
  <si>
    <t>{en}: 'Hornblende peridotite'</t>
  </si>
  <si>
    <t>A peridotite containing &gt;5% hornblende</t>
  </si>
  <si>
    <t>HBPY</t>
  </si>
  <si>
    <t>Hornblende-pyroxenite</t>
  </si>
  <si>
    <t>{en}: 'Hornblende pyroxenite'</t>
  </si>
  <si>
    <t>A pyroxenite containing &gt;5% hornblende</t>
  </si>
  <si>
    <t>HFLS</t>
  </si>
  <si>
    <t>{en}: 'Cornéenne'</t>
  </si>
  <si>
    <t>hornfels</t>
  </si>
  <si>
    <t>A fine-grained metamorphic rock composed of a mosaic of equidimensional grains without preferred orientation and usually formed by contact metamorphism. Porphyroblasts or relict phenocrysts may be present in the granoblastic matrix.</t>
  </si>
  <si>
    <t>HWII</t>
  </si>
  <si>
    <t>Hawaiite</t>
  </si>
  <si>
    <t>A sodium-rich trachybasalt where Na2O-2&gt;K2O</t>
  </si>
  <si>
    <t>HYCL</t>
  </si>
  <si>
    <t>Hyaloclastite</t>
  </si>
  <si>
    <t>{en}: 'Hyaloclastite Breccia'</t>
  </si>
  <si>
    <t>A volcanic breccia composed almost entirely of basaltic glass.</t>
  </si>
  <si>
    <t>HYDR</t>
  </si>
  <si>
    <t>Hydrothermal breccia</t>
  </si>
  <si>
    <t>{en}: 'breccia, hydrothermal' 'siliceous breccia'</t>
  </si>
  <si>
    <t>Breccias comprising largely hydrothemal minerals, cementing clasts.</t>
  </si>
  <si>
    <t>HYML</t>
  </si>
  <si>
    <t>Hauyne melilitite</t>
  </si>
  <si>
    <t>{en}: 'Bergalite' 'Polzenite'</t>
  </si>
  <si>
    <t>A melilitite containing hauyne.</t>
  </si>
  <si>
    <t>HYSD</t>
  </si>
  <si>
    <t>Hybrid-sediment</t>
  </si>
  <si>
    <t>hybrid_sediment</t>
  </si>
  <si>
    <t>A sediment comprising three or more components, each of which form more than 5% but less than 50% of the total.</t>
  </si>
  <si>
    <t>HYSR</t>
  </si>
  <si>
    <t>Hybrid-sedimentary-rock</t>
  </si>
  <si>
    <t>hybrid_sedimentary_rock</t>
  </si>
  <si>
    <t>A sedimentary rock comprising three or more components, each of which form more than 5% but less than 50% of the total.</t>
  </si>
  <si>
    <t>IFTR</t>
  </si>
  <si>
    <t>Incohesive fault-rock</t>
  </si>
  <si>
    <t>{en}: 'Fault rock without primary cohesion'</t>
  </si>
  <si>
    <t>breccia_gouge_series</t>
  </si>
  <si>
    <t>A category of fault-rock without cohesion.</t>
  </si>
  <si>
    <t>IGNE</t>
  </si>
  <si>
    <t>Igneous rock</t>
  </si>
  <si>
    <t>{en}: 'Igneous Rock, undifferentiated' 'Unclassified igneous rock' 'unclassified igneous unit'</t>
  </si>
  <si>
    <t>igneous_material</t>
  </si>
  <si>
    <t xml:space="preserve">Rocks that generally have solidified from magmas, but may include some formed from related cumulate, deuteric, metasomatic or metamorphic processes. Rock formed by the solidification of molten material that originated within the earth.
</t>
  </si>
  <si>
    <t>IGNM</t>
  </si>
  <si>
    <t>Ignimbritic tuff</t>
  </si>
  <si>
    <t>{en}: 'Ignimbrite'</t>
  </si>
  <si>
    <t>A vitric tuff where the glass fragments have welded together</t>
  </si>
  <si>
    <t>IJLT</t>
  </si>
  <si>
    <t>Ijolite</t>
  </si>
  <si>
    <t>{en}: 'Ngurumanite' 'Pyroxene nephelinolite'</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</si>
  <si>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</si>
  <si>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IMCR</t>
  </si>
  <si>
    <t>Impure carbonate rock</t>
  </si>
  <si>
    <t>impure_carbonate_sedimentary_rock</t>
  </si>
  <si>
    <t>Sedimentary rock in with between 50 and 90 percent of the primary and/or recrystallized constituents are composed of carbonate minerals.</t>
  </si>
  <si>
    <t>IMCS</t>
  </si>
  <si>
    <t>Impure carbonate sediment</t>
  </si>
  <si>
    <t>impure_carbonate_sediment</t>
  </si>
  <si>
    <t>Carbonate sediment in with between 50 and 90 percent of the constituents are composed of one (or more) of the carbonate minerals in particles of intrabasinal origin.</t>
  </si>
  <si>
    <t>IMDR</t>
  </si>
  <si>
    <t>Impure dolostone</t>
  </si>
  <si>
    <t>impure_dolomite</t>
  </si>
  <si>
    <t>Sedimentary rock in with between 50 and 90 percent of the primary and/or recrystallized constituents are composed of carbonate minerals with a ratio of magnesium carbonate to calcite (plus aragonite) greater than 1 to 1.</t>
  </si>
  <si>
    <t>IMDS</t>
  </si>
  <si>
    <t>Impure dolomite-sediment</t>
  </si>
  <si>
    <t>{en}: 'dolomitic marl'</t>
  </si>
  <si>
    <t>impure_dolomitic_sediment</t>
  </si>
  <si>
    <t>Carbonate sediment in with between 50 and 90 percent of the constituents are composed of one (or more) of the carbonate minerals in particles of intrabasinal origin, and the ratio of magnesium carbonate to calcite (plus aragonite) greater than 1 to 1.</t>
  </si>
  <si>
    <t>IMLR</t>
  </si>
  <si>
    <t>Impure limestone</t>
  </si>
  <si>
    <t>{en}: 'Sandy limestone' 'Muddy Limestone'</t>
  </si>
  <si>
    <t>impure_limestone</t>
  </si>
  <si>
    <t>Sedimentary rock in with between 50 and 90 percent of the primary and/or recrystallized constituents are composed of carbonate minerals with a calcite (plus aragonite) to dolomite ratio greater than 1 to 1.</t>
  </si>
  <si>
    <t>IMLS</t>
  </si>
  <si>
    <t>Impure lime-sediment</t>
  </si>
  <si>
    <t>impure_calcareous_carbonate_sediment</t>
  </si>
  <si>
    <t xml:space="preserve"> Carbonate sediment in which between 50 and 90 percent of the constituents are composed of one (or more) of the carbonate minerals in particles of intrabasinal origin, and a calcite (plus aragonite) to dolomite ratio greater than 1 to 1.</t>
  </si>
  <si>
    <t>IMPC</t>
  </si>
  <si>
    <t>Impactite</t>
  </si>
  <si>
    <t>{en}: 'impact generated material' 'impact slag' 'impact glass'</t>
  </si>
  <si>
    <t>impact_generated_material</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</si>
  <si>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</si>
  <si>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INBR</t>
  </si>
  <si>
    <t>Intrusive breccia</t>
  </si>
  <si>
    <t>{en}: 'Gabbroic breccia' 'Granite breccia'</t>
  </si>
  <si>
    <t xml:space="preserve">A breccia of intrusive rock. Intrusive rocks can become brecciated in appearance by multiple stages of intrusion, especially if fresh magma is intruded into partly consolidated or solidified magma. </t>
  </si>
  <si>
    <t>INTR</t>
  </si>
  <si>
    <t>Intrusive igneous rock</t>
  </si>
  <si>
    <t>{en}: 'Plutonic rock' 'coarse grained crystalline igneous rock' 'Intrusive Rock' 'Intrustive' 'Intrusive Rock, undifferentiated' 'Intrusive Rock (unspecified)' ' Unclassified intrusive rock' 'unclassified intrusive unit'</t>
  </si>
  <si>
    <t>phaneritic_igneous_rock</t>
  </si>
  <si>
    <t>Coarse-grained crystalline normal igneous rock. Coarse grained usually means &gt;2mm, easily visible to the naked eye. In many classification systems these are termed "plutonic" and are usually intrusive.</t>
  </si>
  <si>
    <t>IVLR</t>
  </si>
  <si>
    <t>Intermediate volcanic rock</t>
  </si>
  <si>
    <t>{en}: 'Intermediate Volcanic' 'Intermediate Rock' 'Intermediate Volcanics'</t>
  </si>
  <si>
    <t>intermediate_composition_igneous_rock</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</si>
  <si>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</si>
  <si>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JSPT</t>
  </si>
  <si>
    <t>Jaspillite</t>
  </si>
  <si>
    <t>{en}: 'Jaspilite'</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</si>
  <si>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</si>
  <si>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KACY</t>
  </si>
  <si>
    <t>Kaolinite-claystone</t>
  </si>
  <si>
    <t>{en}: 'Kaolin' 'Kaolinite rock'</t>
  </si>
  <si>
    <t>A rock rich in kaolinite.</t>
  </si>
  <si>
    <t>KGDT</t>
  </si>
  <si>
    <t>Kugdite</t>
  </si>
  <si>
    <t>{en}: 'Olivine-melilitolite' 'Olivine melilitolite'</t>
  </si>
  <si>
    <t xml:space="preserve">A melilitolite with more than 10% olivine. </t>
  </si>
  <si>
    <t>KLML</t>
  </si>
  <si>
    <t>Kalsilitic and melilitic rock</t>
  </si>
  <si>
    <t>kalsilitic_and_melilitic_rock</t>
  </si>
  <si>
    <t>Igneous rock containing greater than 10 percent melilite or kalsilite. Typically undersaturated, ultrapotassic (kalsilitic rocks) or calcium-rich (melilitic rocks) mafic or ultramafic rocks.</t>
  </si>
  <si>
    <t>KMBR</t>
  </si>
  <si>
    <t>{en}: 'Kimberlitic-rock' 'Ultramafic hypabyssal'</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</si>
  <si>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</si>
  <si>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KMTI</t>
  </si>
  <si>
    <t>Komatiite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</si>
  <si>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</si>
  <si>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KPHR</t>
  </si>
  <si>
    <t>Keratophyre</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</si>
  <si>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</si>
  <si>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KRSN</t>
  </si>
  <si>
    <t>Kersantite</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</si>
  <si>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</si>
  <si>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KTBS</t>
  </si>
  <si>
    <t>Potassic-trachybasalt</t>
  </si>
  <si>
    <t>{en}: 'Potassic trachybasalt'</t>
  </si>
  <si>
    <t>A potassium-rich trachybasalt where Na2O-2&lt;K2O</t>
  </si>
  <si>
    <t>LAMP</t>
  </si>
  <si>
    <t>Lamprophyre</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</si>
  <si>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</si>
  <si>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LATR</t>
  </si>
  <si>
    <t>Laterite</t>
  </si>
  <si>
    <t>{en}: 'latosol'</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</si>
  <si>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</si>
  <si>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LATT</t>
  </si>
  <si>
    <t>latite</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</si>
  <si>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</si>
  <si>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LCGB</t>
  </si>
  <si>
    <t>Leucogabbro</t>
  </si>
  <si>
    <t>{en}: 'Leuco Gabbro'</t>
  </si>
  <si>
    <t>A gabbro with an M' colour index between 10 and 35.</t>
  </si>
  <si>
    <t>LCGR</t>
  </si>
  <si>
    <t>Leucogranite</t>
  </si>
  <si>
    <t>{en}: 'Leucogranitoid'</t>
  </si>
  <si>
    <t>A granite with an M' colour index of less than 5.</t>
  </si>
  <si>
    <t>LCMZ</t>
  </si>
  <si>
    <t>Leucomonzonite</t>
  </si>
  <si>
    <t>A monzonite with an M' colour index of less than 15.</t>
  </si>
  <si>
    <t>LCNL</t>
  </si>
  <si>
    <t>Leucocratic nephelinolite</t>
  </si>
  <si>
    <t>{en}: 'urtite'</t>
  </si>
  <si>
    <t>A nephelinolite consisting of over 70% nepheline, with some aegirine-augite but no feldspar.</t>
  </si>
  <si>
    <t>LCTT</t>
  </si>
  <si>
    <t>Leucitite</t>
  </si>
  <si>
    <t>{en}: 'Missourite'</t>
  </si>
  <si>
    <t>Foidites with foids (mostly leucite) constituing 60 to 90% of light-coloured constituents</t>
  </si>
  <si>
    <t>LGNT</t>
  </si>
  <si>
    <t>{en}: 'Brown Coal' 'fulvurite'</t>
  </si>
  <si>
    <t>lignite</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</si>
  <si>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</si>
  <si>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LHRZ</t>
  </si>
  <si>
    <t>Lherzolite</t>
  </si>
  <si>
    <t>{en}: 'Buchnerite'</t>
  </si>
  <si>
    <t>A peridotite containing &gt;40% olivine, &lt;5% hornblende, &gt;5% orthopyroxene and &gt;5% clinopyroxene.</t>
  </si>
  <si>
    <t>LHTF</t>
  </si>
  <si>
    <t>Lithic tuff</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</si>
  <si>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</si>
  <si>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LIST</t>
  </si>
  <si>
    <t>Listvenite</t>
  </si>
  <si>
    <t>{en}: 'Listwaenite:' 'listwanite'</t>
  </si>
  <si>
    <t xml:space="preserve">A low-temperature metasomatic rock similar to beresite but formed from ultrabasic rocks. </t>
  </si>
  <si>
    <t>LMBS</t>
  </si>
  <si>
    <t>Lime-boundstone</t>
  </si>
  <si>
    <t>A limestone where the original components were bound and encrusted together by the action of plants and/or animals in the position of growth.</t>
  </si>
  <si>
    <t>LMMD</t>
  </si>
  <si>
    <t>Lime-mud</t>
  </si>
  <si>
    <t>carbonate_mud</t>
  </si>
  <si>
    <t xml:space="preserve">A lime-sediment containing more than 50% siliciclastic fragments, of which at least 75% should be less than 32μm. </t>
  </si>
  <si>
    <t>LMOZ</t>
  </si>
  <si>
    <t>Lime-ooze</t>
  </si>
  <si>
    <t>carbonate_ooze</t>
  </si>
  <si>
    <t>An ooze comprised primarily of calcium carbonate.</t>
  </si>
  <si>
    <t>LMPT</t>
  </si>
  <si>
    <t>Lamproite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</si>
  <si>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</si>
  <si>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LMSD</t>
  </si>
  <si>
    <t>Lime-sediment</t>
  </si>
  <si>
    <t>calcareous_carbonate_sediment</t>
  </si>
  <si>
    <t>Unconsolidated carbonate sediment and sedimentary rock where the dominant carboante mineral is calcite, aragonite and/or vaterite.</t>
  </si>
  <si>
    <t>LMST</t>
  </si>
  <si>
    <t>limestone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</si>
  <si>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</si>
  <si>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LMWK</t>
  </si>
  <si>
    <t>Lime-wackestone</t>
  </si>
  <si>
    <t>{en}: 'Oopelmicrite'</t>
  </si>
  <si>
    <t>carbonate_wackestone</t>
  </si>
  <si>
    <t>A matrix-supported limestone containing less than 75% mud-grade (&lt; 32μm) calcium carbonate.</t>
  </si>
  <si>
    <t>LOAM</t>
  </si>
  <si>
    <t>Loam</t>
  </si>
  <si>
    <t>Loam is soil composed mostly of sand, silt, and a smaller amount of clay. By weight, its mineral composition is about 40–40–20% concentration of sand–silt–clay, respectively.</t>
  </si>
  <si>
    <t>LOES</t>
  </si>
  <si>
    <t>Loess</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</si>
  <si>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</si>
  <si>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LPAS</t>
  </si>
  <si>
    <t>Lapilli-ash</t>
  </si>
  <si>
    <t>ash_and_lapilli</t>
  </si>
  <si>
    <t>A tephra where between 25% and 75% of the pyroclastic fragments are lapili (in the range 64mm-2mm.)</t>
  </si>
  <si>
    <t>LPCM</t>
  </si>
  <si>
    <t>Lamprophyric-pyroxene-calcite-biotite olivine-melilitite</t>
  </si>
  <si>
    <t>{en}: 'Alnoite' 'alnöite'</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</si>
  <si>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</si>
  <si>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LPST</t>
  </si>
  <si>
    <t>Lapillistone</t>
  </si>
  <si>
    <t>A pyroclastic rock where over 75% of the pyroclastic fragments are lapilli.</t>
  </si>
  <si>
    <t>LPTF</t>
  </si>
  <si>
    <t>Lapilli-tuff</t>
  </si>
  <si>
    <t>{en}: 'Lapilli tuff'</t>
  </si>
  <si>
    <t>A pyroclastic rock where beween 25% and 75% of the pyroclastic fragments are lapilli.</t>
  </si>
  <si>
    <t>LPTP</t>
  </si>
  <si>
    <t>Lapilli-tephra</t>
  </si>
  <si>
    <t>{en}: 'Lapilli tephra'</t>
  </si>
  <si>
    <t>A tephra where more than 75% of the pyroclastic fragments are lapili (in the range 64mm-2mm.)</t>
  </si>
  <si>
    <t>LTAR</t>
  </si>
  <si>
    <t>Lithic-arenite</t>
  </si>
  <si>
    <t>{en}: 'lithic sandstone' 'Lithic arenite'</t>
  </si>
  <si>
    <t>An arenite where at least 25% of the interstitial material is rock fragments and rock fragments &gt; feldspar with the rest consiting of quartz.</t>
  </si>
  <si>
    <t>LTTR</t>
  </si>
  <si>
    <t>Latitic rock</t>
  </si>
  <si>
    <t>latitic_rock</t>
  </si>
  <si>
    <t>Trachytoid that has a plagioclase to total feldspar ratio between 0.35 and 0.65. QAPF fields 8, 8' and 8*.</t>
  </si>
  <si>
    <t>LTWK</t>
  </si>
  <si>
    <t>Lithic-wacke</t>
  </si>
  <si>
    <t>{en}: 'Lithic wacke'</t>
  </si>
  <si>
    <t>A wacke where at least 5% of the interstitial material is rock fragments, and rock fragments&gt;feldspar, with the remainder being quartz.</t>
  </si>
  <si>
    <t>MAFI</t>
  </si>
  <si>
    <t>Mafic volcanic rock</t>
  </si>
  <si>
    <t>{en}: 'Mafite' 'Basic/Mafic Vocanic' 'Basic / Mafic Volcanic' 'mafic' 'mafic volcanic' 'mafic rock' 'mafites'</t>
  </si>
  <si>
    <t>basic_igneous_rock</t>
  </si>
  <si>
    <t>A field name for darker volcanic rocks dominated by mafic minerals.</t>
  </si>
  <si>
    <t>MARL</t>
  </si>
  <si>
    <t>Marl</t>
  </si>
  <si>
    <t>{en}: 'Bog lime' 'carbonate rich mud'</t>
  </si>
  <si>
    <t>carbonate_rich_mud</t>
  </si>
  <si>
    <t>http://resource.geosciml.org/classifier/cgi/lithology/gabbroid</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</si>
  <si>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</si>
  <si>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MCDI</t>
  </si>
  <si>
    <t>Microdiorite</t>
  </si>
  <si>
    <t>{en}: 'Mafic hypabyssal'</t>
  </si>
  <si>
    <t>http://resource.geosciml.org/classifier/cgi/lithology/basic_igneous_rock</t>
  </si>
  <si>
    <t>A diorite with a grainsize of 1-5mm.</t>
  </si>
  <si>
    <t>MCGD</t>
  </si>
  <si>
    <t>Microgranodiorite</t>
  </si>
  <si>
    <t>http://resource.geosciml.org/classifier/cgi/lithology/boulder_gravel_size_sediment</t>
  </si>
  <si>
    <t>A granodiorite with grainsize about 1-5mm.</t>
  </si>
  <si>
    <t>MCGR</t>
  </si>
  <si>
    <t>Microgranite</t>
  </si>
  <si>
    <t>{en}: 'Felsic hypabyssal'</t>
  </si>
  <si>
    <t>http://resource.geosciml.org/classifier/cgi/lithology/breccia</t>
  </si>
  <si>
    <t>A granite with grainsize about 1-5mm.</t>
  </si>
  <si>
    <t>MCGT</t>
  </si>
  <si>
    <t>Microgranitoid</t>
  </si>
  <si>
    <t>http://resource.geosciml.org/classifier/cgi/lithology/coal</t>
  </si>
  <si>
    <t>A granitoid with a grainsize of 1-5mm.</t>
  </si>
  <si>
    <t>MCHQ</t>
  </si>
  <si>
    <t>Monchiquite</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</si>
  <si>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</si>
  <si>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MCMZ</t>
  </si>
  <si>
    <t>Micromonzonite</t>
  </si>
  <si>
    <t>{en}: 'Micro-Quartz Monzonite'</t>
  </si>
  <si>
    <t>http://resource.geosciml.org/classifier/cgi/lithology/carbonate_sedimentary_material</t>
  </si>
  <si>
    <t>A monzonite with a grainsize of 1-5mm.</t>
  </si>
  <si>
    <t>MCRT</t>
  </si>
  <si>
    <t>Lime-mudstone</t>
  </si>
  <si>
    <t>{en}: 'micrite'</t>
  </si>
  <si>
    <t>carbonate_mudstone</t>
  </si>
  <si>
    <t>http://resource.geosciml.org/classifier/cgi/lithology/calcareous_carbonate_sediment</t>
  </si>
  <si>
    <t>A limestone with at least 75% mud grade (&lt; 32μm) calcium carbonate. Compare with mud-grade limestone.</t>
  </si>
  <si>
    <t>MCSH</t>
  </si>
  <si>
    <t>Mica schist</t>
  </si>
  <si>
    <t>{en}: 'Biotite-muscovite schist'</t>
  </si>
  <si>
    <t>mica_schist</t>
  </si>
  <si>
    <t>http://resource.geosciml.org/classifier/cgi/lithology/organic_rich_sedimentary_rock</t>
  </si>
  <si>
    <t>A schistose metamorphic rock with mica minerals as a major (&gt;5%) constituent; usually also quartz-rich. The schistosity is mainly due to the parallel arrangement of mica flakes.</t>
  </si>
  <si>
    <t>MCSY</t>
  </si>
  <si>
    <t>Microsyenite</t>
  </si>
  <si>
    <t>http://resource.geosciml.org/classifier/cgi/lithology/organic_bearing_mudstone</t>
  </si>
  <si>
    <t>A syenite with a grainsize of 1-5mm.</t>
  </si>
  <si>
    <t>MCTO</t>
  </si>
  <si>
    <t>Microtonalite</t>
  </si>
  <si>
    <t>A tonalite with a grainsize of 1-5mm.</t>
  </si>
  <si>
    <t>MDFE</t>
  </si>
  <si>
    <t>Mud-grade ironstone</t>
  </si>
  <si>
    <t>{en}: 'Iron Mudstone' 'Iron stained clay'</t>
  </si>
  <si>
    <t>An ironstone with average grain or crystal size of &lt; 32μm.</t>
  </si>
  <si>
    <t>MDIR</t>
  </si>
  <si>
    <t>Monzodioritic rock</t>
  </si>
  <si>
    <t>monzodioritic_rock</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</si>
  <si>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</si>
  <si>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MDPH</t>
  </si>
  <si>
    <t>Mud-grade phosphorite</t>
  </si>
  <si>
    <t>{en}: 'Argillaceous phosphorite' ' Phosphatic mudstone' 'Phosphatic siltstone'</t>
  </si>
  <si>
    <t>http://resource.geosciml.org/classifier/cgi/lithology/carbonate_sedimentary_rock</t>
  </si>
  <si>
    <t>A phosphorite with average grain or crystal size of &lt; 32μm.</t>
  </si>
  <si>
    <t>MDSD</t>
  </si>
  <si>
    <t>Muddy sand</t>
  </si>
  <si>
    <t>{en}: 'Clayey Sand'</t>
  </si>
  <si>
    <t>http://resource.geosciml.org/classifier/cgi/lithology/chalk</t>
  </si>
  <si>
    <t>A sand containing mud.</t>
  </si>
  <si>
    <t>MDST</t>
  </si>
  <si>
    <t>{en}: 'Lutite' 'Mud-grade-sedimentary-rock' 'Mudrock' 'Pelite' 'Arenite-Mudrock'</t>
  </si>
  <si>
    <t>mudstone</t>
  </si>
  <si>
    <t>http://resource.geosciml.org/classifier/cgi/lithology/non_clastic_siliceous_sedimentary_rock</t>
  </si>
  <si>
    <t>A mud-grade clastic-sedimentary-rock</t>
  </si>
  <si>
    <t>MEIM</t>
  </si>
  <si>
    <t>Meimechite</t>
  </si>
  <si>
    <t>http://resource.geosciml.org/classifier/cgi/lithology/clay</t>
  </si>
  <si>
    <t>Picritic rocks defined chemically as having &lt;1% (Na2O+K2O) and &gt;1% TiO2.</t>
  </si>
  <si>
    <t>META</t>
  </si>
  <si>
    <t>Metamorphic rock</t>
  </si>
  <si>
    <t>{en}: 'Metamorphic Rock, undifferentiated' 'Metamorphic Rock (undiff.)' 'Metamorphic rocks' ' Unclassified metamorphic rock' 'unclassified metamorphic unit'</t>
  </si>
  <si>
    <t>composite_genesis_rock</t>
  </si>
  <si>
    <t>http://resource.geosciml.org/classifier/cgi/lithology/claystone</t>
  </si>
  <si>
    <t>Any rock derived from preexisting rocks by mineralogical, chemical, and/or structural changes, essentially in the solid state, in response to marked changes in temperature, pressure, shearing stress, and chemical environment, generally at depth in the Earth's crust.</t>
  </si>
  <si>
    <t>MGBR</t>
  </si>
  <si>
    <t>Monzogabbroic rock</t>
  </si>
  <si>
    <t>monzogabbroic_rock</t>
  </si>
  <si>
    <t>Gabbroid with a plagioclase to total feldspar ratio between 0.65 and 0.9. QAPF field 9, 9 prime and 9 asterisk</t>
  </si>
  <si>
    <t>MGCB</t>
  </si>
  <si>
    <t>Magnesiocarbonatite</t>
  </si>
  <si>
    <t xml:space="preserve">A carbonatite defined on basis of chemical composition where the MgO/CaO/(FeO+Fe2O3+MnO) ratio falls into the area as defined. </t>
  </si>
  <si>
    <t>MGRT</t>
  </si>
  <si>
    <t>Mugearite</t>
  </si>
  <si>
    <t>A sodic basaltic-trachybasalt where Na2O-2&gt;K2O.</t>
  </si>
  <si>
    <t>MGSK</t>
  </si>
  <si>
    <t>Magnetite skarn</t>
  </si>
  <si>
    <t>A skarn rich in magentite.</t>
  </si>
  <si>
    <t>MIGM</t>
  </si>
  <si>
    <t>Migmatite</t>
  </si>
  <si>
    <t>migmatite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</si>
  <si>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</si>
  <si>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MLGB</t>
  </si>
  <si>
    <t>Melagabbro</t>
  </si>
  <si>
    <t>{en}: 'Melanogabbro' 'Melano gabbro'</t>
  </si>
  <si>
    <t>A gabbro with an M' colour index of greater than 65.</t>
  </si>
  <si>
    <t>MLLT</t>
  </si>
  <si>
    <t>Melilitite</t>
  </si>
  <si>
    <t>http://resource.geosciml.org/classifier/cgi/lithology/cobble_gravel_size_sediment</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</si>
  <si>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</si>
  <si>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MLNL</t>
  </si>
  <si>
    <t>Melanocratic nephelinolite</t>
  </si>
  <si>
    <t>{en}: 'melteigite'</t>
  </si>
  <si>
    <t>http://resource.geosciml.org/classifier/cgi/lithology/natural_unconsolidated_material</t>
  </si>
  <si>
    <t>A nephelinolite consisting of 10% to 30% nepheline with pyroxene.</t>
  </si>
  <si>
    <t>MMAF</t>
  </si>
  <si>
    <t>Metamafic-rock</t>
  </si>
  <si>
    <t>{en}: 'metamorphosed mafites'</t>
  </si>
  <si>
    <t>A class of metamorphic rocks with a mafic protolith.</t>
  </si>
  <si>
    <t>MNTT</t>
  </si>
  <si>
    <t>Minette</t>
  </si>
  <si>
    <t>http://resource.geosciml.org/classifier/cgi/lithology/clastic_conglomerate</t>
  </si>
  <si>
    <t>A lampropyre containing biotite and K-feldspar being the dominant felsic mineral.</t>
  </si>
  <si>
    <t>MNZR</t>
  </si>
  <si>
    <t>Monzonitic rock</t>
  </si>
  <si>
    <t>monzonitic_rock</t>
  </si>
  <si>
    <t>Syenitoid with a plagioclase to total feldspar ratio between 0.35 and 0.65. Includes rocks in QAPF fields 8, 8*, and 8'.</t>
  </si>
  <si>
    <t>MODI</t>
  </si>
  <si>
    <t>Monzodiorite</t>
  </si>
  <si>
    <t>monzodiorite</t>
  </si>
  <si>
    <t>A dioritic rock with &lt;5% quartz and 10-35% alkali feldspar on the QAPF diagram.</t>
  </si>
  <si>
    <t>MOGB</t>
  </si>
  <si>
    <t>Monzogabbro</t>
  </si>
  <si>
    <t>monzogabbro</t>
  </si>
  <si>
    <t>A gabbroid with the felsic minerals comprising less than 5% quartz or no foids, and 10-35% K-feldspar</t>
  </si>
  <si>
    <t>MOGR</t>
  </si>
  <si>
    <t>{en}: 'Beta granite' 'Monzogranit@de'</t>
  </si>
  <si>
    <t>monzogranite</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</si>
  <si>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</si>
  <si>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MONZ</t>
  </si>
  <si>
    <t>Monzonite</t>
  </si>
  <si>
    <t>{en}: 'syenodiorite' 'Monzosyenite'</t>
  </si>
  <si>
    <t>monzonite</t>
  </si>
  <si>
    <t>http://resource.geosciml.org/classifier/cgi/lithology/diamictite</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</si>
  <si>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</si>
  <si>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MRBL</t>
  </si>
  <si>
    <t>{en}: 'Crystalline limestone'</t>
  </si>
  <si>
    <t>marble</t>
  </si>
  <si>
    <t>Metamorphic rock containing more than 50% vol. of carbonate minerals.</t>
  </si>
  <si>
    <t>MRST</t>
  </si>
  <si>
    <t>Marlstone</t>
  </si>
  <si>
    <t>{en}: 'marlite' 'carbonate rich mudstone'</t>
  </si>
  <si>
    <t>carbonate_rich_mudstone</t>
  </si>
  <si>
    <t>http://resource.geosciml.org/classifier/cgi/lithology/doleritic_rock</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</si>
  <si>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</si>
  <si>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MSED</t>
  </si>
  <si>
    <t>Metasedimentary rock</t>
  </si>
  <si>
    <t>{en}: 'Metasediments' 'Meta-sediment' 'meta-sediments' 'metasediment' 'Metamorphosed sedimentary rocks'</t>
  </si>
  <si>
    <t>http://resource.geosciml.org/classifier/cgi/lithology/dolomitic_or_magnesian_sedimentary_rock</t>
  </si>
  <si>
    <t>A class of metamorphic rocks where the original rock (protolith) was sedimentary.</t>
  </si>
  <si>
    <t>MSKT</t>
  </si>
  <si>
    <t>Miaskite</t>
  </si>
  <si>
    <t>{en}: 'Ilmen-granite' 'Miascite'</t>
  </si>
  <si>
    <t>http://resource.geosciml.org/classifier/cgi/lithology/fault_related_material</t>
  </si>
  <si>
    <t>A leucocratic variety of biotite nepheline-monzosyenite with oligoclase and perthitic orthoclase. May be used as a special term for oligoclase nepheline-monzosyenite of QAPF field 12.</t>
  </si>
  <si>
    <t>MSOM</t>
  </si>
  <si>
    <t>Metasomatic-rock</t>
  </si>
  <si>
    <t>{en}: 'Metasomatic rock' 'Metasomatite'</t>
  </si>
  <si>
    <t>metasomatic_rock</t>
  </si>
  <si>
    <t>http://resource.geosciml.org/classifier/cgi/lithology/duricrust</t>
  </si>
  <si>
    <t>Metamomorphic rocks that have undergone a significant change in mineral and chemical bulk composition by metasomatism.</t>
  </si>
  <si>
    <t>MSUL</t>
  </si>
  <si>
    <t>Sulfide ore</t>
  </si>
  <si>
    <t>{en}: 'Sulphide ore' 'Massive sulphides' 'Massive sulfides' 'Sulphides, massive' 'Sulfides, massive' 'Massive sulphide ore' 'Massive sulfide ore'</t>
  </si>
  <si>
    <t>An ore composed of mixed or undifferentiated sulfide minerals.</t>
  </si>
  <si>
    <t>MTAN</t>
  </si>
  <si>
    <t>Meta-andesite</t>
  </si>
  <si>
    <t>{en}: 'meta andesite' 'metaandesite'</t>
  </si>
  <si>
    <t>A metamorphically-altered andesite.</t>
  </si>
  <si>
    <t>PSAM</t>
  </si>
  <si>
    <t>Meta-arenite</t>
  </si>
  <si>
    <t>{en}: 'meta arenite' 'metaarenite' 'psammite'</t>
  </si>
  <si>
    <t>A metamorphosed arenite.</t>
  </si>
  <si>
    <t>MTBS</t>
  </si>
  <si>
    <t>Metabasalt</t>
  </si>
  <si>
    <t>{en}: 'meta-basalt' 'meta basalt'</t>
  </si>
  <si>
    <t>http://resource.geosciml.org/classifier/cgi/lithology/gabbro</t>
  </si>
  <si>
    <t>A metamorphically-altered basalt.</t>
  </si>
  <si>
    <t>MTDA</t>
  </si>
  <si>
    <t>Metadacite</t>
  </si>
  <si>
    <t>{en}: 'meta-dacite' 'meta dacite'</t>
  </si>
  <si>
    <t>http://resource.geosciml.org/classifier/cgi/lithology/gneiss</t>
  </si>
  <si>
    <t>A metamorphosed dacite.</t>
  </si>
  <si>
    <t>MTDI</t>
  </si>
  <si>
    <t>Metadiorite</t>
  </si>
  <si>
    <t>{en}: 'Meta-diorite' 'meta diorite'</t>
  </si>
  <si>
    <t>http://resource.geosciml.org/classifier/cgi/lithology/granite</t>
  </si>
  <si>
    <t>A metamorphically-altered diorite.</t>
  </si>
  <si>
    <t>MTDL</t>
  </si>
  <si>
    <t>Metadolerite</t>
  </si>
  <si>
    <t>{en}: 'meta-dolerite' 'meta dolerite'</t>
  </si>
  <si>
    <t>http://resource.geosciml.org/classifier/cgi/lithology/granodiorite</t>
  </si>
  <si>
    <t>A metamorphosed dolerite.</t>
  </si>
  <si>
    <t>MTGB</t>
  </si>
  <si>
    <t>Metagabbro</t>
  </si>
  <si>
    <t>{en}: 'meta-gabbro' 'meta gabbro'</t>
  </si>
  <si>
    <t>http://resource.geosciml.org/classifier/cgi/lithology/gravel</t>
  </si>
  <si>
    <t>A metamorphically-altered gabbro.</t>
  </si>
  <si>
    <t>MTIR</t>
  </si>
  <si>
    <t>Meta-igneous rock</t>
  </si>
  <si>
    <t>{en}: 'metaigneous' 'metaigneous rock'</t>
  </si>
  <si>
    <t>http://resource.geosciml.org/classifier/cgi/lithology/igneous_rock</t>
  </si>
  <si>
    <t>A class of metamorphic rocks where the original rock (protolith) was igneous.</t>
  </si>
  <si>
    <t>MTLT</t>
  </si>
  <si>
    <t>Melilitolite</t>
  </si>
  <si>
    <t>{en}: 'Coarse grained melilitic rock'</t>
  </si>
  <si>
    <t>http://resource.geosciml.org/classifier/cgi/lithology/dacite</t>
  </si>
  <si>
    <t>A coarse-grained/plutonic rock containing more than 10% modal melilite and melilite &gt; foids.</t>
  </si>
  <si>
    <t>MTSH</t>
  </si>
  <si>
    <t>Metashale</t>
  </si>
  <si>
    <t>http://resource.geosciml.org/classifier/cgi/lithology/andesite</t>
  </si>
  <si>
    <t>A metamorphosed shale.
Shale altered by incipient metamorphic reconstitution but without the development of partings or preferred mineral orientation.</t>
  </si>
  <si>
    <t>MTSS</t>
  </si>
  <si>
    <t>Metasandstone</t>
  </si>
  <si>
    <t>{en}: 'Schistose sandstone'</t>
  </si>
  <si>
    <t>A metamorphosed sandstone.</t>
  </si>
  <si>
    <t>MTST</t>
  </si>
  <si>
    <t>Metasiltstone</t>
  </si>
  <si>
    <t>http://resource.geosciml.org/classifier/cgi/lithology/iron_rich_sedimentary_rock</t>
  </si>
  <si>
    <t>A metamorphosed siltstone.</t>
  </si>
  <si>
    <t>MTTN</t>
  </si>
  <si>
    <t>Metatonalite</t>
  </si>
  <si>
    <t>A metamorphosed tonalite.</t>
  </si>
  <si>
    <t>MTUM</t>
  </si>
  <si>
    <t>Meta-ultramafitite</t>
  </si>
  <si>
    <t>{en}: 'Metamorphosed Ultramafic'</t>
  </si>
  <si>
    <t>http://resource.geosciml.org/classifier/cgi/lithology/iron_rich_sediment</t>
  </si>
  <si>
    <t>A metamorphosed ultramafitite.</t>
  </si>
  <si>
    <t>MTVL</t>
  </si>
  <si>
    <t>Metavolcanic rock</t>
  </si>
  <si>
    <t>{en}: 'Meta-volcanic' 'metavolcanic'</t>
  </si>
  <si>
    <t>http://resource.geosciml.org/classifier/cgi/lithology/lignite</t>
  </si>
  <si>
    <t>Metamorphosed volcanic rocks</t>
  </si>
  <si>
    <t>MTWK</t>
  </si>
  <si>
    <t>Meta-wacke</t>
  </si>
  <si>
    <t>{en}: 'Psammopelite'</t>
  </si>
  <si>
    <t>http://resource.geosciml.org/classifier/cgi/lithology/limestone</t>
  </si>
  <si>
    <t>A metamorphosed wacke.</t>
  </si>
  <si>
    <t>MUDD</t>
  </si>
  <si>
    <t>Mud</t>
  </si>
  <si>
    <t>{en}: 'Mud-grade-sediment'</t>
  </si>
  <si>
    <t>mud</t>
  </si>
  <si>
    <t>http://resource.geosciml.org/classifier/cgi/lithology/iron_rich_sedimentary_material</t>
  </si>
  <si>
    <t>A mud-grade clastic-sediment or a liquid or semi-liquid mixture of water and soil. It comprises mostly clay and silt.</t>
  </si>
  <si>
    <t>MYLN</t>
  </si>
  <si>
    <t>Mylonite</t>
  </si>
  <si>
    <t>{en}: 'Mylonitic-rock'</t>
  </si>
  <si>
    <t>mylonitic_rock</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</si>
  <si>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</si>
  <si>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NEPH</t>
  </si>
  <si>
    <t>Nephelinite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</si>
  <si>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</si>
  <si>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NLGB</t>
  </si>
  <si>
    <t>Nepheline-gabbro</t>
  </si>
  <si>
    <t>{en}: 'theralite'</t>
  </si>
  <si>
    <t>http://resource.geosciml.org/classifier/cgi/lithology/metamorphic_rock</t>
  </si>
  <si>
    <t>A foid-gabbro where nepheline is the most abundant foid.</t>
  </si>
  <si>
    <t>NLMD</t>
  </si>
  <si>
    <t>Nepheline-monzodiorite</t>
  </si>
  <si>
    <t>{en}: 'essexite'</t>
  </si>
  <si>
    <t>A foid-monzodiorite where nepheline is the most abundant foid.</t>
  </si>
  <si>
    <t>NLMG</t>
  </si>
  <si>
    <t>Nepheline-monzogabbro</t>
  </si>
  <si>
    <t>http://resource.geosciml.org/classifier/cgi/lithology/mud</t>
  </si>
  <si>
    <t>A foid-monzogabbro where nepheline is the most abundant foid.</t>
  </si>
  <si>
    <t>NLNT</t>
  </si>
  <si>
    <t>Nephelinolite</t>
  </si>
  <si>
    <t>http://resource.geosciml.org/classifier/cgi/lithology/clastic_mudstone</t>
  </si>
  <si>
    <t>A foidolite where nepheline is the most abundant foid.</t>
  </si>
  <si>
    <t>NLSY</t>
  </si>
  <si>
    <t>Nepheline-syenite</t>
  </si>
  <si>
    <t>{en}: 'foyaite' 'eleolite syenite' 'midalkalite' 'nepheline syenite'</t>
  </si>
  <si>
    <t>http://resource.geosciml.org/classifier/cgi/lithology/mylonitic_rock</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</si>
  <si>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</si>
  <si>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NORT</t>
  </si>
  <si>
    <t>Norite</t>
  </si>
  <si>
    <t>{en}: 'Charnockitic Diorite' 'orthopyroxene diorite' 'opx diorite'</t>
  </si>
  <si>
    <t>A gabbro where the main mafic mineral is orthopyroxene.
A coarse-grained plutonic rock containing basic plagioclase (labradorite) as the chief constituent and differing from gabbro by the presence of orthopyroxene (hypersthene) as the dominant mafic mineral.</t>
  </si>
  <si>
    <t>NVCL</t>
  </si>
  <si>
    <t>Novaculite</t>
  </si>
  <si>
    <t>Colour:White, gray, blackLustre:Waxy, DullHardness:7
A variety of Chert
Novaculite is a uniform, fine-grained hard rock mostly composed of extremely fine-grained to cryptocrystalline quartz. It may be white, gray, or black due to impurities.</t>
  </si>
  <si>
    <t>OBSD</t>
  </si>
  <si>
    <t>Obsidian</t>
  </si>
  <si>
    <t>{en}: 'Bergmahogany' 'Black Lava Glass' 'Hyalopsite' 'Isophyre'</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</si>
  <si>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</si>
  <si>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OCPY</t>
  </si>
  <si>
    <t>Olivine-clinopyroxenite</t>
  </si>
  <si>
    <t>{en}: 'Olivine clinopyroxenite'</t>
  </si>
  <si>
    <t>An olivine pyroxenite dominated by clinopyroxene</t>
  </si>
  <si>
    <t>OGBN</t>
  </si>
  <si>
    <t>Olivine-gabbronorite</t>
  </si>
  <si>
    <t>{en}: 'Olivine gabbronorite'</t>
  </si>
  <si>
    <t>A gabbroid with &gt;5% olivine and &gt;5% pyroxene, and subequal amounts of clino- and ortho- pyroxenes.</t>
  </si>
  <si>
    <t>OHBT</t>
  </si>
  <si>
    <t>Olivine-hornblendite</t>
  </si>
  <si>
    <t>{en}: 'Argeinite' 'Olivine hornblendite'</t>
  </si>
  <si>
    <t>http://resource.geosciml.org/classifier/cgi/lithology/peat</t>
  </si>
  <si>
    <t>A hornblendite containing 5-50% olivine</t>
  </si>
  <si>
    <t>OHPY</t>
  </si>
  <si>
    <t>Olivine-hornblende-pyroxenite</t>
  </si>
  <si>
    <t>{en}: 'Olivine hornblende pyroxenite'</t>
  </si>
  <si>
    <t>A pyroxenite containing &gt;5% hornblende and &gt;5% olivine</t>
  </si>
  <si>
    <t>OMLT</t>
  </si>
  <si>
    <t>Olivine-melilitite</t>
  </si>
  <si>
    <t>{en}: 'Melilite-bearing ultramafic volcanic' 'Olivine melilitite'</t>
  </si>
  <si>
    <t>http://resource.geosciml.org/classifier/cgi/lithology/phyllite</t>
  </si>
  <si>
    <t xml:space="preserve">A fine grained melilitic rock containing &gt;10% olivine </t>
  </si>
  <si>
    <t>OOLT</t>
  </si>
  <si>
    <t>Ooid-limestone</t>
  </si>
  <si>
    <t>{en}: 'Ammite' 'Ooite' 'oolite' 'Oolitic limestone'</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</si>
  <si>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</si>
  <si>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OOPY</t>
  </si>
  <si>
    <t>Olivine-orthopyroxenite</t>
  </si>
  <si>
    <t>{en}: 'Olivine orthopyroxenite'</t>
  </si>
  <si>
    <t>http://resource.geosciml.org/classifier/cgi/lithology/non_clastic_siliceous_sedimentary_material</t>
  </si>
  <si>
    <t>An olivine pyroxenite dominated by orthopyroxene</t>
  </si>
  <si>
    <t>OOZE</t>
  </si>
  <si>
    <t>Ooze</t>
  </si>
  <si>
    <t>{en}: 'biogenic mud'</t>
  </si>
  <si>
    <t>ooze</t>
  </si>
  <si>
    <t>http://resource.geosciml.org/classifier/cgi/lithology/quartzite</t>
  </si>
  <si>
    <t>A fine-grained pelagic sediment consisting dominantly of calcareous or siliceous organic remains</t>
  </si>
  <si>
    <t>OPHB</t>
  </si>
  <si>
    <t>Olivine-pyroxene-hornblendite</t>
  </si>
  <si>
    <t>{en}: 'Pyroxene-olivine-hornblendite' 'Olivine pyroxene hornblendite'</t>
  </si>
  <si>
    <t>http://resource.geosciml.org/classifier/cgi/lithology/rhyolite</t>
  </si>
  <si>
    <t>A hornblendite containing 5-50% olivine+ pyroxene</t>
  </si>
  <si>
    <t>OPHL</t>
  </si>
  <si>
    <t>Ophiolite</t>
  </si>
  <si>
    <t>http://resource.geosciml.org/classifier/cgi/lithology/sand</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</si>
  <si>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</si>
  <si>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OPML</t>
  </si>
  <si>
    <t>Olivine-pyroxene melilitolite</t>
  </si>
  <si>
    <t>{en}: 'Olivine uncompahgrite' 'Pyroxene Olivine melilitolite'</t>
  </si>
  <si>
    <t>http://resource.geosciml.org/classifier/cgi/lithology/clastic_sandstone</t>
  </si>
  <si>
    <t>A melilitolite with &gt;10% pyroxene and &gt;10% olivine; olivine</t>
  </si>
  <si>
    <t>OPXT</t>
  </si>
  <si>
    <t>Orthopyroxenite</t>
  </si>
  <si>
    <t>{en}: 'hypersthenite'</t>
  </si>
  <si>
    <t>http://resource.geosciml.org/classifier/cgi/lithology/schist</t>
  </si>
  <si>
    <t>A pyroxenite dominated by orthopyroxene</t>
  </si>
  <si>
    <t>OPYR</t>
  </si>
  <si>
    <t>Olivine-pyroxenite</t>
  </si>
  <si>
    <t>{en}: 'Olivine pyroxenite'</t>
  </si>
  <si>
    <t>http://resource.geosciml.org/classifier/cgi/lithology/sedimentary_rock</t>
  </si>
  <si>
    <t>A pyroxenite containing &lt;5% hornblende and &gt;5% olivine</t>
  </si>
  <si>
    <t>OQTZ</t>
  </si>
  <si>
    <t>Orthoquartzite</t>
  </si>
  <si>
    <t>http://resource.geosciml.org/classifier/cgi/lithology/shale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</si>
  <si>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</si>
  <si>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ORCG</t>
  </si>
  <si>
    <t>Orthoconglomerate</t>
  </si>
  <si>
    <t>A conglomerate where the gravel-size clasts are in contact with each other.</t>
  </si>
  <si>
    <t>OREE</t>
  </si>
  <si>
    <t>Ore</t>
  </si>
  <si>
    <t xml:space="preserve">A general term for a rock/mineral containing an economic quantity of extractable metals or other elements. 
</t>
  </si>
  <si>
    <t>ORGA</t>
  </si>
  <si>
    <t>Organic-rich-rock</t>
  </si>
  <si>
    <t>{en}: 'Organic rock'</t>
  </si>
  <si>
    <t>organic_rich_sedimentary_rock</t>
  </si>
  <si>
    <t>http://resource.geosciml.org/classifier/cgi/lithology/silt</t>
  </si>
  <si>
    <t>A sedimentary rock rich in organic-matter.</t>
  </si>
  <si>
    <t>ORGN</t>
  </si>
  <si>
    <t>Orthogneiss</t>
  </si>
  <si>
    <t>orthogneiss</t>
  </si>
  <si>
    <t>http://resource.geosciml.org/classifier/cgi/lithology/siltstone</t>
  </si>
  <si>
    <t>A metaigneous rock rock with a gneissic structure; a gneiss formed by the metamorphism of an igneous rock.</t>
  </si>
  <si>
    <t>ORSD</t>
  </si>
  <si>
    <t>Organic-rich-sediment</t>
  </si>
  <si>
    <t>organic_rich_sediment</t>
  </si>
  <si>
    <t>http://resource.geosciml.org/classifier/cgi/lithology/slate</t>
  </si>
  <si>
    <t>Sediments rich in organic-matter.
Sedimentary rock with color, composition, texture and apparent density indicating greater than 50 percent organic content by weight on a moisture-free basis.</t>
  </si>
  <si>
    <t>OWEB</t>
  </si>
  <si>
    <t>Olivine-websterite</t>
  </si>
  <si>
    <t>{en}: 'Olivine websterite'</t>
  </si>
  <si>
    <t>A pyroxenite with &lt;5% clinopyroxene</t>
  </si>
  <si>
    <t>PAMP</t>
  </si>
  <si>
    <t>Para-amphibolite</t>
  </si>
  <si>
    <t>{en}: 'Para amphibolite'</t>
  </si>
  <si>
    <t>An amphibolite from an sedimentary protolith.</t>
  </si>
  <si>
    <t>PBBL</t>
  </si>
  <si>
    <t>Pebbles</t>
  </si>
  <si>
    <t>{en}: 'Pebble-grade-sediment'</t>
  </si>
  <si>
    <t>pebble_gravel_size_sediment</t>
  </si>
  <si>
    <t>http://resource.geosciml.org/classifier/cgi/lithology/organic_rich_sediment</t>
  </si>
  <si>
    <t>A pebble-grade clastic-sediment.</t>
  </si>
  <si>
    <t>PCBR</t>
  </si>
  <si>
    <t>Pure carbonate rock</t>
  </si>
  <si>
    <t>pure_carbonate_sedimentary_rock</t>
  </si>
  <si>
    <t>Sedimentary rock in with greater than 90 percent of the primary and/or recrystallized constituents are carbonate minerals.</t>
  </si>
  <si>
    <t>PCBS</t>
  </si>
  <si>
    <t>Picrobasalt</t>
  </si>
  <si>
    <t>Fine grained ultramafic rocks with 41-45% SiO2, 2-3% (Na2O+K2O)</t>
  </si>
  <si>
    <t>PCLN</t>
  </si>
  <si>
    <t>Porcellanite</t>
  </si>
  <si>
    <t>{en}: 'Porcelainite' 'Porcelanite'</t>
  </si>
  <si>
    <t>http://resource.geosciml.org/classifier/cgi/lithology/pyroclastic_rock</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</si>
  <si>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</si>
  <si>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PCON</t>
  </si>
  <si>
    <t>Sediment</t>
  </si>
  <si>
    <t>{en}: 'Grains' 'Tertiary sediment' 'Tertiary sediments' 'Quaternary sediment, Quaternary sediments' 'Poor consolidated sediments' 'Unconsolidated sediments' 'Miscellaneous unconsolidated sediments' 'unclassified sediment'</t>
  </si>
  <si>
    <t>sediment</t>
  </si>
  <si>
    <t>http://resource.geosciml.org/classifier/cgi/lithology/tuffite</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</si>
  <si>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</si>
  <si>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PCRT</t>
  </si>
  <si>
    <t>Picrite</t>
  </si>
  <si>
    <t>Picritic rocks defined chemically as having 1-2% (Na2O+K2O).</t>
  </si>
  <si>
    <t>PCSD</t>
  </si>
  <si>
    <t>Pure carbonate sediment</t>
  </si>
  <si>
    <t>pure_carbonate_sediment</t>
  </si>
  <si>
    <t>http://resource.geosciml.org/classifier/cgi/lithology/fragmental_igneous_rock</t>
  </si>
  <si>
    <t>Carbonate sediment in with greater than 90 percent of the constituents are composed of one (or more) of the carbonate minerals in particles of intrabasinal origin.</t>
  </si>
  <si>
    <t>PCST</t>
  </si>
  <si>
    <t>Pitchstone</t>
  </si>
  <si>
    <t>Glassy silicic igneous rocks lacking a conchoidal fracture. A dark, resinous volcanic glass.</t>
  </si>
  <si>
    <t>PCTR</t>
  </si>
  <si>
    <t>Picritic-rock</t>
  </si>
  <si>
    <t>{en}: 'High-Mg Basalt' 'High-Magnesium Basalt' 'High Mg Basalt' 'High Magnesium Basalt'</t>
  </si>
  <si>
    <t>komatiitic_rock</t>
  </si>
  <si>
    <t>Fine grained ultramafic or basaltic rocks with &lt;53% SiO2, (Na2O+K2O)&lt;2%, MgO&gt;18%.</t>
  </si>
  <si>
    <t>PDSD</t>
  </si>
  <si>
    <t>Pure dolomite-sediment</t>
  </si>
  <si>
    <t>pure_dolomitic_sediment</t>
  </si>
  <si>
    <t>Carbonate sediment in with greater than 90 percent of the constituents are composed of one (or more) of the carbonate minerals in particles of intrabasinal origin, and a ratio of magnesium carbonate to calcite (plus aragonite) greater than 1 to 1.</t>
  </si>
  <si>
    <t>Peat</t>
  </si>
  <si>
    <t>peat</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</si>
  <si>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</si>
  <si>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{en}: 'giant granite' 'Pegmatite (vein)' 'Pegmatyte'</t>
  </si>
  <si>
    <t>pegmatite</t>
  </si>
  <si>
    <t>http://resource.geosciml.org/classifier/cgi/lithology/sand_size_sediment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</si>
  <si>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</si>
  <si>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PERL</t>
  </si>
  <si>
    <t>Perlite</t>
  </si>
  <si>
    <t>An amorphous volcanic glass with a relatively high water content, frequently formed by the hydration of obsidian.</t>
  </si>
  <si>
    <t>PHBN</t>
  </si>
  <si>
    <t>Phonolitic-basanite</t>
  </si>
  <si>
    <t>{en}: 'Phono-basanite' 'Phonolitic basanite'</t>
  </si>
  <si>
    <t>phonolitic_basanite</t>
  </si>
  <si>
    <t>http://resource.geosciml.org/classifier/cgi/lithology/amphibolite</t>
  </si>
  <si>
    <t>Tephritic rocks, with felsics comprising 10-60% foids and alkali feldspar/total feldspar 0.5-0.1, &gt;10% olivine</t>
  </si>
  <si>
    <t>PHFD</t>
  </si>
  <si>
    <t>Phonolitic-foidite</t>
  </si>
  <si>
    <t>{en}: 'Alkali feldspar foidite' 'Phono-foidite' 'Phonolitic foidite'</t>
  </si>
  <si>
    <t>phonolitic_foidite</t>
  </si>
  <si>
    <t>Foiditic rocks, with felsics comprising 60-90% foids and alkali feldspar/total feldspar &gt;0.5</t>
  </si>
  <si>
    <t>PHGB</t>
  </si>
  <si>
    <t>Pyroxene-hornblende-gabbro</t>
  </si>
  <si>
    <t>{en}: 'Pyroxene hornblende gabbro'</t>
  </si>
  <si>
    <t>http://resource.geosciml.org/classifier/cgi/lithology/basalt</t>
  </si>
  <si>
    <t>A gabbro containing &gt;5% hornblende and &gt;5% pyroxene.</t>
  </si>
  <si>
    <t>PHGN</t>
  </si>
  <si>
    <t>Pyroxene-hornblende-gabbronorite</t>
  </si>
  <si>
    <t>{en}: 'Pyroxene hornblende gabbronorite' 'Pyroxene hornblende gabbro norite' 'Pyroxene-Hornblende Gabbronorite' 'Pyroxene-hornblende gabbro norite' 'px-hb gabbronorite' 'px-hb gabbro norite' 'px hb gabbronorite' 'px hb gabbro norite'</t>
  </si>
  <si>
    <t>A gabbroid with &gt;5% hornblende and &gt;5% pyroxene, and subequal amounts of clino- and ortho- pyroxenes.</t>
  </si>
  <si>
    <t>PHLD</t>
  </si>
  <si>
    <t>Phonolitoid</t>
  </si>
  <si>
    <t>{en}: 'Phonolitic-rock'</t>
  </si>
  <si>
    <t>phonolitoid</t>
  </si>
  <si>
    <t>Mafites tentatively identified as phonolite, with felsics comprising 10-60% foids and alkali feldspar/total feldspar &gt;0.5, &lt;10% olivine.</t>
  </si>
  <si>
    <t>PHLN</t>
  </si>
  <si>
    <t>Phyllonite</t>
  </si>
  <si>
    <t>{en}: 'phyllite-mylonite'</t>
  </si>
  <si>
    <t>phyllonite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</si>
  <si>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</si>
  <si>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PHON</t>
  </si>
  <si>
    <t>Phonolite</t>
  </si>
  <si>
    <t>phonolilte</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</si>
  <si>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</si>
  <si>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PHOS</t>
  </si>
  <si>
    <t>{en}: 'Phospholite'</t>
  </si>
  <si>
    <t>phosphorite</t>
  </si>
  <si>
    <t>Lithified phosphate-rich sediments.</t>
  </si>
  <si>
    <t>PHPD</t>
  </si>
  <si>
    <t>Pyroxene-hornblende-peridotite</t>
  </si>
  <si>
    <t>{en}: 'Pyroxene hornblende peridotite' 'Pyroxene hornblend peridotite'</t>
  </si>
  <si>
    <t>A peridotite containing &gt;5% hornblende and &gt;5% pyroxene</t>
  </si>
  <si>
    <t>PHSH</t>
  </si>
  <si>
    <t>Phlogopite schist</t>
  </si>
  <si>
    <t>A schistose metamorphic rock with phlogopite as the only major (&gt;5%) constituent.</t>
  </si>
  <si>
    <t>PHTP</t>
  </si>
  <si>
    <t>Phonolitic-tephrite</t>
  </si>
  <si>
    <t>{en}: 'Phono-tephrite' 'Phonolitic tephrite'</t>
  </si>
  <si>
    <t>phonolitic_tephrite</t>
  </si>
  <si>
    <t>Tephritic rocks, with felsics comprising 10-60% foids and alkali feldspar/total feldspar &lt;0.1, &lt;10% olivine</t>
  </si>
  <si>
    <t>PHYL</t>
  </si>
  <si>
    <t>phyllite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</si>
  <si>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</si>
  <si>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PKRY</t>
  </si>
  <si>
    <t>Peralkaline rhyolite</t>
  </si>
  <si>
    <t>{en}: 'Alkali rhyolite'</t>
  </si>
  <si>
    <t>A rhyolite containing alkali pyroxenes or amphiboles, or with (Na2O+K2O)&gt;Al2O3.</t>
  </si>
  <si>
    <t>PKST</t>
  </si>
  <si>
    <t>Packstone</t>
  </si>
  <si>
    <t>packstone</t>
  </si>
  <si>
    <t>A grain-supported biochemical/chemical rock with intergranular spaces filled by matrix.</t>
  </si>
  <si>
    <t>PLHF</t>
  </si>
  <si>
    <t>Pelitic hornfels</t>
  </si>
  <si>
    <t>A fine-grained, nonfissile metamorphic rock derived from an argillaceous sediment.</t>
  </si>
  <si>
    <t>PLMS</t>
  </si>
  <si>
    <t>Pure lime-mudstone</t>
  </si>
  <si>
    <t>pure_carbonate_mudstone</t>
  </si>
  <si>
    <t>Mudstone that consists of greater than 90 percent carbonate minerals of intrabasinal orign in the mud fraction, and contains less than 10 percent allochems. The original depositional texture is preserved and fabric is matrix supported.</t>
  </si>
  <si>
    <t>PLSD</t>
  </si>
  <si>
    <t>Pure lime-sediment</t>
  </si>
  <si>
    <t>pure_calcareous_carbonate_sediment</t>
  </si>
  <si>
    <t>http://resource.geosciml.org/classifier/cgi/lithology/granulite</t>
  </si>
  <si>
    <t>Carbonate sediment in which greater than 90 percent of the constituents are composed of one (or more) of the carbonate minerals in particles of intrabasinal origin, and a calcite (plus aragonite) to dolomite ratio greater than 1 to 1.</t>
  </si>
  <si>
    <t>PORP</t>
  </si>
  <si>
    <t>Porphyry</t>
  </si>
  <si>
    <t>{en}: 'Porphyritic rock' 'Porphyry Undifferentiated'</t>
  </si>
  <si>
    <t>porphyry</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</si>
  <si>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</si>
  <si>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PORT</t>
  </si>
  <si>
    <t>Porphyrite</t>
  </si>
  <si>
    <t>An obsolete term originally used for porphyries that contain mostly plagioclase phenocrysts and mafics in contrast to those that contain mostly alkali feldspar phenocrysts.</t>
  </si>
  <si>
    <t>POSD</t>
  </si>
  <si>
    <t>Phosphate-sediment</t>
  </si>
  <si>
    <t>phosphate_rich_sediment</t>
  </si>
  <si>
    <t>Sediments which have more than 50% phosphate minerals.</t>
  </si>
  <si>
    <t>PPRT</t>
  </si>
  <si>
    <t>Peperite</t>
  </si>
  <si>
    <t>{en}: 'Pépérite'</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</si>
  <si>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</si>
  <si>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PRCG</t>
  </si>
  <si>
    <t>Paraconglomerate</t>
  </si>
  <si>
    <t>{en}: 'conglomerate mudstone'</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</si>
  <si>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</si>
  <si>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PRDT</t>
  </si>
  <si>
    <t>{en}: 'Ultramafic plutonic'</t>
  </si>
  <si>
    <t>peridotite</t>
  </si>
  <si>
    <t>http://resource.geosciml.org/classifier/cgi/lithology/hornblendite</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</si>
  <si>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</si>
  <si>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PRGN</t>
  </si>
  <si>
    <t>paragneiss</t>
  </si>
  <si>
    <t>A metasedimentary rock rock with a gneissic texture; a gneiss formed by the metamorphism of a sedimentary rock.</t>
  </si>
  <si>
    <t>PRSH</t>
  </si>
  <si>
    <t>Paraschist</t>
  </si>
  <si>
    <t>{en}: 'Pelitic schist'</t>
  </si>
  <si>
    <t>A metasedimentary rock with a schistose texture; a schist derived from a sedimentary rock.</t>
  </si>
  <si>
    <t>MQSS</t>
  </si>
  <si>
    <t>Metaquartz-sandstone</t>
  </si>
  <si>
    <t>A metamorphosed quartz-sandstone.</t>
  </si>
  <si>
    <t>PSEP</t>
  </si>
  <si>
    <t>Metaconglomerate</t>
  </si>
  <si>
    <t>{en}: 'Conglomerite' 'Psephite'</t>
  </si>
  <si>
    <t>A metamorphosed conglomerate.</t>
  </si>
  <si>
    <t>PSFS</t>
  </si>
  <si>
    <t>Pisoid-ironstone</t>
  </si>
  <si>
    <t>{en}: 'Pisolitic Ironstone'</t>
  </si>
  <si>
    <t>http://resource.geosciml.org/classifier/cgi/lithology/migmatite</t>
  </si>
  <si>
    <t xml:space="preserve">An ironstone composed almost entirely of pisoids. </t>
  </si>
  <si>
    <t>PSOL</t>
  </si>
  <si>
    <t>Palaeosol</t>
  </si>
  <si>
    <t>{en}: 'Paleosol'</t>
  </si>
  <si>
    <t>http://resource.geosciml.org/classifier/cgi/lithology/pegmatite</t>
  </si>
  <si>
    <t>A fossil soil horizon found in sedimntary rocks</t>
  </si>
  <si>
    <t>PTRY</t>
  </si>
  <si>
    <t>Pantelleritic rhyolite</t>
  </si>
  <si>
    <t>{en}: 'Pantellerite'</t>
  </si>
  <si>
    <t>A variety of peralkaline rhyolite of TAS field R in which Al2O3 &lt;1.33 x total iron as FeO + 4.4. 
A peralkaline rhyolite or quartz trachyte with normative quartz exceeding 10%. It is more mafic than comendite.</t>
  </si>
  <si>
    <t>PTWD</t>
  </si>
  <si>
    <t>Petrified Wood</t>
  </si>
  <si>
    <t>{en}: 'Agatised wood' 'Agatized Wood' 'Fossil Wood'</t>
  </si>
  <si>
    <t>http://resource.geosciml.org/classifier/cgi/lithology/pyroxenite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</si>
  <si>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</si>
  <si>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PUMC</t>
  </si>
  <si>
    <t>Pumice</t>
  </si>
  <si>
    <t>{en}: 'Bimsstein' 'Bymsftein' 'Bynftein' 'Spumulite'</t>
  </si>
  <si>
    <t>Glassy, highly vesicular, mostly silicic igneous rocks.</t>
  </si>
  <si>
    <t>PXNT</t>
  </si>
  <si>
    <t>pyroxenite</t>
  </si>
  <si>
    <t>"Pyroxenites" is the name given to ultramafic rocks comprising &gt;60% pyroxene. The term pyroxenite (s.s.) refers to a 'true' pyroxenite containing &gt;90% pyroxene. A coarse-grained, holocrystalline igneous rock which may contain biotite, hornblende, or olivine as accessories.</t>
  </si>
  <si>
    <t>PYBR</t>
  </si>
  <si>
    <t>Pyroclastic-breccia</t>
  </si>
  <si>
    <t>{en}: 'Pyroclastic breccia'</t>
  </si>
  <si>
    <t>An agglomerate in which more than 75% of the pyroclastic fragments exceed 64mm and at least 50% of these are angular.</t>
  </si>
  <si>
    <t>PYHB</t>
  </si>
  <si>
    <t>Pyroxene-hornblendite</t>
  </si>
  <si>
    <t>{en}: 'Pyroxene hornblendite'</t>
  </si>
  <si>
    <t xml:space="preserve">A hornblendite containing 5-50% pyroxene </t>
  </si>
  <si>
    <t>PYPR</t>
  </si>
  <si>
    <t>Pyroxene-peridotite</t>
  </si>
  <si>
    <t>{en}: 'Pyroxene peridotite'</t>
  </si>
  <si>
    <t>A peridotite containing &lt;5% hornblende and &gt;5% pyroxene</t>
  </si>
  <si>
    <t>PYRO</t>
  </si>
  <si>
    <t>Pyroclastic-rock</t>
  </si>
  <si>
    <t>{en}: 'Pyroclastic rock' 'Pyroclastics' 'Pyroclastic'</t>
  </si>
  <si>
    <t>fragmental_igneous_rock</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</si>
  <si>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</si>
  <si>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PYRY</t>
  </si>
  <si>
    <t>Porphyritic rhyolite</t>
  </si>
  <si>
    <t>{en}: 'Rhyolite Porphyry'</t>
  </si>
  <si>
    <t>A porphyritic variety of rhyolite.</t>
  </si>
  <si>
    <t>PYSD</t>
  </si>
  <si>
    <t>Pyroclastic sediment</t>
  </si>
  <si>
    <t>{en}: 'Tephra'</t>
  </si>
  <si>
    <t>pyroclastic_material</t>
  </si>
  <si>
    <t>Unimodal well-sorted pyroclastic sediments comprised of more than 75% pyroclastic fragments.</t>
  </si>
  <si>
    <t>QAFS</t>
  </si>
  <si>
    <t>Quartz-alkali-feldspar-syenite</t>
  </si>
  <si>
    <t>{en}: 'Quartz alkali feldspar syenite'</t>
  </si>
  <si>
    <t>quartz_alkali_feldspar_syenite</t>
  </si>
  <si>
    <t>An alkali-feldspar-syenite with 5-20% quartz on the QAPF diagram, and no foids.</t>
  </si>
  <si>
    <t>QAFT</t>
  </si>
  <si>
    <t>Quartz-alkali-feldspar-trachyte</t>
  </si>
  <si>
    <t>{en}: 'Quartz alkali feldspar trachyte'</t>
  </si>
  <si>
    <t>quartz_alkali_feldspar_trachyte</t>
  </si>
  <si>
    <t>http://resource.geosciml.org/classifier/cgi/lithology/breccia_gouge_series</t>
  </si>
  <si>
    <t>Trachytic rocks, with felsics comprising 5-20% quartz and alkali feldspar/total feldspar &gt;0.9</t>
  </si>
  <si>
    <t>QDIO</t>
  </si>
  <si>
    <t>Quartz-diorite</t>
  </si>
  <si>
    <t>{en}: 'Quartz Diorite'</t>
  </si>
  <si>
    <t>quartz_diorite</t>
  </si>
  <si>
    <t>A dioritic rock with 0-10% quartz and 10-35% alkali feldspar on the QAPF diagram.</t>
  </si>
  <si>
    <t>QFPO</t>
  </si>
  <si>
    <t>Quartz-feldspar porphyry</t>
  </si>
  <si>
    <t>{en}: 'Quartz feldspar porphyry'</t>
  </si>
  <si>
    <t>http://resource.geosciml.org/classifier/cgi/lithology/ultramafic_igneous_rock</t>
  </si>
  <si>
    <t>Quartz-feldspar-phyric porphyry</t>
  </si>
  <si>
    <t>QGAB</t>
  </si>
  <si>
    <t>Quartz gabbro</t>
  </si>
  <si>
    <t>{en}: 'Quartz gabbro'</t>
  </si>
  <si>
    <t>A gabbro with the felsic minerals comprising more than 5% quartz.</t>
  </si>
  <si>
    <t>QLAT</t>
  </si>
  <si>
    <t>Quartz-latite</t>
  </si>
  <si>
    <t>{en}: 'Quartz latite'</t>
  </si>
  <si>
    <t>quartz_latite</t>
  </si>
  <si>
    <t>Trachytic rocks, with felsics comprising 5-20% quartz and alkali feldspar/total feldspar 0.35-0.65.
This is compositionally equivalent to the coarse-grained rock quartz-monzonite.</t>
  </si>
  <si>
    <t>QMON</t>
  </si>
  <si>
    <t>Quartz-monzonite</t>
  </si>
  <si>
    <t>{en}: 'Quartz monzonite'</t>
  </si>
  <si>
    <t>quartz_monzonite</t>
  </si>
  <si>
    <t>A syenitoid with 5-20% quartz and subequal K-feldspar and plagioclase (35-65% of the feldspars being plagioclase) on the QAPF diagram, and no foids.
This is a coarse-grained equivalent of quartz-latite.</t>
  </si>
  <si>
    <t>QMSH</t>
  </si>
  <si>
    <t>Quartz-mica schist</t>
  </si>
  <si>
    <t>{en}: 'Quartz mica schist' 'Quartz biotite muscovite schist' 'quartz biotite schist' 'quartz muscovite schist'</t>
  </si>
  <si>
    <t>A schistose metamorphic rock with quartz and mica as the only major (&gt;5%) constituents.</t>
  </si>
  <si>
    <t>QMZD</t>
  </si>
  <si>
    <t>Quartz-monzodiorite</t>
  </si>
  <si>
    <t>{en}: 'Quartz monzodiorite'</t>
  </si>
  <si>
    <t>quartz_monzodiorite</t>
  </si>
  <si>
    <t>A dioritic rock with 5-20% quartz and 10-35% alkali feldspar on the QAPF diagram.</t>
  </si>
  <si>
    <t>QRCR</t>
  </si>
  <si>
    <t>Quartz-rich-coarse-grained-crystalline-rock</t>
  </si>
  <si>
    <t>{en}: 'Quartz rich coarse grained crystalline rock'</t>
  </si>
  <si>
    <t>quartz_rich_igneous_rock</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</si>
  <si>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</si>
  <si>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QRGR</t>
  </si>
  <si>
    <t>Quartz-rich-granitic-rock</t>
  </si>
  <si>
    <t>{en}: 'Quartz-rich granitoid'</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</si>
  <si>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</si>
  <si>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QSCH</t>
  </si>
  <si>
    <t>Quartzose-chert</t>
  </si>
  <si>
    <t>{en}: 'Silica - White chert'</t>
  </si>
  <si>
    <t>A chert where the silica content is predominantly quartz (88-98%).</t>
  </si>
  <si>
    <t>QSSS</t>
  </si>
  <si>
    <t>Quartzose sandstone</t>
  </si>
  <si>
    <t>{en}: 'Quartz Sandstone'</t>
  </si>
  <si>
    <t>A silicate-sandstone composed primarily of quartz.</t>
  </si>
  <si>
    <t>QTZT</t>
  </si>
  <si>
    <t>quartzite</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</si>
  <si>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</si>
  <si>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QZAN</t>
  </si>
  <si>
    <t>Quartz-anorthosite</t>
  </si>
  <si>
    <t>{en}: 'Quartz anorthosite'</t>
  </si>
  <si>
    <t>quartz_anorthosite</t>
  </si>
  <si>
    <t>A quartz-bearing anorthosite</t>
  </si>
  <si>
    <t>QZAR</t>
  </si>
  <si>
    <t>Quartz-arenite</t>
  </si>
  <si>
    <t>{en}: 'Quartz arenite'</t>
  </si>
  <si>
    <t>An arenite where there is no more than 5% of feldspar and no more than 5% of rock fragments and the rest is quartz.</t>
  </si>
  <si>
    <t>QZGB</t>
  </si>
  <si>
    <t>Quartz-gabbro</t>
  </si>
  <si>
    <t>quartz_gabbro</t>
  </si>
  <si>
    <t>QZLT</t>
  </si>
  <si>
    <t>Quartzolite</t>
  </si>
  <si>
    <t>{en}: 'Quartzolite'</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</si>
  <si>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</si>
  <si>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QZMG</t>
  </si>
  <si>
    <t>Quartz-monzogabbro</t>
  </si>
  <si>
    <t>{en}: 'Quartz monzogabbro'</t>
  </si>
  <si>
    <t>quartz_monzogabbro</t>
  </si>
  <si>
    <t>A gabbro with the felsic minerals comprising more than 5% quartz, and 10-35% K-feldspar.</t>
  </si>
  <si>
    <t>QZPY</t>
  </si>
  <si>
    <t>Quartz porphyry</t>
  </si>
  <si>
    <t>{en}: 'quartz felsite' 'Quartz porphyry'</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</si>
  <si>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</si>
  <si>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QZSY</t>
  </si>
  <si>
    <t>Quartz-syenite</t>
  </si>
  <si>
    <t>{en}: 'Quartz syenite'</t>
  </si>
  <si>
    <t>quartz_syenite</t>
  </si>
  <si>
    <t xml:space="preserve">A syenite with 5-20% quartz on the QAPF diagram, and no foids </t>
  </si>
  <si>
    <t>QZTC</t>
  </si>
  <si>
    <t>Quartz-trachyte</t>
  </si>
  <si>
    <t>{en}: 'Quartz trachyte'</t>
  </si>
  <si>
    <t>quartz_trachyte</t>
  </si>
  <si>
    <t>Trachytic rocks, with felsics comprising 5-20% quartz and alkali feldspar/total feldspar 0.65-0.9</t>
  </si>
  <si>
    <t>QZWK</t>
  </si>
  <si>
    <t>Quartz-wacke</t>
  </si>
  <si>
    <t>{en}: 'Quartz wacke'</t>
  </si>
  <si>
    <t>A wacke where there is no more than 5% of feldspar and no more than 5% of rock fragments.</t>
  </si>
  <si>
    <t>RDLR</t>
  </si>
  <si>
    <t>Radiolarite</t>
  </si>
  <si>
    <t>A siliceous-rock composed predominantly of radiolaria and with porosity greater than 50%.</t>
  </si>
  <si>
    <t>RDTF</t>
  </si>
  <si>
    <t>Rhyodactic tuff</t>
  </si>
  <si>
    <t>{en}: 'Rhyodacite Ash Tuff' 'Rhyodacite Tuff'</t>
  </si>
  <si>
    <t>Tuff with mostly Rhyodactic clasts</t>
  </si>
  <si>
    <t>REDR</t>
  </si>
  <si>
    <t>Red bed</t>
  </si>
  <si>
    <t>{en}: 'Redbed' 'Red Rock' 'Redrock' 'Redbed Sandstone' 'Redbed Siltstone'</t>
  </si>
  <si>
    <t xml:space="preserve">A sequence of sedimentary rocks consisting of sandstone, siltstone and shale amongst others that are predominantly red in colour due to the presence of ferric oxides.
</t>
  </si>
  <si>
    <t>REGO</t>
  </si>
  <si>
    <t>Regolith</t>
  </si>
  <si>
    <t>{en}: 'Mantle rock' 'Blanket head'</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</si>
  <si>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</si>
  <si>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RHDA</t>
  </si>
  <si>
    <t>{en}: 'Dellenite'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</si>
  <si>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</si>
  <si>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{en}: 'Liparite' 'Aphyric Rhyolite'</t>
  </si>
  <si>
    <t>rhyolite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</si>
  <si>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</si>
  <si>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RHYD</t>
  </si>
  <si>
    <t>Rhyolitoid</t>
  </si>
  <si>
    <t>{en}: 'Rhyolitic-rock'</t>
  </si>
  <si>
    <t>rhyolitoid</t>
  </si>
  <si>
    <t>Felsites (acid volcanic rocks) tentatively identified as rhyolite, with felsic minerals comprising &gt;20% quartz and alkali feldspar/plagioclase 40-100%</t>
  </si>
  <si>
    <t>RLTF</t>
  </si>
  <si>
    <t>Rhyolitic lapilli-tuff</t>
  </si>
  <si>
    <t>{en}: 'Rhyolite Lapilli Tuff'</t>
  </si>
  <si>
    <t>A lapilli-tuff consisting of rhyolitic composition pyroclastic fragments.</t>
  </si>
  <si>
    <t>Rock</t>
  </si>
  <si>
    <t>{en}: 'Unknown' 'Unknown rock' 'Unidentified' 'Unidentified rock' 'Basement' 'Basement Undifferentiated'</t>
  </si>
  <si>
    <t>rock</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</si>
  <si>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</si>
  <si>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RODI</t>
  </si>
  <si>
    <t>Rodingite</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</si>
  <si>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</si>
  <si>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RVBR</t>
  </si>
  <si>
    <t>Rhyolitic-volcaniclastic-breccia</t>
  </si>
  <si>
    <t>A volcaniclastic-breccia containing significant rhyolitic compositon clasts.</t>
  </si>
  <si>
    <t>RVSS</t>
  </si>
  <si>
    <t>Rhyolitic-volcaniclastic-sandstone</t>
  </si>
  <si>
    <t>A sand-grade volcaniclastic-sedimentary-rock containing significant rhyolitic composition clasts.</t>
  </si>
  <si>
    <t>RYTF</t>
  </si>
  <si>
    <t>Rhyolitic tuff</t>
  </si>
  <si>
    <t>{en}: 'Rhyolite Ash Tuff' 'Rhyolite Tuff'</t>
  </si>
  <si>
    <t>Tuff with mostly Rhyolitic clasts</t>
  </si>
  <si>
    <t>Sand</t>
  </si>
  <si>
    <t>{en}: 'Sand-grade-sediment'</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</si>
  <si>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</si>
  <si>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SCHT</t>
  </si>
  <si>
    <t>{en}: 'Crystalline schist' 'Schistes'</t>
  </si>
  <si>
    <t>schist</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</si>
  <si>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</si>
  <si>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SDBR</t>
  </si>
  <si>
    <t>Sedimentary breccia</t>
  </si>
  <si>
    <t>{en}: 'Flake Breccia' 'Siltstone/sandstone breccia' 'siltstone breccia' 'sandstone breccia'</t>
  </si>
  <si>
    <t>A gravel-grade clastic-sedimentary-rock with angular fragments.</t>
  </si>
  <si>
    <t>SDDS</t>
  </si>
  <si>
    <t>Sand-grade dolostone</t>
  </si>
  <si>
    <t>{en}: 'Dolomitic Sandstone'</t>
  </si>
  <si>
    <t>A dolostone with average grain or crystal size predominantly in the 32μm to 2mm range, with less than 75% smaller than 32μm and less than 25% larger than 2mm.</t>
  </si>
  <si>
    <t>SDFS</t>
  </si>
  <si>
    <t>Sand-grade ironstone</t>
  </si>
  <si>
    <t>{en}: 'Iron Sandstone'</t>
  </si>
  <si>
    <t>An ironstone with average grain or crystal size predominantly in the 32μm to 2mm range, with less than 75% smaller than 32μm and less than 25% larger than 2mm.</t>
  </si>
  <si>
    <t>SDGR</t>
  </si>
  <si>
    <t>Sandy gravel</t>
  </si>
  <si>
    <t>A gravel containing sand</t>
  </si>
  <si>
    <t>SDMD</t>
  </si>
  <si>
    <t>Sandy mud</t>
  </si>
  <si>
    <t>{en}: 'Sandy Clay'</t>
  </si>
  <si>
    <t>A mud containing sand.</t>
  </si>
  <si>
    <t>SDMS</t>
  </si>
  <si>
    <t>Silty dolomite-mudstone</t>
  </si>
  <si>
    <t>{en}: 'Dolomitic Siltstone'</t>
  </si>
  <si>
    <t>A dolomite-mudstone containing a high % of silt-sized particles.</t>
  </si>
  <si>
    <t>SDPO</t>
  </si>
  <si>
    <t>Sand-grade phosphorite</t>
  </si>
  <si>
    <t>{en}: 'Phosphatic sandstone'</t>
  </si>
  <si>
    <t>A phosphorite with average grain or crystal size predominantly in the 32μm to 2mm range, with less than 75% smaller than 32μm and less than 25% larger than 2mm.</t>
  </si>
  <si>
    <t>SDSO</t>
  </si>
  <si>
    <t>Sandy soil</t>
  </si>
  <si>
    <t>{en}: 'Light soil' 'Soil, sandy'</t>
  </si>
  <si>
    <t>Soil containing sand.</t>
  </si>
  <si>
    <t>SDST</t>
  </si>
  <si>
    <t>{en}: 'Sand-grade-sedimentary-rock'</t>
  </si>
  <si>
    <t>sandstone</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</si>
  <si>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</si>
  <si>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SEDS</t>
  </si>
  <si>
    <t>Sedimentary rock</t>
  </si>
  <si>
    <t>{en}: 'Sedimentary' 'stratified rock' 'derivative rock' 'Sedimentary Rock, undifferentiated'</t>
  </si>
  <si>
    <t>sedimentary_rock</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</si>
  <si>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</si>
  <si>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SERP</t>
  </si>
  <si>
    <t>{en}: 'Bergmanite'</t>
  </si>
  <si>
    <t>serpentinite</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</si>
  <si>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</si>
  <si>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SFAR</t>
  </si>
  <si>
    <t>Subfeldspathic-arenite</t>
  </si>
  <si>
    <t>{en}: 'Subarkose'</t>
  </si>
  <si>
    <t>An arenite where between 5% and 25% of the interstitial material is feldspar and feldspar &gt; rock fragments and the rest made up of quartz.</t>
  </si>
  <si>
    <t>SHLE</t>
  </si>
  <si>
    <t>{en}: 'Schluffstein'</t>
  </si>
  <si>
    <t>shale</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</si>
  <si>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</si>
  <si>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SHNK</t>
  </si>
  <si>
    <t>Shonkinite</t>
  </si>
  <si>
    <t>{en}: 'Melanocratic foid-syenite'</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</si>
  <si>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</si>
  <si>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SHSH</t>
  </si>
  <si>
    <t>Shoshonite</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</si>
  <si>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</si>
  <si>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SICT</t>
  </si>
  <si>
    <t xml:space="preserve">Name:Etymol: 'sil'iceous + con'crete.' A term suggested by Lamplugh (1902) .
A conglomerate or sandstone consisting of surficial sand and gravel cemented into a hard mass by silica. A siliceous duricrust. </t>
  </si>
  <si>
    <t>SILI</t>
  </si>
  <si>
    <t>Siliceous-rock</t>
  </si>
  <si>
    <t>{en}: 'Siliceous rock'</t>
  </si>
  <si>
    <t>non_clastic_siliceous_sedimentary_rock</t>
  </si>
  <si>
    <t>Rocks composed of more than 50% silica of biogenic or chemical origin.</t>
  </si>
  <si>
    <t>Silt</t>
  </si>
  <si>
    <t>{en}: 'Silt-grade-sediment'</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</si>
  <si>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</si>
  <si>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SINT</t>
  </si>
  <si>
    <t>Sinter</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</si>
  <si>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</si>
  <si>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SKRN</t>
  </si>
  <si>
    <t>{en}: 'tactite' 'Wrigglite'</t>
  </si>
  <si>
    <t>skarn</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</si>
  <si>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</si>
  <si>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SLAR</t>
  </si>
  <si>
    <t>Sublithic-arenite</t>
  </si>
  <si>
    <t>{en}: 'sublithic arenite' 'sublith arenite'</t>
  </si>
  <si>
    <t>An arenite where between 5% and 25% of the interstitial material is rock fragments and rock fragments &gt; feldspar and the rest made up of quartz.</t>
  </si>
  <si>
    <t>SLAT</t>
  </si>
  <si>
    <t>slate</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</si>
  <si>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</si>
  <si>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SLIB</t>
  </si>
  <si>
    <t>Shock lithified impact regolith breccia</t>
  </si>
  <si>
    <t>{en}: 'Shatter Breccia'</t>
  </si>
  <si>
    <t xml:space="preserve">Consolidated clastic impact debris breccia. </t>
  </si>
  <si>
    <t>SLMD</t>
  </si>
  <si>
    <t>Silicate-mud</t>
  </si>
  <si>
    <t>{en}: 'Siliclastic-mud'</t>
  </si>
  <si>
    <t>silicate_mud</t>
  </si>
  <si>
    <t xml:space="preserve">A siliciclastic-sediment containing more than 50% siliciclastic fragments, of which at least 75% should be less than 32μm. </t>
  </si>
  <si>
    <t>SLMS</t>
  </si>
  <si>
    <t>Silicate-mudstone</t>
  </si>
  <si>
    <t>silicate_mudstone</t>
  </si>
  <si>
    <t xml:space="preserve">Siliciclastic sedimentary rock containing more than 50% siliciclastic fragments, of which at least 75% should be less than 32μm. </t>
  </si>
  <si>
    <t>SLOZ</t>
  </si>
  <si>
    <t>Siliceous-ooze</t>
  </si>
  <si>
    <t>non_clastic_siliceous_sediment</t>
  </si>
  <si>
    <t>Non-clastic siliceous sediments composed of more than 50% silica of biogenic or chemical origin.</t>
  </si>
  <si>
    <t>{en}: 'Siltite'</t>
  </si>
  <si>
    <t>siltstone</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</si>
  <si>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</si>
  <si>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SNNT</t>
  </si>
  <si>
    <t>Sannaite</t>
  </si>
  <si>
    <t>A lampropyre with plagioclase&gt;K-feldspar and feldspars &gt; feldspathoid</t>
  </si>
  <si>
    <t>Soil</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</si>
  <si>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</si>
  <si>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SOMD</t>
  </si>
  <si>
    <t>Sodalite-monzodiorite</t>
  </si>
  <si>
    <t>{en}: 'Sodalite monzodiorite'</t>
  </si>
  <si>
    <t>A foid-monzodiorite where sodalite is the most abundant foid.</t>
  </si>
  <si>
    <t>SOSY</t>
  </si>
  <si>
    <t>Sodalite-syenite</t>
  </si>
  <si>
    <t>{en}: 'Sodalite syenite'</t>
  </si>
  <si>
    <t>A foid-syenite where sodalite is the most abundant foid.</t>
  </si>
  <si>
    <t>SOTT</t>
  </si>
  <si>
    <t>Sodalitite</t>
  </si>
  <si>
    <t>{en}: 'Sodalite basalt'</t>
  </si>
  <si>
    <t>A foidite consisting essentially of sodalite with &lt;10% of olivine and other mafic minerals. An urtite composed chiefly of sodalite, with smaller amounts of acmite, eudialyte, and alkali feldspar.</t>
  </si>
  <si>
    <t>SPIL</t>
  </si>
  <si>
    <t>Spilite</t>
  </si>
  <si>
    <t>spilite</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</si>
  <si>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</si>
  <si>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SPLT</t>
  </si>
  <si>
    <t>Sapropelite</t>
  </si>
  <si>
    <t>{en}: 'hartleyite' 'Oil shale' 'Tar shale'</t>
  </si>
  <si>
    <t>organic_bearing_mudstone</t>
  </si>
  <si>
    <t>An inorganic sedimentary rock with between 8-50% sapropelic matter rich in alginite.
Also known as oil shale.</t>
  </si>
  <si>
    <t>SPPL</t>
  </si>
  <si>
    <t>Sapropel</t>
  </si>
  <si>
    <t>sapropel</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</si>
  <si>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</si>
  <si>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SPRL</t>
  </si>
  <si>
    <t>Saprolite</t>
  </si>
  <si>
    <t>{en}: 'Saprolith' 'sathrolith' 'Saprock'</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</si>
  <si>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</si>
  <si>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SPRS</t>
  </si>
  <si>
    <t>Sparstone</t>
  </si>
  <si>
    <t>{en}: 'Sparite' 'Sparry Calcite'</t>
  </si>
  <si>
    <t>crystalline_carbonate</t>
  </si>
  <si>
    <t xml:space="preserve">A rock composed of obliterative sparry carbonate crystals, typically in inequant, blocky mosaics, with crystal size larger than 32μm.
</t>
  </si>
  <si>
    <t>SPSM</t>
  </si>
  <si>
    <t>Silici-pebbly silicate-mudstone</t>
  </si>
  <si>
    <t>{en}: 'Pebbly Mudstone' 'Pellet Claystone'</t>
  </si>
  <si>
    <t>A silicate-mudstone with siliciclastic pebbles.</t>
  </si>
  <si>
    <t>SPSS</t>
  </si>
  <si>
    <t>Spessartite</t>
  </si>
  <si>
    <t>{en}: 'Spessartite-rock' 'Spessartite rock'</t>
  </si>
  <si>
    <t xml:space="preserve">Name:Named after the Spessart region in southern Germany.
A lampropyre with plagioclase&gt;K-feldspar and hornblende the dominant mafic mineral; no feldspathoid. </t>
  </si>
  <si>
    <t>SPST</t>
  </si>
  <si>
    <t>Talc-rock</t>
  </si>
  <si>
    <t>{en}: 'Soapstone'</t>
  </si>
  <si>
    <t>A meta-ultramafic-rock rich intalc.</t>
  </si>
  <si>
    <t>SYEN</t>
  </si>
  <si>
    <t>syenite</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</si>
  <si>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</si>
  <si>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SYGR</t>
  </si>
  <si>
    <t>Syenogranite</t>
  </si>
  <si>
    <t>{en}: 'Alpha granite'</t>
  </si>
  <si>
    <t>syenogranite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</si>
  <si>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</si>
  <si>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SYNR</t>
  </si>
  <si>
    <t>Syenitic rock</t>
  </si>
  <si>
    <t>{en}: 'Alkali Intrusive' 'K-Feldspar quartz rock'</t>
  </si>
  <si>
    <t>syenitic_rock</t>
  </si>
  <si>
    <t>Syenitoid with a plagioclase to total feldspar ratio between 0.1 and 0.35. Includes rocks in QAPF fields 7, 7*, and 7'.</t>
  </si>
  <si>
    <t>SYTD</t>
  </si>
  <si>
    <t>Syenitoid</t>
  </si>
  <si>
    <t>{en}: 'Syenitic-rock'</t>
  </si>
  <si>
    <t>syenitoid</t>
  </si>
  <si>
    <t>A coarse grained felsic igneous rock having an alkali-feldspar/plagioclase ratio from 0.9-0.35, 0-10% foids and 0-20% quartz.</t>
  </si>
  <si>
    <t>TAND</t>
  </si>
  <si>
    <t>Trachyandesite</t>
  </si>
  <si>
    <t>{en}: 'Alkaliandesite' 'Alkali andesite' 'Etnaite' 'Trachy andesite'</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</si>
  <si>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</si>
  <si>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TCBS</t>
  </si>
  <si>
    <t>Trachybasalt</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</si>
  <si>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</si>
  <si>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TCDA</t>
  </si>
  <si>
    <t>Trachydacite</t>
  </si>
  <si>
    <t>A rocktype intermediate between phonolite and dacite, similar to trachyte, but notably has &gt;20% quartz.</t>
  </si>
  <si>
    <t>TESC</t>
  </si>
  <si>
    <t>Teschenite</t>
  </si>
  <si>
    <t>{en}: 'Bogusite' 'Crinanite: Teschinite' 'Analcime gabbro'</t>
  </si>
  <si>
    <t>A variety of analcime-gabbro consisting of olivine, titanian augite, labradorite and analcime.</t>
  </si>
  <si>
    <t>TFBR</t>
  </si>
  <si>
    <t>Tuff-breccia</t>
  </si>
  <si>
    <t>{en}: 'Tuff breccia' 'Brecciated Tuff'</t>
  </si>
  <si>
    <t xml:space="preserve">A pyroclastic-rock where there is at least 25% of each of the main fragment size divisions (i.e. block/bomb, lapilli and ash.) </t>
  </si>
  <si>
    <t>TFCG</t>
  </si>
  <si>
    <t>Tuffaceous-conglomerate</t>
  </si>
  <si>
    <t>{en}: 'Tuffaceous conglomerate' 'Volcanic conglomerate'</t>
  </si>
  <si>
    <t>A gravel-grade tuffaceous-rock with mostly rounded clasts.</t>
  </si>
  <si>
    <t>TFFT</t>
  </si>
  <si>
    <t>Tuffite</t>
  </si>
  <si>
    <t>tuffite</t>
  </si>
  <si>
    <t>Volcaniclastic rocks and sediments which consist of between 25% and 75% by volume of pyroclastic fragments.</t>
  </si>
  <si>
    <t>TFMS</t>
  </si>
  <si>
    <t>Tuffaceous-mudstone</t>
  </si>
  <si>
    <t>{en}: 'Tuffaceous mudstone'</t>
  </si>
  <si>
    <t>A mud-grade tuffaceous-rock.</t>
  </si>
  <si>
    <t>TFSS</t>
  </si>
  <si>
    <t>Tuffaceous-sandstone</t>
  </si>
  <si>
    <t>{en}: 'Tuffaceous sandstone' 'Sandstone volcaniclastic'</t>
  </si>
  <si>
    <t>A sand-grade tuffaceous-rock.</t>
  </si>
  <si>
    <t>TFST</t>
  </si>
  <si>
    <t>Tuffaceous-siltstone</t>
  </si>
  <si>
    <t>{en}: 'Tuffaceous siltstone'</t>
  </si>
  <si>
    <t>A silt-grade tuffaceous-rock.</t>
  </si>
  <si>
    <t>TFWK</t>
  </si>
  <si>
    <t>Tuffaceous-wacke</t>
  </si>
  <si>
    <t>{en}: 'Tuffaceous wacke'</t>
  </si>
  <si>
    <t>A wacke including predominantly tuffaceous material.</t>
  </si>
  <si>
    <t>TILI</t>
  </si>
  <si>
    <t>{en}: 'glacial moraine' 'Tilloid'</t>
  </si>
  <si>
    <t>A lithified till, of glacial origin; a poorly sorted sedimentary rock, usually containing boulders.
A consolidated or indurated sedimentary rock formed by lithification of glacial till, esp. pre-Pleistocene till.</t>
  </si>
  <si>
    <t>TILL</t>
  </si>
  <si>
    <t>Till</t>
  </si>
  <si>
    <t>{en}: 'glacial till' 'ice-laid drift' 'Boulder clay'</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</si>
  <si>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</si>
  <si>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TLBS</t>
  </si>
  <si>
    <t>{en}: 'Tholeiite'</t>
  </si>
  <si>
    <t>tholeiitic_basalt</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</si>
  <si>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</si>
  <si>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TLCR</t>
  </si>
  <si>
    <t>Tephrite</t>
  </si>
  <si>
    <t>tephrite</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</si>
  <si>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</si>
  <si>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TONL</t>
  </si>
  <si>
    <t>Tonalite</t>
  </si>
  <si>
    <t>tonalite</t>
  </si>
  <si>
    <t xml:space="preserve">A granitoid (a coarse grained igneous rock with &lt;90% mafics; felsic minerals are composed mostly of quartz (20-60%), Kspar (alkali-feldspar) and plagioclase), where plagioclase is &gt;90% of the total feldspar on the QAPF diagram. </t>
  </si>
  <si>
    <t>TONS</t>
  </si>
  <si>
    <t>Tonstein</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</si>
  <si>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</si>
  <si>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TPFD</t>
  </si>
  <si>
    <t>Tephritic-foidite</t>
  </si>
  <si>
    <t>{en}: 'Tephri-foidite' 'Tephritic foidite'</t>
  </si>
  <si>
    <t>tephritic_foidite</t>
  </si>
  <si>
    <t>Foiditic rocks, with felsics comprising 60-90% foids and alkali feldspar/total feldspar &lt;0.5, olivine &lt;10%</t>
  </si>
  <si>
    <t>TPPH</t>
  </si>
  <si>
    <t>Tephritic-phonolite</t>
  </si>
  <si>
    <t>{en}: 'Tephriphonolite' 'Tephri-phonolite' 'Tephritic phonolite'</t>
  </si>
  <si>
    <t>tephritic_phonolite</t>
  </si>
  <si>
    <t>Phonolitic rocks, with felsics comprising 60-90% foids and alkali feldspar/total feldspar 0.9-0.5</t>
  </si>
  <si>
    <t>TPRD</t>
  </si>
  <si>
    <t>Tephritoid</t>
  </si>
  <si>
    <t>{en}: 'Tephritic-rock'</t>
  </si>
  <si>
    <t>tephritoid</t>
  </si>
  <si>
    <t>Mafites tentatively identified as tephrite, with felsics comprising 10-60% foids and alkali feldspar/total feldspar &lt;0.5, &lt;10% olivine</t>
  </si>
  <si>
    <t>TRAC</t>
  </si>
  <si>
    <t>trachyte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</si>
  <si>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</si>
  <si>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TRAV</t>
  </si>
  <si>
    <t>travertine</t>
  </si>
  <si>
    <t>A limestone formed by hot mineral springs.</t>
  </si>
  <si>
    <t>TRCD</t>
  </si>
  <si>
    <t>Trachytoid</t>
  </si>
  <si>
    <t>{en}: 'Trachytic-rock'</t>
  </si>
  <si>
    <t>trachytoid</t>
  </si>
  <si>
    <t>Rocks tentatively identified as trachyte, with felsics comprising &lt;20% quartz, &lt;10%foids and plagioclase/alkali feldspar &lt;2.</t>
  </si>
  <si>
    <t>TRCR</t>
  </si>
  <si>
    <t>Trachytic rock</t>
  </si>
  <si>
    <t>trachytic_rock</t>
  </si>
  <si>
    <t xml:space="preserve"> Trachytoid that has a plagioclase to total feldspar ratio between 0.1 and 0.35. QAPF fields 7, 7', and 7*.</t>
  </si>
  <si>
    <t>TRCT</t>
  </si>
  <si>
    <t>Troctolite</t>
  </si>
  <si>
    <t>A gabbroid with &lt;5% pyroxene and is composed chiefly of calcic plagioclase (e.g., labradorite) and olivine. Such rocks commonly are speckled like trout.
Synonym of: forellenstein, troutstone</t>
  </si>
  <si>
    <t>TRON</t>
  </si>
  <si>
    <t>Trondhjemite</t>
  </si>
  <si>
    <t>A leucotonalite whose plagioclase is oligoclase or andesine, quartz at least 20% of the leucocratic minerals, and and alkali feldspar be no more than 10% of the total feldspar. Color index must be 10 or less.</t>
  </si>
  <si>
    <t>TUFA</t>
  </si>
  <si>
    <t>Tufa</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</si>
  <si>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</si>
  <si>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TUFF</t>
  </si>
  <si>
    <t>Tuff</t>
  </si>
  <si>
    <t>{en}: 'Ash-flow tuff' 'Ash-stone' 'Ash tuff' 'Aso lava'</t>
  </si>
  <si>
    <t>A pyroclastic rock where the average size of more than 75% of the pyroclastic fragments is less than 64mm and less than 25% of the fragments are lapilli. A general term for all consolidated pyroclastic rocks. Not to be confused with tufa. Adj: tuffaceous.</t>
  </si>
  <si>
    <t>UBRK</t>
  </si>
  <si>
    <t>Ultrabasic volcanic rock</t>
  </si>
  <si>
    <t>{en}: 'Ultrabasic rock'</t>
  </si>
  <si>
    <t>ultrabasic_igneous_rock</t>
  </si>
  <si>
    <t>A chemical classification based on the TAS diagram for normal volcanic rocks with less than 45% wt % SiO2.
This includes, foidite (in part), picrobasalt, basanite (in part) and tephrite (in part).</t>
  </si>
  <si>
    <t>UCPG</t>
  </si>
  <si>
    <t>Uncompahgrite</t>
  </si>
  <si>
    <t>{en}: 'Pyroxene-melilitolite' 'Pyroxene melilitolite'</t>
  </si>
  <si>
    <t>A coarse grained melilitic rock with more than 10% pyroxene.</t>
  </si>
  <si>
    <t>UMAF</t>
  </si>
  <si>
    <t>Ultramafic-rock</t>
  </si>
  <si>
    <t>{en}: 'Ultramafic rock' 'Ultramafic'</t>
  </si>
  <si>
    <t>ultramafic_igneous_rock</t>
  </si>
  <si>
    <t>Originally a term for a rock consisting essentially of mafic minerals, e.g. peridotite, dunite. Now defined as a rock with M &gt; 90%, fine or coarse grained.</t>
  </si>
  <si>
    <t>VGST</t>
  </si>
  <si>
    <t>Vogesite</t>
  </si>
  <si>
    <t>VLBR</t>
  </si>
  <si>
    <t>Volcanic breccia</t>
  </si>
  <si>
    <t>{en}: 'alloclastic breccia' 'lava breccia' 'trachyte breccia'</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</si>
  <si>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</si>
  <si>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lithological observation of a distinct sheetlike body of crystallized minerals within a rock.</t>
  </si>
  <si>
    <t>VOAS</t>
  </si>
  <si>
    <t>Ash</t>
  </si>
  <si>
    <t>{en}: 'volcanic ash' 'volcanic dust' 'pumicite' 'cinerite' 'spodite'</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</si>
  <si>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</si>
  <si>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VOBR</t>
  </si>
  <si>
    <t>Volcaniclastic-breccia</t>
  </si>
  <si>
    <t>Volcaniclastic-sedimentary-rock consisting of between 10% and 25% by volume of pyroclastic fragments, average &gt;2mm, with more than 50% angular.</t>
  </si>
  <si>
    <t>VOCL</t>
  </si>
  <si>
    <t>Volcaniclastic rock</t>
  </si>
  <si>
    <t>{en}: 'Volcaniclastic' 'Volcaniclastics'</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</si>
  <si>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</si>
  <si>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VOLC</t>
  </si>
  <si>
    <t>Extrusive igneous rock</t>
  </si>
  <si>
    <t>{en}: 'Aphanitic volcanic rock' 'Volcanic' 'Volcanic rock (aphanitic)' 'Volcanic Rock' 'Extrusive rock' 'Extrusive' 'Volcanic Rock, undifferentiated' 'Undifferentiated volcanic' ' Unclassified volcanic rock' 'unclassified volcanic unit'</t>
  </si>
  <si>
    <t>fine_grained_igneous_rock</t>
  </si>
  <si>
    <t>Fine-grained ("volcanic") crystalline igneous rock that have grains &lt;2mm, not readily identifiable to the naked eye. The subtypes usually must be petrographically and/or chemically analysed and plotted on QAPF or TAS diagrams to characterise them.</t>
  </si>
  <si>
    <t>VOMD</t>
  </si>
  <si>
    <t>Volcaniclastic-mud</t>
  </si>
  <si>
    <t>{en}: 'Volcaniclastic ash' 'Ash volcaniclastic'</t>
  </si>
  <si>
    <t>A mud-grade volcaniclastic-sediment.</t>
  </si>
  <si>
    <t>VOSS</t>
  </si>
  <si>
    <t>Volcaniclastic-sandstone</t>
  </si>
  <si>
    <t>A sand-grade volcaniclastic-sedimentary-rock.</t>
  </si>
  <si>
    <t>VTTF</t>
  </si>
  <si>
    <t>Vitric tuff</t>
  </si>
  <si>
    <t>A tuff composed mostly of volcanic glass fragments.</t>
  </si>
  <si>
    <t>WACK</t>
  </si>
  <si>
    <t>Wacke</t>
  </si>
  <si>
    <t>{en}: 'vake' 'clayey sandstone'</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</si>
  <si>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</si>
  <si>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WEBS</t>
  </si>
  <si>
    <t>Websterite</t>
  </si>
  <si>
    <t>A pyroxenite with &gt;5% clinopyroxene and &gt;5% orthopyroxene. (Not the namesake mineral "websterite")</t>
  </si>
  <si>
    <t>WETU</t>
  </si>
  <si>
    <t>Welded tuff</t>
  </si>
  <si>
    <t>{en}: 'tuff lava'</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</si>
  <si>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</si>
  <si>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WHRL</t>
  </si>
  <si>
    <t>Wehrlite</t>
  </si>
  <si>
    <t>A peridotite containing &lt;5% hornblende, &lt;5% orthopyroxene and &gt;5% clinopyroxene.</t>
  </si>
  <si>
    <t>WKST</t>
  </si>
  <si>
    <t>Wackestone</t>
  </si>
  <si>
    <t>A matrix-supported biochemical/chemical rock containing less than 75% mud-grade (&lt; 32μm) material (usually carbonate)</t>
  </si>
  <si>
    <t>XAKR</t>
  </si>
  <si>
    <t>Exotic alkaline rock</t>
  </si>
  <si>
    <t>exotic_alkaline_rock</t>
  </si>
  <si>
    <t>Kimberlite, lamproite, or lamprophyre. Generally are potassic, mafic or ultramafic rocks. Olivine (commonly serpentinized in kimberlite), and phlogopite are significant constituents.</t>
  </si>
  <si>
    <t>XCIR</t>
  </si>
  <si>
    <t>Exotic crystalline igneous rock</t>
  </si>
  <si>
    <t>exotic_composition_igneous_rock</t>
  </si>
  <si>
    <t>Igneous rocks that mostly do not fit into the standard QAPF, TAS and ultramafic diagrams. Commonly highly alkaline.</t>
  </si>
  <si>
    <t>XEVP</t>
  </si>
  <si>
    <t>Exotic evaporite</t>
  </si>
  <si>
    <t>exotic_evaporite</t>
  </si>
  <si>
    <t>Evaporite that is not 50 percent halite or 50 percent gypsum or anhydrite.</t>
  </si>
  <si>
    <t>ABSA</t>
  </si>
  <si>
    <t>Absarokite</t>
  </si>
  <si>
    <t>ACMT</t>
  </si>
  <si>
    <t>Acapulcoite meteorite</t>
  </si>
  <si>
    <t>ALMT</t>
  </si>
  <si>
    <t>Acapulcoite-lodranite meteorite</t>
  </si>
  <si>
    <t>ACET</t>
  </si>
  <si>
    <t>Aceite</t>
  </si>
  <si>
    <t>ACID</t>
  </si>
  <si>
    <t>Acidite</t>
  </si>
  <si>
    <t>ATSH</t>
  </si>
  <si>
    <t>Actinolite schist</t>
  </si>
  <si>
    <t>ACSH</t>
  </si>
  <si>
    <t>Actinolite-chlorite schist</t>
  </si>
  <si>
    <t>AMSH</t>
  </si>
  <si>
    <t>Actinolite-mica schist</t>
  </si>
  <si>
    <t>ADIN</t>
  </si>
  <si>
    <t>Adinole</t>
  </si>
  <si>
    <t>AENR</t>
  </si>
  <si>
    <t>Aegirine-nepheline-rock</t>
  </si>
  <si>
    <t>AEGN</t>
  </si>
  <si>
    <t>Aegirinite</t>
  </si>
  <si>
    <t>AEGL</t>
  </si>
  <si>
    <t>Aegirinolith</t>
  </si>
  <si>
    <t>AEOD</t>
  </si>
  <si>
    <t>Aeolian deposit</t>
  </si>
  <si>
    <t>AEOL</t>
  </si>
  <si>
    <t>Aeolinite</t>
  </si>
  <si>
    <t>AFRK</t>
  </si>
  <si>
    <t>Afrikandite</t>
  </si>
  <si>
    <t>AGGL</t>
  </si>
  <si>
    <t>Agglutinate</t>
  </si>
  <si>
    <t>AGMT</t>
  </si>
  <si>
    <t>Agmatite</t>
  </si>
  <si>
    <t>AGTG</t>
  </si>
  <si>
    <t>Agmatitic gneiss</t>
  </si>
  <si>
    <t>ANSP</t>
  </si>
  <si>
    <t>Agpaitic nepheline syenite pegmatite</t>
  </si>
  <si>
    <t>AILK</t>
  </si>
  <si>
    <t>Aillikite</t>
  </si>
  <si>
    <t>ALST</t>
  </si>
  <si>
    <t>Ailsyte</t>
  </si>
  <si>
    <t>{en}: 'Ailsite'</t>
  </si>
  <si>
    <t xml:space="preserve">A local name for a variety of microgranite or quartz microsyenite consisting of orthoclase, quartz and riebeckite. </t>
  </si>
  <si>
    <t>AKRT</t>
  </si>
  <si>
    <t>Akerite</t>
  </si>
  <si>
    <t xml:space="preserve">A collective term for varieties of microsyenite and micromonzonite consisting of alkali feldspar with more or less oligoclase, biotite, pyroxene and often quartz. Characterised by rectangular oligoclase. </t>
  </si>
  <si>
    <t>AKFM</t>
  </si>
  <si>
    <t>Akoafimite</t>
  </si>
  <si>
    <t>ALBR</t>
  </si>
  <si>
    <t>Alabradorite</t>
  </si>
  <si>
    <t>ABST</t>
  </si>
  <si>
    <t>Albasalt</t>
  </si>
  <si>
    <t>ABDL</t>
  </si>
  <si>
    <t>Albite dolerite</t>
  </si>
  <si>
    <t>ABFL</t>
  </si>
  <si>
    <t>Albite felsite</t>
  </si>
  <si>
    <t>ABSY</t>
  </si>
  <si>
    <t>Albite syenite</t>
  </si>
  <si>
    <t>A syenite where the primary feldspar component is albite.</t>
  </si>
  <si>
    <t>AEHN</t>
  </si>
  <si>
    <t>Albite-epidote hornfels</t>
  </si>
  <si>
    <t>ABGR</t>
  </si>
  <si>
    <t>Albite-granite</t>
  </si>
  <si>
    <t>An alkali-felspar-granite where the dominant feldspar is albite.</t>
  </si>
  <si>
    <t>AZGN</t>
  </si>
  <si>
    <t>Albitized gneiss</t>
  </si>
  <si>
    <t>AZGR</t>
  </si>
  <si>
    <t>Albitized granite</t>
  </si>
  <si>
    <t>ABRN</t>
  </si>
  <si>
    <t>Alboranite</t>
  </si>
  <si>
    <t>ALTG</t>
  </si>
  <si>
    <t>Alentegite</t>
  </si>
  <si>
    <t>{en}: 'Alentecite'</t>
  </si>
  <si>
    <t>An obsolete name suggested for a group of mica quartz “diorites” containing 16% to 33% of quartz. Erroneously spelt alentecite by Tomkeieff.</t>
  </si>
  <si>
    <t>ALTT</t>
  </si>
  <si>
    <t>Aleutite (rock)</t>
  </si>
  <si>
    <t>ALEX</t>
  </si>
  <si>
    <t>Alexoite</t>
  </si>
  <si>
    <t>ALFS</t>
  </si>
  <si>
    <t>Alfisol</t>
  </si>
  <si>
    <t>ALGS</t>
  </si>
  <si>
    <t>Alga sapropel</t>
  </si>
  <si>
    <t>ALKD</t>
  </si>
  <si>
    <t>Alkali diorite</t>
  </si>
  <si>
    <t>ALKG</t>
  </si>
  <si>
    <t>Alkali gabbro</t>
  </si>
  <si>
    <t>ALSB</t>
  </si>
  <si>
    <t>alkali sub-bentonite</t>
  </si>
  <si>
    <t>AFNS</t>
  </si>
  <si>
    <t>Alkali-feldspar nepheline-syenite</t>
  </si>
  <si>
    <t>AKPL</t>
  </si>
  <si>
    <t>Alkaliplete</t>
  </si>
  <si>
    <t>AKPT</t>
  </si>
  <si>
    <t>Alkaliptoche</t>
  </si>
  <si>
    <t>AKTS</t>
  </si>
  <si>
    <t>Alkorthosite</t>
  </si>
  <si>
    <t>An obsolete name for a variety of consisting predominantly of Na-orthoclase.</t>
  </si>
  <si>
    <t>AKRM</t>
  </si>
  <si>
    <t>Alkremite</t>
  </si>
  <si>
    <t>ALLL</t>
  </si>
  <si>
    <t>Allalinite</t>
  </si>
  <si>
    <t>ALGV</t>
  </si>
  <si>
    <t>Allgovite</t>
  </si>
  <si>
    <t>AVLT</t>
  </si>
  <si>
    <t>Allivalite</t>
  </si>
  <si>
    <t>ALCH</t>
  </si>
  <si>
    <t>Allochetite</t>
  </si>
  <si>
    <t>ALVD</t>
  </si>
  <si>
    <t>Alluvial deposit</t>
  </si>
  <si>
    <t>ALBC</t>
  </si>
  <si>
    <t>Alsbachite</t>
  </si>
  <si>
    <t>ALSH</t>
  </si>
  <si>
    <t>Alum Shale</t>
  </si>
  <si>
    <t>ALMO</t>
  </si>
  <si>
    <t>Aluminium ore</t>
  </si>
  <si>
    <t>{en}: 'Aluminum ore'</t>
  </si>
  <si>
    <t>An ore of the metal aluminium (aluminum). Most frequently this is bauxite.</t>
  </si>
  <si>
    <t>ALVK</t>
  </si>
  <si>
    <t>Alvikite</t>
  </si>
  <si>
    <t>AMST</t>
  </si>
  <si>
    <t>Amausite</t>
  </si>
  <si>
    <t>AMBT</t>
  </si>
  <si>
    <t>Ambonite</t>
  </si>
  <si>
    <t>AMHS</t>
  </si>
  <si>
    <t>Amherstite</t>
  </si>
  <si>
    <t>AMTT</t>
  </si>
  <si>
    <t>Amiatite</t>
  </si>
  <si>
    <t>AMNT</t>
  </si>
  <si>
    <t>Amneite</t>
  </si>
  <si>
    <t>AMPM</t>
  </si>
  <si>
    <t>Ampasimenite</t>
  </si>
  <si>
    <t>AMPL</t>
  </si>
  <si>
    <t>Ampelite</t>
  </si>
  <si>
    <t>AMTN</t>
  </si>
  <si>
    <t>Amphibole tonalite</t>
  </si>
  <si>
    <t>{en}: 'Andersonite (of Riba)'</t>
  </si>
  <si>
    <t>A tonalite containing amphibole.</t>
  </si>
  <si>
    <t>AEAN</t>
  </si>
  <si>
    <t>Amphibole-enstatite andesite</t>
  </si>
  <si>
    <t>AMPR</t>
  </si>
  <si>
    <t>Amphibole-rock</t>
  </si>
  <si>
    <t>APBT</t>
  </si>
  <si>
    <t>Amphibololite</t>
  </si>
  <si>
    <t>AMPG</t>
  </si>
  <si>
    <t>Amphigenite</t>
  </si>
  <si>
    <t>AYGD</t>
  </si>
  <si>
    <t>Amygdaloid</t>
  </si>
  <si>
    <t>AYBS</t>
  </si>
  <si>
    <t>Amygdaloidal basalt</t>
  </si>
  <si>
    <t>ANBT</t>
  </si>
  <si>
    <t>Anabohitsite</t>
  </si>
  <si>
    <t>ALCP</t>
  </si>
  <si>
    <t>Analcime camptonite</t>
  </si>
  <si>
    <t>ALNM</t>
  </si>
  <si>
    <t>Analcime nepheline-monzosyenite</t>
  </si>
  <si>
    <t>ALBN</t>
  </si>
  <si>
    <t>Analcime-basanite</t>
  </si>
  <si>
    <t>ALDI</t>
  </si>
  <si>
    <t>Analcime-diorite</t>
  </si>
  <si>
    <t>ALGB</t>
  </si>
  <si>
    <t>Analcime-gabbro</t>
  </si>
  <si>
    <t>ALMD</t>
  </si>
  <si>
    <t>Analcime-monzodiorite</t>
  </si>
  <si>
    <t>ALMG</t>
  </si>
  <si>
    <t>Analcime-monzogabbro</t>
  </si>
  <si>
    <t>ALMS</t>
  </si>
  <si>
    <t>Analcime-monzosyenite</t>
  </si>
  <si>
    <t>ALPH</t>
  </si>
  <si>
    <t>Analcime-phonolite</t>
  </si>
  <si>
    <t>ALSY</t>
  </si>
  <si>
    <t>Analcime-syenite</t>
  </si>
  <si>
    <t>ALTP</t>
  </si>
  <si>
    <t>Analcime-tephrite</t>
  </si>
  <si>
    <t>ANMA</t>
  </si>
  <si>
    <t>Anam-aegisodite</t>
  </si>
  <si>
    <t>ANMD</t>
  </si>
  <si>
    <t>Anameseid</t>
  </si>
  <si>
    <t>ANMS</t>
  </si>
  <si>
    <t>Anamesite</t>
  </si>
  <si>
    <t>ANTT</t>
  </si>
  <si>
    <t>Anatectite</t>
  </si>
  <si>
    <t>ANTX</t>
  </si>
  <si>
    <t>Anatexite</t>
  </si>
  <si>
    <t>ANCH</t>
  </si>
  <si>
    <t>Anchorite</t>
  </si>
  <si>
    <t>ADHF</t>
  </si>
  <si>
    <t>Andalusite hornfels</t>
  </si>
  <si>
    <t>ANDL</t>
  </si>
  <si>
    <t>Andelatite</t>
  </si>
  <si>
    <t>ANDD</t>
  </si>
  <si>
    <t>Andendiorite</t>
  </si>
  <si>
    <t>ANDG</t>
  </si>
  <si>
    <t>Andengranite</t>
  </si>
  <si>
    <t>A local name suggested for granitic rocks that are younger than the usual ones.</t>
  </si>
  <si>
    <t>ANNN</t>
  </si>
  <si>
    <t>Andennorite</t>
  </si>
  <si>
    <t>ANLB</t>
  </si>
  <si>
    <t>Andesilabradorite</t>
  </si>
  <si>
    <t>ADST</t>
  </si>
  <si>
    <t>Andesinite</t>
  </si>
  <si>
    <t>ANBS</t>
  </si>
  <si>
    <t>Andesite-basalt</t>
  </si>
  <si>
    <t>{en}: 'Andesitic basalt' 'Andesite basalt'</t>
  </si>
  <si>
    <t>ANLT</t>
  </si>
  <si>
    <t>Andesitic lapilli-tuff</t>
  </si>
  <si>
    <t>ANTF</t>
  </si>
  <si>
    <t>Andesitic tuff</t>
  </si>
  <si>
    <t>{en}: 'Andesitic pyroclast' 'Andesite pyroclast' 'Andesite tuff'</t>
  </si>
  <si>
    <t>ADTD</t>
  </si>
  <si>
    <t>Andesitoid</t>
  </si>
  <si>
    <t>{en}: 'Andesitic-rock'  'Andesitic rock'</t>
  </si>
  <si>
    <t xml:space="preserve">Rocks tentatively identified as andesite (also includes basaltic-andesite.) </t>
  </si>
  <si>
    <t>ANDI</t>
  </si>
  <si>
    <t>Andisol</t>
  </si>
  <si>
    <t>ANGR</t>
  </si>
  <si>
    <t>Angarite</t>
  </si>
  <si>
    <t>ANGL</t>
  </si>
  <si>
    <t>Angolaite</t>
  </si>
  <si>
    <t xml:space="preserve">A peralkaline syenite consisting of alkali feldspar (87% in type material), titanaugite with aegirine-augite rims (5%), aegirine (0.7%), fayalite (3.6%) and accessory magnetite, apatite, aenigmatite, hastingsite and cancrinite. </t>
  </si>
  <si>
    <t>ANGM</t>
  </si>
  <si>
    <t>Angrite meteorite</t>
  </si>
  <si>
    <t>AHGS</t>
  </si>
  <si>
    <t>Anhydrite-grainstone</t>
  </si>
  <si>
    <t>AHMS</t>
  </si>
  <si>
    <t>Anhydrite-mudstone</t>
  </si>
  <si>
    <t>AHPS</t>
  </si>
  <si>
    <t>Anhydrite-packstone</t>
  </si>
  <si>
    <t>AHST</t>
  </si>
  <si>
    <t>Anhydrite-stone</t>
  </si>
  <si>
    <t>AHWK</t>
  </si>
  <si>
    <t>Anhydrite-wackestone</t>
  </si>
  <si>
    <t>AKNT</t>
  </si>
  <si>
    <t>Ankaranandite</t>
  </si>
  <si>
    <t>A group name for varieties of orthopyroxene alkali-feldspar-syenite to orthopyroxene syenite of QAPF fields 6–6* to 7–7* belonging to the charnockitic rock series. It is suggested (Streckeisen, 1974, p.357) that this term should be abandoned.</t>
  </si>
  <si>
    <t>AKTT</t>
  </si>
  <si>
    <t>Ankaratrite</t>
  </si>
  <si>
    <t>AKBD</t>
  </si>
  <si>
    <t>Ankerite-boundstone</t>
  </si>
  <si>
    <t>AKFS</t>
  </si>
  <si>
    <t>Ankerite-framestone</t>
  </si>
  <si>
    <t>AKGS</t>
  </si>
  <si>
    <t>Ankerite-grainstone</t>
  </si>
  <si>
    <t>AKGR</t>
  </si>
  <si>
    <t>Ankerite-gravel</t>
  </si>
  <si>
    <t>AKMR</t>
  </si>
  <si>
    <t>Ankerite-microsparstone</t>
  </si>
  <si>
    <t>AKMC</t>
  </si>
  <si>
    <t>Ankerite-microstone</t>
  </si>
  <si>
    <t>AKMD</t>
  </si>
  <si>
    <t>Ankerite-mud</t>
  </si>
  <si>
    <t>AKMS</t>
  </si>
  <si>
    <t>Ankerite-mudstone</t>
  </si>
  <si>
    <t>AKPS</t>
  </si>
  <si>
    <t>Ankerite-packstone</t>
  </si>
  <si>
    <t>AKPD</t>
  </si>
  <si>
    <t>Ankerite-pseudosparstone</t>
  </si>
  <si>
    <t>AKSD</t>
  </si>
  <si>
    <t>Ankerite-sand</t>
  </si>
  <si>
    <t>AKSR</t>
  </si>
  <si>
    <t>Ankerite-sparstone</t>
  </si>
  <si>
    <t>AKWK</t>
  </si>
  <si>
    <t>Ankerite-wackestone</t>
  </si>
  <si>
    <t>AAUM</t>
  </si>
  <si>
    <t>Anomalous aubrite meteorite</t>
  </si>
  <si>
    <t>ACK3</t>
  </si>
  <si>
    <t>Anomalous CK3 chondrite meteorite</t>
  </si>
  <si>
    <t>ACK4</t>
  </si>
  <si>
    <t>Anomalous CK4 chondrite meteorite</t>
  </si>
  <si>
    <t>ACK5</t>
  </si>
  <si>
    <t>Anomalous CK5 chondrite meteorite</t>
  </si>
  <si>
    <t>ACMM</t>
  </si>
  <si>
    <t>Anomalous CM chondrite meteorite</t>
  </si>
  <si>
    <t>ACM2</t>
  </si>
  <si>
    <t>Anomalous CM2 chondrite meteorite</t>
  </si>
  <si>
    <t>ACR2</t>
  </si>
  <si>
    <t>Anomalous CR2 chondrite meteorite</t>
  </si>
  <si>
    <t>ACV3</t>
  </si>
  <si>
    <t>Anomalous CV3 chondrite meteorite</t>
  </si>
  <si>
    <t>ADGM</t>
  </si>
  <si>
    <t>Anomalous diogenite meteorite</t>
  </si>
  <si>
    <t>AECM</t>
  </si>
  <si>
    <t>Anomalous E chondrite meteorite</t>
  </si>
  <si>
    <t>AE3M</t>
  </si>
  <si>
    <t>Anomalous E3 chondrite meteorite</t>
  </si>
  <si>
    <t>AE5M</t>
  </si>
  <si>
    <t>Anomalous E5 chondrite meteorite</t>
  </si>
  <si>
    <t>34AM</t>
  </si>
  <si>
    <t>Anomalous EH3/4 chondrite meteorite</t>
  </si>
  <si>
    <t>AEH7</t>
  </si>
  <si>
    <t>Anomalous EH7 chondrite meteorite</t>
  </si>
  <si>
    <t>AEUM</t>
  </si>
  <si>
    <t>Anomalous eucrite meteorite</t>
  </si>
  <si>
    <t>AH38</t>
  </si>
  <si>
    <t>Anomalous H3.8 chondrite meteorite</t>
  </si>
  <si>
    <t>AHWM</t>
  </si>
  <si>
    <t>Anomalous howardite meteorite</t>
  </si>
  <si>
    <t>AIAB</t>
  </si>
  <si>
    <t>Anomalous IAB iron meteorite</t>
  </si>
  <si>
    <t>ASHL</t>
  </si>
  <si>
    <t>Anomalous IAB-sHL iron meteorite</t>
  </si>
  <si>
    <t>ASLM</t>
  </si>
  <si>
    <t>Anomalous IAB-sLM iron meteorite</t>
  </si>
  <si>
    <t>AICM</t>
  </si>
  <si>
    <t>Anomalous IC iron meteorite</t>
  </si>
  <si>
    <t>AABI</t>
  </si>
  <si>
    <t>Anomalous IIAB iron meteorite</t>
  </si>
  <si>
    <t>AIID</t>
  </si>
  <si>
    <t>Anomalous IID iron meteorite</t>
  </si>
  <si>
    <t>AIIE</t>
  </si>
  <si>
    <t>Anomalous IIE iron meteorite</t>
  </si>
  <si>
    <t>AIII</t>
  </si>
  <si>
    <t>Anomalous IIIAB iron meteorite</t>
  </si>
  <si>
    <t>AIEI</t>
  </si>
  <si>
    <t>Anomalous IIIE iron meteorite</t>
  </si>
  <si>
    <t>AIVA</t>
  </si>
  <si>
    <t>Anomalous IVA iron meteorite</t>
  </si>
  <si>
    <t>AMSM</t>
  </si>
  <si>
    <t>Anomalous mesosiderite meteorite</t>
  </si>
  <si>
    <t>APMG</t>
  </si>
  <si>
    <t>Anomalous PMG pallasite meteorite</t>
  </si>
  <si>
    <t>AURM</t>
  </si>
  <si>
    <t>Anomalous ureilite meteorite</t>
  </si>
  <si>
    <t>ANSS</t>
  </si>
  <si>
    <t>Anorthitissite</t>
  </si>
  <si>
    <t>ARTT</t>
  </si>
  <si>
    <t>Anorthitite</t>
  </si>
  <si>
    <t>ANHB</t>
  </si>
  <si>
    <t>Anorthobase</t>
  </si>
  <si>
    <t>ACBS</t>
  </si>
  <si>
    <t>Anorthoclase basalt</t>
  </si>
  <si>
    <t>ACSY</t>
  </si>
  <si>
    <t>Anorthoclase syenite</t>
  </si>
  <si>
    <t>A syenite cotanining anorthoclase</t>
  </si>
  <si>
    <t>ACST</t>
  </si>
  <si>
    <t>Anorthoclasite</t>
  </si>
  <si>
    <t>ANNR</t>
  </si>
  <si>
    <t>Anorthosite norite</t>
  </si>
  <si>
    <t>ANLM</t>
  </si>
  <si>
    <t>Anorthositic Lunar meteorite</t>
  </si>
  <si>
    <t>ANSY</t>
  </si>
  <si>
    <t>Anorthosyenite</t>
  </si>
  <si>
    <t>An obsolete term for a variety of syenite with phenocrysts of anorthoclase.</t>
  </si>
  <si>
    <t>APHY</t>
  </si>
  <si>
    <t>Anthraphyre</t>
  </si>
  <si>
    <t>AFPG</t>
  </si>
  <si>
    <t>Antifenitepegmatite</t>
  </si>
  <si>
    <t>A pegmatitic sodic syenite composed mainly of antiperthite with minor biotite and opaques.</t>
  </si>
  <si>
    <t>ANSH</t>
  </si>
  <si>
    <t>Antsohite</t>
  </si>
  <si>
    <t>ANYL</t>
  </si>
  <si>
    <t>Anyolite</t>
  </si>
  <si>
    <t>APCH</t>
  </si>
  <si>
    <t>Apache Tears</t>
  </si>
  <si>
    <t>ACHO</t>
  </si>
  <si>
    <t>Apachite</t>
  </si>
  <si>
    <t>APNP</t>
  </si>
  <si>
    <t>Apatite nephelinolite</t>
  </si>
  <si>
    <t>APFR</t>
  </si>
  <si>
    <t>Apatite-forsteritite</t>
  </si>
  <si>
    <t>APMR</t>
  </si>
  <si>
    <t>Apatite-magnetite-rock</t>
  </si>
  <si>
    <t>APTT</t>
  </si>
  <si>
    <t>Apatitolite</t>
  </si>
  <si>
    <t>APGS</t>
  </si>
  <si>
    <t>Apgaitic nepheline-syenite</t>
  </si>
  <si>
    <t>APND</t>
  </si>
  <si>
    <t>Aphanide</t>
  </si>
  <si>
    <t>APDI</t>
  </si>
  <si>
    <t>Aplitic diorite</t>
  </si>
  <si>
    <t>APDO</t>
  </si>
  <si>
    <t>Aplitic dolerite</t>
  </si>
  <si>
    <t>APGR</t>
  </si>
  <si>
    <t>Aplitic granite</t>
  </si>
  <si>
    <t>{en}: 'Granite aplite' '</t>
  </si>
  <si>
    <t>A fine-grained granite consisting of only feldspar and quartz.</t>
  </si>
  <si>
    <t>AMGB</t>
  </si>
  <si>
    <t>Aplitic microgabbro</t>
  </si>
  <si>
    <t>APMZ</t>
  </si>
  <si>
    <t>Aplitic monzonite</t>
  </si>
  <si>
    <t>APQM</t>
  </si>
  <si>
    <t>Aplitic quartz-monzonite</t>
  </si>
  <si>
    <t>APSY</t>
  </si>
  <si>
    <t>Aplosyenite</t>
  </si>
  <si>
    <t>APJD</t>
  </si>
  <si>
    <t>Apojasperoid</t>
  </si>
  <si>
    <t>APYT</t>
  </si>
  <si>
    <t>Aporhyolite</t>
  </si>
  <si>
    <t>APTC</t>
  </si>
  <si>
    <t>Apotroctolite</t>
  </si>
  <si>
    <t>APPN</t>
  </si>
  <si>
    <t>Appinite</t>
  </si>
  <si>
    <t>ARBS</t>
  </si>
  <si>
    <t>Aragonite-boundstone</t>
  </si>
  <si>
    <t>ARFS</t>
  </si>
  <si>
    <t>Aragonite-framestone</t>
  </si>
  <si>
    <t>ARGS</t>
  </si>
  <si>
    <t>Aragonite-grainstone</t>
  </si>
  <si>
    <t>ARGR</t>
  </si>
  <si>
    <t>Aragonite-gravel</t>
  </si>
  <si>
    <t>ARMR</t>
  </si>
  <si>
    <t>Aragonite-microsparstone</t>
  </si>
  <si>
    <t>ARMC</t>
  </si>
  <si>
    <t>Aragonite-microstone</t>
  </si>
  <si>
    <t>ARMD</t>
  </si>
  <si>
    <t>Aragonite-mud</t>
  </si>
  <si>
    <t>ARMS</t>
  </si>
  <si>
    <t>Aragonite-mudstone</t>
  </si>
  <si>
    <t>ARPS</t>
  </si>
  <si>
    <t>Aragonite-packstone</t>
  </si>
  <si>
    <t>ARPD</t>
  </si>
  <si>
    <t>Aragonite-pseudosparstone</t>
  </si>
  <si>
    <t>ARSD</t>
  </si>
  <si>
    <t>Aragonite-sand</t>
  </si>
  <si>
    <t>ARSR</t>
  </si>
  <si>
    <t>Aragonite-sparstone</t>
  </si>
  <si>
    <t>ARWK</t>
  </si>
  <si>
    <t>Aragonite-wackestone</t>
  </si>
  <si>
    <t>ARPH</t>
  </si>
  <si>
    <t>Arapahite</t>
  </si>
  <si>
    <t>ARGH</t>
  </si>
  <si>
    <t>argillaceous hematite</t>
  </si>
  <si>
    <t>ARGT</t>
  </si>
  <si>
    <t>Argillisite</t>
  </si>
  <si>
    <t>ARGU</t>
  </si>
  <si>
    <t>Argulite</t>
  </si>
  <si>
    <t>ARID</t>
  </si>
  <si>
    <t>Aridisol</t>
  </si>
  <si>
    <t>ARIG</t>
  </si>
  <si>
    <t>Ariegite</t>
  </si>
  <si>
    <t>ARIZ</t>
  </si>
  <si>
    <t>Arizonite</t>
  </si>
  <si>
    <t>A local name for a dyke rock consisting of 80% quartz with 18% orthoclase and 2% muscovite.</t>
  </si>
  <si>
    <t>ARKT</t>
  </si>
  <si>
    <t>Arkite</t>
  </si>
  <si>
    <t>ARKQ</t>
  </si>
  <si>
    <t>Arkose quartzite</t>
  </si>
  <si>
    <t>ARKD</t>
  </si>
  <si>
    <t>Arkosic sand</t>
  </si>
  <si>
    <t>ASOR</t>
  </si>
  <si>
    <t>Arsenic ore</t>
  </si>
  <si>
    <t>An ore containing commercially workable quantities of arsenic.</t>
  </si>
  <si>
    <t>ASOT</t>
  </si>
  <si>
    <t>Arsoite</t>
  </si>
  <si>
    <t>ARTR</t>
  </si>
  <si>
    <t>Arterite</t>
  </si>
  <si>
    <t>ASCH</t>
  </si>
  <si>
    <t>Aschaffite</t>
  </si>
  <si>
    <t>ASHB</t>
  </si>
  <si>
    <t>Ash-breccia</t>
  </si>
  <si>
    <t>ASPR</t>
  </si>
  <si>
    <t>Asperite</t>
  </si>
  <si>
    <t>ASPP</t>
  </si>
  <si>
    <t>Asphalt (processed)</t>
  </si>
  <si>
    <t>ASPS</t>
  </si>
  <si>
    <t>Asphaltic sandstone</t>
  </si>
  <si>
    <t>ASSY</t>
  </si>
  <si>
    <t>Assyntite</t>
  </si>
  <si>
    <t>AACM</t>
  </si>
  <si>
    <t>Asteroidal achondrite meteorite</t>
  </si>
  <si>
    <t>ASTR</t>
  </si>
  <si>
    <t>Astridite</t>
  </si>
  <si>
    <t>ATAT</t>
  </si>
  <si>
    <t>Atatschite</t>
  </si>
  <si>
    <t>ATAX</t>
  </si>
  <si>
    <t>Ataxite</t>
  </si>
  <si>
    <t>ATLA</t>
  </si>
  <si>
    <t>Atlantisite</t>
  </si>
  <si>
    <t>ATGR</t>
  </si>
  <si>
    <t>A-type granite</t>
  </si>
  <si>
    <t>A general term for granitoids typically occurring in rift zones and the interiors of stable continental plates. The prefix A stands for anorogenic. Usually mildly alkaline and K-rich.</t>
  </si>
  <si>
    <t>AUBM</t>
  </si>
  <si>
    <t>Aubrite meteorite</t>
  </si>
  <si>
    <t>AUMY</t>
  </si>
  <si>
    <t>Augen-mylonite</t>
  </si>
  <si>
    <t>AUAC</t>
  </si>
  <si>
    <t>Augite analcimite</t>
  </si>
  <si>
    <t>AUAD</t>
  </si>
  <si>
    <t>Augite andesite</t>
  </si>
  <si>
    <t>AUDI</t>
  </si>
  <si>
    <t>Augite diorite</t>
  </si>
  <si>
    <t>AUMZ</t>
  </si>
  <si>
    <t>Augite monzonite</t>
  </si>
  <si>
    <t>AUPY</t>
  </si>
  <si>
    <t>Augite porphyry</t>
  </si>
  <si>
    <t>AUSY</t>
  </si>
  <si>
    <t>Augite syenite</t>
  </si>
  <si>
    <t>A syenite containing prominent augite.</t>
  </si>
  <si>
    <t>AUVG</t>
  </si>
  <si>
    <t>Augite vogesite</t>
  </si>
  <si>
    <t>ABMD</t>
  </si>
  <si>
    <t>Augite-biotite microdiorite</t>
  </si>
  <si>
    <t>AUTT</t>
  </si>
  <si>
    <t>Augitite</t>
  </si>
  <si>
    <t>AUST</t>
  </si>
  <si>
    <t>Australite</t>
  </si>
  <si>
    <t>AVZC</t>
  </si>
  <si>
    <t>Avezacite</t>
  </si>
  <si>
    <t>BAJA</t>
  </si>
  <si>
    <t>Bajaite</t>
  </si>
  <si>
    <t>BALD</t>
  </si>
  <si>
    <t>Baldite</t>
  </si>
  <si>
    <t>BALG</t>
  </si>
  <si>
    <t>Balgarite</t>
  </si>
  <si>
    <t>BALT</t>
  </si>
  <si>
    <t>Baltorite</t>
  </si>
  <si>
    <t>BANK</t>
  </si>
  <si>
    <t>Banakite</t>
  </si>
  <si>
    <t>BANT</t>
  </si>
  <si>
    <t>Banatite</t>
  </si>
  <si>
    <t>BAND</t>
  </si>
  <si>
    <t>Bandaite</t>
  </si>
  <si>
    <t>BANG</t>
  </si>
  <si>
    <t>Banded gneiss</t>
  </si>
  <si>
    <t>BBCO</t>
  </si>
  <si>
    <t>Banded-bright-coal</t>
  </si>
  <si>
    <t>BDCO</t>
  </si>
  <si>
    <t>Banded-coal</t>
  </si>
  <si>
    <t>BDDC</t>
  </si>
  <si>
    <t>Banded-dull-coal</t>
  </si>
  <si>
    <t>BDFC</t>
  </si>
  <si>
    <t>Banded-ferruginous chert</t>
  </si>
  <si>
    <t>BDSI</t>
  </si>
  <si>
    <t>Banded-siliceous ironstone</t>
  </si>
  <si>
    <t>BARA</t>
  </si>
  <si>
    <t>Baramite</t>
  </si>
  <si>
    <t>BARN</t>
  </si>
  <si>
    <t>Barneite</t>
  </si>
  <si>
    <t>BARS</t>
  </si>
  <si>
    <t>Barshawite</t>
  </si>
  <si>
    <t>BALM</t>
  </si>
  <si>
    <t>Basaltic and anorthositic Lunar meteorite</t>
  </si>
  <si>
    <t>BGLM</t>
  </si>
  <si>
    <t>Basaltic and gabbroic breccia Lunar meteorite</t>
  </si>
  <si>
    <t>BBLM</t>
  </si>
  <si>
    <t>Basaltic breccia Lunar meteorite</t>
  </si>
  <si>
    <t>BASG</t>
  </si>
  <si>
    <t>Basaltic glass</t>
  </si>
  <si>
    <t>BSLM</t>
  </si>
  <si>
    <t>Basaltic Lunar meteorite</t>
  </si>
  <si>
    <t>BSHM</t>
  </si>
  <si>
    <t>Basaltic shergottite meteorite</t>
  </si>
  <si>
    <t>BSVB</t>
  </si>
  <si>
    <t>Basaltic-volcaniclastic-breccia</t>
  </si>
  <si>
    <t>BSVS</t>
  </si>
  <si>
    <t>Basaltic-volcaniclastic-sandstone</t>
  </si>
  <si>
    <t>BSTN</t>
  </si>
  <si>
    <t>Basaltine</t>
  </si>
  <si>
    <t>BSTT</t>
  </si>
  <si>
    <t>Basaltite</t>
  </si>
  <si>
    <t>BSTD</t>
  </si>
  <si>
    <t>Basaltoid</t>
  </si>
  <si>
    <t>BSTY</t>
  </si>
  <si>
    <t>Basalt-trachyte</t>
  </si>
  <si>
    <t>BSWK</t>
  </si>
  <si>
    <t>Basalt-wacke</t>
  </si>
  <si>
    <t>BSAC</t>
  </si>
  <si>
    <t>Basanitic-analcimite</t>
  </si>
  <si>
    <t>BSHU</t>
  </si>
  <si>
    <t>Basanitic-haüynite</t>
  </si>
  <si>
    <t>BSLU</t>
  </si>
  <si>
    <t>Basanitic-leucitite</t>
  </si>
  <si>
    <t>BSNP</t>
  </si>
  <si>
    <t>Basanitic-nephelinite</t>
  </si>
  <si>
    <t>BSND</t>
  </si>
  <si>
    <t>Basanitoid</t>
  </si>
  <si>
    <t>BVOL</t>
  </si>
  <si>
    <t>Basic volcanic rock</t>
  </si>
  <si>
    <t>BAPT</t>
  </si>
  <si>
    <t>Basin peat</t>
  </si>
  <si>
    <t>BASI</t>
  </si>
  <si>
    <t>Basite</t>
  </si>
  <si>
    <t>BASL</t>
  </si>
  <si>
    <t>Baslatite</t>
  </si>
  <si>
    <t>BATK</t>
  </si>
  <si>
    <t>Batukite</t>
  </si>
  <si>
    <t>BAUC</t>
  </si>
  <si>
    <t>Bauchite</t>
  </si>
  <si>
    <t>BAUL</t>
  </si>
  <si>
    <t>Baulite</t>
  </si>
  <si>
    <t>BUXS</t>
  </si>
  <si>
    <t>Bauxitic soil</t>
  </si>
  <si>
    <t>BDSD</t>
  </si>
  <si>
    <t>Beach dune sand</t>
  </si>
  <si>
    <t>{en}: 'Dune Sand'</t>
  </si>
  <si>
    <t>BEAC</t>
  </si>
  <si>
    <t>Beach sand</t>
  </si>
  <si>
    <t>BEBE</t>
  </si>
  <si>
    <t>Bebedourite</t>
  </si>
  <si>
    <t>BEDI</t>
  </si>
  <si>
    <t>Bediasite</t>
  </si>
  <si>
    <t>BEER</t>
  </si>
  <si>
    <t>Beerbachite</t>
  </si>
  <si>
    <t>BEKI</t>
  </si>
  <si>
    <t>Bekinkinite</t>
  </si>
  <si>
    <t>BELC</t>
  </si>
  <si>
    <t>Belocherite</t>
  </si>
  <si>
    <t>BELO</t>
  </si>
  <si>
    <t>Beloeilite</t>
  </si>
  <si>
    <t>BELU</t>
  </si>
  <si>
    <t>Belugite</t>
  </si>
  <si>
    <t>BENT</t>
  </si>
  <si>
    <t>Bentonite</t>
  </si>
  <si>
    <t>BERH</t>
  </si>
  <si>
    <t>Bereshite</t>
  </si>
  <si>
    <t>BERE</t>
  </si>
  <si>
    <t>Beresite</t>
  </si>
  <si>
    <t>BERL</t>
  </si>
  <si>
    <t>Beresite-listvenite</t>
  </si>
  <si>
    <t>BERI</t>
  </si>
  <si>
    <t>Beringite</t>
  </si>
  <si>
    <t>BERM</t>
  </si>
  <si>
    <t>Bermudite</t>
  </si>
  <si>
    <t>BERO</t>
  </si>
  <si>
    <t>Berondrite</t>
  </si>
  <si>
    <t>BESC</t>
  </si>
  <si>
    <t>Beschtauite</t>
  </si>
  <si>
    <t>BIBL</t>
  </si>
  <si>
    <t>Bibliolite</t>
  </si>
  <si>
    <t>BIEL</t>
  </si>
  <si>
    <t>Bielenite</t>
  </si>
  <si>
    <t>BIGW</t>
  </si>
  <si>
    <t>Bigwoodite</t>
  </si>
  <si>
    <t>BIKO</t>
  </si>
  <si>
    <t>Bikolite</t>
  </si>
  <si>
    <t>BILL</t>
  </si>
  <si>
    <t>Billitonite</t>
  </si>
  <si>
    <t>BINE</t>
  </si>
  <si>
    <t>Bineite</t>
  </si>
  <si>
    <t>BINM</t>
  </si>
  <si>
    <t>Binemelite</t>
  </si>
  <si>
    <t>BIOC</t>
  </si>
  <si>
    <t>Biochemical and chemical sedimentary rock</t>
  </si>
  <si>
    <t>BIOL</t>
  </si>
  <si>
    <t>Biological deposit</t>
  </si>
  <si>
    <t>BTGN</t>
  </si>
  <si>
    <t>Biotite gneiss</t>
  </si>
  <si>
    <t>{en}: 'Melano biotite gneiss'</t>
  </si>
  <si>
    <t>A gneiss containing biotite mica as the major mafic component.</t>
  </si>
  <si>
    <t>BHSY</t>
  </si>
  <si>
    <t>Biotite hornblende syenite</t>
  </si>
  <si>
    <t>A syenite containing hornblende and biotite.</t>
  </si>
  <si>
    <t>BMTG</t>
  </si>
  <si>
    <t>Biotite melteigite</t>
  </si>
  <si>
    <t>BNMS</t>
  </si>
  <si>
    <t>Biotite nepheline-monzosyenite</t>
  </si>
  <si>
    <t>BPDT</t>
  </si>
  <si>
    <t>Biotite peridotite</t>
  </si>
  <si>
    <t>BPYX</t>
  </si>
  <si>
    <t>Biotite pyroxenite</t>
  </si>
  <si>
    <t>BQNR</t>
  </si>
  <si>
    <t>Biotite quartz-norite</t>
  </si>
  <si>
    <t>BBHM</t>
  </si>
  <si>
    <t>Biotite-bearing-hornblende meladiorite</t>
  </si>
  <si>
    <t>BFPY</t>
  </si>
  <si>
    <t>Biotite-feldspar porphyry</t>
  </si>
  <si>
    <t>BGPG</t>
  </si>
  <si>
    <t>Biotite-garnet-plagioclase granulite</t>
  </si>
  <si>
    <t>BHBG</t>
  </si>
  <si>
    <t>Biotite-hornblende gneiss</t>
  </si>
  <si>
    <t>BQFP</t>
  </si>
  <si>
    <t>Biotite-quartz-feldspar pegmatite</t>
  </si>
  <si>
    <t>BIOT</t>
  </si>
  <si>
    <t>Biotitite</t>
  </si>
  <si>
    <t>BIQU</t>
  </si>
  <si>
    <t>Biquahororthandite</t>
  </si>
  <si>
    <t>A mnemoic name created by Johannsen (1931) to demonstrate the classification systsem of Belyankin (1929). This name indicates a granitic rock consisting of biotite, quartz, hornblende, orthoclase and andesine.</t>
  </si>
  <si>
    <t>BIRB</t>
  </si>
  <si>
    <t>Birbirite</t>
  </si>
  <si>
    <t>BIRC</t>
  </si>
  <si>
    <t>Birch bog peat</t>
  </si>
  <si>
    <t>BIRD</t>
  </si>
  <si>
    <t>Bird's eye slate</t>
  </si>
  <si>
    <t>BISM</t>
  </si>
  <si>
    <t>Bismuth ore</t>
  </si>
  <si>
    <t>An ore of bismuth.</t>
  </si>
  <si>
    <t>BJOR</t>
  </si>
  <si>
    <t>Björnsjöite</t>
  </si>
  <si>
    <t>BKBI</t>
  </si>
  <si>
    <t>Blackband ironstone</t>
  </si>
  <si>
    <t>BLKL</t>
  </si>
  <si>
    <t>Black-lignite</t>
  </si>
  <si>
    <t>BLAC</t>
  </si>
  <si>
    <t>Blacolite</t>
  </si>
  <si>
    <t>BLAI</t>
  </si>
  <si>
    <t>Blairmorite</t>
  </si>
  <si>
    <t>BLAN</t>
  </si>
  <si>
    <t>Blanket peat</t>
  </si>
  <si>
    <t>BLAS</t>
  </si>
  <si>
    <t>Blastomylonite</t>
  </si>
  <si>
    <t>BLAV</t>
  </si>
  <si>
    <t>Blaviérite</t>
  </si>
  <si>
    <t>BKBM</t>
  </si>
  <si>
    <t>Block-bomb-tephra</t>
  </si>
  <si>
    <t>BLOC</t>
  </si>
  <si>
    <t>Block-tephra</t>
  </si>
  <si>
    <t>BDCH</t>
  </si>
  <si>
    <t>Bodeachat</t>
  </si>
  <si>
    <t>BODE</t>
  </si>
  <si>
    <t>Boderite</t>
  </si>
  <si>
    <t>BOET</t>
  </si>
  <si>
    <t>Boetonite</t>
  </si>
  <si>
    <t>BOGI</t>
  </si>
  <si>
    <t>Bog ironstone</t>
  </si>
  <si>
    <t>BOGH</t>
  </si>
  <si>
    <t>Boghead-cannel-coal</t>
  </si>
  <si>
    <t>BOLS</t>
  </si>
  <si>
    <t>Bolsenite</t>
  </si>
  <si>
    <t>BOMB</t>
  </si>
  <si>
    <t>Bomb-tephra</t>
  </si>
  <si>
    <t>BOND</t>
  </si>
  <si>
    <t>Bonded aggregate</t>
  </si>
  <si>
    <t>BONE</t>
  </si>
  <si>
    <t>Bone-coal</t>
  </si>
  <si>
    <t>BORA</t>
  </si>
  <si>
    <t>Borax-stone</t>
  </si>
  <si>
    <t>BORE</t>
  </si>
  <si>
    <t>Borengite</t>
  </si>
  <si>
    <t>BORO</t>
  </si>
  <si>
    <t>Borolanite</t>
  </si>
  <si>
    <t>BORZ</t>
  </si>
  <si>
    <t>Borzolite</t>
  </si>
  <si>
    <t>BOST</t>
  </si>
  <si>
    <t>Bostonite</t>
  </si>
  <si>
    <t>BOWR</t>
  </si>
  <si>
    <t>Bowralite</t>
  </si>
  <si>
    <t>BRAC</t>
  </si>
  <si>
    <t>Braccianite</t>
  </si>
  <si>
    <t>BRCM</t>
  </si>
  <si>
    <t>Brachinite meteorite</t>
  </si>
  <si>
    <t>BRAG</t>
  </si>
  <si>
    <t>Bragançaite</t>
  </si>
  <si>
    <t>BRAN</t>
  </si>
  <si>
    <t>Brandbergite</t>
  </si>
  <si>
    <t>A local name for a peralkaline alkali-feldspar-granite containing biotite and small amounts of arfvedsonite.</t>
  </si>
  <si>
    <t>BRAD</t>
  </si>
  <si>
    <t>Brecciated andesite</t>
  </si>
  <si>
    <t>{en}: 'Andesite Breccia'</t>
  </si>
  <si>
    <t>BRGR</t>
  </si>
  <si>
    <t>Brecciated granite</t>
  </si>
  <si>
    <t>A granite that has been brecciated, usually as part of a fault or shear zone.</t>
  </si>
  <si>
    <t>BRPT</t>
  </si>
  <si>
    <t>Brecciated pseudotachylite</t>
  </si>
  <si>
    <t>BRCG</t>
  </si>
  <si>
    <t>Breccio-conglomerate</t>
  </si>
  <si>
    <t>BRIG</t>
  </si>
  <si>
    <t>Bright-coal</t>
  </si>
  <si>
    <t>BROW</t>
  </si>
  <si>
    <t>Brown-lignite</t>
  </si>
  <si>
    <t>BRUC</t>
  </si>
  <si>
    <t>Brucite-marble</t>
  </si>
  <si>
    <t>BUCH</t>
  </si>
  <si>
    <t>Buchite</t>
  </si>
  <si>
    <t>BUCN</t>
  </si>
  <si>
    <t>Buchonite</t>
  </si>
  <si>
    <t>BURG</t>
  </si>
  <si>
    <t>Burgasite</t>
  </si>
  <si>
    <t>BURN</t>
  </si>
  <si>
    <t>Burned-rock</t>
  </si>
  <si>
    <t>BUSO</t>
  </si>
  <si>
    <t>Busorite</t>
  </si>
  <si>
    <t>BYOG</t>
  </si>
  <si>
    <t>Bytownite olivine-gabbro</t>
  </si>
  <si>
    <t>BYTC</t>
  </si>
  <si>
    <t>Bytownite-troctolite</t>
  </si>
  <si>
    <t>CCNM</t>
  </si>
  <si>
    <t>C chondrite meteorite</t>
  </si>
  <si>
    <t>C1CM</t>
  </si>
  <si>
    <t>C1 chondrite meteorite</t>
  </si>
  <si>
    <t>C2CM</t>
  </si>
  <si>
    <t>C2 chondrite meteorite</t>
  </si>
  <si>
    <t>C3CM</t>
  </si>
  <si>
    <t>C3 chondrite meteorite</t>
  </si>
  <si>
    <t>C4CM</t>
  </si>
  <si>
    <t>C4 chondrite meteorite</t>
  </si>
  <si>
    <t>45CM</t>
  </si>
  <si>
    <t>C4/5 chondrite meteorite</t>
  </si>
  <si>
    <t>C4UM</t>
  </si>
  <si>
    <t>C4-ung chondrite meteorite</t>
  </si>
  <si>
    <t>C5CM</t>
  </si>
  <si>
    <t>C5 chondrite meteorite</t>
  </si>
  <si>
    <t>56UM</t>
  </si>
  <si>
    <t>C5/6-ung chondrite meteorite</t>
  </si>
  <si>
    <t>C6CM</t>
  </si>
  <si>
    <t>C6 chondrite meteorite</t>
  </si>
  <si>
    <t>CABY</t>
  </si>
  <si>
    <t>Cabytauite</t>
  </si>
  <si>
    <t>CADM</t>
  </si>
  <si>
    <t>Cadmium ore</t>
  </si>
  <si>
    <t>An ore of cadmium. This is frequently a by-product of the production of other metals, in particular zinc, so cadmium ore may also be zinc ore.</t>
  </si>
  <si>
    <t>CAES</t>
  </si>
  <si>
    <t>Caesium ore</t>
  </si>
  <si>
    <t>An ore of caesium. The primary ore mineral for caesium is pollucite.</t>
  </si>
  <si>
    <t>CALA</t>
  </si>
  <si>
    <t>Calavorite</t>
  </si>
  <si>
    <t>CABS</t>
  </si>
  <si>
    <t>Calc-alkali basalt</t>
  </si>
  <si>
    <t>{en}: 'calc-alkaline basalt'</t>
  </si>
  <si>
    <t>CADO</t>
  </si>
  <si>
    <t>Calcareous dolostone</t>
  </si>
  <si>
    <t>CCCT</t>
  </si>
  <si>
    <t>Calciclasite</t>
  </si>
  <si>
    <t>CCCI</t>
  </si>
  <si>
    <t>Calciclastic ironstone</t>
  </si>
  <si>
    <t>CCSM</t>
  </si>
  <si>
    <t>Calciclastic silicate-mudstone</t>
  </si>
  <si>
    <t>CCBL</t>
  </si>
  <si>
    <t>Calciocarbonatite lapillistone</t>
  </si>
  <si>
    <t>CCPL</t>
  </si>
  <si>
    <t>Calcioplete</t>
  </si>
  <si>
    <t>CPSM</t>
  </si>
  <si>
    <t>Calci-pebbly silicate-mudstone</t>
  </si>
  <si>
    <t>CIJO</t>
  </si>
  <si>
    <t>Calcite ijolite</t>
  </si>
  <si>
    <t>CMCP</t>
  </si>
  <si>
    <t>Calcite-bearing muscovite-chlorite phyllite</t>
  </si>
  <si>
    <t>CCBD</t>
  </si>
  <si>
    <t>Calcite-boundstone</t>
  </si>
  <si>
    <t>CCSS</t>
  </si>
  <si>
    <t>Calcite-cemented sandstone</t>
  </si>
  <si>
    <t>CSSS</t>
  </si>
  <si>
    <t>Calcite-cemented silicate-sandstone</t>
  </si>
  <si>
    <t>CCFS</t>
  </si>
  <si>
    <t>Calcite-framestone</t>
  </si>
  <si>
    <t>CCGS</t>
  </si>
  <si>
    <t>Calcite-grainstone</t>
  </si>
  <si>
    <t>CCGV</t>
  </si>
  <si>
    <t>Calcite-gravel</t>
  </si>
  <si>
    <t>CMSS</t>
  </si>
  <si>
    <t>Calcite-microsparstone</t>
  </si>
  <si>
    <t>CCMT</t>
  </si>
  <si>
    <t>Calcite-microstone</t>
  </si>
  <si>
    <t>CCMD</t>
  </si>
  <si>
    <t>Calcite-mud</t>
  </si>
  <si>
    <t>CCMS</t>
  </si>
  <si>
    <t>Calcite-mudstone</t>
  </si>
  <si>
    <t>CCPS</t>
  </si>
  <si>
    <t>Calcite-packstone</t>
  </si>
  <si>
    <t>CCPD</t>
  </si>
  <si>
    <t>Calcite-pseudosparstone</t>
  </si>
  <si>
    <t>CCSD</t>
  </si>
  <si>
    <t>Calcite-sand</t>
  </si>
  <si>
    <t>CCSP</t>
  </si>
  <si>
    <t>Calcite-sparstone</t>
  </si>
  <si>
    <t>CCWK</t>
  </si>
  <si>
    <t>Calcite-wackestone</t>
  </si>
  <si>
    <t>CCFL</t>
  </si>
  <si>
    <t>Calcitfels</t>
  </si>
  <si>
    <t>CCGN</t>
  </si>
  <si>
    <t>Calcogranitone</t>
  </si>
  <si>
    <t>CSHF</t>
  </si>
  <si>
    <t>Calc-silicate hornfels</t>
  </si>
  <si>
    <t>CCSK</t>
  </si>
  <si>
    <t>Calc-skarn</t>
  </si>
  <si>
    <t>CCTN</t>
  </si>
  <si>
    <t>Calc-tonalite</t>
  </si>
  <si>
    <t>An obsolete term for a tonalite in which the alkali feldspar to plagioclase ratio is less than 1 to 6.5.</t>
  </si>
  <si>
    <t>CALI</t>
  </si>
  <si>
    <t>Californite</t>
  </si>
  <si>
    <t>CALT</t>
  </si>
  <si>
    <t>Caltonite</t>
  </si>
  <si>
    <t>CAMP</t>
  </si>
  <si>
    <t>Campanite</t>
  </si>
  <si>
    <t>CMPS</t>
  </si>
  <si>
    <t>Camptospessartite</t>
  </si>
  <si>
    <t>CMVG</t>
  </si>
  <si>
    <t>Camptovogesite</t>
  </si>
  <si>
    <t>CANA</t>
  </si>
  <si>
    <t>Canadite</t>
  </si>
  <si>
    <t>CNCX</t>
  </si>
  <si>
    <t>Cancarixite</t>
  </si>
  <si>
    <t>CBAF</t>
  </si>
  <si>
    <t>Cancrinite-bearing-alkali-feldspar-syenite</t>
  </si>
  <si>
    <t>CBAN</t>
  </si>
  <si>
    <t>Cancrinite-bearing-anorthosite</t>
  </si>
  <si>
    <t>CBDI</t>
  </si>
  <si>
    <t>Cancrinite-bearing-diorite</t>
  </si>
  <si>
    <t>CBDD</t>
  </si>
  <si>
    <t>Cancrinite-bearing-dioritoid</t>
  </si>
  <si>
    <t>CBGB</t>
  </si>
  <si>
    <t>Cancrinite-bearing-gabbro</t>
  </si>
  <si>
    <t>CBGO</t>
  </si>
  <si>
    <t>Cancrinite-bearing-gabbroic-rock</t>
  </si>
  <si>
    <t>CBMG</t>
  </si>
  <si>
    <t>Cancrinite-bearing-monzogabbro</t>
  </si>
  <si>
    <t>CBMZ</t>
  </si>
  <si>
    <t>Cancrinite-bearing-monzonite</t>
  </si>
  <si>
    <t>CBSY</t>
  </si>
  <si>
    <t>Cancrinite-bearing-syenite</t>
  </si>
  <si>
    <t>CRDI</t>
  </si>
  <si>
    <t>Cancrinite-diorite</t>
  </si>
  <si>
    <t>CRGB</t>
  </si>
  <si>
    <t>Cancrinite-gabbro</t>
  </si>
  <si>
    <t>CRMD</t>
  </si>
  <si>
    <t>Cancrinite-monzodiorite</t>
  </si>
  <si>
    <t>CRMG</t>
  </si>
  <si>
    <t>Cancrinite-monzogabbro</t>
  </si>
  <si>
    <t>CRMY</t>
  </si>
  <si>
    <t>Cancrinite-monzosyenite</t>
  </si>
  <si>
    <t>CRSY</t>
  </si>
  <si>
    <t>Cancrinite-syenite</t>
  </si>
  <si>
    <t>CRSR</t>
  </si>
  <si>
    <t>Cancrinite-syenitic-rock</t>
  </si>
  <si>
    <t>CBZD</t>
  </si>
  <si>
    <t>Cancrinte-bearing-monzodiorite</t>
  </si>
  <si>
    <t>CANE</t>
  </si>
  <si>
    <t>Canel-mudstone</t>
  </si>
  <si>
    <t>CNBC</t>
  </si>
  <si>
    <t>Cannel-boghead-coal</t>
  </si>
  <si>
    <t>CANN</t>
  </si>
  <si>
    <t>Cannel-coal</t>
  </si>
  <si>
    <t>CANT</t>
  </si>
  <si>
    <t>Cantalite</t>
  </si>
  <si>
    <t>CBKT</t>
  </si>
  <si>
    <t>carbankerite</t>
  </si>
  <si>
    <t>CBGL</t>
  </si>
  <si>
    <t>carbargilite</t>
  </si>
  <si>
    <t>CCHM</t>
  </si>
  <si>
    <t>Carbonaceous chondrite meteorite</t>
  </si>
  <si>
    <t>CBSR</t>
  </si>
  <si>
    <t>Carbonaceous Sedimentary Rock</t>
  </si>
  <si>
    <t>Sedimentary rock with a significant carbonaceuous fraction excluding coal fragments</t>
  </si>
  <si>
    <t>CBCS</t>
  </si>
  <si>
    <t>Carbonate-chlorite schist</t>
  </si>
  <si>
    <t>CBSL</t>
  </si>
  <si>
    <t>Carbonate-silicate rock</t>
  </si>
  <si>
    <t>CBSC</t>
  </si>
  <si>
    <t>Carbonate-silicate schist</t>
  </si>
  <si>
    <t>CRAL</t>
  </si>
  <si>
    <t>Carbonatite-related albitite</t>
  </si>
  <si>
    <t>CPHY</t>
  </si>
  <si>
    <t>Carbophyre</t>
  </si>
  <si>
    <t>CARM</t>
  </si>
  <si>
    <t>Carmeloite</t>
  </si>
  <si>
    <t>CARN</t>
  </si>
  <si>
    <t>Carnallite-stone</t>
  </si>
  <si>
    <t>CASC</t>
  </si>
  <si>
    <t>Cascadite</t>
  </si>
  <si>
    <t>CATR</t>
  </si>
  <si>
    <t>catarinite</t>
  </si>
  <si>
    <t>CATW</t>
  </si>
  <si>
    <t>Catawbarite</t>
  </si>
  <si>
    <t>CAUC</t>
  </si>
  <si>
    <t>Caucasite</t>
  </si>
  <si>
    <t>{en}: 'Kaukasite'</t>
  </si>
  <si>
    <t>A local name for a variety of granite containing anorthoclase or sanidine</t>
  </si>
  <si>
    <t>CBCM</t>
  </si>
  <si>
    <t>CB chondrite meteorite</t>
  </si>
  <si>
    <t>CBAM</t>
  </si>
  <si>
    <t>CBa chondrite meteorite</t>
  </si>
  <si>
    <t>CBBM</t>
  </si>
  <si>
    <t>CBb chondrite meteorite</t>
  </si>
  <si>
    <t>CECI</t>
  </si>
  <si>
    <t>Cecilite</t>
  </si>
  <si>
    <t>CERA</t>
  </si>
  <si>
    <t>Ceramic (man-made)</t>
  </si>
  <si>
    <t>CHCM</t>
  </si>
  <si>
    <t>CH chondrite meteorite</t>
  </si>
  <si>
    <t>CHCB</t>
  </si>
  <si>
    <t>CH/CBb chondrite meteorite</t>
  </si>
  <si>
    <t>CH3M</t>
  </si>
  <si>
    <t>CH3 chondrite meteorite</t>
  </si>
  <si>
    <t>CHKF</t>
  </si>
  <si>
    <t>Chalk-with-flints</t>
  </si>
  <si>
    <t>CHAN</t>
  </si>
  <si>
    <t>Charnockitic anorthosite</t>
  </si>
  <si>
    <t>CHNR</t>
  </si>
  <si>
    <t>Charnockitic norite</t>
  </si>
  <si>
    <t>CHSU</t>
  </si>
  <si>
    <t>Charnockitic suite</t>
  </si>
  <si>
    <t>CHAR</t>
  </si>
  <si>
    <t>Charoitite</t>
  </si>
  <si>
    <t>CHAS</t>
  </si>
  <si>
    <t>Chassignite meteorite</t>
  </si>
  <si>
    <t>CHEM</t>
  </si>
  <si>
    <t>Chemical deposit</t>
  </si>
  <si>
    <t>CHIN</t>
  </si>
  <si>
    <t>Chinite</t>
  </si>
  <si>
    <t>CHIR</t>
  </si>
  <si>
    <t>chiropterite</t>
  </si>
  <si>
    <t>CLAM</t>
  </si>
  <si>
    <t>Chlorite amphibolite</t>
  </si>
  <si>
    <t>CAMB</t>
  </si>
  <si>
    <t>Chlorite-actinolite metabasalt</t>
  </si>
  <si>
    <t>CEGF</t>
  </si>
  <si>
    <t>Chlorite-epidote granofels</t>
  </si>
  <si>
    <t>CLRT</t>
  </si>
  <si>
    <t>Chloritolite</t>
  </si>
  <si>
    <t>CHLS</t>
  </si>
  <si>
    <t>Chlorogrisonite schist</t>
  </si>
  <si>
    <t>CHON</t>
  </si>
  <si>
    <t>Chondrite meteorite</t>
  </si>
  <si>
    <t>CHMP</t>
  </si>
  <si>
    <t>Chondrite meteorite by petrological type</t>
  </si>
  <si>
    <t>CFCM</t>
  </si>
  <si>
    <t>Chondrite-fusion crust meteorite</t>
  </si>
  <si>
    <t>CHSK</t>
  </si>
  <si>
    <t>Chondrodite skarn</t>
  </si>
  <si>
    <t>CHOR</t>
  </si>
  <si>
    <t>chorismite</t>
  </si>
  <si>
    <t>CHRI</t>
  </si>
  <si>
    <t>Christianite</t>
  </si>
  <si>
    <t>An obsolete term based on an obsolete classification for granitic rocks where CaO:Na2O:K2O ≈ 1:2.3:2.4 and SiO2 ≈ 70%.</t>
  </si>
  <si>
    <t>CHRO</t>
  </si>
  <si>
    <t>Chromium ore</t>
  </si>
  <si>
    <t>An ore of the metal chromium, usually the principal ore mineral is chromite.</t>
  </si>
  <si>
    <t>CICM</t>
  </si>
  <si>
    <t>CI chondrite meteorite</t>
  </si>
  <si>
    <t>CI1M</t>
  </si>
  <si>
    <t>CI1 chondrite meteorite</t>
  </si>
  <si>
    <t>CIPO</t>
  </si>
  <si>
    <t>Cipolin</t>
  </si>
  <si>
    <t>CIZL</t>
  </si>
  <si>
    <t>Cizlakite</t>
  </si>
  <si>
    <t>CKCM</t>
  </si>
  <si>
    <t>CK chondrite meteorite</t>
  </si>
  <si>
    <t>CK3M</t>
  </si>
  <si>
    <t>CK3 chondrite meteorite</t>
  </si>
  <si>
    <t>CK38</t>
  </si>
  <si>
    <t>CK3.8 chondrite meteorite</t>
  </si>
  <si>
    <t>34CK</t>
  </si>
  <si>
    <t>CK3/4 chondrite meteorite</t>
  </si>
  <si>
    <t>CK36</t>
  </si>
  <si>
    <t>CK3-6 chondrite meteorite</t>
  </si>
  <si>
    <t>CK4M</t>
  </si>
  <si>
    <t>CK4 chondrite meteorite</t>
  </si>
  <si>
    <t>45CK</t>
  </si>
  <si>
    <t>CK4/5 chondrite meteorite</t>
  </si>
  <si>
    <t>CK5M</t>
  </si>
  <si>
    <t>CK5 chondrite meteorite</t>
  </si>
  <si>
    <t>56CK</t>
  </si>
  <si>
    <t>CK5/6 chondrite meteorite</t>
  </si>
  <si>
    <t>CK6M</t>
  </si>
  <si>
    <t>CK6 chondrite meteorite</t>
  </si>
  <si>
    <t>CLAD</t>
  </si>
  <si>
    <t>Cladium peat</t>
  </si>
  <si>
    <t>CLAR</t>
  </si>
  <si>
    <t>Clarain</t>
  </si>
  <si>
    <t>CFIM</t>
  </si>
  <si>
    <t>Clast-free impact-melt-rock</t>
  </si>
  <si>
    <t>CPIM</t>
  </si>
  <si>
    <t>Clast-poor impact-melt-rock</t>
  </si>
  <si>
    <t>CRIM</t>
  </si>
  <si>
    <t>Clast-rich impact-melt-rock</t>
  </si>
  <si>
    <t>CYBR</t>
  </si>
  <si>
    <t>Clay brick</t>
  </si>
  <si>
    <t>CYLO</t>
  </si>
  <si>
    <t>Clay loam</t>
  </si>
  <si>
    <t>CYSO</t>
  </si>
  <si>
    <t>Clay soil</t>
  </si>
  <si>
    <t>CYWF</t>
  </si>
  <si>
    <t>Clay-with-flints</t>
  </si>
  <si>
    <t>CLNK</t>
  </si>
  <si>
    <t>Clinker</t>
  </si>
  <si>
    <t>CPYL</t>
  </si>
  <si>
    <t>Clinopyroxene leucitite</t>
  </si>
  <si>
    <t>CPLN</t>
  </si>
  <si>
    <t>Clinopyroxene-leucite nephelinite</t>
  </si>
  <si>
    <t>CMCM</t>
  </si>
  <si>
    <t>CM chondrite meteorite</t>
  </si>
  <si>
    <t>CM1M</t>
  </si>
  <si>
    <t>CM1 chondrite meteorite</t>
  </si>
  <si>
    <t>12CM</t>
  </si>
  <si>
    <t>CM1/2 chondrite meteorite</t>
  </si>
  <si>
    <t>C12M</t>
  </si>
  <si>
    <t>CM1-2 chondrite meteorite</t>
  </si>
  <si>
    <t>CM2M</t>
  </si>
  <si>
    <t>CM2 chondrite meteorite</t>
  </si>
  <si>
    <t>COCM</t>
  </si>
  <si>
    <t>CO chondrite meteorite</t>
  </si>
  <si>
    <t>CO3M</t>
  </si>
  <si>
    <t>CO3 chondrite meteorite</t>
  </si>
  <si>
    <t>CO30</t>
  </si>
  <si>
    <t>CO3.0 chondrite meteorite</t>
  </si>
  <si>
    <t>CO31</t>
  </si>
  <si>
    <t>CO3.1 chondrite meteorite</t>
  </si>
  <si>
    <t>CO32</t>
  </si>
  <si>
    <t>CO3.2 chondrite meteorite</t>
  </si>
  <si>
    <t>CO33</t>
  </si>
  <si>
    <t>CO3.3 chondrite meteorite</t>
  </si>
  <si>
    <t>CO34</t>
  </si>
  <si>
    <t>CO3.4 chondrite meteorite</t>
  </si>
  <si>
    <t>CO35</t>
  </si>
  <si>
    <t>CO3.5 chondrite meteorite</t>
  </si>
  <si>
    <t>CO36</t>
  </si>
  <si>
    <t>CO3.6 chondrite meteorite</t>
  </si>
  <si>
    <t>CO37</t>
  </si>
  <si>
    <t>CO3.7 chondrite meteorite</t>
  </si>
  <si>
    <t>CO38</t>
  </si>
  <si>
    <t>CO3.8 chondrite meteorite</t>
  </si>
  <si>
    <t>CO39</t>
  </si>
  <si>
    <t>CO3.9 chondrite meteorite</t>
  </si>
  <si>
    <t>CO3B</t>
  </si>
  <si>
    <t>CO3-melt breccia chondrite meteorite</t>
  </si>
  <si>
    <t>COSR</t>
  </si>
  <si>
    <t>Coaly Sedimentary Rock</t>
  </si>
  <si>
    <t>Sedimentary rock with a significant proportion of coaly fragments</t>
  </si>
  <si>
    <t>CASH</t>
  </si>
  <si>
    <t>Coarse ash</t>
  </si>
  <si>
    <t>CSLS</t>
  </si>
  <si>
    <t>Coarse silicate-sand</t>
  </si>
  <si>
    <t>CTUF</t>
  </si>
  <si>
    <t>Coarse tuff</t>
  </si>
  <si>
    <t>CCMB</t>
  </si>
  <si>
    <t>Coarse-grained contact-marble</t>
  </si>
  <si>
    <t>CSND</t>
  </si>
  <si>
    <t>Coarse-sand</t>
  </si>
  <si>
    <t>COAS</t>
  </si>
  <si>
    <t>Coastal zone deposit</t>
  </si>
  <si>
    <t>CBOR</t>
  </si>
  <si>
    <t>Cobalt ore</t>
  </si>
  <si>
    <t>A generic term for an ore of cobalt.</t>
  </si>
  <si>
    <t>COCI</t>
  </si>
  <si>
    <t>Cocite</t>
  </si>
  <si>
    <t>CHCC</t>
  </si>
  <si>
    <t>Cohesive cataclasite</t>
  </si>
  <si>
    <t>CHFR</t>
  </si>
  <si>
    <t>Cohesive fault-rock</t>
  </si>
  <si>
    <t>CHPC</t>
  </si>
  <si>
    <t>Cohesive protocataclasite</t>
  </si>
  <si>
    <t>CHUC</t>
  </si>
  <si>
    <t>Cohesive ultracataclasite</t>
  </si>
  <si>
    <t>CKTE</t>
  </si>
  <si>
    <t>Cokeite</t>
  </si>
  <si>
    <t>COLE</t>
  </si>
  <si>
    <t>Colemanite-stone</t>
  </si>
  <si>
    <t>CLBR</t>
  </si>
  <si>
    <t>Collobrièrite</t>
  </si>
  <si>
    <t>COLO</t>
  </si>
  <si>
    <t>Coloradoite</t>
  </si>
  <si>
    <t>COLU</t>
  </si>
  <si>
    <t>Columbretite</t>
  </si>
  <si>
    <t>CMBB</t>
  </si>
  <si>
    <t>Combustion buchite</t>
  </si>
  <si>
    <t>CMBF</t>
  </si>
  <si>
    <t>Combustion fritted-rock</t>
  </si>
  <si>
    <t>COME</t>
  </si>
  <si>
    <t>Comenditic trachyte</t>
  </si>
  <si>
    <t>COMM</t>
  </si>
  <si>
    <t>Commercial granite</t>
  </si>
  <si>
    <t>A general term for a decorative building stone that is hard and crystalline. It may be a granite, gneiss, syenite, monzonite, granodiorite, anorthosite, or larvikite.</t>
  </si>
  <si>
    <t>COMP</t>
  </si>
  <si>
    <t>Composite gneiss</t>
  </si>
  <si>
    <t>CGAK</t>
  </si>
  <si>
    <t>Conglomeratic arkose</t>
  </si>
  <si>
    <t>CGMT</t>
  </si>
  <si>
    <t>Conglomerite</t>
  </si>
  <si>
    <t>CONG</t>
  </si>
  <si>
    <t>Congressite</t>
  </si>
  <si>
    <t>CTAD</t>
  </si>
  <si>
    <t>Contact adinole</t>
  </si>
  <si>
    <t>CTBU</t>
  </si>
  <si>
    <t>Contact buchite</t>
  </si>
  <si>
    <t>CTFR</t>
  </si>
  <si>
    <t>Contact fritted-rock</t>
  </si>
  <si>
    <t>CTMG</t>
  </si>
  <si>
    <t>Contact metamorphic glassy rock</t>
  </si>
  <si>
    <t>CTMM</t>
  </si>
  <si>
    <t>Contact metamorphic rock</t>
  </si>
  <si>
    <t>CTMB</t>
  </si>
  <si>
    <t>Contact-marble</t>
  </si>
  <si>
    <t>COOR</t>
  </si>
  <si>
    <t>Coorongite</t>
  </si>
  <si>
    <t>CUCO</t>
  </si>
  <si>
    <t>Copper carbonate ore</t>
  </si>
  <si>
    <t>A copper ore where the primary copper ore mineral is carbonate.</t>
  </si>
  <si>
    <t>CUOR</t>
  </si>
  <si>
    <t>Copper ore</t>
  </si>
  <si>
    <t xml:space="preserve">A generic description for undifferentiated copper ore. </t>
  </si>
  <si>
    <t>CUOO</t>
  </si>
  <si>
    <t>Copper oxide ore</t>
  </si>
  <si>
    <t>A copper ore where the primary copper ore minerals are oxides.</t>
  </si>
  <si>
    <t>CUSO</t>
  </si>
  <si>
    <t>Copper sulfide ore</t>
  </si>
  <si>
    <t>A copper ore where the primary copper ore minerals are sulfides.</t>
  </si>
  <si>
    <t>COPR</t>
  </si>
  <si>
    <t>Coprolite</t>
  </si>
  <si>
    <t>CORC</t>
  </si>
  <si>
    <t>Corcovadite</t>
  </si>
  <si>
    <t>An obsolete local name for the hypabyssal equivalent of andengranite.</t>
  </si>
  <si>
    <t>CGGN</t>
  </si>
  <si>
    <t>Cordierite-garnet gneiss</t>
  </si>
  <si>
    <t>CLHF</t>
  </si>
  <si>
    <t>Cordierite-sillimanite hornfels</t>
  </si>
  <si>
    <t>CORN</t>
  </si>
  <si>
    <t>Cornean</t>
  </si>
  <si>
    <t>CRNB</t>
  </si>
  <si>
    <t>Cornubianite</t>
  </si>
  <si>
    <t>CORO</t>
  </si>
  <si>
    <t>Coronite</t>
  </si>
  <si>
    <t>CORT</t>
  </si>
  <si>
    <t>Cortlandite</t>
  </si>
  <si>
    <t>CORU</t>
  </si>
  <si>
    <t>Corundite</t>
  </si>
  <si>
    <t>COTI</t>
  </si>
  <si>
    <t>Coticule</t>
  </si>
  <si>
    <t>COVE</t>
  </si>
  <si>
    <t>Coversand</t>
  </si>
  <si>
    <t>COVI</t>
  </si>
  <si>
    <t>Covite</t>
  </si>
  <si>
    <t>CRCM</t>
  </si>
  <si>
    <t>CR chondrite meteorite</t>
  </si>
  <si>
    <t>CR1M</t>
  </si>
  <si>
    <t>CR1 chondrite meteorite</t>
  </si>
  <si>
    <t>CR2M</t>
  </si>
  <si>
    <t>CR2 chondrite meteorite</t>
  </si>
  <si>
    <t>CR6M</t>
  </si>
  <si>
    <t>CR6 chondrite meteorite</t>
  </si>
  <si>
    <t>CR7M</t>
  </si>
  <si>
    <t>CR7 chondrite meteorite</t>
  </si>
  <si>
    <t>CRGM</t>
  </si>
  <si>
    <t>Craigmontite</t>
  </si>
  <si>
    <t>CRGN</t>
  </si>
  <si>
    <t>Craignurite</t>
  </si>
  <si>
    <t>CNLS</t>
  </si>
  <si>
    <t>Crinoid-lime-sediment</t>
  </si>
  <si>
    <t>CRIN</t>
  </si>
  <si>
    <t>Crinoid-limestone</t>
  </si>
  <si>
    <t>CRCJ</t>
  </si>
  <si>
    <t>Crocodile Jasper</t>
  </si>
  <si>
    <t>CROC</t>
  </si>
  <si>
    <t>Crocydite</t>
  </si>
  <si>
    <t>CROM</t>
  </si>
  <si>
    <t>Cromaltite</t>
  </si>
  <si>
    <t>CROS</t>
  </si>
  <si>
    <t>Crossite-pumpellyite granofels</t>
  </si>
  <si>
    <t>CRYP</t>
  </si>
  <si>
    <t>Cryptodacite</t>
  </si>
  <si>
    <t>CRYS</t>
  </si>
  <si>
    <t>Crystal ash</t>
  </si>
  <si>
    <t>CTGR</t>
  </si>
  <si>
    <t>C-type granite</t>
  </si>
  <si>
    <t>A general term for granitoid rocks with charnockitic features.</t>
  </si>
  <si>
    <t>CUMB</t>
  </si>
  <si>
    <t>Cumberlandite</t>
  </si>
  <si>
    <t>CUMU</t>
  </si>
  <si>
    <t>Cumulate</t>
  </si>
  <si>
    <t>CUMG</t>
  </si>
  <si>
    <t>Cumulitic gabbro</t>
  </si>
  <si>
    <t>CUSE</t>
  </si>
  <si>
    <t>Cuselite</t>
  </si>
  <si>
    <t>CUYA</t>
  </si>
  <si>
    <t>Cuyamite</t>
  </si>
  <si>
    <t>CVCM</t>
  </si>
  <si>
    <t>CV chondrite meteorite</t>
  </si>
  <si>
    <t>CV2M</t>
  </si>
  <si>
    <t>CV2 chondrite meteorite</t>
  </si>
  <si>
    <t>CV3M</t>
  </si>
  <si>
    <t>CV3 chondrite meteorite</t>
  </si>
  <si>
    <t>DAAD</t>
  </si>
  <si>
    <t>Dacite-andesite</t>
  </si>
  <si>
    <t>DALT</t>
  </si>
  <si>
    <t>Dacitic lapilli-tuff</t>
  </si>
  <si>
    <t>DAVS</t>
  </si>
  <si>
    <t>Dacitic-volcaniclastic-sandstone</t>
  </si>
  <si>
    <t>DATF</t>
  </si>
  <si>
    <t>{en}: 'Dacite Tuff' 'Intermediate Tuff'</t>
  </si>
  <si>
    <t>DAHA</t>
  </si>
  <si>
    <t>Dahamite</t>
  </si>
  <si>
    <t>An obsolete name for a fine-grained peralkaline alkali-feldspar-granite.</t>
  </si>
  <si>
    <t>DALM</t>
  </si>
  <si>
    <t>Dalmatian Stone</t>
  </si>
  <si>
    <t>{en}: 'Dalmatian Jasper'</t>
  </si>
  <si>
    <t>A trade name for a peraklakine rock (microgranite, aplite or rhyolite) consisting of dark spots (arfvedsonite) on a light (mostly feldspar) background.
The material is often incorrectly termed as a "jasper" and the black spots are frequently misidentified as tourmaline.</t>
  </si>
  <si>
    <t>DAMK</t>
  </si>
  <si>
    <t>Damkjernite</t>
  </si>
  <si>
    <t>DANC</t>
  </si>
  <si>
    <t>Dancalite</t>
  </si>
  <si>
    <t>DARW</t>
  </si>
  <si>
    <t>Darwin Glass</t>
  </si>
  <si>
    <t>DAVI</t>
  </si>
  <si>
    <t>Davianite</t>
  </si>
  <si>
    <t>DELD</t>
  </si>
  <si>
    <t>Deldoradite</t>
  </si>
  <si>
    <t>DELL</t>
  </si>
  <si>
    <t>Dellenitoid</t>
  </si>
  <si>
    <t>DIAP</t>
  </si>
  <si>
    <t>Diaphthorite</t>
  </si>
  <si>
    <t>DSCH</t>
  </si>
  <si>
    <t>Diaschistite</t>
  </si>
  <si>
    <t>DSPT</t>
  </si>
  <si>
    <t>Diasporite</t>
  </si>
  <si>
    <t>DTCT</t>
  </si>
  <si>
    <t>Diatectite</t>
  </si>
  <si>
    <t>DTXT</t>
  </si>
  <si>
    <t>Diatexite</t>
  </si>
  <si>
    <t>DTOZ</t>
  </si>
  <si>
    <t>Diatomaceous-ooze</t>
  </si>
  <si>
    <t>DICT</t>
  </si>
  <si>
    <t>Dictyonite</t>
  </si>
  <si>
    <t>DFAM</t>
  </si>
  <si>
    <t>Differentiated achondrite meteorite</t>
  </si>
  <si>
    <t>DIME</t>
  </si>
  <si>
    <t>Dimelite</t>
  </si>
  <si>
    <t>DIOG</t>
  </si>
  <si>
    <t>Diogenite meteorite</t>
  </si>
  <si>
    <t>DGGU</t>
  </si>
  <si>
    <t>Diopside-garnet granulite</t>
  </si>
  <si>
    <t>DLLM</t>
  </si>
  <si>
    <t>Diopside-leucite lamproite</t>
  </si>
  <si>
    <t>DLPL</t>
  </si>
  <si>
    <t>Diopside-leucite-phlogopite lamproite</t>
  </si>
  <si>
    <t>DLRM</t>
  </si>
  <si>
    <t>Diopside-leucite-richterite-madupitic lamproite</t>
  </si>
  <si>
    <t>DMLM</t>
  </si>
  <si>
    <t>Diopside-madupitic lamproite</t>
  </si>
  <si>
    <t>DSPL</t>
  </si>
  <si>
    <t>Diopside-sanidine-phlogopite lamproite</t>
  </si>
  <si>
    <t>DWMB</t>
  </si>
  <si>
    <t>Diopside-wollastonite-calcite contact-marble</t>
  </si>
  <si>
    <t>DIOP</t>
  </si>
  <si>
    <t>Diopsidite</t>
  </si>
  <si>
    <t>DIRD</t>
  </si>
  <si>
    <t>Dioride</t>
  </si>
  <si>
    <t>DHGN</t>
  </si>
  <si>
    <t>Dioritic hornblende gneiss</t>
  </si>
  <si>
    <t>DISS</t>
  </si>
  <si>
    <t>Dissogenite</t>
  </si>
  <si>
    <t>DIST</t>
  </si>
  <si>
    <t>disthenite</t>
  </si>
  <si>
    <t>DESX</t>
  </si>
  <si>
    <t>Ditro-essexite</t>
  </si>
  <si>
    <t>DITR</t>
  </si>
  <si>
    <t>Ditroite</t>
  </si>
  <si>
    <t>DOLD</t>
  </si>
  <si>
    <t>Dolereid</t>
  </si>
  <si>
    <t>DOLE</t>
  </si>
  <si>
    <t>Dolerine</t>
  </si>
  <si>
    <t>DLBD</t>
  </si>
  <si>
    <t>Dolomite-boundstone</t>
  </si>
  <si>
    <t>DLCO</t>
  </si>
  <si>
    <t>Dolomite-carbonatite</t>
  </si>
  <si>
    <t>DLFS</t>
  </si>
  <si>
    <t>Dolomite-framestone</t>
  </si>
  <si>
    <t>DLGS</t>
  </si>
  <si>
    <t>Dolomite-grainstone</t>
  </si>
  <si>
    <t>DLGV</t>
  </si>
  <si>
    <t>Dolomite-gravel</t>
  </si>
  <si>
    <t>DMSS</t>
  </si>
  <si>
    <t>Dolomite-microsparstone</t>
  </si>
  <si>
    <t>DLMT</t>
  </si>
  <si>
    <t>Dolomite-microstone</t>
  </si>
  <si>
    <t>DLMD</t>
  </si>
  <si>
    <t>Dolomite-mud</t>
  </si>
  <si>
    <t>DLPS</t>
  </si>
  <si>
    <t>Dolomite-packstone</t>
  </si>
  <si>
    <t>DLPD</t>
  </si>
  <si>
    <t>Dolomite-pseudosparstone</t>
  </si>
  <si>
    <t>DLSN</t>
  </si>
  <si>
    <t>Dolomite-sand</t>
  </si>
  <si>
    <t>DLSP</t>
  </si>
  <si>
    <t>Dolomite-sparstone</t>
  </si>
  <si>
    <t>DLWK</t>
  </si>
  <si>
    <t>Dolomite-wackestone</t>
  </si>
  <si>
    <t>DOMI</t>
  </si>
  <si>
    <t>Domite</t>
  </si>
  <si>
    <t>DORE</t>
  </si>
  <si>
    <t>Doreite</t>
  </si>
  <si>
    <t>DRAK</t>
  </si>
  <si>
    <t>Drakontite</t>
  </si>
  <si>
    <t>DRUS</t>
  </si>
  <si>
    <t>Drusite</t>
  </si>
  <si>
    <t>DUCK</t>
  </si>
  <si>
    <t>Duckstein</t>
  </si>
  <si>
    <t>DULL</t>
  </si>
  <si>
    <t>Dull-coal</t>
  </si>
  <si>
    <t>DUMA</t>
  </si>
  <si>
    <t>Dumalite</t>
  </si>
  <si>
    <t>DUNC</t>
  </si>
  <si>
    <t>Duncanite</t>
  </si>
  <si>
    <t>DUNI</t>
  </si>
  <si>
    <t>Dunitic diogenite meteorite</t>
  </si>
  <si>
    <t>DURA</t>
  </si>
  <si>
    <t>Durain</t>
  </si>
  <si>
    <t>DURB</t>
  </si>
  <si>
    <t>Durbachite</t>
  </si>
  <si>
    <t>A melanocratic microsyenite consisting of large biotite flakes with hornblende and orthoclase megacrysts in a groundmass of oligoclase and a little quartz.</t>
  </si>
  <si>
    <t>DYNA</t>
  </si>
  <si>
    <t>dynamogranite</t>
  </si>
  <si>
    <t>E3CM</t>
  </si>
  <si>
    <t>E3 chondrite meteorite</t>
  </si>
  <si>
    <t>E4CM</t>
  </si>
  <si>
    <t>E4 chondrite meteorite</t>
  </si>
  <si>
    <t>E5CM</t>
  </si>
  <si>
    <t>E5 chondrite meteorite</t>
  </si>
  <si>
    <t>E6CM</t>
  </si>
  <si>
    <t>E6 chondrite meteorite</t>
  </si>
  <si>
    <t>ECLO</t>
  </si>
  <si>
    <t>Eclogitoid</t>
  </si>
  <si>
    <t>EHCM</t>
  </si>
  <si>
    <t>EH chondrite meteorite</t>
  </si>
  <si>
    <t>EH3M</t>
  </si>
  <si>
    <t>EH3 chondrite meteorite</t>
  </si>
  <si>
    <t>EH4M</t>
  </si>
  <si>
    <t>EH4 chondrite meteorite</t>
  </si>
  <si>
    <t>45EH</t>
  </si>
  <si>
    <t>EH4/5 chondrite meteorite</t>
  </si>
  <si>
    <t>EH5M</t>
  </si>
  <si>
    <t>EH5 chondrite meteorite</t>
  </si>
  <si>
    <t>EH6M</t>
  </si>
  <si>
    <t>EH6 chondrite meteorite</t>
  </si>
  <si>
    <t>EH6B</t>
  </si>
  <si>
    <t>EH6-melt breccia chondrite meteorite</t>
  </si>
  <si>
    <t>EH7M</t>
  </si>
  <si>
    <t>EH7 chondrite meteorite</t>
  </si>
  <si>
    <t>EHTM</t>
  </si>
  <si>
    <t>EH-melt rock chondrite meteorite</t>
  </si>
  <si>
    <t>EHRW</t>
  </si>
  <si>
    <t>Ehrwaldite</t>
  </si>
  <si>
    <t>EICH</t>
  </si>
  <si>
    <t>Eichstädtite</t>
  </si>
  <si>
    <t>EKER</t>
  </si>
  <si>
    <t>Ekerite</t>
  </si>
  <si>
    <t>A local name for a peralkaline alkali-feldspar-granite from Eiker (Eker), Oslo district, Norway, comtaining anorthoclase, microperthite with small amounts of arfvedsonite and aegirine.</t>
  </si>
  <si>
    <t>ELCM</t>
  </si>
  <si>
    <t>EL chondrite meteorite</t>
  </si>
  <si>
    <t>EL3M</t>
  </si>
  <si>
    <t>EL3 chondrite meteorite</t>
  </si>
  <si>
    <t>EL4M</t>
  </si>
  <si>
    <t>EL4 chondrite meteorite</t>
  </si>
  <si>
    <t>EL5M</t>
  </si>
  <si>
    <t>EL5 chondrite meteorite</t>
  </si>
  <si>
    <t>EL5B</t>
  </si>
  <si>
    <t>EL5-melt breccia chondrite meteorite</t>
  </si>
  <si>
    <t>EL6M</t>
  </si>
  <si>
    <t>EL6 chondrite meteorite</t>
  </si>
  <si>
    <t>67EL</t>
  </si>
  <si>
    <t>EL6/7 chondrite meteorite</t>
  </si>
  <si>
    <t>EL7M</t>
  </si>
  <si>
    <t>EL7 chondrite meteorite</t>
  </si>
  <si>
    <t>ELKH</t>
  </si>
  <si>
    <t>Elkhornite</t>
  </si>
  <si>
    <t>ELTM</t>
  </si>
  <si>
    <t>EL-melt rock chondrite meteorite</t>
  </si>
  <si>
    <t>ELVA</t>
  </si>
  <si>
    <t>Elvan</t>
  </si>
  <si>
    <t>{en}: 'Elvanite'</t>
  </si>
  <si>
    <t xml:space="preserve">A Cornish mining term for dyke rocks of granitic composition containing phenocrysts of quartz and orthoclase with tourmaline occurring as isolated crystals and radiating groups.
</t>
  </si>
  <si>
    <t>EMBM</t>
  </si>
  <si>
    <t>E-melt breccia chondrite meteorite</t>
  </si>
  <si>
    <t>ENDO</t>
  </si>
  <si>
    <t>Endogreisen</t>
  </si>
  <si>
    <t>ENGA</t>
  </si>
  <si>
    <t>Engadinite</t>
  </si>
  <si>
    <t>A granite low in quartz.
Named for the Engadin region, Switzerland.</t>
  </si>
  <si>
    <t>ENGE</t>
  </si>
  <si>
    <t>Engelburgite</t>
  </si>
  <si>
    <t>A variety of hybrid biotite granodiorite containing leucocratic spots consisting of alkali feldspar and abundant titanite.</t>
  </si>
  <si>
    <t>ENCM</t>
  </si>
  <si>
    <t>Enstatite chondrite meteorite</t>
  </si>
  <si>
    <t>ESPL</t>
  </si>
  <si>
    <t>Enstatite-sanidine-phlogopite lamproite</t>
  </si>
  <si>
    <t>ENST</t>
  </si>
  <si>
    <t>Enstatitite</t>
  </si>
  <si>
    <t>ENTI</t>
  </si>
  <si>
    <t>Entisol</t>
  </si>
  <si>
    <t>EORH</t>
  </si>
  <si>
    <t>Eorhyolite</t>
  </si>
  <si>
    <t>EPIB</t>
  </si>
  <si>
    <t>Epibasite</t>
  </si>
  <si>
    <t>EPTF</t>
  </si>
  <si>
    <t>Epiclastic tuff</t>
  </si>
  <si>
    <t>EPID</t>
  </si>
  <si>
    <t>Epidiorite</t>
  </si>
  <si>
    <t>EPGU</t>
  </si>
  <si>
    <t>Epidiorite (of Gumbel)</t>
  </si>
  <si>
    <t>EPAM</t>
  </si>
  <si>
    <t>Epidote amphibolite</t>
  </si>
  <si>
    <t>EGSC</t>
  </si>
  <si>
    <t>Epidote-glaucophane schist</t>
  </si>
  <si>
    <t>EPIT</t>
  </si>
  <si>
    <t>Epidotite</t>
  </si>
  <si>
    <t>EPIS</t>
  </si>
  <si>
    <t>Episyenite</t>
  </si>
  <si>
    <t>An igneous-looking rock of syenite composition produced by hydrothermal dissolutioon of quartz crystals in an altered granite. May host uranium deposits.</t>
  </si>
  <si>
    <t>ESBO</t>
  </si>
  <si>
    <t>Esboite</t>
  </si>
  <si>
    <t>ESME</t>
  </si>
  <si>
    <t>Esmeraldite</t>
  </si>
  <si>
    <t>A granular quartzolite, possibly an extremene differentiate, consisting predominantly of quartz with some muscovite.</t>
  </si>
  <si>
    <t>ESSX</t>
  </si>
  <si>
    <t>Essexite</t>
  </si>
  <si>
    <t>ESXA</t>
  </si>
  <si>
    <t>Essexite-akerite</t>
  </si>
  <si>
    <t>A dark plagioclase-rich akerite. From Lortlauptal, W. Vikersund, Oslo district, Norway.</t>
  </si>
  <si>
    <t>ESXB</t>
  </si>
  <si>
    <t>Essexite-basalt</t>
  </si>
  <si>
    <t>ESXD</t>
  </si>
  <si>
    <t>Essexite-diabase</t>
  </si>
  <si>
    <t>ESXR</t>
  </si>
  <si>
    <t>Essexite-diorite</t>
  </si>
  <si>
    <t>ESXP</t>
  </si>
  <si>
    <t>Essexite-porphyrite</t>
  </si>
  <si>
    <t>ESTE</t>
  </si>
  <si>
    <t>Esterellite</t>
  </si>
  <si>
    <t>EUBM</t>
  </si>
  <si>
    <t>Eucrite breccia meteorite</t>
  </si>
  <si>
    <t>EUCM</t>
  </si>
  <si>
    <t>Eucrite cumulate meteorite</t>
  </si>
  <si>
    <t>EUMM</t>
  </si>
  <si>
    <t>Eucrite melt breccia meteorite</t>
  </si>
  <si>
    <t>EUMT</t>
  </si>
  <si>
    <t>Eucrite meteorite</t>
  </si>
  <si>
    <t>EUMB</t>
  </si>
  <si>
    <t>Eucrite monomict breccia meteorite</t>
  </si>
  <si>
    <t>EUCR</t>
  </si>
  <si>
    <t>Eucrite polymict breccia meteorite</t>
  </si>
  <si>
    <t>EBNS</t>
  </si>
  <si>
    <t>Eudialyte-bearing nepheline-syenite</t>
  </si>
  <si>
    <t>EUDI</t>
  </si>
  <si>
    <t>Eudialytite</t>
  </si>
  <si>
    <t>EULY</t>
  </si>
  <si>
    <t>Eulysite</t>
  </si>
  <si>
    <t>EUPH</t>
  </si>
  <si>
    <t>Euphotide</t>
  </si>
  <si>
    <t>EURI</t>
  </si>
  <si>
    <t>Eurite</t>
  </si>
  <si>
    <t>EUST</t>
  </si>
  <si>
    <t>Eustratite</t>
  </si>
  <si>
    <t>EUTE</t>
  </si>
  <si>
    <t>Eutectite</t>
  </si>
  <si>
    <t>EVER</t>
  </si>
  <si>
    <t>Evergreenite</t>
  </si>
  <si>
    <t>An alkali-feldspar-granite from the Evergreen Mine, Apex, Oregon, USA containing wollastonite.</t>
  </si>
  <si>
    <t>EVIS</t>
  </si>
  <si>
    <t>Evisite</t>
  </si>
  <si>
    <t>A comprehensive term for peralkaline syenite and peralkaline alkali-feldspar-granite</t>
  </si>
  <si>
    <t>EXOG</t>
  </si>
  <si>
    <t>Exogreisen</t>
  </si>
  <si>
    <t>FARR</t>
  </si>
  <si>
    <t>Farrisite</t>
  </si>
  <si>
    <t>FASB</t>
  </si>
  <si>
    <t>Fasibitikite</t>
  </si>
  <si>
    <t>A fine-grained peralkaline alkali-feldspar-granite, similar to rockallite, containing large amounts of aegirine and riebeckite and characterized by the presence of eucolite</t>
  </si>
  <si>
    <t>FASI</t>
  </si>
  <si>
    <t>Fasinite</t>
  </si>
  <si>
    <t>FAUL</t>
  </si>
  <si>
    <t>Fault-related alkaline metasomatite</t>
  </si>
  <si>
    <t>FEAT</t>
  </si>
  <si>
    <t>Feather amphibolite</t>
  </si>
  <si>
    <t>FEIJ</t>
  </si>
  <si>
    <t>Fei Cui Jade</t>
  </si>
  <si>
    <t>FDBS</t>
  </si>
  <si>
    <t>Feldspar-basalt</t>
  </si>
  <si>
    <t>FHPA</t>
  </si>
  <si>
    <t>Feldspar-hornblende-phyric andesite</t>
  </si>
  <si>
    <t>FPPA</t>
  </si>
  <si>
    <t>Feldspar-pyroxene-phyric andesite</t>
  </si>
  <si>
    <t>FPBR</t>
  </si>
  <si>
    <t>Feldspathic breccia</t>
  </si>
  <si>
    <t>FBLM</t>
  </si>
  <si>
    <t>Feldspathic breccia Lunar meteorite</t>
  </si>
  <si>
    <t>FPPD</t>
  </si>
  <si>
    <t>Feldspathic peridotite</t>
  </si>
  <si>
    <t>FPSC</t>
  </si>
  <si>
    <t>Feldspathic schist</t>
  </si>
  <si>
    <t>FPSS</t>
  </si>
  <si>
    <t>Feldspathic-sandstone</t>
  </si>
  <si>
    <t>FELD</t>
  </si>
  <si>
    <t>Feldspathine</t>
  </si>
  <si>
    <t>FTFT</t>
  </si>
  <si>
    <t>Felsic tuffite</t>
  </si>
  <si>
    <t>FGRN</t>
  </si>
  <si>
    <t>Felsic-granulite</t>
  </si>
  <si>
    <t>FANS</t>
  </si>
  <si>
    <t>Felsoandesite</t>
  </si>
  <si>
    <t>FPHY</t>
  </si>
  <si>
    <t>Felsophyrite</t>
  </si>
  <si>
    <t>FELS</t>
  </si>
  <si>
    <t>Felsparite</t>
  </si>
  <si>
    <t>An obsolete term for a granite rich in feldspar.</t>
  </si>
  <si>
    <t>FENP</t>
  </si>
  <si>
    <t>Fen peat</t>
  </si>
  <si>
    <t>FENW</t>
  </si>
  <si>
    <t>Fen-wood peat</t>
  </si>
  <si>
    <t>FERG</t>
  </si>
  <si>
    <t>Ferganite</t>
  </si>
  <si>
    <t>FEOG</t>
  </si>
  <si>
    <t>Fe-rich-olivine-gabbro</t>
  </si>
  <si>
    <t>FERC</t>
  </si>
  <si>
    <t>Ferrite (ceramic)</t>
  </si>
  <si>
    <t>FERT</t>
  </si>
  <si>
    <t>Ferrite</t>
  </si>
  <si>
    <t>FRDI</t>
  </si>
  <si>
    <t>Ferrodiorite</t>
  </si>
  <si>
    <t>FERL</t>
  </si>
  <si>
    <t>ferrolite</t>
  </si>
  <si>
    <t>FERP</t>
  </si>
  <si>
    <t>Ferropicrite</t>
  </si>
  <si>
    <t>FRPL</t>
  </si>
  <si>
    <t>Ferroplete</t>
  </si>
  <si>
    <t>FERR</t>
  </si>
  <si>
    <t>Ferruclastic, calciclastic, siliciclastic hybrid-sediment</t>
  </si>
  <si>
    <t>FINA</t>
  </si>
  <si>
    <t>Finandranite</t>
  </si>
  <si>
    <t>FASH</t>
  </si>
  <si>
    <t>Fine ash</t>
  </si>
  <si>
    <t>FTUF</t>
  </si>
  <si>
    <t>Fine tuff</t>
  </si>
  <si>
    <t>FCMB</t>
  </si>
  <si>
    <t>Fine-grained contact-marble</t>
  </si>
  <si>
    <t>FMLR</t>
  </si>
  <si>
    <t>Fine-grained melititic rock</t>
  </si>
  <si>
    <t>FSND</t>
  </si>
  <si>
    <t>Fine-sand</t>
  </si>
  <si>
    <t>FIOR</t>
  </si>
  <si>
    <t>Fiorite</t>
  </si>
  <si>
    <t>FIRE</t>
  </si>
  <si>
    <t>Fire Obsidian</t>
  </si>
  <si>
    <t>FIRM</t>
  </si>
  <si>
    <t>Firmicite</t>
  </si>
  <si>
    <t>FISS</t>
  </si>
  <si>
    <t>Fissile silicate-mudstone</t>
  </si>
  <si>
    <t>FLEX</t>
  </si>
  <si>
    <t>flexible sandstone</t>
  </si>
  <si>
    <t>FLIN</t>
  </si>
  <si>
    <t>Flint-gravel</t>
  </si>
  <si>
    <t>FLOO</t>
  </si>
  <si>
    <t>Flood basalt</t>
  </si>
  <si>
    <t>FLUO</t>
  </si>
  <si>
    <t>Fluorine-rich granite</t>
  </si>
  <si>
    <t>A granite rich in fluorine, leading to the inclusion of minerals such as fluorite and topaz.</t>
  </si>
  <si>
    <t>FBDO</t>
  </si>
  <si>
    <t>Foid-bearing dolerite</t>
  </si>
  <si>
    <t>FBGR</t>
  </si>
  <si>
    <t>Foid-bearing gabbroic-rock</t>
  </si>
  <si>
    <t>FBTR</t>
  </si>
  <si>
    <t>Foid-bearing trachyandesite</t>
  </si>
  <si>
    <t>FBDD</t>
  </si>
  <si>
    <t>Foid-bearing-dioritoid</t>
  </si>
  <si>
    <t>FORA</t>
  </si>
  <si>
    <t>Foraminiferal Chalk</t>
  </si>
  <si>
    <t>FORS</t>
  </si>
  <si>
    <t>Forsteritite</t>
  </si>
  <si>
    <t>FOYA</t>
  </si>
  <si>
    <t>Foyaite</t>
  </si>
  <si>
    <t>FRIT</t>
  </si>
  <si>
    <t>Fritted-rock</t>
  </si>
  <si>
    <t>FULG</t>
  </si>
  <si>
    <t>Fulgurite</t>
  </si>
  <si>
    <t>FUSA</t>
  </si>
  <si>
    <t>Fusain</t>
  </si>
  <si>
    <t>GBDI</t>
  </si>
  <si>
    <t>Gabbrodiorite</t>
  </si>
  <si>
    <t>GBLM</t>
  </si>
  <si>
    <t>Gabbroic Lunar meteorite</t>
  </si>
  <si>
    <t>GAGA</t>
  </si>
  <si>
    <t>gagatite</t>
  </si>
  <si>
    <t>GANI</t>
  </si>
  <si>
    <t>Ganister</t>
  </si>
  <si>
    <t>GRGU</t>
  </si>
  <si>
    <t>Garnet granulite</t>
  </si>
  <si>
    <t>GROM</t>
  </si>
  <si>
    <t>Garnet omphacitite</t>
  </si>
  <si>
    <t>GBUG</t>
  </si>
  <si>
    <t>Garnet-biotite augen gneiss</t>
  </si>
  <si>
    <t>GBGN</t>
  </si>
  <si>
    <t>Garnet-Biotite Gneiss</t>
  </si>
  <si>
    <t>GBQF</t>
  </si>
  <si>
    <t>Garnet-biotite-quartz-feldspar gneiss</t>
  </si>
  <si>
    <t>GCPG</t>
  </si>
  <si>
    <t>Garnet-clinopyroxene-plagioclase granulite</t>
  </si>
  <si>
    <t>GGSC</t>
  </si>
  <si>
    <t>Garnet-glaucophane schist</t>
  </si>
  <si>
    <t>GGPS</t>
  </si>
  <si>
    <t>Garnet-graphite schist</t>
  </si>
  <si>
    <t>GHBS</t>
  </si>
  <si>
    <t>Garnet-hornblende schist</t>
  </si>
  <si>
    <t>GMSC</t>
  </si>
  <si>
    <t>Garnet-mica schist</t>
  </si>
  <si>
    <t>GRPT</t>
  </si>
  <si>
    <t>Garnet-peridotite</t>
  </si>
  <si>
    <t>GPYG</t>
  </si>
  <si>
    <t>Garnet-pyroxene granulite</t>
  </si>
  <si>
    <t>GPFG</t>
  </si>
  <si>
    <t>Garnet-pyroxene-feldspar granulite</t>
  </si>
  <si>
    <t>GQPG</t>
  </si>
  <si>
    <t>Garnet-quartz-plagioclase gneiss</t>
  </si>
  <si>
    <t>GQPF</t>
  </si>
  <si>
    <t>Garnet-quartz-plagioclase granofels</t>
  </si>
  <si>
    <t>GSCP</t>
  </si>
  <si>
    <t>Garnet-sillimanite-cordierite paragneiss</t>
  </si>
  <si>
    <t>GEES</t>
  </si>
  <si>
    <t>Geest</t>
  </si>
  <si>
    <t>GELI</t>
  </si>
  <si>
    <t>Gelisol</t>
  </si>
  <si>
    <t>GEOR</t>
  </si>
  <si>
    <t>Georgiaite</t>
  </si>
  <si>
    <t>GLAC</t>
  </si>
  <si>
    <t>Glacialite</t>
  </si>
  <si>
    <t>GGDP</t>
  </si>
  <si>
    <t>Glacigenic deposit</t>
  </si>
  <si>
    <t>GCTT</t>
  </si>
  <si>
    <t>Glacitectonite</t>
  </si>
  <si>
    <t>GLSM</t>
  </si>
  <si>
    <t>Glass (man-made)</t>
  </si>
  <si>
    <t>GLSG</t>
  </si>
  <si>
    <t>Glass slag</t>
  </si>
  <si>
    <t>GSAD</t>
  </si>
  <si>
    <t>Glassy andesite</t>
  </si>
  <si>
    <t>GSBS</t>
  </si>
  <si>
    <t>Glassy basalt</t>
  </si>
  <si>
    <t>GSHF</t>
  </si>
  <si>
    <t>Glassy hornfels</t>
  </si>
  <si>
    <t>GGGN</t>
  </si>
  <si>
    <t>Glaucophane gabbro gneiss</t>
  </si>
  <si>
    <t>GPGN</t>
  </si>
  <si>
    <t>Glaucophane gneiss</t>
  </si>
  <si>
    <t>GPGF</t>
  </si>
  <si>
    <t>Glaucophane granofels</t>
  </si>
  <si>
    <t>GPSC</t>
  </si>
  <si>
    <t>Glaucophane schist</t>
  </si>
  <si>
    <t>GPLM</t>
  </si>
  <si>
    <t>Glaucophane-lawsonite metabasalt</t>
  </si>
  <si>
    <t>GLUN</t>
  </si>
  <si>
    <t>Glaucophanite</t>
  </si>
  <si>
    <t>GOEG</t>
  </si>
  <si>
    <t>Goethite-gravel</t>
  </si>
  <si>
    <t>GOEM</t>
  </si>
  <si>
    <t>Goethite-mud</t>
  </si>
  <si>
    <t>GOMS</t>
  </si>
  <si>
    <t>Goethite-mudstone</t>
  </si>
  <si>
    <t>GOSD</t>
  </si>
  <si>
    <t>Goethite-sand</t>
  </si>
  <si>
    <t>GOSM</t>
  </si>
  <si>
    <t>Goethite-sediment</t>
  </si>
  <si>
    <t>GOET</t>
  </si>
  <si>
    <t>Goethite-stone</t>
  </si>
  <si>
    <t>Gold ore</t>
  </si>
  <si>
    <t>An ore of gold, often very low grade gold ore can be commercially viable to process.</t>
  </si>
  <si>
    <t>GNOG</t>
  </si>
  <si>
    <t>Granitic orthogneiss</t>
  </si>
  <si>
    <t>GDGN</t>
  </si>
  <si>
    <t>Granodiorite gneiss</t>
  </si>
  <si>
    <t>GRSY</t>
  </si>
  <si>
    <t>Granosyenite</t>
  </si>
  <si>
    <t>An obsolete term for a syenitic rock closer to granitic composition.</t>
  </si>
  <si>
    <t>GRAN</t>
  </si>
  <si>
    <t>Granules</t>
  </si>
  <si>
    <t>GPGR</t>
  </si>
  <si>
    <t>Graphic granite</t>
  </si>
  <si>
    <t>{en}: 'Hebraic Granite' 'Hebrew Stone' 'Runite' 'Schriftgranit@de'</t>
  </si>
  <si>
    <t>From the latin "Graphus" (and greek "Graphos") meaning to write - in allusion to the appearance of script-like characters in the polished rock.
A granite exhibiting a graphic texture due to exsolution of quartz from feldspar.</t>
  </si>
  <si>
    <t>GHSC</t>
  </si>
  <si>
    <t>Graphitic schist</t>
  </si>
  <si>
    <t>GRAP</t>
  </si>
  <si>
    <t>graphitite</t>
  </si>
  <si>
    <t>GGDO</t>
  </si>
  <si>
    <t>Gravel-grade dolostone</t>
  </si>
  <si>
    <t>GGIS</t>
  </si>
  <si>
    <t>Gravel-grade ironstone</t>
  </si>
  <si>
    <t>GGPH</t>
  </si>
  <si>
    <t>Gravel-grade phosphorite</t>
  </si>
  <si>
    <t>{en}: 'Phosphatic conglomerate'</t>
  </si>
  <si>
    <t>GVMD</t>
  </si>
  <si>
    <t>Gravelly mud</t>
  </si>
  <si>
    <t>GMDS</t>
  </si>
  <si>
    <t>Gravelly muddy sand</t>
  </si>
  <si>
    <t>GRNA</t>
  </si>
  <si>
    <t>Greenschist facies andesite</t>
  </si>
  <si>
    <t>GRBA</t>
  </si>
  <si>
    <t>Greenschist facies basaltic-andesite</t>
  </si>
  <si>
    <t>GREN</t>
  </si>
  <si>
    <t>Grennaite</t>
  </si>
  <si>
    <t>GRIQ</t>
  </si>
  <si>
    <t>Griquaite</t>
  </si>
  <si>
    <t>GROS</t>
  </si>
  <si>
    <t>Grospydrite</t>
  </si>
  <si>
    <t>GROU</t>
  </si>
  <si>
    <t>Group-1-kimberlite</t>
  </si>
  <si>
    <t>GRUN</t>
  </si>
  <si>
    <t>Grunerite quartzite</t>
  </si>
  <si>
    <t>GUAR</t>
  </si>
  <si>
    <t>Guardiaite</t>
  </si>
  <si>
    <t>GUMB</t>
  </si>
  <si>
    <t>Gumberite</t>
  </si>
  <si>
    <t>GYAS</t>
  </si>
  <si>
    <t>Gypsum/Anhydrite-stone</t>
  </si>
  <si>
    <t>A sedimentary rock consisting mostly of anhydrite and gypsum, in approximately equal amounts.</t>
  </si>
  <si>
    <t>GYGS</t>
  </si>
  <si>
    <t>Gypsum-grainstone</t>
  </si>
  <si>
    <t>GYMS</t>
  </si>
  <si>
    <t>Gypsum-mudstone</t>
  </si>
  <si>
    <t>GYPS</t>
  </si>
  <si>
    <t>Gypsum-packstone</t>
  </si>
  <si>
    <t>GYWC</t>
  </si>
  <si>
    <t>Gypsum-wackestone</t>
  </si>
  <si>
    <t>HCNM</t>
  </si>
  <si>
    <t>H chondrite meteorite</t>
  </si>
  <si>
    <t>HX4C</t>
  </si>
  <si>
    <t>H(?)4 chondrite meteorite</t>
  </si>
  <si>
    <t>H5XM</t>
  </si>
  <si>
    <t>H(5?) chondrite meteorite</t>
  </si>
  <si>
    <t>HL3M</t>
  </si>
  <si>
    <t>H(L)3 chondrite meteorite</t>
  </si>
  <si>
    <t>HL31</t>
  </si>
  <si>
    <t>H(L)3.1 chondrite meteorite</t>
  </si>
  <si>
    <t>HL3A</t>
  </si>
  <si>
    <t>H(L)3-an chondrite meteorite</t>
  </si>
  <si>
    <t>HL6M</t>
  </si>
  <si>
    <t>H(L)6 chondrite meteorite</t>
  </si>
  <si>
    <t>4HLZ</t>
  </si>
  <si>
    <t>H/L~4 chondrite meteorite</t>
  </si>
  <si>
    <t>3HLM</t>
  </si>
  <si>
    <t>H/L3 chondrite meteorite</t>
  </si>
  <si>
    <t>35HL</t>
  </si>
  <si>
    <t>H/L3.5 chondrite meteorite</t>
  </si>
  <si>
    <t>36HL</t>
  </si>
  <si>
    <t>H/L3.6 chondrite meteorite</t>
  </si>
  <si>
    <t>37HL</t>
  </si>
  <si>
    <t>H/L3.7 chondrite meteorite</t>
  </si>
  <si>
    <t>39HL</t>
  </si>
  <si>
    <t>H/L3.9 chondrite meteorite</t>
  </si>
  <si>
    <t>34HC</t>
  </si>
  <si>
    <t>H/L3-4 chondrite meteorite</t>
  </si>
  <si>
    <t>4HLM</t>
  </si>
  <si>
    <t>H/L4 chondrite meteorite</t>
  </si>
  <si>
    <t>45HL</t>
  </si>
  <si>
    <t>H/L4/5 chondrite meteorite</t>
  </si>
  <si>
    <t>45HW</t>
  </si>
  <si>
    <t>H/L4-5 chondrite meteorite</t>
  </si>
  <si>
    <t>5HLM</t>
  </si>
  <si>
    <t>H/L5 chondrite meteorite</t>
  </si>
  <si>
    <t>6HLM</t>
  </si>
  <si>
    <t>H/L6 chondrite meteorite</t>
  </si>
  <si>
    <t>6HLT</t>
  </si>
  <si>
    <t>H/L6-melt rock chondrite meteorite</t>
  </si>
  <si>
    <t>HXCM</t>
  </si>
  <si>
    <t>H? chondrite meteorite</t>
  </si>
  <si>
    <t>HZ4M</t>
  </si>
  <si>
    <t>H~4 chondrite meteorite</t>
  </si>
  <si>
    <t>45HZ</t>
  </si>
  <si>
    <t>H~4/5 chondrite meteorite</t>
  </si>
  <si>
    <t>HZ5M</t>
  </si>
  <si>
    <t>H~5 chondrite meteorite</t>
  </si>
  <si>
    <t>HZ6M</t>
  </si>
  <si>
    <t>H~6 chondrite meteorite</t>
  </si>
  <si>
    <t>H3CM</t>
  </si>
  <si>
    <t>H3 chondrite meteorite</t>
  </si>
  <si>
    <t>H30M</t>
  </si>
  <si>
    <t>H3.0 chondrite meteorite</t>
  </si>
  <si>
    <t>H304</t>
  </si>
  <si>
    <t>H3.0-3.4 chondrite meteorite</t>
  </si>
  <si>
    <t>H31M</t>
  </si>
  <si>
    <t>H3.1 chondrite meteorite</t>
  </si>
  <si>
    <t>H32M</t>
  </si>
  <si>
    <t>H3.2 chondrite meteorite</t>
  </si>
  <si>
    <t>H327</t>
  </si>
  <si>
    <t>H3.2-3.7 chondrite meteorite</t>
  </si>
  <si>
    <t>H326</t>
  </si>
  <si>
    <t>H3.2-6 chondrite meteorite</t>
  </si>
  <si>
    <t>H33M</t>
  </si>
  <si>
    <t>H3.3 chondrite meteorite</t>
  </si>
  <si>
    <t>H34M</t>
  </si>
  <si>
    <t>H3.4 chondrite meteorite</t>
  </si>
  <si>
    <t>H35M</t>
  </si>
  <si>
    <t>H3.5 chondrite meteorite</t>
  </si>
  <si>
    <t>H36M</t>
  </si>
  <si>
    <t>H3.6 chondrite meteorite</t>
  </si>
  <si>
    <t>H37M</t>
  </si>
  <si>
    <t>H3.7 chondrite meteorite</t>
  </si>
  <si>
    <t>H38M</t>
  </si>
  <si>
    <t>H3.8 chondrite meteorite</t>
  </si>
  <si>
    <t>H39M</t>
  </si>
  <si>
    <t>H3.9 chondrite meteorite</t>
  </si>
  <si>
    <t>H395</t>
  </si>
  <si>
    <t>H3.9-5 chondrite meteorite</t>
  </si>
  <si>
    <t>H396</t>
  </si>
  <si>
    <t>H3.9-6 chondrite meteorite</t>
  </si>
  <si>
    <t>34HM</t>
  </si>
  <si>
    <t>H3/4 chondrite meteorite</t>
  </si>
  <si>
    <t>H34N</t>
  </si>
  <si>
    <t>H3-4 chondrite meteorite</t>
  </si>
  <si>
    <t>H35N</t>
  </si>
  <si>
    <t>H3-5 chondrite meteorite</t>
  </si>
  <si>
    <t>H36N</t>
  </si>
  <si>
    <t>H3-6 chondrite meteorite</t>
  </si>
  <si>
    <t>H3AM</t>
  </si>
  <si>
    <t>H3-an chondrite meteorite</t>
  </si>
  <si>
    <t>H4CM</t>
  </si>
  <si>
    <t>H4 chondrite meteorite</t>
  </si>
  <si>
    <t>H4XM</t>
  </si>
  <si>
    <t>H4(?) chondrite meteorite</t>
  </si>
  <si>
    <t>45HM</t>
  </si>
  <si>
    <t>H4/5 chondrite meteorite</t>
  </si>
  <si>
    <t>46HM</t>
  </si>
  <si>
    <t>H4/6 chondrite meteorite</t>
  </si>
  <si>
    <t>H45N</t>
  </si>
  <si>
    <t>H4-5 chondrite meteorite</t>
  </si>
  <si>
    <t>H46N</t>
  </si>
  <si>
    <t>H4-6 chondrite meteorite</t>
  </si>
  <si>
    <t>H4AM</t>
  </si>
  <si>
    <t>H4-an chondrite meteorite</t>
  </si>
  <si>
    <t>H4BM</t>
  </si>
  <si>
    <t>H4-melt breccia chondrite meteorite</t>
  </si>
  <si>
    <t>H5CM</t>
  </si>
  <si>
    <t>H5 chondrite meteorite</t>
  </si>
  <si>
    <t>H56M</t>
  </si>
  <si>
    <t>H5-6 chondrite meteorite</t>
  </si>
  <si>
    <t>H57M</t>
  </si>
  <si>
    <t>H5-7 chondrite meteorite</t>
  </si>
  <si>
    <t>H5AM</t>
  </si>
  <si>
    <t>H5-an chondrite meteorite</t>
  </si>
  <si>
    <t>H5MB</t>
  </si>
  <si>
    <t>H5-melt breccia chondrite meteorite</t>
  </si>
  <si>
    <t>H6CM</t>
  </si>
  <si>
    <t>H6 chondrite meteorite</t>
  </si>
  <si>
    <t>H6AM</t>
  </si>
  <si>
    <t>H6-an chondrite meteorite</t>
  </si>
  <si>
    <t>H6MB</t>
  </si>
  <si>
    <t>H6-melt breccia chondrite meteorite</t>
  </si>
  <si>
    <t>H7CM</t>
  </si>
  <si>
    <t>H7 chondrite meteorite</t>
  </si>
  <si>
    <t>HGYS</t>
  </si>
  <si>
    <t>Halite gypsum-stone</t>
  </si>
  <si>
    <t>HAGS</t>
  </si>
  <si>
    <t>Halite-grainstone</t>
  </si>
  <si>
    <t>HAMS</t>
  </si>
  <si>
    <t>Halite-mudstone</t>
  </si>
  <si>
    <t>HAPS</t>
  </si>
  <si>
    <t>Halite-packstone</t>
  </si>
  <si>
    <t>HAWK</t>
  </si>
  <si>
    <t>Halite-wackestone</t>
  </si>
  <si>
    <t>HALL</t>
  </si>
  <si>
    <t>Hälleflinta</t>
  </si>
  <si>
    <t>HACM</t>
  </si>
  <si>
    <t>H-an chondrite meteorite</t>
  </si>
  <si>
    <t>HARD</t>
  </si>
  <si>
    <t>Hard jet</t>
  </si>
  <si>
    <t>HARR</t>
  </si>
  <si>
    <t>Harrisite</t>
  </si>
  <si>
    <t>HZDM</t>
  </si>
  <si>
    <t>Harzburgitic diogenite meteorite</t>
  </si>
  <si>
    <t>HYNT</t>
  </si>
  <si>
    <t>Haueynitite</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</si>
  <si>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</si>
  <si>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HYPY</t>
  </si>
  <si>
    <t>haueynophyre</t>
  </si>
  <si>
    <t>HYBT</t>
  </si>
  <si>
    <t>Haüyne-bearing trachyandesite</t>
  </si>
  <si>
    <t>HYPH</t>
  </si>
  <si>
    <t>Haüyne-phonolite</t>
  </si>
  <si>
    <t>HYNE</t>
  </si>
  <si>
    <t>Haüynite</t>
  </si>
  <si>
    <t>HEDM</t>
  </si>
  <si>
    <t>HED achondrite meteorite</t>
  </si>
  <si>
    <t>HMGR</t>
  </si>
  <si>
    <t>Hematite-gravel</t>
  </si>
  <si>
    <t>HMMD</t>
  </si>
  <si>
    <t>Hematite-mud</t>
  </si>
  <si>
    <t>HMMS</t>
  </si>
  <si>
    <t>Hematite-mudstone</t>
  </si>
  <si>
    <t>HMSD</t>
  </si>
  <si>
    <t>Hematite-sand</t>
  </si>
  <si>
    <t>HMSE</t>
  </si>
  <si>
    <t>Hematite-sediment</t>
  </si>
  <si>
    <t>HMST</t>
  </si>
  <si>
    <t>Hematite-stone</t>
  </si>
  <si>
    <t>HPTM</t>
  </si>
  <si>
    <t>High P/T metamorphic rock</t>
  </si>
  <si>
    <t>ALOB</t>
  </si>
  <si>
    <t>High-Al ophitic basalt</t>
  </si>
  <si>
    <t>HGMH</t>
  </si>
  <si>
    <t>High-grade mafic-hornfels</t>
  </si>
  <si>
    <t>HGMM</t>
  </si>
  <si>
    <t>High-grade metamorphic rock</t>
  </si>
  <si>
    <t>HGUH</t>
  </si>
  <si>
    <t>High-grade ultramafic-hornfels</t>
  </si>
  <si>
    <t>HGHL</t>
  </si>
  <si>
    <t>Highland rock</t>
  </si>
  <si>
    <t>TIBS</t>
  </si>
  <si>
    <t>High-Ti basalt</t>
  </si>
  <si>
    <t>HGHW</t>
  </si>
  <si>
    <t>Highwoodite</t>
  </si>
  <si>
    <t>HILL</t>
  </si>
  <si>
    <t>Hill peat</t>
  </si>
  <si>
    <t>HIMM</t>
  </si>
  <si>
    <t>H-imp melt chondrite meteorite</t>
  </si>
  <si>
    <t>HIST</t>
  </si>
  <si>
    <t>Histosol</t>
  </si>
  <si>
    <t>HMBM</t>
  </si>
  <si>
    <t>H-melt breccia chondrite meteorite</t>
  </si>
  <si>
    <t>HTCM</t>
  </si>
  <si>
    <t>H-melt rock chondrite meteorite</t>
  </si>
  <si>
    <t>MTCM</t>
  </si>
  <si>
    <t>H-metal chondrite meteorite</t>
  </si>
  <si>
    <t>HBAD</t>
  </si>
  <si>
    <t>Hornblende andesite</t>
  </si>
  <si>
    <t>HBDI</t>
  </si>
  <si>
    <t>Hornblende diorite</t>
  </si>
  <si>
    <t>HBGN</t>
  </si>
  <si>
    <t>Hornblende gneiss</t>
  </si>
  <si>
    <t>HBGR</t>
  </si>
  <si>
    <t>Hornblende granite</t>
  </si>
  <si>
    <t>A granite containing hornblende. 
Informally, a felsic plutonic rock, generally adamellite or granodiorite, containing an amphibole (often hornblende) as an essential dark-colored constituent; with decreasing quartz it grades through tonalite into normal diorite.</t>
  </si>
  <si>
    <t>HBGF</t>
  </si>
  <si>
    <t>Hornblende granofels</t>
  </si>
  <si>
    <t>HBHZ</t>
  </si>
  <si>
    <t>Hornblende harzburgite</t>
  </si>
  <si>
    <t>HBMG</t>
  </si>
  <si>
    <t>Hornblende mafic-granulite</t>
  </si>
  <si>
    <t>HBOD</t>
  </si>
  <si>
    <t>Hornblende oligoclase diorite</t>
  </si>
  <si>
    <t>HBOX</t>
  </si>
  <si>
    <t>Hornblende orthopyroxenite</t>
  </si>
  <si>
    <t>HBPH</t>
  </si>
  <si>
    <t>Hornblende porphyry</t>
  </si>
  <si>
    <t>HBSC</t>
  </si>
  <si>
    <t>Hornblende schist</t>
  </si>
  <si>
    <t>HBAA</t>
  </si>
  <si>
    <t>Hornblende-augite andesite</t>
  </si>
  <si>
    <t>HBBG</t>
  </si>
  <si>
    <t>Hornblende-biotite gneiss</t>
  </si>
  <si>
    <t>HBTG</t>
  </si>
  <si>
    <t>Hornblende-biotite granite</t>
  </si>
  <si>
    <t>A granite containing biotite and hornblende.</t>
  </si>
  <si>
    <t>HBGD</t>
  </si>
  <si>
    <t>Hornblende-biotite granodiorite</t>
  </si>
  <si>
    <t>A granodiorite containing hornblende and biotite.</t>
  </si>
  <si>
    <t>HBRK</t>
  </si>
  <si>
    <t>Hornblende-rock</t>
  </si>
  <si>
    <t>HBTS</t>
  </si>
  <si>
    <t>Hornblendite (s.s.)</t>
  </si>
  <si>
    <t>HFSC</t>
  </si>
  <si>
    <t>Hornfelsed schist</t>
  </si>
  <si>
    <t>HOWA</t>
  </si>
  <si>
    <t>Howardite meteorite</t>
  </si>
  <si>
    <t>HUMI</t>
  </si>
  <si>
    <t>Humic coal series</t>
  </si>
  <si>
    <t>HUSE</t>
  </si>
  <si>
    <t>Husebyite</t>
  </si>
  <si>
    <t>HEPL</t>
  </si>
  <si>
    <t>Hyalo-enstatite-phlogopite lamproite</t>
  </si>
  <si>
    <t>HODL</t>
  </si>
  <si>
    <t>Hyalo-olivine-diopside-phlogopite lamproite</t>
  </si>
  <si>
    <t>HYBR</t>
  </si>
  <si>
    <t>Hybrid igneous rock and intrusive breccia</t>
  </si>
  <si>
    <t>IABM</t>
  </si>
  <si>
    <t>IAB complex iron meteorite</t>
  </si>
  <si>
    <t>IAMG</t>
  </si>
  <si>
    <t>IAB-MG iron meteorite</t>
  </si>
  <si>
    <t>IAHH</t>
  </si>
  <si>
    <t>IAB-sHH iron meteorite</t>
  </si>
  <si>
    <t>IAHL</t>
  </si>
  <si>
    <t>IAB-sHL iron meteorite</t>
  </si>
  <si>
    <t>IALH</t>
  </si>
  <si>
    <t>IAB-sLH iron meteorite</t>
  </si>
  <si>
    <t>IALL</t>
  </si>
  <si>
    <t>IAB-sLL iron meteorite</t>
  </si>
  <si>
    <t>IALM</t>
  </si>
  <si>
    <t>IAB-sLM iron meteorite</t>
  </si>
  <si>
    <t>ICIM</t>
  </si>
  <si>
    <t>IC iron meteorite</t>
  </si>
  <si>
    <t>ICEL</t>
  </si>
  <si>
    <t>Icelandite</t>
  </si>
  <si>
    <t>IIAB</t>
  </si>
  <si>
    <t>IIAB iron meteorite</t>
  </si>
  <si>
    <t>IICM</t>
  </si>
  <si>
    <t>IIC iron meteorite</t>
  </si>
  <si>
    <t>IIDM</t>
  </si>
  <si>
    <t>IID iron meteorite</t>
  </si>
  <si>
    <t>IIEM</t>
  </si>
  <si>
    <t>IIE iron meteorite</t>
  </si>
  <si>
    <t>IIFM</t>
  </si>
  <si>
    <t>IIF iron meteorite</t>
  </si>
  <si>
    <t>IIGM</t>
  </si>
  <si>
    <t>IIG iron meteorite</t>
  </si>
  <si>
    <t>IIIA</t>
  </si>
  <si>
    <t>IIIAB iron meteorite</t>
  </si>
  <si>
    <t>IIIC</t>
  </si>
  <si>
    <t>IIICD iron meteorite</t>
  </si>
  <si>
    <t>IIIE</t>
  </si>
  <si>
    <t>IIIE iron meteorite</t>
  </si>
  <si>
    <t>IIIF</t>
  </si>
  <si>
    <t>IIIF iron meteorite</t>
  </si>
  <si>
    <t>IJOL</t>
  </si>
  <si>
    <t>Ijolite-urtite</t>
  </si>
  <si>
    <t>ILCY</t>
  </si>
  <si>
    <t>Illite-clay</t>
  </si>
  <si>
    <t>ILCS</t>
  </si>
  <si>
    <t>Illite-claystone</t>
  </si>
  <si>
    <t>ILME</t>
  </si>
  <si>
    <t>Ilmenitite</t>
  </si>
  <si>
    <t>IMEH</t>
  </si>
  <si>
    <t>Impact melted EH chondrite meteorite</t>
  </si>
  <si>
    <t>IMPR</t>
  </si>
  <si>
    <t>Impact regolith</t>
  </si>
  <si>
    <t>IMMR</t>
  </si>
  <si>
    <t>Impact-melt-rock</t>
  </si>
  <si>
    <t>IMLM</t>
  </si>
  <si>
    <t>Impure lime-mudstone</t>
  </si>
  <si>
    <t>Mudstone that consists of between 50 and 90 percent carbonate minerals of intrabasinal orign in the mud fraction, and contains less than 10 percent allochems. The original depositional texture is preserved and fabric is matrix supported.</t>
  </si>
  <si>
    <t>IMMB</t>
  </si>
  <si>
    <t>Impure marble</t>
  </si>
  <si>
    <t>IMPU</t>
  </si>
  <si>
    <t>Impure-coal</t>
  </si>
  <si>
    <t>INCE</t>
  </si>
  <si>
    <t>Inceptisol</t>
  </si>
  <si>
    <t>INCC</t>
  </si>
  <si>
    <t>Incohesive cataclasite</t>
  </si>
  <si>
    <t>INFB</t>
  </si>
  <si>
    <t>Incohesive fault-breccia</t>
  </si>
  <si>
    <t>INPC</t>
  </si>
  <si>
    <t>Incohesive protocataclasite</t>
  </si>
  <si>
    <t>INUC</t>
  </si>
  <si>
    <t>Incohesive ultracataclasite</t>
  </si>
  <si>
    <t>INDO</t>
  </si>
  <si>
    <t>Indochinite</t>
  </si>
  <si>
    <t>INFI</t>
  </si>
  <si>
    <t>Infinite</t>
  </si>
  <si>
    <t>IRGH</t>
  </si>
  <si>
    <t>Irghizite</t>
  </si>
  <si>
    <t>IGMT</t>
  </si>
  <si>
    <t>Iron group meteorite</t>
  </si>
  <si>
    <t>IRMT</t>
  </si>
  <si>
    <t>Iron meteorite</t>
  </si>
  <si>
    <t>FEOR</t>
  </si>
  <si>
    <t>Iron ore</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</si>
  <si>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</si>
  <si>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FEOO</t>
  </si>
  <si>
    <t>Iron oxide ore</t>
  </si>
  <si>
    <t>An iron ore where the primary ore minerals are iron oxides.</t>
  </si>
  <si>
    <t>FESG</t>
  </si>
  <si>
    <t>Iron slag</t>
  </si>
  <si>
    <t>IRBS</t>
  </si>
  <si>
    <t>Iron-boundstone</t>
  </si>
  <si>
    <t>IRCS</t>
  </si>
  <si>
    <t>Iron-calc-skarn</t>
  </si>
  <si>
    <t>IRGS</t>
  </si>
  <si>
    <t>Iron-grainstone</t>
  </si>
  <si>
    <t>IRGV</t>
  </si>
  <si>
    <t>Iron-gravel</t>
  </si>
  <si>
    <t>IRMD</t>
  </si>
  <si>
    <t>Iron-mud</t>
  </si>
  <si>
    <t>IRMS</t>
  </si>
  <si>
    <t>Iron-mudstone</t>
  </si>
  <si>
    <t>IRPS</t>
  </si>
  <si>
    <t>Iron-packstone</t>
  </si>
  <si>
    <t>IRSD</t>
  </si>
  <si>
    <t>Iron-sand</t>
  </si>
  <si>
    <t>ISSO</t>
  </si>
  <si>
    <t>Ironstone ore</t>
  </si>
  <si>
    <t>IRWK</t>
  </si>
  <si>
    <t>Iron-wackestone</t>
  </si>
  <si>
    <t>ISLA</t>
  </si>
  <si>
    <t>Island arc basalt</t>
  </si>
  <si>
    <t>ITAB</t>
  </si>
  <si>
    <t>itabirite</t>
  </si>
  <si>
    <t>ITAC</t>
  </si>
  <si>
    <t>itacolumite</t>
  </si>
  <si>
    <t>ITAL</t>
  </si>
  <si>
    <t>Italite</t>
  </si>
  <si>
    <t>ITGR</t>
  </si>
  <si>
    <t>I-type granite</t>
  </si>
  <si>
    <t>Granitoid rocks derived from igneous source rocks, usually plagioclase-rich and muscovite poor.</t>
  </si>
  <si>
    <t>IVAM</t>
  </si>
  <si>
    <t>IVA iron meteorite</t>
  </si>
  <si>
    <t>IVBM</t>
  </si>
  <si>
    <t>IVB iron meteorite</t>
  </si>
  <si>
    <t>IVOR</t>
  </si>
  <si>
    <t>Ivorite</t>
  </si>
  <si>
    <t>Jade</t>
  </si>
  <si>
    <t>JAJA</t>
  </si>
  <si>
    <t>Jadeite Jade</t>
  </si>
  <si>
    <t>JBGS</t>
  </si>
  <si>
    <t>Jadeite-bearing glaucophane-phengite schist</t>
  </si>
  <si>
    <t>JGPS</t>
  </si>
  <si>
    <t>Jadeite-garnet-phengite schist</t>
  </si>
  <si>
    <t>JDTT</t>
  </si>
  <si>
    <t>Jadeitite</t>
  </si>
  <si>
    <t>JSLT</t>
  </si>
  <si>
    <t>jadeolite</t>
  </si>
  <si>
    <t>A deep-green chromiferous syenite cut as a gemstone and resembling jade in appearance. Obsolete.</t>
  </si>
  <si>
    <t>JETT</t>
  </si>
  <si>
    <t>Jet</t>
  </si>
  <si>
    <t>KCHM</t>
  </si>
  <si>
    <t>K chondrite meteorite</t>
  </si>
  <si>
    <t>K3CM</t>
  </si>
  <si>
    <t>K3 chondrite meteorite</t>
  </si>
  <si>
    <t>K4CM</t>
  </si>
  <si>
    <t>K4 chondrite meteorite</t>
  </si>
  <si>
    <t>KAIN</t>
  </si>
  <si>
    <t>Kainite-stone</t>
  </si>
  <si>
    <t>KALM</t>
  </si>
  <si>
    <t>Kalmafite</t>
  </si>
  <si>
    <t>KSSY</t>
  </si>
  <si>
    <t>Kalsilite syenite</t>
  </si>
  <si>
    <t>{en}: 'Synnyrite'</t>
  </si>
  <si>
    <t>A kalsilite-bearing plutonic rock first recorded from the Aldan and North Baikal petrological provinces of Russia.</t>
  </si>
  <si>
    <t>KSBP</t>
  </si>
  <si>
    <t>Kalsilite-biotite pyroxenite</t>
  </si>
  <si>
    <t>KSLM</t>
  </si>
  <si>
    <t>Kalsilite-leucite-olivine melilitite</t>
  </si>
  <si>
    <t>KSPM</t>
  </si>
  <si>
    <t>Kalsilite-phlogopite melilitite</t>
  </si>
  <si>
    <t>KPOM</t>
  </si>
  <si>
    <t>Kalsilite-phlogopite-olivine-leucite melilitite</t>
  </si>
  <si>
    <t>KSRK</t>
  </si>
  <si>
    <t>Kalsilitic-rock</t>
  </si>
  <si>
    <t>KSLT</t>
  </si>
  <si>
    <t>Kalsilitite</t>
  </si>
  <si>
    <t>KAMA</t>
  </si>
  <si>
    <t>Kamafugite</t>
  </si>
  <si>
    <t>KAOL</t>
  </si>
  <si>
    <t>Kaolinite-clay</t>
  </si>
  <si>
    <t>{en}: 'China Clay'</t>
  </si>
  <si>
    <t>KARS</t>
  </si>
  <si>
    <t>Karst bauxite</t>
  </si>
  <si>
    <t>KAXT</t>
  </si>
  <si>
    <t>Kaxtorpite</t>
  </si>
  <si>
    <t>KENT</t>
  </si>
  <si>
    <t>Kentallenite</t>
  </si>
  <si>
    <t>KERN</t>
  </si>
  <si>
    <t>Kernite-stone</t>
  </si>
  <si>
    <t>KGLS</t>
  </si>
  <si>
    <t>Kerogenic limestone</t>
  </si>
  <si>
    <t>KGSM</t>
  </si>
  <si>
    <t>Kerogenic silicate-mudstone</t>
  </si>
  <si>
    <t>KFLG</t>
  </si>
  <si>
    <t>K-feldspar enriched leucogranite</t>
  </si>
  <si>
    <t>A leucogranite enriched in K-feldspar.</t>
  </si>
  <si>
    <t>KHIB</t>
  </si>
  <si>
    <t>Khibinite</t>
  </si>
  <si>
    <t>KIER</t>
  </si>
  <si>
    <t>Kierserite-stone</t>
  </si>
  <si>
    <t>KILL</t>
  </si>
  <si>
    <t>Killas</t>
  </si>
  <si>
    <t>KINZ</t>
  </si>
  <si>
    <t>kinzigite</t>
  </si>
  <si>
    <t>KIVI</t>
  </si>
  <si>
    <t>Kivite</t>
  </si>
  <si>
    <t>KJEL</t>
  </si>
  <si>
    <t>Kjelsåsite</t>
  </si>
  <si>
    <t>A local name given to a plagioclase-rich larvikite which is a variety of augite syenite or monzonite.</t>
  </si>
  <si>
    <t>KLIN</t>
  </si>
  <si>
    <t>klintite</t>
  </si>
  <si>
    <t>KMFC</t>
  </si>
  <si>
    <t>Kosmochlor Fei Cui</t>
  </si>
  <si>
    <t>KOSM</t>
  </si>
  <si>
    <t>Kosmochlorite</t>
  </si>
  <si>
    <t>KOVD</t>
  </si>
  <si>
    <t>Kovdite</t>
  </si>
  <si>
    <t>KVDR</t>
  </si>
  <si>
    <t>Kovdorite</t>
  </si>
  <si>
    <t>KYGL</t>
  </si>
  <si>
    <t>Kyanite granulite</t>
  </si>
  <si>
    <t>KYGC</t>
  </si>
  <si>
    <t>Kyanite-bearing grossular-clinopyroxene gneiss</t>
  </si>
  <si>
    <t>KGAQ</t>
  </si>
  <si>
    <t>Kyanite-garnet-anorthite-quartz granulite</t>
  </si>
  <si>
    <t>KPEC</t>
  </si>
  <si>
    <t>Kyanite-paragonite eclogite</t>
  </si>
  <si>
    <t>KYTS</t>
  </si>
  <si>
    <t>Kyanite-talc schist</t>
  </si>
  <si>
    <t>KYTP</t>
  </si>
  <si>
    <t>Kyanite-talc-phengite schist</t>
  </si>
  <si>
    <t>LCNM</t>
  </si>
  <si>
    <t>L chondrite meteorite</t>
  </si>
  <si>
    <t>LX3C</t>
  </si>
  <si>
    <t>L(?)3 chondrite meteorite</t>
  </si>
  <si>
    <t>3LHM</t>
  </si>
  <si>
    <t>L(H)3 chondrite meteorite</t>
  </si>
  <si>
    <t>4LLL</t>
  </si>
  <si>
    <t>L(LL)~4 chondrite meteorite</t>
  </si>
  <si>
    <t>3LLL</t>
  </si>
  <si>
    <t>L(LL)3 chondrite meteorite</t>
  </si>
  <si>
    <t>30LL</t>
  </si>
  <si>
    <t>L(LL)3.0 chondrite meteorite</t>
  </si>
  <si>
    <t>305L</t>
  </si>
  <si>
    <t>L(LL)3.05 chondrite meteorite</t>
  </si>
  <si>
    <t>5LLL</t>
  </si>
  <si>
    <t>L(LL)5 chondrite meteorite</t>
  </si>
  <si>
    <t>6LLL</t>
  </si>
  <si>
    <t>L(LL)6 chondrite meteorite</t>
  </si>
  <si>
    <t>LYX3</t>
  </si>
  <si>
    <t>L/LL(?)3 chondrite meteorite</t>
  </si>
  <si>
    <t>4LYZ</t>
  </si>
  <si>
    <t>L/LL~4 chondrite meteorite</t>
  </si>
  <si>
    <t>5LYZ</t>
  </si>
  <si>
    <t>L/LL~5 chondrite meteorite</t>
  </si>
  <si>
    <t>6LYZ</t>
  </si>
  <si>
    <t>L/LL~6 chondrite meteorite</t>
  </si>
  <si>
    <t>LYZ3</t>
  </si>
  <si>
    <t>L/LL3 chondrite meteorite</t>
  </si>
  <si>
    <t>LY31</t>
  </si>
  <si>
    <t>L/LL3.1 chondrite meteorite</t>
  </si>
  <si>
    <t>310L</t>
  </si>
  <si>
    <t>L/LL3.10 chondrite meteorite</t>
  </si>
  <si>
    <t>32LY</t>
  </si>
  <si>
    <t>L/LL3.2 chondrite meteorite</t>
  </si>
  <si>
    <t>34LY</t>
  </si>
  <si>
    <t>L/LL3.4 chondrite meteorite</t>
  </si>
  <si>
    <t>35LY</t>
  </si>
  <si>
    <t>L/LL3.5 chondrite meteorite</t>
  </si>
  <si>
    <t>35WY</t>
  </si>
  <si>
    <t>L/LL3-5 chondrite meteorite</t>
  </si>
  <si>
    <t>36WY</t>
  </si>
  <si>
    <t>L/LL3-6 chondrite meteorite</t>
  </si>
  <si>
    <t>4LYM</t>
  </si>
  <si>
    <t>L/LL4 chondrite meteorite</t>
  </si>
  <si>
    <t>5LYM</t>
  </si>
  <si>
    <t>L/LL5 chondrite meteorite</t>
  </si>
  <si>
    <t>56LY</t>
  </si>
  <si>
    <t>L/LL5/6 chondrite meteorite</t>
  </si>
  <si>
    <t>56WY</t>
  </si>
  <si>
    <t>L/LL5-6 chondrite meteorite</t>
  </si>
  <si>
    <t>6LYM</t>
  </si>
  <si>
    <t>L/LL6 chondrite meteorite</t>
  </si>
  <si>
    <t>6LYA</t>
  </si>
  <si>
    <t>L/LL6-an chondrite meteorite</t>
  </si>
  <si>
    <t>LYTM</t>
  </si>
  <si>
    <t>L/LL-melt rock chondrite meteorite</t>
  </si>
  <si>
    <t>LZ3M</t>
  </si>
  <si>
    <t>L~3 chondrite meteorite</t>
  </si>
  <si>
    <t>LZ4M</t>
  </si>
  <si>
    <t>L~4 chondrite meteorite</t>
  </si>
  <si>
    <t>LZ46</t>
  </si>
  <si>
    <t>L~4-6 chondrite meteorite</t>
  </si>
  <si>
    <t>LZ5M</t>
  </si>
  <si>
    <t>L~5 chondrite meteorite</t>
  </si>
  <si>
    <t>LZ6M</t>
  </si>
  <si>
    <t>L~6 chondrite meteorite</t>
  </si>
  <si>
    <t>L3CM</t>
  </si>
  <si>
    <t>L3 chondrite meteorite</t>
  </si>
  <si>
    <t>L30M</t>
  </si>
  <si>
    <t>L3.0 chondrite meteorite</t>
  </si>
  <si>
    <t>L300</t>
  </si>
  <si>
    <t>L3.00 chondrite meteorite</t>
  </si>
  <si>
    <t>L307</t>
  </si>
  <si>
    <t>L3.0-3.7 chondrite meteorite</t>
  </si>
  <si>
    <t>L309</t>
  </si>
  <si>
    <t>L3.0-3.9 chondrite meteorite</t>
  </si>
  <si>
    <t>L305</t>
  </si>
  <si>
    <t>L3.05 chondrite meteorite</t>
  </si>
  <si>
    <t>L31M</t>
  </si>
  <si>
    <t>L3.1 chondrite meteorite</t>
  </si>
  <si>
    <t>310C</t>
  </si>
  <si>
    <t>L3.10 chondrite meteorite</t>
  </si>
  <si>
    <t>L315</t>
  </si>
  <si>
    <t>L3.15 chondrite meteorite</t>
  </si>
  <si>
    <t>L32M</t>
  </si>
  <si>
    <t>L3.2 chondrite meteorite</t>
  </si>
  <si>
    <t>L325</t>
  </si>
  <si>
    <t>L3.2-3.5 chondrite meteorite</t>
  </si>
  <si>
    <t>L326</t>
  </si>
  <si>
    <t>L3.2-3.6 chondrite meteorite</t>
  </si>
  <si>
    <t>L33M</t>
  </si>
  <si>
    <t>L3.3 chondrite meteorite</t>
  </si>
  <si>
    <t>L335</t>
  </si>
  <si>
    <t>L3.3-3.5 chondrite meteorite</t>
  </si>
  <si>
    <t>L336</t>
  </si>
  <si>
    <t>L3.3-3.6 chondrite meteorite</t>
  </si>
  <si>
    <t>L337</t>
  </si>
  <si>
    <t>L3.3-3.7 chondrite meteorite</t>
  </si>
  <si>
    <t>L34M</t>
  </si>
  <si>
    <t>L3.4 chondrite meteorite</t>
  </si>
  <si>
    <t>L35M</t>
  </si>
  <si>
    <t>L3.5 chondrite meteorite</t>
  </si>
  <si>
    <t>L357</t>
  </si>
  <si>
    <t>L3.5-3.7 chondrite meteorite</t>
  </si>
  <si>
    <t>L358</t>
  </si>
  <si>
    <t>L3.5-3.8 chondrite meteorite</t>
  </si>
  <si>
    <t>L359</t>
  </si>
  <si>
    <t>L3.5-3.9 chondrite meteorite</t>
  </si>
  <si>
    <t>L355</t>
  </si>
  <si>
    <t>L3.5-5 chondrite meteorite</t>
  </si>
  <si>
    <t>L36M</t>
  </si>
  <si>
    <t>L3.6 chondrite meteorite</t>
  </si>
  <si>
    <t>L364</t>
  </si>
  <si>
    <t>L3.6-4 chondrite meteorite</t>
  </si>
  <si>
    <t>L37M</t>
  </si>
  <si>
    <t>L3.7 chondrite meteorite</t>
  </si>
  <si>
    <t>378L</t>
  </si>
  <si>
    <t>L3.7/3.8 chondrite meteorite</t>
  </si>
  <si>
    <t>L379</t>
  </si>
  <si>
    <t>L3.7-3.9 chondrite meteorite</t>
  </si>
  <si>
    <t>L374</t>
  </si>
  <si>
    <t>L3.7-4 chondrite meteorite</t>
  </si>
  <si>
    <t>L376</t>
  </si>
  <si>
    <t>L3.7-6 chondrite meteorite</t>
  </si>
  <si>
    <t>L38M</t>
  </si>
  <si>
    <t>L3.8 chondrite meteorite</t>
  </si>
  <si>
    <t>L385</t>
  </si>
  <si>
    <t>L3.8-5 chondrite meteorite</t>
  </si>
  <si>
    <t>L386</t>
  </si>
  <si>
    <t>L3.8-6 chondrite meteorite</t>
  </si>
  <si>
    <t>L38A</t>
  </si>
  <si>
    <t>L3.8-an chondrite meteorite</t>
  </si>
  <si>
    <t>L39M</t>
  </si>
  <si>
    <t>L3.9 chondrite meteorite</t>
  </si>
  <si>
    <t>394L</t>
  </si>
  <si>
    <t>L3.9/4 chondrite meteorite</t>
  </si>
  <si>
    <t>34LM</t>
  </si>
  <si>
    <t>L3/4 chondrite meteorite</t>
  </si>
  <si>
    <t>L34D</t>
  </si>
  <si>
    <t>L3-4 chondrite meteorite</t>
  </si>
  <si>
    <t>L35D</t>
  </si>
  <si>
    <t>L3-5 chondrite meteorite</t>
  </si>
  <si>
    <t>L36D</t>
  </si>
  <si>
    <t>L3-6 chondrite meteorite</t>
  </si>
  <si>
    <t>L37D</t>
  </si>
  <si>
    <t>L3-7 chondrite meteorite</t>
  </si>
  <si>
    <t>L3MB</t>
  </si>
  <si>
    <t>L3-melt breccia chondrite meteorite</t>
  </si>
  <si>
    <t>L4CM</t>
  </si>
  <si>
    <t>L4 chondrite meteorite</t>
  </si>
  <si>
    <t>45LM</t>
  </si>
  <si>
    <t>L4/5 chondrite meteorite</t>
  </si>
  <si>
    <t>L45D</t>
  </si>
  <si>
    <t>L4-5 chondrite meteorite</t>
  </si>
  <si>
    <t>L46D</t>
  </si>
  <si>
    <t>L4-6 chondrite meteorite</t>
  </si>
  <si>
    <t>L4AM</t>
  </si>
  <si>
    <t>L4-an chondrite meteorite</t>
  </si>
  <si>
    <t>L4MB</t>
  </si>
  <si>
    <t>L4-melt breccia chondrite meteorite</t>
  </si>
  <si>
    <t>L4TM</t>
  </si>
  <si>
    <t>L4-melt rock chondrite meteorite</t>
  </si>
  <si>
    <t>L5CM</t>
  </si>
  <si>
    <t>L5 chondrite meteorite</t>
  </si>
  <si>
    <t>56LM</t>
  </si>
  <si>
    <t>L5/6 chondrite meteorite</t>
  </si>
  <si>
    <t>L56D</t>
  </si>
  <si>
    <t>L5-6 chrondite</t>
  </si>
  <si>
    <t>L57D</t>
  </si>
  <si>
    <t>L5-7 chondrite meteorite</t>
  </si>
  <si>
    <t>L5MB</t>
  </si>
  <si>
    <t>L5-melt breccia chondrite meteorite</t>
  </si>
  <si>
    <t>L6CM</t>
  </si>
  <si>
    <t>L6 chondrite meteorite</t>
  </si>
  <si>
    <t>67LM</t>
  </si>
  <si>
    <t>L6/7 chondrite meteorite</t>
  </si>
  <si>
    <t>L6MB</t>
  </si>
  <si>
    <t>L6-melt breccia chondrite meteorite</t>
  </si>
  <si>
    <t>L6TM</t>
  </si>
  <si>
    <t>L6-melt rock chondrite meteorite</t>
  </si>
  <si>
    <t>L7CM</t>
  </si>
  <si>
    <t>L7 chondrite meteorite</t>
  </si>
  <si>
    <t>LBRS</t>
  </si>
  <si>
    <t>Labradorite (Rock)</t>
  </si>
  <si>
    <t>{en}: 'Labradorite (of Senft)'</t>
  </si>
  <si>
    <t>LABR</t>
  </si>
  <si>
    <t>Labradoritite</t>
  </si>
  <si>
    <t>LACU</t>
  </si>
  <si>
    <t>Lacustrine deposit</t>
  </si>
  <si>
    <t>{en}: 'lake sediment' 'Lacustrine sediments'</t>
  </si>
  <si>
    <t>Unconsolidated detrital sedimentary material deposited in a lake environment</t>
  </si>
  <si>
    <t>LAKA</t>
  </si>
  <si>
    <t>Lakarpite</t>
  </si>
  <si>
    <t>LAMA</t>
  </si>
  <si>
    <t>Lamalginite</t>
  </si>
  <si>
    <t>LAPI</t>
  </si>
  <si>
    <t>Lapis lazuli</t>
  </si>
  <si>
    <t>LARD</t>
  </si>
  <si>
    <t>Lardalite</t>
  </si>
  <si>
    <t>LARV</t>
  </si>
  <si>
    <t>Larvikite</t>
  </si>
  <si>
    <t>{en}: 'blue granite' 'Laurvikite'</t>
  </si>
  <si>
    <t>After the town of Larvik in Norway, where it was described from.
A variety of augite syenite or monzonite consisting of rhomb-shaped ternary feldspars (with a distinctive schiller), barkevikite, titanian augite and lepidomelane.</t>
  </si>
  <si>
    <t>LAVI</t>
  </si>
  <si>
    <t>lavialite</t>
  </si>
  <si>
    <t>LAYE</t>
  </si>
  <si>
    <t>Layered granofels</t>
  </si>
  <si>
    <t>PBOR</t>
  </si>
  <si>
    <t>Lead ore</t>
  </si>
  <si>
    <t>An ore of lead. Usually galena.</t>
  </si>
  <si>
    <t>LEPT</t>
  </si>
  <si>
    <t>Leptynite</t>
  </si>
  <si>
    <t>LENH</t>
  </si>
  <si>
    <t>Leucite nephelinite</t>
  </si>
  <si>
    <t>LEBN</t>
  </si>
  <si>
    <t>Leucite-basanite</t>
  </si>
  <si>
    <t>LEMY</t>
  </si>
  <si>
    <t>Leucite-monzosyenite</t>
  </si>
  <si>
    <t>LENP</t>
  </si>
  <si>
    <t>Leucite-nepheline phonolite</t>
  </si>
  <si>
    <t>LEPL</t>
  </si>
  <si>
    <t>Leucite-phlogopite lamproite</t>
  </si>
  <si>
    <t>LEPN</t>
  </si>
  <si>
    <t>Leucite-phonolite</t>
  </si>
  <si>
    <t>LERL</t>
  </si>
  <si>
    <t>Leucite-richterite lamproite</t>
  </si>
  <si>
    <t>LETP</t>
  </si>
  <si>
    <t>Leucite-tephrite</t>
  </si>
  <si>
    <t>LCTS</t>
  </si>
  <si>
    <t>Leucitite (s.s.)</t>
  </si>
  <si>
    <t>LECL</t>
  </si>
  <si>
    <t>Leucitolite</t>
  </si>
  <si>
    <t>LEPY</t>
  </si>
  <si>
    <t>leucitophyre</t>
  </si>
  <si>
    <t>LEAN</t>
  </si>
  <si>
    <t>Leucocratic analcimite</t>
  </si>
  <si>
    <t>LECS</t>
  </si>
  <si>
    <t>Leucocratic cancrinite-syenite</t>
  </si>
  <si>
    <t>LECT</t>
  </si>
  <si>
    <t>Leucocratic charnockitic tonalite</t>
  </si>
  <si>
    <t>{en}: 'Epibugite'</t>
  </si>
  <si>
    <t>A leucocratic variety of charnockitic tonalite.</t>
  </si>
  <si>
    <t>LEND</t>
  </si>
  <si>
    <t>Leucocratic nepheline-diorite</t>
  </si>
  <si>
    <t>LEDI</t>
  </si>
  <si>
    <t>Leucodiorite</t>
  </si>
  <si>
    <t>LFMD</t>
  </si>
  <si>
    <t>Leucofoid-monzodiorite</t>
  </si>
  <si>
    <t>LFMG</t>
  </si>
  <si>
    <t>Leucofoid-monzogabbro</t>
  </si>
  <si>
    <t>LFMY</t>
  </si>
  <si>
    <t>Leucofoid-monzosyenite</t>
  </si>
  <si>
    <t>LEGD</t>
  </si>
  <si>
    <t>Leucogranodiorite</t>
  </si>
  <si>
    <t>A granodiorite with an M' colour index of less than 5.</t>
  </si>
  <si>
    <t>LEMG</t>
  </si>
  <si>
    <t>Leucomonzogabbro</t>
  </si>
  <si>
    <t>LEMR</t>
  </si>
  <si>
    <t>Leucomonzogranite</t>
  </si>
  <si>
    <t>A monzogranite with an M' colour index of less than 5.</t>
  </si>
  <si>
    <t>LQFS</t>
  </si>
  <si>
    <t>Leucoquartz-alkali-feldspar-syenite</t>
  </si>
  <si>
    <t>LQDI</t>
  </si>
  <si>
    <t>Leucoquartz-diorite</t>
  </si>
  <si>
    <t>LQGB</t>
  </si>
  <si>
    <t>Leucoquartz-gabbro</t>
  </si>
  <si>
    <t>LQMD</t>
  </si>
  <si>
    <t>Leucoquartz-monzodiorite</t>
  </si>
  <si>
    <t>LQMG</t>
  </si>
  <si>
    <t>Leucoquartz-monzogabbro</t>
  </si>
  <si>
    <t>LQMZ</t>
  </si>
  <si>
    <t>Leucoquartz-monzonite</t>
  </si>
  <si>
    <t>LESY</t>
  </si>
  <si>
    <t>Leucosyenite</t>
  </si>
  <si>
    <t>A syenite with an M' colour index of less than 10.</t>
  </si>
  <si>
    <t>LESG</t>
  </si>
  <si>
    <t>Leucosyenogranite</t>
  </si>
  <si>
    <t>A syenogranite with an M' colour index of less than 5.</t>
  </si>
  <si>
    <t>LETN</t>
  </si>
  <si>
    <t>Leucotonalite</t>
  </si>
  <si>
    <t>A tonalite with an M' colour index of less than 10.</t>
  </si>
  <si>
    <t>LZSM</t>
  </si>
  <si>
    <t>Lherzolitic shergottite meteorite</t>
  </si>
  <si>
    <t>LLFS</t>
  </si>
  <si>
    <t>Lime-framestone</t>
  </si>
  <si>
    <t>LLGS</t>
  </si>
  <si>
    <t>Lime-grainstone</t>
  </si>
  <si>
    <t>LLGV</t>
  </si>
  <si>
    <t>Lime-gravel</t>
  </si>
  <si>
    <t>LMSS</t>
  </si>
  <si>
    <t>Lime-microsparstone</t>
  </si>
  <si>
    <t>LLMT</t>
  </si>
  <si>
    <t>Lime-microstone</t>
  </si>
  <si>
    <t>LLPS</t>
  </si>
  <si>
    <t>Lime-packstone</t>
  </si>
  <si>
    <t>LLPP</t>
  </si>
  <si>
    <t>Lime-pseudosparstone</t>
  </si>
  <si>
    <t>LLSM</t>
  </si>
  <si>
    <t>Lime-rich silicate-mud</t>
  </si>
  <si>
    <t>LSMS</t>
  </si>
  <si>
    <t>Lime-rich silicate-mudstone</t>
  </si>
  <si>
    <t>LLRS</t>
  </si>
  <si>
    <t>Lime-rich soil</t>
  </si>
  <si>
    <t>LLSD</t>
  </si>
  <si>
    <t>Lime-sand</t>
  </si>
  <si>
    <t>LLSP</t>
  </si>
  <si>
    <t>Lime-sparstone</t>
  </si>
  <si>
    <t>LNGV</t>
  </si>
  <si>
    <t>Limonite-gravel</t>
  </si>
  <si>
    <t>LNMD</t>
  </si>
  <si>
    <t>Limonite-mud</t>
  </si>
  <si>
    <t>LNMS</t>
  </si>
  <si>
    <t>Limonite-mudstone</t>
  </si>
  <si>
    <t>LNSD</t>
  </si>
  <si>
    <t>Limonite-sand</t>
  </si>
  <si>
    <t>LNSE</t>
  </si>
  <si>
    <t>Limonite-sediment</t>
  </si>
  <si>
    <t>LNST</t>
  </si>
  <si>
    <t>Limonite-stone</t>
  </si>
  <si>
    <t>LMCM</t>
  </si>
  <si>
    <t>L-imp melt chondrite meteorite</t>
  </si>
  <si>
    <t>LIMU</t>
  </si>
  <si>
    <t>limurite</t>
  </si>
  <si>
    <t>LING</t>
  </si>
  <si>
    <t>Lineated gneiss</t>
  </si>
  <si>
    <t>LINS</t>
  </si>
  <si>
    <t>Lineated schist</t>
  </si>
  <si>
    <t>LITC</t>
  </si>
  <si>
    <t>Litchfieldite</t>
  </si>
  <si>
    <t>LASH</t>
  </si>
  <si>
    <t>Lithic ash</t>
  </si>
  <si>
    <t>LBRC</t>
  </si>
  <si>
    <t>Lithic breccia</t>
  </si>
  <si>
    <t>LIBR</t>
  </si>
  <si>
    <t>Lithic impact breccia</t>
  </si>
  <si>
    <t>LIOR</t>
  </si>
  <si>
    <t>Lithium ore</t>
  </si>
  <si>
    <t>An ore of the metal lithium. Two subvarieties depending on whether the ore is a salt (halide/carbonate) or silicate in nature.</t>
  </si>
  <si>
    <t>LIHO</t>
  </si>
  <si>
    <t>Lithium salt ore</t>
  </si>
  <si>
    <t>A lithium ore which is either a halide, sulphate or carbonate.</t>
  </si>
  <si>
    <t>LISO</t>
  </si>
  <si>
    <t>Lithium silicate ore</t>
  </si>
  <si>
    <t>An ore of lithium where the primary ore minerals are silicate minerals.</t>
  </si>
  <si>
    <t>LITH</t>
  </si>
  <si>
    <t>Lithomarge</t>
  </si>
  <si>
    <t>LPLG</t>
  </si>
  <si>
    <t>Lit-par-lit gneiss</t>
  </si>
  <si>
    <t>YCMT</t>
  </si>
  <si>
    <t>LL chondrite meteorite</t>
  </si>
  <si>
    <t>YL3M</t>
  </si>
  <si>
    <t>LL(L)3 chondrite meteorite</t>
  </si>
  <si>
    <t>YL31</t>
  </si>
  <si>
    <t>LL(L)3.1 chondrite meteorite</t>
  </si>
  <si>
    <t>YL32</t>
  </si>
  <si>
    <t>LL(L)3.2 chondrite meteorite</t>
  </si>
  <si>
    <t>YXCM</t>
  </si>
  <si>
    <t>LL? chondrite meteorite</t>
  </si>
  <si>
    <t>YZ3M</t>
  </si>
  <si>
    <t>LL~3 chondrite meteorite</t>
  </si>
  <si>
    <t>YZ4M</t>
  </si>
  <si>
    <t>LL~4 chondrite meteorite</t>
  </si>
  <si>
    <t>45YZ</t>
  </si>
  <si>
    <t>LL~4/5 chondrite meteorite</t>
  </si>
  <si>
    <t>YZ5M</t>
  </si>
  <si>
    <t>LL~5 chondrite meteorite</t>
  </si>
  <si>
    <t>YZ6M</t>
  </si>
  <si>
    <t>LL~6 chondrite meteorite</t>
  </si>
  <si>
    <t>Y35N</t>
  </si>
  <si>
    <t>LL&lt;3.5 chondrite meteorite</t>
  </si>
  <si>
    <t>Y3CM</t>
  </si>
  <si>
    <t>LL3 chondrite meteorite</t>
  </si>
  <si>
    <t>Y30M</t>
  </si>
  <si>
    <t>LL3.0 chondrite meteorite</t>
  </si>
  <si>
    <t>Y300</t>
  </si>
  <si>
    <t>LL3.00 chondrite meteorite</t>
  </si>
  <si>
    <t>Y305</t>
  </si>
  <si>
    <t>LL3.05 chondrite meteorite</t>
  </si>
  <si>
    <t>Y31M</t>
  </si>
  <si>
    <t>LL3.1 chondrite meteorite</t>
  </si>
  <si>
    <t>Y310</t>
  </si>
  <si>
    <t>LL3.10 chondrite meteorite</t>
  </si>
  <si>
    <t>Y315</t>
  </si>
  <si>
    <t>LL3.15 chondrite meteorite</t>
  </si>
  <si>
    <t>Y32M</t>
  </si>
  <si>
    <t>LL3.2 chondrite meteorite</t>
  </si>
  <si>
    <t>Y33M</t>
  </si>
  <si>
    <t>LL3.3 chondrite meteorite</t>
  </si>
  <si>
    <t>Y34M</t>
  </si>
  <si>
    <t>LL3.4 chondrite meteorite</t>
  </si>
  <si>
    <t>Y35M</t>
  </si>
  <si>
    <t>LL3.5 chondrite meteorite</t>
  </si>
  <si>
    <t>Y36M</t>
  </si>
  <si>
    <t>LL3.6 chondrite meteorite</t>
  </si>
  <si>
    <t>Y367</t>
  </si>
  <si>
    <t>LL3.6/3.7 chondrite meteorite</t>
  </si>
  <si>
    <t>Y37M</t>
  </si>
  <si>
    <t>LL3.7 chondrite meteorite</t>
  </si>
  <si>
    <t>Y376</t>
  </si>
  <si>
    <t>LL3.7-6 chondrite meteorite</t>
  </si>
  <si>
    <t>Y38M</t>
  </si>
  <si>
    <t>LL3.8 chondrite meteorite</t>
  </si>
  <si>
    <t>Y384</t>
  </si>
  <si>
    <t>LL3.8-4 chondrite meteorite</t>
  </si>
  <si>
    <t>Y386</t>
  </si>
  <si>
    <t>LL3.8-6 chondrite meteorite</t>
  </si>
  <si>
    <t>Y39M</t>
  </si>
  <si>
    <t>LL3.9 chondrite meteorite</t>
  </si>
  <si>
    <t>Y394</t>
  </si>
  <si>
    <t>LL3.9/4 chondrite meteorite</t>
  </si>
  <si>
    <t>34YM</t>
  </si>
  <si>
    <t>LL3/4 chondrite meteorite</t>
  </si>
  <si>
    <t>Y3W4</t>
  </si>
  <si>
    <t>LL3-4 chondrite meteorite</t>
  </si>
  <si>
    <t>Y3W5</t>
  </si>
  <si>
    <t>LL3-5 chondrite meteorite</t>
  </si>
  <si>
    <t>Y3W6</t>
  </si>
  <si>
    <t>LL3-6 chondrite meteorite</t>
  </si>
  <si>
    <t>Y4CM</t>
  </si>
  <si>
    <t>LL4 chondrite meteorite</t>
  </si>
  <si>
    <t>45YM</t>
  </si>
  <si>
    <t>LL4/5 chondrite meteorite</t>
  </si>
  <si>
    <t>46YM</t>
  </si>
  <si>
    <t>LL4/6 chondrite meteorite</t>
  </si>
  <si>
    <t>Y4W5</t>
  </si>
  <si>
    <t>LL4-5 chondrite meteorite</t>
  </si>
  <si>
    <t>Y4W6</t>
  </si>
  <si>
    <t>LL4-6 chondrite meteorite</t>
  </si>
  <si>
    <t>Y4W7</t>
  </si>
  <si>
    <t>LL4-7 chondrite meteorite</t>
  </si>
  <si>
    <t>Y4MB</t>
  </si>
  <si>
    <t>LL4-melt breccia chondrite meteorite</t>
  </si>
  <si>
    <t>Y5CM</t>
  </si>
  <si>
    <t>LL5 chondrite meteorite</t>
  </si>
  <si>
    <t>56YM</t>
  </si>
  <si>
    <t>LL5/6 chondrite meteorite</t>
  </si>
  <si>
    <t>Y5W6</t>
  </si>
  <si>
    <t>LL5-6 chondrite meteorite</t>
  </si>
  <si>
    <t>Y5MB</t>
  </si>
  <si>
    <t>LL5-melt breccia chondrite meteorite</t>
  </si>
  <si>
    <t>Y6CM</t>
  </si>
  <si>
    <t>LL6 chondrite meteorite</t>
  </si>
  <si>
    <t>Y6XM</t>
  </si>
  <si>
    <t>LL6(?) chondrite meteorite</t>
  </si>
  <si>
    <t>67YM</t>
  </si>
  <si>
    <t>LL6/7 chondrite meteorite</t>
  </si>
  <si>
    <t>Y6AM</t>
  </si>
  <si>
    <t>LL6-an chondrite meteorite</t>
  </si>
  <si>
    <t>Y6MB</t>
  </si>
  <si>
    <t>LL6-melt breccia chondrite meteorite</t>
  </si>
  <si>
    <t>Y7CM</t>
  </si>
  <si>
    <t>LL7 chondrite meteorite</t>
  </si>
  <si>
    <t>Y7XM</t>
  </si>
  <si>
    <t>LL7(?) chondrite meteorite</t>
  </si>
  <si>
    <t>YIMM</t>
  </si>
  <si>
    <t>LL-imp melt chondrite meteorite</t>
  </si>
  <si>
    <t>YMBM</t>
  </si>
  <si>
    <t>LL-melt breccia chondrite meteorite</t>
  </si>
  <si>
    <t>YTCM</t>
  </si>
  <si>
    <t>LL-melt rock chondrite meteorite</t>
  </si>
  <si>
    <t>LMBC</t>
  </si>
  <si>
    <t>L-melt breccia chondrite meteorite</t>
  </si>
  <si>
    <t>LTCM</t>
  </si>
  <si>
    <t>L-melt rock chondrite meteorite</t>
  </si>
  <si>
    <t>LMCH</t>
  </si>
  <si>
    <t>L-metal chondrite meteorite</t>
  </si>
  <si>
    <t>LMYS</t>
  </si>
  <si>
    <t>Loamy sand</t>
  </si>
  <si>
    <t>LDMT</t>
  </si>
  <si>
    <t>Lodranite meteorite</t>
  </si>
  <si>
    <t>LDAM</t>
  </si>
  <si>
    <t>Lodranite-an meteorite</t>
  </si>
  <si>
    <t>LTIB</t>
  </si>
  <si>
    <t>Low-Ti basalt</t>
  </si>
  <si>
    <t>LUCU</t>
  </si>
  <si>
    <t>Lucullan</t>
  </si>
  <si>
    <t>LUGA</t>
  </si>
  <si>
    <t>Lugarite</t>
  </si>
  <si>
    <t>LUJA</t>
  </si>
  <si>
    <t>Lujavrite</t>
  </si>
  <si>
    <t>LJVR</t>
  </si>
  <si>
    <t>Lujavritite</t>
  </si>
  <si>
    <t>LACM</t>
  </si>
  <si>
    <t>Lunar achondrite meteorite</t>
  </si>
  <si>
    <t>MNBR</t>
  </si>
  <si>
    <t>Lunar breccia</t>
  </si>
  <si>
    <t>MNRS</t>
  </si>
  <si>
    <t>Lunar fragmental rock and sediment</t>
  </si>
  <si>
    <t>MNGG</t>
  </si>
  <si>
    <t>Lunar granophyric granite</t>
  </si>
  <si>
    <t>{en}: 'Lunar granophyre'</t>
  </si>
  <si>
    <t>A granite exhibiting granophyric texture. Fragments of this material have been found in lunar breccias and soils.</t>
  </si>
  <si>
    <t>MNHR</t>
  </si>
  <si>
    <t>Lunar highland regolith</t>
  </si>
  <si>
    <t>MNIR</t>
  </si>
  <si>
    <t>Lunar igneous rock</t>
  </si>
  <si>
    <t>MNMR</t>
  </si>
  <si>
    <t>Lunar mare regolith</t>
  </si>
  <si>
    <t>MNRG</t>
  </si>
  <si>
    <t>Lunar regolith</t>
  </si>
  <si>
    <t>LUND</t>
  </si>
  <si>
    <t>Lundyite</t>
  </si>
  <si>
    <t>A local name for a rock which is close to the boundary of alkali feldspar syenite and alkali feldspar granite and contains small amounts of katophorite.</t>
  </si>
  <si>
    <t>LUSC</t>
  </si>
  <si>
    <t>Luscladite</t>
  </si>
  <si>
    <t>LUSI</t>
  </si>
  <si>
    <t>Lusitanite</t>
  </si>
  <si>
    <t>LUTA</t>
  </si>
  <si>
    <t>Lutalite</t>
  </si>
  <si>
    <t>LUXU</t>
  </si>
  <si>
    <t>Luxulianite</t>
  </si>
  <si>
    <t>{en}: 'Luxullianite' 'Luxulyanite'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</si>
  <si>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</si>
  <si>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MACU</t>
  </si>
  <si>
    <t>Macusanite</t>
  </si>
  <si>
    <t>MAEA</t>
  </si>
  <si>
    <t>Maenaite</t>
  </si>
  <si>
    <t>MAEN</t>
  </si>
  <si>
    <t>Maenite</t>
  </si>
  <si>
    <t>MFGL</t>
  </si>
  <si>
    <t>Mafic-granulite</t>
  </si>
  <si>
    <t>MFHF</t>
  </si>
  <si>
    <t>Mafic-hornfels</t>
  </si>
  <si>
    <t>MAGM</t>
  </si>
  <si>
    <t>Magmatic iron meteorite</t>
  </si>
  <si>
    <t>MGLL</t>
  </si>
  <si>
    <t>Magnesian Limestone</t>
  </si>
  <si>
    <t>MASK</t>
  </si>
  <si>
    <t>Magnesian-skarn</t>
  </si>
  <si>
    <t>MGST</t>
  </si>
  <si>
    <t>Magnesite-stone</t>
  </si>
  <si>
    <t>{en}: 'Magnesite'</t>
  </si>
  <si>
    <t>MGBT</t>
  </si>
  <si>
    <t>magnesium bentonite</t>
  </si>
  <si>
    <t>MGOL</t>
  </si>
  <si>
    <t>magnetite olivinite</t>
  </si>
  <si>
    <t>MGSP</t>
  </si>
  <si>
    <t>Magnetite spinellite</t>
  </si>
  <si>
    <t>MGCS</t>
  </si>
  <si>
    <t>Magnetite-chlorite schist</t>
  </si>
  <si>
    <t>MGOA</t>
  </si>
  <si>
    <t>Magnetite-olivine-augite-plagioclase mafic-hornfels</t>
  </si>
  <si>
    <t>MPXM</t>
  </si>
  <si>
    <t>Magnetite-pyroxene melilitolite</t>
  </si>
  <si>
    <t>MGTT</t>
  </si>
  <si>
    <t>Magnetitite</t>
  </si>
  <si>
    <t>MGCP</t>
  </si>
  <si>
    <t>Magnocaricetum peat</t>
  </si>
  <si>
    <t>MAHO</t>
  </si>
  <si>
    <t>Mahogany Obsidian</t>
  </si>
  <si>
    <t>MALI</t>
  </si>
  <si>
    <t>Malignite</t>
  </si>
  <si>
    <t>MNCS</t>
  </si>
  <si>
    <t>Mangan-calc-skarn</t>
  </si>
  <si>
    <t>MNSK</t>
  </si>
  <si>
    <t>Manganesian-skarn</t>
  </si>
  <si>
    <t>MNLT</t>
  </si>
  <si>
    <t>manganolite</t>
  </si>
  <si>
    <t>MRBS</t>
  </si>
  <si>
    <t>Mare basalt</t>
  </si>
  <si>
    <t>MARE</t>
  </si>
  <si>
    <t>Marekanite</t>
  </si>
  <si>
    <t>MARG</t>
  </si>
  <si>
    <t>Margarite-corundum pegmatite</t>
  </si>
  <si>
    <t>MBBM</t>
  </si>
  <si>
    <t>Martian (basaltic breccia) meteorite</t>
  </si>
  <si>
    <t>MAMT</t>
  </si>
  <si>
    <t>Martian achrondite meteorite</t>
  </si>
  <si>
    <t>MART</t>
  </si>
  <si>
    <t>Martian basaltic breccia</t>
  </si>
  <si>
    <t>MGMH</t>
  </si>
  <si>
    <t>Medium-grade mafic-hornfels</t>
  </si>
  <si>
    <t>MGUH</t>
  </si>
  <si>
    <t>Medium-grade ultramafic-hornfels</t>
  </si>
  <si>
    <t>MSND</t>
  </si>
  <si>
    <t>Medium-sand</t>
  </si>
  <si>
    <t>MAFG</t>
  </si>
  <si>
    <t>Mela-alkali-feldspar-granite</t>
  </si>
  <si>
    <t>An alkali-felspar-granite with an M' colour index of greater than 20.</t>
  </si>
  <si>
    <t>MAFS</t>
  </si>
  <si>
    <t>Mela-alkali-feldspar-syenite</t>
  </si>
  <si>
    <t>MLDI</t>
  </si>
  <si>
    <t>Meladiorite</t>
  </si>
  <si>
    <t>MFMD</t>
  </si>
  <si>
    <t>Melafoid-monzodiorite</t>
  </si>
  <si>
    <t>MFMG</t>
  </si>
  <si>
    <t>Melafoid-monzogabbro</t>
  </si>
  <si>
    <t>MGMY</t>
  </si>
  <si>
    <t>Melafoid-monzosyenite</t>
  </si>
  <si>
    <t>MLGR</t>
  </si>
  <si>
    <t>Melagranite</t>
  </si>
  <si>
    <t>A granite with an M' colour index of greater than 20, i.e. a relatively dark granite (Greek mela = black).</t>
  </si>
  <si>
    <t>MLGD</t>
  </si>
  <si>
    <t>Melagranodiorite</t>
  </si>
  <si>
    <t>A granodiorite with an M' colour index of greater than 25.</t>
  </si>
  <si>
    <t>MLMG</t>
  </si>
  <si>
    <t>Melamonzogabbro</t>
  </si>
  <si>
    <t>MLMR</t>
  </si>
  <si>
    <t>Melamonzogranite</t>
  </si>
  <si>
    <t>A monzogranite with an M' colour index of greater than 25.</t>
  </si>
  <si>
    <t>MLMZ</t>
  </si>
  <si>
    <t>Melamonzonite</t>
  </si>
  <si>
    <t>MLBN</t>
  </si>
  <si>
    <t>Melanocratic basanite</t>
  </si>
  <si>
    <t>MLLB</t>
  </si>
  <si>
    <t>Melanocratic leucite-basanite</t>
  </si>
  <si>
    <t>MLNS</t>
  </si>
  <si>
    <t>Melanocratic nepheline-syenite</t>
  </si>
  <si>
    <t>MLTP</t>
  </si>
  <si>
    <t>Melanocratic tephrite</t>
  </si>
  <si>
    <t>MLPY</t>
  </si>
  <si>
    <t>Melaphyre</t>
  </si>
  <si>
    <t>MQAF</t>
  </si>
  <si>
    <t>Melaquartz-alkali-feldspar-syenite</t>
  </si>
  <si>
    <t>MQDI</t>
  </si>
  <si>
    <t>Melaquartz-diorite</t>
  </si>
  <si>
    <t>MQGB</t>
  </si>
  <si>
    <t>Melaquartz-gabbro</t>
  </si>
  <si>
    <t>MQMD</t>
  </si>
  <si>
    <t>Melaquartz-monzodiorite</t>
  </si>
  <si>
    <t>MQMG</t>
  </si>
  <si>
    <t>Melaquartz-monzogabbro</t>
  </si>
  <si>
    <t>MQMZ</t>
  </si>
  <si>
    <t>Melaquartz-monzonite</t>
  </si>
  <si>
    <t>MLSY</t>
  </si>
  <si>
    <t>Melasyenite</t>
  </si>
  <si>
    <t>A syenite with an M' colour index of greater than 35.</t>
  </si>
  <si>
    <t>MLSG</t>
  </si>
  <si>
    <t>Melasyenogranite</t>
  </si>
  <si>
    <t>A syenogranite with an M' colour index of greater than 25.</t>
  </si>
  <si>
    <t>MLTN</t>
  </si>
  <si>
    <t>Melatonalite</t>
  </si>
  <si>
    <t>A tonalite with an M' colour index of greater than 40.</t>
  </si>
  <si>
    <t>MLTF</t>
  </si>
  <si>
    <t>Melilite foidolite</t>
  </si>
  <si>
    <t>MLTL</t>
  </si>
  <si>
    <t>Melilite leucitite</t>
  </si>
  <si>
    <t>MTNP</t>
  </si>
  <si>
    <t>Melilite nephelinite</t>
  </si>
  <si>
    <t>MLTR</t>
  </si>
  <si>
    <t>Melilite-bearing rock</t>
  </si>
  <si>
    <t>MEND</t>
  </si>
  <si>
    <t>M-enderbite</t>
  </si>
  <si>
    <t>A charnockitic tonalite containing mesoperthite.</t>
  </si>
  <si>
    <t>HGOR</t>
  </si>
  <si>
    <t>Mercury ore</t>
  </si>
  <si>
    <t>An ore of the metal mercury, most often the ore mineral is cinnabar although native mercury and calomel may be important components.</t>
  </si>
  <si>
    <t>MCTC</t>
  </si>
  <si>
    <t>Mesocataclasite</t>
  </si>
  <si>
    <t>MSMY</t>
  </si>
  <si>
    <t>Mesomylonite</t>
  </si>
  <si>
    <t>MSCG</t>
  </si>
  <si>
    <t>Mesoperthite charnockitic granite</t>
  </si>
  <si>
    <t>{en}: 'Birkremite' 'Bjerkreimite' 'M-charnockite' 'Mesoperthite charnockite'</t>
  </si>
  <si>
    <t>A charnockitic granite containing mesoperthite.</t>
  </si>
  <si>
    <t>MIMT</t>
  </si>
  <si>
    <t>Mesosiderite meteorite</t>
  </si>
  <si>
    <t>MIAM</t>
  </si>
  <si>
    <t>Mesosiderite-A meteorite</t>
  </si>
  <si>
    <t>MIA1</t>
  </si>
  <si>
    <t>Mesosiderite-A1 meteorite</t>
  </si>
  <si>
    <t>MIA2</t>
  </si>
  <si>
    <t>Mesosiderite-A2 meteorite</t>
  </si>
  <si>
    <t>MIA3</t>
  </si>
  <si>
    <t>Mesosiderite-A3 meteorite</t>
  </si>
  <si>
    <t>MA34</t>
  </si>
  <si>
    <t>Mesosiderite-A3/4 meteorite</t>
  </si>
  <si>
    <t>MIA4</t>
  </si>
  <si>
    <t>Mesosiderite-A4 meteorite</t>
  </si>
  <si>
    <t>MIBM</t>
  </si>
  <si>
    <t>Mesosiderite-B meteorite</t>
  </si>
  <si>
    <t>MIB1</t>
  </si>
  <si>
    <t>Mesosiderite-B1 meteorite</t>
  </si>
  <si>
    <t>MIB2</t>
  </si>
  <si>
    <t>Mesosiderite-B2 meteorite</t>
  </si>
  <si>
    <t>MIB3</t>
  </si>
  <si>
    <t>Mesosiderite-B3 meteorite</t>
  </si>
  <si>
    <t>MIB4</t>
  </si>
  <si>
    <t>Mesosiderite-B4 meteorite</t>
  </si>
  <si>
    <t>MICM</t>
  </si>
  <si>
    <t>Mesosiderite-C meteorite</t>
  </si>
  <si>
    <t>MIC2</t>
  </si>
  <si>
    <t>Mesosiderite-C2 meteorite</t>
  </si>
  <si>
    <t>MCSR</t>
  </si>
  <si>
    <t>Meta clastic-sedimentary-rock</t>
  </si>
  <si>
    <t>MCMR</t>
  </si>
  <si>
    <t>Meta coarse-grained melilitic rock</t>
  </si>
  <si>
    <t>MCUR</t>
  </si>
  <si>
    <t>Meta coarse-grained-ultramafic-rock</t>
  </si>
  <si>
    <t>MXCR</t>
  </si>
  <si>
    <t>Meta exotic-crystalline-igneous-rock</t>
  </si>
  <si>
    <t>MFMR</t>
  </si>
  <si>
    <t>Meta fine-grained melilitic rock</t>
  </si>
  <si>
    <t>MORR</t>
  </si>
  <si>
    <t>Meta organic-rich-rock</t>
  </si>
  <si>
    <t>MSSR</t>
  </si>
  <si>
    <t>Meta siliclastic-sedimentary rock</t>
  </si>
  <si>
    <t>MUGR</t>
  </si>
  <si>
    <t>Meta unclassified glassy metaigneous rock</t>
  </si>
  <si>
    <t>MANR</t>
  </si>
  <si>
    <t>Meta-aegirine-nepheline-rock</t>
  </si>
  <si>
    <t>MAGR</t>
  </si>
  <si>
    <t>Meta-aegirinite</t>
  </si>
  <si>
    <t>MAGG</t>
  </si>
  <si>
    <t>Meta-agglomerate</t>
  </si>
  <si>
    <t>MLFG</t>
  </si>
  <si>
    <t>Meta-alkali-feldspar-granite</t>
  </si>
  <si>
    <t>MLFR</t>
  </si>
  <si>
    <t>Meta-alkali-feldspar-rhyolite</t>
  </si>
  <si>
    <t>MLFS</t>
  </si>
  <si>
    <t>Meta-alkali-feldspar-syenite</t>
  </si>
  <si>
    <t>MLFT</t>
  </si>
  <si>
    <t>Meta-alkali-feldspar-trachyte</t>
  </si>
  <si>
    <t>MAMP</t>
  </si>
  <si>
    <t>Meta-amphibololite</t>
  </si>
  <si>
    <t>MAVS</t>
  </si>
  <si>
    <t>Meta-andesitic-volcaniclastic-sandstone</t>
  </si>
  <si>
    <t>MAGS</t>
  </si>
  <si>
    <t>Meta-anhydrite-grainstone</t>
  </si>
  <si>
    <t>MAMS</t>
  </si>
  <si>
    <t>Meta-anhydrite-mudstone</t>
  </si>
  <si>
    <t>MAPS</t>
  </si>
  <si>
    <t>Meta-anhydrite-packstone</t>
  </si>
  <si>
    <t>MAST</t>
  </si>
  <si>
    <t>Meta-anhydrite-stone</t>
  </si>
  <si>
    <t>MAWK</t>
  </si>
  <si>
    <t>Meta-anhydrite-wackestone</t>
  </si>
  <si>
    <t>MKBS</t>
  </si>
  <si>
    <t>Meta-ankerite-boundstone</t>
  </si>
  <si>
    <t>MKFS</t>
  </si>
  <si>
    <t>Meta-ankerite-framestone</t>
  </si>
  <si>
    <t>MKGS</t>
  </si>
  <si>
    <t>Meta-ankerite-grainstone</t>
  </si>
  <si>
    <t>MKMP</t>
  </si>
  <si>
    <t>Meta-ankerite-microsparstone</t>
  </si>
  <si>
    <t>MKMT</t>
  </si>
  <si>
    <t>Meta-ankerite-microstone</t>
  </si>
  <si>
    <t>MKMS</t>
  </si>
  <si>
    <t>Meta-ankerite-mudstone</t>
  </si>
  <si>
    <t>MKPS</t>
  </si>
  <si>
    <t>Meta-ankerite-packstone</t>
  </si>
  <si>
    <t>MKPP</t>
  </si>
  <si>
    <t>Meta-ankerite-pseudosparstone</t>
  </si>
  <si>
    <t>MKPT</t>
  </si>
  <si>
    <t>Meta-ankerite-sparstone</t>
  </si>
  <si>
    <t>MKWK</t>
  </si>
  <si>
    <t>Meta-ankerite-wackestone</t>
  </si>
  <si>
    <t>MATH</t>
  </si>
  <si>
    <t>Meta-anthracite</t>
  </si>
  <si>
    <t>MAMR</t>
  </si>
  <si>
    <t>Meta-apatite-magnetite-rock</t>
  </si>
  <si>
    <t>MAPT</t>
  </si>
  <si>
    <t>Meta-apatitolite</t>
  </si>
  <si>
    <t>MGBS</t>
  </si>
  <si>
    <t>Meta-aragonite-boundstone</t>
  </si>
  <si>
    <t>MGFS</t>
  </si>
  <si>
    <t>Meta-aragonite-framestone</t>
  </si>
  <si>
    <t>MGGS</t>
  </si>
  <si>
    <t>Meta-aragonite-grainstone</t>
  </si>
  <si>
    <t>MGMP</t>
  </si>
  <si>
    <t>Meta-aragonite-microsparstone</t>
  </si>
  <si>
    <t>MGMT</t>
  </si>
  <si>
    <t>Meta-aragonite-microstone</t>
  </si>
  <si>
    <t>MRMS</t>
  </si>
  <si>
    <t>Meta-aragonite-mudstone</t>
  </si>
  <si>
    <t>MRPS</t>
  </si>
  <si>
    <t>Meta-aragonite-packstone</t>
  </si>
  <si>
    <t>MRPP</t>
  </si>
  <si>
    <t>Meta-aragonite-pseudosparstone</t>
  </si>
  <si>
    <t>MRPT</t>
  </si>
  <si>
    <t>Meta-aragonite-sparstone</t>
  </si>
  <si>
    <t>MRWK</t>
  </si>
  <si>
    <t>Meta-aragonite-wackestone</t>
  </si>
  <si>
    <t>MAGL</t>
  </si>
  <si>
    <t>Meta-argillite</t>
  </si>
  <si>
    <t>MARK</t>
  </si>
  <si>
    <t>Meta-arkose</t>
  </si>
  <si>
    <t>MBBC</t>
  </si>
  <si>
    <t>Metabanded-bright-coal</t>
  </si>
  <si>
    <t>MBCO</t>
  </si>
  <si>
    <t>Metabanded-coal</t>
  </si>
  <si>
    <t>MBDC</t>
  </si>
  <si>
    <t>Metabanded-dull-coal</t>
  </si>
  <si>
    <t>MBAN</t>
  </si>
  <si>
    <t>Metabasaltic-andesite</t>
  </si>
  <si>
    <t>MBTA</t>
  </si>
  <si>
    <t>Metabasaltic-trachyandesite</t>
  </si>
  <si>
    <t>MBVB</t>
  </si>
  <si>
    <t>Metabasaltic-volcaniclastic-breccia</t>
  </si>
  <si>
    <t>MBVS</t>
  </si>
  <si>
    <t>Metabasaltic-volcaniclastic-sandstone</t>
  </si>
  <si>
    <t>MBNT</t>
  </si>
  <si>
    <t>Metabasanite</t>
  </si>
  <si>
    <t>MBNF</t>
  </si>
  <si>
    <t>Metabasanitic-foidite</t>
  </si>
  <si>
    <t>MBAX</t>
  </si>
  <si>
    <t>Metabauxite</t>
  </si>
  <si>
    <t>MBNM</t>
  </si>
  <si>
    <t>Metabenmoreite</t>
  </si>
  <si>
    <t>MBTT</t>
  </si>
  <si>
    <t>metabentonite</t>
  </si>
  <si>
    <t>MBTC</t>
  </si>
  <si>
    <t>Metabituminous-coal</t>
  </si>
  <si>
    <t>MBKL</t>
  </si>
  <si>
    <t>Metablack-lignite</t>
  </si>
  <si>
    <t>MBCC</t>
  </si>
  <si>
    <t>Metaboghead-cannel-coal</t>
  </si>
  <si>
    <t>MBGC</t>
  </si>
  <si>
    <t>Metaboghead-coal</t>
  </si>
  <si>
    <t>MBNC</t>
  </si>
  <si>
    <t>Metabone-coal</t>
  </si>
  <si>
    <t>MBNN</t>
  </si>
  <si>
    <t>Metaboninite</t>
  </si>
  <si>
    <t>MBRC</t>
  </si>
  <si>
    <t>Metabright-coal</t>
  </si>
  <si>
    <t>MBRL</t>
  </si>
  <si>
    <t>Metabrown-lignite</t>
  </si>
  <si>
    <t>MCBS</t>
  </si>
  <si>
    <t>Metacalcite-boundstone</t>
  </si>
  <si>
    <t>MCCN</t>
  </si>
  <si>
    <t>Metacalcite-carbonatite</t>
  </si>
  <si>
    <t>MCFS</t>
  </si>
  <si>
    <t>Metacalcite-framestone</t>
  </si>
  <si>
    <t>MCGS</t>
  </si>
  <si>
    <t>Metacalcite-grainstone</t>
  </si>
  <si>
    <t>MCMP</t>
  </si>
  <si>
    <t>Metacalcite-microsparstone</t>
  </si>
  <si>
    <t>MCMT</t>
  </si>
  <si>
    <t>Metacalcite-microstone</t>
  </si>
  <si>
    <t>MCMS</t>
  </si>
  <si>
    <t>Meta-calcite-mudstone</t>
  </si>
  <si>
    <t>MCPS</t>
  </si>
  <si>
    <t>Metacalcite-packstone</t>
  </si>
  <si>
    <t>MCPP</t>
  </si>
  <si>
    <t>Metacalcite-pseudosparstone</t>
  </si>
  <si>
    <t>MCPT</t>
  </si>
  <si>
    <t>Metacalcite-sparstone</t>
  </si>
  <si>
    <t>MCWK</t>
  </si>
  <si>
    <t>Metacalcite-wackestone</t>
  </si>
  <si>
    <t>MCTN</t>
  </si>
  <si>
    <t>Metacamptonite</t>
  </si>
  <si>
    <t>MCNM</t>
  </si>
  <si>
    <t>Metacanel-mudstone</t>
  </si>
  <si>
    <t>MCBC</t>
  </si>
  <si>
    <t>Metacannel-boghead-coal</t>
  </si>
  <si>
    <t>MCNC</t>
  </si>
  <si>
    <t>Metacannel-coal</t>
  </si>
  <si>
    <t>MCSG</t>
  </si>
  <si>
    <t>Metacarbonate slag</t>
  </si>
  <si>
    <t>MCCR</t>
  </si>
  <si>
    <t>Metacarbonate-rock</t>
  </si>
  <si>
    <t>{en}: 'Matacarbonate rock'</t>
  </si>
  <si>
    <t>MCBN</t>
  </si>
  <si>
    <t>Metacarbonatite</t>
  </si>
  <si>
    <t>MCRN</t>
  </si>
  <si>
    <t>Metacarnallite-stone</t>
  </si>
  <si>
    <t>MCHK</t>
  </si>
  <si>
    <t>Metachalk</t>
  </si>
  <si>
    <t>MCHT</t>
  </si>
  <si>
    <t>MCHM</t>
  </si>
  <si>
    <t>Metachromitite</t>
  </si>
  <si>
    <t>MCLR</t>
  </si>
  <si>
    <t>Metaclarain</t>
  </si>
  <si>
    <t>MCYS</t>
  </si>
  <si>
    <t>Metaclaystone</t>
  </si>
  <si>
    <t>MCPX</t>
  </si>
  <si>
    <t>Metaclinopyroxenite</t>
  </si>
  <si>
    <t>MCOL</t>
  </si>
  <si>
    <t>Metacoal</t>
  </si>
  <si>
    <t>MDVS</t>
  </si>
  <si>
    <t>Metadacitic-volcaniclastic-sandstone</t>
  </si>
  <si>
    <t>MDMC</t>
  </si>
  <si>
    <t>Metadiamictite</t>
  </si>
  <si>
    <t>MDAT</t>
  </si>
  <si>
    <t>Metadiatomite</t>
  </si>
  <si>
    <t>MDOL</t>
  </si>
  <si>
    <t>metadolomite</t>
  </si>
  <si>
    <t>MDBS</t>
  </si>
  <si>
    <t>Metadolomite-boundstone</t>
  </si>
  <si>
    <t>MDCN</t>
  </si>
  <si>
    <t>Metadolomite-carbonatite</t>
  </si>
  <si>
    <t>MDFS</t>
  </si>
  <si>
    <t>Metadolomite-framestone</t>
  </si>
  <si>
    <t>MDGS</t>
  </si>
  <si>
    <t>Metadolomite-grainstone</t>
  </si>
  <si>
    <t>MDMP</t>
  </si>
  <si>
    <t>Metadolomite-microsparstone</t>
  </si>
  <si>
    <t>MDMT</t>
  </si>
  <si>
    <t>Metadolomite-microstone</t>
  </si>
  <si>
    <t>MDMS</t>
  </si>
  <si>
    <t>Metadolomite-mudstone</t>
  </si>
  <si>
    <t>MDPS</t>
  </si>
  <si>
    <t>Metadolomite-packstone</t>
  </si>
  <si>
    <t>MDPP</t>
  </si>
  <si>
    <t>Metadolomite-pseudosparstone</t>
  </si>
  <si>
    <t>MDPT</t>
  </si>
  <si>
    <t>Metadolomite-sparstone</t>
  </si>
  <si>
    <t>MDWK</t>
  </si>
  <si>
    <t>Metadolomite-wackestone</t>
  </si>
  <si>
    <t>MDOS</t>
  </si>
  <si>
    <t>Metadolostone</t>
  </si>
  <si>
    <t>MDCO</t>
  </si>
  <si>
    <t>Metadull-coal</t>
  </si>
  <si>
    <t>MDUN</t>
  </si>
  <si>
    <t>Metadunite</t>
  </si>
  <si>
    <t>MDUR</t>
  </si>
  <si>
    <t>Metadurain</t>
  </si>
  <si>
    <t>MEVA</t>
  </si>
  <si>
    <t>Meta-evaporite</t>
  </si>
  <si>
    <t>MFWK</t>
  </si>
  <si>
    <t>Metafeldspathic-wacke</t>
  </si>
  <si>
    <t>MFEC</t>
  </si>
  <si>
    <t>Metaferroan-carbonatite</t>
  </si>
  <si>
    <t>MFNT</t>
  </si>
  <si>
    <t>Metaflint</t>
  </si>
  <si>
    <t>MFAS</t>
  </si>
  <si>
    <t>Metafoid-bearing-alkaki-feldspar-syenite</t>
  </si>
  <si>
    <t>MFAT</t>
  </si>
  <si>
    <t>Metafoid-bearing-alkali-feldspar-trachyte</t>
  </si>
  <si>
    <t>MFDI</t>
  </si>
  <si>
    <t>Metafoid-bearing-diorite</t>
  </si>
  <si>
    <t>MFLT</t>
  </si>
  <si>
    <t>Metafoid-bearing-latite</t>
  </si>
  <si>
    <t>MFBM</t>
  </si>
  <si>
    <t>Metafoid-bearing-monzodiorite</t>
  </si>
  <si>
    <t>MFMZ</t>
  </si>
  <si>
    <t>Metafoid-bearing-monzonite</t>
  </si>
  <si>
    <t>MFSY</t>
  </si>
  <si>
    <t>Metafoid-bearing-syenite</t>
  </si>
  <si>
    <t>MFTY</t>
  </si>
  <si>
    <t>Metafoid-bearing-trachyte</t>
  </si>
  <si>
    <t>MFDT</t>
  </si>
  <si>
    <t>Metafoidite</t>
  </si>
  <si>
    <t>MFUS</t>
  </si>
  <si>
    <t>Metafusain</t>
  </si>
  <si>
    <t>MGRN</t>
  </si>
  <si>
    <t>Metagranite</t>
  </si>
  <si>
    <t>MTGD</t>
  </si>
  <si>
    <t>Metagranodiorite</t>
  </si>
  <si>
    <t>MTGW</t>
  </si>
  <si>
    <t>Metagreywacke</t>
  </si>
  <si>
    <t>MG1K</t>
  </si>
  <si>
    <t>Meta-group-1-kimberlite</t>
  </si>
  <si>
    <t>MYGS</t>
  </si>
  <si>
    <t>Metagypsum-grainstone</t>
  </si>
  <si>
    <t>MYMS</t>
  </si>
  <si>
    <t>Metagypsum-mudstone</t>
  </si>
  <si>
    <t>MYPS</t>
  </si>
  <si>
    <t>Metagypsum-packstone</t>
  </si>
  <si>
    <t>MYST</t>
  </si>
  <si>
    <t>Metagypsum-stone</t>
  </si>
  <si>
    <t>MYWK</t>
  </si>
  <si>
    <t>Metagypsum-wackestone</t>
  </si>
  <si>
    <t>MHGS</t>
  </si>
  <si>
    <t>Metahalite-grainstone</t>
  </si>
  <si>
    <t>MHMS</t>
  </si>
  <si>
    <t>Metahalite-mudstone</t>
  </si>
  <si>
    <t>MHPS</t>
  </si>
  <si>
    <t>Metahalite-packstone</t>
  </si>
  <si>
    <t>MHST</t>
  </si>
  <si>
    <t>Metahalite-stone</t>
  </si>
  <si>
    <t>MHWK</t>
  </si>
  <si>
    <t>Metahalite-wackestone</t>
  </si>
  <si>
    <t>MHZB</t>
  </si>
  <si>
    <t>Metaharzburgite</t>
  </si>
  <si>
    <t>MHUY</t>
  </si>
  <si>
    <t>Metahaüynite</t>
  </si>
  <si>
    <t>MHAW</t>
  </si>
  <si>
    <t>Metahawaiite</t>
  </si>
  <si>
    <t>MHBP</t>
  </si>
  <si>
    <t>Metahornblende-peridotite</t>
  </si>
  <si>
    <t>MHPX</t>
  </si>
  <si>
    <t>Metahornblende-pyroxenite</t>
  </si>
  <si>
    <t>MHBT</t>
  </si>
  <si>
    <t>Metahornblendite</t>
  </si>
  <si>
    <t>MHTS</t>
  </si>
  <si>
    <t>Metahornblendite (s.s.)</t>
  </si>
  <si>
    <t>MHCS</t>
  </si>
  <si>
    <t>Metahumic coal series</t>
  </si>
  <si>
    <t>MHYC</t>
  </si>
  <si>
    <t>Metahyaloclastite</t>
  </si>
  <si>
    <t>MICY</t>
  </si>
  <si>
    <t>Meta-Illite-claystone</t>
  </si>
  <si>
    <t>MIAP</t>
  </si>
  <si>
    <t>Meta-ilmenite-apatite-rock</t>
  </si>
  <si>
    <t>MILM</t>
  </si>
  <si>
    <t>Meta-ilmenitite</t>
  </si>
  <si>
    <t>MICO</t>
  </si>
  <si>
    <t>Meta-impure-coal</t>
  </si>
  <si>
    <t>MFBS</t>
  </si>
  <si>
    <t>Meta-iron-boundstone</t>
  </si>
  <si>
    <t>MFGS</t>
  </si>
  <si>
    <t>Meta-iron-grainstone</t>
  </si>
  <si>
    <t>MFMS</t>
  </si>
  <si>
    <t>Meta-iron-mudstone</t>
  </si>
  <si>
    <t>MFPS</t>
  </si>
  <si>
    <t>Meta-iron-packstone</t>
  </si>
  <si>
    <t>MFST</t>
  </si>
  <si>
    <t>Meta-ironstone</t>
  </si>
  <si>
    <t>MFEW</t>
  </si>
  <si>
    <t>Meta-iron-wackestone</t>
  </si>
  <si>
    <t>MJSP</t>
  </si>
  <si>
    <t>Metajasper</t>
  </si>
  <si>
    <t>MKSR</t>
  </si>
  <si>
    <t>Metakalsilitic-rock</t>
  </si>
  <si>
    <t>MKST</t>
  </si>
  <si>
    <t>Metakalsilitite</t>
  </si>
  <si>
    <t>MKAC</t>
  </si>
  <si>
    <t>Metakaolinite-claystone</t>
  </si>
  <si>
    <t>MKRS</t>
  </si>
  <si>
    <t>Metakersantite</t>
  </si>
  <si>
    <t>MKIM</t>
  </si>
  <si>
    <t>Metakimberlite</t>
  </si>
  <si>
    <t>MKOM</t>
  </si>
  <si>
    <t>Metakomatiite</t>
  </si>
  <si>
    <t>METL</t>
  </si>
  <si>
    <t>Metal</t>
  </si>
  <si>
    <t>MTLA</t>
  </si>
  <si>
    <t>Metalamalginite</t>
  </si>
  <si>
    <t>MTLM</t>
  </si>
  <si>
    <t>Metalamproite</t>
  </si>
  <si>
    <t>MTLP</t>
  </si>
  <si>
    <t>Metalamprophyre</t>
  </si>
  <si>
    <t>MLLP</t>
  </si>
  <si>
    <t>Metalapillistone</t>
  </si>
  <si>
    <t>MLPT</t>
  </si>
  <si>
    <t>Metalapilli-tuff</t>
  </si>
  <si>
    <t>MTLR</t>
  </si>
  <si>
    <t>Metalaterite</t>
  </si>
  <si>
    <t>MLTT</t>
  </si>
  <si>
    <t>Metalatite</t>
  </si>
  <si>
    <t>MTLE</t>
  </si>
  <si>
    <t>Metaleucitite</t>
  </si>
  <si>
    <t>MTLZ</t>
  </si>
  <si>
    <t>Metalherzolite</t>
  </si>
  <si>
    <t>MTLG</t>
  </si>
  <si>
    <t>Metalignite</t>
  </si>
  <si>
    <t>MMBS</t>
  </si>
  <si>
    <t>Metalime-boundstone</t>
  </si>
  <si>
    <t>MMFS</t>
  </si>
  <si>
    <t>Metalime-framestone</t>
  </si>
  <si>
    <t>MMGS</t>
  </si>
  <si>
    <t>Metalime-grainstone</t>
  </si>
  <si>
    <t>MMMP</t>
  </si>
  <si>
    <t>Metalime-microsparstone</t>
  </si>
  <si>
    <t>MMMT</t>
  </si>
  <si>
    <t>Metalime-microstone</t>
  </si>
  <si>
    <t>MMMS</t>
  </si>
  <si>
    <t>Metalime-mudstone</t>
  </si>
  <si>
    <t>MMPS</t>
  </si>
  <si>
    <t>Metalime-packstone</t>
  </si>
  <si>
    <t>MMPP</t>
  </si>
  <si>
    <t>Metalime-pseudosparstone</t>
  </si>
  <si>
    <t>MMPT</t>
  </si>
  <si>
    <t>Metalime-sparstone</t>
  </si>
  <si>
    <t>MMLM</t>
  </si>
  <si>
    <t>Metalimestone</t>
  </si>
  <si>
    <t>MMWS</t>
  </si>
  <si>
    <t>Metalime-wackestone</t>
  </si>
  <si>
    <t>MMWK</t>
  </si>
  <si>
    <t>Metalithic-wacke</t>
  </si>
  <si>
    <t>MLRG</t>
  </si>
  <si>
    <t>Metalithomarge</t>
  </si>
  <si>
    <t>MMNS</t>
  </si>
  <si>
    <t>Metamagnesite-stone</t>
  </si>
  <si>
    <t>MMGT</t>
  </si>
  <si>
    <t>Metamagnetitite</t>
  </si>
  <si>
    <t>MMRL</t>
  </si>
  <si>
    <t>Metamarl</t>
  </si>
  <si>
    <t>MMMC</t>
  </si>
  <si>
    <t>Metameimechite</t>
  </si>
  <si>
    <t>MMLL</t>
  </si>
  <si>
    <t>Metamelilitic rock</t>
  </si>
  <si>
    <t>MMLT</t>
  </si>
  <si>
    <t>Metamelilitite</t>
  </si>
  <si>
    <t>MLLL</t>
  </si>
  <si>
    <t>Metamelilitolite</t>
  </si>
  <si>
    <t>MMCD</t>
  </si>
  <si>
    <t>Metamicrooncoid-dolostone</t>
  </si>
  <si>
    <t>MMCI</t>
  </si>
  <si>
    <t>Metamicrooncoid-ironstone</t>
  </si>
  <si>
    <t>MMCL</t>
  </si>
  <si>
    <t>Metamicrooncoid-limestone</t>
  </si>
  <si>
    <t>MMCP</t>
  </si>
  <si>
    <t>Metamicrooncoid-phosphorite</t>
  </si>
  <si>
    <t>MMNT</t>
  </si>
  <si>
    <t>Metaminette</t>
  </si>
  <si>
    <t>MMCQ</t>
  </si>
  <si>
    <t>Metamonchiquite</t>
  </si>
  <si>
    <t>MMMY</t>
  </si>
  <si>
    <t>Metamontmorillonite-claystone</t>
  </si>
  <si>
    <t>MMDI</t>
  </si>
  <si>
    <t>Metamonzodiorite</t>
  </si>
  <si>
    <t>MMGR</t>
  </si>
  <si>
    <t>Metamonzogranite</t>
  </si>
  <si>
    <t>MMZO</t>
  </si>
  <si>
    <t>Metamonzonite</t>
  </si>
  <si>
    <t>MMPX</t>
  </si>
  <si>
    <t>Metamorphic pyroxenite</t>
  </si>
  <si>
    <t>MTMS</t>
  </si>
  <si>
    <t>Metamudstone</t>
  </si>
  <si>
    <t>MMUG</t>
  </si>
  <si>
    <t>Metamugearite</t>
  </si>
  <si>
    <t>MACN</t>
  </si>
  <si>
    <t>Metanatrocabonatite</t>
  </si>
  <si>
    <t>MNPH</t>
  </si>
  <si>
    <t>Metanephelinite</t>
  </si>
  <si>
    <t>MNSN</t>
  </si>
  <si>
    <t>Metanoseanite</t>
  </si>
  <si>
    <t>MOBS</t>
  </si>
  <si>
    <t>Metaobsidian</t>
  </si>
  <si>
    <t>MOCR</t>
  </si>
  <si>
    <t>Meta-olivine-chromite-rock</t>
  </si>
  <si>
    <t>MOCX</t>
  </si>
  <si>
    <t>Meta-olivine-clinopyroxenite</t>
  </si>
  <si>
    <t>MOHP</t>
  </si>
  <si>
    <t>Meta-olivine-hornblende-pyroxenite</t>
  </si>
  <si>
    <t>MOHB</t>
  </si>
  <si>
    <t>Meta-olivine-hornblendite</t>
  </si>
  <si>
    <t>MOML</t>
  </si>
  <si>
    <t>Meta-olivine-melilitite</t>
  </si>
  <si>
    <t>MOMO</t>
  </si>
  <si>
    <t>Meta-olivine-melilitolite</t>
  </si>
  <si>
    <t>MOOX</t>
  </si>
  <si>
    <t>Meta-olivine-orthopyroxenite</t>
  </si>
  <si>
    <t>MOXH</t>
  </si>
  <si>
    <t>Meta-olivine-pyroxene-hornblendite</t>
  </si>
  <si>
    <t>MOXM</t>
  </si>
  <si>
    <t>Meta-olivine-pyroxene-melilitolite</t>
  </si>
  <si>
    <t>MOPX</t>
  </si>
  <si>
    <t>Meta-olivine-pyroxenite</t>
  </si>
  <si>
    <t>MOWB</t>
  </si>
  <si>
    <t>Meta-olivine-websterite</t>
  </si>
  <si>
    <t>MODO</t>
  </si>
  <si>
    <t>Meta-oncoid-dolostone</t>
  </si>
  <si>
    <t>MOIS</t>
  </si>
  <si>
    <t>Metaoncoid-ironstone</t>
  </si>
  <si>
    <t>MOLS</t>
  </si>
  <si>
    <t>Meta-oncoid-limestone</t>
  </si>
  <si>
    <t>MOPS</t>
  </si>
  <si>
    <t>Meta-oncoid-phosphorite</t>
  </si>
  <si>
    <t>MODS</t>
  </si>
  <si>
    <t>Meta-ooid-dolostone</t>
  </si>
  <si>
    <t>MOFS</t>
  </si>
  <si>
    <t>Meta-ooid-ironstone</t>
  </si>
  <si>
    <t>MOLM</t>
  </si>
  <si>
    <t>Meta-ooid-limestone</t>
  </si>
  <si>
    <t>MOPH</t>
  </si>
  <si>
    <t>Meta-ooid-phosphorite</t>
  </si>
  <si>
    <t>MOCT</t>
  </si>
  <si>
    <t>Meta-opaline-chert</t>
  </si>
  <si>
    <t>MOPC</t>
  </si>
  <si>
    <t>Meta-opaline-porcellanite</t>
  </si>
  <si>
    <t>MOPY</t>
  </si>
  <si>
    <t>Meta-orthopyroxenite</t>
  </si>
  <si>
    <t>MOQZ</t>
  </si>
  <si>
    <t>Meta-orthoquartzite</t>
  </si>
  <si>
    <t>MPDS</t>
  </si>
  <si>
    <t>Metapeloid-dolostone</t>
  </si>
  <si>
    <t>MPFS</t>
  </si>
  <si>
    <t>Metapeloid-ironstone</t>
  </si>
  <si>
    <t>MPLM</t>
  </si>
  <si>
    <t>Metapeloid-limestone</t>
  </si>
  <si>
    <t>MPPH</t>
  </si>
  <si>
    <t>Metapeloid-phosphorite</t>
  </si>
  <si>
    <t>MPRD</t>
  </si>
  <si>
    <t>Metaperidotite</t>
  </si>
  <si>
    <t>MPHN</t>
  </si>
  <si>
    <t>Metaphonolite</t>
  </si>
  <si>
    <t>MPHB</t>
  </si>
  <si>
    <t>Metaphonolitic-basanite</t>
  </si>
  <si>
    <t>MPHF</t>
  </si>
  <si>
    <t>Metaphonolitic-foidite</t>
  </si>
  <si>
    <t>MPHT</t>
  </si>
  <si>
    <t>Metaphonolitic-tephrite</t>
  </si>
  <si>
    <t>MPBS</t>
  </si>
  <si>
    <t>Metaphosphate-boundstone</t>
  </si>
  <si>
    <t>MPGS</t>
  </si>
  <si>
    <t>Metaphosphate-grainstone</t>
  </si>
  <si>
    <t>MPMS</t>
  </si>
  <si>
    <t>Metaphosphate-mudstone</t>
  </si>
  <si>
    <t>MPPS</t>
  </si>
  <si>
    <t>Metaphosphate-packstone</t>
  </si>
  <si>
    <t>MPWK</t>
  </si>
  <si>
    <t>Metaphosphate-wackestone</t>
  </si>
  <si>
    <t>MPHR</t>
  </si>
  <si>
    <t>Metaphosphorite</t>
  </si>
  <si>
    <t>MPIC</t>
  </si>
  <si>
    <t>Metapicrite</t>
  </si>
  <si>
    <t>MPCB</t>
  </si>
  <si>
    <t>Metapicrobasalt</t>
  </si>
  <si>
    <t>MPVB</t>
  </si>
  <si>
    <t>Metapillowed-volcanicalistc-breccia</t>
  </si>
  <si>
    <t>MSDS</t>
  </si>
  <si>
    <t>Metapisoid-dolostone</t>
  </si>
  <si>
    <t>MSIS</t>
  </si>
  <si>
    <t>Metapisoid-ironstone</t>
  </si>
  <si>
    <t>MSLM</t>
  </si>
  <si>
    <t>Metapisoid-limestone</t>
  </si>
  <si>
    <t>MSPR</t>
  </si>
  <si>
    <t>Metapisoid-phosphorite</t>
  </si>
  <si>
    <t>MPTH</t>
  </si>
  <si>
    <t>Metapitchstone</t>
  </si>
  <si>
    <t>MPLT</t>
  </si>
  <si>
    <t>Metaplutonic rock</t>
  </si>
  <si>
    <t>MPRC</t>
  </si>
  <si>
    <t>Metaporcellanite</t>
  </si>
  <si>
    <t>MPYY</t>
  </si>
  <si>
    <t>Metaporphyry</t>
  </si>
  <si>
    <t>MKTB</t>
  </si>
  <si>
    <t>Metapotassic-trachybasalt</t>
  </si>
  <si>
    <t>MPUM</t>
  </si>
  <si>
    <t>Metapumice</t>
  </si>
  <si>
    <t>MPYB</t>
  </si>
  <si>
    <t>Metapyroclastic-breccia</t>
  </si>
  <si>
    <t>MPYR</t>
  </si>
  <si>
    <t>Metapyroclastic-rock</t>
  </si>
  <si>
    <t>MPHP</t>
  </si>
  <si>
    <t>Metapyroxene-hornblende-peridotite</t>
  </si>
  <si>
    <t>MPXH</t>
  </si>
  <si>
    <t>Metapyroxene-hornblendite</t>
  </si>
  <si>
    <t>MPYM</t>
  </si>
  <si>
    <t>Metapyroxene-melilitolite</t>
  </si>
  <si>
    <t>MPOM</t>
  </si>
  <si>
    <t>Metapyroxene-olivine-melilitolite</t>
  </si>
  <si>
    <t>MPPD</t>
  </si>
  <si>
    <t>Metapyroxene-peridotite</t>
  </si>
  <si>
    <t>MPYX</t>
  </si>
  <si>
    <t>Metapyroxenite</t>
  </si>
  <si>
    <t>MPXS</t>
  </si>
  <si>
    <t>Metapyroxenite (s.s.)</t>
  </si>
  <si>
    <t>MQFS</t>
  </si>
  <si>
    <t>Metaquartz-alkali-feldspar-syenite</t>
  </si>
  <si>
    <t>MQFT</t>
  </si>
  <si>
    <t>Metaquartz-alkali-feldspar-trachyte</t>
  </si>
  <si>
    <t>MQDR</t>
  </si>
  <si>
    <t>Metaquartz-diorite</t>
  </si>
  <si>
    <t>MQLT</t>
  </si>
  <si>
    <t>Metaquartz-latite</t>
  </si>
  <si>
    <t>MQZD</t>
  </si>
  <si>
    <t>Metaquartz-monzodiorite</t>
  </si>
  <si>
    <t>MQZN</t>
  </si>
  <si>
    <t>Metaquartz-monzonite</t>
  </si>
  <si>
    <t>MQTZ</t>
  </si>
  <si>
    <t>Metaquartzolite</t>
  </si>
  <si>
    <t>MQZC</t>
  </si>
  <si>
    <t>Metaquartzose-chert</t>
  </si>
  <si>
    <t>MQZP</t>
  </si>
  <si>
    <t>Metaquartzose-porcellanite</t>
  </si>
  <si>
    <t>MQGR</t>
  </si>
  <si>
    <t>Metaquartz-rich-granitic-rock</t>
  </si>
  <si>
    <t>MQSY</t>
  </si>
  <si>
    <t>Metaquartz-syenite</t>
  </si>
  <si>
    <t>MQTR</t>
  </si>
  <si>
    <t>Metaquartz-trachyte</t>
  </si>
  <si>
    <t>MQWK</t>
  </si>
  <si>
    <t>Metaquartz-wacke</t>
  </si>
  <si>
    <t>MRDO</t>
  </si>
  <si>
    <t>Metaradiolarite</t>
  </si>
  <si>
    <t>MRYD</t>
  </si>
  <si>
    <t>Metarhyodacite</t>
  </si>
  <si>
    <t>MRHY</t>
  </si>
  <si>
    <t>Metarhyolite</t>
  </si>
  <si>
    <t>MRVB</t>
  </si>
  <si>
    <t>Metarhyolitic-volcaniclastic-breccia</t>
  </si>
  <si>
    <t>MRVS</t>
  </si>
  <si>
    <t>Metarhyolitic-volcaniclastic-sandstone</t>
  </si>
  <si>
    <t>MSNN</t>
  </si>
  <si>
    <t>Metasannaite</t>
  </si>
  <si>
    <t>MSCS</t>
  </si>
  <si>
    <t>Metasapropelic coal series</t>
  </si>
  <si>
    <t>MSCO</t>
  </si>
  <si>
    <t>Metasapropelic-coal</t>
  </si>
  <si>
    <t>MSLG</t>
  </si>
  <si>
    <t>Metasapropelic-lignite</t>
  </si>
  <si>
    <t>MSPP</t>
  </si>
  <si>
    <t>Metasapropelite</t>
  </si>
  <si>
    <t>MSCR</t>
  </si>
  <si>
    <t>Metascoria</t>
  </si>
  <si>
    <t>MSHO</t>
  </si>
  <si>
    <t>Metashoshonite</t>
  </si>
  <si>
    <t>MIRN</t>
  </si>
  <si>
    <t>Metasilicate-arenite</t>
  </si>
  <si>
    <t>MICS</t>
  </si>
  <si>
    <t>Metasilicate-claystone</t>
  </si>
  <si>
    <t>MICG</t>
  </si>
  <si>
    <t>Metasilicate-conglomerate</t>
  </si>
  <si>
    <t>MIDM</t>
  </si>
  <si>
    <t>Metasilicate-diamictite</t>
  </si>
  <si>
    <t>MIMS</t>
  </si>
  <si>
    <t>Metasilicate-mudstone</t>
  </si>
  <si>
    <t>MISS</t>
  </si>
  <si>
    <t>Metasilicate-sandstone</t>
  </si>
  <si>
    <t>MIST</t>
  </si>
  <si>
    <t>Metasilicate-siltstone</t>
  </si>
  <si>
    <t>MIWK</t>
  </si>
  <si>
    <t>Metasilicate-wacke</t>
  </si>
  <si>
    <t>MISR</t>
  </si>
  <si>
    <t>Metasiliceous-rock</t>
  </si>
  <si>
    <t>MSNT</t>
  </si>
  <si>
    <t>Metasinter</t>
  </si>
  <si>
    <t>MSMC</t>
  </si>
  <si>
    <t>Metasmectite-claystone</t>
  </si>
  <si>
    <t>MSOL</t>
  </si>
  <si>
    <t>Metasodalitite</t>
  </si>
  <si>
    <t>MSPS</t>
  </si>
  <si>
    <t>Metaspessartite</t>
  </si>
  <si>
    <t>MSPC</t>
  </si>
  <si>
    <t>Metaspiculite</t>
  </si>
  <si>
    <t>MSYN</t>
  </si>
  <si>
    <t>Metasyenite</t>
  </si>
  <si>
    <t>MSYG</t>
  </si>
  <si>
    <t>Metasyenogranite</t>
  </si>
  <si>
    <t>MSYV</t>
  </si>
  <si>
    <t>Metasylvite-stone</t>
  </si>
  <si>
    <t>MTGN</t>
  </si>
  <si>
    <t>Metatelaginite</t>
  </si>
  <si>
    <t>MTPH</t>
  </si>
  <si>
    <t>Metatephrite</t>
  </si>
  <si>
    <t>MTPF</t>
  </si>
  <si>
    <t>Metatephritic-foidite</t>
  </si>
  <si>
    <t>MTPP</t>
  </si>
  <si>
    <t>Metatephritic-phonolite</t>
  </si>
  <si>
    <t>MTXT</t>
  </si>
  <si>
    <t>Metatexite</t>
  </si>
  <si>
    <t>MTLL</t>
  </si>
  <si>
    <t>Metatillite</t>
  </si>
  <si>
    <t>MTRA</t>
  </si>
  <si>
    <t>Metatrachyandesite</t>
  </si>
  <si>
    <t>MTRB</t>
  </si>
  <si>
    <t>Metatrachybasalt</t>
  </si>
  <si>
    <t>MTRD</t>
  </si>
  <si>
    <t>Metatrachydacite</t>
  </si>
  <si>
    <t>MTRY</t>
  </si>
  <si>
    <t>Metatrachyte</t>
  </si>
  <si>
    <t>MTFF</t>
  </si>
  <si>
    <t>Metatuff</t>
  </si>
  <si>
    <t>MTCB</t>
  </si>
  <si>
    <t>Metatuffaceous-breccia</t>
  </si>
  <si>
    <t>MTFC</t>
  </si>
  <si>
    <t>Metatuffaceous-conglomerate</t>
  </si>
  <si>
    <t>MTFM</t>
  </si>
  <si>
    <t>Metatuffaceous-mudstone</t>
  </si>
  <si>
    <t>MTFR</t>
  </si>
  <si>
    <t>Metatuffaceous-rock</t>
  </si>
  <si>
    <t>MTFS</t>
  </si>
  <si>
    <t>Metatuffaceous-sandstone</t>
  </si>
  <si>
    <t>MTFT</t>
  </si>
  <si>
    <t>Metatuffaceous-siltstone</t>
  </si>
  <si>
    <t>MTFW</t>
  </si>
  <si>
    <t>Metatuffaceous-wacke</t>
  </si>
  <si>
    <t>MTFB</t>
  </si>
  <si>
    <t>Metatuff-breccia</t>
  </si>
  <si>
    <t>MTFI</t>
  </si>
  <si>
    <t>Metatuffite</t>
  </si>
  <si>
    <t>MVIT</t>
  </si>
  <si>
    <t>Metavitrain</t>
  </si>
  <si>
    <t>MVOG</t>
  </si>
  <si>
    <t>Metavogesite</t>
  </si>
  <si>
    <t>MVMB</t>
  </si>
  <si>
    <t>Metavolcaniclasitc-megabreccia</t>
  </si>
  <si>
    <t>MVRK</t>
  </si>
  <si>
    <t>Metavolcaniclastic rock</t>
  </si>
  <si>
    <t>MVBR</t>
  </si>
  <si>
    <t>Metavolcaniclastic-breccia</t>
  </si>
  <si>
    <t>MVCG</t>
  </si>
  <si>
    <t>Metavolcaniclastic-conglomerate</t>
  </si>
  <si>
    <t>MVSB</t>
  </si>
  <si>
    <t>Metavolcaniclastic-mesobreccia</t>
  </si>
  <si>
    <t>MVMS</t>
  </si>
  <si>
    <t>Metavolcaniclastic-mudstone</t>
  </si>
  <si>
    <t>MVSS</t>
  </si>
  <si>
    <t>Metavolcaniclastic-sandstone</t>
  </si>
  <si>
    <t>MVST</t>
  </si>
  <si>
    <t>Metavolcaniclastic-siltstone</t>
  </si>
  <si>
    <t>MVWK</t>
  </si>
  <si>
    <t>Metavolcaniclastic-wacke</t>
  </si>
  <si>
    <t>MWEB</t>
  </si>
  <si>
    <t>Metawebsterite</t>
  </si>
  <si>
    <t>MWHL</t>
  </si>
  <si>
    <t>Metawehrlite</t>
  </si>
  <si>
    <t>MTXA</t>
  </si>
  <si>
    <t>Metaxite</t>
  </si>
  <si>
    <t>METE</t>
  </si>
  <si>
    <t>Meteorite</t>
  </si>
  <si>
    <t>MAET</t>
  </si>
  <si>
    <t>Meteorite and other extra-terrestrial rock and sediment</t>
  </si>
  <si>
    <t>{en}: 'Meteorite and lunar and other extra-terrestrial rock and sediment'</t>
  </si>
  <si>
    <t>Includes meteorites, Lunar rock and sediment, and rock and sediment from other extraterrestrial bodies.</t>
  </si>
  <si>
    <t>MGEM</t>
  </si>
  <si>
    <t>Mg-rich eucrite meteorite</t>
  </si>
  <si>
    <t>MIAR</t>
  </si>
  <si>
    <t>miarolite</t>
  </si>
  <si>
    <t>A granite having miarolitic cavities; a textural modification of normal granite.</t>
  </si>
  <si>
    <t>MIIM</t>
  </si>
  <si>
    <t>Micaeous impure marble</t>
  </si>
  <si>
    <t>Micaite</t>
  </si>
  <si>
    <t>MCRC</t>
  </si>
  <si>
    <t>Microclinite</t>
  </si>
  <si>
    <t>Microgabbro</t>
  </si>
  <si>
    <t>MCDO</t>
  </si>
  <si>
    <t>Microoncoid-dolostone</t>
  </si>
  <si>
    <t>MCIS</t>
  </si>
  <si>
    <t>Microoncoid-ironstone</t>
  </si>
  <si>
    <t>MCLM</t>
  </si>
  <si>
    <t>Microoncoid-limestone</t>
  </si>
  <si>
    <t>MCPH</t>
  </si>
  <si>
    <t>Microoncoid-phosphorite</t>
  </si>
  <si>
    <t>MCPO</t>
  </si>
  <si>
    <t>Microsparstone</t>
  </si>
  <si>
    <t>MCST</t>
  </si>
  <si>
    <t>Microstone</t>
  </si>
  <si>
    <t>MICR</t>
  </si>
  <si>
    <t>Microtektite</t>
  </si>
  <si>
    <t>MORB</t>
  </si>
  <si>
    <t>Mid-ocean-ridge basalt</t>
  </si>
  <si>
    <t>MIGR</t>
  </si>
  <si>
    <t>Migmatite and related rock</t>
  </si>
  <si>
    <t>MMQD</t>
  </si>
  <si>
    <t>Migmatitic metaquartz-diorite</t>
  </si>
  <si>
    <t>MBSP</t>
  </si>
  <si>
    <t>Migmatitic-biotite-sillimanite paragneiss</t>
  </si>
  <si>
    <t>MISP</t>
  </si>
  <si>
    <t>Misporal sapropel</t>
  </si>
  <si>
    <t>MOLL</t>
  </si>
  <si>
    <t>Mollisol</t>
  </si>
  <si>
    <t>MIBR</t>
  </si>
  <si>
    <t>Monomict impact breccia</t>
  </si>
  <si>
    <t>MCGL</t>
  </si>
  <si>
    <t>Monomitic conglomerate</t>
  </si>
  <si>
    <t>MONT</t>
  </si>
  <si>
    <t>Montmorillonite-clay</t>
  </si>
  <si>
    <t>MOSS</t>
  </si>
  <si>
    <t>Moss peat</t>
  </si>
  <si>
    <t>MTGR</t>
  </si>
  <si>
    <t>M-type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</si>
  <si>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</si>
  <si>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MUCR</t>
  </si>
  <si>
    <t>Mucronite</t>
  </si>
  <si>
    <t>MDGV</t>
  </si>
  <si>
    <t>Muddy gravel</t>
  </si>
  <si>
    <t>MSGV</t>
  </si>
  <si>
    <t>Muddy sandy gravel</t>
  </si>
  <si>
    <t>MDPE</t>
  </si>
  <si>
    <t>Muddy-peat</t>
  </si>
  <si>
    <t>MDDO</t>
  </si>
  <si>
    <t>Mud-grade dolostone</t>
  </si>
  <si>
    <t>MUDS</t>
  </si>
  <si>
    <t>Mudstone-clast lithic-wacke</t>
  </si>
  <si>
    <t>MULT</t>
  </si>
  <si>
    <t>Multiple impact impactite</t>
  </si>
  <si>
    <t>MUNI</t>
  </si>
  <si>
    <t>Muniongite</t>
  </si>
  <si>
    <t>MRMB</t>
  </si>
  <si>
    <t>Murambite</t>
  </si>
  <si>
    <t>MRMD</t>
  </si>
  <si>
    <t>Murambitoid</t>
  </si>
  <si>
    <t>MRSK</t>
  </si>
  <si>
    <t>murasakite</t>
  </si>
  <si>
    <t>MUGN</t>
  </si>
  <si>
    <t>Muscovite gneiss</t>
  </si>
  <si>
    <t>MUSC</t>
  </si>
  <si>
    <t>Muscovite schist</t>
  </si>
  <si>
    <t>MUBG</t>
  </si>
  <si>
    <t>Muscovite-biotite gneiss</t>
  </si>
  <si>
    <t>MBGR</t>
  </si>
  <si>
    <t>Muscovite-biotite granite</t>
  </si>
  <si>
    <t>{en}: 'Binary granite' 'Biotite-muscovite granite' 'Two-mica granite'</t>
  </si>
  <si>
    <t>A granite containing both muscovite and biotite.</t>
  </si>
  <si>
    <t>MUBH</t>
  </si>
  <si>
    <t>Muscovite-biotite hornfels</t>
  </si>
  <si>
    <t>MUCP</t>
  </si>
  <si>
    <t>Muscovite-chlorite phyllite</t>
  </si>
  <si>
    <t>MUCS</t>
  </si>
  <si>
    <t>Muscovite-chlorite schist</t>
  </si>
  <si>
    <t>NACR</t>
  </si>
  <si>
    <t>Na-carbonate-rock</t>
  </si>
  <si>
    <t>{en}: 'Na-carbonate rock' 'Sodium-carbonate rock' 'Sodium carbonate rock' 'Sodic-carbonate rock' 'Sodic carbonate rock'</t>
  </si>
  <si>
    <t>NAKH</t>
  </si>
  <si>
    <t>Nakhlite meteorite</t>
  </si>
  <si>
    <t>NAMI</t>
  </si>
  <si>
    <t>Namiesterstein</t>
  </si>
  <si>
    <t>NATR</t>
  </si>
  <si>
    <t>Natrocarbonatite</t>
  </si>
  <si>
    <t>NAUJ</t>
  </si>
  <si>
    <t>Naujaite</t>
  </si>
  <si>
    <t>NEAR</t>
  </si>
  <si>
    <t>Near-skarn rock</t>
  </si>
  <si>
    <t>NBLT</t>
  </si>
  <si>
    <t>Nebulite</t>
  </si>
  <si>
    <t>NBPQ</t>
  </si>
  <si>
    <t>Nebulitic-biotite-plagioclase-quartz paragranofels</t>
  </si>
  <si>
    <t>NLSN</t>
  </si>
  <si>
    <t>Nelsonite</t>
  </si>
  <si>
    <t>NELS</t>
  </si>
  <si>
    <t>Nelsonite (of Egorov)</t>
  </si>
  <si>
    <t>NPFG</t>
  </si>
  <si>
    <t>Nepheline fergusite</t>
  </si>
  <si>
    <t>NPPY</t>
  </si>
  <si>
    <t>Nepheline porphyry</t>
  </si>
  <si>
    <t>NPPX</t>
  </si>
  <si>
    <t>Nepheline pyroxenite</t>
  </si>
  <si>
    <t>NSSY</t>
  </si>
  <si>
    <t>Nepheline sodalite-syenite</t>
  </si>
  <si>
    <t>NPYP</t>
  </si>
  <si>
    <t>Nepheline syenite pegmatite</t>
  </si>
  <si>
    <t>NPTR</t>
  </si>
  <si>
    <t>Nepheline trachyte</t>
  </si>
  <si>
    <t>NPBN</t>
  </si>
  <si>
    <t>Nepheline-basanite</t>
  </si>
  <si>
    <t xml:space="preserve">{en}: 'Nepheline basanite' </t>
  </si>
  <si>
    <t>NBAP</t>
  </si>
  <si>
    <t>Nepheline-bearing apatitolite</t>
  </si>
  <si>
    <t xml:space="preserve">{en}: 'Nepheline bearing apatitolite' </t>
  </si>
  <si>
    <t>NBAG</t>
  </si>
  <si>
    <t>Nepheline-bearing aplitic granite</t>
  </si>
  <si>
    <t xml:space="preserve">{en}: 'Aploid'  'Nepheline bearing aplitic granite' </t>
  </si>
  <si>
    <t>An aplite containing some nepheline</t>
  </si>
  <si>
    <t>NBFY</t>
  </si>
  <si>
    <t>Nepheline-bearing-alkali-feldspar-syenite</t>
  </si>
  <si>
    <t xml:space="preserve">{en}: 'Nepheline bearing alkali feldspar syenite' </t>
  </si>
  <si>
    <t>NBAN</t>
  </si>
  <si>
    <t>Nepheline-bearing-anorthosite</t>
  </si>
  <si>
    <t xml:space="preserve">{en}: 'Nepheline bearing anorthosite' </t>
  </si>
  <si>
    <t>NBDI</t>
  </si>
  <si>
    <t>Nepheline-bearing-diorite</t>
  </si>
  <si>
    <t xml:space="preserve">{en}: 'Nepheline bearing diorite' </t>
  </si>
  <si>
    <t>NBDD</t>
  </si>
  <si>
    <t>Nepheline-bearing-dioritoid</t>
  </si>
  <si>
    <t xml:space="preserve">{en}: 'Nepheline bearing dioritoid' </t>
  </si>
  <si>
    <t>NBGB</t>
  </si>
  <si>
    <t>Nepheline-bearing-gabbro</t>
  </si>
  <si>
    <t xml:space="preserve">{en}: 'Nepheline bearing gabbro' </t>
  </si>
  <si>
    <t>NBGR</t>
  </si>
  <si>
    <t>Nepheline-bearing-gabbroic-rock</t>
  </si>
  <si>
    <t xml:space="preserve">{en}: 'Nepheline bearing gabbroic rock' </t>
  </si>
  <si>
    <t>NBMD</t>
  </si>
  <si>
    <t>Nepheline-bearing-monzodiorite</t>
  </si>
  <si>
    <t xml:space="preserve">{en}: 'Nepheline bearing monzodiorite' </t>
  </si>
  <si>
    <t>NBMG</t>
  </si>
  <si>
    <t>Nepheline-bearing-monzogabbro</t>
  </si>
  <si>
    <t xml:space="preserve">{en}: 'Nepheline bearing monzogabbro' </t>
  </si>
  <si>
    <t>NBMZ</t>
  </si>
  <si>
    <t>Nepheline-bearing-monzonite</t>
  </si>
  <si>
    <t xml:space="preserve">{en}: 'Nepheline bearing monzonite' </t>
  </si>
  <si>
    <t>NBSY</t>
  </si>
  <si>
    <t>Nepheline-bearing-syenite</t>
  </si>
  <si>
    <t xml:space="preserve">{en}: 'Nepheline bearing syenite' </t>
  </si>
  <si>
    <t>NBSG</t>
  </si>
  <si>
    <t>Nepheline-bearing-syenite gneiss</t>
  </si>
  <si>
    <t xml:space="preserve">{en}: 'Nepheline bearing syenite gneiss' </t>
  </si>
  <si>
    <t>NPDI</t>
  </si>
  <si>
    <t>Nepheline-diorite</t>
  </si>
  <si>
    <t xml:space="preserve">{en}: 'Nepheline diorite' </t>
  </si>
  <si>
    <t>NPFP</t>
  </si>
  <si>
    <t>Nepheline-feldspar porphyry</t>
  </si>
  <si>
    <t xml:space="preserve">{en}: 'Nepheline feldspar porphyry' </t>
  </si>
  <si>
    <t>NPMY</t>
  </si>
  <si>
    <t>Nepheline-monzosyenite</t>
  </si>
  <si>
    <t xml:space="preserve">{en}: 'Nepheline monzosyenite' </t>
  </si>
  <si>
    <t>NPPH</t>
  </si>
  <si>
    <t>Nepheline-phonolite</t>
  </si>
  <si>
    <t xml:space="preserve">{en}: 'Nepheline phonolite' </t>
  </si>
  <si>
    <t>NPSR</t>
  </si>
  <si>
    <t>Nepheline-syenitic-rock</t>
  </si>
  <si>
    <t xml:space="preserve">{en}: 'Nepheline syenitic rock' </t>
  </si>
  <si>
    <t>NPTP</t>
  </si>
  <si>
    <t>Nepheline-tephrite</t>
  </si>
  <si>
    <t xml:space="preserve">{en}: 'Nepheline tephrite' </t>
  </si>
  <si>
    <t>NPHR</t>
  </si>
  <si>
    <t>Nephrite</t>
  </si>
  <si>
    <t>NEVA</t>
  </si>
  <si>
    <t>Nevadite</t>
  </si>
  <si>
    <t>NILT</t>
  </si>
  <si>
    <t>Nickel laterite</t>
  </si>
  <si>
    <t>Lateritic rocks with nickel present in silicates and oxides</t>
  </si>
  <si>
    <t>NIOR</t>
  </si>
  <si>
    <t>Nickel ore</t>
  </si>
  <si>
    <t>Rocks rich in extractable nickel minerals.</t>
  </si>
  <si>
    <t>NISO</t>
  </si>
  <si>
    <t>Nickel sulfide ore</t>
  </si>
  <si>
    <t>Ores with economic nickel in sulphide minerals (most commonly pentlandite).</t>
  </si>
  <si>
    <t>NIVE</t>
  </si>
  <si>
    <t>Niveo-aeolian sand</t>
  </si>
  <si>
    <t>NFMS</t>
  </si>
  <si>
    <t>Non-ferrous metallic slag</t>
  </si>
  <si>
    <t>NGLS</t>
  </si>
  <si>
    <t>Non-glacial loess</t>
  </si>
  <si>
    <t>NORD</t>
  </si>
  <si>
    <t>Nordmarkite</t>
  </si>
  <si>
    <t>NDMT</t>
  </si>
  <si>
    <t>Noritic diogenite meteorite</t>
  </si>
  <si>
    <t>NLMT</t>
  </si>
  <si>
    <t>Noritic Lunar meteorite</t>
  </si>
  <si>
    <t>NORM</t>
  </si>
  <si>
    <t>Normal crystalline igneous rock</t>
  </si>
  <si>
    <t xml:space="preserve">Chemically/mineralogically 'normal' igneous rocks that can be defined mineralogically on a QAPF diagram, or ultramafic diagrams, or chemically on a TAS diagram.
</t>
  </si>
  <si>
    <t>NSBN</t>
  </si>
  <si>
    <t>Nosean-basanite</t>
  </si>
  <si>
    <t>NSNT</t>
  </si>
  <si>
    <t>Noseanite</t>
  </si>
  <si>
    <t>NSNL</t>
  </si>
  <si>
    <t>Noseanolite</t>
  </si>
  <si>
    <t>NSNP</t>
  </si>
  <si>
    <t>Nosean-phonolite</t>
  </si>
  <si>
    <t>OC3M</t>
  </si>
  <si>
    <t>OC3 chondrite meteorite</t>
  </si>
  <si>
    <t>OCEA</t>
  </si>
  <si>
    <t>Ocean island basalts</t>
  </si>
  <si>
    <t>OKAI</t>
  </si>
  <si>
    <t>Okaite</t>
  </si>
  <si>
    <t>OLIG</t>
  </si>
  <si>
    <t>Oligoclase nepheline-monzosyenite</t>
  </si>
  <si>
    <t>OLIS</t>
  </si>
  <si>
    <t>Olistostrome</t>
  </si>
  <si>
    <t>OLAN</t>
  </si>
  <si>
    <t>Olivine analcimite</t>
  </si>
  <si>
    <t>OLBS</t>
  </si>
  <si>
    <t>Olivine basalt</t>
  </si>
  <si>
    <t>OLDI</t>
  </si>
  <si>
    <t>Olivine diorite</t>
  </si>
  <si>
    <t>OLDL</t>
  </si>
  <si>
    <t>Olivine dolerite</t>
  </si>
  <si>
    <t>OLLM</t>
  </si>
  <si>
    <t>Olivine lamproite</t>
  </si>
  <si>
    <t>OLMD</t>
  </si>
  <si>
    <t>Olivine monzodiorite</t>
  </si>
  <si>
    <t>OLMZ</t>
  </si>
  <si>
    <t>Olivine monzonite</t>
  </si>
  <si>
    <t>OLNP</t>
  </si>
  <si>
    <t>Olivine nephelinite</t>
  </si>
  <si>
    <t>OODM</t>
  </si>
  <si>
    <t>Olivine orthopyroxenitic diogenite meteorite</t>
  </si>
  <si>
    <t>OLSO</t>
  </si>
  <si>
    <t>Olivine sodalitite</t>
  </si>
  <si>
    <t>OBGL</t>
  </si>
  <si>
    <t>Olivine-bearing gabbroic Lunar meteorite</t>
  </si>
  <si>
    <t>OBSV</t>
  </si>
  <si>
    <t>Olivine-bearing sagvandite</t>
  </si>
  <si>
    <t>OLCR</t>
  </si>
  <si>
    <t>Olivine-chromite-rock</t>
  </si>
  <si>
    <t>OCXN</t>
  </si>
  <si>
    <t>Olivine-clinopyroxene norite</t>
  </si>
  <si>
    <t>ODRM</t>
  </si>
  <si>
    <t>Olivine-diopside-richterite-madupitic lamproite</t>
  </si>
  <si>
    <t>OLGB</t>
  </si>
  <si>
    <t>Olivine-gabbro</t>
  </si>
  <si>
    <t>{en}: 'Olivine Gabbro'</t>
  </si>
  <si>
    <t>OLMT</t>
  </si>
  <si>
    <t>Olivine-magnetitite</t>
  </si>
  <si>
    <t>OLNR</t>
  </si>
  <si>
    <t>Olivine-norite</t>
  </si>
  <si>
    <t>OOXG</t>
  </si>
  <si>
    <t>Olivine-orthopyroxene-gabbro</t>
  </si>
  <si>
    <t>OPSM</t>
  </si>
  <si>
    <t>Olivine-phyric shergottite meteorite</t>
  </si>
  <si>
    <t>OPXK</t>
  </si>
  <si>
    <t>Olivine-pyroxene kalsilitite</t>
  </si>
  <si>
    <t>OLIV</t>
  </si>
  <si>
    <t>Olivinite</t>
  </si>
  <si>
    <t>OLLE</t>
  </si>
  <si>
    <t>ollenite</t>
  </si>
  <si>
    <t>OPFC</t>
  </si>
  <si>
    <t>Omphacite Fei Cui</t>
  </si>
  <si>
    <t>OPGT</t>
  </si>
  <si>
    <t>Omphacite garnetite</t>
  </si>
  <si>
    <t>OMPH</t>
  </si>
  <si>
    <t>Omphacitite</t>
  </si>
  <si>
    <t>ONDO</t>
  </si>
  <si>
    <t>Oncoid-dolostone</t>
  </si>
  <si>
    <t>ONFS</t>
  </si>
  <si>
    <t>Oncoid-ironstone</t>
  </si>
  <si>
    <t>ONLM</t>
  </si>
  <si>
    <t>Oncoid-limestone</t>
  </si>
  <si>
    <t>ONPH</t>
  </si>
  <si>
    <t>Oncoid-phosphorite</t>
  </si>
  <si>
    <t>OODO</t>
  </si>
  <si>
    <t>Ooid-dolostone</t>
  </si>
  <si>
    <t>OOLS</t>
  </si>
  <si>
    <t>Ooid-lime-sand</t>
  </si>
  <si>
    <t>OOPH</t>
  </si>
  <si>
    <t>Ooid-phosphorite</t>
  </si>
  <si>
    <t>OPLC</t>
  </si>
  <si>
    <t>Opaline-chert</t>
  </si>
  <si>
    <t>OPLP</t>
  </si>
  <si>
    <t>Opaline-porcellanite</t>
  </si>
  <si>
    <t>OPHA</t>
  </si>
  <si>
    <t>Ophicalcite</t>
  </si>
  <si>
    <t>OPHC</t>
  </si>
  <si>
    <t>Ophicarbonate</t>
  </si>
  <si>
    <t>OPHD</t>
  </si>
  <si>
    <t>Ophidolomite</t>
  </si>
  <si>
    <t>OPHG</t>
  </si>
  <si>
    <t>Ophigranitone</t>
  </si>
  <si>
    <t>OPHM</t>
  </si>
  <si>
    <t>Ophimagnesite</t>
  </si>
  <si>
    <t>ORAN</t>
  </si>
  <si>
    <t>Orange vitric ash</t>
  </si>
  <si>
    <t>OBBG</t>
  </si>
  <si>
    <t>Orbicular biotite granite</t>
  </si>
  <si>
    <t>A biotite granite containing orbicular features.</t>
  </si>
  <si>
    <t>ORBI</t>
  </si>
  <si>
    <t>Orbiculite</t>
  </si>
  <si>
    <t>A coarse grained igneous rock with an orbicular structure. It may be a granite, granodiorite, diorite or gabbro.
The orbicules are concentrically layered, spheroidal structures composed mostly of feldspars and mafic minerals, formed by rapid nucleation in a magma.</t>
  </si>
  <si>
    <t>ORDI</t>
  </si>
  <si>
    <t>Ordinary chondrite meteorite</t>
  </si>
  <si>
    <t>OREO</t>
  </si>
  <si>
    <t>Ore olivinite</t>
  </si>
  <si>
    <t>ORGD</t>
  </si>
  <si>
    <t>Organic deposit</t>
  </si>
  <si>
    <t>ORNO</t>
  </si>
  <si>
    <t>Ornöite</t>
  </si>
  <si>
    <t>OAMP</t>
  </si>
  <si>
    <t>Ortho-amphibolite</t>
  </si>
  <si>
    <t>{en}: 'Ortho amphibolite'</t>
  </si>
  <si>
    <t>OGRN</t>
  </si>
  <si>
    <t>Orthogranofels</t>
  </si>
  <si>
    <t>OPMG</t>
  </si>
  <si>
    <t>Orthopyroxene monzogranite</t>
  </si>
  <si>
    <t>A monzogranite with orthopyroxene,</t>
  </si>
  <si>
    <t>OBGG</t>
  </si>
  <si>
    <t>Orthopyroxene-bearing garnet-diopside gneiss</t>
  </si>
  <si>
    <t>OPGB</t>
  </si>
  <si>
    <t>Orthopyroxene-gabbro</t>
  </si>
  <si>
    <t>ORMM</t>
  </si>
  <si>
    <t>Orthopyroxene-rich Martian meteorite</t>
  </si>
  <si>
    <t>OXDM</t>
  </si>
  <si>
    <t>Orthopyroxenitic diogenite meteorite</t>
  </si>
  <si>
    <t>ORTH</t>
  </si>
  <si>
    <t>Orthoschist</t>
  </si>
  <si>
    <t>OXSL</t>
  </si>
  <si>
    <t>Oxisol</t>
  </si>
  <si>
    <t>PALA</t>
  </si>
  <si>
    <t>Palagonite tuff</t>
  </si>
  <si>
    <t>PALL</t>
  </si>
  <si>
    <t>Pallasite meteorite</t>
  </si>
  <si>
    <t>PANT</t>
  </si>
  <si>
    <t>Pantelleritic trachyte</t>
  </si>
  <si>
    <t>PRBS</t>
  </si>
  <si>
    <t>Parabasalt</t>
  </si>
  <si>
    <t>PRGF</t>
  </si>
  <si>
    <t>Paragranofels</t>
  </si>
  <si>
    <t>PRQZ</t>
  </si>
  <si>
    <t>Paraquartzite</t>
  </si>
  <si>
    <t>PARV</t>
  </si>
  <si>
    <t>Parvocaricetum peat</t>
  </si>
  <si>
    <t>PEBB</t>
  </si>
  <si>
    <t>Pebbly sandstone</t>
  </si>
  <si>
    <t>PGAD</t>
  </si>
  <si>
    <t>Pegmatitic albite dolerite</t>
  </si>
  <si>
    <t>PGFS</t>
  </si>
  <si>
    <t>Pegmatitic foid-syenitic-rock</t>
  </si>
  <si>
    <t>PGGB</t>
  </si>
  <si>
    <t>Pegmatitic gabbro</t>
  </si>
  <si>
    <t>PGGR</t>
  </si>
  <si>
    <t>Pegmatitic granite</t>
  </si>
  <si>
    <t>{en}: 'Granite pegmatite' 'Granitic pegmatite'</t>
  </si>
  <si>
    <t>A pegmatite of granite composition.</t>
  </si>
  <si>
    <t>PGIJ</t>
  </si>
  <si>
    <t>Pegmatitic Ijolite</t>
  </si>
  <si>
    <t>PGPS</t>
  </si>
  <si>
    <t>Pegmatitic peralkaline syenite</t>
  </si>
  <si>
    <t>{en}: 'Peralkaline syenite pegmatite'</t>
  </si>
  <si>
    <t>A pegmatite of peralkaline syenite composition.</t>
  </si>
  <si>
    <t>PGSS</t>
  </si>
  <si>
    <t>Pegmatitic sodic syenite</t>
  </si>
  <si>
    <t>A pegmatite of sodic syenite composition.</t>
  </si>
  <si>
    <t>PGMD</t>
  </si>
  <si>
    <t>Pegmatoid</t>
  </si>
  <si>
    <t>PELH</t>
  </si>
  <si>
    <t>Pele's hair</t>
  </si>
  <si>
    <t>PELT</t>
  </si>
  <si>
    <t>Pele's tears</t>
  </si>
  <si>
    <t>PLDO</t>
  </si>
  <si>
    <t>Peloid-dolostone</t>
  </si>
  <si>
    <t>PLFS</t>
  </si>
  <si>
    <t>Peloid-ironstone</t>
  </si>
  <si>
    <t>PLLS</t>
  </si>
  <si>
    <t>Peloid-limestone</t>
  </si>
  <si>
    <t>PLPH</t>
  </si>
  <si>
    <t>Peloid-phosphorite</t>
  </si>
  <si>
    <t>PENC</t>
  </si>
  <si>
    <t>Pencatite</t>
  </si>
  <si>
    <t>PAFG</t>
  </si>
  <si>
    <t>Peralkaline alkali-feldspar-granite</t>
  </si>
  <si>
    <t>{en}: 'Alkali granite' 'Peralkaline granite'</t>
  </si>
  <si>
    <t>A term that may be used for a variety of alkali feldspar granite that contains alkali pyroxene and/or amphibole. This term should be used in preference to alkali granite.</t>
  </si>
  <si>
    <t>PAFS</t>
  </si>
  <si>
    <t>Peralkaline alkali-feldspar-syenite</t>
  </si>
  <si>
    <t>PAMG</t>
  </si>
  <si>
    <t>Peralkaline microgranite</t>
  </si>
  <si>
    <t>A microgranite of peralkaline composition.</t>
  </si>
  <si>
    <t>PAPH</t>
  </si>
  <si>
    <t>Peralkaline phonolite</t>
  </si>
  <si>
    <t>PAQS</t>
  </si>
  <si>
    <t>Peralkaline quartz-syenite</t>
  </si>
  <si>
    <t>PASY</t>
  </si>
  <si>
    <t>Peralkaline syenite</t>
  </si>
  <si>
    <t>{en}: 'Alkali syenite'</t>
  </si>
  <si>
    <t>A syenite containing alkali amphibole or pyroxene.</t>
  </si>
  <si>
    <t>PATR</t>
  </si>
  <si>
    <t>Peralkaline trachyte</t>
  </si>
  <si>
    <t>PAAN</t>
  </si>
  <si>
    <t>Peralkaline-alkali-feldspar nepheline-syenite</t>
  </si>
  <si>
    <t>PERI</t>
  </si>
  <si>
    <t>Periglacial loess</t>
  </si>
  <si>
    <t>PERO</t>
  </si>
  <si>
    <t>Perovskite clinopyroxenite</t>
  </si>
  <si>
    <t>PESP</t>
  </si>
  <si>
    <t>PES pallasite meteorite</t>
  </si>
  <si>
    <t>PET1</t>
  </si>
  <si>
    <t>Petrologic Type 1 chondrite meteorite</t>
  </si>
  <si>
    <t>PET2</t>
  </si>
  <si>
    <t>Petrologic Type 2 chondrite meteorite</t>
  </si>
  <si>
    <t>PET3</t>
  </si>
  <si>
    <t>Petrologic Type 3 chondrite meteorite</t>
  </si>
  <si>
    <t>PET4</t>
  </si>
  <si>
    <t>Petrologic Type 4 chondrite meteorite</t>
  </si>
  <si>
    <t>PET5</t>
  </si>
  <si>
    <t>Petrologic Type 5 chondrite meteorite</t>
  </si>
  <si>
    <t>PET6</t>
  </si>
  <si>
    <t>Petrologic Type 6 chondrite meteorite</t>
  </si>
  <si>
    <t>PET7</t>
  </si>
  <si>
    <t>Petrologic Type 7 chondrite meteorite</t>
  </si>
  <si>
    <t>PHLE</t>
  </si>
  <si>
    <t>Phlebite</t>
  </si>
  <si>
    <t>PHLO</t>
  </si>
  <si>
    <t>Phlogopite-hornblende-olivine peridotite</t>
  </si>
  <si>
    <t>PHNH</t>
  </si>
  <si>
    <t>Phonolitic-haüynite</t>
  </si>
  <si>
    <t>PHNL</t>
  </si>
  <si>
    <t>Phonolitic-leucitite</t>
  </si>
  <si>
    <t>PHCR</t>
  </si>
  <si>
    <t>Phoscorite</t>
  </si>
  <si>
    <t>POBS</t>
  </si>
  <si>
    <t>Phosphate-boundstone</t>
  </si>
  <si>
    <t>POGS</t>
  </si>
  <si>
    <t>Phosphate-grainstone</t>
  </si>
  <si>
    <t>POGV</t>
  </si>
  <si>
    <t>Phosphate-gravel</t>
  </si>
  <si>
    <t>POMD</t>
  </si>
  <si>
    <t>Phosphate-mud</t>
  </si>
  <si>
    <t>POMS</t>
  </si>
  <si>
    <t>Phosphate-mudstone</t>
  </si>
  <si>
    <t>POPS</t>
  </si>
  <si>
    <t>Phosphate-packstone</t>
  </si>
  <si>
    <t>POSN</t>
  </si>
  <si>
    <t>Phosphate-sand</t>
  </si>
  <si>
    <t>POWK</t>
  </si>
  <si>
    <t>Phosphate-wackestone</t>
  </si>
  <si>
    <t>PHRA</t>
  </si>
  <si>
    <t>Phragmites peat</t>
  </si>
  <si>
    <t>PLWL</t>
  </si>
  <si>
    <t>Pillow lava</t>
  </si>
  <si>
    <t>PLWV</t>
  </si>
  <si>
    <t>Pillowed-volcaniclastic-breccia</t>
  </si>
  <si>
    <t>PSDO</t>
  </si>
  <si>
    <t>Pisoid-dolostone</t>
  </si>
  <si>
    <t>PSLM</t>
  </si>
  <si>
    <t>Pisoid-limestone</t>
  </si>
  <si>
    <t>PSPH</t>
  </si>
  <si>
    <t>Pisoid-phosphorite</t>
  </si>
  <si>
    <t>PLAG</t>
  </si>
  <si>
    <t>Plagioclase-hornblende mafic-hornfels</t>
  </si>
  <si>
    <t>PLAS</t>
  </si>
  <si>
    <t>Plastic</t>
  </si>
  <si>
    <t>PMGP</t>
  </si>
  <si>
    <t>PMG pallasite meteorite</t>
  </si>
  <si>
    <t>PHST</t>
  </si>
  <si>
    <t>Polyhalite-stone</t>
  </si>
  <si>
    <t>PBDM</t>
  </si>
  <si>
    <t>Polymict breccia diogenite meteorite</t>
  </si>
  <si>
    <t>PMIB</t>
  </si>
  <si>
    <t>Polymict impact breccia</t>
  </si>
  <si>
    <t>PMUM</t>
  </si>
  <si>
    <t>Polymict ureilite meteorite</t>
  </si>
  <si>
    <t>PSSS</t>
  </si>
  <si>
    <t>Poorly-sorted silicate-sand</t>
  </si>
  <si>
    <t>PSST</t>
  </si>
  <si>
    <t>Poorly-sorted silicate-sandstone</t>
  </si>
  <si>
    <t>POPC</t>
  </si>
  <si>
    <t>Popcorn Calcite</t>
  </si>
  <si>
    <t>PPAS</t>
  </si>
  <si>
    <t>Porphyritic anorthoclase syenite</t>
  </si>
  <si>
    <t>{en}: 'Anorthophyre'</t>
  </si>
  <si>
    <t>A porphyritic anorthoclase syenite.</t>
  </si>
  <si>
    <t>PPGR</t>
  </si>
  <si>
    <t>Porphyritic granite</t>
  </si>
  <si>
    <t>A granite exhibiting porphyritic texture.</t>
  </si>
  <si>
    <t>PPHA</t>
  </si>
  <si>
    <t>Porphyritic hornblende andesite</t>
  </si>
  <si>
    <t>PPHD</t>
  </si>
  <si>
    <t>Porphyritic hornblende diorite</t>
  </si>
  <si>
    <t>PPMG</t>
  </si>
  <si>
    <t>Porphyritic microgranodiorite</t>
  </si>
  <si>
    <t>A porphyritic microgranodiorite.</t>
  </si>
  <si>
    <t>PPPF</t>
  </si>
  <si>
    <t>Porphyritic peralkaline alkali-feldspar-granite</t>
  </si>
  <si>
    <t>A porphyritic and peralkaline variety of alkali-feldspar-granite.</t>
  </si>
  <si>
    <t>PPPY</t>
  </si>
  <si>
    <t>Porphyritic peralkaline syenite</t>
  </si>
  <si>
    <t>A porphyritic and peralkaline variety of syenite.</t>
  </si>
  <si>
    <t>PPPL</t>
  </si>
  <si>
    <t>Porphyritic pseudoleucite syenite</t>
  </si>
  <si>
    <t>PPQS</t>
  </si>
  <si>
    <t>Porphyritic quartz-syenite</t>
  </si>
  <si>
    <t>PPMB</t>
  </si>
  <si>
    <t>Porphyritic-melanocratic basanite</t>
  </si>
  <si>
    <t>PPYD</t>
  </si>
  <si>
    <t>Porphyroid</t>
  </si>
  <si>
    <t>PPAD</t>
  </si>
  <si>
    <t>Porpyhritic-aplitic diorite</t>
  </si>
  <si>
    <t>PRTC</t>
  </si>
  <si>
    <t>Portland cement concrete</t>
  </si>
  <si>
    <t>PIAB</t>
  </si>
  <si>
    <t>Possible IAB complex iron meteorite</t>
  </si>
  <si>
    <t>PFEM</t>
  </si>
  <si>
    <t>Possible iron meteorite</t>
  </si>
  <si>
    <t>POST</t>
  </si>
  <si>
    <t>Post-eclogite amphibolite</t>
  </si>
  <si>
    <t>POTA</t>
  </si>
  <si>
    <t>potassium bentonite</t>
  </si>
  <si>
    <t>PRED</t>
  </si>
  <si>
    <t>Predazzite</t>
  </si>
  <si>
    <t>PAMT</t>
  </si>
  <si>
    <t>Primitive achondrite meteorite</t>
  </si>
  <si>
    <t>PRIM</t>
  </si>
  <si>
    <t>Primitive iron meteorite</t>
  </si>
  <si>
    <t>PROP</t>
  </si>
  <si>
    <t>Propylite</t>
  </si>
  <si>
    <t>PTCC</t>
  </si>
  <si>
    <t>Protocataclasite</t>
  </si>
  <si>
    <t>PTGN</t>
  </si>
  <si>
    <t>Protogine</t>
  </si>
  <si>
    <t>PTMY</t>
  </si>
  <si>
    <t>Protomylonite</t>
  </si>
  <si>
    <t>PSLS</t>
  </si>
  <si>
    <t>Pseudoleucite syenite</t>
  </si>
  <si>
    <t>PSDP</t>
  </si>
  <si>
    <t>Pseudosparstone</t>
  </si>
  <si>
    <t>PSTH</t>
  </si>
  <si>
    <t>Pseudotachylite</t>
  </si>
  <si>
    <t>PUDD</t>
  </si>
  <si>
    <t>Puddingstone</t>
  </si>
  <si>
    <t>PULA</t>
  </si>
  <si>
    <t>Pulaskite</t>
  </si>
  <si>
    <t>PDOL</t>
  </si>
  <si>
    <t>Pure dolostone</t>
  </si>
  <si>
    <t>Sedimentary rock in with greater than 90 percent of the primary and/or recrystallized constituents are composed of carbonate minerals with a ratio of magnesium carbonate to calcite (plus aragonite) greater than 1 to 1.</t>
  </si>
  <si>
    <t>PLIM</t>
  </si>
  <si>
    <t>Pure limestone</t>
  </si>
  <si>
    <t>Sedimentary rock in with greater than 90 percent of the primary and/or recrystallized constituents are composed of carbonate minerals with a calcite (plus aragonite) to dolomite ratio greater than 1 to 1.</t>
  </si>
  <si>
    <t>PMRB</t>
  </si>
  <si>
    <t>Pure marble</t>
  </si>
  <si>
    <t>PYBL</t>
  </si>
  <si>
    <t>Pyribolite</t>
  </si>
  <si>
    <t>PYGN</t>
  </si>
  <si>
    <t>Pyrigarnie</t>
  </si>
  <si>
    <t>PYSL</t>
  </si>
  <si>
    <t>Pyritic slate</t>
  </si>
  <si>
    <t>PYPC</t>
  </si>
  <si>
    <t>Pyrope clinopyroxenite</t>
  </si>
  <si>
    <t>PXAM</t>
  </si>
  <si>
    <t>Pyroxene amphibolite</t>
  </si>
  <si>
    <t>PYPM</t>
  </si>
  <si>
    <t>Pyroxene pallasite meteorite</t>
  </si>
  <si>
    <t>PXHN</t>
  </si>
  <si>
    <t>Pyroxene-hornblende-norite</t>
  </si>
  <si>
    <t>POGN</t>
  </si>
  <si>
    <t>Pyroxene-olivine gneiss</t>
  </si>
  <si>
    <t>POLE</t>
  </si>
  <si>
    <t>Pyroxene-olivine leucitite</t>
  </si>
  <si>
    <t>POML</t>
  </si>
  <si>
    <t>Pyroxene-olivine melilitolite</t>
  </si>
  <si>
    <t>PYXR</t>
  </si>
  <si>
    <t>Pyroxene-rock</t>
  </si>
  <si>
    <t>PXNS</t>
  </si>
  <si>
    <t>Pyroxenite (s.s.)</t>
  </si>
  <si>
    <t>QZDO</t>
  </si>
  <si>
    <t>Quartz dolerite</t>
  </si>
  <si>
    <t>QZPH</t>
  </si>
  <si>
    <t>Quartz phyllite</t>
  </si>
  <si>
    <t>QZSC</t>
  </si>
  <si>
    <t>Quartz schist</t>
  </si>
  <si>
    <t>QZFG</t>
  </si>
  <si>
    <t>Quartz-feldspar gneiss</t>
  </si>
  <si>
    <t>QGGL</t>
  </si>
  <si>
    <t>Quartz-feldspar granulite</t>
  </si>
  <si>
    <t>QFBP</t>
  </si>
  <si>
    <t>Quartz-feldspar-biotite porphyry</t>
  </si>
  <si>
    <t>QMCS</t>
  </si>
  <si>
    <t>Quartz-mica-carbonate schist</t>
  </si>
  <si>
    <t>QZMS</t>
  </si>
  <si>
    <t>Quartz-microsyenite</t>
  </si>
  <si>
    <t>QZNR</t>
  </si>
  <si>
    <t>Quartz-norite</t>
  </si>
  <si>
    <t>QZPC</t>
  </si>
  <si>
    <t>Quartzose-porcellanite</t>
  </si>
  <si>
    <t>QPHA</t>
  </si>
  <si>
    <t>Quartz-plagioclase-hornblende augen gneiss</t>
  </si>
  <si>
    <t>QPMG</t>
  </si>
  <si>
    <t>Quartz-plagioclase-mica gneiss</t>
  </si>
  <si>
    <t>QUAR</t>
  </si>
  <si>
    <t>Quartz-tourmaline-rock</t>
  </si>
  <si>
    <t>QUIS</t>
  </si>
  <si>
    <t>Quisqueite</t>
  </si>
  <si>
    <t>RCNM</t>
  </si>
  <si>
    <t>R chondrite meteorite</t>
  </si>
  <si>
    <t>R3CM</t>
  </si>
  <si>
    <t>R3 chondrite meteorite</t>
  </si>
  <si>
    <t>R34M</t>
  </si>
  <si>
    <t>R3.4 chondrite meteorite</t>
  </si>
  <si>
    <t>R354</t>
  </si>
  <si>
    <t>R3.5-4 chondrite meteorite</t>
  </si>
  <si>
    <t>R356</t>
  </si>
  <si>
    <t>R3.5-6 chondrite meteorite</t>
  </si>
  <si>
    <t>R36M</t>
  </si>
  <si>
    <t>R3.6 chondrite meteorite</t>
  </si>
  <si>
    <t>R37M</t>
  </si>
  <si>
    <t>R3.7 chondrite meteorite</t>
  </si>
  <si>
    <t>R38M</t>
  </si>
  <si>
    <t>R3.8 chondrite meteorite</t>
  </si>
  <si>
    <t>R385</t>
  </si>
  <si>
    <t>R3.8-5 chondrite meteorite</t>
  </si>
  <si>
    <t>R386</t>
  </si>
  <si>
    <t>R3.8-6 chondrite meteorite</t>
  </si>
  <si>
    <t>R39M</t>
  </si>
  <si>
    <t>R3.9 chondrite meteorite</t>
  </si>
  <si>
    <t>34RM</t>
  </si>
  <si>
    <t>R3/4 chondrite meteorite</t>
  </si>
  <si>
    <t>R3W4</t>
  </si>
  <si>
    <t>R3-4 chondrite meteorite</t>
  </si>
  <si>
    <t>R3W5</t>
  </si>
  <si>
    <t>R3-5 chondrite meteorite</t>
  </si>
  <si>
    <t>R3W6</t>
  </si>
  <si>
    <t>R3-6 chondrite meteorite</t>
  </si>
  <si>
    <t>R4CM</t>
  </si>
  <si>
    <t>R4 chondrite meteorite</t>
  </si>
  <si>
    <t>45RM</t>
  </si>
  <si>
    <t>R4/5 chondrite meteorite</t>
  </si>
  <si>
    <t>R4W5</t>
  </si>
  <si>
    <t>R4-5 chondrite meteorite</t>
  </si>
  <si>
    <t>R4W6</t>
  </si>
  <si>
    <t>R4-6 chondrite meteorite</t>
  </si>
  <si>
    <t>R5CM</t>
  </si>
  <si>
    <t>R5 chondrite meteorite</t>
  </si>
  <si>
    <t>R6CM</t>
  </si>
  <si>
    <t>R6 chondrite meteorite</t>
  </si>
  <si>
    <t>RAAB</t>
  </si>
  <si>
    <t>Raabsite</t>
  </si>
  <si>
    <t>RDCH</t>
  </si>
  <si>
    <t>Radiolarian chert</t>
  </si>
  <si>
    <t>RDOZ</t>
  </si>
  <si>
    <t>Radiolarian-ooze</t>
  </si>
  <si>
    <t>RAFA</t>
  </si>
  <si>
    <t>Rafaelite</t>
  </si>
  <si>
    <t>A variety of analcime-bearing microsyenite containing amphibole and labradorite, but no nepheline.</t>
  </si>
  <si>
    <t>RAIN</t>
  </si>
  <si>
    <t>Rainbow Obsidian</t>
  </si>
  <si>
    <t>RAIS</t>
  </si>
  <si>
    <t>Raised bog peat</t>
  </si>
  <si>
    <t>RAPA</t>
  </si>
  <si>
    <t>Rapakivi granite</t>
  </si>
  <si>
    <t>{en}: 'Rapakivi'</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</si>
  <si>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</si>
  <si>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RGBR</t>
  </si>
  <si>
    <t>Regolith breccia</t>
  </si>
  <si>
    <t>RLHM</t>
  </si>
  <si>
    <t>Relict H meteorite</t>
  </si>
  <si>
    <t>RLFM</t>
  </si>
  <si>
    <t>Relict iron meteorite</t>
  </si>
  <si>
    <t>RLMT</t>
  </si>
  <si>
    <t>Relict meteorite</t>
  </si>
  <si>
    <t>RLOC</t>
  </si>
  <si>
    <t>Relict OC meteorite</t>
  </si>
  <si>
    <t>RLUM</t>
  </si>
  <si>
    <t>Relict ureilite meteorite</t>
  </si>
  <si>
    <t>RETI</t>
  </si>
  <si>
    <t>Reticulite</t>
  </si>
  <si>
    <t>RHAZ</t>
  </si>
  <si>
    <t>Rhazite</t>
  </si>
  <si>
    <t>RHOM</t>
  </si>
  <si>
    <t>Rhombporphyry</t>
  </si>
  <si>
    <t>RHYO</t>
  </si>
  <si>
    <t>Rhyolitic crystal tuff</t>
  </si>
  <si>
    <t>RIBB</t>
  </si>
  <si>
    <t>Ribbonstone</t>
  </si>
  <si>
    <t>RBKG</t>
  </si>
  <si>
    <t>Riebeckite granite</t>
  </si>
  <si>
    <t>A granite containing riebeckite.</t>
  </si>
  <si>
    <t>RBKF</t>
  </si>
  <si>
    <t>Riebeckite-quartz-feldspar gneiss</t>
  </si>
  <si>
    <t>RIKO</t>
  </si>
  <si>
    <t>Rikotite</t>
  </si>
  <si>
    <t>RISC</t>
  </si>
  <si>
    <t>Rischorrite</t>
  </si>
  <si>
    <t>RORM</t>
  </si>
  <si>
    <t>Rock of restricted mineralogy</t>
  </si>
  <si>
    <t>RKLL</t>
  </si>
  <si>
    <t>Rockallite</t>
  </si>
  <si>
    <t>A local name for a peralkaline granite containing abundant aegirine-augite and albite. From Rockall Island.</t>
  </si>
  <si>
    <t>RDBG</t>
  </si>
  <si>
    <t>Rødberg</t>
  </si>
  <si>
    <t>RODD</t>
  </si>
  <si>
    <t>Rodderite</t>
  </si>
  <si>
    <t>SACC</t>
  </si>
  <si>
    <t>Saccharoidal contact-marble</t>
  </si>
  <si>
    <t>SAGV</t>
  </si>
  <si>
    <t>Sagvandite</t>
  </si>
  <si>
    <t>SAIB</t>
  </si>
  <si>
    <t>Saibarite</t>
  </si>
  <si>
    <t>SAKA</t>
  </si>
  <si>
    <t>Sakalavite</t>
  </si>
  <si>
    <t>SGPH</t>
  </si>
  <si>
    <t>Sandrock</t>
  </si>
  <si>
    <t>SCLO</t>
  </si>
  <si>
    <t>Sandy clay loam</t>
  </si>
  <si>
    <t>SCSO</t>
  </si>
  <si>
    <t>Sandy clay soil</t>
  </si>
  <si>
    <t>SDLO</t>
  </si>
  <si>
    <t>Sandy loam</t>
  </si>
  <si>
    <t>SDPE</t>
  </si>
  <si>
    <t>Sandy-peat</t>
  </si>
  <si>
    <t>SANI</t>
  </si>
  <si>
    <t>Sanidinite (igneous)</t>
  </si>
  <si>
    <t>SPCS</t>
  </si>
  <si>
    <t>Sapropelic coal series</t>
  </si>
  <si>
    <t>SPLM</t>
  </si>
  <si>
    <t>Sapropelic lime-mud</t>
  </si>
  <si>
    <t>SSMD</t>
  </si>
  <si>
    <t>Sapropelic silicate-mud</t>
  </si>
  <si>
    <t>SSMS</t>
  </si>
  <si>
    <t>Sapropelic silicate-mudstone</t>
  </si>
  <si>
    <t>SPPC</t>
  </si>
  <si>
    <t>Sapropelic-coal</t>
  </si>
  <si>
    <t>SRPL</t>
  </si>
  <si>
    <t>Sapropelic-lignite</t>
  </si>
  <si>
    <t>SCAP</t>
  </si>
  <si>
    <t>Scapolite contact-marble</t>
  </si>
  <si>
    <t>SAHF</t>
  </si>
  <si>
    <t>Schistose andalusite hornfels</t>
  </si>
  <si>
    <t>SCHF</t>
  </si>
  <si>
    <t>Schistose hornfels</t>
  </si>
  <si>
    <t>SCHI</t>
  </si>
  <si>
    <t>Schistose impure marble</t>
  </si>
  <si>
    <t>SCOR</t>
  </si>
  <si>
    <t>Scoria</t>
  </si>
  <si>
    <t>SEAT</t>
  </si>
  <si>
    <t>Seat earth</t>
  </si>
  <si>
    <t>{en}: 'Seat-earth'</t>
  </si>
  <si>
    <t>SECO</t>
  </si>
  <si>
    <t>Secondary-quartzite</t>
  </si>
  <si>
    <t>SEDX</t>
  </si>
  <si>
    <t>Sedimentary rock and sediment</t>
  </si>
  <si>
    <t xml:space="preserve">Sediments are the collective names for minerals and/or organic detritus that have settled in place, and sedimentary rocks are the lithified equivalents of these.
</t>
  </si>
  <si>
    <t>SELE</t>
  </si>
  <si>
    <t>Selenitic gypsum-stone</t>
  </si>
  <si>
    <t>SPSC</t>
  </si>
  <si>
    <t>Serpentine schist</t>
  </si>
  <si>
    <t>SPSK</t>
  </si>
  <si>
    <t>Serpentine skarn</t>
  </si>
  <si>
    <t>SHAP</t>
  </si>
  <si>
    <t>Shap granite</t>
  </si>
  <si>
    <t>One of the most distinctive British granites. Large pink phenocrysts of orthoclase in a groundmass of plagioclase, quartz and biotite.</t>
  </si>
  <si>
    <t>SHEE</t>
  </si>
  <si>
    <t>Sheen Obsidian</t>
  </si>
  <si>
    <t>SHLM</t>
  </si>
  <si>
    <t>Shell marl</t>
  </si>
  <si>
    <t>SHEL</t>
  </si>
  <si>
    <t>Shell-lime-sediment</t>
  </si>
  <si>
    <t>SHER</t>
  </si>
  <si>
    <t>Shergottite meteorite</t>
  </si>
  <si>
    <t>SLIR</t>
  </si>
  <si>
    <t>Shock lithified impact regolith</t>
  </si>
  <si>
    <t>SKNR</t>
  </si>
  <si>
    <t>Shocked norite</t>
  </si>
  <si>
    <t>SHOC</t>
  </si>
  <si>
    <t>Shocked rock</t>
  </si>
  <si>
    <t>SHRU</t>
  </si>
  <si>
    <t>Shrub bog peat</t>
  </si>
  <si>
    <t>SRCN</t>
  </si>
  <si>
    <t>Siderite carbonatite</t>
  </si>
  <si>
    <t>SRGV</t>
  </si>
  <si>
    <t>Siderite-gravel</t>
  </si>
  <si>
    <t>SRMD</t>
  </si>
  <si>
    <t>Siderite-mud</t>
  </si>
  <si>
    <t>SRMS</t>
  </si>
  <si>
    <t>Siderite-mudstone</t>
  </si>
  <si>
    <t>SRSD</t>
  </si>
  <si>
    <t>Siderite-sand</t>
  </si>
  <si>
    <t>SRSE</t>
  </si>
  <si>
    <t>Siderite-sediment</t>
  </si>
  <si>
    <t>SRST</t>
  </si>
  <si>
    <t>Siderite-stone</t>
  </si>
  <si>
    <t>SRCC</t>
  </si>
  <si>
    <t>Sideritic cannel-coal</t>
  </si>
  <si>
    <t>SRML</t>
  </si>
  <si>
    <t>Sideromelane</t>
  </si>
  <si>
    <t>SIEB</t>
  </si>
  <si>
    <t>Sieberachat</t>
  </si>
  <si>
    <t>SILE</t>
  </si>
  <si>
    <t>Silexite</t>
  </si>
  <si>
    <t>i. An igneous rock composed essentially of primary quartz (60% to 100%), e.g., a quartz dike, segregation mass, or inclusion inside or outside its parent rock.
Ref: AGI
ii. The French term for chert; specif. chert occurring in calcareous beds.
See Also: Chert</t>
  </si>
  <si>
    <t>SCSC</t>
  </si>
  <si>
    <t>Silica-cemented silicate-conglomerate</t>
  </si>
  <si>
    <t>SCSS</t>
  </si>
  <si>
    <t>Silica-cemented silicate-sandstone</t>
  </si>
  <si>
    <t>SARN</t>
  </si>
  <si>
    <t>Silicate-arenite</t>
  </si>
  <si>
    <t>SCLY</t>
  </si>
  <si>
    <t>Silicate-clay</t>
  </si>
  <si>
    <t>SCLS</t>
  </si>
  <si>
    <t>Silicate-claystone</t>
  </si>
  <si>
    <t>SCGL</t>
  </si>
  <si>
    <t>Silicate-conglomerate</t>
  </si>
  <si>
    <t>SDMT</t>
  </si>
  <si>
    <t>Silicate-diamictite</t>
  </si>
  <si>
    <t>SDMC</t>
  </si>
  <si>
    <t>Silicate-diamicton</t>
  </si>
  <si>
    <t>SLGV</t>
  </si>
  <si>
    <t>Silicate-gravel</t>
  </si>
  <si>
    <t>SLSD</t>
  </si>
  <si>
    <t>Silicate-sand</t>
  </si>
  <si>
    <t>SLSS</t>
  </si>
  <si>
    <t>Silicate-sandstone</t>
  </si>
  <si>
    <t>SSLT</t>
  </si>
  <si>
    <t>Silicate-silt</t>
  </si>
  <si>
    <t>SSTS</t>
  </si>
  <si>
    <t>Silicate-siltstone</t>
  </si>
  <si>
    <t>SLWK</t>
  </si>
  <si>
    <t>Silicate-wacke</t>
  </si>
  <si>
    <t>SLSN</t>
  </si>
  <si>
    <t>Siliceous sinter</t>
  </si>
  <si>
    <t>SVGL</t>
  </si>
  <si>
    <t>Silicic volcanic glass</t>
  </si>
  <si>
    <t>SCSE</t>
  </si>
  <si>
    <t>Siliciclastic-sediment</t>
  </si>
  <si>
    <t>SCSR</t>
  </si>
  <si>
    <t>Siliclastic-sedimentary-rock</t>
  </si>
  <si>
    <t>SCCB</t>
  </si>
  <si>
    <t>Silicocarbonatite</t>
  </si>
  <si>
    <t>STLO</t>
  </si>
  <si>
    <t>Silt loam</t>
  </si>
  <si>
    <t>SCYL</t>
  </si>
  <si>
    <t>Silty clay loam</t>
  </si>
  <si>
    <t>SCYS</t>
  </si>
  <si>
    <t>Silty clay soil</t>
  </si>
  <si>
    <t>STSL</t>
  </si>
  <si>
    <t>Silty soil</t>
  </si>
  <si>
    <t>SILV</t>
  </si>
  <si>
    <t>Silver ore</t>
  </si>
  <si>
    <t>A generic term for ore containing commercial quantities of silver. This may be in the form of native silver, silver sulphides or chlorides, or it may even be silver-rich galena or other minerals containing a workable percentage of silver.</t>
  </si>
  <si>
    <t>SING</t>
  </si>
  <si>
    <t>Single impact impactite</t>
  </si>
  <si>
    <t>SIZU</t>
  </si>
  <si>
    <t>Sizunite</t>
  </si>
  <si>
    <t>SLAG</t>
  </si>
  <si>
    <t>Slag</t>
  </si>
  <si>
    <t>SMAL</t>
  </si>
  <si>
    <t>Smalto</t>
  </si>
  <si>
    <t>SMEC</t>
  </si>
  <si>
    <t>Smectite-clay</t>
  </si>
  <si>
    <t>SNOW</t>
  </si>
  <si>
    <t>Snowflake Obsidian</t>
  </si>
  <si>
    <t>SBAF</t>
  </si>
  <si>
    <t>Sodalite-bearing-alkali-feldspar-syenite</t>
  </si>
  <si>
    <t>SBAN</t>
  </si>
  <si>
    <t>Sodalite-bearing-anorthosite</t>
  </si>
  <si>
    <t>SBDI</t>
  </si>
  <si>
    <t>Sodalite-bearing-diorite</t>
  </si>
  <si>
    <t>SBDD</t>
  </si>
  <si>
    <t>Sodalite-bearing-dioritoid</t>
  </si>
  <si>
    <t>SBGB</t>
  </si>
  <si>
    <t>Sodalite-bearing-gabbro</t>
  </si>
  <si>
    <t>SBGR</t>
  </si>
  <si>
    <t>Sodalite-bearing-gabbroic-rock</t>
  </si>
  <si>
    <t>SBMD</t>
  </si>
  <si>
    <t>Sodalite-bearing-monzodiorite</t>
  </si>
  <si>
    <t>SBMG</t>
  </si>
  <si>
    <t>Sodalite-bearing-monzogabbro</t>
  </si>
  <si>
    <t>SBMZ</t>
  </si>
  <si>
    <t>Sodalite-bearing-monzonite</t>
  </si>
  <si>
    <t>SBSY</t>
  </si>
  <si>
    <t>Sodalite-bearing-syenite</t>
  </si>
  <si>
    <t>SODI</t>
  </si>
  <si>
    <t>Sodalite-diorite</t>
  </si>
  <si>
    <t>SOGB</t>
  </si>
  <si>
    <t>Sodalite-gabbro</t>
  </si>
  <si>
    <t>SOMG</t>
  </si>
  <si>
    <t>Sodalite-monzogabbro</t>
  </si>
  <si>
    <t>SOMY</t>
  </si>
  <si>
    <t>Sodalite-monzosyenite</t>
  </si>
  <si>
    <t>SSYR</t>
  </si>
  <si>
    <t>Sodalite-syenitic-rock</t>
  </si>
  <si>
    <t>SDLT</t>
  </si>
  <si>
    <t>Sodalitolite</t>
  </si>
  <si>
    <t>SODY</t>
  </si>
  <si>
    <t>Sodic syenite</t>
  </si>
  <si>
    <t>A syenite enriched in Na2O relative to K2O.</t>
  </si>
  <si>
    <t>SOFT</t>
  </si>
  <si>
    <t>Soft jet</t>
  </si>
  <si>
    <t>SOMM</t>
  </si>
  <si>
    <t>Sommaite</t>
  </si>
  <si>
    <t>SRKD</t>
  </si>
  <si>
    <t>Sörkedalite</t>
  </si>
  <si>
    <t>SOVI</t>
  </si>
  <si>
    <t>Søvite</t>
  </si>
  <si>
    <t>SPER</t>
  </si>
  <si>
    <t>Sperone</t>
  </si>
  <si>
    <t>SPHA</t>
  </si>
  <si>
    <t>Sphagnum cuspidatum peat</t>
  </si>
  <si>
    <t>SPIC</t>
  </si>
  <si>
    <t>SPIE</t>
  </si>
  <si>
    <t>Spiemontite</t>
  </si>
  <si>
    <t>SPLZ</t>
  </si>
  <si>
    <t>Spinel lherzolite</t>
  </si>
  <si>
    <t>SFCM</t>
  </si>
  <si>
    <t>Spinel-forsterite-calcite contact-marble</t>
  </si>
  <si>
    <t>SPLL</t>
  </si>
  <si>
    <t>Spinellite</t>
  </si>
  <si>
    <t>SPPG</t>
  </si>
  <si>
    <t>Spinel-pyrope granofels</t>
  </si>
  <si>
    <t>SPOD</t>
  </si>
  <si>
    <t>Spodosol</t>
  </si>
  <si>
    <t>SPON</t>
  </si>
  <si>
    <t>Sponge-spicular-ooze</t>
  </si>
  <si>
    <t>STAU</t>
  </si>
  <si>
    <t>Staurolite-mica schist</t>
  </si>
  <si>
    <t>STIG</t>
  </si>
  <si>
    <t>Stigmite</t>
  </si>
  <si>
    <t>STIP</t>
  </si>
  <si>
    <t>Stipite</t>
  </si>
  <si>
    <t>STON</t>
  </si>
  <si>
    <t>Stony-iron meteorite</t>
  </si>
  <si>
    <t>STRM</t>
  </si>
  <si>
    <t>Stromatite</t>
  </si>
  <si>
    <t>STRN</t>
  </si>
  <si>
    <t>Stronalite</t>
  </si>
  <si>
    <t>STGR</t>
  </si>
  <si>
    <t>S-type granite</t>
  </si>
  <si>
    <t>Granitoid rocks derived from sedimentary source rocks, usually peraluminous, with muscovite and Al-rich minerals like garnet, cordierite and andalusite.</t>
  </si>
  <si>
    <t>SUBA</t>
  </si>
  <si>
    <t>Subalkali basalt</t>
  </si>
  <si>
    <t>SUEV</t>
  </si>
  <si>
    <t>Suevite</t>
  </si>
  <si>
    <t>SVIA</t>
  </si>
  <si>
    <t>Sviatonossite</t>
  </si>
  <si>
    <t>A local term for syenites characterised by the presence of andradite garnet, possibly hybrid rocks.</t>
  </si>
  <si>
    <t>SYGN</t>
  </si>
  <si>
    <t>SYPG</t>
  </si>
  <si>
    <t>Syenite pegmatite</t>
  </si>
  <si>
    <t>SYLV</t>
  </si>
  <si>
    <t>Sylvite-stone</t>
  </si>
  <si>
    <t>SYST</t>
  </si>
  <si>
    <t>Systil</t>
  </si>
  <si>
    <t>TACH</t>
  </si>
  <si>
    <t>Tachylite</t>
  </si>
  <si>
    <t>TACO</t>
  </si>
  <si>
    <t>Taconite</t>
  </si>
  <si>
    <t>TACT</t>
  </si>
  <si>
    <t>Tactite</t>
  </si>
  <si>
    <t>TAGA</t>
  </si>
  <si>
    <t>Tagamite</t>
  </si>
  <si>
    <t>TARP</t>
  </si>
  <si>
    <t>Tar (processed)</t>
  </si>
  <si>
    <t>TARM</t>
  </si>
  <si>
    <t>Tarmac</t>
  </si>
  <si>
    <t>TAUT</t>
  </si>
  <si>
    <t>Tautirite</t>
  </si>
  <si>
    <t>TAWI</t>
  </si>
  <si>
    <t>Tawite</t>
  </si>
  <si>
    <t>TECT</t>
  </si>
  <si>
    <t>tectonite</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</si>
  <si>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</si>
  <si>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TEKT</t>
  </si>
  <si>
    <t>Tektite</t>
  </si>
  <si>
    <t>TELA</t>
  </si>
  <si>
    <t>Telaginite</t>
  </si>
  <si>
    <t>TPLP</t>
  </si>
  <si>
    <t>Tephritic-leucite-phonolite</t>
  </si>
  <si>
    <t>TPLE</t>
  </si>
  <si>
    <t>Tephritic-leucitite</t>
  </si>
  <si>
    <t>THER</t>
  </si>
  <si>
    <t>Theralite</t>
  </si>
  <si>
    <t>THOL</t>
  </si>
  <si>
    <t>Tholeiitic andesite</t>
  </si>
  <si>
    <t>SNOR</t>
  </si>
  <si>
    <t>Tin ore</t>
  </si>
  <si>
    <t>A generic term for an ore of tin.</t>
  </si>
  <si>
    <t>TING</t>
  </si>
  <si>
    <t>Tinguaite</t>
  </si>
  <si>
    <t>TNSB</t>
  </si>
  <si>
    <t>Tønsbergite</t>
  </si>
  <si>
    <t>A local name introduced by Brøgger (1898) for a reddish variety of larvikite. Named for the locality, the town of Tønsberg, Vestfod, Norway. A hydrothermally altered larvikite.</t>
  </si>
  <si>
    <t>TQMH</t>
  </si>
  <si>
    <t>Tourmaline-quartz-mica hornfels</t>
  </si>
  <si>
    <t>TCTF</t>
  </si>
  <si>
    <t>Trachytic tuff</t>
  </si>
  <si>
    <t>Tuff with mostly Trachytic clasts</t>
  </si>
  <si>
    <t>TRAN</t>
  </si>
  <si>
    <t>Transitional basalt</t>
  </si>
  <si>
    <t>TCAL</t>
  </si>
  <si>
    <t>Trocolitic anorthositic Lunar meteorite</t>
  </si>
  <si>
    <t>TRCA</t>
  </si>
  <si>
    <t>Troctolitic anorthosite</t>
  </si>
  <si>
    <t>TROW</t>
  </si>
  <si>
    <t>Trowlesworthite</t>
  </si>
  <si>
    <t xml:space="preserve">An obsolete name for a coarse-grained pneumatolytic vein found in granite consisting of red orthoclase, tourmaline and fluorite with minor quartz. </t>
  </si>
  <si>
    <t>TFAD</t>
  </si>
  <si>
    <t>Tuffaceous adinole</t>
  </si>
  <si>
    <t>TCBR</t>
  </si>
  <si>
    <t>Tuffaceous-breccia</t>
  </si>
  <si>
    <t>TFGV</t>
  </si>
  <si>
    <t>Tuffaceous-gravel</t>
  </si>
  <si>
    <t>TFMD</t>
  </si>
  <si>
    <t>Tuffaceous-mud</t>
  </si>
  <si>
    <t>TFSD</t>
  </si>
  <si>
    <t>Tuffaceous-sand</t>
  </si>
  <si>
    <t>TFSE</t>
  </si>
  <si>
    <t>Tuffaceous-sediment</t>
  </si>
  <si>
    <t>TFSR</t>
  </si>
  <si>
    <t>Tuffaceous-sedimentary-rock</t>
  </si>
  <si>
    <t>TURJ</t>
  </si>
  <si>
    <t>Turjaite</t>
  </si>
  <si>
    <t>UINT</t>
  </si>
  <si>
    <t>Uintahite</t>
  </si>
  <si>
    <t>ULEX</t>
  </si>
  <si>
    <t>Ulexite-stone</t>
  </si>
  <si>
    <t>ULIT</t>
  </si>
  <si>
    <t>Ulitisol</t>
  </si>
  <si>
    <t>UCCL</t>
  </si>
  <si>
    <t>Ultracataclasite</t>
  </si>
  <si>
    <t>UMMM</t>
  </si>
  <si>
    <t>Ultramafic metamorphic rock</t>
  </si>
  <si>
    <t>UMTF</t>
  </si>
  <si>
    <t>Ultramafic tuff</t>
  </si>
  <si>
    <t>UMHF</t>
  </si>
  <si>
    <t>Ultramafic-hornfels</t>
  </si>
  <si>
    <t>UMLT</t>
  </si>
  <si>
    <t>Ultramelilitolite</t>
  </si>
  <si>
    <t>UMYL</t>
  </si>
  <si>
    <t>Ultramylonite</t>
  </si>
  <si>
    <t>UKRK</t>
  </si>
  <si>
    <t>Ultrapotassic rock</t>
  </si>
  <si>
    <t>UMPT</t>
  </si>
  <si>
    <t>Umptekite</t>
  </si>
  <si>
    <t>UNAK</t>
  </si>
  <si>
    <t>Unakite</t>
  </si>
  <si>
    <t>UNBR</t>
  </si>
  <si>
    <t>Unbrecciated eucrite meteorite</t>
  </si>
  <si>
    <t>UROK</t>
  </si>
  <si>
    <t>Unclassified rock</t>
  </si>
  <si>
    <t>Rock that can fit into two or more categories (ie a name covers a group of rocks that fit into two or more of the igneous, metamorphic and sedimentary categorizations.)</t>
  </si>
  <si>
    <t>USMT</t>
  </si>
  <si>
    <t>Unclassified stony meteorite</t>
  </si>
  <si>
    <t>UACM</t>
  </si>
  <si>
    <t>Ungrouped Achondrite meteorite</t>
  </si>
  <si>
    <t>UCCM</t>
  </si>
  <si>
    <t>Ungrouped C chondrite meteorite</t>
  </si>
  <si>
    <t>UC1M</t>
  </si>
  <si>
    <t>Ungrouped C1 chondrite meteorite</t>
  </si>
  <si>
    <t>UC12</t>
  </si>
  <si>
    <t>Ungrouped C1/2 chondrite meteorite</t>
  </si>
  <si>
    <t>UC2M</t>
  </si>
  <si>
    <t>Ungrouped C2 chondrite meteorite</t>
  </si>
  <si>
    <t>UC3M</t>
  </si>
  <si>
    <t>Ungrouped C3 chondrite meteorite</t>
  </si>
  <si>
    <t>UC30</t>
  </si>
  <si>
    <t>Ungrouped C3.0 chondrite meteorite</t>
  </si>
  <si>
    <t>UC34</t>
  </si>
  <si>
    <t>Ungrouped C3/4 chondrite meteorite</t>
  </si>
  <si>
    <t>UCMT</t>
  </si>
  <si>
    <t>Ungrouped chondrite meteorite</t>
  </si>
  <si>
    <t>UEAM</t>
  </si>
  <si>
    <t>Ungrouped enstatite-rich achondrite meteorite</t>
  </si>
  <si>
    <t>UIAB</t>
  </si>
  <si>
    <t>Ungrouped IAB iron meteorite</t>
  </si>
  <si>
    <t>UFEM</t>
  </si>
  <si>
    <t>Ungrouped iron meteorite</t>
  </si>
  <si>
    <t>UPLM</t>
  </si>
  <si>
    <t>Ungrouped pallasite meteorite</t>
  </si>
  <si>
    <t>UREI</t>
  </si>
  <si>
    <t>Ureilite meteorite</t>
  </si>
  <si>
    <t>URUG</t>
  </si>
  <si>
    <t>Uruguaite</t>
  </si>
  <si>
    <t>VALB</t>
  </si>
  <si>
    <t>Valbellite</t>
  </si>
  <si>
    <t>VARI</t>
  </si>
  <si>
    <t>Variolite</t>
  </si>
  <si>
    <t>VENI</t>
  </si>
  <si>
    <t>Venite</t>
  </si>
  <si>
    <t>VERT</t>
  </si>
  <si>
    <t>Vertisol</t>
  </si>
  <si>
    <t>VLMM</t>
  </si>
  <si>
    <t>Very low to low-grade metamorphic rock</t>
  </si>
  <si>
    <t>VCSD</t>
  </si>
  <si>
    <t>Very-coarse-sand</t>
  </si>
  <si>
    <t>VFSD</t>
  </si>
  <si>
    <t>Very-fine-sand</t>
  </si>
  <si>
    <t>VITR</t>
  </si>
  <si>
    <t>Vitrain</t>
  </si>
  <si>
    <t>VASH</t>
  </si>
  <si>
    <t>Vitric ash</t>
  </si>
  <si>
    <t>VTPY</t>
  </si>
  <si>
    <t>Vitrophyric porphyry</t>
  </si>
  <si>
    <t>VLLD</t>
  </si>
  <si>
    <t>Volcaniclastic-sediment</t>
  </si>
  <si>
    <t>{en}: 'Volcaniclastic Sediment'</t>
  </si>
  <si>
    <t>VOSR</t>
  </si>
  <si>
    <t>Volcaniclastic sedimentary rock and sediment</t>
  </si>
  <si>
    <t>VOCG</t>
  </si>
  <si>
    <t>Volcaniclastic-conglomerate</t>
  </si>
  <si>
    <t>VOGV</t>
  </si>
  <si>
    <t>Volcaniclastic-gravel</t>
  </si>
  <si>
    <t>VOMB</t>
  </si>
  <si>
    <t>Volcaniclastic-megabreccia</t>
  </si>
  <si>
    <t>VOSB</t>
  </si>
  <si>
    <t>Volcaniclastic-mesobreccia</t>
  </si>
  <si>
    <t>VOMR</t>
  </si>
  <si>
    <t>Volcaniclastic-metasedimentary-rock</t>
  </si>
  <si>
    <t>VOMS</t>
  </si>
  <si>
    <t>Volcaniclastic-mudstone</t>
  </si>
  <si>
    <t>VLSD</t>
  </si>
  <si>
    <t>Volcaniclastic-sand</t>
  </si>
  <si>
    <t>VLSR</t>
  </si>
  <si>
    <t>Volcaniclastic-sedimentary-rock</t>
  </si>
  <si>
    <t>VLST</t>
  </si>
  <si>
    <t>Volcaniclastic-siltstone</t>
  </si>
  <si>
    <t>VLWK</t>
  </si>
  <si>
    <t>Volcaniclastic-wacke</t>
  </si>
  <si>
    <t>VLHY</t>
  </si>
  <si>
    <t>Volhynite</t>
  </si>
  <si>
    <t>{en}: 'Wolhynite'</t>
  </si>
  <si>
    <t>A local name for a microgranodiorite which occurs as dykes and contains phenocrysts of labradorite, hornblende and biotite in a groundmass of andesine, orthoclase and quartz.</t>
  </si>
  <si>
    <t>WTHM</t>
  </si>
  <si>
    <t>Weathered metal</t>
  </si>
  <si>
    <t>WNFS</t>
  </si>
  <si>
    <t>Weathered non-ferrous metallic slag</t>
  </si>
  <si>
    <t>WHTS</t>
  </si>
  <si>
    <t>Whiteschist</t>
  </si>
  <si>
    <t>WNMT</t>
  </si>
  <si>
    <t>Winonaite meteorite</t>
  </si>
  <si>
    <t>WLLG</t>
  </si>
  <si>
    <t>Wollongongite</t>
  </si>
  <si>
    <t>YTLT</t>
  </si>
  <si>
    <t>Yatalite</t>
  </si>
  <si>
    <t>ZHMH</t>
  </si>
  <si>
    <t>Zhamanshinite</t>
  </si>
  <si>
    <t>ZSTT</t>
  </si>
  <si>
    <t>Zoisitite</t>
  </si>
  <si>
    <t>WOOD</t>
  </si>
  <si>
    <t>Wood</t>
  </si>
  <si>
    <t>Wood is a porous and fibrous structural tissue found in the stems and roots of trees and other woody plants.</t>
  </si>
  <si>
    <t>TOUR</t>
  </si>
  <si>
    <t>Tourmalinite</t>
  </si>
  <si>
    <t xml:space="preserve">Metasomatic rocks containing in excess of 15 % tourmaline, and can be associated with Sn-W ore deposits. </t>
  </si>
  <si>
    <t>TLCS</t>
  </si>
  <si>
    <t>Talc Schist</t>
  </si>
  <si>
    <t>A schist containing talc.</t>
  </si>
  <si>
    <t>STSO</t>
  </si>
  <si>
    <t>Stony Soil</t>
  </si>
  <si>
    <t>{en}: 'Soil, Stoney'</t>
  </si>
  <si>
    <t>Soil containing clasts of gravel size or larger.</t>
  </si>
  <si>
    <t>QMDR</t>
  </si>
  <si>
    <t>Quartz-microdiorite</t>
  </si>
  <si>
    <t>A quartz diorite with grainsize of 1-5mm.</t>
  </si>
  <si>
    <t>FOSB</t>
  </si>
  <si>
    <t>Fossil Bed</t>
  </si>
  <si>
    <t>{en}: 'Bone Bed'</t>
  </si>
  <si>
    <t>A stratigraphic layer dominated by fossilised remains, such as bones, teeth, coprolites, and other organic remains.</t>
  </si>
  <si>
    <t>ORBR</t>
  </si>
  <si>
    <t>Orthobreccia</t>
  </si>
  <si>
    <t>{en}: 'Clast supported breccia'</t>
  </si>
  <si>
    <t>A breccia where the gravel-size clasts are in contact with each other.</t>
  </si>
  <si>
    <t>PABR</t>
  </si>
  <si>
    <t>Parabreccia</t>
  </si>
  <si>
    <t>{en}: 'Matrix supported breccia'</t>
  </si>
  <si>
    <t>A breccia where the gravel-size clasts are separated from each other by an abundant matrix.</t>
  </si>
  <si>
    <t>JSPD</t>
  </si>
  <si>
    <t>Jasperoid</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</si>
  <si>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</si>
  <si>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BCAR</t>
  </si>
  <si>
    <t>Biocarbonate</t>
  </si>
  <si>
    <t>{en}: 'fossiliferous limestone' 'fossiliferous carbonate' 'fossiliferous carbonates'</t>
  </si>
  <si>
    <t>A fossiliferous carbonate rock with an unspecified matrix</t>
  </si>
  <si>
    <t>BMIC</t>
  </si>
  <si>
    <t>Biomicrite</t>
  </si>
  <si>
    <t>A fossiliferous carbonate rock with a predominantly micrite matrix</t>
  </si>
  <si>
    <t>BOMC</t>
  </si>
  <si>
    <t>Biooomicrite</t>
  </si>
  <si>
    <t>A fossiliferous carbonate rock with a predominantly micrite matrix and secondary ooid allochems</t>
  </si>
  <si>
    <t>BPMC</t>
  </si>
  <si>
    <t>Biopelmicrite</t>
  </si>
  <si>
    <t>A fossiliferous carbonate rock with a predominantly micrite matrix and secondary pellet allochems</t>
  </si>
  <si>
    <t>BIMC</t>
  </si>
  <si>
    <t>Biointramicrite</t>
  </si>
  <si>
    <t>A fossiliferous carbonate rock with a predominantly micrite matrix and secondary eroded limestone (intraclast) allochems</t>
  </si>
  <si>
    <t>BSPR</t>
  </si>
  <si>
    <t>Biosparite</t>
  </si>
  <si>
    <t>A fossiliferous carbonate rock with a predominantly sparite matrix</t>
  </si>
  <si>
    <t>BOSP</t>
  </si>
  <si>
    <t>Biooosparite</t>
  </si>
  <si>
    <t>A fossiliferous carbonate rock with a predominantly sparite matrix and secondary ooid allochems</t>
  </si>
  <si>
    <t>BPSP</t>
  </si>
  <si>
    <t>Biopelsparite</t>
  </si>
  <si>
    <t>A fossiliferous carbonate rock with a predominantly sparite matrix and secondary pellet allochems</t>
  </si>
  <si>
    <t>BISP</t>
  </si>
  <si>
    <t>Biointrasparite</t>
  </si>
  <si>
    <t>A fossiliferous carbonate rock with a predominantly sparite matrix and secondary eroded limestone (intraclast) allochems</t>
  </si>
  <si>
    <t>ICAR</t>
  </si>
  <si>
    <t>Intracarbonate</t>
  </si>
  <si>
    <t>An intraclastic carbonate rock with an unspecified matrix</t>
  </si>
  <si>
    <t>IMIC</t>
  </si>
  <si>
    <t>Intramicrite</t>
  </si>
  <si>
    <t>An intraclastic carbonate rock with a predominantly micrite matrix</t>
  </si>
  <si>
    <t>IBMC</t>
  </si>
  <si>
    <t>Intrabiomicrite</t>
  </si>
  <si>
    <t>An intraclastic carbonate rock with a predominantly micrite matrix and secondary fossil allochems</t>
  </si>
  <si>
    <t>IOMC</t>
  </si>
  <si>
    <t>Intraoomicrite</t>
  </si>
  <si>
    <t>An intraclastic carbonate rock with a predominantly micrite matrix and secondary ooid allochems</t>
  </si>
  <si>
    <t>IPMC</t>
  </si>
  <si>
    <t>Intrapelmicrite</t>
  </si>
  <si>
    <t>An intraclastic carbonate rock with a predominantly micrite matrix and secondary pellet allochems</t>
  </si>
  <si>
    <t>ISPR</t>
  </si>
  <si>
    <t>Intrasparite</t>
  </si>
  <si>
    <t>An intraclastic carbonate rock with a predominantly sparite matrix</t>
  </si>
  <si>
    <t>IBSP</t>
  </si>
  <si>
    <t>Intrabiosparite</t>
  </si>
  <si>
    <t>An intraclastic carbonate rock with a predominantly sparite matrix and secondary fossil allochems</t>
  </si>
  <si>
    <t>IOSP</t>
  </si>
  <si>
    <t>Intraoosparite</t>
  </si>
  <si>
    <t>An intraclastic carbonate rock with a predominantly sparite matrix and secondary ooid allochems</t>
  </si>
  <si>
    <t>IPSP</t>
  </si>
  <si>
    <t>Intrapelsparite</t>
  </si>
  <si>
    <t>An intraclastic carbonate rock with a predominantly sparite matrix and secondary pellet allochems</t>
  </si>
  <si>
    <t>OCAR</t>
  </si>
  <si>
    <t>Oocarbonate</t>
  </si>
  <si>
    <t>{en}: 'oolitic limestone' 'ooid limestone'</t>
  </si>
  <si>
    <t>An oolitic carbonate rock with an unspecified matrix</t>
  </si>
  <si>
    <t>OMIC</t>
  </si>
  <si>
    <t>Oomicrite</t>
  </si>
  <si>
    <t>An oolitic carbonate rock with a predominantly micrite matrix</t>
  </si>
  <si>
    <t>OBMC</t>
  </si>
  <si>
    <t>Oobiomicrite</t>
  </si>
  <si>
    <t>An oolitic carbonate rock with a predominantly micrite matrix and secondary fossil allochems</t>
  </si>
  <si>
    <t>OIMC</t>
  </si>
  <si>
    <t>Oointramicrite</t>
  </si>
  <si>
    <t>An oolitic carbonate rock with a predominantly micrite matrix and secondary eroded limestone (intraclast) allochems</t>
  </si>
  <si>
    <t>OPMC</t>
  </si>
  <si>
    <t>Oopelmicrite</t>
  </si>
  <si>
    <t>An oolitic carbonate rock with a predominantly micrite matrix and secondary pellet allochems</t>
  </si>
  <si>
    <t>OSPR</t>
  </si>
  <si>
    <t>Oosparite</t>
  </si>
  <si>
    <t>An oolitic carbonate rock with a predominantly sparite matrix</t>
  </si>
  <si>
    <t>OBSP</t>
  </si>
  <si>
    <t>Oobiosparite</t>
  </si>
  <si>
    <t>An oolitic carbonate rock with a predominantly sparite matrix and secondary fossil allochems</t>
  </si>
  <si>
    <t>OISP</t>
  </si>
  <si>
    <t>Oointrasparite</t>
  </si>
  <si>
    <t>An oolitic carbonate rock with a predominantly sparite matrix and secondary eroded limestone (intraclast) allochems</t>
  </si>
  <si>
    <t>OPSP</t>
  </si>
  <si>
    <t>Oopelsparite</t>
  </si>
  <si>
    <t>An oolitic carbonate rock with a predominantly sparite matrix and secondary pellet allochems</t>
  </si>
  <si>
    <t>PCAR</t>
  </si>
  <si>
    <t>Pelcarbonate</t>
  </si>
  <si>
    <t>{en}: 'Pelloidal limestone' 'Pellet limestone'</t>
  </si>
  <si>
    <t>A pelloidal carbonate rock with an unspecified matrix</t>
  </si>
  <si>
    <t>PMIC</t>
  </si>
  <si>
    <t>Pelmicrite</t>
  </si>
  <si>
    <t>A pelloidal carbonate rock with a predominantly micrite matrix</t>
  </si>
  <si>
    <t>PBMC</t>
  </si>
  <si>
    <t>Pelbiomicrite</t>
  </si>
  <si>
    <t>A pelloidal carbonate rock with a predominantly micrite matrix and secondary fossil allochems</t>
  </si>
  <si>
    <t>PIMC</t>
  </si>
  <si>
    <t>Pelintramicrite</t>
  </si>
  <si>
    <t>A pelloidal carbonate rock with a predominantly micrite matrix and secondary eroded limestone (intraclast) allochems</t>
  </si>
  <si>
    <t>POMC</t>
  </si>
  <si>
    <t>Peloomicrite</t>
  </si>
  <si>
    <t>A pelloidal carbonate rock with a predominantly micrite matrix and secondary ooid allochems</t>
  </si>
  <si>
    <t>PSPR</t>
  </si>
  <si>
    <t>Pelsparite</t>
  </si>
  <si>
    <t>A pelloidal carbonate rock with a predominantly sparite matrix</t>
  </si>
  <si>
    <t>PBSP</t>
  </si>
  <si>
    <t>Pelbiosparite</t>
  </si>
  <si>
    <t>A pelloidal carbonate rock with a predominantly sparite matrix and secondary fossil allochems</t>
  </si>
  <si>
    <t>PISP</t>
  </si>
  <si>
    <t>Pelintrasparite</t>
  </si>
  <si>
    <t>A pelloidal carbonate rock with a predominantly sparite matrix and secondary eroded limestone (intraclast) allochems</t>
  </si>
  <si>
    <t>POSP</t>
  </si>
  <si>
    <t>Peloosparite</t>
  </si>
  <si>
    <t>A pelloidal carbonate rock with a predominantly sparite matrix and secondary ooid allochems</t>
  </si>
  <si>
    <t>BANA</t>
  </si>
  <si>
    <t>Banana</t>
  </si>
  <si>
    <t>{en}: 'bananana'</t>
  </si>
  <si>
    <t>It is a banana</t>
  </si>
  <si>
    <t>MONO</t>
  </si>
  <si>
    <t>Monomict Conglomerate</t>
  </si>
  <si>
    <t>{en}: 'Monomictic Conglomerate'</t>
  </si>
  <si>
    <t>A gravel-grade clastic-sedimentary-rock with clasts predominantly a single rock type.</t>
  </si>
  <si>
    <t>POLY</t>
  </si>
  <si>
    <t>Polymict Conglomerate</t>
  </si>
  <si>
    <t>{en}: 'Polymictic Conglomerate' 'Poly-conglomerate'</t>
  </si>
  <si>
    <t>A gravel-grade clastic-sedimentary-rock with clasts of various rock types.</t>
  </si>
  <si>
    <t>MONB</t>
  </si>
  <si>
    <t>Monomict Breccia</t>
  </si>
  <si>
    <t>{en}: 'Monomictic Breccia'</t>
  </si>
  <si>
    <t>A gravel-grade clastic-sedimentary-rock with angular clasts predominantly a single rock type.</t>
  </si>
  <si>
    <t>POLB</t>
  </si>
  <si>
    <t>Polymict Breccia</t>
  </si>
  <si>
    <t>{en}: 'Polymictic Breccia'</t>
  </si>
  <si>
    <t>A gravel-grade clastic-sedimentary-rock with angular clasts of various rock types.</t>
  </si>
  <si>
    <t>RASH</t>
  </si>
  <si>
    <t>Rhyolitic Ash</t>
  </si>
  <si>
    <t>{en}: 'Rhyolite Ash'</t>
  </si>
  <si>
    <t>Volcanic ash of rhyolitic composition</t>
  </si>
  <si>
    <t>DASH</t>
  </si>
  <si>
    <t>Dacitic Ash</t>
  </si>
  <si>
    <t>{en}: 'Dacite Ash' 'Intermediate Ash' 'Dacitic Ash'</t>
  </si>
  <si>
    <t>Volcanic ash of dacitic composition</t>
  </si>
  <si>
    <t>PORD</t>
  </si>
  <si>
    <t>Porphyritic Dacite</t>
  </si>
  <si>
    <t>{en}: 'Dacite Porphyry' 'Intermediate Porphyry' 'Dacitic Porphyry'</t>
  </si>
  <si>
    <t>PORA</t>
  </si>
  <si>
    <t>Porphyritic Andesite</t>
  </si>
  <si>
    <t>{en}: 'Andesite Porphyry' 'Intermediate Porphyry' 'Andesitic Porphyry'</t>
  </si>
  <si>
    <t>PPYX</t>
  </si>
  <si>
    <t>Plagioclase pyroxenite</t>
  </si>
  <si>
    <t>GHSH</t>
  </si>
  <si>
    <t>GHPH</t>
  </si>
  <si>
    <t>PRPH</t>
  </si>
  <si>
    <t>Paraphyllite</t>
  </si>
  <si>
    <t>{en}: 'Para Phyllite' 'Pelitic Phyllite' 'Pelite Phyllite'</t>
  </si>
  <si>
    <t>PRSL</t>
  </si>
  <si>
    <t>Paraslate</t>
  </si>
  <si>
    <t>{en}: 'Para Slate' 'Pelitic Slate' 'Pelite Slate'</t>
  </si>
  <si>
    <t>MFSC</t>
  </si>
  <si>
    <t>Mafic Schist</t>
  </si>
  <si>
    <t>A schist with a mafic protolith.</t>
  </si>
  <si>
    <t>MFGN</t>
  </si>
  <si>
    <t>Mafic Gneiss</t>
  </si>
  <si>
    <t>A gneiss with a mafic protolith.</t>
  </si>
  <si>
    <t>MTFL</t>
  </si>
  <si>
    <t>Metafelsic-rock</t>
  </si>
  <si>
    <t>{en}: 'metafelsic rock' 'metamorphosed felsite'</t>
  </si>
  <si>
    <t>A class of metamorphic rocks with a felsic protolith.</t>
  </si>
  <si>
    <t>FLSC</t>
  </si>
  <si>
    <t>Felsic Schist</t>
  </si>
  <si>
    <t>A schist with a felsic protolith.</t>
  </si>
  <si>
    <t>FLGN</t>
  </si>
  <si>
    <t>Felsic Gneiss</t>
  </si>
  <si>
    <t>A gneiss with a felsic protolith.</t>
  </si>
  <si>
    <t>ULSC</t>
  </si>
  <si>
    <t>Ultramafic Schist</t>
  </si>
  <si>
    <t>A schist with a ultramafic protolith.</t>
  </si>
  <si>
    <t>ULGN</t>
  </si>
  <si>
    <t>Ultramafic Gneiss</t>
  </si>
  <si>
    <t>A gneiss with a ultramafic protolith.</t>
  </si>
  <si>
    <t>MINT</t>
  </si>
  <si>
    <t>Metaintermediate rock</t>
  </si>
  <si>
    <t>{en}: 'metaintermediate-rock' 'Intermediate metamorphic rock'</t>
  </si>
  <si>
    <t>A class of metamorphic rocks with an intermediate protolith.</t>
  </si>
  <si>
    <t>INSC</t>
  </si>
  <si>
    <t>Intermediate Schist</t>
  </si>
  <si>
    <t>A schist with an intermediate protolith.</t>
  </si>
  <si>
    <t>INGN</t>
  </si>
  <si>
    <t>Intermediate Gneiss</t>
  </si>
  <si>
    <t>A gneiss with an intermediate protolith.</t>
  </si>
  <si>
    <t>QFPG</t>
  </si>
  <si>
    <t>Quartz-feldspar paragneiss</t>
  </si>
  <si>
    <t>{en}: 'Quartz feldspar paragneiss'</t>
  </si>
  <si>
    <t>A paragneiss containing quartz and feldspar as the dominant mineral phases.</t>
  </si>
  <si>
    <t>QZBG</t>
  </si>
  <si>
    <t>Quartz-feldspar-biotite gneiss</t>
  </si>
  <si>
    <t>{en}: 'Quartz feldspar biotite gneiss'</t>
  </si>
  <si>
    <t>A paragneiss containing quartz, feldspar and biotite as the dominant mineral phases.</t>
  </si>
  <si>
    <t>MGMG</t>
  </si>
  <si>
    <t>Migmatitic gneiss</t>
  </si>
  <si>
    <t>{en}: 'Migmatite Gneiss'</t>
  </si>
  <si>
    <t>A gneiss with migmatitic texture.</t>
  </si>
  <si>
    <t>MGSC</t>
  </si>
  <si>
    <t>Migmatitic schist</t>
  </si>
  <si>
    <t>{en}: 'Migmatite Schist'</t>
  </si>
  <si>
    <t>A schist with migmatitc texture.</t>
  </si>
  <si>
    <t>CESC</t>
  </si>
  <si>
    <t>Calcareous Schist</t>
  </si>
  <si>
    <t>A schist with an impure carbonate protolith.</t>
  </si>
  <si>
    <t>CEGN</t>
  </si>
  <si>
    <t>Calcareous Gneiss</t>
  </si>
  <si>
    <t>A gneiess with an impure carbonate protolith.</t>
  </si>
  <si>
    <t>QRGS</t>
  </si>
  <si>
    <t>Quartz rich granite schist</t>
  </si>
  <si>
    <t>{en}: 'Quartz-rich granite schist' 'Quartz-rich-granite schist' 'Quartz-rich-granite-schist'</t>
  </si>
  <si>
    <t>A schist with a quartz-rich granite protolith.</t>
  </si>
  <si>
    <t>QRGG</t>
  </si>
  <si>
    <t>{en}: 'Quartz-rich granite gneiss' 'Quartz-rich-granite gneiss' 'Quartz-rich-granite-gneiss'</t>
  </si>
  <si>
    <t>A gneiss with a quartz-rich granite protolith.</t>
  </si>
  <si>
    <t>MAGT</t>
  </si>
  <si>
    <t>meta-alkali-granite</t>
  </si>
  <si>
    <t>{en}: 'Metaalkali granite' 'Meta alkali granite' 'Meta-alkaline-granite' 'meta-alkaline granite'</t>
  </si>
  <si>
    <t>A metamorphosed alkali granite.</t>
  </si>
  <si>
    <t>AGSC</t>
  </si>
  <si>
    <t>alkali-granite-schist</t>
  </si>
  <si>
    <t>{en}: 'alkali-granite schist'  'alkali granite schist'</t>
  </si>
  <si>
    <t>A schist with a alkali granite protolith.</t>
  </si>
  <si>
    <t>AGGN</t>
  </si>
  <si>
    <t>alkali-granite-gneiss</t>
  </si>
  <si>
    <t>{en}: 'alkali-granite gneiss'  'alkali granite gneiss'</t>
  </si>
  <si>
    <t>A gneiss with a alkali granite protolith.</t>
  </si>
  <si>
    <t>MXGT</t>
  </si>
  <si>
    <t>meta-xenolithic-granite</t>
  </si>
  <si>
    <t>{en}: 'Meta Xenolithic Granite' 'Meta-Xenolithic Granite'</t>
  </si>
  <si>
    <t>A metamorphosed xenolithic granite.</t>
  </si>
  <si>
    <t>XGSC</t>
  </si>
  <si>
    <t>xenolithic-granite-schist</t>
  </si>
  <si>
    <t>{en}: 'xenolithic-granite schist'  'xenolithic granite schist'</t>
  </si>
  <si>
    <t>A schist with a xenolithic granite protolith.</t>
  </si>
  <si>
    <t>XGGN</t>
  </si>
  <si>
    <t>xenolithic-granite-gneiss</t>
  </si>
  <si>
    <t>{en}: 'xenolithic-granite gneiss'  'xenolithic granite gneiss'</t>
  </si>
  <si>
    <t>A gneiss with a xenolithic granite protolith.</t>
  </si>
  <si>
    <t>TNSC</t>
  </si>
  <si>
    <t>Tonalite Schist</t>
  </si>
  <si>
    <t>{en}: 'tonalitic schist'</t>
  </si>
  <si>
    <t>A schist with a tonalite protolith.</t>
  </si>
  <si>
    <t>TNGN</t>
  </si>
  <si>
    <t>Tonalite Gneiss</t>
  </si>
  <si>
    <t>{en}: 'tonalitic gneiss'</t>
  </si>
  <si>
    <t>A gneiss with a tonalite protolith.</t>
  </si>
  <si>
    <t>GTGN</t>
  </si>
  <si>
    <t>Garnet Gneiss</t>
  </si>
  <si>
    <t>{en}: 'Garnet Bearing Gneiss'</t>
  </si>
  <si>
    <t>A gneiss containing garnets.</t>
  </si>
  <si>
    <t>GTSC</t>
  </si>
  <si>
    <t>Garnet Schist</t>
  </si>
  <si>
    <t>{en}: 'Garnet Bearing Schist'</t>
  </si>
  <si>
    <t>A schist containing garnets.</t>
  </si>
  <si>
    <t>TCHS</t>
  </si>
  <si>
    <t>{en}: 'Talc-Chlorite Schist'</t>
  </si>
  <si>
    <t>A schist with dominant talc and chlorite mineral phases.</t>
  </si>
  <si>
    <t>TCNS</t>
  </si>
  <si>
    <t>Talc Carbonate Schist</t>
  </si>
  <si>
    <t>{en}: 'Talc-Carbonate Schist'</t>
  </si>
  <si>
    <t>A schist with dominant talc and carbonate minerals.</t>
  </si>
  <si>
    <t>SSHL</t>
  </si>
  <si>
    <t>{en}: 'Sulfidic Shale' 'Sulfer Shale' 'Sulpher Shale'</t>
  </si>
  <si>
    <t>A black shale with a high sulphur content. Typically recognisable by a noticably sulphorous odour.</t>
  </si>
  <si>
    <t>FBAD</t>
  </si>
  <si>
    <t>Foid-bearing-andesite</t>
  </si>
  <si>
    <t>{en}: 'Foid-bearing andesite'</t>
  </si>
  <si>
    <t>http://resource.geosciml.org/classifier/cgi/lithology/foid_bearing_anorthosite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</si>
  <si>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</si>
  <si>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</si>
  <si>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</si>
  <si>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</si>
  <si>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</si>
  <si>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</si>
  <si>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</si>
  <si>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</si>
  <si>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</si>
  <si>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</si>
  <si>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</si>
  <si>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</si>
  <si>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</si>
  <si>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</si>
  <si>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</si>
  <si>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</si>
  <si>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</si>
  <si>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</si>
  <si>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</si>
  <si>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</si>
  <si>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</si>
  <si>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</si>
  <si>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</si>
  <si>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</si>
  <si>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</si>
  <si>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</si>
  <si>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</si>
  <si>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</si>
  <si>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</si>
  <si>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</si>
  <si>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</si>
  <si>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</si>
  <si>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</si>
  <si>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</si>
  <si>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</si>
  <si>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</si>
  <si>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</si>
  <si>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</si>
  <si>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</si>
  <si>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</si>
  <si>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</si>
  <si>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</si>
  <si>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</si>
  <si>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</si>
  <si>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</si>
  <si>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</si>
  <si>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</si>
  <si>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</si>
  <si>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</si>
  <si>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</si>
  <si>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</si>
  <si>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</si>
  <si>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</si>
  <si>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</si>
  <si>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</si>
  <si>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</si>
  <si>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</si>
  <si>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</si>
  <si>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</si>
  <si>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</si>
  <si>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</si>
  <si>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</si>
  <si>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</si>
  <si>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</si>
  <si>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</si>
  <si>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COMP_MIN</t>
  </si>
  <si>
    <t>COMP_MIN_CODE</t>
  </si>
  <si>
    <t>GSQ_MIN_MATCH</t>
  </si>
  <si>
    <t>MIN_TYPE_MATCH</t>
  </si>
  <si>
    <t>GOV_MIN_TYPE_CODE</t>
  </si>
  <si>
    <t>MIN_TYPE</t>
  </si>
  <si>
    <t>COMPANY MINERAL:
Copy and Paste Mineral Names Here
&lt;EXAMPLE ROWS BELOW&gt;</t>
  </si>
  <si>
    <t>COMPANY MINERAL CODE:
Copy and Paste Corresponding Codes Here
&lt;EXAMPLE ROWS BELOW&gt;</t>
  </si>
  <si>
    <t>GSQ MINERAL MATCH:
Drag Forumula to bottom of company lists. Please check for false matches.
&lt;EXAMPLE ROWS BELOW&gt;</t>
  </si>
  <si>
    <t>GSQ CODE MATCH:
Drag Forumula to bottom of company lists. Please check for false matches.
&lt;EXAMPLE ROWS BELOW&gt;</t>
  </si>
  <si>
    <t>MINERAL TYPE MATCH: The corresponding rock type code used in the lithology descriptions.</t>
  </si>
  <si>
    <t xml:space="preserve">MINERAL CODE: Type of rock comprising a significant portion of the interval being described. </t>
  </si>
  <si>
    <t xml:space="preserve">MINERAL TYPE: The mineral consituent being described. </t>
  </si>
  <si>
    <t>DEFINTION: The defining chemical formula of the mineral.</t>
  </si>
  <si>
    <t>actinolite</t>
  </si>
  <si>
    <t>Ac</t>
  </si>
  <si>
    <t>AB</t>
  </si>
  <si>
    <t>Albite</t>
  </si>
  <si>
    <t xml:space="preserve">NaAlSi3O8 </t>
  </si>
  <si>
    <t>adularia</t>
  </si>
  <si>
    <t>Ad</t>
  </si>
  <si>
    <t>AC</t>
  </si>
  <si>
    <t>Actinolite</t>
  </si>
  <si>
    <t xml:space="preserve">Ca2(Mg,Fe++)5Si8O22(OH)2 </t>
  </si>
  <si>
    <t>albite</t>
  </si>
  <si>
    <t>Ab</t>
  </si>
  <si>
    <t>AD</t>
  </si>
  <si>
    <t>Adularia</t>
  </si>
  <si>
    <t>KAlSi3O8</t>
  </si>
  <si>
    <t>amphibole</t>
  </si>
  <si>
    <t>Am</t>
  </si>
  <si>
    <t>ALN</t>
  </si>
  <si>
    <t>Allanite-Group</t>
  </si>
  <si>
    <t xml:space="preserve"> 'Allanite'</t>
  </si>
  <si>
    <t xml:space="preserve">{A12+REE3+}{M3+2M32+}(Si2O7)(SiO4)O(OH) </t>
  </si>
  <si>
    <t>arsenopyrite</t>
  </si>
  <si>
    <t>AM</t>
  </si>
  <si>
    <t>Inosilicates with 2-periodic double chains, Si4O11; Amphiboles</t>
  </si>
  <si>
    <t xml:space="preserve"> 'Amphibole'</t>
  </si>
  <si>
    <t>azurite</t>
  </si>
  <si>
    <t>Az</t>
  </si>
  <si>
    <t>AMBR</t>
  </si>
  <si>
    <t>Amber</t>
  </si>
  <si>
    <t xml:space="preserve">[C,H,O] </t>
  </si>
  <si>
    <t>barite</t>
  </si>
  <si>
    <t>ANHY</t>
  </si>
  <si>
    <t>Anhydrite</t>
  </si>
  <si>
    <t xml:space="preserve">CaSO4 </t>
  </si>
  <si>
    <t>biotite</t>
  </si>
  <si>
    <t>Bt</t>
  </si>
  <si>
    <t>AS</t>
  </si>
  <si>
    <t>Arsenopyrite</t>
  </si>
  <si>
    <t xml:space="preserve">FeAsS </t>
  </si>
  <si>
    <t>bismuthinite</t>
  </si>
  <si>
    <t>AZ</t>
  </si>
  <si>
    <t>Azurite</t>
  </si>
  <si>
    <t xml:space="preserve">Cu3(CO3)2(OH)2 </t>
  </si>
  <si>
    <t>bornite</t>
  </si>
  <si>
    <t>Bn</t>
  </si>
  <si>
    <t>BA</t>
  </si>
  <si>
    <t>Barite</t>
  </si>
  <si>
    <t xml:space="preserve">BaSO4 </t>
  </si>
  <si>
    <t>calcite</t>
  </si>
  <si>
    <t>BI</t>
  </si>
  <si>
    <t>Bismuthinite</t>
  </si>
  <si>
    <t xml:space="preserve">Bi2S3 </t>
  </si>
  <si>
    <t>carbonate</t>
  </si>
  <si>
    <t>BN</t>
  </si>
  <si>
    <t>Bornite</t>
  </si>
  <si>
    <t xml:space="preserve">Cu5FeS4 </t>
  </si>
  <si>
    <t>cassiterite</t>
  </si>
  <si>
    <t>Cs</t>
  </si>
  <si>
    <t>BT</t>
  </si>
  <si>
    <t>Biotite</t>
  </si>
  <si>
    <t xml:space="preserve">K(Mg,Fe++)3[AlSi3O10(OH,F)2 </t>
  </si>
  <si>
    <t>chalcedony</t>
  </si>
  <si>
    <t>Calcite</t>
  </si>
  <si>
    <t xml:space="preserve">CaCO3 </t>
  </si>
  <si>
    <t>chalcocite</t>
  </si>
  <si>
    <t>Cc</t>
  </si>
  <si>
    <t>CARBONATES (NITRATES)</t>
  </si>
  <si>
    <t xml:space="preserve"> 'carbonate' 'nitrate' 'carbonates' 'nitrates'</t>
  </si>
  <si>
    <t>chalcopyrite</t>
  </si>
  <si>
    <t>Cp</t>
  </si>
  <si>
    <t>CC</t>
  </si>
  <si>
    <t>Chalcocite</t>
  </si>
  <si>
    <t xml:space="preserve">Cu2S </t>
  </si>
  <si>
    <t>chamosite</t>
  </si>
  <si>
    <t>Cm</t>
  </si>
  <si>
    <t>CD</t>
  </si>
  <si>
    <t>Chalcedony</t>
  </si>
  <si>
    <t xml:space="preserve">SiO2 </t>
  </si>
  <si>
    <t>chlorite</t>
  </si>
  <si>
    <t>CH</t>
  </si>
  <si>
    <t>Chlorite</t>
  </si>
  <si>
    <t>chrysocolla</t>
  </si>
  <si>
    <t>Phyllosilicates</t>
  </si>
  <si>
    <t xml:space="preserve"> 'Clay'</t>
  </si>
  <si>
    <t>CM</t>
  </si>
  <si>
    <t>Chamosite</t>
  </si>
  <si>
    <t xml:space="preserve">(Fe++,Mg,Fe+++)5Al(Si3Al)O10(OH,O)8 </t>
  </si>
  <si>
    <t>copper</t>
  </si>
  <si>
    <t>CO</t>
  </si>
  <si>
    <t>Cordierite</t>
  </si>
  <si>
    <t xml:space="preserve">Mg2Al4Si5O18 </t>
  </si>
  <si>
    <t>cordierite</t>
  </si>
  <si>
    <t>CP</t>
  </si>
  <si>
    <t>Chalcopyrite</t>
  </si>
  <si>
    <t xml:space="preserve">CuFeS2 </t>
  </si>
  <si>
    <t>covellite</t>
  </si>
  <si>
    <t>Cv</t>
  </si>
  <si>
    <t>CS</t>
  </si>
  <si>
    <t>Cassiterite</t>
  </si>
  <si>
    <t xml:space="preserve">SnO2 </t>
  </si>
  <si>
    <t>dolomite</t>
  </si>
  <si>
    <t>Dm</t>
  </si>
  <si>
    <t>CU</t>
  </si>
  <si>
    <t>Copper</t>
  </si>
  <si>
    <t xml:space="preserve">Cu </t>
  </si>
  <si>
    <t>epidote</t>
  </si>
  <si>
    <t>CV</t>
  </si>
  <si>
    <t>Covellite</t>
  </si>
  <si>
    <t xml:space="preserve">CuS </t>
  </si>
  <si>
    <t>feldspar</t>
  </si>
  <si>
    <t>Fs</t>
  </si>
  <si>
    <t>CY</t>
  </si>
  <si>
    <t>Chrysocolla</t>
  </si>
  <si>
    <t xml:space="preserve">(Cu,Al)2H2Si2O5(OH)4•n(H2O) </t>
  </si>
  <si>
    <t>feldspar (k-feldspar)</t>
  </si>
  <si>
    <t>DM</t>
  </si>
  <si>
    <t xml:space="preserve">CaMg(CO3)2 </t>
  </si>
  <si>
    <t>feldspar (pink)</t>
  </si>
  <si>
    <t>Pf</t>
  </si>
  <si>
    <t>Epidote</t>
  </si>
  <si>
    <t xml:space="preserve">Ca2(Fe+++,Al)3(SiO4)3(OH) </t>
  </si>
  <si>
    <t>fluorite</t>
  </si>
  <si>
    <t>Fu</t>
  </si>
  <si>
    <t>FS</t>
  </si>
  <si>
    <t>Feldspar</t>
  </si>
  <si>
    <t xml:space="preserve"> 'perthite'</t>
  </si>
  <si>
    <t xml:space="preserve">KAlSi3O8/NaAlSi3O8/CaAl2Si2O8 </t>
  </si>
  <si>
    <t>galena</t>
  </si>
  <si>
    <t>FU</t>
  </si>
  <si>
    <t>Fluorite</t>
  </si>
  <si>
    <t xml:space="preserve">CaF2 </t>
  </si>
  <si>
    <t>garnet</t>
  </si>
  <si>
    <t>Gr</t>
  </si>
  <si>
    <t>GA</t>
  </si>
  <si>
    <t>Galena</t>
  </si>
  <si>
    <t xml:space="preserve">PbS </t>
  </si>
  <si>
    <t>gypsum</t>
  </si>
  <si>
    <t>Gy</t>
  </si>
  <si>
    <t>GP</t>
  </si>
  <si>
    <t>Graphite</t>
  </si>
  <si>
    <t xml:space="preserve">C </t>
  </si>
  <si>
    <t>hematite (massive)</t>
  </si>
  <si>
    <t>He</t>
  </si>
  <si>
    <t>GR</t>
  </si>
  <si>
    <t>Garnet</t>
  </si>
  <si>
    <t>X3Y2(SiO4)3</t>
  </si>
  <si>
    <t>hematite (specular)</t>
  </si>
  <si>
    <t>Hs</t>
  </si>
  <si>
    <t>GSD</t>
  </si>
  <si>
    <t>Glauconite</t>
  </si>
  <si>
    <t xml:space="preserve"> 'greensand'</t>
  </si>
  <si>
    <t xml:space="preserve">(K,Na)(Fe+++,Al,Mg)2(Si,Al)4O10(OH)2 </t>
  </si>
  <si>
    <t>hornblende</t>
  </si>
  <si>
    <t>Hb</t>
  </si>
  <si>
    <t>GY</t>
  </si>
  <si>
    <t xml:space="preserve">CaSO4•2(H2O) </t>
  </si>
  <si>
    <t>illite</t>
  </si>
  <si>
    <t>Il</t>
  </si>
  <si>
    <t>HB</t>
  </si>
  <si>
    <t>Hornblende</t>
  </si>
  <si>
    <t xml:space="preserve">Ca2(Mg,Fe,Al)5(Al,Si)8O22(OH)2 </t>
  </si>
  <si>
    <t>kaolinite</t>
  </si>
  <si>
    <t>HE</t>
  </si>
  <si>
    <t>Hematite</t>
  </si>
  <si>
    <t xml:space="preserve">  'hematite (massive)' 'haematite' 'iron oxide'</t>
  </si>
  <si>
    <t xml:space="preserve">Fe2O3 </t>
  </si>
  <si>
    <t>laumontite</t>
  </si>
  <si>
    <t>Lu</t>
  </si>
  <si>
    <t>HS</t>
  </si>
  <si>
    <t>Specularite</t>
  </si>
  <si>
    <t xml:space="preserve"> 'hematite (specular)'</t>
  </si>
  <si>
    <t>limonite</t>
  </si>
  <si>
    <t>IL</t>
  </si>
  <si>
    <t>Illite</t>
  </si>
  <si>
    <t xml:space="preserve">(K,H3O)(Al,Mg,Fe)2(Si,Al)4O10[(OH)2,(H2O)] </t>
  </si>
  <si>
    <t>magnesite</t>
  </si>
  <si>
    <t>Ms</t>
  </si>
  <si>
    <t>KA</t>
  </si>
  <si>
    <t>Kaolinite</t>
  </si>
  <si>
    <t xml:space="preserve"> 'fireclay'</t>
  </si>
  <si>
    <t xml:space="preserve">Al2Si2O5(OH)4 </t>
  </si>
  <si>
    <t>magnetite</t>
  </si>
  <si>
    <t>Mt</t>
  </si>
  <si>
    <t>KF</t>
  </si>
  <si>
    <t>K-Feldspar</t>
  </si>
  <si>
    <t xml:space="preserve"> 'Pink Feldspar' 'Feldspar (pink)' 'feldspar (k-feldspar)'</t>
  </si>
  <si>
    <t xml:space="preserve">KAlSi3O8 </t>
  </si>
  <si>
    <t>malachite</t>
  </si>
  <si>
    <t>Ma</t>
  </si>
  <si>
    <t>LI</t>
  </si>
  <si>
    <t>Goethite</t>
  </si>
  <si>
    <t xml:space="preserve"> 'Limonite'</t>
  </si>
  <si>
    <t xml:space="preserve">Fe+++O(OH) </t>
  </si>
  <si>
    <t>manganite &amp; black Mn minerals</t>
  </si>
  <si>
    <t>LU</t>
  </si>
  <si>
    <t>Laumontite</t>
  </si>
  <si>
    <t xml:space="preserve">CaAl2Si4O12•4(H2O) </t>
  </si>
  <si>
    <t>molybdenite</t>
  </si>
  <si>
    <t>MA</t>
  </si>
  <si>
    <t>Malachite</t>
  </si>
  <si>
    <t xml:space="preserve">Cu2(CO3)(OH)2 </t>
  </si>
  <si>
    <t>muscovite</t>
  </si>
  <si>
    <t>Mv</t>
  </si>
  <si>
    <t>MN</t>
  </si>
  <si>
    <t>Manganite</t>
  </si>
  <si>
    <t xml:space="preserve">  'manganite &amp; black Mn minerals' 'manganese'</t>
  </si>
  <si>
    <t xml:space="preserve">MnO(OH) </t>
  </si>
  <si>
    <t>olivine</t>
  </si>
  <si>
    <t>Ol</t>
  </si>
  <si>
    <t>MO</t>
  </si>
  <si>
    <t>Molybdenite</t>
  </si>
  <si>
    <t xml:space="preserve">MoS2 </t>
  </si>
  <si>
    <t>opaque minerals</t>
  </si>
  <si>
    <t>Om</t>
  </si>
  <si>
    <t>MS</t>
  </si>
  <si>
    <t xml:space="preserve">MgCO3 </t>
  </si>
  <si>
    <t>orthoclase</t>
  </si>
  <si>
    <t>Or</t>
  </si>
  <si>
    <t>Magnetite</t>
  </si>
  <si>
    <t xml:space="preserve">Fe++Fe+++2O4 </t>
  </si>
  <si>
    <t>plagioclase</t>
  </si>
  <si>
    <t>Pg</t>
  </si>
  <si>
    <t>MV</t>
  </si>
  <si>
    <t>Muscovite</t>
  </si>
  <si>
    <t xml:space="preserve">KAl2(Si3Al)O10(OH,F)2 </t>
  </si>
  <si>
    <t>pyrite</t>
  </si>
  <si>
    <t>Py</t>
  </si>
  <si>
    <t>OL</t>
  </si>
  <si>
    <t>Olivine</t>
  </si>
  <si>
    <t xml:space="preserve">(Mg,Fe)2SiO4 </t>
  </si>
  <si>
    <t>pyrolusite</t>
  </si>
  <si>
    <t>Pl</t>
  </si>
  <si>
    <t>OM</t>
  </si>
  <si>
    <t>Unknown Mineral Opaque</t>
  </si>
  <si>
    <t xml:space="preserve"> 'opaque mineral' 'opaque minerals' 'heavy minerals'</t>
  </si>
  <si>
    <t>pyroxene</t>
  </si>
  <si>
    <t>Px</t>
  </si>
  <si>
    <t>OR</t>
  </si>
  <si>
    <t>Orthoclase</t>
  </si>
  <si>
    <t>pyrrhotite</t>
  </si>
  <si>
    <t>Ph</t>
  </si>
  <si>
    <t>PG</t>
  </si>
  <si>
    <t>Plagioclase</t>
  </si>
  <si>
    <t xml:space="preserve">(Na,Ca)(Si,Al)4O8 </t>
  </si>
  <si>
    <t>quartz</t>
  </si>
  <si>
    <t>PH</t>
  </si>
  <si>
    <t>Pyrrhotite</t>
  </si>
  <si>
    <t xml:space="preserve">Fe(1-x)S </t>
  </si>
  <si>
    <t>stibnite</t>
  </si>
  <si>
    <t>PL</t>
  </si>
  <si>
    <t>Pyrolusite</t>
  </si>
  <si>
    <t xml:space="preserve">MnO2 </t>
  </si>
  <si>
    <t>sericite</t>
  </si>
  <si>
    <t>Se</t>
  </si>
  <si>
    <t>PX</t>
  </si>
  <si>
    <t>Inosilicates: Inosilicates with 2-periodic single chains, Si2O6; pyroxene family</t>
  </si>
  <si>
    <t xml:space="preserve"> 'Pyroxene'</t>
  </si>
  <si>
    <t>scheelite</t>
  </si>
  <si>
    <t>Sl</t>
  </si>
  <si>
    <t>Pyrite</t>
  </si>
  <si>
    <t xml:space="preserve">FeS2 </t>
  </si>
  <si>
    <t>smectite</t>
  </si>
  <si>
    <t>Sm</t>
  </si>
  <si>
    <t>QZ</t>
  </si>
  <si>
    <t>Quartz</t>
  </si>
  <si>
    <t xml:space="preserve"> 'silica'</t>
  </si>
  <si>
    <t>sphalerite</t>
  </si>
  <si>
    <t>SB</t>
  </si>
  <si>
    <t>Stibnite</t>
  </si>
  <si>
    <t xml:space="preserve">Sb2S3 </t>
  </si>
  <si>
    <t>siderite/rhodochrosite</t>
  </si>
  <si>
    <t>SD</t>
  </si>
  <si>
    <t>Siderite</t>
  </si>
  <si>
    <t xml:space="preserve">Fe++CO3 </t>
  </si>
  <si>
    <t>serpentine</t>
  </si>
  <si>
    <t>St</t>
  </si>
  <si>
    <t>SE</t>
  </si>
  <si>
    <t>Sericite</t>
  </si>
  <si>
    <t>sulphides undifferentiated</t>
  </si>
  <si>
    <t>Su</t>
  </si>
  <si>
    <t>Scheelite</t>
  </si>
  <si>
    <t xml:space="preserve">CaWO4 </t>
  </si>
  <si>
    <t>talc</t>
  </si>
  <si>
    <t>Ta</t>
  </si>
  <si>
    <t>SM</t>
  </si>
  <si>
    <t>Smectite</t>
  </si>
  <si>
    <t xml:space="preserve">A0.3D2-3[T4O10]Z2·nH2O </t>
  </si>
  <si>
    <t>tourmaline</t>
  </si>
  <si>
    <t>Tm</t>
  </si>
  <si>
    <t>Sphalerite</t>
  </si>
  <si>
    <t xml:space="preserve">(Zn,Fe)S </t>
  </si>
  <si>
    <t>tenorite</t>
  </si>
  <si>
    <t>Tn</t>
  </si>
  <si>
    <t>SR</t>
  </si>
  <si>
    <t>Rhodochrosite</t>
  </si>
  <si>
    <t xml:space="preserve"> 'siderite/rhodochrosite'</t>
  </si>
  <si>
    <t xml:space="preserve">MnCO3 </t>
  </si>
  <si>
    <t>tetrahedrite</t>
  </si>
  <si>
    <t>Tt</t>
  </si>
  <si>
    <t>Serpentine</t>
  </si>
  <si>
    <t xml:space="preserve">Mg,Fe,Ni,Mn,Al,Zn)3[Si2O5](OH)4 </t>
  </si>
  <si>
    <t>unidentified mineral</t>
  </si>
  <si>
    <t>Um</t>
  </si>
  <si>
    <t>SU</t>
  </si>
  <si>
    <t>SULFIDES and SULFOSALTS (sulfides, selenides, tellurides; arsenides, antimonides, bismuthides; sulfarsenites, sulfantimonites, sulfbismuthites, etc.)</t>
  </si>
  <si>
    <t xml:space="preserve"> 'sulphides' 'sulfides' 'sulphides undifferentiated' 'sulfides undifferentiated'</t>
  </si>
  <si>
    <t>wolfram</t>
  </si>
  <si>
    <t>Wf</t>
  </si>
  <si>
    <t>TA</t>
  </si>
  <si>
    <t>Talc</t>
  </si>
  <si>
    <t xml:space="preserve">Mg3Si4O10(OH)2 </t>
  </si>
  <si>
    <t>wollastonite</t>
  </si>
  <si>
    <t>Wo</t>
  </si>
  <si>
    <t>TM</t>
  </si>
  <si>
    <t>Tourmaline</t>
  </si>
  <si>
    <t>A(D3)G6(Si6O18)(BO3)3X3Z</t>
  </si>
  <si>
    <t>TN</t>
  </si>
  <si>
    <t>Tenorite</t>
  </si>
  <si>
    <t xml:space="preserve">CuO </t>
  </si>
  <si>
    <t>TT</t>
  </si>
  <si>
    <t>Tetrahedrite</t>
  </si>
  <si>
    <t xml:space="preserve">(Cu,Fe)12Sb4S13 </t>
  </si>
  <si>
    <t>UM</t>
  </si>
  <si>
    <t>Unknown Mineral Transparent</t>
  </si>
  <si>
    <t xml:space="preserve"> 'unidentified mineral'</t>
  </si>
  <si>
    <t>WF</t>
  </si>
  <si>
    <t>Wolframite</t>
  </si>
  <si>
    <t xml:space="preserve"> 'wolfram'</t>
  </si>
  <si>
    <t xml:space="preserve">(Fe,Mn)WO4 </t>
  </si>
  <si>
    <t>WO</t>
  </si>
  <si>
    <t>Wollastonite</t>
  </si>
  <si>
    <t>CaSiO2</t>
  </si>
  <si>
    <t>ZE</t>
  </si>
  <si>
    <t>Tektosilicates without Zeolitic H2O</t>
  </si>
  <si>
    <t xml:space="preserve"> 'Zeolite' 'Zeolites'</t>
  </si>
  <si>
    <t>ELEMENTS (Metals and intermetallic alloys; metalloids and nonmetals; carbides, silicides, nitrides, phosphides)</t>
  </si>
  <si>
    <t xml:space="preserve"> 'Elements'</t>
  </si>
  <si>
    <t>Metals and Intermetallic Alloys</t>
  </si>
  <si>
    <t>Metals and Intermetallic Alloys: Copper-cupalite family</t>
  </si>
  <si>
    <t>Lead</t>
  </si>
  <si>
    <t xml:space="preserve">Pb </t>
  </si>
  <si>
    <t>Gold</t>
  </si>
  <si>
    <t xml:space="preserve">Au </t>
  </si>
  <si>
    <t>Silver</t>
  </si>
  <si>
    <t xml:space="preserve">Ag </t>
  </si>
  <si>
    <t>Nickel</t>
  </si>
  <si>
    <t xml:space="preserve">Ni </t>
  </si>
  <si>
    <t>Aluminum</t>
  </si>
  <si>
    <t xml:space="preserve">Al </t>
  </si>
  <si>
    <t>Auricupride</t>
  </si>
  <si>
    <t xml:space="preserve">Cu3Au </t>
  </si>
  <si>
    <t>Tetra-auricupride</t>
  </si>
  <si>
    <t xml:space="preserve">AuCu </t>
  </si>
  <si>
    <t>Novodneprite</t>
  </si>
  <si>
    <t xml:space="preserve">AuPb3 </t>
  </si>
  <si>
    <t>Khatyrkite</t>
  </si>
  <si>
    <t xml:space="preserve">(Cu,Zn)Al2 </t>
  </si>
  <si>
    <t>Anyuiite</t>
  </si>
  <si>
    <t xml:space="preserve">Au(Pb,Sb)2 </t>
  </si>
  <si>
    <t>Cupalite</t>
  </si>
  <si>
    <t xml:space="preserve">(Cu,Zn)Al </t>
  </si>
  <si>
    <t>Hunchunite</t>
  </si>
  <si>
    <t xml:space="preserve">(Au,Ag)2Pb </t>
  </si>
  <si>
    <t>Metals and Intermetallic Alloys: Zinc-brass family (Cu-Zn alloys)</t>
  </si>
  <si>
    <t>Cadmium</t>
  </si>
  <si>
    <t xml:space="preserve">Cd </t>
  </si>
  <si>
    <t>Zinc</t>
  </si>
  <si>
    <t xml:space="preserve">Zn </t>
  </si>
  <si>
    <t>Titanium</t>
  </si>
  <si>
    <t xml:space="preserve">Ti </t>
  </si>
  <si>
    <t>Rhenium</t>
  </si>
  <si>
    <t xml:space="preserve">Re </t>
  </si>
  <si>
    <t>Brass</t>
  </si>
  <si>
    <t xml:space="preserve">Cu3Zn2 </t>
  </si>
  <si>
    <t>Zhanghengite</t>
  </si>
  <si>
    <t xml:space="preserve">(Cu,Zn,Fe,Al,Cr) </t>
  </si>
  <si>
    <t>Danbaite</t>
  </si>
  <si>
    <t xml:space="preserve">CuZn2 </t>
  </si>
  <si>
    <t>Tongxinite</t>
  </si>
  <si>
    <t xml:space="preserve">Cu2Zn </t>
  </si>
  <si>
    <t>Metals and Intermetallic Alloys: Indium-tin family</t>
  </si>
  <si>
    <t>Indium</t>
  </si>
  <si>
    <t xml:space="preserve">In </t>
  </si>
  <si>
    <t>Tin</t>
  </si>
  <si>
    <t xml:space="preserve">Sn </t>
  </si>
  <si>
    <t>Yuanjiangite</t>
  </si>
  <si>
    <t xml:space="preserve">AuSn </t>
  </si>
  <si>
    <t>Sorosite</t>
  </si>
  <si>
    <t xml:space="preserve">Cu(Sn,Sb) </t>
  </si>
  <si>
    <t>Metals and Intermetallic Alloys: Mercury-amalgam family</t>
  </si>
  <si>
    <t>Amalgam</t>
  </si>
  <si>
    <t xml:space="preserve">Ag2Hg3 </t>
  </si>
  <si>
    <t>Mercury</t>
  </si>
  <si>
    <t xml:space="preserve">Hg </t>
  </si>
  <si>
    <t>Belendorffite</t>
  </si>
  <si>
    <t xml:space="preserve">Cu7Hg6 </t>
  </si>
  <si>
    <t>Kolymite</t>
  </si>
  <si>
    <t>Paraschachnerite</t>
  </si>
  <si>
    <t xml:space="preserve">Ag3Hg2 </t>
  </si>
  <si>
    <t>Schachnerite</t>
  </si>
  <si>
    <t xml:space="preserve">Ag1.1Hg0.9 </t>
  </si>
  <si>
    <t>Luanheite</t>
  </si>
  <si>
    <t xml:space="preserve">Ag3Hg </t>
  </si>
  <si>
    <t>Eugenite</t>
  </si>
  <si>
    <t xml:space="preserve">Ag9Hg2 </t>
  </si>
  <si>
    <t>Moschellandsbergite</t>
  </si>
  <si>
    <t>Weishanite</t>
  </si>
  <si>
    <t xml:space="preserve">(Au,Ag)3Hg2 </t>
  </si>
  <si>
    <t>Goldamalgam</t>
  </si>
  <si>
    <t xml:space="preserve">(Au,Ag)Hg </t>
  </si>
  <si>
    <t>Potarite</t>
  </si>
  <si>
    <t xml:space="preserve">PdHg </t>
  </si>
  <si>
    <t>Leadamalgam</t>
  </si>
  <si>
    <t xml:space="preserve">HgPb2 </t>
  </si>
  <si>
    <t>Metals and Intermetallic Alloys: Iron-chromium family</t>
  </si>
  <si>
    <t>Kamacite</t>
  </si>
  <si>
    <t xml:space="preserve">alpha-(Fe,Ni) </t>
  </si>
  <si>
    <t>Iron</t>
  </si>
  <si>
    <t xml:space="preserve">Fe </t>
  </si>
  <si>
    <t>Chromium</t>
  </si>
  <si>
    <t xml:space="preserve">Cr </t>
  </si>
  <si>
    <t>Antitaenite</t>
  </si>
  <si>
    <t xml:space="preserve">gamma-Fe3Ni </t>
  </si>
  <si>
    <t>Taenite</t>
  </si>
  <si>
    <t xml:space="preserve">gamma-(Fe,Ni) </t>
  </si>
  <si>
    <t>Tetrataenite</t>
  </si>
  <si>
    <t xml:space="preserve">FeNi </t>
  </si>
  <si>
    <t>Chromferide</t>
  </si>
  <si>
    <t xml:space="preserve">Fe3Cr1-x </t>
  </si>
  <si>
    <t>Wairauite</t>
  </si>
  <si>
    <t xml:space="preserve">CoFe </t>
  </si>
  <si>
    <t>Ferchromide</t>
  </si>
  <si>
    <t xml:space="preserve">Cr3Fe1-x(x=0,6) </t>
  </si>
  <si>
    <t>Awaruite</t>
  </si>
  <si>
    <t xml:space="preserve">Ni2Fe </t>
  </si>
  <si>
    <t>Jedwabite</t>
  </si>
  <si>
    <t xml:space="preserve">Fe7(Ta,Nb)3 </t>
  </si>
  <si>
    <t>Metals and Intermetallic Alloys: Platinum-group elements</t>
  </si>
  <si>
    <t>Osmium</t>
  </si>
  <si>
    <t xml:space="preserve">(Os,Ir) </t>
  </si>
  <si>
    <t>Rutheniridosmine</t>
  </si>
  <si>
    <t xml:space="preserve">(Ir,Os,Ru) </t>
  </si>
  <si>
    <t>Ruthenium</t>
  </si>
  <si>
    <t xml:space="preserve">(Ru,Ir,Os) </t>
  </si>
  <si>
    <t>Palladium</t>
  </si>
  <si>
    <t xml:space="preserve">Pd,Pt </t>
  </si>
  <si>
    <t>Iridium</t>
  </si>
  <si>
    <t xml:space="preserve">(Ir,Os,Ru,Pt) </t>
  </si>
  <si>
    <t>Rhodium</t>
  </si>
  <si>
    <t xml:space="preserve">(Rh,Pt) </t>
  </si>
  <si>
    <t>Platinum</t>
  </si>
  <si>
    <t xml:space="preserve">Pt </t>
  </si>
  <si>
    <t>Metals and Intermetallic Alloys: PGE-metal alloys</t>
  </si>
  <si>
    <t>IMA2008-055</t>
  </si>
  <si>
    <t xml:space="preserve">(Ni,Fe,Ir) </t>
  </si>
  <si>
    <t>Hexaferrum</t>
  </si>
  <si>
    <t xml:space="preserve">(Fe,Os,Ru,Ir) </t>
  </si>
  <si>
    <t>Atokite</t>
  </si>
  <si>
    <t xml:space="preserve">(Pd,Pt)3Sn </t>
  </si>
  <si>
    <t>Zvyagintsevite</t>
  </si>
  <si>
    <t xml:space="preserve">Pd3Pb </t>
  </si>
  <si>
    <t>Rustenburgite</t>
  </si>
  <si>
    <t xml:space="preserve">(Pt,Pd)3Sn </t>
  </si>
  <si>
    <t>Taimyrite</t>
  </si>
  <si>
    <t xml:space="preserve">(Pd,Cu,Pt)3Sn </t>
  </si>
  <si>
    <t>Tatyanaite</t>
  </si>
  <si>
    <t xml:space="preserve">(Pt,Pd,Cu)9Cu3Sn4 </t>
  </si>
  <si>
    <t>Paolovite</t>
  </si>
  <si>
    <t xml:space="preserve">Pd2Sn </t>
  </si>
  <si>
    <t>Plumbopalladinite</t>
  </si>
  <si>
    <t xml:space="preserve">Pd3Pb2 </t>
  </si>
  <si>
    <t>Stannopalladinite</t>
  </si>
  <si>
    <t xml:space="preserve">(Pd,Cu)3Sn2 </t>
  </si>
  <si>
    <t>Cabriite</t>
  </si>
  <si>
    <t xml:space="preserve">Pd2SnCu </t>
  </si>
  <si>
    <t>Chengdeite</t>
  </si>
  <si>
    <t xml:space="preserve">Ir3Fe </t>
  </si>
  <si>
    <t>Isoferroplatinum</t>
  </si>
  <si>
    <t xml:space="preserve">(Pt,Pd)3(Fe,Cu) </t>
  </si>
  <si>
    <t>Ferronickelplatinum</t>
  </si>
  <si>
    <t xml:space="preserve">Pt2FeNi </t>
  </si>
  <si>
    <t>Tetraferroplatinum</t>
  </si>
  <si>
    <t xml:space="preserve">PtFe </t>
  </si>
  <si>
    <t>Tulameenite</t>
  </si>
  <si>
    <t xml:space="preserve">Pt2FeCu </t>
  </si>
  <si>
    <t>Hongshiite</t>
  </si>
  <si>
    <t xml:space="preserve">PtCu </t>
  </si>
  <si>
    <t>Skaergaardite</t>
  </si>
  <si>
    <t xml:space="preserve">CuPd </t>
  </si>
  <si>
    <t>Yixunite</t>
  </si>
  <si>
    <t xml:space="preserve">Pt3In </t>
  </si>
  <si>
    <t>Damiaoite</t>
  </si>
  <si>
    <t xml:space="preserve">PtIn2 </t>
  </si>
  <si>
    <t>Niggliite</t>
  </si>
  <si>
    <t xml:space="preserve">PtSn </t>
  </si>
  <si>
    <t>Bortnikovite</t>
  </si>
  <si>
    <t xml:space="preserve">Pd4Cu3Zn </t>
  </si>
  <si>
    <t>Nielsenite</t>
  </si>
  <si>
    <t xml:space="preserve">PdCu3 </t>
  </si>
  <si>
    <t>Metallic Carbides, Silicides, Nitrides and Phosphides</t>
  </si>
  <si>
    <t>Metallic Carbides, Silicides, Nitrides and Phosphides: Carbides</t>
  </si>
  <si>
    <t>Cohenite</t>
  </si>
  <si>
    <t xml:space="preserve">(Fe,Ni,Co)3C </t>
  </si>
  <si>
    <t>Isovite</t>
  </si>
  <si>
    <t xml:space="preserve">(Cr,Fe)23C6 </t>
  </si>
  <si>
    <t>Haxonite</t>
  </si>
  <si>
    <t xml:space="preserve">(Fe,Ni)23C6 </t>
  </si>
  <si>
    <t>Tongbaite</t>
  </si>
  <si>
    <t xml:space="preserve">Cr3C2 </t>
  </si>
  <si>
    <t>Khamrabaevite</t>
  </si>
  <si>
    <t xml:space="preserve">(Ti,V,Fe)C </t>
  </si>
  <si>
    <t>Niobocarbide</t>
  </si>
  <si>
    <t xml:space="preserve">(Nb,Ta)C </t>
  </si>
  <si>
    <t>Tantalcarbide</t>
  </si>
  <si>
    <t xml:space="preserve">TaC </t>
  </si>
  <si>
    <t>Qusongite</t>
  </si>
  <si>
    <t xml:space="preserve">WC </t>
  </si>
  <si>
    <t>Yarlongite</t>
  </si>
  <si>
    <t xml:space="preserve">(Cr4Fe4Ni)C4 </t>
  </si>
  <si>
    <t>Metallic Carbides, Silicides, Nitrides and Phosphides: Silicides</t>
  </si>
  <si>
    <t>IMA2007-036</t>
  </si>
  <si>
    <t xml:space="preserve">TiFeSi2 </t>
  </si>
  <si>
    <t>Mavlyanovite</t>
  </si>
  <si>
    <t xml:space="preserve">Mn5Si3 </t>
  </si>
  <si>
    <t>Suessite</t>
  </si>
  <si>
    <t xml:space="preserve">(Fe,Ni)3Si </t>
  </si>
  <si>
    <t>Perryite</t>
  </si>
  <si>
    <t xml:space="preserve">(Ni,Fe)8(Si,P)3 </t>
  </si>
  <si>
    <t>Fersilicite</t>
  </si>
  <si>
    <t xml:space="preserve">FeSi </t>
  </si>
  <si>
    <t>Ferdisilicite</t>
  </si>
  <si>
    <t xml:space="preserve">FeSi2 </t>
  </si>
  <si>
    <t>Luobusaite</t>
  </si>
  <si>
    <t xml:space="preserve">Fe0.83Si2 </t>
  </si>
  <si>
    <t>Gupeiite</t>
  </si>
  <si>
    <t xml:space="preserve">Fe3Si </t>
  </si>
  <si>
    <t>Hapkeite</t>
  </si>
  <si>
    <t xml:space="preserve">Fe2Si </t>
  </si>
  <si>
    <t>Xifengite</t>
  </si>
  <si>
    <t xml:space="preserve">Fe5Si3 </t>
  </si>
  <si>
    <t>Metallic Carbides, Silicides, Nitrides and Phosphides: Nitrides</t>
  </si>
  <si>
    <t>Roaldite</t>
  </si>
  <si>
    <t xml:space="preserve">(Fe,Ni)4N </t>
  </si>
  <si>
    <t>Siderazot</t>
  </si>
  <si>
    <t xml:space="preserve">Fe5N2 </t>
  </si>
  <si>
    <t>Carlsbergite</t>
  </si>
  <si>
    <t xml:space="preserve">CrN </t>
  </si>
  <si>
    <t>Osbornite</t>
  </si>
  <si>
    <t xml:space="preserve">TiN </t>
  </si>
  <si>
    <t>Metallic Carbides, Silicides, Nitrides and Phosphides: Phosphides</t>
  </si>
  <si>
    <t>Schreibersite</t>
  </si>
  <si>
    <t xml:space="preserve">(Fe,Ni)3P </t>
  </si>
  <si>
    <t>Nickelphosphide</t>
  </si>
  <si>
    <t xml:space="preserve">(Ni,Fe)3P </t>
  </si>
  <si>
    <t>Barringerite</t>
  </si>
  <si>
    <t xml:space="preserve">(Fe,Ni)2P </t>
  </si>
  <si>
    <t>Monipite</t>
  </si>
  <si>
    <t xml:space="preserve">MoNiP </t>
  </si>
  <si>
    <t>Allabogdanite</t>
  </si>
  <si>
    <t>Florenskyite</t>
  </si>
  <si>
    <t xml:space="preserve">(Fe,Ni)TiP </t>
  </si>
  <si>
    <t>Andreyivanovite</t>
  </si>
  <si>
    <t xml:space="preserve">FeCrP </t>
  </si>
  <si>
    <t>Melliniite</t>
  </si>
  <si>
    <t xml:space="preserve">(Ni,Fe)4P </t>
  </si>
  <si>
    <t>Metalloids and Nonmetals</t>
  </si>
  <si>
    <t>Metalloids and Nonmetals: Arsenic group elements</t>
  </si>
  <si>
    <t>Bismuth</t>
  </si>
  <si>
    <t xml:space="preserve">Bi </t>
  </si>
  <si>
    <t>Antimony</t>
  </si>
  <si>
    <t xml:space="preserve">Sb </t>
  </si>
  <si>
    <t>Arsenic</t>
  </si>
  <si>
    <t xml:space="preserve">As </t>
  </si>
  <si>
    <t>Stibarsen</t>
  </si>
  <si>
    <t xml:space="preserve">SbAs </t>
  </si>
  <si>
    <t>Arsenolamprite</t>
  </si>
  <si>
    <t>Pararsenolamprite</t>
  </si>
  <si>
    <t>Paradocrasite</t>
  </si>
  <si>
    <t xml:space="preserve">Sb2(Sb,As)2 </t>
  </si>
  <si>
    <t>Metalloids and Nonmetals: Carbon-silicon family</t>
  </si>
  <si>
    <t>Chaoite</t>
  </si>
  <si>
    <t>Fullerite</t>
  </si>
  <si>
    <t xml:space="preserve">C60 </t>
  </si>
  <si>
    <t>Diamond</t>
  </si>
  <si>
    <t>Lonsdaleite</t>
  </si>
  <si>
    <t>Silicon</t>
  </si>
  <si>
    <t xml:space="preserve">Si </t>
  </si>
  <si>
    <t>Metalloids and Nonmetals: Sulfur-selenium-iodine</t>
  </si>
  <si>
    <t>Sulfur</t>
  </si>
  <si>
    <t xml:space="preserve">S8 </t>
  </si>
  <si>
    <t>Rosickyite</t>
  </si>
  <si>
    <t xml:space="preserve">S </t>
  </si>
  <si>
    <t>Tellurium</t>
  </si>
  <si>
    <t xml:space="preserve">Te </t>
  </si>
  <si>
    <t>Selenium</t>
  </si>
  <si>
    <t xml:space="preserve">Se </t>
  </si>
  <si>
    <t>Nonmetallic Carbides and Nitrides</t>
  </si>
  <si>
    <t>Nonmetallic Carbides and Nitrides: Nonmetallic carbides</t>
  </si>
  <si>
    <t>Moissanite</t>
  </si>
  <si>
    <t xml:space="preserve">SiC </t>
  </si>
  <si>
    <t>Nonmetallic Carbides and Nitrides: Nonmetallic nitrides</t>
  </si>
  <si>
    <t>Nierite</t>
  </si>
  <si>
    <t xml:space="preserve">Si3N4 </t>
  </si>
  <si>
    <t>Sinoite</t>
  </si>
  <si>
    <t xml:space="preserve">Si2N2O </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</si>
  <si>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</si>
  <si>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</si>
  <si>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Hexamolybdenum</t>
  </si>
  <si>
    <t xml:space="preserve">(Mo,Ru,Fe,Ir,Os) </t>
  </si>
  <si>
    <t>Tantalum</t>
  </si>
  <si>
    <t xml:space="preserve">Ta </t>
  </si>
  <si>
    <t>Brownleeite</t>
  </si>
  <si>
    <t xml:space="preserve">MnSi </t>
  </si>
  <si>
    <t>Simple Sulfides, Selenides, etc</t>
  </si>
  <si>
    <t>Simple Sulfides, Selenides, etc: Alloys of metalloids with Cu, Ag, Sn, Au</t>
  </si>
  <si>
    <t>Algodonite</t>
  </si>
  <si>
    <t xml:space="preserve">Cu6As </t>
  </si>
  <si>
    <t>Domeykite</t>
  </si>
  <si>
    <t xml:space="preserve">Cu3As </t>
  </si>
  <si>
    <t>Koutekite</t>
  </si>
  <si>
    <t xml:space="preserve">Cu5As2 </t>
  </si>
  <si>
    <t>Novakite</t>
  </si>
  <si>
    <t xml:space="preserve">(Cu,Ag)21As10 </t>
  </si>
  <si>
    <t>Cuprostibite</t>
  </si>
  <si>
    <t xml:space="preserve">Cu2(Sb,Tl) </t>
  </si>
  <si>
    <t>Kutinaite</t>
  </si>
  <si>
    <t xml:space="preserve">Cu14Ag6As7 </t>
  </si>
  <si>
    <t>Allargentum</t>
  </si>
  <si>
    <t xml:space="preserve">Ag1-xSbx(x=0.009-0.16) </t>
  </si>
  <si>
    <t>Dyscrasite</t>
  </si>
  <si>
    <t xml:space="preserve">Ag3Sb </t>
  </si>
  <si>
    <t>Maldonite</t>
  </si>
  <si>
    <t xml:space="preserve">Au2Bi </t>
  </si>
  <si>
    <t>Stistaite</t>
  </si>
  <si>
    <t xml:space="preserve">SnSb </t>
  </si>
  <si>
    <t>Simple Sulfides, Selenides, etc: Ni-metalloid alloys</t>
  </si>
  <si>
    <t>Orcelite</t>
  </si>
  <si>
    <t xml:space="preserve">Ni5-xAs2 </t>
  </si>
  <si>
    <t>Maucherite</t>
  </si>
  <si>
    <t xml:space="preserve">Ni11As8 </t>
  </si>
  <si>
    <t>Oregonite</t>
  </si>
  <si>
    <t xml:space="preserve">Ni2FeAs2 </t>
  </si>
  <si>
    <t>Simple Sulfides, Selenides, etc: Alloys of metalloids with PGE</t>
  </si>
  <si>
    <t>Atheneite</t>
  </si>
  <si>
    <t xml:space="preserve">(Pd,Hg)3As </t>
  </si>
  <si>
    <t>Vincentite</t>
  </si>
  <si>
    <t xml:space="preserve">(Pd,Pt)3(As,Sb,Te) </t>
  </si>
  <si>
    <t>Stillwaterite</t>
  </si>
  <si>
    <t xml:space="preserve">Pd8As3 </t>
  </si>
  <si>
    <t>Mertieite-II</t>
  </si>
  <si>
    <t xml:space="preserve">Pd8(Sb,As)3 </t>
  </si>
  <si>
    <t>Arsenopalladinite</t>
  </si>
  <si>
    <t xml:space="preserve">Pd8(As,Sb)3 </t>
  </si>
  <si>
    <t>Miessiite</t>
  </si>
  <si>
    <t xml:space="preserve">Pd11Te2Se2 </t>
  </si>
  <si>
    <t>Isomertieite</t>
  </si>
  <si>
    <t xml:space="preserve">Pd11Sb2As2 </t>
  </si>
  <si>
    <t>Mertieite-I</t>
  </si>
  <si>
    <t xml:space="preserve">Pd11(Sb,As)4 </t>
  </si>
  <si>
    <t>Stibiopalladinite</t>
  </si>
  <si>
    <t xml:space="preserve">Pd5Sb2 </t>
  </si>
  <si>
    <t>Palarstanide</t>
  </si>
  <si>
    <t xml:space="preserve">Pd8(Sn,As)3 </t>
  </si>
  <si>
    <t>Menshikovite</t>
  </si>
  <si>
    <t xml:space="preserve">Pd3Ni2As3 </t>
  </si>
  <si>
    <t>Palladoarsenide</t>
  </si>
  <si>
    <t xml:space="preserve">Pd2As </t>
  </si>
  <si>
    <t>Rhodarsenide</t>
  </si>
  <si>
    <t xml:space="preserve">(Rh,Pd)2As </t>
  </si>
  <si>
    <t>Palladodymite</t>
  </si>
  <si>
    <t xml:space="preserve">(Pd,Rh)2As </t>
  </si>
  <si>
    <t>Naldretteite</t>
  </si>
  <si>
    <t xml:space="preserve">Pd2Sb </t>
  </si>
  <si>
    <t>Majakite</t>
  </si>
  <si>
    <t xml:space="preserve">PdNiAs </t>
  </si>
  <si>
    <t>Palladobismutharsenide</t>
  </si>
  <si>
    <t xml:space="preserve">Pd2(As,Bi) </t>
  </si>
  <si>
    <t>Polkanovite</t>
  </si>
  <si>
    <t xml:space="preserve">Rh12As7 </t>
  </si>
  <si>
    <t>Genkinite</t>
  </si>
  <si>
    <t xml:space="preserve">(Pt,Pd)4Sb3 </t>
  </si>
  <si>
    <t>Ungavaite</t>
  </si>
  <si>
    <t xml:space="preserve">Pd4Sb3 </t>
  </si>
  <si>
    <t>Polarite</t>
  </si>
  <si>
    <t xml:space="preserve">Pd(Bi,Pb) </t>
  </si>
  <si>
    <t>Froodite</t>
  </si>
  <si>
    <t xml:space="preserve">PdBi2 </t>
  </si>
  <si>
    <t>Iridarsenite</t>
  </si>
  <si>
    <t xml:space="preserve">(Ir,Ru)As2 </t>
  </si>
  <si>
    <t>Borishanskiite</t>
  </si>
  <si>
    <t xml:space="preserve">Pd1+x(As,Pb)2, </t>
  </si>
  <si>
    <t>Metal Sulfides, M:S &gt; 1:1 (mainly 2:1)</t>
  </si>
  <si>
    <t>Metal Sulfides, M:S &gt; 1:1 (mainly 2:1): With Cu, Ag, Au</t>
  </si>
  <si>
    <t>Djurleite</t>
  </si>
  <si>
    <t xml:space="preserve">Cu31S16 </t>
  </si>
  <si>
    <t>Geerite</t>
  </si>
  <si>
    <t xml:space="preserve">Cu8S5 </t>
  </si>
  <si>
    <t>Roxbyite</t>
  </si>
  <si>
    <t xml:space="preserve">Cu1.78S </t>
  </si>
  <si>
    <t>Digenite</t>
  </si>
  <si>
    <t xml:space="preserve">Cu9S5 </t>
  </si>
  <si>
    <t>Anilite</t>
  </si>
  <si>
    <t xml:space="preserve">Cu7S4 </t>
  </si>
  <si>
    <t>Berzelianite</t>
  </si>
  <si>
    <t xml:space="preserve">Cu2Se </t>
  </si>
  <si>
    <t>Bellidoite</t>
  </si>
  <si>
    <t>Umangite</t>
  </si>
  <si>
    <t xml:space="preserve">Cu3Se2 </t>
  </si>
  <si>
    <t>Athabascaite</t>
  </si>
  <si>
    <t xml:space="preserve">Cu5Se4 </t>
  </si>
  <si>
    <t>Rickardite</t>
  </si>
  <si>
    <t xml:space="preserve">Cu7Te5 </t>
  </si>
  <si>
    <t>Weissite</t>
  </si>
  <si>
    <t xml:space="preserve">Cu1.9Te </t>
  </si>
  <si>
    <t>Stromeyerite</t>
  </si>
  <si>
    <t xml:space="preserve">AgCuS </t>
  </si>
  <si>
    <t>Mckinstryite</t>
  </si>
  <si>
    <t xml:space="preserve">(Ag,Cu)2S </t>
  </si>
  <si>
    <t>Selenojalpaite</t>
  </si>
  <si>
    <t xml:space="preserve">Ag3CuSe2 </t>
  </si>
  <si>
    <t>Jalpaite</t>
  </si>
  <si>
    <t xml:space="preserve">Ag3CuS2 </t>
  </si>
  <si>
    <t>Eucairite</t>
  </si>
  <si>
    <t xml:space="preserve">CuAgSe </t>
  </si>
  <si>
    <t>Henryite</t>
  </si>
  <si>
    <t xml:space="preserve">Cu4Ag3Te4 </t>
  </si>
  <si>
    <t>Acanthite</t>
  </si>
  <si>
    <t xml:space="preserve">Ag2S </t>
  </si>
  <si>
    <t>Argentite</t>
  </si>
  <si>
    <t>Aguilarite</t>
  </si>
  <si>
    <t xml:space="preserve">Ag4SeS </t>
  </si>
  <si>
    <t>Naumannite</t>
  </si>
  <si>
    <t xml:space="preserve">Ag2Se </t>
  </si>
  <si>
    <t>Hessite</t>
  </si>
  <si>
    <t xml:space="preserve">Ag2Te </t>
  </si>
  <si>
    <t>Cervelleite</t>
  </si>
  <si>
    <t xml:space="preserve">Ag4TeS </t>
  </si>
  <si>
    <t>Stutzite</t>
  </si>
  <si>
    <t xml:space="preserve">Ag5-xTe3,(x=0.24-0.36) </t>
  </si>
  <si>
    <t>Argyrodite</t>
  </si>
  <si>
    <t xml:space="preserve">Ag8GeS6 </t>
  </si>
  <si>
    <t>Putzite</t>
  </si>
  <si>
    <t xml:space="preserve">(Cu4.7Ag3.3)GeS6 </t>
  </si>
  <si>
    <t>Canfieldite</t>
  </si>
  <si>
    <t xml:space="preserve">Ag8SnS6 </t>
  </si>
  <si>
    <t>Fischesserite</t>
  </si>
  <si>
    <t xml:space="preserve">Ag3AuSe2 </t>
  </si>
  <si>
    <t>Petzite</t>
  </si>
  <si>
    <t xml:space="preserve">Ag3AuTe2 </t>
  </si>
  <si>
    <t>Uytenbogaardtite</t>
  </si>
  <si>
    <t xml:space="preserve">Ag3AuS2 </t>
  </si>
  <si>
    <t>Petrovskaite</t>
  </si>
  <si>
    <t xml:space="preserve">AuAg(S,Se) </t>
  </si>
  <si>
    <t>Penzhinite</t>
  </si>
  <si>
    <t xml:space="preserve">(Ag,Cu)4Au(S,Se)4 </t>
  </si>
  <si>
    <t>Bezsmertnovite</t>
  </si>
  <si>
    <t xml:space="preserve">Au4Cu(Te,Pb) </t>
  </si>
  <si>
    <t>Bogdanovite</t>
  </si>
  <si>
    <t xml:space="preserve">(Au,Te,Pb)3(Cu,Fe) </t>
  </si>
  <si>
    <t>Bilibinskite</t>
  </si>
  <si>
    <t xml:space="preserve">Au3Cu2PbTe2 </t>
  </si>
  <si>
    <t>Chenguodaite</t>
  </si>
  <si>
    <t xml:space="preserve">Ag9FeTe2S4 </t>
  </si>
  <si>
    <t>Metal Sulfides, M:S &gt; 1:1 (mainly 2:1): With Ni, Fe</t>
  </si>
  <si>
    <t>Heazlewoodite</t>
  </si>
  <si>
    <t xml:space="preserve">Ni3S2 </t>
  </si>
  <si>
    <t>Arsenohauchecornite</t>
  </si>
  <si>
    <t xml:space="preserve">Ni18Bi3AsS16 </t>
  </si>
  <si>
    <t>Bismutohauchecornite</t>
  </si>
  <si>
    <t xml:space="preserve">Ni9Bi2S8 </t>
  </si>
  <si>
    <t>Hauchecornite</t>
  </si>
  <si>
    <t xml:space="preserve">Ni9Bi(Sb,Bi)S8 </t>
  </si>
  <si>
    <t>Tellurohauchecornite</t>
  </si>
  <si>
    <t xml:space="preserve">Ni9BiTeS8 </t>
  </si>
  <si>
    <t>Tucekite</t>
  </si>
  <si>
    <t xml:space="preserve">Ni9Sb2S8 </t>
  </si>
  <si>
    <t>Argentopentlandite</t>
  </si>
  <si>
    <t xml:space="preserve">Ag(Fe,Ni)8S8 </t>
  </si>
  <si>
    <t>Cobaltpentlandite</t>
  </si>
  <si>
    <t xml:space="preserve">Co9S8 </t>
  </si>
  <si>
    <t>Geffroyite</t>
  </si>
  <si>
    <t xml:space="preserve">(Ag,Cu,Fe)9(Se,S)8 </t>
  </si>
  <si>
    <t>Manganoshadlunite</t>
  </si>
  <si>
    <t xml:space="preserve">(Mn,Pb)(Cu,Fe)8S8 </t>
  </si>
  <si>
    <t>Pentlandite</t>
  </si>
  <si>
    <t xml:space="preserve">(Fe,Ni)9S8 </t>
  </si>
  <si>
    <t>Shadlunite</t>
  </si>
  <si>
    <t xml:space="preserve">(Pb,Cd)(Fe,Cu)8S8 </t>
  </si>
  <si>
    <t>Godlevskite</t>
  </si>
  <si>
    <t xml:space="preserve">(Ni,Fe)9S8 </t>
  </si>
  <si>
    <t>Sugakiite</t>
  </si>
  <si>
    <t xml:space="preserve">Cu(Fe,Ni)8S8 </t>
  </si>
  <si>
    <t>Vozhminite</t>
  </si>
  <si>
    <t xml:space="preserve">(Ni,Co)4(As,Sb)S2 </t>
  </si>
  <si>
    <t>Metal Sulfides, M:S &gt; 1:1 (mainly 2:1): With Rh, Pd, Pt, etc.</t>
  </si>
  <si>
    <t>Palladseite</t>
  </si>
  <si>
    <t xml:space="preserve">Pd17Se15 </t>
  </si>
  <si>
    <t>Miassite</t>
  </si>
  <si>
    <t xml:space="preserve">Rh17S15 </t>
  </si>
  <si>
    <t>Oosterboschite</t>
  </si>
  <si>
    <t xml:space="preserve">(Pd,Cu)7Se3 </t>
  </si>
  <si>
    <t>Jagueite</t>
  </si>
  <si>
    <t xml:space="preserve">Cu2Pd3Se4 </t>
  </si>
  <si>
    <t>Chrisstanleyite</t>
  </si>
  <si>
    <t xml:space="preserve">Ag2Pd3Se4 </t>
  </si>
  <si>
    <t>Keithconnite</t>
  </si>
  <si>
    <t xml:space="preserve">Pd3-xTe(x=0.14 </t>
  </si>
  <si>
    <t>Vasilite</t>
  </si>
  <si>
    <t xml:space="preserve">(Pd,Cu)16(S,Te)7 </t>
  </si>
  <si>
    <t>Telluropalladinite</t>
  </si>
  <si>
    <t xml:space="preserve">Pd9Te4 </t>
  </si>
  <si>
    <t>Luberoite</t>
  </si>
  <si>
    <t xml:space="preserve">Pt5Se4 </t>
  </si>
  <si>
    <t>Oulankaite</t>
  </si>
  <si>
    <t xml:space="preserve">(Pd,Pt)5(Cu,Fe)4SnTe2S2 </t>
  </si>
  <si>
    <t>Telargpalite</t>
  </si>
  <si>
    <t xml:space="preserve">(Pd,Ag)3Te </t>
  </si>
  <si>
    <t>Temagamite</t>
  </si>
  <si>
    <t xml:space="preserve">Pd3HgTe3 </t>
  </si>
  <si>
    <t>Sopcheite</t>
  </si>
  <si>
    <t xml:space="preserve">Ag4Pd3Te4 </t>
  </si>
  <si>
    <t>Laflammeite</t>
  </si>
  <si>
    <t xml:space="preserve">Pd3Pb2S2 </t>
  </si>
  <si>
    <t>Tischendorfite</t>
  </si>
  <si>
    <t xml:space="preserve">Pd8Hg3Se9 </t>
  </si>
  <si>
    <t>Kharaelakhite</t>
  </si>
  <si>
    <t xml:space="preserve">(Pt,Cu,Pb,Fe,Ni)9S8 </t>
  </si>
  <si>
    <t>Metal Sulfides, M:S &gt; 1:1 (mainly 2:1): With Hg, Tl</t>
  </si>
  <si>
    <t>Imiterite</t>
  </si>
  <si>
    <t xml:space="preserve">Ag2HgS2 </t>
  </si>
  <si>
    <t>Gortdrumite</t>
  </si>
  <si>
    <t xml:space="preserve">(Cu,Fe)6Hg2S5 </t>
  </si>
  <si>
    <t>Balkanite</t>
  </si>
  <si>
    <t xml:space="preserve">Cu9Ag5HgS8 </t>
  </si>
  <si>
    <t>Danielsite</t>
  </si>
  <si>
    <t xml:space="preserve">(Cu,Ag)14HgS8 </t>
  </si>
  <si>
    <t>Donharrisite</t>
  </si>
  <si>
    <t xml:space="preserve">Ni8Hg3S9 </t>
  </si>
  <si>
    <t>Carlinite</t>
  </si>
  <si>
    <t xml:space="preserve">Tl2S </t>
  </si>
  <si>
    <t>Bukovite</t>
  </si>
  <si>
    <t xml:space="preserve">Tl2Cu3FeSe4 </t>
  </si>
  <si>
    <t>Thalcusite</t>
  </si>
  <si>
    <t xml:space="preserve">TlCu3FeS4 </t>
  </si>
  <si>
    <t>Murunskite</t>
  </si>
  <si>
    <t xml:space="preserve">K2Cu3FeS4 </t>
  </si>
  <si>
    <t>Rohaite</t>
  </si>
  <si>
    <t xml:space="preserve">TlCu5SbS2 </t>
  </si>
  <si>
    <t>Chalcothallite</t>
  </si>
  <si>
    <t xml:space="preserve">(Cu,Fe)6Tl2SbS4 </t>
  </si>
  <si>
    <t>Sabatierite</t>
  </si>
  <si>
    <t xml:space="preserve">Cu4TlSe3 </t>
  </si>
  <si>
    <t>Crookesite</t>
  </si>
  <si>
    <t xml:space="preserve">Cu7(Tl,Ag)Se4 </t>
  </si>
  <si>
    <t>Brodtkorbite</t>
  </si>
  <si>
    <t xml:space="preserve">Cu2HgSe2 </t>
  </si>
  <si>
    <t>Metal Sulfides, M:S &gt; 1:1 (mainly 2:1): With Pb(Bi)</t>
  </si>
  <si>
    <t>Betekhtinite</t>
  </si>
  <si>
    <t xml:space="preserve">Cu10(Fe,Pb)S6 </t>
  </si>
  <si>
    <t>Furutobeite</t>
  </si>
  <si>
    <t xml:space="preserve">(Cu,Ag)6PbS4 </t>
  </si>
  <si>
    <t>Rhodplumsite</t>
  </si>
  <si>
    <t xml:space="preserve">Pb2Rh3S2 </t>
  </si>
  <si>
    <t>Shandite</t>
  </si>
  <si>
    <t xml:space="preserve">Pb2Ni3S2 </t>
  </si>
  <si>
    <t>Parkerite</t>
  </si>
  <si>
    <t xml:space="preserve">Ni3(Bi,Pb)2S2 </t>
  </si>
  <si>
    <t>Schlemaite</t>
  </si>
  <si>
    <t xml:space="preserve">(Cu,[])6(Pb,Bi)Se4 </t>
  </si>
  <si>
    <t>Pasavaite</t>
  </si>
  <si>
    <t xml:space="preserve">Pd3Pb2Te2 </t>
  </si>
  <si>
    <t>Metal Sulfides, M:S = 1:1 (and similar)</t>
  </si>
  <si>
    <t>Metal Sulfides, M:S = 1:1 (and similar): With Cu</t>
  </si>
  <si>
    <t>Klockmannite</t>
  </si>
  <si>
    <t xml:space="preserve">CuSe </t>
  </si>
  <si>
    <t>Spionkopite</t>
  </si>
  <si>
    <t xml:space="preserve">Cu1.4S </t>
  </si>
  <si>
    <t>Yarrowite</t>
  </si>
  <si>
    <t xml:space="preserve">Cu9S8 </t>
  </si>
  <si>
    <t>Nukundamite</t>
  </si>
  <si>
    <t xml:space="preserve">(Cu,Fe)4S4 </t>
  </si>
  <si>
    <t>Calvertite</t>
  </si>
  <si>
    <t xml:space="preserve">Cu5Ge0.5S4 </t>
  </si>
  <si>
    <t>Metal Sulfides, M:S = 1:1 (and similar): With Zn, Fe, Cu, Ag, Au, etc</t>
  </si>
  <si>
    <t>Rudashevskyite</t>
  </si>
  <si>
    <t xml:space="preserve">(Fe,Zn)S </t>
  </si>
  <si>
    <t>Hawleyite</t>
  </si>
  <si>
    <t xml:space="preserve">CdS </t>
  </si>
  <si>
    <t xml:space="preserve">HgTe </t>
  </si>
  <si>
    <t>Metacinnabar</t>
  </si>
  <si>
    <t xml:space="preserve">HgS </t>
  </si>
  <si>
    <t>Tiemannite</t>
  </si>
  <si>
    <t xml:space="preserve">HgSe </t>
  </si>
  <si>
    <t>Stilleite</t>
  </si>
  <si>
    <t xml:space="preserve">ZnSe </t>
  </si>
  <si>
    <t>Sakuraiite</t>
  </si>
  <si>
    <t xml:space="preserve">(Cu,Zn,Fe,In,Sn)4S4 </t>
  </si>
  <si>
    <t>Polhemusite</t>
  </si>
  <si>
    <t xml:space="preserve">(Zn,Hg)S </t>
  </si>
  <si>
    <t>Arsenosulvanite</t>
  </si>
  <si>
    <t xml:space="preserve">Cu3(As,V)S4 </t>
  </si>
  <si>
    <t>Eskebornite</t>
  </si>
  <si>
    <t xml:space="preserve">CuFeSe2 </t>
  </si>
  <si>
    <t>Gallite</t>
  </si>
  <si>
    <t xml:space="preserve">CuGaS2 </t>
  </si>
  <si>
    <t>Lenaite</t>
  </si>
  <si>
    <t xml:space="preserve">AgFeS2 </t>
  </si>
  <si>
    <t>Roquesite</t>
  </si>
  <si>
    <t xml:space="preserve">CuInS2 </t>
  </si>
  <si>
    <t>Laforetite</t>
  </si>
  <si>
    <t xml:space="preserve">AgInS2 </t>
  </si>
  <si>
    <t>Haycockite</t>
  </si>
  <si>
    <t xml:space="preserve">Cu4Fe5S8 </t>
  </si>
  <si>
    <t>Mooihoekite</t>
  </si>
  <si>
    <t xml:space="preserve">Cu9Fe9S16 </t>
  </si>
  <si>
    <t>Putoranite</t>
  </si>
  <si>
    <t xml:space="preserve">Cu1.1Fe1.2S2 </t>
  </si>
  <si>
    <t>Talnakhite</t>
  </si>
  <si>
    <t xml:space="preserve">Cu9(Fe,Ni)8S16 </t>
  </si>
  <si>
    <t>Cernyite</t>
  </si>
  <si>
    <t xml:space="preserve">Cu2CdSnS4 </t>
  </si>
  <si>
    <t>Hocartite</t>
  </si>
  <si>
    <t xml:space="preserve">Ag2FeSnS4 </t>
  </si>
  <si>
    <t>Kuramite</t>
  </si>
  <si>
    <t xml:space="preserve">Cu3SnS4 </t>
  </si>
  <si>
    <t>Pirquitasite</t>
  </si>
  <si>
    <t xml:space="preserve">Ag2ZnSnS4 </t>
  </si>
  <si>
    <t>Stannite</t>
  </si>
  <si>
    <t xml:space="preserve">Cu2FeSnS4 </t>
  </si>
  <si>
    <t>Velikite</t>
  </si>
  <si>
    <t xml:space="preserve">Cu2HgSnS4 </t>
  </si>
  <si>
    <t>Idaite</t>
  </si>
  <si>
    <t xml:space="preserve">Cu5FeS6 </t>
  </si>
  <si>
    <t>Ferrokesterite</t>
  </si>
  <si>
    <t xml:space="preserve">Cu2(Fe,Zn)SnS4 </t>
  </si>
  <si>
    <t>Kesterite</t>
  </si>
  <si>
    <t xml:space="preserve">Cu2(Zn,Fe)SnS4 </t>
  </si>
  <si>
    <t>Mohite</t>
  </si>
  <si>
    <t xml:space="preserve">Cu2SnS3 </t>
  </si>
  <si>
    <t>Stannoidite</t>
  </si>
  <si>
    <t xml:space="preserve">Cu8Fe3Sn2S12 </t>
  </si>
  <si>
    <t>Chatkalite</t>
  </si>
  <si>
    <t xml:space="preserve">Cu6Fe++Sn2S8 </t>
  </si>
  <si>
    <t>Mawsonite</t>
  </si>
  <si>
    <t xml:space="preserve">Cu+6Fe+++2Sn++++S8 </t>
  </si>
  <si>
    <t>Colusite</t>
  </si>
  <si>
    <t xml:space="preserve">Cu12-13V(As,Sb,Sn,Ge)3S16 </t>
  </si>
  <si>
    <t>Germanite</t>
  </si>
  <si>
    <t xml:space="preserve">Cu26Fe4Ge4S32 </t>
  </si>
  <si>
    <t>Germanocolusite</t>
  </si>
  <si>
    <t xml:space="preserve">Cu13V(Ge,As)3S16 </t>
  </si>
  <si>
    <t>Nekrasovite</t>
  </si>
  <si>
    <t xml:space="preserve">Cu+26V2(Sn,As,Sb)6S32 </t>
  </si>
  <si>
    <t>Stibiocolusite</t>
  </si>
  <si>
    <t xml:space="preserve">Cu13V(Sb,As,Sn)3S16 </t>
  </si>
  <si>
    <t>Maikainite</t>
  </si>
  <si>
    <t xml:space="preserve">Cu20(Fe,Cu)6Mo2Ge6S32 </t>
  </si>
  <si>
    <t>Ovamboite</t>
  </si>
  <si>
    <t xml:space="preserve">Cu20(Fe,Cu,Zn)6W2Ge6S32 </t>
  </si>
  <si>
    <t>Hemusite</t>
  </si>
  <si>
    <t xml:space="preserve">Cu6SnMoS8 </t>
  </si>
  <si>
    <t>Kiddcreekite</t>
  </si>
  <si>
    <t xml:space="preserve">Cu6SnWS8 </t>
  </si>
  <si>
    <t>Renierite</t>
  </si>
  <si>
    <t xml:space="preserve">(Cu,Zn)11(Ge,As)2Fe4S16 </t>
  </si>
  <si>
    <t>Polkovicite</t>
  </si>
  <si>
    <t xml:space="preserve">(Fe,Pb)3(Ge,Fe)1-xS4 </t>
  </si>
  <si>
    <t>Morozeviczite</t>
  </si>
  <si>
    <t xml:space="preserve">(Pb,Fe)3Ge1-xS4 </t>
  </si>
  <si>
    <t>Catamarcaite</t>
  </si>
  <si>
    <t xml:space="preserve">Cu6GeWS8 </t>
  </si>
  <si>
    <t>Vinciennite</t>
  </si>
  <si>
    <t xml:space="preserve">Cu10Fe4Sn(As,Sb)S16 </t>
  </si>
  <si>
    <t>Lautite</t>
  </si>
  <si>
    <t xml:space="preserve">CuAsS </t>
  </si>
  <si>
    <t>Cadmoselite</t>
  </si>
  <si>
    <t xml:space="preserve">CdSe </t>
  </si>
  <si>
    <t>Rambergite</t>
  </si>
  <si>
    <t xml:space="preserve">MnS </t>
  </si>
  <si>
    <t>Greenockite</t>
  </si>
  <si>
    <t>Wurtzite</t>
  </si>
  <si>
    <t>Cubanite</t>
  </si>
  <si>
    <t xml:space="preserve">CuFe2S3 </t>
  </si>
  <si>
    <t>Isocubanite</t>
  </si>
  <si>
    <t>Picotpaulite</t>
  </si>
  <si>
    <t xml:space="preserve">TlFe2S3 </t>
  </si>
  <si>
    <t>Raguinite</t>
  </si>
  <si>
    <t xml:space="preserve">TlFeS2 </t>
  </si>
  <si>
    <t>Argentopyrite</t>
  </si>
  <si>
    <t xml:space="preserve">AgFe2S3 </t>
  </si>
  <si>
    <t>Sternbergite</t>
  </si>
  <si>
    <t>Sulvanite</t>
  </si>
  <si>
    <t xml:space="preserve">Cu3VS4 </t>
  </si>
  <si>
    <t>Vulcanite</t>
  </si>
  <si>
    <t xml:space="preserve">CuTe </t>
  </si>
  <si>
    <t>Empressite</t>
  </si>
  <si>
    <t xml:space="preserve">AgTe </t>
  </si>
  <si>
    <t>Muthmannite</t>
  </si>
  <si>
    <t xml:space="preserve">AgAuTe2 </t>
  </si>
  <si>
    <t>Metal Sulfides, M:S = 1:1 (and similar): With Ni, Fe, Co, PGE, etc.</t>
  </si>
  <si>
    <t>Zlatogorite</t>
  </si>
  <si>
    <t xml:space="preserve">CuNiSb2 </t>
  </si>
  <si>
    <t>Breithauptite</t>
  </si>
  <si>
    <t xml:space="preserve">NiSb </t>
  </si>
  <si>
    <t>Freboldite</t>
  </si>
  <si>
    <t xml:space="preserve">CoSe </t>
  </si>
  <si>
    <t>Langisite</t>
  </si>
  <si>
    <t xml:space="preserve">(Co,Ni)As </t>
  </si>
  <si>
    <t>Nickeline</t>
  </si>
  <si>
    <t xml:space="preserve">NiAs </t>
  </si>
  <si>
    <t>Sederholmite</t>
  </si>
  <si>
    <t xml:space="preserve">NiSe </t>
  </si>
  <si>
    <t>Stumpflite</t>
  </si>
  <si>
    <t xml:space="preserve">Pt(Sb,Bi) </t>
  </si>
  <si>
    <t>Sudburyite</t>
  </si>
  <si>
    <t xml:space="preserve">(Pd,Ni)Sb </t>
  </si>
  <si>
    <t>Sobolevskite</t>
  </si>
  <si>
    <t xml:space="preserve">PdBi </t>
  </si>
  <si>
    <t>Achavalite</t>
  </si>
  <si>
    <t xml:space="preserve">FeSe </t>
  </si>
  <si>
    <t>Jaipurite</t>
  </si>
  <si>
    <t xml:space="preserve">CoS </t>
  </si>
  <si>
    <t>Hexatestibiopanickelite</t>
  </si>
  <si>
    <t xml:space="preserve">(Ni,Pd)(Te,Sb) </t>
  </si>
  <si>
    <t>Kotulskite</t>
  </si>
  <si>
    <t xml:space="preserve">Pd(Te,Bi) </t>
  </si>
  <si>
    <t>Smythite</t>
  </si>
  <si>
    <t xml:space="preserve">(Fe,Ni)9S11 </t>
  </si>
  <si>
    <t>Troilite</t>
  </si>
  <si>
    <t xml:space="preserve">FeS </t>
  </si>
  <si>
    <t>Cherepanovite</t>
  </si>
  <si>
    <t xml:space="preserve">RhAs </t>
  </si>
  <si>
    <t>Modderite</t>
  </si>
  <si>
    <t xml:space="preserve">(Co,Fe)As </t>
  </si>
  <si>
    <t>Ruthenarsenite</t>
  </si>
  <si>
    <t xml:space="preserve">(Ru,Ni)As </t>
  </si>
  <si>
    <t>Westerveldite</t>
  </si>
  <si>
    <t xml:space="preserve">(Fe,Ni,Co)As </t>
  </si>
  <si>
    <t>Makinenite</t>
  </si>
  <si>
    <t>Millerite</t>
  </si>
  <si>
    <t xml:space="preserve">NiS </t>
  </si>
  <si>
    <t>Mackinawite</t>
  </si>
  <si>
    <t xml:space="preserve">(Fe,Ni)S0.9 </t>
  </si>
  <si>
    <t>Vavrinite</t>
  </si>
  <si>
    <t xml:space="preserve">Ni2SbTe2 </t>
  </si>
  <si>
    <t>Braggite</t>
  </si>
  <si>
    <t xml:space="preserve">(Pt,Pd,Ni)S </t>
  </si>
  <si>
    <t>Cooperite</t>
  </si>
  <si>
    <t>Vysotskite</t>
  </si>
  <si>
    <t xml:space="preserve">(Pd,Ni)S </t>
  </si>
  <si>
    <t>Metal Sulfides, M:S = 1:1 (and similar): With Sn, Pb, Hg, etc.</t>
  </si>
  <si>
    <t>Herzenbergite</t>
  </si>
  <si>
    <t xml:space="preserve">SnS </t>
  </si>
  <si>
    <t>Teallite</t>
  </si>
  <si>
    <t xml:space="preserve">PbSnS2 </t>
  </si>
  <si>
    <t>Altaite</t>
  </si>
  <si>
    <t xml:space="preserve">PbTe </t>
  </si>
  <si>
    <t>Clausthalite</t>
  </si>
  <si>
    <t xml:space="preserve">PbSe </t>
  </si>
  <si>
    <t>Alabandite</t>
  </si>
  <si>
    <t>Niningerite</t>
  </si>
  <si>
    <t xml:space="preserve">(Mg,Fe++,Mn)S </t>
  </si>
  <si>
    <t>Oldhamite</t>
  </si>
  <si>
    <t xml:space="preserve">(Ca,Mg,Fe)S </t>
  </si>
  <si>
    <t>Keilite</t>
  </si>
  <si>
    <t xml:space="preserve">(Fe,Mn,Mg,Ca,Cr)S </t>
  </si>
  <si>
    <t>Cinnabar</t>
  </si>
  <si>
    <t>Hypercinnabar</t>
  </si>
  <si>
    <t>Metal Sulfides, M:S = 3:4 and 2:3</t>
  </si>
  <si>
    <t>Metal Sulfides, M:S = 3:4 and 2:3: M:S = 3:4</t>
  </si>
  <si>
    <t>Bornhardtite</t>
  </si>
  <si>
    <t xml:space="preserve">Co++Co+++2Se4 </t>
  </si>
  <si>
    <t>Florensovite</t>
  </si>
  <si>
    <t xml:space="preserve">Cu(Cr1.5Sb0.5)S4 </t>
  </si>
  <si>
    <t>Carrollite</t>
  </si>
  <si>
    <t xml:space="preserve">Cu(Co,Ni)2S4 </t>
  </si>
  <si>
    <t>Fletcherite</t>
  </si>
  <si>
    <t xml:space="preserve">Cu(Ni,Co)2S4 </t>
  </si>
  <si>
    <t>Daubreelite</t>
  </si>
  <si>
    <t xml:space="preserve">Fe++Cr2S4 </t>
  </si>
  <si>
    <t>Greigite</t>
  </si>
  <si>
    <t xml:space="preserve">Fe++Fe+++2S4 </t>
  </si>
  <si>
    <t>Linnaeite</t>
  </si>
  <si>
    <t xml:space="preserve">Co++Co+++2S4 </t>
  </si>
  <si>
    <t>Kalininite</t>
  </si>
  <si>
    <t xml:space="preserve">ZnCr2S4 </t>
  </si>
  <si>
    <t>Polydymite</t>
  </si>
  <si>
    <t xml:space="preserve">NiNi2S4 </t>
  </si>
  <si>
    <t>Violarite</t>
  </si>
  <si>
    <t xml:space="preserve">Fe++Ni+++2S4 </t>
  </si>
  <si>
    <t>Tyrrellite</t>
  </si>
  <si>
    <t xml:space="preserve">(Cu,Co,Ni)3Se4 </t>
  </si>
  <si>
    <t>Siegenite</t>
  </si>
  <si>
    <t xml:space="preserve">(Ni,Co)3S4 </t>
  </si>
  <si>
    <t>Trustedtite</t>
  </si>
  <si>
    <t xml:space="preserve">Ni3Se4 </t>
  </si>
  <si>
    <t>Cadmoindite</t>
  </si>
  <si>
    <t xml:space="preserve">CdIn2S4 </t>
  </si>
  <si>
    <t>Cuproiridsite</t>
  </si>
  <si>
    <t xml:space="preserve">CuIr2S4 </t>
  </si>
  <si>
    <t>Cuprorhodsite</t>
  </si>
  <si>
    <t xml:space="preserve">CuRh2S4 </t>
  </si>
  <si>
    <t>Dayingite</t>
  </si>
  <si>
    <t xml:space="preserve">CuCoPtS4 </t>
  </si>
  <si>
    <t>Ferrorhodsite</t>
  </si>
  <si>
    <t xml:space="preserve">(Fe,Cu)(Rh,Ir,Pt)2S4 </t>
  </si>
  <si>
    <t>Indite</t>
  </si>
  <si>
    <t xml:space="preserve">Fe++In2S4 </t>
  </si>
  <si>
    <t>Malanite</t>
  </si>
  <si>
    <t xml:space="preserve">Cu(Pt,Ir)2S4 </t>
  </si>
  <si>
    <t>Xingzhongite</t>
  </si>
  <si>
    <t xml:space="preserve">(Pb,Cu,Fe)(Ir,Pt,Rh)2S4 </t>
  </si>
  <si>
    <t>Rhodostannite</t>
  </si>
  <si>
    <t xml:space="preserve">Cu2FeSn3S8 </t>
  </si>
  <si>
    <t>Toyohaite</t>
  </si>
  <si>
    <t xml:space="preserve">Ag2FeSn3S8 </t>
  </si>
  <si>
    <t>Wilkmanite</t>
  </si>
  <si>
    <t>Brezinaite</t>
  </si>
  <si>
    <t xml:space="preserve">Cr3S4 </t>
  </si>
  <si>
    <t>Heideite</t>
  </si>
  <si>
    <t xml:space="preserve">(Fe,Cr)1+x(Ti,Fe)2S4 </t>
  </si>
  <si>
    <t>Inaglyite</t>
  </si>
  <si>
    <t xml:space="preserve">PbCu3(Ir,Pt)8S16 </t>
  </si>
  <si>
    <t>Konderite</t>
  </si>
  <si>
    <t xml:space="preserve">PbCu3(Rh,Pt,Ir)8S16 </t>
  </si>
  <si>
    <t>Kingstonite</t>
  </si>
  <si>
    <t xml:space="preserve">(Rh,Ir,Pt)3S4 </t>
  </si>
  <si>
    <t>Metal Sulfides, M:S = 3:4 and 2:3: M:S = 2:3 and similar</t>
  </si>
  <si>
    <t>Heklaite</t>
  </si>
  <si>
    <t xml:space="preserve">KNaSiF6 </t>
  </si>
  <si>
    <t>Antimonselite</t>
  </si>
  <si>
    <t xml:space="preserve">Sb2Se3 </t>
  </si>
  <si>
    <t>Guanajuatite</t>
  </si>
  <si>
    <t xml:space="preserve">Bi2Se3 </t>
  </si>
  <si>
    <t>Metastibnite</t>
  </si>
  <si>
    <t>Paakkonenite</t>
  </si>
  <si>
    <t xml:space="preserve">Sb2AsS2 </t>
  </si>
  <si>
    <t>Ottemannite</t>
  </si>
  <si>
    <t xml:space="preserve">Sn2S3 </t>
  </si>
  <si>
    <t>Suredaite</t>
  </si>
  <si>
    <t xml:space="preserve">PbSnS3 </t>
  </si>
  <si>
    <t>Bowieite</t>
  </si>
  <si>
    <t xml:space="preserve">(Rh,Ir,Pt)1.77S3 </t>
  </si>
  <si>
    <t>Kashinite</t>
  </si>
  <si>
    <t xml:space="preserve">(Ir,Rh)2S3 </t>
  </si>
  <si>
    <t>Montbrayite</t>
  </si>
  <si>
    <t xml:space="preserve">(Au,Sb)2Te3 </t>
  </si>
  <si>
    <t>Edgarite</t>
  </si>
  <si>
    <t xml:space="preserve">FeNb2S6 </t>
  </si>
  <si>
    <t>Tarkianite</t>
  </si>
  <si>
    <t xml:space="preserve">(Cu,Fe)(Re,Mo)4S8 </t>
  </si>
  <si>
    <t>Cameronite</t>
  </si>
  <si>
    <t xml:space="preserve">AgCu7Te10 </t>
  </si>
  <si>
    <t>Metal Sulfides, M:S = 3:4 and 2:3: Variable M:S</t>
  </si>
  <si>
    <t>Platynite</t>
  </si>
  <si>
    <t xml:space="preserve">(Bi,Pb)3(Se,S)4 </t>
  </si>
  <si>
    <t>Hedleyite</t>
  </si>
  <si>
    <t xml:space="preserve">Bi7Te3 </t>
  </si>
  <si>
    <t>Nevskite</t>
  </si>
  <si>
    <t xml:space="preserve">Bi(Se,S) </t>
  </si>
  <si>
    <t>Telluronevskite</t>
  </si>
  <si>
    <t xml:space="preserve">Bi3TeSe2 </t>
  </si>
  <si>
    <t>Ingodite</t>
  </si>
  <si>
    <t xml:space="preserve">Bi(S,Te) </t>
  </si>
  <si>
    <t>Sulphotsumoite</t>
  </si>
  <si>
    <t xml:space="preserve">Bi3Te2S </t>
  </si>
  <si>
    <t>Tsumoite</t>
  </si>
  <si>
    <t xml:space="preserve">BiTe </t>
  </si>
  <si>
    <t>Kawazulite</t>
  </si>
  <si>
    <t xml:space="preserve">Bi2(Te,Se,S)3 </t>
  </si>
  <si>
    <t>Paraguanajuatite</t>
  </si>
  <si>
    <t xml:space="preserve">Bi2(Se,S)3 </t>
  </si>
  <si>
    <t>Skippenite</t>
  </si>
  <si>
    <t xml:space="preserve">Bi2Se2(Te,S) </t>
  </si>
  <si>
    <t>Tetradymite</t>
  </si>
  <si>
    <t xml:space="preserve">Bi2Te2S </t>
  </si>
  <si>
    <t>Tellurantimony</t>
  </si>
  <si>
    <t xml:space="preserve">Sb2Te3 </t>
  </si>
  <si>
    <t>Tellurobismuthite</t>
  </si>
  <si>
    <t xml:space="preserve">Bi2Te3 </t>
  </si>
  <si>
    <t>Laitakarite</t>
  </si>
  <si>
    <t xml:space="preserve">Bi4(Se,S)3 </t>
  </si>
  <si>
    <t>Ikunolite</t>
  </si>
  <si>
    <t xml:space="preserve">Bi4(S,Se)3 </t>
  </si>
  <si>
    <t>Joseite</t>
  </si>
  <si>
    <t xml:space="preserve">Bi4(S,Te)3 </t>
  </si>
  <si>
    <t>Joseite-B</t>
  </si>
  <si>
    <t>Pilsenite</t>
  </si>
  <si>
    <t xml:space="preserve">Bi4Te3 </t>
  </si>
  <si>
    <t>Vihorlatite</t>
  </si>
  <si>
    <t xml:space="preserve">Bi24Se17Te4 </t>
  </si>
  <si>
    <t>Baksanite</t>
  </si>
  <si>
    <t xml:space="preserve">Bi6Te2S3 </t>
  </si>
  <si>
    <t>Protojoseite</t>
  </si>
  <si>
    <t xml:space="preserve">Bi4TeS2 </t>
  </si>
  <si>
    <t>Sztrokayite</t>
  </si>
  <si>
    <t xml:space="preserve">Bi3TeS2 </t>
  </si>
  <si>
    <t>Metal Sulfides, M:S &lt;= 1:2</t>
  </si>
  <si>
    <t>Metal Sulfides, M:S &lt;= 1:2: M:S = 1:2</t>
  </si>
  <si>
    <t>Sylvanite</t>
  </si>
  <si>
    <t xml:space="preserve">(Au,Ag)2Te4 </t>
  </si>
  <si>
    <t>Calaverite</t>
  </si>
  <si>
    <t xml:space="preserve">AuTe2 </t>
  </si>
  <si>
    <t>Krennerite</t>
  </si>
  <si>
    <t>Kostovite</t>
  </si>
  <si>
    <t xml:space="preserve">CuAuTe4 </t>
  </si>
  <si>
    <t>Berndtite</t>
  </si>
  <si>
    <t xml:space="preserve">SnS2 </t>
  </si>
  <si>
    <t>Merenskyite</t>
  </si>
  <si>
    <t xml:space="preserve">(Pd,Pt)(Te,Bi)2 </t>
  </si>
  <si>
    <t>Melonite</t>
  </si>
  <si>
    <t xml:space="preserve">NiTe2 </t>
  </si>
  <si>
    <t>Kitkaite</t>
  </si>
  <si>
    <t xml:space="preserve">NiTeSe </t>
  </si>
  <si>
    <t>Moncheite</t>
  </si>
  <si>
    <t xml:space="preserve">(Pt,Pd)(Te,Bi)2 </t>
  </si>
  <si>
    <t>Sudovikovite</t>
  </si>
  <si>
    <t xml:space="preserve">PtSe2 </t>
  </si>
  <si>
    <t>Shuangfengite</t>
  </si>
  <si>
    <t xml:space="preserve">IrTe2 </t>
  </si>
  <si>
    <t>Verbeekite</t>
  </si>
  <si>
    <t xml:space="preserve">PdSe2 </t>
  </si>
  <si>
    <t>Drysdallite</t>
  </si>
  <si>
    <t xml:space="preserve">Mo(Se,S)2 </t>
  </si>
  <si>
    <t>Jordisite</t>
  </si>
  <si>
    <t>Tungstenite</t>
  </si>
  <si>
    <t xml:space="preserve">WS2 </t>
  </si>
  <si>
    <t>Metal Sulfides, M:S &lt;= 1:2: M:S = 1:2, with Fe, Co, Ni, PGE, etc.</t>
  </si>
  <si>
    <t>Aurostibite</t>
  </si>
  <si>
    <t xml:space="preserve">AuSb2 </t>
  </si>
  <si>
    <t>Cattierite</t>
  </si>
  <si>
    <t xml:space="preserve">CoS2 </t>
  </si>
  <si>
    <t>Hauerite</t>
  </si>
  <si>
    <t xml:space="preserve">MnS2 </t>
  </si>
  <si>
    <t>Fukuchilite</t>
  </si>
  <si>
    <t xml:space="preserve">Cu3FeS8 </t>
  </si>
  <si>
    <t>Erlichmanite</t>
  </si>
  <si>
    <t xml:space="preserve">OsS2 </t>
  </si>
  <si>
    <t>Geversite</t>
  </si>
  <si>
    <t xml:space="preserve">Pt(Sb,Bi)2 </t>
  </si>
  <si>
    <t>Insizwaite</t>
  </si>
  <si>
    <t xml:space="preserve">Pt(Bi,Sb)2 </t>
  </si>
  <si>
    <t>Laurite</t>
  </si>
  <si>
    <t xml:space="preserve">RuS2 </t>
  </si>
  <si>
    <t>Krutaite</t>
  </si>
  <si>
    <t xml:space="preserve">CuSe2 </t>
  </si>
  <si>
    <t>Penroseite</t>
  </si>
  <si>
    <t xml:space="preserve">(Ni,Co,Cu)Se2 </t>
  </si>
  <si>
    <t>Sperrylite</t>
  </si>
  <si>
    <t xml:space="preserve">PtAs2 </t>
  </si>
  <si>
    <t>Vaesite</t>
  </si>
  <si>
    <t xml:space="preserve">NiS2 </t>
  </si>
  <si>
    <t>Villamaninite</t>
  </si>
  <si>
    <t xml:space="preserve">(Cu,Ni,Co,Fe)S2 </t>
  </si>
  <si>
    <t>Trogtalite</t>
  </si>
  <si>
    <t xml:space="preserve">CoSe2 </t>
  </si>
  <si>
    <t>Dzharkenite</t>
  </si>
  <si>
    <t xml:space="preserve">FeSe2 </t>
  </si>
  <si>
    <t>Gaotaiite</t>
  </si>
  <si>
    <t xml:space="preserve">Ir3Te8 </t>
  </si>
  <si>
    <t>Bambollaite</t>
  </si>
  <si>
    <t xml:space="preserve">Cu(Se,Te)2 </t>
  </si>
  <si>
    <t>Frohbergite</t>
  </si>
  <si>
    <t xml:space="preserve">FeTe2 </t>
  </si>
  <si>
    <t>Hastite</t>
  </si>
  <si>
    <t>Ferroselite</t>
  </si>
  <si>
    <t>Kullerudite</t>
  </si>
  <si>
    <t xml:space="preserve">NiSe2 </t>
  </si>
  <si>
    <t>Mattagamite</t>
  </si>
  <si>
    <t xml:space="preserve">CoTe2 </t>
  </si>
  <si>
    <t>MC</t>
  </si>
  <si>
    <t>Marcasite</t>
  </si>
  <si>
    <t>Alloclasite</t>
  </si>
  <si>
    <t xml:space="preserve">(Co,Fe)AsS </t>
  </si>
  <si>
    <t>Glaucodot</t>
  </si>
  <si>
    <t>Costibite</t>
  </si>
  <si>
    <t xml:space="preserve">CoSbS </t>
  </si>
  <si>
    <t>Pararammelsbergite</t>
  </si>
  <si>
    <t xml:space="preserve">NiAs2 </t>
  </si>
  <si>
    <t>Paracostibite</t>
  </si>
  <si>
    <t>Oenite</t>
  </si>
  <si>
    <t xml:space="preserve">CoSbAs </t>
  </si>
  <si>
    <t>Clinosafflorite</t>
  </si>
  <si>
    <t xml:space="preserve">(Co,Fe,Ni)As2 </t>
  </si>
  <si>
    <t>Anduoite</t>
  </si>
  <si>
    <t xml:space="preserve">(Ru,Os)As2 </t>
  </si>
  <si>
    <t>Omeiite</t>
  </si>
  <si>
    <t xml:space="preserve">(Os,Ru)As2 </t>
  </si>
  <si>
    <t>Lollingite</t>
  </si>
  <si>
    <t xml:space="preserve">FeAs2 </t>
  </si>
  <si>
    <t>Nisbite</t>
  </si>
  <si>
    <t xml:space="preserve">NiSb2 </t>
  </si>
  <si>
    <t>Rammelsbergite</t>
  </si>
  <si>
    <t>Safflorite</t>
  </si>
  <si>
    <t xml:space="preserve">(Co,Fe)As2 </t>
  </si>
  <si>
    <t>Seinajokite</t>
  </si>
  <si>
    <t xml:space="preserve">(Fe,Ni)(Sb,As)2 </t>
  </si>
  <si>
    <t>Paxite</t>
  </si>
  <si>
    <t xml:space="preserve">CuAs2 </t>
  </si>
  <si>
    <t>Gudmundite</t>
  </si>
  <si>
    <t xml:space="preserve">FeSbS </t>
  </si>
  <si>
    <t>Ruarsite</t>
  </si>
  <si>
    <t xml:space="preserve">RuAsS </t>
  </si>
  <si>
    <t>Osarsite</t>
  </si>
  <si>
    <t xml:space="preserve">(Os,Ru)AsS </t>
  </si>
  <si>
    <t>Krutovite</t>
  </si>
  <si>
    <t>Cobaltite</t>
  </si>
  <si>
    <t xml:space="preserve">CoAsS </t>
  </si>
  <si>
    <t>Changchengite</t>
  </si>
  <si>
    <t xml:space="preserve">IrBiS </t>
  </si>
  <si>
    <t>Hollingworthite</t>
  </si>
  <si>
    <t xml:space="preserve">(Rh,Pt,Pd)AsS </t>
  </si>
  <si>
    <t>Gersdorffite</t>
  </si>
  <si>
    <t xml:space="preserve">NiAsS </t>
  </si>
  <si>
    <t>Irarsite</t>
  </si>
  <si>
    <t xml:space="preserve">(Ir,Ru,Rh,Pt)AsS </t>
  </si>
  <si>
    <t>Jolliffeite</t>
  </si>
  <si>
    <t xml:space="preserve">(Ni,Co)AsSe </t>
  </si>
  <si>
    <t>Padmaite</t>
  </si>
  <si>
    <t xml:space="preserve">PdBiSe </t>
  </si>
  <si>
    <t>Platarsite</t>
  </si>
  <si>
    <t xml:space="preserve">(Pt,Rh,Ru)AsS </t>
  </si>
  <si>
    <t>Ullmannite</t>
  </si>
  <si>
    <t xml:space="preserve">NiSbS </t>
  </si>
  <si>
    <t>Tolovkite</t>
  </si>
  <si>
    <t xml:space="preserve">IrSbS </t>
  </si>
  <si>
    <t>Willyamite</t>
  </si>
  <si>
    <t xml:space="preserve">(Co,Ni)SbS </t>
  </si>
  <si>
    <t>Milotaite</t>
  </si>
  <si>
    <t xml:space="preserve">PdSbSe </t>
  </si>
  <si>
    <t>Kalungaite</t>
  </si>
  <si>
    <t xml:space="preserve">PdAsSe </t>
  </si>
  <si>
    <t>Maslovite</t>
  </si>
  <si>
    <t xml:space="preserve">PtBiTe </t>
  </si>
  <si>
    <t>Testibiopalladite</t>
  </si>
  <si>
    <t xml:space="preserve">PdTe(Sb,Te) </t>
  </si>
  <si>
    <t>Michenerite</t>
  </si>
  <si>
    <t xml:space="preserve">(Pd,Pt)BiTe </t>
  </si>
  <si>
    <t>Mayingite</t>
  </si>
  <si>
    <t xml:space="preserve">IrBiTe </t>
  </si>
  <si>
    <t>Urvantsevite</t>
  </si>
  <si>
    <t xml:space="preserve">Pd(Bi,Pb)2 </t>
  </si>
  <si>
    <t>Rheniite</t>
  </si>
  <si>
    <t xml:space="preserve">ReS2 </t>
  </si>
  <si>
    <t>Metal Sulfides, M:S &lt;= 1:2: M:S = 1:&gt;2</t>
  </si>
  <si>
    <t>Ferroskutterudite</t>
  </si>
  <si>
    <t xml:space="preserve">(Fe,Co)As3 </t>
  </si>
  <si>
    <t>Kieftite</t>
  </si>
  <si>
    <t xml:space="preserve">CoSb3 </t>
  </si>
  <si>
    <t>Dienerite</t>
  </si>
  <si>
    <t xml:space="preserve">Ni3As </t>
  </si>
  <si>
    <t>Nickelskutterudite</t>
  </si>
  <si>
    <t xml:space="preserve">(Ni,Co)As3-x </t>
  </si>
  <si>
    <t>Skutterudite</t>
  </si>
  <si>
    <t xml:space="preserve">(Co,Ni)As3-x </t>
  </si>
  <si>
    <t>Patronite</t>
  </si>
  <si>
    <t xml:space="preserve">VS4 </t>
  </si>
  <si>
    <t>Sulfides of Arsenic, Alkalies; Sulfides with Halide, Oxide, Hydroxide, H2O</t>
  </si>
  <si>
    <t>Sulfides of Arsenic, Alkalies; Sulfides with Halide, Oxide, Hydroxide, H2O: With As, (Sb), S</t>
  </si>
  <si>
    <t>Duranusite</t>
  </si>
  <si>
    <t xml:space="preserve">As4S </t>
  </si>
  <si>
    <t>Dimorphite</t>
  </si>
  <si>
    <t xml:space="preserve">As4S3 </t>
  </si>
  <si>
    <t>Realgar</t>
  </si>
  <si>
    <t xml:space="preserve">AsS </t>
  </si>
  <si>
    <t>Pararealgar</t>
  </si>
  <si>
    <t>Alacranite</t>
  </si>
  <si>
    <t xml:space="preserve">As8S9 </t>
  </si>
  <si>
    <t>Uzonite</t>
  </si>
  <si>
    <t xml:space="preserve">As4S5 </t>
  </si>
  <si>
    <t>Laphamite</t>
  </si>
  <si>
    <t xml:space="preserve">As2(Se,S)3 </t>
  </si>
  <si>
    <t>Orpiment</t>
  </si>
  <si>
    <t xml:space="preserve">As2S3 </t>
  </si>
  <si>
    <t>Getchellite</t>
  </si>
  <si>
    <t xml:space="preserve">AsSbS3 </t>
  </si>
  <si>
    <t>Wakabayashilite</t>
  </si>
  <si>
    <t xml:space="preserve">[(As,Sb)6S9][As4S5] </t>
  </si>
  <si>
    <t>Sulfides of Arsenic, Alkalies; Sulfides with Halide, Oxide, Hydroxide, H2O: With Alkalies (without Cl, etc.)</t>
  </si>
  <si>
    <t>Cronusite</t>
  </si>
  <si>
    <t xml:space="preserve">Ca0.2(H2O)2CrS2 </t>
  </si>
  <si>
    <t>Caswellsilverite</t>
  </si>
  <si>
    <t xml:space="preserve">NaCrS2 </t>
  </si>
  <si>
    <t>Schollhornite</t>
  </si>
  <si>
    <t xml:space="preserve">Na0.3CrS2•(H2O) </t>
  </si>
  <si>
    <t>Chvilevaite</t>
  </si>
  <si>
    <t xml:space="preserve">Na(Cu,Fe,Zn)2S2 </t>
  </si>
  <si>
    <t>Orickite</t>
  </si>
  <si>
    <t xml:space="preserve">CuFeS2•(H2O) </t>
  </si>
  <si>
    <t>Rasvumite</t>
  </si>
  <si>
    <t xml:space="preserve">KFe2S3 </t>
  </si>
  <si>
    <t>Pautovite</t>
  </si>
  <si>
    <t xml:space="preserve">CsFe2S3 </t>
  </si>
  <si>
    <t>Colimaite</t>
  </si>
  <si>
    <t xml:space="preserve">K3VS4 </t>
  </si>
  <si>
    <t>Sulfides of Arsenic, Alkalies; Sulfides with Halide, Oxide, Hydroxide, H2O: With Cl, Br, I (halide-sulfides)</t>
  </si>
  <si>
    <t>Djerfisherite</t>
  </si>
  <si>
    <t xml:space="preserve">K6Na(Fe,Cu,Ni)25S26Cl </t>
  </si>
  <si>
    <t>Owensite</t>
  </si>
  <si>
    <t xml:space="preserve">(Ba,Pb)6(Cu,Fe,Ni)25S27 </t>
  </si>
  <si>
    <t>Thalfenisite</t>
  </si>
  <si>
    <t xml:space="preserve">Tl6(Fe,Ni,Cu)25S26Cl </t>
  </si>
  <si>
    <t>Bartonite</t>
  </si>
  <si>
    <t xml:space="preserve">K3Fe10S14 </t>
  </si>
  <si>
    <t>Chlorbartonite</t>
  </si>
  <si>
    <t xml:space="preserve">K6Fe24S26(Cl,S) </t>
  </si>
  <si>
    <t>Arzakite</t>
  </si>
  <si>
    <t xml:space="preserve">Hg3S2(Br,Cl)2 </t>
  </si>
  <si>
    <t>Corderoite</t>
  </si>
  <si>
    <t xml:space="preserve">Hg3S2Cl2 </t>
  </si>
  <si>
    <t>Lavrentievite</t>
  </si>
  <si>
    <t xml:space="preserve">Hg3S2(Cl,Br)2 </t>
  </si>
  <si>
    <t>Kenhsuite</t>
  </si>
  <si>
    <t>Grechishchevite</t>
  </si>
  <si>
    <t xml:space="preserve">Hg3S2(Br,Cl,I)2 </t>
  </si>
  <si>
    <t>Radtkeite</t>
  </si>
  <si>
    <t xml:space="preserve">Hg3S2ClI </t>
  </si>
  <si>
    <t>Capgaronnite</t>
  </si>
  <si>
    <t xml:space="preserve">HgAg(Cl,Br,I)S </t>
  </si>
  <si>
    <t>Iltisite</t>
  </si>
  <si>
    <t xml:space="preserve">HgSAg(Cl,Br) </t>
  </si>
  <si>
    <t>Perroudite</t>
  </si>
  <si>
    <t xml:space="preserve">Hg5-xAg4+xS5-x(Cl,I,Br)4+x </t>
  </si>
  <si>
    <t>Demicheleite-(Br)</t>
  </si>
  <si>
    <t xml:space="preserve">BiSBr </t>
  </si>
  <si>
    <t>Demicheleite-(Cl)</t>
  </si>
  <si>
    <t xml:space="preserve">BiSCl </t>
  </si>
  <si>
    <t>Sulfides of Arsenic, Alkalies; Sulfides with Halide, Oxide, Hydroxide, H2O: With O, OH, H2O</t>
  </si>
  <si>
    <t>Kermesite</t>
  </si>
  <si>
    <t xml:space="preserve">Sb2S2O </t>
  </si>
  <si>
    <t>Viaeneite</t>
  </si>
  <si>
    <t xml:space="preserve">(Fe,Pb)4S8O </t>
  </si>
  <si>
    <t>Erdite</t>
  </si>
  <si>
    <t xml:space="preserve">NaFeS2•2(H2O) </t>
  </si>
  <si>
    <t>Coyoteite</t>
  </si>
  <si>
    <t xml:space="preserve">NaFe3S5•2(H2O) </t>
  </si>
  <si>
    <t>Haapalaite</t>
  </si>
  <si>
    <t xml:space="preserve">2(Fe,Ni)S•1.6(Mg,Fe++)(OH)2 </t>
  </si>
  <si>
    <t>Valleriite</t>
  </si>
  <si>
    <t xml:space="preserve">4(Fe,Cu)S•3(Mg,Al)(OH)2 </t>
  </si>
  <si>
    <t>Yushkinite</t>
  </si>
  <si>
    <t xml:space="preserve">V1-xS•n(Mg,Al)(OH)2 </t>
  </si>
  <si>
    <t>Tochilinite</t>
  </si>
  <si>
    <t xml:space="preserve">6Fe0.9S•5(Mg,Fe++)(OH)2 </t>
  </si>
  <si>
    <t>Wilhelmramsayite</t>
  </si>
  <si>
    <t xml:space="preserve">Cu3FeS3•2(H2O) </t>
  </si>
  <si>
    <t>Vyalsovite</t>
  </si>
  <si>
    <t xml:space="preserve">FeS•Ca(OH)2•Al(OH)3 </t>
  </si>
  <si>
    <t>Bazhenovite</t>
  </si>
  <si>
    <t xml:space="preserve">CaS5•CaS2O3•6Ca(OH)2•20(H2O) </t>
  </si>
  <si>
    <t>Sulfarsenites, sulfantimonites, sulfbismuthites</t>
  </si>
  <si>
    <t>IMA2007-010</t>
  </si>
  <si>
    <t xml:space="preserve">PbHgAs2S6 </t>
  </si>
  <si>
    <t>Sulfarsenites, sulfantimonites, sulfbismuthites: Neso-sulfarsenites, etc., without additional S</t>
  </si>
  <si>
    <t>Proustite</t>
  </si>
  <si>
    <t xml:space="preserve">Ag3AsS3 </t>
  </si>
  <si>
    <t>Pyrargyrite</t>
  </si>
  <si>
    <t xml:space="preserve">Ag3SbS3 </t>
  </si>
  <si>
    <t>Xanthoconite</t>
  </si>
  <si>
    <t>Pyrostilpnite</t>
  </si>
  <si>
    <t>Samsonite</t>
  </si>
  <si>
    <t xml:space="preserve">Ag4MnSb2S6 </t>
  </si>
  <si>
    <t>Wittichenite</t>
  </si>
  <si>
    <t xml:space="preserve">Cu3BiS3 </t>
  </si>
  <si>
    <t>Skinnerite</t>
  </si>
  <si>
    <t xml:space="preserve">Cu3SbS3 </t>
  </si>
  <si>
    <t>Malyshevite</t>
  </si>
  <si>
    <t xml:space="preserve">PdCuBiS3 </t>
  </si>
  <si>
    <t>Lisiguangite</t>
  </si>
  <si>
    <t xml:space="preserve">CuPtBiS3 </t>
  </si>
  <si>
    <t>Muckeite</t>
  </si>
  <si>
    <t xml:space="preserve">CuNiBiS3 </t>
  </si>
  <si>
    <t>Lapieite</t>
  </si>
  <si>
    <t xml:space="preserve">CuNiSbS3 </t>
  </si>
  <si>
    <t>Aktashite</t>
  </si>
  <si>
    <t xml:space="preserve">Cu6Hg3As4S12 </t>
  </si>
  <si>
    <t>Nowackiite</t>
  </si>
  <si>
    <t xml:space="preserve">Cu6Zn3As4S12 </t>
  </si>
  <si>
    <t>Gruzdevite</t>
  </si>
  <si>
    <t xml:space="preserve">Cu6Hg3Sb4S12 </t>
  </si>
  <si>
    <t>Laffittite</t>
  </si>
  <si>
    <t xml:space="preserve">AgHgAsS3 </t>
  </si>
  <si>
    <t>Stalderite</t>
  </si>
  <si>
    <t xml:space="preserve">TlCu(Zn,Fe,Hg)2As2S6 </t>
  </si>
  <si>
    <t>Routhierite</t>
  </si>
  <si>
    <t xml:space="preserve">TlCu(Hg,Zn)2(As,Sb)2S3 </t>
  </si>
  <si>
    <t>Erniggliite</t>
  </si>
  <si>
    <t xml:space="preserve">Tl2SnAs2S6 </t>
  </si>
  <si>
    <t>Seligmannite</t>
  </si>
  <si>
    <t xml:space="preserve">PbCuAsS3 </t>
  </si>
  <si>
    <t>Soucekite</t>
  </si>
  <si>
    <t xml:space="preserve">PbCuBi(S,Se)3 </t>
  </si>
  <si>
    <t>Bournonite</t>
  </si>
  <si>
    <t xml:space="preserve">PbCuSbS3 </t>
  </si>
  <si>
    <t>Sulfarsenites, sulfantimonites, sulfbismuthites: Neso-sulfarsenites, etc</t>
  </si>
  <si>
    <t>Argentotennantite</t>
  </si>
  <si>
    <t xml:space="preserve">(Ag,Cu)10(Zn,Fe)2(As,Sb)4S13 </t>
  </si>
  <si>
    <t>Giraudite</t>
  </si>
  <si>
    <t xml:space="preserve">(Cu,Zn,Ag)12(As,Sb)4(Se,S)13 </t>
  </si>
  <si>
    <t>Goldfieldite</t>
  </si>
  <si>
    <t xml:space="preserve">Cu12(Te,Sb,As)4S13 </t>
  </si>
  <si>
    <t>Freibergite</t>
  </si>
  <si>
    <t xml:space="preserve">(Ag,Cu,Fe)12(Sb,As)4S13 </t>
  </si>
  <si>
    <t>Hakite</t>
  </si>
  <si>
    <t xml:space="preserve">(Cu,Hg)3(Sb,As)(Se,S)3 </t>
  </si>
  <si>
    <t>Tennantite</t>
  </si>
  <si>
    <t xml:space="preserve">(Cu,Fe)12As4S13 </t>
  </si>
  <si>
    <t>Selenostephanite</t>
  </si>
  <si>
    <t xml:space="preserve">Ag5Sb(Se,S)4 </t>
  </si>
  <si>
    <t>Stephanite</t>
  </si>
  <si>
    <t xml:space="preserve">Ag5SbS4 </t>
  </si>
  <si>
    <t>Cupropearceite</t>
  </si>
  <si>
    <t xml:space="preserve">[Cu6As2S7][Ag9CuS4] </t>
  </si>
  <si>
    <t>Selenopolybasite</t>
  </si>
  <si>
    <t xml:space="preserve">[(Ag,Cu)6(Sb,As)2(S,Se)7][Ag9Cu(S,Se)2Se2] </t>
  </si>
  <si>
    <t>Cupropolybasite</t>
  </si>
  <si>
    <t xml:space="preserve">[Cu6Sb2S7][Ag9CuS4] </t>
  </si>
  <si>
    <t>Polybasite</t>
  </si>
  <si>
    <t xml:space="preserve">[Ag9CuS4] </t>
  </si>
  <si>
    <t>Pearceite</t>
  </si>
  <si>
    <t>Antimonpearceite</t>
  </si>
  <si>
    <t>Arsenpolybasite</t>
  </si>
  <si>
    <t>Galkhaite</t>
  </si>
  <si>
    <t xml:space="preserve">(Cs,Tl)(Hg,Cu,Zn)6(As,Sb)4S12 </t>
  </si>
  <si>
    <t>Sulfarsenites, sulfantimonites, sulfbismuthites: Poly-sulfarsenites</t>
  </si>
  <si>
    <t>Hatchite</t>
  </si>
  <si>
    <t xml:space="preserve">(Pb,Tl)2AgAs2S5 </t>
  </si>
  <si>
    <t>Wallisite</t>
  </si>
  <si>
    <t xml:space="preserve">PbTl(Cu,Ag)As2S5 </t>
  </si>
  <si>
    <t>Sinnerite</t>
  </si>
  <si>
    <t xml:space="preserve">Cu6As4S9 </t>
  </si>
  <si>
    <t>Watanabeite</t>
  </si>
  <si>
    <t xml:space="preserve">Cu4(As,Sb)2S5 </t>
  </si>
  <si>
    <t>Simonite</t>
  </si>
  <si>
    <t xml:space="preserve">TlHgAs3S6 </t>
  </si>
  <si>
    <t>Quadratite</t>
  </si>
  <si>
    <t xml:space="preserve">Ag(Cd,Pb)AsS3 </t>
  </si>
  <si>
    <t>Smithite</t>
  </si>
  <si>
    <t xml:space="preserve">AgAsS2 </t>
  </si>
  <si>
    <t>Trechmannite</t>
  </si>
  <si>
    <t>Aleksite</t>
  </si>
  <si>
    <t xml:space="preserve">PbBi2Te2S2 </t>
  </si>
  <si>
    <t>Kochkarite</t>
  </si>
  <si>
    <t xml:space="preserve">PbBi4Te7 </t>
  </si>
  <si>
    <t>Rucklidgeite</t>
  </si>
  <si>
    <t xml:space="preserve">(Bi,Pb)3Te4 </t>
  </si>
  <si>
    <t>Poubaite</t>
  </si>
  <si>
    <t xml:space="preserve">PbBi2Se2(Te,S)2 </t>
  </si>
  <si>
    <t>Saddlebackite</t>
  </si>
  <si>
    <t xml:space="preserve">Pb2Bi2Te2S3 </t>
  </si>
  <si>
    <t>Babkinite</t>
  </si>
  <si>
    <t xml:space="preserve">Pb2Bi2(S,Se)3 </t>
  </si>
  <si>
    <t>Tvalchrelidzeite</t>
  </si>
  <si>
    <t xml:space="preserve">Hg3SbAsS3 </t>
  </si>
  <si>
    <t>Mutnovskite</t>
  </si>
  <si>
    <t xml:space="preserve">Pb2AsS3(I,Cl,Br) </t>
  </si>
  <si>
    <t>Sulfosalts of SnS Archetype</t>
  </si>
  <si>
    <t>Sulfosalts of SnS Archetype: With Cu, Ag, Fe (without Pb)</t>
  </si>
  <si>
    <t>Emplectite</t>
  </si>
  <si>
    <t xml:space="preserve">CuBiS2 </t>
  </si>
  <si>
    <t>Chalcostibite</t>
  </si>
  <si>
    <t xml:space="preserve">CuSbS2 </t>
  </si>
  <si>
    <t>Miargyrite</t>
  </si>
  <si>
    <t xml:space="preserve">AgSbS2 </t>
  </si>
  <si>
    <t>Livingstonite</t>
  </si>
  <si>
    <t xml:space="preserve">HgSb4S8 </t>
  </si>
  <si>
    <t>Berthierite</t>
  </si>
  <si>
    <t xml:space="preserve">FeSb2S4 </t>
  </si>
  <si>
    <t>Clerite</t>
  </si>
  <si>
    <t xml:space="preserve">MnSb2S4 </t>
  </si>
  <si>
    <t>Garavellite</t>
  </si>
  <si>
    <t xml:space="preserve">FeSbBiS4 </t>
  </si>
  <si>
    <t>Baumstarkite</t>
  </si>
  <si>
    <t xml:space="preserve">Ag3(Sb,As)2SbS6 </t>
  </si>
  <si>
    <t>Aramayoite</t>
  </si>
  <si>
    <t xml:space="preserve">Ag3Sb2(Sb,Bi)S6 </t>
  </si>
  <si>
    <t>Sulfosalts of SnS Archetype: With Cu, Ag, Hg, Fe, Sn and Pb</t>
  </si>
  <si>
    <t>Krupkaite</t>
  </si>
  <si>
    <t xml:space="preserve">PbCuBi3S6 </t>
  </si>
  <si>
    <t>Aikinite</t>
  </si>
  <si>
    <t xml:space="preserve">PbCuBiS3 </t>
  </si>
  <si>
    <t>Hammarite</t>
  </si>
  <si>
    <t xml:space="preserve">Pb2Cu2Bi4S9 </t>
  </si>
  <si>
    <t>Gladite</t>
  </si>
  <si>
    <t xml:space="preserve">PbCuBi5S9 </t>
  </si>
  <si>
    <t>Friedrichite</t>
  </si>
  <si>
    <t xml:space="preserve">Pb5Cu5Bi7S18 </t>
  </si>
  <si>
    <t>Lindstromite</t>
  </si>
  <si>
    <t xml:space="preserve">Pb3Cu3Bi7S15 </t>
  </si>
  <si>
    <t>Pekoite</t>
  </si>
  <si>
    <t xml:space="preserve">PbCuBi11(S,Se)18 </t>
  </si>
  <si>
    <t>Paarite</t>
  </si>
  <si>
    <t xml:space="preserve">Cu1.7Pb1.7Bi6.3S12 </t>
  </si>
  <si>
    <t>Emilite</t>
  </si>
  <si>
    <t xml:space="preserve">Cu2.68Pb2.68Bi5.32S12 </t>
  </si>
  <si>
    <t>Salzburgite</t>
  </si>
  <si>
    <t xml:space="preserve">Cu1.6Pb1.6Bi6.4S12 </t>
  </si>
  <si>
    <t>Meneghinite</t>
  </si>
  <si>
    <t xml:space="preserve">Pb13CuSb7S24 </t>
  </si>
  <si>
    <t>Jaskolskiite</t>
  </si>
  <si>
    <t xml:space="preserve">Pb2+xCux(Sb,Bi)2-xS5, </t>
  </si>
  <si>
    <t>Kobellite</t>
  </si>
  <si>
    <t xml:space="preserve">Pb22Cu4(Bi,Sb)30S69 </t>
  </si>
  <si>
    <t>Tintinaite</t>
  </si>
  <si>
    <t xml:space="preserve">Pb22Cu+4(Sb,Bi)30S69 </t>
  </si>
  <si>
    <t>Giessenite</t>
  </si>
  <si>
    <t xml:space="preserve">Pb13(Cu,Ag)(Bi,Sb)9S28 </t>
  </si>
  <si>
    <t>Izoklakeite</t>
  </si>
  <si>
    <t xml:space="preserve">Pb27(Cu,Fe)2(Sb,Bi)19S57 </t>
  </si>
  <si>
    <t>Eclarite</t>
  </si>
  <si>
    <t xml:space="preserve">Pb9(Cu,Fe)Bi12S28 </t>
  </si>
  <si>
    <t>Jamesonite</t>
  </si>
  <si>
    <t xml:space="preserve">Pb4FeSb6S14 </t>
  </si>
  <si>
    <t>Benavidesite</t>
  </si>
  <si>
    <t xml:space="preserve">Pb4(Mn,Fe)Sb6S14 </t>
  </si>
  <si>
    <t>Nagyagite</t>
  </si>
  <si>
    <t xml:space="preserve">AuPb(Sb,Bi)Te2-3S6 </t>
  </si>
  <si>
    <t>Buckhornite</t>
  </si>
  <si>
    <t xml:space="preserve">AuPb2BiTe2S3 </t>
  </si>
  <si>
    <t>Museumite</t>
  </si>
  <si>
    <t xml:space="preserve">Pb2(Pb,Sb)2S8[Te,Au]2 </t>
  </si>
  <si>
    <t>Berryite</t>
  </si>
  <si>
    <t xml:space="preserve">Cu3Ag2Pb3Bi7S16 </t>
  </si>
  <si>
    <t>Watkinsonite</t>
  </si>
  <si>
    <t xml:space="preserve">PbCu2Bi4(Se,S)8 </t>
  </si>
  <si>
    <t>Sulfosalts of SnS Archetype: With only Pb</t>
  </si>
  <si>
    <t>Sartorite</t>
  </si>
  <si>
    <t xml:space="preserve">PbAs2S4 </t>
  </si>
  <si>
    <t>Twinnite</t>
  </si>
  <si>
    <t xml:space="preserve">Pb(Sb,As)2S4 </t>
  </si>
  <si>
    <t>Guettardite</t>
  </si>
  <si>
    <t>Baumhauerite</t>
  </si>
  <si>
    <t xml:space="preserve">Pb3As4S9 </t>
  </si>
  <si>
    <t>Baumhauerite-2a</t>
  </si>
  <si>
    <t>Liveingite</t>
  </si>
  <si>
    <t xml:space="preserve">Pb9As13S28 </t>
  </si>
  <si>
    <t>Dufrenoysite</t>
  </si>
  <si>
    <t xml:space="preserve">Pb2As2S5 </t>
  </si>
  <si>
    <t>Veenite</t>
  </si>
  <si>
    <t xml:space="preserve">Pb2(Sb,As)2S5 </t>
  </si>
  <si>
    <t>Rathite</t>
  </si>
  <si>
    <t xml:space="preserve">Pb8Pb4-x(Tl2As2)x(Ag2As2)As16S40 </t>
  </si>
  <si>
    <t>Chabourneite</t>
  </si>
  <si>
    <t xml:space="preserve">(Tl,Pb)21(Sb,As)91S147 </t>
  </si>
  <si>
    <t>Pierrotite</t>
  </si>
  <si>
    <t xml:space="preserve">Tl2Sb6As4S16 </t>
  </si>
  <si>
    <t>Parapierrotite</t>
  </si>
  <si>
    <t xml:space="preserve">Tl(Sb,As)5S8 </t>
  </si>
  <si>
    <t>Marumoite</t>
  </si>
  <si>
    <t xml:space="preserve">Pb32As40S92 </t>
  </si>
  <si>
    <t>Fuloppite</t>
  </si>
  <si>
    <t xml:space="preserve">Pb3Sb8S15 </t>
  </si>
  <si>
    <t>Bismutoplagionite</t>
  </si>
  <si>
    <t xml:space="preserve">5PbS.4Bi2S3 </t>
  </si>
  <si>
    <t>Plagionite</t>
  </si>
  <si>
    <t xml:space="preserve">Pb5Sb8S17 </t>
  </si>
  <si>
    <t>Heteromorphite</t>
  </si>
  <si>
    <t xml:space="preserve">Pb7Sb8S19 </t>
  </si>
  <si>
    <t>Semseyite</t>
  </si>
  <si>
    <t xml:space="preserve">Pb9Sb8S21 </t>
  </si>
  <si>
    <t>Rayite</t>
  </si>
  <si>
    <t xml:space="preserve">(Ag,Tl)2Pb8Sb8S21 </t>
  </si>
  <si>
    <t>Boulangerite</t>
  </si>
  <si>
    <t xml:space="preserve">Pb5Sb4S11 </t>
  </si>
  <si>
    <t>Falkmanite</t>
  </si>
  <si>
    <t>Plumosite</t>
  </si>
  <si>
    <t xml:space="preserve">Pb2Sb2S5 </t>
  </si>
  <si>
    <t>Robinsonite</t>
  </si>
  <si>
    <t xml:space="preserve">Pb4Sb6S13 </t>
  </si>
  <si>
    <t>Moeloite</t>
  </si>
  <si>
    <t xml:space="preserve">Pb6Sb6S14(S3) </t>
  </si>
  <si>
    <t>Dadsonite</t>
  </si>
  <si>
    <t xml:space="preserve">Pb21Sb23S55Cl </t>
  </si>
  <si>
    <t>Zoubekite</t>
  </si>
  <si>
    <t xml:space="preserve">AgPb4Sb4S10 </t>
  </si>
  <si>
    <t>Owyheeite</t>
  </si>
  <si>
    <t xml:space="preserve">Pb7Ag2(Sb,Bi)8S20 </t>
  </si>
  <si>
    <t>Sulfosalts of SnS Archetype: With Tl</t>
  </si>
  <si>
    <t>Lorandite</t>
  </si>
  <si>
    <t xml:space="preserve">TlAsS2 </t>
  </si>
  <si>
    <t>Weissbergite</t>
  </si>
  <si>
    <t xml:space="preserve">TlSbS2 </t>
  </si>
  <si>
    <t>Christite</t>
  </si>
  <si>
    <t xml:space="preserve">TlHgAsS3 </t>
  </si>
  <si>
    <t>Jankovicite</t>
  </si>
  <si>
    <t xml:space="preserve">Tl5Sb9(As,Sb)4S22 </t>
  </si>
  <si>
    <t>Rebulite</t>
  </si>
  <si>
    <t xml:space="preserve">Tl5Sb5As8S22 </t>
  </si>
  <si>
    <t>Imhofite</t>
  </si>
  <si>
    <t xml:space="preserve">Tl6CuAs16S40 </t>
  </si>
  <si>
    <t>Edenharterite</t>
  </si>
  <si>
    <t xml:space="preserve">TlPbAs3S6 </t>
  </si>
  <si>
    <t>Jentschite</t>
  </si>
  <si>
    <t xml:space="preserve">TlPbAs2SbS6 </t>
  </si>
  <si>
    <t>Hutchinsonite</t>
  </si>
  <si>
    <t xml:space="preserve">(Pb,Tl)2As5S9 </t>
  </si>
  <si>
    <t>Bernardite</t>
  </si>
  <si>
    <t xml:space="preserve">Tl(As,Sb)5S8 </t>
  </si>
  <si>
    <t>Sicherite</t>
  </si>
  <si>
    <t xml:space="preserve">TlAg2(As,Sb)3S6 </t>
  </si>
  <si>
    <t>Gabrielite</t>
  </si>
  <si>
    <t xml:space="preserve">Tl2AgCu2As3S7 </t>
  </si>
  <si>
    <t>Sulfosalts of SnS Archetype: With alkalies, H2O</t>
  </si>
  <si>
    <t>Gerstleyite</t>
  </si>
  <si>
    <t xml:space="preserve">Na2(Sb,As)8S13•2(H2O) </t>
  </si>
  <si>
    <t>Sulfosalts of SnS Archetype: With SnS and PbS archetype structure units</t>
  </si>
  <si>
    <t>Vrbaite</t>
  </si>
  <si>
    <t xml:space="preserve">Tl4Hg3Sb2As8S20 </t>
  </si>
  <si>
    <t>Abramovite</t>
  </si>
  <si>
    <t xml:space="preserve">Pb2SnInBiS7 </t>
  </si>
  <si>
    <t>Levyclaudite</t>
  </si>
  <si>
    <t xml:space="preserve">Pb8Sn7Cu3(Bi,Sb)3S28 </t>
  </si>
  <si>
    <t>Cylindrite</t>
  </si>
  <si>
    <t xml:space="preserve">Pb3Sn4FeSb2S14 </t>
  </si>
  <si>
    <t>Coiraite</t>
  </si>
  <si>
    <t xml:space="preserve">(Pb,Sn)12.5As3Sn5FeS28 </t>
  </si>
  <si>
    <t>Incaite</t>
  </si>
  <si>
    <t xml:space="preserve">Pb4Sn4FeSb2S15 </t>
  </si>
  <si>
    <t>Potosiite</t>
  </si>
  <si>
    <t xml:space="preserve">Pb6Sn2FeSb2S14 </t>
  </si>
  <si>
    <t>Franckeite</t>
  </si>
  <si>
    <t xml:space="preserve">(Pb,Sn)6Fe++Sn2Sb2S14 </t>
  </si>
  <si>
    <t>Lengenbachite</t>
  </si>
  <si>
    <t xml:space="preserve">Pb6(Ag,Cu)2As4S13 </t>
  </si>
  <si>
    <t>Sulfosalts of PbS Archetype</t>
  </si>
  <si>
    <t>Sulfosalts of PbS Archetype: Galena derivatives with little or no Pb</t>
  </si>
  <si>
    <t>IMA2005-036</t>
  </si>
  <si>
    <t xml:space="preserve">Cu8Pb4Ag3Bi19S38 </t>
  </si>
  <si>
    <t>IMA2008-058</t>
  </si>
  <si>
    <t xml:space="preserve">Ag5Bi13S22 </t>
  </si>
  <si>
    <t>Cupropavonite</t>
  </si>
  <si>
    <t xml:space="preserve">AgPbCu2Bi5S10 </t>
  </si>
  <si>
    <t>Pavonite</t>
  </si>
  <si>
    <t xml:space="preserve">(Ag,Cu)(Bi,Pb)3S5 </t>
  </si>
  <si>
    <t>Grumiplucite</t>
  </si>
  <si>
    <t xml:space="preserve">HgBi2S4 </t>
  </si>
  <si>
    <t>Kudriavite</t>
  </si>
  <si>
    <t xml:space="preserve">(Cd,Pb)Bi2S4 </t>
  </si>
  <si>
    <t>Cupromakovickyite</t>
  </si>
  <si>
    <t xml:space="preserve">Cu4AgPb2Bi9S18 </t>
  </si>
  <si>
    <t>Makovickyite</t>
  </si>
  <si>
    <t xml:space="preserve">Ag1.5Bi5.5S9 </t>
  </si>
  <si>
    <t>Benjaminite</t>
  </si>
  <si>
    <t xml:space="preserve">(Ag,Cu)3(Bi,Pb)7S12 </t>
  </si>
  <si>
    <t>Mummeite</t>
  </si>
  <si>
    <t xml:space="preserve">Cu0.58Ag3.11Pb1.10Bi6.65S13 </t>
  </si>
  <si>
    <t>Borodaevite</t>
  </si>
  <si>
    <t xml:space="preserve">Ag5(Bi,Sb)9S16 </t>
  </si>
  <si>
    <t>Mozgovaite</t>
  </si>
  <si>
    <t xml:space="preserve">PbBi4(S,Se)7 </t>
  </si>
  <si>
    <t>Cuprobismutite</t>
  </si>
  <si>
    <t xml:space="preserve">Cu10Bi12S23 </t>
  </si>
  <si>
    <t>Kupcikite</t>
  </si>
  <si>
    <t xml:space="preserve">Cu3.4Fe0.6Bi5S10 </t>
  </si>
  <si>
    <t>Hodrushite</t>
  </si>
  <si>
    <t xml:space="preserve">Cu8Bi12S22 </t>
  </si>
  <si>
    <t>Pizgrischite</t>
  </si>
  <si>
    <t xml:space="preserve">(Cu,Fe)Cu14PbBi17S35 </t>
  </si>
  <si>
    <t>Paderaite</t>
  </si>
  <si>
    <t xml:space="preserve">Cu7((Cu,Ag)0.33Pb1.33Bi11.33)13S22 </t>
  </si>
  <si>
    <t>Cuboargyrite</t>
  </si>
  <si>
    <t xml:space="preserve">AgSbS </t>
  </si>
  <si>
    <t>Schapbachite</t>
  </si>
  <si>
    <t xml:space="preserve">AgBiS2 </t>
  </si>
  <si>
    <t>Bohdanowiczite</t>
  </si>
  <si>
    <t xml:space="preserve">AgBiSe2 </t>
  </si>
  <si>
    <t>Matildite</t>
  </si>
  <si>
    <t>Volynskite</t>
  </si>
  <si>
    <t xml:space="preserve">AgBiTe2 </t>
  </si>
  <si>
    <t>Sulfosalts of PbS Archetype: Galena derivatives, with Pb</t>
  </si>
  <si>
    <t>Diaphorite</t>
  </si>
  <si>
    <t xml:space="preserve">Pb2Ag3Sb3S8 </t>
  </si>
  <si>
    <t>Cosalite</t>
  </si>
  <si>
    <t xml:space="preserve">Pb2Bi2S5 </t>
  </si>
  <si>
    <t>Marrite</t>
  </si>
  <si>
    <t xml:space="preserve">PbAgAsS3 </t>
  </si>
  <si>
    <t>Freieslebenite</t>
  </si>
  <si>
    <t xml:space="preserve">AgPbSbS3 </t>
  </si>
  <si>
    <t>Cannizzarite</t>
  </si>
  <si>
    <t xml:space="preserve">Pb4Bi6S13 </t>
  </si>
  <si>
    <t>Wittite</t>
  </si>
  <si>
    <t xml:space="preserve">Pb3Bi4(S,Se)9 </t>
  </si>
  <si>
    <t>Junoite</t>
  </si>
  <si>
    <t xml:space="preserve">Pb3Cu2Bi8(S,Se)16 </t>
  </si>
  <si>
    <t>Felbertalite</t>
  </si>
  <si>
    <t xml:space="preserve">Cu2Pb6Bi8S19 </t>
  </si>
  <si>
    <t>Nordstromite</t>
  </si>
  <si>
    <t xml:space="preserve">Pb3CuBi7(S10Se4) </t>
  </si>
  <si>
    <t>Proudite</t>
  </si>
  <si>
    <t xml:space="preserve">Cu1.9Ag0.1Pb15.6Bi20.4Sb0.1S32.4Se14.5 </t>
  </si>
  <si>
    <t>Nuffieldite</t>
  </si>
  <si>
    <t xml:space="preserve">Pb2Cu(Pb,Bi)Bi2S7 </t>
  </si>
  <si>
    <t>IMA2008-053</t>
  </si>
  <si>
    <t xml:space="preserve">Cu7Pb27Bi25S68 </t>
  </si>
  <si>
    <t>Neyite</t>
  </si>
  <si>
    <t xml:space="preserve">AgCu3Pb12.5Bi13S34 </t>
  </si>
  <si>
    <t>Rouxelite</t>
  </si>
  <si>
    <t xml:space="preserve">Cu2HgPb22Sb28S64(O,S)2 </t>
  </si>
  <si>
    <t>Jordanite</t>
  </si>
  <si>
    <t xml:space="preserve">Pb14(As,Sb)6S23 </t>
  </si>
  <si>
    <t>Geocronite</t>
  </si>
  <si>
    <t xml:space="preserve">Pb14(Sb,As)6S23 </t>
  </si>
  <si>
    <t>Kirkiite</t>
  </si>
  <si>
    <t xml:space="preserve">Pb10Bi3As3S19 </t>
  </si>
  <si>
    <t>Tsugaruite</t>
  </si>
  <si>
    <t xml:space="preserve">Pb4As2S7 </t>
  </si>
  <si>
    <t>Zinkenite</t>
  </si>
  <si>
    <t xml:space="preserve">Pb9Sb22S42 </t>
  </si>
  <si>
    <t>Scainiite</t>
  </si>
  <si>
    <t xml:space="preserve">Pb14Sb30S54O5 </t>
  </si>
  <si>
    <t>Pillaite</t>
  </si>
  <si>
    <t xml:space="preserve">Pb9Sb10S23ClO0.5 </t>
  </si>
  <si>
    <t>Pellouxite</t>
  </si>
  <si>
    <t xml:space="preserve">(Cu,Ag)Pb10Sb12S27(Cl,S)0.6O </t>
  </si>
  <si>
    <t>Bursaite</t>
  </si>
  <si>
    <t xml:space="preserve">Pb5Bi4S11 </t>
  </si>
  <si>
    <t>Gustavite</t>
  </si>
  <si>
    <t xml:space="preserve">PbAgBi3S6 </t>
  </si>
  <si>
    <t>Lillianite</t>
  </si>
  <si>
    <t xml:space="preserve">Pb3Bi2S6 </t>
  </si>
  <si>
    <t>Xilingolite</t>
  </si>
  <si>
    <t>Treasurite</t>
  </si>
  <si>
    <t xml:space="preserve">Ag7Pb6Bi15S32 </t>
  </si>
  <si>
    <t>Vikingite</t>
  </si>
  <si>
    <t xml:space="preserve">Ag5Pb8Bi13S30 </t>
  </si>
  <si>
    <t>Fizelyite</t>
  </si>
  <si>
    <t xml:space="preserve">Pb14Ag5Sb21S48 </t>
  </si>
  <si>
    <t>Andorite</t>
  </si>
  <si>
    <t xml:space="preserve">PbAgSb3S6 </t>
  </si>
  <si>
    <t>Roshchinite</t>
  </si>
  <si>
    <t xml:space="preserve">Ag19Pb10Sb51S96 </t>
  </si>
  <si>
    <t>Uchucchacuaite</t>
  </si>
  <si>
    <t xml:space="preserve">AgPb3MnSb5S12 </t>
  </si>
  <si>
    <t>Ramdohrite</t>
  </si>
  <si>
    <t xml:space="preserve">Ag3Pb6Sb11S24 </t>
  </si>
  <si>
    <t>Aschamalmite</t>
  </si>
  <si>
    <t xml:space="preserve">Pb6Bi2S9 </t>
  </si>
  <si>
    <t>Eskimoite</t>
  </si>
  <si>
    <t xml:space="preserve">Ag7Pb10Bi15S36 </t>
  </si>
  <si>
    <t>Heyrovskyite</t>
  </si>
  <si>
    <t xml:space="preserve">Pb10AgBi5S18 </t>
  </si>
  <si>
    <t>Ourayite</t>
  </si>
  <si>
    <t xml:space="preserve">Pb4Ag3Bi5S13 </t>
  </si>
  <si>
    <t>Schirmerite</t>
  </si>
  <si>
    <t xml:space="preserve">Ag3Pb3Bi9S18 </t>
  </si>
  <si>
    <t>Ustarasite</t>
  </si>
  <si>
    <t xml:space="preserve">Pb(Bi,Sb)6S10 </t>
  </si>
  <si>
    <t>Angelaite</t>
  </si>
  <si>
    <t xml:space="preserve">Cu2AgPbBiS4 </t>
  </si>
  <si>
    <t>Galenobismutite</t>
  </si>
  <si>
    <t xml:space="preserve">PbBi2S4 </t>
  </si>
  <si>
    <t>Weibullite</t>
  </si>
  <si>
    <t xml:space="preserve">Pb6Bi8(S,Se)18 </t>
  </si>
  <si>
    <t>Gratonite</t>
  </si>
  <si>
    <t xml:space="preserve">Pb9As4S15 </t>
  </si>
  <si>
    <t>Marrucciite</t>
  </si>
  <si>
    <t xml:space="preserve">Hg3Pb16Sb18S46 </t>
  </si>
  <si>
    <t>Vurroite</t>
  </si>
  <si>
    <t xml:space="preserve">Pb20Sn2(Bi,As)22S54Cl6 </t>
  </si>
  <si>
    <t>Sulfosalts of PbS Archetype: Galena derivatives, with Tl</t>
  </si>
  <si>
    <t>Ellisite</t>
  </si>
  <si>
    <t xml:space="preserve">Tl3AsS3 </t>
  </si>
  <si>
    <t>Gillulyite</t>
  </si>
  <si>
    <t xml:space="preserve">Tl2(As,Sb)8S13 </t>
  </si>
  <si>
    <t>Sulfarsenates, Sulfantimonates</t>
  </si>
  <si>
    <t>Sulfarsenates, Sulfantimonates: Sulfarsenates with (As,Sb)S4 tetrahedra</t>
  </si>
  <si>
    <t>Enargite</t>
  </si>
  <si>
    <t xml:space="preserve">Cu3AsS4 </t>
  </si>
  <si>
    <t>Stibioenargite</t>
  </si>
  <si>
    <t xml:space="preserve">Cu3(Sb,As)S4 </t>
  </si>
  <si>
    <t>Petrukite</t>
  </si>
  <si>
    <t xml:space="preserve">(Cu,Fe,Zn)2(Sn,In)S4 </t>
  </si>
  <si>
    <t>Briartite</t>
  </si>
  <si>
    <t xml:space="preserve">Cu2(Zn,Fe)GeS4 </t>
  </si>
  <si>
    <t>Famatinite</t>
  </si>
  <si>
    <t xml:space="preserve">Cu3SbS4 </t>
  </si>
  <si>
    <t>Luzonite</t>
  </si>
  <si>
    <t>Permingeatite</t>
  </si>
  <si>
    <t xml:space="preserve">Cu3SbSe4 </t>
  </si>
  <si>
    <t>Barquillite</t>
  </si>
  <si>
    <t xml:space="preserve">Cu2CdGeS4 </t>
  </si>
  <si>
    <t>Fangite</t>
  </si>
  <si>
    <t xml:space="preserve">Tl3AsS4 </t>
  </si>
  <si>
    <t>Sulfarsenates, Sulfantimonates: Sulfarsenates with additional S</t>
  </si>
  <si>
    <t>Billingsleyite</t>
  </si>
  <si>
    <t xml:space="preserve">Ag7AsS6 </t>
  </si>
  <si>
    <t>Unclassified Sulfosalts</t>
  </si>
  <si>
    <t>Unclassified Sulfosalts: Without essential Pb</t>
  </si>
  <si>
    <t>Dervillite</t>
  </si>
  <si>
    <t xml:space="preserve">Ag2AsS2 </t>
  </si>
  <si>
    <t>Daomanite</t>
  </si>
  <si>
    <t xml:space="preserve">CuPtAsS2 </t>
  </si>
  <si>
    <t>Vaughanite</t>
  </si>
  <si>
    <t xml:space="preserve">TlHgSb4S7 </t>
  </si>
  <si>
    <t>Criddleite</t>
  </si>
  <si>
    <t xml:space="preserve">TlAg2Au3Sb10S10 </t>
  </si>
  <si>
    <t>Fettelite</t>
  </si>
  <si>
    <t xml:space="preserve">[Ag6As2S7][Ag10HgAs2S8] </t>
  </si>
  <si>
    <t>Chameanite</t>
  </si>
  <si>
    <t xml:space="preserve">(Cu,Fe)4As(Se,S)4 </t>
  </si>
  <si>
    <t>Arcubisite</t>
  </si>
  <si>
    <t xml:space="preserve">Ag6CuBiS4 </t>
  </si>
  <si>
    <t>Mgriite</t>
  </si>
  <si>
    <t xml:space="preserve">(Cu,Fe)3AsSe3 </t>
  </si>
  <si>
    <t>Benleonardite</t>
  </si>
  <si>
    <t xml:space="preserve">Ag8(Sb,As)Te2S3 </t>
  </si>
  <si>
    <t>Tsnigriite</t>
  </si>
  <si>
    <t xml:space="preserve">Ag9SbTe3(S,Se)3 </t>
  </si>
  <si>
    <t>Borovskite</t>
  </si>
  <si>
    <t xml:space="preserve">Pd3SbTe4 </t>
  </si>
  <si>
    <t>Jonassonite</t>
  </si>
  <si>
    <t xml:space="preserve">Au(Bi,Pb)5S4 </t>
  </si>
  <si>
    <t>Unclassified Sulfosalts: With essential Pb</t>
  </si>
  <si>
    <t>Miharaite</t>
  </si>
  <si>
    <t xml:space="preserve">Cu4FePbBiS6 </t>
  </si>
  <si>
    <t>Ardaite</t>
  </si>
  <si>
    <t xml:space="preserve">Pb19Sb13S35Cl7 </t>
  </si>
  <si>
    <t>Madocite</t>
  </si>
  <si>
    <t xml:space="preserve">Pb17(Sb,As)16S41 </t>
  </si>
  <si>
    <t>Larosite</t>
  </si>
  <si>
    <t xml:space="preserve">(Cu,Ag)21(Pb,Bi)2S13 </t>
  </si>
  <si>
    <t>Petrovicite</t>
  </si>
  <si>
    <t xml:space="preserve">PbHgCu3BiSe5 </t>
  </si>
  <si>
    <t>Mazzettiite</t>
  </si>
  <si>
    <t xml:space="preserve">Ag3HgPbSbTe5 </t>
  </si>
  <si>
    <t>Crerarite</t>
  </si>
  <si>
    <t xml:space="preserve">(Pt,Pb)Bi3(S,Se)4-x </t>
  </si>
  <si>
    <t>Launayite</t>
  </si>
  <si>
    <t xml:space="preserve">Pb22Sb26S61 </t>
  </si>
  <si>
    <t>Playfairite</t>
  </si>
  <si>
    <t xml:space="preserve">Pb16Sb18S43 </t>
  </si>
  <si>
    <t>Sorbyite</t>
  </si>
  <si>
    <t xml:space="preserve">Pb19(Sb,As)20S49 </t>
  </si>
  <si>
    <t>Sterryite</t>
  </si>
  <si>
    <t xml:space="preserve">Ag2Pb10(Sb,As)12S29 </t>
  </si>
  <si>
    <t xml:space="preserve">Oxysulfosalts </t>
  </si>
  <si>
    <t>Oxysulfosalts : Oxysulfosalts of Alkalies and Alkali Earths</t>
  </si>
  <si>
    <t>Ottensite</t>
  </si>
  <si>
    <t xml:space="preserve">Na3(Sb2O3)3(SbS3)•3H2O </t>
  </si>
  <si>
    <t>Cetineite</t>
  </si>
  <si>
    <t xml:space="preserve">(K,Na)3+x(Sb2O3)3(Sb2S3)(OH)x•(2.8-x)(H2O) </t>
  </si>
  <si>
    <t>Sarabauite</t>
  </si>
  <si>
    <t xml:space="preserve">CaSb10O10S6 </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</si>
  <si>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</si>
  <si>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</si>
  <si>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Tazieffite</t>
  </si>
  <si>
    <t xml:space="preserve">Pb20Cd2(As,Bi)22S50Cl10 </t>
  </si>
  <si>
    <t>Horsfordite</t>
  </si>
  <si>
    <t xml:space="preserve">Cu5Sb </t>
  </si>
  <si>
    <t>Imgreite</t>
  </si>
  <si>
    <t xml:space="preserve">NiTe </t>
  </si>
  <si>
    <t>Bravoite</t>
  </si>
  <si>
    <t xml:space="preserve">(Fe,Ni,Co)S2 </t>
  </si>
  <si>
    <t>Isochalcopyrite</t>
  </si>
  <si>
    <t xml:space="preserve">Cu8Fe9S16 </t>
  </si>
  <si>
    <t>Bayankhanite</t>
  </si>
  <si>
    <t xml:space="preserve">Cu6HgS4 </t>
  </si>
  <si>
    <t>Dzhezkazganite</t>
  </si>
  <si>
    <t xml:space="preserve">(Pb,Cu,Rh)S2 </t>
  </si>
  <si>
    <t>Horobetsuite</t>
  </si>
  <si>
    <t xml:space="preserve">(Bi,Sb)2S3 </t>
  </si>
  <si>
    <t>Matraite</t>
  </si>
  <si>
    <t xml:space="preserve">ZnS </t>
  </si>
  <si>
    <t>Iridisite</t>
  </si>
  <si>
    <t xml:space="preserve">(Ir,Cu,Rh,Ni,Pt)S2 </t>
  </si>
  <si>
    <t>Kitaibelite</t>
  </si>
  <si>
    <t xml:space="preserve">Ag10PbBi30S51 </t>
  </si>
  <si>
    <t>Prassoite</t>
  </si>
  <si>
    <t>Samaniite</t>
  </si>
  <si>
    <t xml:space="preserve">Cu2Fe5Ni2S8 </t>
  </si>
  <si>
    <t>Horomanite</t>
  </si>
  <si>
    <t xml:space="preserve">Fe6Ni3S8 </t>
  </si>
  <si>
    <t>Jeromite</t>
  </si>
  <si>
    <t xml:space="preserve">As(S,Se)2 </t>
  </si>
  <si>
    <t>Parajamesonite</t>
  </si>
  <si>
    <t>Sakharovaite</t>
  </si>
  <si>
    <t xml:space="preserve">(Pb,Fe)(Bi,Sb)2S4 </t>
  </si>
  <si>
    <t>Volfsonite</t>
  </si>
  <si>
    <t xml:space="preserve">Cu+10Cu++Fe++Fe+++2Sn++++3S16 </t>
  </si>
  <si>
    <t>Dilithium</t>
  </si>
  <si>
    <t xml:space="preserve">Li2Te </t>
  </si>
  <si>
    <t>Kurilite</t>
  </si>
  <si>
    <t xml:space="preserve">(Ag,Au)2(Te,Se,S) </t>
  </si>
  <si>
    <t>HALIDES</t>
  </si>
  <si>
    <t>Simple Halides, Without H2O</t>
  </si>
  <si>
    <t>Simple Halides, Without H2O: M:X = 1:1, 2:3, 3:5, etc.</t>
  </si>
  <si>
    <t>Panichiite</t>
  </si>
  <si>
    <t xml:space="preserve">(NH4)2SnCl6 </t>
  </si>
  <si>
    <t>Nantokite</t>
  </si>
  <si>
    <t xml:space="preserve">CuCl </t>
  </si>
  <si>
    <t>Marshite</t>
  </si>
  <si>
    <t xml:space="preserve">CuI </t>
  </si>
  <si>
    <t>Miersite</t>
  </si>
  <si>
    <t xml:space="preserve">(Ag,Cu)I </t>
  </si>
  <si>
    <t>Iodargyrite</t>
  </si>
  <si>
    <t xml:space="preserve">AgI </t>
  </si>
  <si>
    <t>Tocornalite</t>
  </si>
  <si>
    <t xml:space="preserve">(Ag,Hg)I </t>
  </si>
  <si>
    <t>Bromargyrite</t>
  </si>
  <si>
    <t xml:space="preserve">AgBr </t>
  </si>
  <si>
    <t>Embolite</t>
  </si>
  <si>
    <t xml:space="preserve">Ag(Br,Cl) </t>
  </si>
  <si>
    <t>Chlorargyrite</t>
  </si>
  <si>
    <t xml:space="preserve">AgCl </t>
  </si>
  <si>
    <t>Carobbiite</t>
  </si>
  <si>
    <t xml:space="preserve">KF </t>
  </si>
  <si>
    <t>Griceite</t>
  </si>
  <si>
    <t xml:space="preserve">LiF </t>
  </si>
  <si>
    <t>Halite</t>
  </si>
  <si>
    <t xml:space="preserve">NaCl </t>
  </si>
  <si>
    <t>Sylvite</t>
  </si>
  <si>
    <t xml:space="preserve">KCl </t>
  </si>
  <si>
    <t>Villiaumite</t>
  </si>
  <si>
    <t xml:space="preserve">NaF </t>
  </si>
  <si>
    <t>Salammoniac</t>
  </si>
  <si>
    <t xml:space="preserve">NH4Cl </t>
  </si>
  <si>
    <t>Lafossaite</t>
  </si>
  <si>
    <t xml:space="preserve">Tl(Cl,Br) </t>
  </si>
  <si>
    <t>Calomel</t>
  </si>
  <si>
    <t xml:space="preserve">Hg2Cl2 </t>
  </si>
  <si>
    <t>Kuzminite</t>
  </si>
  <si>
    <t xml:space="preserve">Hg2(Br,Cl)2 </t>
  </si>
  <si>
    <t>Moschelite</t>
  </si>
  <si>
    <t xml:space="preserve">Hg+2I2 </t>
  </si>
  <si>
    <t>Neighborite</t>
  </si>
  <si>
    <t xml:space="preserve">NaMgF3 </t>
  </si>
  <si>
    <t>Chlorocalcite</t>
  </si>
  <si>
    <t xml:space="preserve">KCaCl3 </t>
  </si>
  <si>
    <t>Kolarite</t>
  </si>
  <si>
    <t xml:space="preserve">PbTeCl2 </t>
  </si>
  <si>
    <t>Radhakrishnaite</t>
  </si>
  <si>
    <t xml:space="preserve">PbTe3(Cl,S)2 </t>
  </si>
  <si>
    <t>Hephaistosite</t>
  </si>
  <si>
    <t xml:space="preserve">TlPb2Cl5 </t>
  </si>
  <si>
    <t>Challacolloite</t>
  </si>
  <si>
    <t xml:space="preserve">KPb2Cl5 </t>
  </si>
  <si>
    <t>Simple Halides, Without H2O: M:X = 1:2</t>
  </si>
  <si>
    <t>Tolbachite</t>
  </si>
  <si>
    <t xml:space="preserve">CuCl2 </t>
  </si>
  <si>
    <t>Coccinite</t>
  </si>
  <si>
    <t xml:space="preserve">Hg++I2 </t>
  </si>
  <si>
    <t>Sellaite</t>
  </si>
  <si>
    <t xml:space="preserve">MgF2 </t>
  </si>
  <si>
    <t>Chloromagnesite</t>
  </si>
  <si>
    <t xml:space="preserve">MgCl2 </t>
  </si>
  <si>
    <t>Lawrencite</t>
  </si>
  <si>
    <t xml:space="preserve">(Fe++,Ni)Cl2 </t>
  </si>
  <si>
    <t>Scacchite</t>
  </si>
  <si>
    <t xml:space="preserve">MnCl2 </t>
  </si>
  <si>
    <t>Frankdicksonite</t>
  </si>
  <si>
    <t xml:space="preserve">BaF2 </t>
  </si>
  <si>
    <t>Tveitite-(Y)</t>
  </si>
  <si>
    <t xml:space="preserve">Ca1-xYxF2+x, </t>
  </si>
  <si>
    <t>Gagarinite-(Y)</t>
  </si>
  <si>
    <t xml:space="preserve">NaCaY(F,Cl)6 </t>
  </si>
  <si>
    <t>Zajacite-(Ce)</t>
  </si>
  <si>
    <t xml:space="preserve">Na(REExCa1-x)(REEyCa1-y)F6 </t>
  </si>
  <si>
    <t>Simple Halides, Without H2O: M:X = 1:3</t>
  </si>
  <si>
    <t>Zharchikhite</t>
  </si>
  <si>
    <t xml:space="preserve">AlF(OH)2 </t>
  </si>
  <si>
    <t>Molysite</t>
  </si>
  <si>
    <t xml:space="preserve">Fe+++Cl3 </t>
  </si>
  <si>
    <t>Fluocerite-(Ce)</t>
  </si>
  <si>
    <t xml:space="preserve">(Ce,La)F3 </t>
  </si>
  <si>
    <t>Fluocerite-(La)</t>
  </si>
  <si>
    <t xml:space="preserve">(La,Ce)F3 </t>
  </si>
  <si>
    <t>Gananite</t>
  </si>
  <si>
    <t xml:space="preserve">BiF3 </t>
  </si>
  <si>
    <t>Simple Halides, With H2O</t>
  </si>
  <si>
    <t>Simple Halides, With H2O: M:X = 1:1 and 2:3</t>
  </si>
  <si>
    <t>Hydrohalite</t>
  </si>
  <si>
    <t xml:space="preserve">NaCl•2(H2O) </t>
  </si>
  <si>
    <t>Carnallite</t>
  </si>
  <si>
    <t xml:space="preserve">KMgCl3•6(H2O) </t>
  </si>
  <si>
    <t>Simple Halides, With H2O: M:X = 1:2</t>
  </si>
  <si>
    <t>Eriochalcite</t>
  </si>
  <si>
    <t xml:space="preserve">CuCl2•2(H2O) </t>
  </si>
  <si>
    <t>Rokuhnite</t>
  </si>
  <si>
    <t xml:space="preserve">Fe++Cl2•(H2O) </t>
  </si>
  <si>
    <t>Bischofite</t>
  </si>
  <si>
    <t xml:space="preserve">MgCl2•6(H2O) </t>
  </si>
  <si>
    <t>Nickelbischofite</t>
  </si>
  <si>
    <t xml:space="preserve">NiCl2•6(H2O) </t>
  </si>
  <si>
    <t>Sinjarite</t>
  </si>
  <si>
    <t xml:space="preserve">CaCl2•2(H2O) </t>
  </si>
  <si>
    <t>Antarcticite</t>
  </si>
  <si>
    <t xml:space="preserve">CaCl2•6(H2O) </t>
  </si>
  <si>
    <t>Tachyhydrite</t>
  </si>
  <si>
    <t xml:space="preserve">CaMg2Cl6•12(H2O) </t>
  </si>
  <si>
    <t>Simple Halides, With H2O: M:X = 1:3</t>
  </si>
  <si>
    <t>Chloraluminite</t>
  </si>
  <si>
    <t xml:space="preserve">AlCl3•6(H2O) </t>
  </si>
  <si>
    <t>Simple Halides, With H2O: Simple Halides with H2O and additional OH</t>
  </si>
  <si>
    <t>Cadwaladerite</t>
  </si>
  <si>
    <t xml:space="preserve">Al(OH)2Cl•4(H2O) </t>
  </si>
  <si>
    <t>Lesukite</t>
  </si>
  <si>
    <t xml:space="preserve">Al2(OH)5Cl•2(H2O) </t>
  </si>
  <si>
    <t>Korshunovskite</t>
  </si>
  <si>
    <t xml:space="preserve">Mg2Cl(OH)3•3.5-4(H2O) </t>
  </si>
  <si>
    <t>Nepskoeite</t>
  </si>
  <si>
    <t xml:space="preserve">Mg4Cl(OH)7•6(H2O) </t>
  </si>
  <si>
    <t>Koenenite</t>
  </si>
  <si>
    <t xml:space="preserve">Na4Mg4Cl12•Mg5Al4(OH)22 </t>
  </si>
  <si>
    <t>Complex Halides</t>
  </si>
  <si>
    <t>Steropesite</t>
  </si>
  <si>
    <t xml:space="preserve">Tl3BiCl6 </t>
  </si>
  <si>
    <t>IMA2008-032</t>
  </si>
  <si>
    <t xml:space="preserve">CuCl2•2NH3 </t>
  </si>
  <si>
    <t>IMA2008-039</t>
  </si>
  <si>
    <t xml:space="preserve">(NH4)3PbCl5 </t>
  </si>
  <si>
    <t>Complex Halides: Borofluorides</t>
  </si>
  <si>
    <t>Ferruccite</t>
  </si>
  <si>
    <t xml:space="preserve">NaBF4 </t>
  </si>
  <si>
    <t>Avogadrite</t>
  </si>
  <si>
    <t xml:space="preserve">(K,Cs)BF4 </t>
  </si>
  <si>
    <t>Barberiite</t>
  </si>
  <si>
    <t xml:space="preserve">(NH4)BF4 </t>
  </si>
  <si>
    <t>Complex Halides: Neso-aluminofluorides</t>
  </si>
  <si>
    <t>Cryolithionite</t>
  </si>
  <si>
    <t xml:space="preserve">Na3Li3Al2F12 </t>
  </si>
  <si>
    <t>Cryolite</t>
  </si>
  <si>
    <t xml:space="preserve">Na3AlF6 </t>
  </si>
  <si>
    <t>Elpasolite</t>
  </si>
  <si>
    <t xml:space="preserve">K2NaAlF6 </t>
  </si>
  <si>
    <t>Simmonsite</t>
  </si>
  <si>
    <t xml:space="preserve">Na2LiAlF6 </t>
  </si>
  <si>
    <t>Colquiriite</t>
  </si>
  <si>
    <t xml:space="preserve">CaLiAlF6 </t>
  </si>
  <si>
    <t>Weberite</t>
  </si>
  <si>
    <t xml:space="preserve">Na2MgAlF7 </t>
  </si>
  <si>
    <t>Karasugite</t>
  </si>
  <si>
    <t xml:space="preserve">SrCaAl(F,OH)7 </t>
  </si>
  <si>
    <t>Usovite</t>
  </si>
  <si>
    <t xml:space="preserve">Ba2CaMgAl2F14 </t>
  </si>
  <si>
    <t>Pachnolite</t>
  </si>
  <si>
    <t xml:space="preserve">NaCaAlF6•(H2O) </t>
  </si>
  <si>
    <t>Thomsenolite</t>
  </si>
  <si>
    <t>Carlhintzeite</t>
  </si>
  <si>
    <t xml:space="preserve">Ca2AlF7•(H2O) </t>
  </si>
  <si>
    <t>Yaroslavite</t>
  </si>
  <si>
    <t xml:space="preserve">Ca3Al2F10(OH)2•(H2O) </t>
  </si>
  <si>
    <t>Complex Halides: Soro-aluminofluorides</t>
  </si>
  <si>
    <t>Gearksutite</t>
  </si>
  <si>
    <t xml:space="preserve">CaAl(OH,F)5•(H2O) </t>
  </si>
  <si>
    <t>Acuminite</t>
  </si>
  <si>
    <t xml:space="preserve">SrAlF4(OH)•(H2O) </t>
  </si>
  <si>
    <t>Tikhonenkovite</t>
  </si>
  <si>
    <t xml:space="preserve">SrAl(OH)F4•(H2O) </t>
  </si>
  <si>
    <t>Artroeite</t>
  </si>
  <si>
    <t xml:space="preserve">PbAlF3(OH)2 </t>
  </si>
  <si>
    <t>Calcjarlite</t>
  </si>
  <si>
    <t xml:space="preserve">Na(Ca,Sr)3Al3(F,OH)16 </t>
  </si>
  <si>
    <t>Jarlite</t>
  </si>
  <si>
    <t xml:space="preserve">Na(Sr,Na,[])7(Mg,[])Al6F32(OH,H2O)2 </t>
  </si>
  <si>
    <t>Jorgensenite</t>
  </si>
  <si>
    <t xml:space="preserve">Na2(Sr,Ba)14Na2Al12F64(OH,F) </t>
  </si>
  <si>
    <t>Complex Halides: Ino-aluminofluorides</t>
  </si>
  <si>
    <t>Rosenbergite</t>
  </si>
  <si>
    <t xml:space="preserve">AlF3•3(H2O) </t>
  </si>
  <si>
    <t>Prosopite</t>
  </si>
  <si>
    <t xml:space="preserve">CaAL2(F,OH)8 </t>
  </si>
  <si>
    <t>Complex Halides: Phyllo-aluminofluorides</t>
  </si>
  <si>
    <t>Chiolite</t>
  </si>
  <si>
    <t xml:space="preserve">Na5Al3F14 </t>
  </si>
  <si>
    <t>Complex Halides: Tekto-aluminofluorides</t>
  </si>
  <si>
    <t>Ralstonite</t>
  </si>
  <si>
    <t xml:space="preserve">NaxMgxAl2-x(F,OH)6•(H2O) </t>
  </si>
  <si>
    <t>Boldyrevite</t>
  </si>
  <si>
    <t xml:space="preserve">NaCaMgAl3F14•4(H2O) </t>
  </si>
  <si>
    <t>Bogvadite</t>
  </si>
  <si>
    <t xml:space="preserve">Na2SrBa2Al4F20 </t>
  </si>
  <si>
    <t>Complex Halides: Aluminofluorides with CO3, SO4, PO4</t>
  </si>
  <si>
    <t>Stenonite</t>
  </si>
  <si>
    <t xml:space="preserve">(Sr,Ba,Na)2Al(CO3)F5 </t>
  </si>
  <si>
    <t>Chukhrovite-(Nd)</t>
  </si>
  <si>
    <t xml:space="preserve">Ca3(Nd,Y)Al2(SO4)F13•12(H2O) </t>
  </si>
  <si>
    <t>Chukhrovite-(Ce)</t>
  </si>
  <si>
    <t xml:space="preserve">Ca3(Ce,Y)Al2(SO4)F13•10(H2O) </t>
  </si>
  <si>
    <t>Chukhrovite-(Y)</t>
  </si>
  <si>
    <t xml:space="preserve">Ca3(Y,Ce)Al2(SO4)F13•10(H2O) </t>
  </si>
  <si>
    <t>Meniaylovite</t>
  </si>
  <si>
    <t xml:space="preserve">Ca4AlSi(SO4)F13•12(H2O) </t>
  </si>
  <si>
    <t>Creedite</t>
  </si>
  <si>
    <t xml:space="preserve">Ca3Al2(SO4)(F,OH)10•2(H2O) </t>
  </si>
  <si>
    <t>Boggildite</t>
  </si>
  <si>
    <t xml:space="preserve">Sr2Na2Al2(PO4)F9 </t>
  </si>
  <si>
    <t>Thermessaite</t>
  </si>
  <si>
    <t xml:space="preserve">K2[AlF3SO4] </t>
  </si>
  <si>
    <t>Complex Halides: Silicofluorides</t>
  </si>
  <si>
    <t>Malladrite</t>
  </si>
  <si>
    <t xml:space="preserve">Na2SiF6 </t>
  </si>
  <si>
    <t>Bararite</t>
  </si>
  <si>
    <t xml:space="preserve">(NH4)2SiF6 </t>
  </si>
  <si>
    <t>Cryptohalite</t>
  </si>
  <si>
    <t>Hieratite</t>
  </si>
  <si>
    <t xml:space="preserve">K2SiF6 </t>
  </si>
  <si>
    <t>Demartinite</t>
  </si>
  <si>
    <t xml:space="preserve">K2[SiF6] </t>
  </si>
  <si>
    <t>Knasibfite</t>
  </si>
  <si>
    <t xml:space="preserve">K3Na4[SiF6]3[BF4] </t>
  </si>
  <si>
    <t>Complex Halides: With MX6 complexes; M = Fe, Mn, Cu</t>
  </si>
  <si>
    <t>Chlormanganokalite</t>
  </si>
  <si>
    <t xml:space="preserve">K4MnCl6 </t>
  </si>
  <si>
    <t>Rinneite</t>
  </si>
  <si>
    <t xml:space="preserve">K3NaFe++Cl6 </t>
  </si>
  <si>
    <t>Erythrosiderite</t>
  </si>
  <si>
    <t xml:space="preserve">K2Fe+++Cl5•(H2O) </t>
  </si>
  <si>
    <t>Kremersite</t>
  </si>
  <si>
    <t xml:space="preserve">(NH4,K)2Fe+++Cl5•(H2O) </t>
  </si>
  <si>
    <t>Mitscherlichite</t>
  </si>
  <si>
    <t xml:space="preserve">K2CuCl4•2(H2O) </t>
  </si>
  <si>
    <t>Douglasite</t>
  </si>
  <si>
    <t xml:space="preserve">K2Fe++Cl4•2(H2O) </t>
  </si>
  <si>
    <t>Zirklerite</t>
  </si>
  <si>
    <t xml:space="preserve">(Fe++,Mg)9Al4Cl18(OH)12•14(H2O) </t>
  </si>
  <si>
    <t>Oxyhalides, Hydroxyhalides and Related Double Halides</t>
  </si>
  <si>
    <t>Oxyhalides, Hydroxyhalides and Related Double Halides: With Cu, etc., without Pb</t>
  </si>
  <si>
    <t>Melanothallite</t>
  </si>
  <si>
    <t xml:space="preserve">Cu2OCl2 </t>
  </si>
  <si>
    <t>Atacamite</t>
  </si>
  <si>
    <t xml:space="preserve">Cu2Cl(OH)3 </t>
  </si>
  <si>
    <t>Kempite</t>
  </si>
  <si>
    <t xml:space="preserve">Mn2Cl(OH)3 </t>
  </si>
  <si>
    <t>Hibbingite</t>
  </si>
  <si>
    <t xml:space="preserve">(Fe,Mg)2(OH)3Cl </t>
  </si>
  <si>
    <t>Botallackite</t>
  </si>
  <si>
    <t>Clinoatacamite</t>
  </si>
  <si>
    <t xml:space="preserve">Cu2(OH)3Cl </t>
  </si>
  <si>
    <t>Belloite</t>
  </si>
  <si>
    <t xml:space="preserve">Cu(OH)Cl </t>
  </si>
  <si>
    <t>Gillardite</t>
  </si>
  <si>
    <t xml:space="preserve">Cu3NiCl2(OH)6 </t>
  </si>
  <si>
    <t>Kapellasite</t>
  </si>
  <si>
    <t xml:space="preserve">Cu3Zn(OH)6Cl2 </t>
  </si>
  <si>
    <t>Haydeeite</t>
  </si>
  <si>
    <t xml:space="preserve">Cu3Mg(OH)6Cl2 </t>
  </si>
  <si>
    <t>Paratacamite</t>
  </si>
  <si>
    <t xml:space="preserve">(Cu,Zn)2(OH)3Cl </t>
  </si>
  <si>
    <t>Herbertsmithite</t>
  </si>
  <si>
    <t>Claringbullite</t>
  </si>
  <si>
    <t xml:space="preserve">Cu++4(OH)7Cl </t>
  </si>
  <si>
    <t>Simonkolleite</t>
  </si>
  <si>
    <t xml:space="preserve">Zn5(OH)8Cl2•(H2O) </t>
  </si>
  <si>
    <t>Buttgenbachite</t>
  </si>
  <si>
    <t xml:space="preserve">Cu19Cl4(NO3)2(OH)32•2(H2O) </t>
  </si>
  <si>
    <t>Connellite</t>
  </si>
  <si>
    <t xml:space="preserve">Cu19Cl4(SO4)(OH)32•3(H2O) </t>
  </si>
  <si>
    <t>Abhurite</t>
  </si>
  <si>
    <t xml:space="preserve">Sn3O(OH)2Cl2 </t>
  </si>
  <si>
    <t>Ponomarevite</t>
  </si>
  <si>
    <t xml:space="preserve">K4Cu++4OCl10 </t>
  </si>
  <si>
    <t>Calumetite</t>
  </si>
  <si>
    <t xml:space="preserve">Cu(OH,Cl)2•2(H2O) </t>
  </si>
  <si>
    <t>Anthonyite</t>
  </si>
  <si>
    <t xml:space="preserve">Cu(OH,Cl)2•3(H2O) </t>
  </si>
  <si>
    <t>Khaidarkanite</t>
  </si>
  <si>
    <t xml:space="preserve">Na0.34Cu4Al3(OH)14F3•2(H2O) </t>
  </si>
  <si>
    <t>Bobkingite</t>
  </si>
  <si>
    <t xml:space="preserve">Cu5Cl2(OH)8(H2O)2 </t>
  </si>
  <si>
    <t>Avdoninite</t>
  </si>
  <si>
    <t xml:space="preserve">K2Cu5Cl8(OH)4•H2O </t>
  </si>
  <si>
    <t>Droninoite</t>
  </si>
  <si>
    <t xml:space="preserve">Ni3Fe+++Cl(OH)8•2H2O </t>
  </si>
  <si>
    <t>Oxyhalides, Hydroxyhalides and Related Double Halides: With Pb, Cu, etc.</t>
  </si>
  <si>
    <t>Diaboleite</t>
  </si>
  <si>
    <t xml:space="preserve">Pb2CuCl2(OH)4 </t>
  </si>
  <si>
    <t>Pseudoboleite</t>
  </si>
  <si>
    <t xml:space="preserve">Pb5Cu4Cl10(OH)8•2(H2O) </t>
  </si>
  <si>
    <t>Boleite</t>
  </si>
  <si>
    <t xml:space="preserve">KPb26Ag9Cu24Cl62(OH)48 </t>
  </si>
  <si>
    <t>Cumengite</t>
  </si>
  <si>
    <t xml:space="preserve">Cu20Pb21Cl42(OH)40•6H2O </t>
  </si>
  <si>
    <t>Bideauxite</t>
  </si>
  <si>
    <t xml:space="preserve">Pb2AgCl3(F,OH)2 </t>
  </si>
  <si>
    <t>Chloroxiphite</t>
  </si>
  <si>
    <t xml:space="preserve">Pb3CuCl2(OH)2O2 </t>
  </si>
  <si>
    <t>Hematophanite</t>
  </si>
  <si>
    <t xml:space="preserve">Pb4Fe+++3O8(OH,Cl) </t>
  </si>
  <si>
    <t>Asisite</t>
  </si>
  <si>
    <t xml:space="preserve">Pb12(SiO4)O8Cl4 </t>
  </si>
  <si>
    <t>Parkinsonite</t>
  </si>
  <si>
    <t>Pb7MoO9Cl2</t>
  </si>
  <si>
    <t>Murdochite</t>
  </si>
  <si>
    <t xml:space="preserve">PbCu6O8-x(Cl,Br)2x </t>
  </si>
  <si>
    <t>Yedlinite</t>
  </si>
  <si>
    <t xml:space="preserve">Pb6CrCl6(O,OH)8 </t>
  </si>
  <si>
    <t>Oxyhalides, Hydroxyhalides and Related Double Halides: With Pb (As,Sb,Bi), without Cu</t>
  </si>
  <si>
    <t>Laurionite</t>
  </si>
  <si>
    <t xml:space="preserve">PbCl(OH) </t>
  </si>
  <si>
    <t>Paralaurionite</t>
  </si>
  <si>
    <t>Fiedlerite</t>
  </si>
  <si>
    <t xml:space="preserve">Pb3Cl4F(OH)2 </t>
  </si>
  <si>
    <t>Penfieldite</t>
  </si>
  <si>
    <t xml:space="preserve">Pb2Cl3(OH) </t>
  </si>
  <si>
    <t>Laurelite</t>
  </si>
  <si>
    <t xml:space="preserve">Pb7F12Cl2 </t>
  </si>
  <si>
    <t>Zhangpeishanite</t>
  </si>
  <si>
    <t xml:space="preserve">BaFCl </t>
  </si>
  <si>
    <t>Matlockite</t>
  </si>
  <si>
    <t xml:space="preserve">PbFCl </t>
  </si>
  <si>
    <t>Rorisite</t>
  </si>
  <si>
    <t xml:space="preserve">(Ca,Mg)FCl </t>
  </si>
  <si>
    <t>Daubreeite</t>
  </si>
  <si>
    <t xml:space="preserve">BiO(OH,Cl) </t>
  </si>
  <si>
    <t>Bismoclite</t>
  </si>
  <si>
    <t xml:space="preserve">BiOCl </t>
  </si>
  <si>
    <t>Zavaritskite</t>
  </si>
  <si>
    <t xml:space="preserve">BiOF </t>
  </si>
  <si>
    <t>Nadorite</t>
  </si>
  <si>
    <t xml:space="preserve">PbSbO2Cl </t>
  </si>
  <si>
    <t>Perite</t>
  </si>
  <si>
    <t xml:space="preserve">PbBiO2Cl </t>
  </si>
  <si>
    <t>Aravaipaite</t>
  </si>
  <si>
    <t xml:space="preserve">Pb3AlF9•(H2O) </t>
  </si>
  <si>
    <t>Calcioaravaipaite</t>
  </si>
  <si>
    <t xml:space="preserve">PbCa2Al(F,OH)9 </t>
  </si>
  <si>
    <t>Thorikosite</t>
  </si>
  <si>
    <t xml:space="preserve">Pb3(Sb+++,As+++)O3(OH)Cl2 </t>
  </si>
  <si>
    <t>Mereheadite</t>
  </si>
  <si>
    <t xml:space="preserve">Pb2O(OH)Cl </t>
  </si>
  <si>
    <t>Blixite</t>
  </si>
  <si>
    <t xml:space="preserve">Pb8O5(OH)2Cl4 </t>
  </si>
  <si>
    <t>Pinalite</t>
  </si>
  <si>
    <t xml:space="preserve">Pb3(WO4)OCl2 </t>
  </si>
  <si>
    <t>Symesite</t>
  </si>
  <si>
    <t xml:space="preserve">Pb10(SO4)O7Cl4•(H2O) </t>
  </si>
  <si>
    <t>Ecdemite</t>
  </si>
  <si>
    <t xml:space="preserve">Pb6As+++2O7Cl4 </t>
  </si>
  <si>
    <t>Heliophyllite</t>
  </si>
  <si>
    <t xml:space="preserve">Pb6As2O7Cl4 </t>
  </si>
  <si>
    <t>Mendipite</t>
  </si>
  <si>
    <t xml:space="preserve">Pb3Cl2O2 </t>
  </si>
  <si>
    <t>Damaraite</t>
  </si>
  <si>
    <t xml:space="preserve">Pb3O2(OH)Cl </t>
  </si>
  <si>
    <t>Onoratoite</t>
  </si>
  <si>
    <t xml:space="preserve">Sb8O11Cl2 </t>
  </si>
  <si>
    <t>Cotunnite</t>
  </si>
  <si>
    <t xml:space="preserve">PbCl2 </t>
  </si>
  <si>
    <t>Pseudocotunnite</t>
  </si>
  <si>
    <t xml:space="preserve">K2PbCl4 </t>
  </si>
  <si>
    <t>Barstowite</t>
  </si>
  <si>
    <t xml:space="preserve">Pb4(CO3)Cl6•(H2O) </t>
  </si>
  <si>
    <t>Oxyhalides, Hydroxyhalides and Related Double Halides: With Hg</t>
  </si>
  <si>
    <t>Eglestonite</t>
  </si>
  <si>
    <t xml:space="preserve">Hg6Cl3O(OH) </t>
  </si>
  <si>
    <t>Kadyrelite</t>
  </si>
  <si>
    <t xml:space="preserve">Hg4(Br,Cl)2O </t>
  </si>
  <si>
    <t>Poyarkovite</t>
  </si>
  <si>
    <t xml:space="preserve">Hg3ClO </t>
  </si>
  <si>
    <t>Hanawaltite</t>
  </si>
  <si>
    <t xml:space="preserve">Hg+6Hg++[Cl,(OH)]2O3 </t>
  </si>
  <si>
    <t>Terlinguaite</t>
  </si>
  <si>
    <t xml:space="preserve">Hg+Hg++ClO </t>
  </si>
  <si>
    <t>Pinchite</t>
  </si>
  <si>
    <t xml:space="preserve">Hg++5O4Cl2 </t>
  </si>
  <si>
    <t>Mosesite</t>
  </si>
  <si>
    <t xml:space="preserve">Hg2N(Cl,SO4,MoO4,CO3)•(H2O) </t>
  </si>
  <si>
    <t>Gianellaite</t>
  </si>
  <si>
    <t xml:space="preserve">Hg4(SO4)N2 </t>
  </si>
  <si>
    <t>Kleinite</t>
  </si>
  <si>
    <t xml:space="preserve">Hg2N(Cl,SO4)•n(H2O) </t>
  </si>
  <si>
    <t>Tedhadleyite</t>
  </si>
  <si>
    <t xml:space="preserve">Hg++Hg+10O4I2(Cl1.16Br0.84)2 </t>
  </si>
  <si>
    <t>Vasilyevite</t>
  </si>
  <si>
    <t xml:space="preserve">(Hg2)++10O6I3Cl(CO3) </t>
  </si>
  <si>
    <t>Aurivilliusite</t>
  </si>
  <si>
    <t xml:space="preserve">Hg+Hg++OI </t>
  </si>
  <si>
    <t>Terlinguacreekite</t>
  </si>
  <si>
    <t xml:space="preserve">Hg++3O2Cl2 </t>
  </si>
  <si>
    <t>Kelyanite</t>
  </si>
  <si>
    <t xml:space="preserve">(Hg+2)6(SbO6)BrCl2 </t>
  </si>
  <si>
    <t>Comancheite</t>
  </si>
  <si>
    <t xml:space="preserve">Hg13(Cl,Br)8O9 </t>
  </si>
  <si>
    <t>Oxyhalides, Hydroxyhalides and Related Double Halides: With Rare-Earth Elements</t>
  </si>
  <si>
    <t>Haleniusite-(La)</t>
  </si>
  <si>
    <t xml:space="preserve">(La,Ce)OF </t>
  </si>
  <si>
    <t>Unclassified Strunz Halogenides</t>
  </si>
  <si>
    <t>Unclassified Strunz Halogenides: Unknown</t>
  </si>
  <si>
    <t>IMA2009-014</t>
  </si>
  <si>
    <t xml:space="preserve">SrF2 </t>
  </si>
  <si>
    <t>IMA2009-015</t>
  </si>
  <si>
    <t xml:space="preserve">NaSrCeF6 </t>
  </si>
  <si>
    <t>Hydrophilite</t>
  </si>
  <si>
    <t xml:space="preserve">CaCl2 </t>
  </si>
  <si>
    <t>Hydromolysite</t>
  </si>
  <si>
    <t xml:space="preserve">FeCl3•6(H2O) </t>
  </si>
  <si>
    <t>Yttrocerite</t>
  </si>
  <si>
    <t>Lorettoite</t>
  </si>
  <si>
    <t xml:space="preserve">Pb7O6Cl2 </t>
  </si>
  <si>
    <t>OXIDES (Hydroxides, V[5,6] vanadates, arsenites, antimonites, bismuthites, sulfites, selenites, tellurites, iodates)</t>
  </si>
  <si>
    <t>Metal:Oxygen = 2.1 and 1:1</t>
  </si>
  <si>
    <t>Metal:Oxygen = 2.1 and 1:1: Cation:Anion (M:O) = 2:1 (and 1.8:1)</t>
  </si>
  <si>
    <t>Ice</t>
  </si>
  <si>
    <t xml:space="preserve">H2O </t>
  </si>
  <si>
    <t>Cuprite</t>
  </si>
  <si>
    <t xml:space="preserve">Cu2O </t>
  </si>
  <si>
    <t>Paramelaconite</t>
  </si>
  <si>
    <t xml:space="preserve">Cu+2Cu++2O3 </t>
  </si>
  <si>
    <t>Metal:Oxygen = 2.1 and 1:1: M:O = 1:1 (and up to 1:1.25); with small to medium-sized cations only</t>
  </si>
  <si>
    <t>Crednerite</t>
  </si>
  <si>
    <t xml:space="preserve">CuMnO2 </t>
  </si>
  <si>
    <t>Delafossite</t>
  </si>
  <si>
    <t xml:space="preserve">Cu+Fe+++O2 </t>
  </si>
  <si>
    <t>Mcconnellite</t>
  </si>
  <si>
    <t xml:space="preserve">CuCrO2 </t>
  </si>
  <si>
    <t>Bromellite</t>
  </si>
  <si>
    <t xml:space="preserve">BeO </t>
  </si>
  <si>
    <t>Zincite</t>
  </si>
  <si>
    <t xml:space="preserve">(Zn,Mn)O </t>
  </si>
  <si>
    <t>Lime</t>
  </si>
  <si>
    <t xml:space="preserve">CaO </t>
  </si>
  <si>
    <t>Bunsenite</t>
  </si>
  <si>
    <t xml:space="preserve">NiO </t>
  </si>
  <si>
    <t>Monteponite</t>
  </si>
  <si>
    <t xml:space="preserve">CdO </t>
  </si>
  <si>
    <t>Manganosite</t>
  </si>
  <si>
    <t xml:space="preserve">MnO </t>
  </si>
  <si>
    <t>Periclase</t>
  </si>
  <si>
    <t xml:space="preserve">MgO </t>
  </si>
  <si>
    <t>Wustite</t>
  </si>
  <si>
    <t xml:space="preserve">FeO </t>
  </si>
  <si>
    <t>Metal:Oxygen = 2.1 and 1:1: M:O = 1:1 (and up to 1:1.25); with large cations (± smaller ones)</t>
  </si>
  <si>
    <t>Swedenborgite</t>
  </si>
  <si>
    <t xml:space="preserve">NaBe4SbO7 </t>
  </si>
  <si>
    <t>Brownmillerite</t>
  </si>
  <si>
    <t xml:space="preserve">Ca2(Al,Fe+++)2O5 </t>
  </si>
  <si>
    <t>Srebrodolskite</t>
  </si>
  <si>
    <t xml:space="preserve">Ca2Fe+++2O5 </t>
  </si>
  <si>
    <t>Montroydite</t>
  </si>
  <si>
    <t xml:space="preserve">HgO </t>
  </si>
  <si>
    <t>Litharge</t>
  </si>
  <si>
    <t xml:space="preserve">PbO </t>
  </si>
  <si>
    <t>Romarchite</t>
  </si>
  <si>
    <t xml:space="preserve">SnO </t>
  </si>
  <si>
    <t>Massicot</t>
  </si>
  <si>
    <t>Metal:Oxygen = 3:4 and similar</t>
  </si>
  <si>
    <t>Metal:Oxygen = 3:4 and similar: With small and medium-sized cations</t>
  </si>
  <si>
    <t>Chrysoberyl</t>
  </si>
  <si>
    <t xml:space="preserve">BeAl2O4 </t>
  </si>
  <si>
    <t>Manganostibite</t>
  </si>
  <si>
    <t xml:space="preserve">(Mn++,Fe++)7(SbO4)(AsO4,SiO4)O4 </t>
  </si>
  <si>
    <t>Metal:Oxygen = 3:4 and similar: With only medium-sized cations</t>
  </si>
  <si>
    <t>Filipstadite</t>
  </si>
  <si>
    <t xml:space="preserve">(Mn++,Mg)4Sb+++++Fe+++O8 </t>
  </si>
  <si>
    <t>Donathite</t>
  </si>
  <si>
    <t xml:space="preserve">(Fe++,Mg)(Cr,Fe+++)2O4 </t>
  </si>
  <si>
    <t>Gahnite</t>
  </si>
  <si>
    <t xml:space="preserve">ZnAl2O4 </t>
  </si>
  <si>
    <t>Galaxite</t>
  </si>
  <si>
    <t xml:space="preserve">(Mn,Mg)(Al,Fe+++)2O4 </t>
  </si>
  <si>
    <t>Hercynite</t>
  </si>
  <si>
    <t xml:space="preserve">Fe++Al2O4 </t>
  </si>
  <si>
    <t>Spinel</t>
  </si>
  <si>
    <t xml:space="preserve">MgAl2O4 </t>
  </si>
  <si>
    <t>Cochromite</t>
  </si>
  <si>
    <t xml:space="preserve">(Co,Ni,Fe++)(Cr,Al)2O4 </t>
  </si>
  <si>
    <t>Chromite</t>
  </si>
  <si>
    <t xml:space="preserve">Fe++Cr2O4 </t>
  </si>
  <si>
    <t>Magnesiochromite</t>
  </si>
  <si>
    <t xml:space="preserve">MgCr2O4 </t>
  </si>
  <si>
    <t>Manganochromite</t>
  </si>
  <si>
    <t xml:space="preserve">(Mn,Fe++)(Cr,V)2O4 </t>
  </si>
  <si>
    <t>Nichromite</t>
  </si>
  <si>
    <t xml:space="preserve">(Ni,Co,Fe++)(Cr,Fe+++,Al)2O4 </t>
  </si>
  <si>
    <t>Zincochromite</t>
  </si>
  <si>
    <t xml:space="preserve">ZnCr2O4 </t>
  </si>
  <si>
    <t>Cuprospinel</t>
  </si>
  <si>
    <t xml:space="preserve">(Cu,Mg)Fe+++2O4 </t>
  </si>
  <si>
    <t>Franklinite</t>
  </si>
  <si>
    <t xml:space="preserve">(Zn,Mn++,Fe++)(Fe+++,Mn+++)2O4 </t>
  </si>
  <si>
    <t>Jacobsite</t>
  </si>
  <si>
    <t xml:space="preserve">(Mn++,Fe++,Mg)(Fe+++,Mn+++)2O4 </t>
  </si>
  <si>
    <t>Magnesioferrite</t>
  </si>
  <si>
    <t xml:space="preserve">MgFe+++2O4 </t>
  </si>
  <si>
    <t>Trevorite</t>
  </si>
  <si>
    <t xml:space="preserve">NiFe+++2O4 </t>
  </si>
  <si>
    <t>Brunogeierite</t>
  </si>
  <si>
    <t xml:space="preserve">(Ge++,Fe++)Fe+++2O4 </t>
  </si>
  <si>
    <t>Coulsonite</t>
  </si>
  <si>
    <t xml:space="preserve">Fe++V+++2O4 </t>
  </si>
  <si>
    <t>Magnesiocoulsonite</t>
  </si>
  <si>
    <t xml:space="preserve">MgV+++2O4 </t>
  </si>
  <si>
    <t>Qandilite</t>
  </si>
  <si>
    <t xml:space="preserve">(Mg,Fe++)2(Ti,Fe+++,Al)O4 </t>
  </si>
  <si>
    <t>Ulvospinel</t>
  </si>
  <si>
    <t xml:space="preserve">TiFe++2O4 </t>
  </si>
  <si>
    <t>Vuorelainenite</t>
  </si>
  <si>
    <t xml:space="preserve">(Mn++,Fe++)(V+++,Cr+++)2O4 </t>
  </si>
  <si>
    <t>Hydrohetaerolite</t>
  </si>
  <si>
    <t xml:space="preserve">Zn2Mn+++4O8•(H2O) </t>
  </si>
  <si>
    <t>Hausmannite</t>
  </si>
  <si>
    <t xml:space="preserve">Mn++Mn+++2O4 </t>
  </si>
  <si>
    <t>Iwakiite</t>
  </si>
  <si>
    <t xml:space="preserve">Mn++(Fe+++,Mn+++)2O4 </t>
  </si>
  <si>
    <t>Hetaerolite</t>
  </si>
  <si>
    <t xml:space="preserve">ZnMn+++2O4 </t>
  </si>
  <si>
    <t>Maghemite</t>
  </si>
  <si>
    <t xml:space="preserve">gamma-Fe+++2O3 </t>
  </si>
  <si>
    <t>Tegengrenite</t>
  </si>
  <si>
    <t xml:space="preserve">(Mg,Mn++)2Sb+++++0.5(Mn+++,Si,Ti)0.5O4 </t>
  </si>
  <si>
    <t>Xieite</t>
  </si>
  <si>
    <t xml:space="preserve">FeCr2O4 </t>
  </si>
  <si>
    <t>Metal:Oxygen = 3:4 and similar: With medium-sized and large cations</t>
  </si>
  <si>
    <t>Marokite</t>
  </si>
  <si>
    <t xml:space="preserve">CaMn+++2O4 </t>
  </si>
  <si>
    <t>Dmitryivanovite</t>
  </si>
  <si>
    <t xml:space="preserve">CaAl2O4 </t>
  </si>
  <si>
    <t>Metal:Oxygen = 3:4 and similar: With only large cations</t>
  </si>
  <si>
    <t>Minium</t>
  </si>
  <si>
    <t xml:space="preserve">Pb++2Pb++++O4 </t>
  </si>
  <si>
    <t>Metal:Oxygen = 2:3, 3:5, and Similar</t>
  </si>
  <si>
    <t>Metal:Oxygen = 2:3, 3:5, and Similar: With medium-sized cations</t>
  </si>
  <si>
    <t>Tistarite</t>
  </si>
  <si>
    <t xml:space="preserve">Ti2O3 </t>
  </si>
  <si>
    <t>Auroantimonate</t>
  </si>
  <si>
    <t xml:space="preserve">AuSbO3 </t>
  </si>
  <si>
    <t>Brizziite-VII</t>
  </si>
  <si>
    <t xml:space="preserve">NaSb+++++O3 </t>
  </si>
  <si>
    <t>Corundum</t>
  </si>
  <si>
    <t xml:space="preserve">Al2O3 </t>
  </si>
  <si>
    <t>Eskolaite</t>
  </si>
  <si>
    <t xml:space="preserve">Cr2O3 </t>
  </si>
  <si>
    <t>Karelianite</t>
  </si>
  <si>
    <t xml:space="preserve">V2O3 </t>
  </si>
  <si>
    <t>Geikielite</t>
  </si>
  <si>
    <t xml:space="preserve">MgTiO3 </t>
  </si>
  <si>
    <t>Ecandrewsite</t>
  </si>
  <si>
    <t xml:space="preserve">(Zn,Fe++,Mn++)TiO3 </t>
  </si>
  <si>
    <t>IM</t>
  </si>
  <si>
    <t>Ilmenite</t>
  </si>
  <si>
    <t xml:space="preserve">Fe++TiO3 </t>
  </si>
  <si>
    <t>Pyrophanite</t>
  </si>
  <si>
    <t xml:space="preserve">MnTiO3 </t>
  </si>
  <si>
    <t>Brizziite-III</t>
  </si>
  <si>
    <t>Melanostibite</t>
  </si>
  <si>
    <t xml:space="preserve">Mn(Sb+++++,Fe+++)O3 </t>
  </si>
  <si>
    <t>Romanite</t>
  </si>
  <si>
    <t xml:space="preserve">(Fe++,U,Pb)2(Ti,Fe+++)O4 </t>
  </si>
  <si>
    <t>Bixbyite</t>
  </si>
  <si>
    <t xml:space="preserve">(Mn+++,Fe+++)2O3 </t>
  </si>
  <si>
    <t>Avicennite</t>
  </si>
  <si>
    <t xml:space="preserve">Tl2O3 </t>
  </si>
  <si>
    <t>Armalcolite</t>
  </si>
  <si>
    <t xml:space="preserve">(Mg,Fe++)Ti2O5 </t>
  </si>
  <si>
    <t>Mongshanite</t>
  </si>
  <si>
    <t xml:space="preserve">(Mg,Cr,Fe++)2(Ti,Zr)5O12 </t>
  </si>
  <si>
    <t>Pseudobrookite</t>
  </si>
  <si>
    <t xml:space="preserve">(Fe+++,Fe++)2(Ti,Fe++)O5 </t>
  </si>
  <si>
    <t>Magnesiohogbomite-6N6S</t>
  </si>
  <si>
    <t xml:space="preserve">(Mg,Fe++)1.4Ti0.3Al4O8 </t>
  </si>
  <si>
    <t>Magnesiohogbomite-2N3S</t>
  </si>
  <si>
    <t>Magnesiohogbomite-2N2S</t>
  </si>
  <si>
    <t xml:space="preserve">(Al,Fe++,Fe+++,Mg,Ti,Zn)11O15(OH) </t>
  </si>
  <si>
    <t>Zincohogbomite-2N2S</t>
  </si>
  <si>
    <t xml:space="preserve">(Zn,Fe++)(2-2x)(Ti)xAl4O8 </t>
  </si>
  <si>
    <t>Ferrohogbomite-2N2S</t>
  </si>
  <si>
    <t xml:space="preserve">(Fe++,Zn,Mg,Al)6Al14(Ti,Fe)2O30(OH)2 </t>
  </si>
  <si>
    <t>Pseudorutile</t>
  </si>
  <si>
    <t xml:space="preserve">Fe+++2Ti3O9 </t>
  </si>
  <si>
    <t>Ilmenorutile</t>
  </si>
  <si>
    <t xml:space="preserve">(Ti,Nb,Fe+++)O2 </t>
  </si>
  <si>
    <t>Oxyvanite</t>
  </si>
  <si>
    <t xml:space="preserve">V3O5 </t>
  </si>
  <si>
    <t>Berdesinskiite</t>
  </si>
  <si>
    <t xml:space="preserve">V+++2TiO5 </t>
  </si>
  <si>
    <t>Olkhonskite</t>
  </si>
  <si>
    <t xml:space="preserve">(Cr+++,V+++)2Ti3O9 </t>
  </si>
  <si>
    <t>Schreyerite</t>
  </si>
  <si>
    <t xml:space="preserve">V+++2Ti3O9 </t>
  </si>
  <si>
    <t>Kamiokite</t>
  </si>
  <si>
    <t xml:space="preserve">Fe2Mo3O8 </t>
  </si>
  <si>
    <t>Nolanite</t>
  </si>
  <si>
    <t xml:space="preserve">(V+++,Fe++,Fe+++,Ti)10O14(OH)2 </t>
  </si>
  <si>
    <t>Rinmanite</t>
  </si>
  <si>
    <t xml:space="preserve">(Zn,Mn)2Sb2Mg2Fe4O14(OH)2 </t>
  </si>
  <si>
    <t>Stibioclaudetite</t>
  </si>
  <si>
    <t xml:space="preserve">AsSbO3 </t>
  </si>
  <si>
    <t>Claudetite</t>
  </si>
  <si>
    <t xml:space="preserve">As2O3 </t>
  </si>
  <si>
    <t>Arsenolite</t>
  </si>
  <si>
    <t>Senarmontite</t>
  </si>
  <si>
    <t xml:space="preserve">Sb2O3 </t>
  </si>
  <si>
    <t>Valentinite</t>
  </si>
  <si>
    <t>Bismite</t>
  </si>
  <si>
    <t xml:space="preserve">Bi2O3 </t>
  </si>
  <si>
    <t>Sphaerobismoite</t>
  </si>
  <si>
    <t>Sillenite</t>
  </si>
  <si>
    <t xml:space="preserve">Bi12SiO20 </t>
  </si>
  <si>
    <t>Kyzylkumite</t>
  </si>
  <si>
    <t>Metal:Oxygen = 2:3, 3:5, and Similar: With large and medium-sized cations</t>
  </si>
  <si>
    <t>Chrombismite</t>
  </si>
  <si>
    <t xml:space="preserve">Bi16CrO27 </t>
  </si>
  <si>
    <t>Freudenbergite</t>
  </si>
  <si>
    <t xml:space="preserve">Na2Fe+++2Ti6O16 </t>
  </si>
  <si>
    <t>Grossite</t>
  </si>
  <si>
    <t xml:space="preserve">CaAl4O7 </t>
  </si>
  <si>
    <t>Mayenite</t>
  </si>
  <si>
    <t xml:space="preserve">Ca12Al14O33 </t>
  </si>
  <si>
    <t>Yafsoanite</t>
  </si>
  <si>
    <t xml:space="preserve">Ca3Te2Zn3O12 </t>
  </si>
  <si>
    <t>Barioperovskite</t>
  </si>
  <si>
    <t xml:space="preserve">BaTiO3 </t>
  </si>
  <si>
    <t>Lakargiite</t>
  </si>
  <si>
    <t xml:space="preserve">CaZrO3 </t>
  </si>
  <si>
    <t>Natroniobite</t>
  </si>
  <si>
    <t xml:space="preserve">NaNbO3 </t>
  </si>
  <si>
    <t>Latrappite</t>
  </si>
  <si>
    <t xml:space="preserve">(Ca,Na)(Nb,Ti,Fe)O3 </t>
  </si>
  <si>
    <t>Lueshite</t>
  </si>
  <si>
    <t>Perovskite</t>
  </si>
  <si>
    <t xml:space="preserve">CaTiO3 </t>
  </si>
  <si>
    <t>Macedonite</t>
  </si>
  <si>
    <t xml:space="preserve">PbTiO3 </t>
  </si>
  <si>
    <t>Isolueshite</t>
  </si>
  <si>
    <t xml:space="preserve">(Na,La,Ca)(Nb,Ti)O3 </t>
  </si>
  <si>
    <t>Loparite-(Ce)</t>
  </si>
  <si>
    <t xml:space="preserve">(Ce,Na,Ca)2(Ti,Nb)2O6 </t>
  </si>
  <si>
    <t>Tausonite</t>
  </si>
  <si>
    <t xml:space="preserve">SrTiO3 </t>
  </si>
  <si>
    <t>Crichtonite</t>
  </si>
  <si>
    <t xml:space="preserve">(Sr,La,Ce,Y)(Ti,Fe+++,Mn)21O38 </t>
  </si>
  <si>
    <t>Dessauite</t>
  </si>
  <si>
    <t xml:space="preserve">(Sr,Pb)(Y,U)(Ti,Fe+++)20O38 </t>
  </si>
  <si>
    <t>Davidite-(Ce)</t>
  </si>
  <si>
    <t xml:space="preserve">(Ce,La)(Y,U)(Ti,Fe+++)20O38 </t>
  </si>
  <si>
    <t>Davidite-(La)</t>
  </si>
  <si>
    <t xml:space="preserve">(La,Ce,Ca)(Y,U)(Ti,Fe+++)20O38 </t>
  </si>
  <si>
    <t>Mathiasite</t>
  </si>
  <si>
    <t xml:space="preserve">(K,Ca,Sr)(Ti,Cr,Fe,Mg)21O38 </t>
  </si>
  <si>
    <t>Lindsleyite</t>
  </si>
  <si>
    <t xml:space="preserve">(Ba,Sr)(Ti,Cr,Fe,Mg)21O38 </t>
  </si>
  <si>
    <t>Landauite</t>
  </si>
  <si>
    <t xml:space="preserve">NaMnZn2(Ti,Fe+++)6Ti12O38 </t>
  </si>
  <si>
    <t>Loveringite</t>
  </si>
  <si>
    <t xml:space="preserve">(Ca,Ce)(Ti,Fe+++,Cr,Mg)21O38 </t>
  </si>
  <si>
    <t>Senaite</t>
  </si>
  <si>
    <t xml:space="preserve">Pb(Ti,Fe,Mn)21O38 </t>
  </si>
  <si>
    <t>Cleusonite</t>
  </si>
  <si>
    <t xml:space="preserve">Pb(U++++,U++++++)(Ti,Fe++,Fe+++)20(O,OH)38 </t>
  </si>
  <si>
    <t>Gramaccioliite-(Y)</t>
  </si>
  <si>
    <t xml:space="preserve">(Pb,Sr)(Y,Mn)Fe2(Ti,Fe)18O38 </t>
  </si>
  <si>
    <t>Hawthorneite</t>
  </si>
  <si>
    <t xml:space="preserve">Ba[Ti3Cr4Fe4Mg]O19 </t>
  </si>
  <si>
    <t>Magnetoplumbite</t>
  </si>
  <si>
    <t xml:space="preserve">Pb(Fe+++,Mn+++)12O19 </t>
  </si>
  <si>
    <t>Haggertyite</t>
  </si>
  <si>
    <t xml:space="preserve">Ba[Fe++6Ti5Mg]O19 </t>
  </si>
  <si>
    <t>Batiferrite</t>
  </si>
  <si>
    <t xml:space="preserve">Ba(Ti2Fe+++8Fe++2)O19 </t>
  </si>
  <si>
    <t>Hibonite</t>
  </si>
  <si>
    <t xml:space="preserve">(Ca,Ce)(Al,Ti,Mg)12O19 </t>
  </si>
  <si>
    <t>Nezilovite</t>
  </si>
  <si>
    <t xml:space="preserve">PbZn2(Mn++++,Ti++++)2Fe+++8O19 </t>
  </si>
  <si>
    <t>Yimengite</t>
  </si>
  <si>
    <t xml:space="preserve">K(Cr,Ti,Fe,Mg)12O19 </t>
  </si>
  <si>
    <t>Diaoyudaoite</t>
  </si>
  <si>
    <t xml:space="preserve">NaAl11O17 </t>
  </si>
  <si>
    <t>Lindqvistite</t>
  </si>
  <si>
    <t xml:space="preserve">Pb2(Mn++,Mg)Fe+++16027 </t>
  </si>
  <si>
    <t>Plumboferrite</t>
  </si>
  <si>
    <t xml:space="preserve">Pb2Fe+++(11-x)Mn++xO19-2x </t>
  </si>
  <si>
    <t>Jeppeite</t>
  </si>
  <si>
    <t xml:space="preserve">(K,Ba)2(Ti,Fe+++)6O13 </t>
  </si>
  <si>
    <t>Zenzenite</t>
  </si>
  <si>
    <t xml:space="preserve">Pb3(Fe+++,Mn+++)4Mn++++3O15 </t>
  </si>
  <si>
    <t>Mengxianminite</t>
  </si>
  <si>
    <t xml:space="preserve">(Ca,Na)3(Fe++,Mn++)2Mg2(Sn++++,Zn)5Al8O29 </t>
  </si>
  <si>
    <t>Metal:Oxygen = 1:2 and similar</t>
  </si>
  <si>
    <t>Metal:Oxygen = 1:2 and similar: With small cations</t>
  </si>
  <si>
    <t>Jasper</t>
  </si>
  <si>
    <t>OP</t>
  </si>
  <si>
    <t>Opal</t>
  </si>
  <si>
    <t xml:space="preserve">  'Common Opal'</t>
  </si>
  <si>
    <t xml:space="preserve">SiO2•n(H2O) </t>
  </si>
  <si>
    <t>Tridymite</t>
  </si>
  <si>
    <t>Cristobalite</t>
  </si>
  <si>
    <t>Lutecite</t>
  </si>
  <si>
    <t>Moganite</t>
  </si>
  <si>
    <t>IMA2008-067</t>
  </si>
  <si>
    <t xml:space="preserve">SiO2•n(CH4,C2H6,C3H8,C4H10); </t>
  </si>
  <si>
    <t>Melanophlogite</t>
  </si>
  <si>
    <t xml:space="preserve">SiO2•n(C,H,O,S) </t>
  </si>
  <si>
    <t>Melanophlogite-beta</t>
  </si>
  <si>
    <t>Lechatelierite</t>
  </si>
  <si>
    <t>Coesite</t>
  </si>
  <si>
    <t>Stishovite</t>
  </si>
  <si>
    <t>Seifertite</t>
  </si>
  <si>
    <t>Metal:Oxygen = 1:2 and similar: With medium-sized cations; chains of edge-sharing octahedra</t>
  </si>
  <si>
    <t>Tripuhyite</t>
  </si>
  <si>
    <t xml:space="preserve">Fe++Sb+++++O4 </t>
  </si>
  <si>
    <t>Tugarinovite</t>
  </si>
  <si>
    <t xml:space="preserve">MoO2 </t>
  </si>
  <si>
    <t>Varlamoffite</t>
  </si>
  <si>
    <t xml:space="preserve">(Sn,Fe)(O,OH)2 </t>
  </si>
  <si>
    <t>Argutite</t>
  </si>
  <si>
    <t xml:space="preserve">GeO2 </t>
  </si>
  <si>
    <t>Rutile</t>
  </si>
  <si>
    <t xml:space="preserve">TiO2 </t>
  </si>
  <si>
    <t>Plattnerite</t>
  </si>
  <si>
    <t xml:space="preserve">PbO2 </t>
  </si>
  <si>
    <t>Squawcreekite</t>
  </si>
  <si>
    <t xml:space="preserve">(Fe+++,Sb+++++,W++++++)O4•(H2O) </t>
  </si>
  <si>
    <t>Bystromite</t>
  </si>
  <si>
    <t xml:space="preserve">MgSb2O6 </t>
  </si>
  <si>
    <t>Tapiolite-(Fe)</t>
  </si>
  <si>
    <t xml:space="preserve">(Fe++,Mn++)(Ta,Nb)2O6 </t>
  </si>
  <si>
    <t>Ordonezite</t>
  </si>
  <si>
    <t xml:space="preserve">ZnSb2O6 </t>
  </si>
  <si>
    <t>Tapiolite-(Mn)</t>
  </si>
  <si>
    <t xml:space="preserve">(Mn++,Fe++)(Ta,Nb)2O6 </t>
  </si>
  <si>
    <t>Tapiolite</t>
  </si>
  <si>
    <t xml:space="preserve">(Fe,Mn)(Ta,Nb)2O6 </t>
  </si>
  <si>
    <t>Paramontroseite</t>
  </si>
  <si>
    <t xml:space="preserve">VO2 </t>
  </si>
  <si>
    <t>Ramsdellite</t>
  </si>
  <si>
    <t>Akhtenskite</t>
  </si>
  <si>
    <t xml:space="preserve">Mn++++O2 </t>
  </si>
  <si>
    <t>Nsutite</t>
  </si>
  <si>
    <t xml:space="preserve">(Mn++++1-x)(Mn++x)(O2-2x)(OH2x) </t>
  </si>
  <si>
    <t>Scrutinyite</t>
  </si>
  <si>
    <t>Ixiolite</t>
  </si>
  <si>
    <t xml:space="preserve">(Ta,Nb,Sn,Mn++,Fe++)O2 </t>
  </si>
  <si>
    <t>Ishikawaite</t>
  </si>
  <si>
    <t xml:space="preserve">(U,Fe,Y,Ca)(Nb,Ta)O4 </t>
  </si>
  <si>
    <t>Srilankite</t>
  </si>
  <si>
    <t xml:space="preserve">(Ti,Zr)O2 </t>
  </si>
  <si>
    <t>Samarskite-(Y)</t>
  </si>
  <si>
    <t xml:space="preserve">(Y,Fe+++,U)(Nb,Ta)5O4 </t>
  </si>
  <si>
    <t>Samarskite-(Yb)</t>
  </si>
  <si>
    <t xml:space="preserve">(Yb,Y,REE,U,Th,Ca,Fe++) </t>
  </si>
  <si>
    <t>Yttrocolumbite-(Y)</t>
  </si>
  <si>
    <t xml:space="preserve">(Y,U,Fe++)(Nb,Ta)O4 </t>
  </si>
  <si>
    <t>Heftetjernite</t>
  </si>
  <si>
    <t xml:space="preserve">ScTaO4 </t>
  </si>
  <si>
    <t>Wolframoixiolite</t>
  </si>
  <si>
    <t xml:space="preserve">(Fe,Mn,Nb)(Nb,W,Ta)O4 </t>
  </si>
  <si>
    <t>Krasnoselskite</t>
  </si>
  <si>
    <t xml:space="preserve">CoWO4 </t>
  </si>
  <si>
    <t>Ferberite</t>
  </si>
  <si>
    <t xml:space="preserve">Fe++WO4 </t>
  </si>
  <si>
    <t>Hubnerite</t>
  </si>
  <si>
    <t xml:space="preserve">MnWO4 </t>
  </si>
  <si>
    <t>Sanmartinite</t>
  </si>
  <si>
    <t xml:space="preserve">(Zn,Fe++)WO4 </t>
  </si>
  <si>
    <t>Tantalite-(Mg)</t>
  </si>
  <si>
    <t xml:space="preserve">(Mg,Fe)(Ta,Nb)2O6 </t>
  </si>
  <si>
    <t>Columbite-(Mg)</t>
  </si>
  <si>
    <t xml:space="preserve">(Mg,Fe++,Mn)(Nb,Ta)2O6 </t>
  </si>
  <si>
    <t>Tantalite-(Fe)</t>
  </si>
  <si>
    <t xml:space="preserve">Fe++Ta2O6 </t>
  </si>
  <si>
    <t>Columbite-(Fe)</t>
  </si>
  <si>
    <t xml:space="preserve">Fe++Nb2O6 </t>
  </si>
  <si>
    <t>Columbite-(Mn)</t>
  </si>
  <si>
    <t xml:space="preserve">(Mn,Fe++)(Nb,Ta)2O6 </t>
  </si>
  <si>
    <t>Qitianlingite</t>
  </si>
  <si>
    <t xml:space="preserve">Fe++2Nb2W++++++O10 </t>
  </si>
  <si>
    <t>Tantalite-(Mn)</t>
  </si>
  <si>
    <t xml:space="preserve">MnTa2O6 </t>
  </si>
  <si>
    <t>Ferrowodginite</t>
  </si>
  <si>
    <t xml:space="preserve">Fe++SnTa2O8 </t>
  </si>
  <si>
    <t>Lithiotantite</t>
  </si>
  <si>
    <t xml:space="preserve">Li(Ta,Nb)3O8 </t>
  </si>
  <si>
    <t>Lithiowodginite</t>
  </si>
  <si>
    <t xml:space="preserve">LiTa3O8 </t>
  </si>
  <si>
    <t>Tantalowodginite</t>
  </si>
  <si>
    <t xml:space="preserve">(Mn2,[])4Ta4Ta8O32 </t>
  </si>
  <si>
    <t>Titanowodginite</t>
  </si>
  <si>
    <t xml:space="preserve">(Mn++,Fe++)(Ti,Sn)(Ta,Nb)2O8 </t>
  </si>
  <si>
    <t>Wodginite</t>
  </si>
  <si>
    <t xml:space="preserve">Mn++(Sn,Ta)(Ta,Nb)2O8 </t>
  </si>
  <si>
    <t>Ferrotitanowodginite</t>
  </si>
  <si>
    <t xml:space="preserve">Fe++TiTa2O8 </t>
  </si>
  <si>
    <t>Tivanite</t>
  </si>
  <si>
    <t xml:space="preserve">V+++TiO3(OH) </t>
  </si>
  <si>
    <t>Carmichaelite</t>
  </si>
  <si>
    <t xml:space="preserve">(Ti,Cr,Fe)[O2-x(OH)x],x~0.5 </t>
  </si>
  <si>
    <t>Alumotantite</t>
  </si>
  <si>
    <t xml:space="preserve">AlTaO4 </t>
  </si>
  <si>
    <t>Biehlite</t>
  </si>
  <si>
    <t xml:space="preserve">(Sb,As)2MoO6 </t>
  </si>
  <si>
    <t>Metal:Oxygen = 1:2 and similar: With medium-sized cations; sheets of edge-sharing octahedra</t>
  </si>
  <si>
    <t>Bahianite</t>
  </si>
  <si>
    <t xml:space="preserve">Al5Sb+++++3O14(OH)2 </t>
  </si>
  <si>
    <t>Simpsonite</t>
  </si>
  <si>
    <t xml:space="preserve">Al4(Ta,Nb)3O13(OH) </t>
  </si>
  <si>
    <t>Metal:Oxygen = 1:2 and similar: With medium-sized cations; frameworks of edge-sharing octahedra</t>
  </si>
  <si>
    <t>Anatase</t>
  </si>
  <si>
    <t>Brookite</t>
  </si>
  <si>
    <t>Metal:Oxygen = 1:2 and similar: With medium-sized cations; with various polyhedra</t>
  </si>
  <si>
    <t>Downeyite</t>
  </si>
  <si>
    <t xml:space="preserve">SeO2 </t>
  </si>
  <si>
    <t>Koragoite</t>
  </si>
  <si>
    <t xml:space="preserve">(Mn++,Fe+++)3(Nb,Ta,Ti)2(Nb,Mn)2(W,Ta)2O20 </t>
  </si>
  <si>
    <t>Koechlinite</t>
  </si>
  <si>
    <t xml:space="preserve">Bi2MoO6 </t>
  </si>
  <si>
    <t>Russellite</t>
  </si>
  <si>
    <t xml:space="preserve">Bi2WO6 </t>
  </si>
  <si>
    <t>Tungstibite</t>
  </si>
  <si>
    <t xml:space="preserve">Sb2O3•WO3 </t>
  </si>
  <si>
    <t>Tellurite</t>
  </si>
  <si>
    <t xml:space="preserve">TeO2 </t>
  </si>
  <si>
    <t>Paratellurite</t>
  </si>
  <si>
    <t>Cervantite</t>
  </si>
  <si>
    <t xml:space="preserve">Sb+++Sb+++++O4 </t>
  </si>
  <si>
    <t>Bismutotantalite</t>
  </si>
  <si>
    <t xml:space="preserve">Bi(Ta,Nb)O4 </t>
  </si>
  <si>
    <t>Bismutocolumbite</t>
  </si>
  <si>
    <t xml:space="preserve">Bi(Nb,Ta)O4 </t>
  </si>
  <si>
    <t>Clinocervantite</t>
  </si>
  <si>
    <t>Stibiocolumbite</t>
  </si>
  <si>
    <t xml:space="preserve">SbNbO4 </t>
  </si>
  <si>
    <t>Stibiotantalite</t>
  </si>
  <si>
    <t xml:space="preserve">SbTaO4 </t>
  </si>
  <si>
    <t>IMA2007-058</t>
  </si>
  <si>
    <t>Baddeleyite</t>
  </si>
  <si>
    <t xml:space="preserve">ZrO2 </t>
  </si>
  <si>
    <t>Metal:Oxygen = 1:2 and similar: With large (± medium-sized) cations; dimers and trimers of edge-sharing octahedra</t>
  </si>
  <si>
    <t>Nioboaeschynite-(Y)</t>
  </si>
  <si>
    <t xml:space="preserve">[(Y,REE),Ca,Th,Fe](Nb,Ti,Ta)2(O,OH)6 </t>
  </si>
  <si>
    <t>Aeschynite-(Ce)</t>
  </si>
  <si>
    <t xml:space="preserve">(Ce,Ca,Fe)(Ti,Nb)2(O,OH)6 </t>
  </si>
  <si>
    <t>Aeschynite-(Nd)</t>
  </si>
  <si>
    <t xml:space="preserve">(Nd,Ce)(Ti,Nb)2(O,OH)6 </t>
  </si>
  <si>
    <t>Aeschynite-(Y)</t>
  </si>
  <si>
    <t xml:space="preserve">(Y,Ca,Fe)(Ti,Nb)2(O,OH)6 </t>
  </si>
  <si>
    <t>Nioboaeschynite-(Ce)</t>
  </si>
  <si>
    <t xml:space="preserve">(Ce,Ca)(Nb,Ti)2(O,OH)6 </t>
  </si>
  <si>
    <t>Nioboaeschynite-(Nd)</t>
  </si>
  <si>
    <t xml:space="preserve">(Nd,Ce)(Nb,Ti)2(O,OH)6 </t>
  </si>
  <si>
    <t>Tantalaeschynite-(Y)</t>
  </si>
  <si>
    <t xml:space="preserve">(Y,Ce,Ca)(Ta,Ti,Nb)2O6 </t>
  </si>
  <si>
    <t>Rynersonite</t>
  </si>
  <si>
    <t xml:space="preserve">Ca(Ta,Nb)2O6 </t>
  </si>
  <si>
    <t>Vigezzite</t>
  </si>
  <si>
    <t xml:space="preserve">(Ca,Ce)(Nb,Ta,Ti)2O6 </t>
  </si>
  <si>
    <t>Changbaiite</t>
  </si>
  <si>
    <t xml:space="preserve">PbNb2O6 </t>
  </si>
  <si>
    <t>Murataite</t>
  </si>
  <si>
    <t xml:space="preserve">(Y,Na)6(Zn,Fe+++)5(Ti,Nb)12O29(O,F)14 </t>
  </si>
  <si>
    <t>Metal:Oxygen = 1:2 and similar: With large (± medium-sized) cations; chains of edge-sharing octahedra</t>
  </si>
  <si>
    <t>Euxenite-(Y)</t>
  </si>
  <si>
    <t xml:space="preserve">(Y,Ca,Ce)(Nb,Ta,Ti)2O6 </t>
  </si>
  <si>
    <t>Loranskite-(Y)</t>
  </si>
  <si>
    <t xml:space="preserve">(Y,Ce,Ca)ZrTaO6 </t>
  </si>
  <si>
    <t>Polycrase-(Y)</t>
  </si>
  <si>
    <t xml:space="preserve">(Y,Ca,Ce,U,Th)(Ti,Nb,Ta)2O6 </t>
  </si>
  <si>
    <t>Uranopolycrase</t>
  </si>
  <si>
    <t xml:space="preserve">(U,Y)(Ti,Nb,Ta)2O6 </t>
  </si>
  <si>
    <t>Fersmite</t>
  </si>
  <si>
    <t xml:space="preserve">(Ca,Ce,Na)(Nb,Ta,Ti)2(O,OH,F)6 </t>
  </si>
  <si>
    <t>Kobeite-(Y)</t>
  </si>
  <si>
    <t xml:space="preserve">(Y,U)(Ti,Nb)2(O,OH)6 </t>
  </si>
  <si>
    <t>Tanteuxenite-(Y)</t>
  </si>
  <si>
    <t xml:space="preserve">(Y,Ce,Ca)(Ta,Nb,Ti)2(O,OH)6 </t>
  </si>
  <si>
    <t>Yttrocrasite-(Y)</t>
  </si>
  <si>
    <t xml:space="preserve">(Y,Th,Ca,U)(Ti,Fe+++)2(O,OH)6 </t>
  </si>
  <si>
    <t>Fergusonite-beta-(Nd)</t>
  </si>
  <si>
    <t xml:space="preserve">(Nd,Ce)NbO4 </t>
  </si>
  <si>
    <t>Fergusonite-beta-(Y)</t>
  </si>
  <si>
    <t xml:space="preserve">YNbO4 </t>
  </si>
  <si>
    <t>Fergusonite-beta-(Ce)</t>
  </si>
  <si>
    <t xml:space="preserve">(Ce,La,Nd)NbO4 </t>
  </si>
  <si>
    <t>Yttrotantalite-(Y)</t>
  </si>
  <si>
    <t xml:space="preserve">(Y,U,Fe++)(Ta,Nb)O4 </t>
  </si>
  <si>
    <t>Foordite</t>
  </si>
  <si>
    <t xml:space="preserve">Sn++(Nb,Ta)2O6 </t>
  </si>
  <si>
    <t>Thoreaulite</t>
  </si>
  <si>
    <t xml:space="preserve">Sn++Ta2O6 </t>
  </si>
  <si>
    <t>Raspite</t>
  </si>
  <si>
    <t xml:space="preserve">PbWO4 </t>
  </si>
  <si>
    <t>Metal:Oxygen = 1:2 and similar: With large (± medium-sized) cations; sheets of edge-sharing octahedra</t>
  </si>
  <si>
    <t>Brannerite</t>
  </si>
  <si>
    <t xml:space="preserve">(U,Ca,Ce)(Ti,Fe)2O6 </t>
  </si>
  <si>
    <t>Orthobrannerite</t>
  </si>
  <si>
    <t xml:space="preserve">U++++U++++++Ti4O12(OH)2 </t>
  </si>
  <si>
    <t>Thorutite</t>
  </si>
  <si>
    <t xml:space="preserve">(Th,U,Ca)Ti2(O,OH)6 </t>
  </si>
  <si>
    <t>Kassite</t>
  </si>
  <si>
    <t xml:space="preserve">CaTi2O4(OH)2 </t>
  </si>
  <si>
    <t>Lucasite-(Ce)</t>
  </si>
  <si>
    <t xml:space="preserve">CeTi2(O,OH)6 </t>
  </si>
  <si>
    <t>Alumotungstite</t>
  </si>
  <si>
    <t xml:space="preserve">(W,Al)(O,OH)3 </t>
  </si>
  <si>
    <t>Ferritungstite</t>
  </si>
  <si>
    <t xml:space="preserve">(K,Ca,Na)(W++++++,Fe+++)2(O,OH)6•(H2O) </t>
  </si>
  <si>
    <t>Betafite</t>
  </si>
  <si>
    <t xml:space="preserve">(Ca,U)2(Ti,Nb,Ta)2O6(OH) </t>
  </si>
  <si>
    <t>Cesstibtantite</t>
  </si>
  <si>
    <t xml:space="preserve">(Cs,Na)SbTa4O12 </t>
  </si>
  <si>
    <t>Bismutomicrolite</t>
  </si>
  <si>
    <t xml:space="preserve">(Bi,Ca)(Ta,Nb)2O6(OH) </t>
  </si>
  <si>
    <t>Ceriopyrochlore-(Ce)</t>
  </si>
  <si>
    <t xml:space="preserve">(Ce,Ca,Y)2(Nb,Ta)2O6(OH,F) </t>
  </si>
  <si>
    <t>Bariopyrochlore</t>
  </si>
  <si>
    <t xml:space="preserve">(Ba,Sr)(Nb,Ti)2(O,OH)7 </t>
  </si>
  <si>
    <t>Bariomicrolite</t>
  </si>
  <si>
    <t xml:space="preserve">Ba(Ta,Nb)2(O,OH)7 </t>
  </si>
  <si>
    <t>Calciobetafite</t>
  </si>
  <si>
    <t xml:space="preserve">Ca2(Ti,Nb)2(O,OH)7 </t>
  </si>
  <si>
    <t>Plumbomicrolite</t>
  </si>
  <si>
    <t xml:space="preserve">(Pb,Ca,U)2Ta2O6(OH) </t>
  </si>
  <si>
    <t>Kalipyrochlore</t>
  </si>
  <si>
    <t xml:space="preserve">(H2O,Sr)(Nb,Ti)(O,OH)6•(H2O,K) </t>
  </si>
  <si>
    <t>Plumbopyrochlore</t>
  </si>
  <si>
    <t xml:space="preserve">(Pb,Y,U,Ca)2-xNb2O6(OH) </t>
  </si>
  <si>
    <t>Strontiopyrochlore</t>
  </si>
  <si>
    <t xml:space="preserve">Sr2Nb2(O,OH)7 </t>
  </si>
  <si>
    <t>Uranmicrolite</t>
  </si>
  <si>
    <t xml:space="preserve">(U,Ca)2(Ta,Nb)2O6(OH) </t>
  </si>
  <si>
    <t>Pyrochlore</t>
  </si>
  <si>
    <t xml:space="preserve">(Na,Ca)2Nb2O6(OH,F) </t>
  </si>
  <si>
    <t>Microlite</t>
  </si>
  <si>
    <t xml:space="preserve">(Na,Ca)2Ta2O6(O,OH,F) </t>
  </si>
  <si>
    <t>Natrobistantite</t>
  </si>
  <si>
    <t xml:space="preserve">(Na,Cs)Bi(Ta,Nb,Sb)4O12 </t>
  </si>
  <si>
    <t>Plumbobetafite</t>
  </si>
  <si>
    <t xml:space="preserve">(Pb,U,Ca)(Ti,Nb)2O6(OH,F) </t>
  </si>
  <si>
    <t>Stibiomicrolite</t>
  </si>
  <si>
    <t xml:space="preserve">(Sb,Ca,Na)2(Ta,Nb)2(O,OH)7 </t>
  </si>
  <si>
    <t>Stannomicrolite</t>
  </si>
  <si>
    <t xml:space="preserve">(Sn++,Fe++,Mn++)(Ta,Nb,Sn++++)2(O,OH)7 </t>
  </si>
  <si>
    <t>Stibiobetafite</t>
  </si>
  <si>
    <t xml:space="preserve">(Sb+++,Ca)2(Ti,Nb,Ta)2(O,OH)7 </t>
  </si>
  <si>
    <t>Uranpyrochlore</t>
  </si>
  <si>
    <t xml:space="preserve">(U,Ca,Ce)2(Nb,Ta)2O6(OH,F) </t>
  </si>
  <si>
    <t>Bismutopyrochlore</t>
  </si>
  <si>
    <t xml:space="preserve">(Bi,U,Ca,Pb)1+x(Nb,Ta)2O6(OH)•n(H2O) </t>
  </si>
  <si>
    <t>Fluornatromicrolite</t>
  </si>
  <si>
    <t xml:space="preserve">(Na,Ca,Bi)2Ta2O6F </t>
  </si>
  <si>
    <t>Yttrobetafite-(Y)</t>
  </si>
  <si>
    <t xml:space="preserve">(Y,U,Ce)2(Ti,Nb,Ta)2O6(OH) </t>
  </si>
  <si>
    <t>Yttropyrochlore-(Y)</t>
  </si>
  <si>
    <t xml:space="preserve">(Y,Na,Ca,U)1-2(Nb,Ta,Ti)2(O,OH)7 </t>
  </si>
  <si>
    <t>Jixianite</t>
  </si>
  <si>
    <t xml:space="preserve">Pb(W,Fe+++)2(O,OH)7 </t>
  </si>
  <si>
    <t>Elsmoreite</t>
  </si>
  <si>
    <t xml:space="preserve">WO3•0.5(H2O) </t>
  </si>
  <si>
    <t>Bismutostibiconite</t>
  </si>
  <si>
    <t xml:space="preserve">Bi(Sb+++++,Fe+++)2O7 </t>
  </si>
  <si>
    <t>Bindheimite</t>
  </si>
  <si>
    <t xml:space="preserve">Pb2Sb2O6(O,OH) </t>
  </si>
  <si>
    <t>Monimolite</t>
  </si>
  <si>
    <t xml:space="preserve">(Pb,Ca)2Sb2O7 </t>
  </si>
  <si>
    <t>Partzite</t>
  </si>
  <si>
    <t xml:space="preserve">Cu2Sb2(O,OH)7 </t>
  </si>
  <si>
    <t>Stetefeldtite</t>
  </si>
  <si>
    <t xml:space="preserve">Ag2Sb2O6(O,OH) </t>
  </si>
  <si>
    <t>Romeite</t>
  </si>
  <si>
    <t xml:space="preserve">(Ca,Fe++,Mn,Na)2(Sb,Ti)2O6(O,OH,F) </t>
  </si>
  <si>
    <t>Stibiconite</t>
  </si>
  <si>
    <t xml:space="preserve">Sb+++Sb+++++2O6(OH) </t>
  </si>
  <si>
    <t>Rosiaite</t>
  </si>
  <si>
    <t xml:space="preserve">PbSb+++++2O6 </t>
  </si>
  <si>
    <t>Zirconolite-3O</t>
  </si>
  <si>
    <t xml:space="preserve">(Ca,Fe,Y,Th)2Fe(Ti,Nb)3Zr2O7 </t>
  </si>
  <si>
    <t>Zirconolite-3T</t>
  </si>
  <si>
    <t xml:space="preserve">CaZrTi2O7 </t>
  </si>
  <si>
    <t>Zirconolite-2M</t>
  </si>
  <si>
    <t>Zirconolite</t>
  </si>
  <si>
    <t xml:space="preserve">(Ca,Ce)Zr(Ti,Nb,Fe+++)2O7 </t>
  </si>
  <si>
    <t>Liandratite</t>
  </si>
  <si>
    <t xml:space="preserve">U++++++(Nb,Ta)2O8 </t>
  </si>
  <si>
    <t>Petscheckite</t>
  </si>
  <si>
    <t xml:space="preserve">U++++Fe++(Nb,Ta)2O8 </t>
  </si>
  <si>
    <t>Ingersonite</t>
  </si>
  <si>
    <t xml:space="preserve">Ca3Mn++Sb+++++4O14 </t>
  </si>
  <si>
    <t>Pittongite</t>
  </si>
  <si>
    <t xml:space="preserve">Na0.22[(W,Fe+++)(O,OH)3•0.44H2O </t>
  </si>
  <si>
    <t>Metal:Oxygen = 1:2 and similar: With large (± medium-sized) cations; polyhedral frameworks</t>
  </si>
  <si>
    <t>Calciotantite</t>
  </si>
  <si>
    <t xml:space="preserve">Ca(Ta,Nb)4O11 </t>
  </si>
  <si>
    <t>Irtyshite</t>
  </si>
  <si>
    <t xml:space="preserve">Na2(Ta,Nb)4O11 </t>
  </si>
  <si>
    <t>Natrotantite</t>
  </si>
  <si>
    <t xml:space="preserve">Na2Ta4O11 </t>
  </si>
  <si>
    <t>Metal:Oxygen = 1:2 and similar: With large (± medium-sized) cations; tunnel structures</t>
  </si>
  <si>
    <t>Ankangite</t>
  </si>
  <si>
    <t xml:space="preserve">Ba(Ti,V+++,Cr+++)8O16 </t>
  </si>
  <si>
    <t>Coronadite</t>
  </si>
  <si>
    <t xml:space="preserve">Pb(Mn++++,Mn++)8O16 </t>
  </si>
  <si>
    <t>Hollandite</t>
  </si>
  <si>
    <t xml:space="preserve">Ba(Mn++++,Mn++)8O16 </t>
  </si>
  <si>
    <t>Manjiroite</t>
  </si>
  <si>
    <t xml:space="preserve">(Na,K)(Mn++++,Mn++)8O16•n(H2O) </t>
  </si>
  <si>
    <t>Mannardite</t>
  </si>
  <si>
    <t xml:space="preserve">BaTi6V+++2O16•(H2O) </t>
  </si>
  <si>
    <t>Redledgeite</t>
  </si>
  <si>
    <t xml:space="preserve">BaTi6Cr+++2O16•(H2O) </t>
  </si>
  <si>
    <t>Priderite</t>
  </si>
  <si>
    <t xml:space="preserve">(K,Ba)(Ti,Fe+++)8O16 </t>
  </si>
  <si>
    <t>Henrymeyerite</t>
  </si>
  <si>
    <t xml:space="preserve">BaFe++Ti7O16 </t>
  </si>
  <si>
    <t>Akaganeite</t>
  </si>
  <si>
    <t xml:space="preserve">Fe+++(O,OH,Cl) </t>
  </si>
  <si>
    <t>Cryptomelane</t>
  </si>
  <si>
    <t xml:space="preserve">K(Mn++++,Mn++)8O16 </t>
  </si>
  <si>
    <t>Romanechite</t>
  </si>
  <si>
    <t xml:space="preserve">(Ba,H2O)2(Mn++++,Mn+++)5O10 </t>
  </si>
  <si>
    <t>Strontiomelane</t>
  </si>
  <si>
    <t xml:space="preserve">SrMn++++6Mn+++2O16 </t>
  </si>
  <si>
    <t>Todorokite</t>
  </si>
  <si>
    <t xml:space="preserve">(Na,Ca,K)2(Mn++++,Mn+++)6O12•3-4.5(H2O) </t>
  </si>
  <si>
    <t>Metal:Oxygen = 1:2 and similar: With large (± medium-sized) cations; fluorite-type structures</t>
  </si>
  <si>
    <t>Cerianite-(Ce)</t>
  </si>
  <si>
    <t xml:space="preserve">(Ce++++,Th)O2 </t>
  </si>
  <si>
    <t>Zirkelite</t>
  </si>
  <si>
    <t xml:space="preserve">(Ca,Th,Ce)Zr(Ti,Nb)2O7 </t>
  </si>
  <si>
    <t>Thorianite</t>
  </si>
  <si>
    <t xml:space="preserve">ThO2 </t>
  </si>
  <si>
    <t>Uraninite</t>
  </si>
  <si>
    <t xml:space="preserve">UO2 </t>
  </si>
  <si>
    <t>Calzirtite</t>
  </si>
  <si>
    <t xml:space="preserve">CaZr3TiO9 </t>
  </si>
  <si>
    <t>Hiarneite</t>
  </si>
  <si>
    <t xml:space="preserve">(Ca,Mn,Na)2(Zr,Mn+++)5(Sb,Ti,Fe)2O16 </t>
  </si>
  <si>
    <t>Tazheranite</t>
  </si>
  <si>
    <t xml:space="preserve">CaTiZr2O8 </t>
  </si>
  <si>
    <t>Metal:Oxygen = 1:2 and similar: With large (± medium-sized) cations; unclassified</t>
  </si>
  <si>
    <t>Sosedkoite</t>
  </si>
  <si>
    <t xml:space="preserve">(K,Na)5Al2(Ta,Nb)22O60 </t>
  </si>
  <si>
    <t>Rankamaite</t>
  </si>
  <si>
    <t xml:space="preserve">(Na,K,Pb,Li)3(Ta,Nb,Al)11(O,OH)30 </t>
  </si>
  <si>
    <t>Cesplumtantite</t>
  </si>
  <si>
    <t xml:space="preserve">(Cs,Na,Ca)2(Pb,Sb+++,Sn)3Ta8O24 </t>
  </si>
  <si>
    <t>Eyselite</t>
  </si>
  <si>
    <t xml:space="preserve">Fe+++Ge++++3O7(OH) </t>
  </si>
  <si>
    <t>Kuranakhite</t>
  </si>
  <si>
    <t xml:space="preserve">PbMn++++Te++++++O6 </t>
  </si>
  <si>
    <t>Metal:Oxygen = &lt; 1:2</t>
  </si>
  <si>
    <t>IMA2008-040</t>
  </si>
  <si>
    <t xml:space="preserve">BiMo2O7(OH)•2H2O </t>
  </si>
  <si>
    <t>Metal:Oxygen = &lt; 1:2: Oxides with metal : oxygen &lt; 1:2 (M2O5, MO3)</t>
  </si>
  <si>
    <t>Tantite</t>
  </si>
  <si>
    <t xml:space="preserve">Ta2O5 </t>
  </si>
  <si>
    <t>Krasnogorite</t>
  </si>
  <si>
    <t xml:space="preserve">WO3 </t>
  </si>
  <si>
    <t>Molybdite</t>
  </si>
  <si>
    <t xml:space="preserve">MoO3 </t>
  </si>
  <si>
    <t>Hydroxides (without V or U)</t>
  </si>
  <si>
    <t>Hydroxides (without V or U): Hydroxides with OH, without H2O; corner-sharing tetrahedra</t>
  </si>
  <si>
    <t>Behoite</t>
  </si>
  <si>
    <t xml:space="preserve">Be(OH)2 </t>
  </si>
  <si>
    <t>Clinobehoite</t>
  </si>
  <si>
    <t>Sweetite</t>
  </si>
  <si>
    <t xml:space="preserve">Zn(OH)2 </t>
  </si>
  <si>
    <t>Wulfingite</t>
  </si>
  <si>
    <t>Ashoverite</t>
  </si>
  <si>
    <t>Hydroxides (without V or U): Hydroxides with OH, without H2O; insular octahedra</t>
  </si>
  <si>
    <t>Shakhovite</t>
  </si>
  <si>
    <t xml:space="preserve">Hg+4Sb+++++O3(OH)3 </t>
  </si>
  <si>
    <t>Cualstibite</t>
  </si>
  <si>
    <t xml:space="preserve">Cu++6Al3Sb3(OH)36 </t>
  </si>
  <si>
    <t>Zincalstibite</t>
  </si>
  <si>
    <t xml:space="preserve">Zn2AlSb(OH)12 </t>
  </si>
  <si>
    <t>Hydroxides (without V or U): Hydroxides with OH, without H2O; corner-sharing octahedra</t>
  </si>
  <si>
    <t>Dzhalindite</t>
  </si>
  <si>
    <t xml:space="preserve">In(OH)3 </t>
  </si>
  <si>
    <t>Sohngeite</t>
  </si>
  <si>
    <t xml:space="preserve">Ga(OH)3 </t>
  </si>
  <si>
    <t>Bernalite</t>
  </si>
  <si>
    <t xml:space="preserve">Fe(OH)3 </t>
  </si>
  <si>
    <t>Burtite</t>
  </si>
  <si>
    <t xml:space="preserve">CaSn(OH)6 </t>
  </si>
  <si>
    <t>Mushistonite</t>
  </si>
  <si>
    <t xml:space="preserve">(Cu,Zn,Fe)Sn++++(OH)6 </t>
  </si>
  <si>
    <t>Natanite</t>
  </si>
  <si>
    <t xml:space="preserve">Fe++Sn++++(OH)6 </t>
  </si>
  <si>
    <t>Vismirnovite</t>
  </si>
  <si>
    <t xml:space="preserve">ZnSn++++(OH)6 </t>
  </si>
  <si>
    <t>Schoenfliesite</t>
  </si>
  <si>
    <t xml:space="preserve">MgSn++++(OH)6 </t>
  </si>
  <si>
    <t>Wickmanite</t>
  </si>
  <si>
    <t xml:space="preserve">Mn++Sn++++(OH)6 </t>
  </si>
  <si>
    <t>Jeanbandyite</t>
  </si>
  <si>
    <t xml:space="preserve">(Fe+++,Mn++)Sn++++(OH)6 </t>
  </si>
  <si>
    <t>Mopungite</t>
  </si>
  <si>
    <t xml:space="preserve">NaSb(OH)6 </t>
  </si>
  <si>
    <t>Stottite</t>
  </si>
  <si>
    <t xml:space="preserve">Fe++Ge(OH)6 </t>
  </si>
  <si>
    <t>Tetrawickmanite</t>
  </si>
  <si>
    <t>Ferronigerite-6N6S</t>
  </si>
  <si>
    <t xml:space="preserve">(Fe++,Zn)4Sn2(Al,Fe+++)15O30(OH)2 </t>
  </si>
  <si>
    <t>Ferronigerite-2N1S</t>
  </si>
  <si>
    <t xml:space="preserve">(Zn,Mg,Fe++)(Sn,Zn)2(Al,Fe+++)12O22(OH)2 </t>
  </si>
  <si>
    <t>Magnesionigerite-6N6S</t>
  </si>
  <si>
    <t xml:space="preserve">(Mg,Zn,Fe+++,Al)4(Sn,Fe+++)2Al10O22(OH)2 </t>
  </si>
  <si>
    <t>Magnesionigerite-2N1S</t>
  </si>
  <si>
    <t>Magnesiotaaffeite-6N3S</t>
  </si>
  <si>
    <t xml:space="preserve">(Mg,Fe++,Zn)2Al6BeO12 </t>
  </si>
  <si>
    <t>Magnesiotaaffeite-2N2S</t>
  </si>
  <si>
    <t xml:space="preserve">Mg3Al8BeO16 </t>
  </si>
  <si>
    <t>Ferrotaaffeite-6N3S</t>
  </si>
  <si>
    <t xml:space="preserve">(Fe++,Zn,Mg)2Al6BeO12 </t>
  </si>
  <si>
    <t>Hydroxides (without V or U): Hydroxides with OH, without H2O; chains of edge-sharing octahedra</t>
  </si>
  <si>
    <t>Spertiniite</t>
  </si>
  <si>
    <t xml:space="preserve">Cu(OH)2 </t>
  </si>
  <si>
    <t>Bracewellite</t>
  </si>
  <si>
    <t xml:space="preserve">Cr+++O(OH) </t>
  </si>
  <si>
    <t>Diaspore</t>
  </si>
  <si>
    <t xml:space="preserve">AlO(OH) </t>
  </si>
  <si>
    <t>Guyanaite</t>
  </si>
  <si>
    <t xml:space="preserve">CrO(OH) </t>
  </si>
  <si>
    <t>Groutite</t>
  </si>
  <si>
    <t xml:space="preserve">Mn+++O(OH) </t>
  </si>
  <si>
    <t>Montroseite</t>
  </si>
  <si>
    <t xml:space="preserve">(V+++,Fe+++,V++++)O(OH) </t>
  </si>
  <si>
    <t>Tsumgallite</t>
  </si>
  <si>
    <t xml:space="preserve">GaO(OH) </t>
  </si>
  <si>
    <t>Cerotungstite-(Ce)</t>
  </si>
  <si>
    <t xml:space="preserve">(Ce,REE)W2O6(OH)3 </t>
  </si>
  <si>
    <t>Yttrotungstite-(Y)</t>
  </si>
  <si>
    <t xml:space="preserve">YW2O6(OH)3 </t>
  </si>
  <si>
    <t>Yttrotungstite-(Ce)</t>
  </si>
  <si>
    <t xml:space="preserve">(Ce,Nd,Y)W2O6(OH)3 </t>
  </si>
  <si>
    <t>Frankhawthorneite</t>
  </si>
  <si>
    <t xml:space="preserve">Cu2Te++++++O4(OH)2 </t>
  </si>
  <si>
    <t>Khinite</t>
  </si>
  <si>
    <t xml:space="preserve">PbCu++3Te++++++O6(OH)2 </t>
  </si>
  <si>
    <t>Parakhinite</t>
  </si>
  <si>
    <t xml:space="preserve">Cu++3PbTe++++++O4(OH)6 </t>
  </si>
  <si>
    <t>Hydroxides (without V or U): Hydroxides with OH, without H2O; sheets of edge-sharing octahedra</t>
  </si>
  <si>
    <t>Amakinite</t>
  </si>
  <si>
    <t xml:space="preserve">(Fe++,Mg)(OH)2 </t>
  </si>
  <si>
    <t>Brucite</t>
  </si>
  <si>
    <t xml:space="preserve">Mg(OH)2 </t>
  </si>
  <si>
    <t>Portlandite</t>
  </si>
  <si>
    <t xml:space="preserve">Ca(OH)2 </t>
  </si>
  <si>
    <t>Pyrochroite</t>
  </si>
  <si>
    <t xml:space="preserve">Mn(OH)2 </t>
  </si>
  <si>
    <t>Theophrastite</t>
  </si>
  <si>
    <t xml:space="preserve">Ni(OH)2 </t>
  </si>
  <si>
    <t>Fougerite</t>
  </si>
  <si>
    <t xml:space="preserve">(Fe++,Mg)6Fe+++2(OH)18•4(H2O) </t>
  </si>
  <si>
    <t>Bayerite</t>
  </si>
  <si>
    <t xml:space="preserve">Al(OH)3 </t>
  </si>
  <si>
    <t>Doyleite</t>
  </si>
  <si>
    <t>Gibbsite</t>
  </si>
  <si>
    <t>Nordstrandite</t>
  </si>
  <si>
    <t>Boehmite</t>
  </si>
  <si>
    <t>Lepidocrocite</t>
  </si>
  <si>
    <t xml:space="preserve">FeO(OH) </t>
  </si>
  <si>
    <t>Grimaldiite</t>
  </si>
  <si>
    <t>Heterogenite-2H</t>
  </si>
  <si>
    <t xml:space="preserve">Co+++O(OH) </t>
  </si>
  <si>
    <t>Heterogenite-3R</t>
  </si>
  <si>
    <t>Feitknechtite</t>
  </si>
  <si>
    <t xml:space="preserve">beta-Mn+++O(OH) </t>
  </si>
  <si>
    <t>Lithiophorite</t>
  </si>
  <si>
    <t xml:space="preserve">(Al,Li)Mn++++O2(OH)2 </t>
  </si>
  <si>
    <t>Quenselite</t>
  </si>
  <si>
    <t xml:space="preserve">PbMn+++O2(OH) </t>
  </si>
  <si>
    <t>Ferrihydrite</t>
  </si>
  <si>
    <t xml:space="preserve">Fe+++2O3•0.5(H2O) </t>
  </si>
  <si>
    <t>Feroxyhyte</t>
  </si>
  <si>
    <t>Vernadite</t>
  </si>
  <si>
    <t xml:space="preserve">(Mn++++,Fe+++,Ca,Na)(O,OH)2•n(H2O) </t>
  </si>
  <si>
    <t>Quetzalcoatlite</t>
  </si>
  <si>
    <t xml:space="preserve">Zn8Cu4(TeO3)3(OH)18 </t>
  </si>
  <si>
    <t>Hydroxides (without V or U): Hydroxides with OH, without H2O; various polyhedra</t>
  </si>
  <si>
    <t>Hydroromarchite</t>
  </si>
  <si>
    <t xml:space="preserve">Sn3O2(OH)2 </t>
  </si>
  <si>
    <t>Hydroxides (without V or U): Hydroxides with OH, without H2O; unclassified</t>
  </si>
  <si>
    <t>Janggunite</t>
  </si>
  <si>
    <t xml:space="preserve">Mn++++5-x(Mn++,Fe+++)1+xO8(OH)6, </t>
  </si>
  <si>
    <t>Cesarolite</t>
  </si>
  <si>
    <t xml:space="preserve">PbH2Mn++++3O8 </t>
  </si>
  <si>
    <t>Kimrobinsonite</t>
  </si>
  <si>
    <t xml:space="preserve">Ta(OH)3(O,CO3) </t>
  </si>
  <si>
    <t>Hydroxides (without V or U): Hydroxides with H2O ± (OH); insular octahedra</t>
  </si>
  <si>
    <t>Bottinoite</t>
  </si>
  <si>
    <t xml:space="preserve">NiSb+++++2(OH)12•6(H2O) </t>
  </si>
  <si>
    <t>Brandholzite</t>
  </si>
  <si>
    <t xml:space="preserve">Mg[Sb(OH)6]2•6(H2O) </t>
  </si>
  <si>
    <t>Hydroxides (without V or U): Hydroxides with H2O ± (OH); corner-sharing octahedra</t>
  </si>
  <si>
    <t>Sidwillite</t>
  </si>
  <si>
    <t xml:space="preserve">MoO3•2(H2O) </t>
  </si>
  <si>
    <t>Meymacite</t>
  </si>
  <si>
    <t xml:space="preserve">WO3•2(H2O) </t>
  </si>
  <si>
    <t>Tungstite</t>
  </si>
  <si>
    <t xml:space="preserve">WO3•(H2O) </t>
  </si>
  <si>
    <t>Ilsemannite</t>
  </si>
  <si>
    <t xml:space="preserve">Mo3O8•n(H2O) </t>
  </si>
  <si>
    <t>Hydrotungstite</t>
  </si>
  <si>
    <t xml:space="preserve">H2WO4•(H2O) </t>
  </si>
  <si>
    <t>Parabariomicrolite</t>
  </si>
  <si>
    <t xml:space="preserve">BaTa4O10(OH)2•2H20 </t>
  </si>
  <si>
    <t>Hydroxides (without V or U): Hydroxides with H2O ± (OH); chains of edge-sharing octahedra</t>
  </si>
  <si>
    <t>Bamfordite</t>
  </si>
  <si>
    <t xml:space="preserve">Fe+++Mo2O6(OH)3•(H2O) </t>
  </si>
  <si>
    <t>Hydroxides (without V or U): Hydroxides with H2O ± (OH); sheets of edge-sharing octahedra</t>
  </si>
  <si>
    <t>Meixnerite</t>
  </si>
  <si>
    <t xml:space="preserve">Mg6Al2(OH)18•4(H2O) </t>
  </si>
  <si>
    <t>Jamborite</t>
  </si>
  <si>
    <t xml:space="preserve">(Ni++,Ni+++,Fe)(OH)2(OH,S,(H2O)) </t>
  </si>
  <si>
    <t>Iowaite</t>
  </si>
  <si>
    <t xml:space="preserve">Mg4Fe+++(OH)8OCl•2-4(H2O) </t>
  </si>
  <si>
    <t>Woodallite</t>
  </si>
  <si>
    <t xml:space="preserve">Mg6Cr2(OH)16Cl2•4(H2O) </t>
  </si>
  <si>
    <t>Akdalaite</t>
  </si>
  <si>
    <t xml:space="preserve">5(Al2O3)•(H2O) </t>
  </si>
  <si>
    <t>Muskoxite</t>
  </si>
  <si>
    <t xml:space="preserve">Mg7Fe+++4O13•10(H2O) </t>
  </si>
  <si>
    <t>Hydrocalumite</t>
  </si>
  <si>
    <t xml:space="preserve">Ca2Al(OH)6[Cl1-x(OH)x]•3(H2O) </t>
  </si>
  <si>
    <t>Kuzelite</t>
  </si>
  <si>
    <t xml:space="preserve">Ca4Al2.4(OH)12.8(SO4)•6(H2O) </t>
  </si>
  <si>
    <t>Aurorite</t>
  </si>
  <si>
    <t xml:space="preserve">(Mn,Ag,Ca)Mn++++3O7•3(H2O) </t>
  </si>
  <si>
    <t>Chalcophanite</t>
  </si>
  <si>
    <t xml:space="preserve">(Zn,Fe++,Mn++)Mn++++3O7•3(H2O) </t>
  </si>
  <si>
    <t>Ernienickelite</t>
  </si>
  <si>
    <t xml:space="preserve">NiMn++++3O7•3(H2O) </t>
  </si>
  <si>
    <t>Jianshuiite</t>
  </si>
  <si>
    <t xml:space="preserve">(Mg,Mn++)Mn++++3O7•3(H2O) </t>
  </si>
  <si>
    <t>Woodruffite</t>
  </si>
  <si>
    <t xml:space="preserve">(Zn,Mn++)2Mn++++5O12•4(H2O) </t>
  </si>
  <si>
    <t>Asbolane</t>
  </si>
  <si>
    <t xml:space="preserve">(Co,Ni)1-y(Mn++++O2)2-x(OH)2-2y+2x•n(H2O) </t>
  </si>
  <si>
    <t>Takanelite</t>
  </si>
  <si>
    <t xml:space="preserve">(Mn++,Ca)Mn++++4O8•(H2O) </t>
  </si>
  <si>
    <t>Rancieite</t>
  </si>
  <si>
    <t xml:space="preserve">(Ca,Mn++)Mn++++4O9•3(H2O) </t>
  </si>
  <si>
    <t>Birnessite</t>
  </si>
  <si>
    <t xml:space="preserve">(Na,Ca,K)x(Mn++++,Mn+++)2O4•1.5(H2O) </t>
  </si>
  <si>
    <t>Cianciulliite</t>
  </si>
  <si>
    <t xml:space="preserve">Mn++++(Mg,Mn++)2Zn2(OH)10•2-4(H2O) </t>
  </si>
  <si>
    <t>Jensenite</t>
  </si>
  <si>
    <t xml:space="preserve">Cu++3Te++++++O6•2(H2O) </t>
  </si>
  <si>
    <t>Leisingite</t>
  </si>
  <si>
    <t xml:space="preserve">Cu(Mg,Cu,Fe,Zn)2Te++++++O6•6(H2O) </t>
  </si>
  <si>
    <t>Cafetite</t>
  </si>
  <si>
    <t xml:space="preserve">Ca(Fe,Al)2Ti4O12•4(H2O) </t>
  </si>
  <si>
    <t>Mourite</t>
  </si>
  <si>
    <t xml:space="preserve">U++++Mo++++++5O12(OH)10 </t>
  </si>
  <si>
    <t>Deloryite</t>
  </si>
  <si>
    <t xml:space="preserve">Cu++4(UO2)(MoO4)2(OH)6 </t>
  </si>
  <si>
    <t>Hydroxides (without V or U): Hydroxides with H2O ± (OH); Unclassified</t>
  </si>
  <si>
    <t>Franconite</t>
  </si>
  <si>
    <t xml:space="preserve">Na2Nb4O11•9(H2O) </t>
  </si>
  <si>
    <t>Hochelagaite</t>
  </si>
  <si>
    <t xml:space="preserve">(Ca,Na,Sr)Nb4O11•8(H2O) </t>
  </si>
  <si>
    <t>Ternovite</t>
  </si>
  <si>
    <t xml:space="preserve">(Mg,Ca)Nb4O11-n(H2O) </t>
  </si>
  <si>
    <t>Belyankinite</t>
  </si>
  <si>
    <t xml:space="preserve">Ca1-2(Ti,Zr,Nb)5O12•9(H2O) </t>
  </si>
  <si>
    <t>Gerasimovskite</t>
  </si>
  <si>
    <t xml:space="preserve">(Mn,Ca)(Nb,Ti)5O12•9(H2O) </t>
  </si>
  <si>
    <t>Manganbelyankinite</t>
  </si>
  <si>
    <t xml:space="preserve">(Mn,Ca)(Ti,Nb)5O12•9(H2O) </t>
  </si>
  <si>
    <t>Silhydrite</t>
  </si>
  <si>
    <t xml:space="preserve">3SiO2•(H2O) </t>
  </si>
  <si>
    <t>Cuzticite</t>
  </si>
  <si>
    <t xml:space="preserve">Fe+++2Te++++++O6•3(H2O) </t>
  </si>
  <si>
    <t>Cyanophyllite</t>
  </si>
  <si>
    <t xml:space="preserve">Cu++5Al2(SbO4)3(OH)7•9(H2O) </t>
  </si>
  <si>
    <t>Hydroxides (without V or U): Hydroxides with H2O±(OH); frameworks of corner and/or face-sharing octahedra</t>
  </si>
  <si>
    <t>Menezesite</t>
  </si>
  <si>
    <t xml:space="preserve">Ba2MgZr4(BaNb12O42)•12H2O </t>
  </si>
  <si>
    <t>Uranyl Hydroxides</t>
  </si>
  <si>
    <t>Uranyl Hydroxides: Without additional cations</t>
  </si>
  <si>
    <t>IMA2008-022</t>
  </si>
  <si>
    <t xml:space="preserve">UO2(OH)2 </t>
  </si>
  <si>
    <t>Metaschoepite</t>
  </si>
  <si>
    <t xml:space="preserve">UO3•n(H2O)(n&lt;2) </t>
  </si>
  <si>
    <t>Paraschoepite</t>
  </si>
  <si>
    <t xml:space="preserve">UO3•2(H2O) </t>
  </si>
  <si>
    <t>Schoepite</t>
  </si>
  <si>
    <t xml:space="preserve">(UO2)8O2(OH)12•12(H2O) </t>
  </si>
  <si>
    <t>Ianthinite</t>
  </si>
  <si>
    <t xml:space="preserve">(UO2)•5(UO3)•10(H2O) </t>
  </si>
  <si>
    <t>Metastudtite</t>
  </si>
  <si>
    <t xml:space="preserve">UO4•2(H2O) </t>
  </si>
  <si>
    <t>Studtite</t>
  </si>
  <si>
    <t xml:space="preserve">[(UO2)O2(H2O)2](H2O)2 </t>
  </si>
  <si>
    <t>Uranyl Hydroxides: With additional cations (K, Ca, Ba, Pb, etc.); with mainly UO2(O,OH)5 pentagonal polyhedra</t>
  </si>
  <si>
    <t>Compreignacite</t>
  </si>
  <si>
    <t xml:space="preserve">K2(UO2)6O4(OH)6•8(H2O) </t>
  </si>
  <si>
    <t>Agrinierite</t>
  </si>
  <si>
    <t xml:space="preserve">(K2,Ca,Sr)U3O10•4(H2O) </t>
  </si>
  <si>
    <t>Rameauite</t>
  </si>
  <si>
    <t xml:space="preserve">K2CaU++++++6O20•9(H2O) </t>
  </si>
  <si>
    <t>Billietite</t>
  </si>
  <si>
    <t xml:space="preserve">Ba(UO2)6O4(OH)6•8(H2O) </t>
  </si>
  <si>
    <t>Becquerelite</t>
  </si>
  <si>
    <t xml:space="preserve">Ca(UO2)6O4(OH)6•8(H2O) </t>
  </si>
  <si>
    <t>Protasite</t>
  </si>
  <si>
    <t xml:space="preserve">Ba(UO2)3O3(OH)2•3(H2O) </t>
  </si>
  <si>
    <t>Richetite</t>
  </si>
  <si>
    <t xml:space="preserve">PbU++++++4O13•4(H2O) </t>
  </si>
  <si>
    <t>Calciouranoite</t>
  </si>
  <si>
    <t xml:space="preserve">(Ca,Ba,Pb)U2O7•5(H2O) </t>
  </si>
  <si>
    <t>Bauranoite</t>
  </si>
  <si>
    <t xml:space="preserve">BaU2O7•4-5(H2O) </t>
  </si>
  <si>
    <t>Metacalciouranoite</t>
  </si>
  <si>
    <t xml:space="preserve">(Ca,Na,Ba)U2O7•2(H2O) </t>
  </si>
  <si>
    <t>Fourmarierite</t>
  </si>
  <si>
    <t xml:space="preserve">Pb(UO2)4O3(OH)4•4(H2O) </t>
  </si>
  <si>
    <t>Wolsendorfite</t>
  </si>
  <si>
    <t xml:space="preserve">(Pb,Ba,Ca)U2O7•2(H2O) </t>
  </si>
  <si>
    <t>Masuyite</t>
  </si>
  <si>
    <t xml:space="preserve">Pb[(UO2)3O3(OH)2]•3(H2O) </t>
  </si>
  <si>
    <t>Metavandendriesscheite</t>
  </si>
  <si>
    <t xml:space="preserve">PbU7O22•n(H2O)(n&lt;12) </t>
  </si>
  <si>
    <t>Vandendriesscheite</t>
  </si>
  <si>
    <t xml:space="preserve">Pb(UO2)10O6(OH)11•11(H2O) </t>
  </si>
  <si>
    <t>Vandenbrandeite</t>
  </si>
  <si>
    <t xml:space="preserve">Cu(UO2)(OH)4 </t>
  </si>
  <si>
    <t>Sayrite</t>
  </si>
  <si>
    <t xml:space="preserve">Pb2(UO2)5O6(OH)2•4(H2O) </t>
  </si>
  <si>
    <t>Curite</t>
  </si>
  <si>
    <t xml:space="preserve">Pb3+x(H2O)2[(UO2)4+x(OH)3-x]2, </t>
  </si>
  <si>
    <t>Iriginite</t>
  </si>
  <si>
    <t xml:space="preserve">(UO2)(Mo++++++2O7)•3(H2O) </t>
  </si>
  <si>
    <t>Uranosphaerite</t>
  </si>
  <si>
    <t xml:space="preserve">Bi(UO2)O2(OH) </t>
  </si>
  <si>
    <t>Holfertite</t>
  </si>
  <si>
    <t xml:space="preserve">U++++++1.75TiCa0.25 </t>
  </si>
  <si>
    <t>Uranyl Hydroxides: With additional cations; with UO2(O,OH)6 hexagonal polyhedra</t>
  </si>
  <si>
    <t>Clarkeite</t>
  </si>
  <si>
    <t xml:space="preserve">(Na,Ca,Pb)(UO2)O(OH)•0-1(H2O) </t>
  </si>
  <si>
    <t>Umohoite</t>
  </si>
  <si>
    <t xml:space="preserve">[(UO2)MoO4]•H2O </t>
  </si>
  <si>
    <t>Spriggite</t>
  </si>
  <si>
    <t xml:space="preserve">Pb3[(UO2)6O8(OH)2](H2O)x; </t>
  </si>
  <si>
    <t>V[5,6] Vanadates</t>
  </si>
  <si>
    <t>V[5,6] Vanadates: Uranyl Sorovanadates</t>
  </si>
  <si>
    <t>Carnotite</t>
  </si>
  <si>
    <t xml:space="preserve">K2(UO2)2V2O8•3(H2O) </t>
  </si>
  <si>
    <t>Margaritasite</t>
  </si>
  <si>
    <t xml:space="preserve">(Cs,K,H3O)2(UO2)2V2O8•(H2O) </t>
  </si>
  <si>
    <t>Sengierite</t>
  </si>
  <si>
    <t xml:space="preserve">Cu2(UO2)2V2O8•6(H2O) </t>
  </si>
  <si>
    <t>Fritzscheite</t>
  </si>
  <si>
    <t xml:space="preserve">Mn(UO2)2[(V,P)O4]2•4(H2O) </t>
  </si>
  <si>
    <t>Curienite</t>
  </si>
  <si>
    <t xml:space="preserve">Pb(UO2)2V2O8•5(H2O) </t>
  </si>
  <si>
    <t>Francevillite</t>
  </si>
  <si>
    <t xml:space="preserve">(Ba,Pb)(UO2)2V2O8•5(H2O) </t>
  </si>
  <si>
    <t>Metavanuralite</t>
  </si>
  <si>
    <t xml:space="preserve">Al(UO2)2(VO4)2(OH)•8(H2O) </t>
  </si>
  <si>
    <t>Vanuralite</t>
  </si>
  <si>
    <t xml:space="preserve">Al(UO2)2(VO4)2(OH)•11(H2O) </t>
  </si>
  <si>
    <t>Metatyuyamunite</t>
  </si>
  <si>
    <t xml:space="preserve">Ca(UO2)2V2O8•3(H2O) </t>
  </si>
  <si>
    <t>Tyuyamunite</t>
  </si>
  <si>
    <t xml:space="preserve">Ca(UO2)2V2O8•5-8(H2O) </t>
  </si>
  <si>
    <t>Strelkinite</t>
  </si>
  <si>
    <t xml:space="preserve">Na2(UO2)2V2O8•6(H2O) </t>
  </si>
  <si>
    <t>Uvanite</t>
  </si>
  <si>
    <t xml:space="preserve">U++++++2V+++++6O21•15(H2O) </t>
  </si>
  <si>
    <t>Rauvite</t>
  </si>
  <si>
    <t xml:space="preserve">Ca(UO2)2V+++++10O28•16(H2O) </t>
  </si>
  <si>
    <t>V[5,6] Vanadates: [6]-Sorovanadates</t>
  </si>
  <si>
    <t>Magnesiopascoite</t>
  </si>
  <si>
    <t xml:space="preserve">Ca2Mg[V10O28]•16H2O </t>
  </si>
  <si>
    <t>Lasalite</t>
  </si>
  <si>
    <t xml:space="preserve">Na2Mg2(V10O28)•20H2O </t>
  </si>
  <si>
    <t>Pascoite</t>
  </si>
  <si>
    <t xml:space="preserve">Ca3V10O28•17(H2O) </t>
  </si>
  <si>
    <t>Hummerite</t>
  </si>
  <si>
    <t xml:space="preserve">KMgV+++++5O14•8(H2O) </t>
  </si>
  <si>
    <t>Sherwoodite</t>
  </si>
  <si>
    <t xml:space="preserve">Ca9Al2V++++4V+++++24O80•56(H2O) </t>
  </si>
  <si>
    <t>V[5,6] Vanadates: Inovanadates</t>
  </si>
  <si>
    <t>Rossite</t>
  </si>
  <si>
    <t xml:space="preserve">CaV2O6•4(H2O) </t>
  </si>
  <si>
    <t>Metarossite</t>
  </si>
  <si>
    <t xml:space="preserve">CaV2O6•2(H2O) </t>
  </si>
  <si>
    <t>Munirite</t>
  </si>
  <si>
    <t xml:space="preserve">NaVO3•(2-x)(H2O) </t>
  </si>
  <si>
    <t>Metamunirite</t>
  </si>
  <si>
    <t xml:space="preserve">Na2[V+++++2O6] </t>
  </si>
  <si>
    <t>Dickthomssenite</t>
  </si>
  <si>
    <t xml:space="preserve">Mg(V+++++2O6)•7(H2O) </t>
  </si>
  <si>
    <t>Ansermetite</t>
  </si>
  <si>
    <t xml:space="preserve">MnV2O6•4(H2O) </t>
  </si>
  <si>
    <t>V[5,6] Vanadates: Phyllovanadates</t>
  </si>
  <si>
    <t>Melanovanadite</t>
  </si>
  <si>
    <t xml:space="preserve">CaV++++2V+++++2O10•5(H2O) </t>
  </si>
  <si>
    <t>Shcherbinaite</t>
  </si>
  <si>
    <t xml:space="preserve">V2O5 </t>
  </si>
  <si>
    <t>Hewettite</t>
  </si>
  <si>
    <t xml:space="preserve">CaV6O16•9(H2O) </t>
  </si>
  <si>
    <t>Metahewettite</t>
  </si>
  <si>
    <t xml:space="preserve">CaV6O16•3(H2O) </t>
  </si>
  <si>
    <t>Bokite</t>
  </si>
  <si>
    <t xml:space="preserve">(Al,Fe+++)1.3(V++++,Fe)8O20•4.7(H2O) </t>
  </si>
  <si>
    <t>Bariandite</t>
  </si>
  <si>
    <t xml:space="preserve">Al0.6V8O20•9(H2O) </t>
  </si>
  <si>
    <t>Corvusite</t>
  </si>
  <si>
    <t xml:space="preserve">(Na,Ca,K)V8O20•4(H2O) </t>
  </si>
  <si>
    <t>Fernandinite</t>
  </si>
  <si>
    <t xml:space="preserve">CaV8O20•4(H2O) </t>
  </si>
  <si>
    <t>Straczekite</t>
  </si>
  <si>
    <t xml:space="preserve">(Ca,K,Ba)(V5+,V4+)8O20•3H2O </t>
  </si>
  <si>
    <t>Haggite</t>
  </si>
  <si>
    <t xml:space="preserve">V2O2(OH)3 </t>
  </si>
  <si>
    <t>Doloresite</t>
  </si>
  <si>
    <t xml:space="preserve">H8V++++6O16 </t>
  </si>
  <si>
    <t>Duttonite</t>
  </si>
  <si>
    <t xml:space="preserve">V++++O(OH)2 </t>
  </si>
  <si>
    <t>Cavoite</t>
  </si>
  <si>
    <t xml:space="preserve">CaV3O7 </t>
  </si>
  <si>
    <t>V[5,6] Vanadates: Tektovanadates</t>
  </si>
  <si>
    <t>Bannermanite</t>
  </si>
  <si>
    <t xml:space="preserve">(Na,K)0.7V+++++6O15 </t>
  </si>
  <si>
    <t>V[5,6] Vanadates: Unclassified V oxides</t>
  </si>
  <si>
    <t>Fervanite</t>
  </si>
  <si>
    <t xml:space="preserve">Fe+++4(VO4)4•5(H2O) </t>
  </si>
  <si>
    <t>Huemulite</t>
  </si>
  <si>
    <t xml:space="preserve">Na4Mg(V10O28)•24(H2O) </t>
  </si>
  <si>
    <t>Vanalite</t>
  </si>
  <si>
    <t xml:space="preserve">NaAl8V10O38•30(H2O) </t>
  </si>
  <si>
    <t>Simplotite</t>
  </si>
  <si>
    <t xml:space="preserve">CaV++++4O9•5(H2O) </t>
  </si>
  <si>
    <t>Vanoxite</t>
  </si>
  <si>
    <t xml:space="preserve">V++++4V+++++2O13•8(H2O) </t>
  </si>
  <si>
    <t>Navajoite</t>
  </si>
  <si>
    <t xml:space="preserve">V2O5•3(H2O) </t>
  </si>
  <si>
    <t>Delrioite</t>
  </si>
  <si>
    <t xml:space="preserve">CaSrV2O6(OH)2•3(H2O) </t>
  </si>
  <si>
    <t>Metadelrioite</t>
  </si>
  <si>
    <t xml:space="preserve">CaSrV2O6(OH)2•(H2O) </t>
  </si>
  <si>
    <t>Barnesite</t>
  </si>
  <si>
    <t xml:space="preserve">Na2V6O16•3(H2O) </t>
  </si>
  <si>
    <t>Hendersonite</t>
  </si>
  <si>
    <t xml:space="preserve">Ca1.3V6O16•6(H2O) </t>
  </si>
  <si>
    <t>Grantsite</t>
  </si>
  <si>
    <t xml:space="preserve">Na4CaxV++++2xV+++++12-2xO32•8(H2O) </t>
  </si>
  <si>
    <t>Lenoblite</t>
  </si>
  <si>
    <t xml:space="preserve">V2O4•2(H2O) </t>
  </si>
  <si>
    <t>Satpaevite</t>
  </si>
  <si>
    <t xml:space="preserve">Al12V++++2V+++++6O37•30(H2O) </t>
  </si>
  <si>
    <t>Arsenites, antimonites, bismuthites, sulfites, selenites, tellurites</t>
  </si>
  <si>
    <t>Arsenites, antimonites, bismuthites, sulfites, selenites, tellurites: Arsenites, antimonites, bismuthites; without additional anions, without H2O</t>
  </si>
  <si>
    <t>Leiteite</t>
  </si>
  <si>
    <t xml:space="preserve">ZnAs+++2O4 </t>
  </si>
  <si>
    <t>Reinerite</t>
  </si>
  <si>
    <t xml:space="preserve">Zn3(As+++O3)2 </t>
  </si>
  <si>
    <t>Karibibite</t>
  </si>
  <si>
    <t xml:space="preserve">Fe+++2As+++4(O,OH)9 </t>
  </si>
  <si>
    <t>Schafarzikite</t>
  </si>
  <si>
    <t xml:space="preserve">Fe++Sb+++2O4 </t>
  </si>
  <si>
    <t>Trippkeite</t>
  </si>
  <si>
    <t xml:space="preserve">CuAs+++2O4 </t>
  </si>
  <si>
    <t>Kusachiite</t>
  </si>
  <si>
    <t xml:space="preserve">CuBi2O4 </t>
  </si>
  <si>
    <t>Apuanite</t>
  </si>
  <si>
    <t xml:space="preserve">Fe++Fe+++4Sb+++4O12S </t>
  </si>
  <si>
    <t>Versiliaite</t>
  </si>
  <si>
    <t xml:space="preserve">Fe++4Fe+++8Sb+++12O23S2 </t>
  </si>
  <si>
    <t>Schneiderhohnite</t>
  </si>
  <si>
    <t xml:space="preserve">Fe++Fe+++3As+++5O13 </t>
  </si>
  <si>
    <t>Zimbabweite</t>
  </si>
  <si>
    <t xml:space="preserve">Na(Pb,Na,K)2(Ta,Nb,Ti)4As+++4O18 </t>
  </si>
  <si>
    <t>Ludlockite</t>
  </si>
  <si>
    <t xml:space="preserve">(Fe++,Pb)As+++++2O6 </t>
  </si>
  <si>
    <t>Ludlockite-(Pb)</t>
  </si>
  <si>
    <t xml:space="preserve">PbFe+++4As+++10O22 </t>
  </si>
  <si>
    <t>Paulmooreite</t>
  </si>
  <si>
    <t xml:space="preserve">Pb2As+++2O5 </t>
  </si>
  <si>
    <t>Stibivanite</t>
  </si>
  <si>
    <t xml:space="preserve">Sb+++2V++++O5 </t>
  </si>
  <si>
    <t>Chadwickite</t>
  </si>
  <si>
    <t xml:space="preserve">(UO2)H(AsO3) </t>
  </si>
  <si>
    <t>Arsenites, antimonites, bismuthites, sulfites, selenites, tellurites: Arsenites, antimonites, bismuthites; with additional anions, without H2O</t>
  </si>
  <si>
    <t>Fetiasite</t>
  </si>
  <si>
    <t xml:space="preserve">(Fe++,Fe+++,Ti++++)3O2(As+++2O5) </t>
  </si>
  <si>
    <t>Manganarsite</t>
  </si>
  <si>
    <t xml:space="preserve">Mn++3As+++204(OH)4 </t>
  </si>
  <si>
    <t>Magnussonite</t>
  </si>
  <si>
    <t xml:space="preserve">Mn++5As+++3O9(OH,Cl) </t>
  </si>
  <si>
    <t>Armangite</t>
  </si>
  <si>
    <t xml:space="preserve">Mn26As+++18O50(OH)4(CO3) </t>
  </si>
  <si>
    <t>Nanlingite</t>
  </si>
  <si>
    <t xml:space="preserve">CaMg4(AsO3)2F4 </t>
  </si>
  <si>
    <t>Asbecasite</t>
  </si>
  <si>
    <t xml:space="preserve">Ca3(Ti,Sn)As+++6Si2Be2O20 </t>
  </si>
  <si>
    <t>Stenhuggarite</t>
  </si>
  <si>
    <t xml:space="preserve">CaFe+++(As+++O2)(As+++Sb+++O5) </t>
  </si>
  <si>
    <t>Trigonite</t>
  </si>
  <si>
    <t xml:space="preserve">Pb3Mn(As+++O3)2(As+++O2OH) </t>
  </si>
  <si>
    <t>Finnemanite</t>
  </si>
  <si>
    <t xml:space="preserve">Pb5(As+++O3)3Cl </t>
  </si>
  <si>
    <t>Gebhardite</t>
  </si>
  <si>
    <t xml:space="preserve">Pb8(As+++2O5)2OCl6 </t>
  </si>
  <si>
    <t>Derbylite</t>
  </si>
  <si>
    <t xml:space="preserve">(Fe+++,Fe++,Ti)7Sb+++O13(OH) </t>
  </si>
  <si>
    <t>Graeserite</t>
  </si>
  <si>
    <t xml:space="preserve">(Fe+++,Ti)4Ti3AsO13(OH) </t>
  </si>
  <si>
    <t>Tomichite</t>
  </si>
  <si>
    <t xml:space="preserve">(V,Fe)4Ti3AsO13(OH) </t>
  </si>
  <si>
    <t>Hemloite</t>
  </si>
  <si>
    <t xml:space="preserve">(As,Sb)2(Ti,V,Fe,Al)12O23OH </t>
  </si>
  <si>
    <t>Freedite</t>
  </si>
  <si>
    <t xml:space="preserve">Pb8Cu+(As+++O3)2O3Cl5 </t>
  </si>
  <si>
    <t>Georgiadesite</t>
  </si>
  <si>
    <t xml:space="preserve">Pb4(AsO3)Cl4(OH) </t>
  </si>
  <si>
    <t>Ekatite</t>
  </si>
  <si>
    <t xml:space="preserve">(Fe+++,Fe++,Zn)12(OH)6[AsO3]6[AsO3,HOSiO3]2 </t>
  </si>
  <si>
    <t>Arsenites, antimonites, bismuthites, sulfites, selenites, tellurites: Arsenites, antimonites, bismuthites; without additional anions, with H2O</t>
  </si>
  <si>
    <t>Cafarsite</t>
  </si>
  <si>
    <t xml:space="preserve">Ca8(Ti,Fe++,Fe+++,Mn)6-7(As+++O3)12•4(H2O) </t>
  </si>
  <si>
    <t>Lazarenkoite</t>
  </si>
  <si>
    <t xml:space="preserve">CaFe++As+++3O7•3(H2O) </t>
  </si>
  <si>
    <t>Rouseite</t>
  </si>
  <si>
    <t xml:space="preserve">Pb2Mn++(As+++O3)2•2(H2O) </t>
  </si>
  <si>
    <t>Vajdakite</t>
  </si>
  <si>
    <t xml:space="preserve">[(MoO2)2(H2O)2As2O5]•(H2O) </t>
  </si>
  <si>
    <t>Arsenites, antimonites, bismuthites, sulfites, selenites, tellurites: Arsenites, antimonites, bismuthites; with additional anions, with H2O</t>
  </si>
  <si>
    <t>Nealite</t>
  </si>
  <si>
    <t xml:space="preserve">Pb4Fe++(As+++++O4)2Cl4 </t>
  </si>
  <si>
    <t>Nealite-(H2O)</t>
  </si>
  <si>
    <t xml:space="preserve">Pb4Fe++(As+++O3)2Cl4•2(H2O) </t>
  </si>
  <si>
    <t>Seelite-2</t>
  </si>
  <si>
    <t xml:space="preserve">Mg(UO2)(AsO3)x(AsO4)1-x•7(H2O) </t>
  </si>
  <si>
    <t>Seelite-1</t>
  </si>
  <si>
    <t xml:space="preserve">Mg[(UO2)(AsO3)x(AsO4)1-x]2•7(H2O) </t>
  </si>
  <si>
    <t>Tooeleite</t>
  </si>
  <si>
    <t xml:space="preserve">Fe+++6(AsO3)4(SO4)(OH)4•4H2O </t>
  </si>
  <si>
    <t>Arsenites, antimonites, bismuthites, sulfites, selenites, tellurites: Sulfites</t>
  </si>
  <si>
    <t>Gravegliaite</t>
  </si>
  <si>
    <t xml:space="preserve">Mn++(SO3)•3(H2O) </t>
  </si>
  <si>
    <t>Hannebachite</t>
  </si>
  <si>
    <t xml:space="preserve">2CaSO3•(H2O) </t>
  </si>
  <si>
    <t>Orschallite</t>
  </si>
  <si>
    <t xml:space="preserve">Ca3(SO3)2SO4•12(H2O) </t>
  </si>
  <si>
    <t>Scotlandite</t>
  </si>
  <si>
    <t xml:space="preserve">PbSO3 </t>
  </si>
  <si>
    <t>Arsenites, antimonites, bismuthites, sulfites, selenites, tellurites: Selenites without additional anions, without H2O</t>
  </si>
  <si>
    <t>Molybdomenite</t>
  </si>
  <si>
    <t xml:space="preserve">PbSeO3 </t>
  </si>
  <si>
    <t>Arsenites, antimonites, bismuthites, sulfites, selenites, tellurites: Selenites with additional anions, without H2O</t>
  </si>
  <si>
    <t>Prewittite</t>
  </si>
  <si>
    <t xml:space="preserve">KPb1.5ZnCu6O2(SeO3)2Cl10 </t>
  </si>
  <si>
    <t>Parageorgbokiite</t>
  </si>
  <si>
    <t xml:space="preserve">Cu5O2(SeO3)2Cl2 </t>
  </si>
  <si>
    <t>Georgbokiite</t>
  </si>
  <si>
    <t>Chloromenite</t>
  </si>
  <si>
    <t xml:space="preserve">Cu9O2(SeO3)4Cl6 </t>
  </si>
  <si>
    <t>Sophiite</t>
  </si>
  <si>
    <t xml:space="preserve">Zn2(SeO3)Cl2 </t>
  </si>
  <si>
    <t>Ilinskite</t>
  </si>
  <si>
    <t xml:space="preserve">NaCu5O2(SeO3)2Cl </t>
  </si>
  <si>
    <t>Francisite</t>
  </si>
  <si>
    <t xml:space="preserve">Cu3Bi(SeO3)2O2Cl </t>
  </si>
  <si>
    <t>Derriksite</t>
  </si>
  <si>
    <t xml:space="preserve">Cu4(UO2)(SeO3)2(OH)6 </t>
  </si>
  <si>
    <t>Burnsite</t>
  </si>
  <si>
    <t xml:space="preserve">KCdCu7O2(SeO3)2Cl9 </t>
  </si>
  <si>
    <t>Allochalcoselite</t>
  </si>
  <si>
    <t xml:space="preserve">Cu+Cu++5PbO2(SeO3)2Cl5 </t>
  </si>
  <si>
    <t>Arsenites, antimonites, bismuthites, sulfites, selenites, tellurites: Selenites without additional anions, with H2O</t>
  </si>
  <si>
    <t>Chalcomenite</t>
  </si>
  <si>
    <t xml:space="preserve">CuSeO3•2(H2O) </t>
  </si>
  <si>
    <t>Ahlfeldite</t>
  </si>
  <si>
    <t xml:space="preserve">(Ni,Co)SeO3•2(H2O) </t>
  </si>
  <si>
    <t>Clinochalcomenite</t>
  </si>
  <si>
    <t>Cobaltomenite</t>
  </si>
  <si>
    <t xml:space="preserve">CoSeO3•2(H2O) </t>
  </si>
  <si>
    <t>Mandarinoite</t>
  </si>
  <si>
    <t xml:space="preserve">Fe+++2Se3O9•6(H2O) </t>
  </si>
  <si>
    <t>Orlandiite</t>
  </si>
  <si>
    <t xml:space="preserve">Pb3(Cl,OH)4(SeO3)•(H2O) </t>
  </si>
  <si>
    <t>Larisaite</t>
  </si>
  <si>
    <t xml:space="preserve">Na(H3O)(UO2)3(SeO3)2O2•4(H2O) </t>
  </si>
  <si>
    <t>Arsenites, antimonites, bismuthites, sulfites, selenites, tellurites: Selenites with additional anions, with H2O</t>
  </si>
  <si>
    <t>Marthozite</t>
  </si>
  <si>
    <t xml:space="preserve">Cu[(UO2)3(SeO3)2O2]•8(H2O) </t>
  </si>
  <si>
    <t>Guilleminite</t>
  </si>
  <si>
    <t xml:space="preserve">Ba(UO2)3(SeO3)2O2•3(H2O) </t>
  </si>
  <si>
    <t>Piretite</t>
  </si>
  <si>
    <t xml:space="preserve">Ca(UO2)3(SeO3)2(OH)4-4(H2O) </t>
  </si>
  <si>
    <t>Demesmaekerite</t>
  </si>
  <si>
    <t xml:space="preserve">Pb2Cu5(UO2)2(SeO3)6(OH)6•2(H2O) </t>
  </si>
  <si>
    <t>Haynesite</t>
  </si>
  <si>
    <t xml:space="preserve">(UO2)3(SeO3)2(OH)2•5(H2O) </t>
  </si>
  <si>
    <t>Arsenites, antimonites, bismuthites, sulfites, selenites, tellurites: Tellurites without additional anions, without H2O</t>
  </si>
  <si>
    <t>Walfordite</t>
  </si>
  <si>
    <t xml:space="preserve">(Fe+++,Te++++++)Te++++3O8 </t>
  </si>
  <si>
    <t>Winstanleyite</t>
  </si>
  <si>
    <t xml:space="preserve">TiTe++++3O8 </t>
  </si>
  <si>
    <t>Spiroffite</t>
  </si>
  <si>
    <t xml:space="preserve">(Mn,Zn)2Te3O8 </t>
  </si>
  <si>
    <t>Zincospiroffite</t>
  </si>
  <si>
    <t xml:space="preserve">Zn2Te3O8 </t>
  </si>
  <si>
    <t>Balyakinite</t>
  </si>
  <si>
    <t xml:space="preserve">CuTeO3 </t>
  </si>
  <si>
    <t>Rajite</t>
  </si>
  <si>
    <t xml:space="preserve">CuTe++++2O5 </t>
  </si>
  <si>
    <t>Carlfriesite</t>
  </si>
  <si>
    <t xml:space="preserve">CaTe++++2Te++++++O8 </t>
  </si>
  <si>
    <t>Denningite</t>
  </si>
  <si>
    <t xml:space="preserve">(Mn,Zn)Te2O5 </t>
  </si>
  <si>
    <t>Chekhovichite</t>
  </si>
  <si>
    <t xml:space="preserve">(Bi,Pb,Fe)2Te4O11 </t>
  </si>
  <si>
    <t>Smirnite</t>
  </si>
  <si>
    <t xml:space="preserve">Bi2Te++++O5 </t>
  </si>
  <si>
    <t>Choloalite</t>
  </si>
  <si>
    <t xml:space="preserve">CuPb(Te++++O3)2 </t>
  </si>
  <si>
    <t>Fairbankite</t>
  </si>
  <si>
    <t xml:space="preserve">PbTe++++O3 </t>
  </si>
  <si>
    <t>Plumbotellurite</t>
  </si>
  <si>
    <t>Magnolite</t>
  </si>
  <si>
    <t xml:space="preserve">Hg+2Te++++O3 </t>
  </si>
  <si>
    <t>Moctezumite</t>
  </si>
  <si>
    <t xml:space="preserve">Pb(UO2)(TeO3)2 </t>
  </si>
  <si>
    <t>Schmitterite</t>
  </si>
  <si>
    <t xml:space="preserve">(UO2)TeO3 </t>
  </si>
  <si>
    <t>Cliffordite</t>
  </si>
  <si>
    <t xml:space="preserve">UTe3O9 </t>
  </si>
  <si>
    <t>Arsenites, antimonites, bismuthites, sulfites, selenites, tellurites: Tellurites with additional anions, without H2O</t>
  </si>
  <si>
    <t>Rodalquilarite</t>
  </si>
  <si>
    <t xml:space="preserve">H3Fe+++2(Te++++O3)4Cl </t>
  </si>
  <si>
    <t>Mackayite</t>
  </si>
  <si>
    <t xml:space="preserve">Fe+++Te2O5(OH) </t>
  </si>
  <si>
    <t>Mroseite</t>
  </si>
  <si>
    <t xml:space="preserve">CaTe++++(CO3)O2 </t>
  </si>
  <si>
    <t>Pingguite</t>
  </si>
  <si>
    <t xml:space="preserve">Bi+++6Te++++2O13 </t>
  </si>
  <si>
    <t>Tlapallite</t>
  </si>
  <si>
    <t xml:space="preserve">H6(Ca,Pb)2Cu3(SO4)(Te++++O3)4(Te++++++O6) </t>
  </si>
  <si>
    <t>Girdite</t>
  </si>
  <si>
    <t xml:space="preserve">Pb3H2(Te++++O3)(Te++++++O6) </t>
  </si>
  <si>
    <t>Arsenites, antimonites, bismuthites, sulfites, selenites, tellurites: Tellurites without additional anions, with H2O</t>
  </si>
  <si>
    <t>Keystoneite</t>
  </si>
  <si>
    <t xml:space="preserve">Mg0.5[Ni++Fe++(TeO3)3]•4.5(H2O) </t>
  </si>
  <si>
    <t>Kinichilite</t>
  </si>
  <si>
    <t xml:space="preserve">Mg0.5[Mn++Fe+++(TeO3)3]•4.5(H2O) </t>
  </si>
  <si>
    <t>Zemannite</t>
  </si>
  <si>
    <t xml:space="preserve">Mg0.5[Zn++Fe+++(TeO3)3]•4.5(H2O) </t>
  </si>
  <si>
    <t>Emmonsite</t>
  </si>
  <si>
    <t xml:space="preserve">Fe+++2Te++++3O9•2(H2O) </t>
  </si>
  <si>
    <t>Graemite</t>
  </si>
  <si>
    <t xml:space="preserve">CuTeO3•(H2O) </t>
  </si>
  <si>
    <t>Teineite</t>
  </si>
  <si>
    <t xml:space="preserve">CuTeO3•2(H2O) </t>
  </si>
  <si>
    <t>Arsenites, antimonites, bismuthites, sulfites, selenites, tellurites: Tellurites with additional anions, with H2O</t>
  </si>
  <si>
    <t>Sonoraite</t>
  </si>
  <si>
    <t xml:space="preserve">Fe+++Te++++O3(OH)•(H2O) </t>
  </si>
  <si>
    <t>Poughite</t>
  </si>
  <si>
    <t xml:space="preserve">Fe+++2(TeO3)2(SO4)•3(H2O) </t>
  </si>
  <si>
    <t>Cesbronite</t>
  </si>
  <si>
    <t xml:space="preserve">Cu5(TeO3)2(OH)6•2(H2O) </t>
  </si>
  <si>
    <t>Cesbronite-x</t>
  </si>
  <si>
    <t>Eztlite</t>
  </si>
  <si>
    <t xml:space="preserve">Pb2Fe+++6(Te++++O3)3(Te++++++O6)(OH)10•8(H2O) </t>
  </si>
  <si>
    <t>Oboyerite</t>
  </si>
  <si>
    <t xml:space="preserve">Pb6H6(Te++++O3)3(Te++++++O6)2•2(H2O) </t>
  </si>
  <si>
    <t>Juabite</t>
  </si>
  <si>
    <t xml:space="preserve">(Ca,Fe++)Cu10(Te++++O3)4(As+++++O4)4(OH)2•4(H2O) </t>
  </si>
  <si>
    <t>Iodates</t>
  </si>
  <si>
    <t>Iodates: Iodates without additional anions, without H2O</t>
  </si>
  <si>
    <t>Lautarite</t>
  </si>
  <si>
    <t xml:space="preserve">Ca(IO3)2 </t>
  </si>
  <si>
    <t>Iodates: Iodates with additional anions, without H2O</t>
  </si>
  <si>
    <t>Salesite</t>
  </si>
  <si>
    <t xml:space="preserve">Cu(IO3)(OH) </t>
  </si>
  <si>
    <t>Schwartzembergite</t>
  </si>
  <si>
    <t xml:space="preserve">Pb++6(IO3)2O3Cl4 </t>
  </si>
  <si>
    <t>Seeligerite</t>
  </si>
  <si>
    <t xml:space="preserve">Pb3Cl3(IO3)O </t>
  </si>
  <si>
    <t>Iodates: Iodates without additional anions, with H2O</t>
  </si>
  <si>
    <t>Bellingerite</t>
  </si>
  <si>
    <t xml:space="preserve">Cu++3(IO3)6•2(H2O) </t>
  </si>
  <si>
    <t>Bruggenite</t>
  </si>
  <si>
    <t xml:space="preserve">Ca(IO3)2•(H2O) </t>
  </si>
  <si>
    <t>Iodates: Iodates with additional anions, with H2O</t>
  </si>
  <si>
    <t>Dietzeite</t>
  </si>
  <si>
    <t xml:space="preserve">Ca2(IO3)2(CrO4) </t>
  </si>
  <si>
    <t>George-ericksenite</t>
  </si>
  <si>
    <t xml:space="preserve">Na6CaMg(IO3)6(CrO4)2•12(H2O) </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</si>
  <si>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</si>
  <si>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</si>
  <si>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Allendeite</t>
  </si>
  <si>
    <t xml:space="preserve">Sc4Zr3O12 </t>
  </si>
  <si>
    <t>Ashanite</t>
  </si>
  <si>
    <t xml:space="preserve">(Nb,Ta,U,Fe,Mn)4O8 </t>
  </si>
  <si>
    <t>Methane hydrate-I</t>
  </si>
  <si>
    <t xml:space="preserve">46(H2O)•2(S)•6(L) </t>
  </si>
  <si>
    <t>Hongquiite</t>
  </si>
  <si>
    <t xml:space="preserve">TiO </t>
  </si>
  <si>
    <t>Psilomelane</t>
  </si>
  <si>
    <t xml:space="preserve">(Ba,H2O)2Mn5O10 </t>
  </si>
  <si>
    <t>Uhligite</t>
  </si>
  <si>
    <t xml:space="preserve">Ca3(Ti,Al,Zr)9O20 </t>
  </si>
  <si>
    <t>IMA2000-016</t>
  </si>
  <si>
    <t xml:space="preserve">(Ti,Fe,Mg,Mn)1-xTi2O5 </t>
  </si>
  <si>
    <t>Methane hydrate-II</t>
  </si>
  <si>
    <t xml:space="preserve">136(H2O)•16(S)•8(L) </t>
  </si>
  <si>
    <t>IMA2000-026</t>
  </si>
  <si>
    <t xml:space="preserve">(Mn,Li)4(Ta,Sn)4(Ta,Nb)8O32 </t>
  </si>
  <si>
    <t>Methane hydrate-H</t>
  </si>
  <si>
    <t xml:space="preserve">34(H2O)•3(S)•2(M)•1(L) </t>
  </si>
  <si>
    <t>Ungursaite</t>
  </si>
  <si>
    <t xml:space="preserve">NaCa5(Ta,Nb)24O65(OH) </t>
  </si>
  <si>
    <t>Scheteligite</t>
  </si>
  <si>
    <t xml:space="preserve">(Ca,Y,Sb,Mn)2(Ti,Ta,Nb,W)2O6(O,OH) </t>
  </si>
  <si>
    <t>Clinobirnessite</t>
  </si>
  <si>
    <t xml:space="preserve">Na4Mn14O27•9(H2O) </t>
  </si>
  <si>
    <t>Kleberite</t>
  </si>
  <si>
    <t xml:space="preserve">FeTi6O13•4(H2O) </t>
  </si>
  <si>
    <t>Chubutite</t>
  </si>
  <si>
    <t>Struverite</t>
  </si>
  <si>
    <t xml:space="preserve">(Ti,Ta,Fe+++)O2 </t>
  </si>
  <si>
    <t>Carbonates without additional anions, without H2O</t>
  </si>
  <si>
    <t>Carbonates without additional anions, without H2O: Alkali Carbonates</t>
  </si>
  <si>
    <t>Zabuyelite</t>
  </si>
  <si>
    <t xml:space="preserve">Li2CO3 </t>
  </si>
  <si>
    <t>Gregoryite</t>
  </si>
  <si>
    <t xml:space="preserve">(Na2,K2,Ca)CO3 </t>
  </si>
  <si>
    <t>Natrite</t>
  </si>
  <si>
    <t xml:space="preserve">Na2CO3 </t>
  </si>
  <si>
    <t>Nahcolite</t>
  </si>
  <si>
    <t xml:space="preserve">NaHCO3 </t>
  </si>
  <si>
    <t>Kalicinite</t>
  </si>
  <si>
    <t xml:space="preserve">KHCO3 </t>
  </si>
  <si>
    <t>Teschemacherite</t>
  </si>
  <si>
    <t xml:space="preserve">(NH4)HCO3 </t>
  </si>
  <si>
    <t>Wegscheiderite</t>
  </si>
  <si>
    <t xml:space="preserve">Na5(CO3)(HCO3)3 </t>
  </si>
  <si>
    <t>Carbonates without additional anions, without H2O: Alkali-earth (and other M2+) carbonates</t>
  </si>
  <si>
    <t>Gaspeite</t>
  </si>
  <si>
    <t xml:space="preserve">(Ni,Mg,Fe++)CO3 </t>
  </si>
  <si>
    <t>Otavite</t>
  </si>
  <si>
    <t xml:space="preserve">CdCO3 </t>
  </si>
  <si>
    <t>Sphaerocobaltite</t>
  </si>
  <si>
    <t xml:space="preserve">CoCO3 </t>
  </si>
  <si>
    <t>Smithsonite</t>
  </si>
  <si>
    <t xml:space="preserve">ZnCO3 </t>
  </si>
  <si>
    <t>AN</t>
  </si>
  <si>
    <t>Ankerite</t>
  </si>
  <si>
    <t xml:space="preserve">Ca(Fe++,Mg,Mn)(CO3)2 </t>
  </si>
  <si>
    <t>Kutnohorite</t>
  </si>
  <si>
    <t xml:space="preserve">Ca(Mn,Mg,Fe++)(CO3)2 </t>
  </si>
  <si>
    <t>Minrecordite</t>
  </si>
  <si>
    <t xml:space="preserve">CaZn(CO3)2 </t>
  </si>
  <si>
    <t>Cerussite</t>
  </si>
  <si>
    <t xml:space="preserve">PbCO3 </t>
  </si>
  <si>
    <t>Aragonite</t>
  </si>
  <si>
    <t>Strontianite</t>
  </si>
  <si>
    <t xml:space="preserve">SrCO3 </t>
  </si>
  <si>
    <t>Witherite</t>
  </si>
  <si>
    <t xml:space="preserve">BaCO3 </t>
  </si>
  <si>
    <t>Vaterite</t>
  </si>
  <si>
    <t>Huntite</t>
  </si>
  <si>
    <t xml:space="preserve">CaMg3(CO3)4 </t>
  </si>
  <si>
    <t>Norsethite</t>
  </si>
  <si>
    <t xml:space="preserve">BaMg(CO3)2 </t>
  </si>
  <si>
    <t>Alstonite</t>
  </si>
  <si>
    <t xml:space="preserve">BaCa(CO3)2 </t>
  </si>
  <si>
    <t>Olekminskite</t>
  </si>
  <si>
    <t xml:space="preserve">Sr(Sr,Ca,Ba)(CO3)2 </t>
  </si>
  <si>
    <t>Paralstonite</t>
  </si>
  <si>
    <t>Barytocalcite</t>
  </si>
  <si>
    <t>Carbocernaite</t>
  </si>
  <si>
    <t xml:space="preserve">(Ca,Na)(Sr,Ce,Ba)(CO3)2 </t>
  </si>
  <si>
    <t>Benstonite</t>
  </si>
  <si>
    <t xml:space="preserve">(Ba,Sr)6(Ca,Mn)6Mg(CO3)13 </t>
  </si>
  <si>
    <t>Juangodoyite</t>
  </si>
  <si>
    <t xml:space="preserve">Na2Cu(CO3)2 </t>
  </si>
  <si>
    <t>Carbonates without additional anions, without H2O: Alkali and alkali-earth carbonates</t>
  </si>
  <si>
    <t>Eitelite</t>
  </si>
  <si>
    <t xml:space="preserve">Na2Mg(CO3)2 </t>
  </si>
  <si>
    <t>Nyerereite</t>
  </si>
  <si>
    <t xml:space="preserve">Na2Ca(CO3)2 </t>
  </si>
  <si>
    <t>Natrofairchildite</t>
  </si>
  <si>
    <t>Zemkorite</t>
  </si>
  <si>
    <t xml:space="preserve">(Na,K)2Ca(CO3)2 </t>
  </si>
  <si>
    <t>Butschliite</t>
  </si>
  <si>
    <t xml:space="preserve">K2Ca(CO3)2 </t>
  </si>
  <si>
    <t>Fairchildite</t>
  </si>
  <si>
    <t>Shortite</t>
  </si>
  <si>
    <t xml:space="preserve">Na2Ca2(CO3)3 </t>
  </si>
  <si>
    <t>Sanromanite</t>
  </si>
  <si>
    <t xml:space="preserve">Na2CaPb3(CO3)5 </t>
  </si>
  <si>
    <t>Burbankite</t>
  </si>
  <si>
    <t xml:space="preserve">(Na,Ca)3(Sr,Ba,Ce)3(CO3)5 </t>
  </si>
  <si>
    <t>Calcioburbankite</t>
  </si>
  <si>
    <t xml:space="preserve">Na3(Ca,REE,Sr)3(CO3)5 </t>
  </si>
  <si>
    <t>Khanneshite</t>
  </si>
  <si>
    <t xml:space="preserve">(NaCa)3(Ba,Sr,Ce,Ca)3(CO3)5 </t>
  </si>
  <si>
    <t>Carbonates without additional anions, without H2O: With rare-earth elements (REE)</t>
  </si>
  <si>
    <t>Sahamalite-(Ce)</t>
  </si>
  <si>
    <t xml:space="preserve">(Mg,Fe++)Ce2(CO3)4 </t>
  </si>
  <si>
    <t>Remondite-(Ce)</t>
  </si>
  <si>
    <t xml:space="preserve">Na3(Ce,La,Ca,Na,Sr)3(CO3)5 </t>
  </si>
  <si>
    <t>Petersenite-(Ce)</t>
  </si>
  <si>
    <t xml:space="preserve">(Na,Ca)4(Ce,La,Nd)2(CO3)5 </t>
  </si>
  <si>
    <t>Remondite-(La)</t>
  </si>
  <si>
    <t xml:space="preserve">Na3(La,Ce,Ca)3(CO3)5 </t>
  </si>
  <si>
    <t>Paratooite-(La)</t>
  </si>
  <si>
    <t xml:space="preserve">REE3(Ca,Sr)2NaCu(CO3)8 </t>
  </si>
  <si>
    <t>Carbonates with additional anions, without H2O</t>
  </si>
  <si>
    <t>Carbonates with additional anions, without H2O: With Cu, Co, Ni, Zn, Mg, Mn</t>
  </si>
  <si>
    <t>Chukanovite</t>
  </si>
  <si>
    <t xml:space="preserve">Fe2(CO3)(OH)2 </t>
  </si>
  <si>
    <t>Georgeite</t>
  </si>
  <si>
    <t xml:space="preserve">Cu++5(CO3)3(OH)4•6(H2O) </t>
  </si>
  <si>
    <t>Pokrovskite</t>
  </si>
  <si>
    <t xml:space="preserve">Mg2(CO3)(OH)2•0.5(H2O) </t>
  </si>
  <si>
    <t>Nullaginite</t>
  </si>
  <si>
    <t xml:space="preserve">Ni2(CO3)(OH)2 </t>
  </si>
  <si>
    <t>Glaukosphaerite</t>
  </si>
  <si>
    <t xml:space="preserve">(Cu,Ni)2(CO3)(OH)2 </t>
  </si>
  <si>
    <t>Mcguinnessite</t>
  </si>
  <si>
    <t xml:space="preserve">(Mg,Cu)2(CO3)(OH)2 </t>
  </si>
  <si>
    <t>Kolwezite</t>
  </si>
  <si>
    <t xml:space="preserve">(Cu,Co)2(CO3)(OH)2 </t>
  </si>
  <si>
    <t>Rosasite</t>
  </si>
  <si>
    <t xml:space="preserve">(Cu,Zn)2(CO3)(OH)2 </t>
  </si>
  <si>
    <t>Zincrosasite</t>
  </si>
  <si>
    <t xml:space="preserve">(Zn,Cu)2(CO3)(OH)2 </t>
  </si>
  <si>
    <t>Aurichalcite</t>
  </si>
  <si>
    <t xml:space="preserve">(Zn,Cu)5(CO3)2(OH)6 </t>
  </si>
  <si>
    <t>Hydrozincite</t>
  </si>
  <si>
    <t xml:space="preserve">Zn5(CO3)2(OH)6 </t>
  </si>
  <si>
    <t>Holdawayite</t>
  </si>
  <si>
    <t xml:space="preserve">Mn++6(CO3)2(OH)7(Cl,OH) </t>
  </si>
  <si>
    <t>Defernite</t>
  </si>
  <si>
    <t xml:space="preserve">Ca6(CO3)2-x(SiO4)x(OH)7(Cl,OH)1-2x </t>
  </si>
  <si>
    <t>Loseyite</t>
  </si>
  <si>
    <t xml:space="preserve">(Mn,Zn)7(CO3)2(OH)10 </t>
  </si>
  <si>
    <t>Sclarite</t>
  </si>
  <si>
    <t xml:space="preserve">(Zn,Mg,Mn++)4Zn3(CO3)2(OH)10 </t>
  </si>
  <si>
    <t>Carbonates with additional anions, without H2O: With alkalies, etc.</t>
  </si>
  <si>
    <t>Barentsite</t>
  </si>
  <si>
    <t xml:space="preserve">Na7AlH2(CO3)4F4 </t>
  </si>
  <si>
    <t>Dawsonite</t>
  </si>
  <si>
    <t xml:space="preserve">NaAl(CO3)(OH)2 </t>
  </si>
  <si>
    <t>Tunisite</t>
  </si>
  <si>
    <t xml:space="preserve">NaCa2Al4(CO3)4(OH)8Cl </t>
  </si>
  <si>
    <t>Sabinaite</t>
  </si>
  <si>
    <t xml:space="preserve">(Na,Ca)4Zr2Ti(CO3)4O4 </t>
  </si>
  <si>
    <t>Carbonates with additional anions, without H2O: With alkali-earth cations</t>
  </si>
  <si>
    <t>Brenkite</t>
  </si>
  <si>
    <t xml:space="preserve">Ca2(CO3)F2 </t>
  </si>
  <si>
    <t>Rouvilleite</t>
  </si>
  <si>
    <t xml:space="preserve">Na3Ca2(CO3)3F </t>
  </si>
  <si>
    <t>Podlesnoite</t>
  </si>
  <si>
    <t xml:space="preserve">BaCa2(CO3)2F2 </t>
  </si>
  <si>
    <t>Carbonates with additional anions, without H2O: With rare-earth elements (REE)</t>
  </si>
  <si>
    <t>Cordylite-(Ce)</t>
  </si>
  <si>
    <t xml:space="preserve">Ba(Ce,La)2(CO3)3F2 </t>
  </si>
  <si>
    <t>Lukechangite-(Ce)</t>
  </si>
  <si>
    <t xml:space="preserve">Na3Ce2(CO3)4F </t>
  </si>
  <si>
    <t>Kukharenkoite-(La)</t>
  </si>
  <si>
    <t xml:space="preserve">Ba2(La,Ce)(CO3)3F </t>
  </si>
  <si>
    <t>Kukharenkoite-(Ce)</t>
  </si>
  <si>
    <t xml:space="preserve">Ba2Ce(CO3)3F </t>
  </si>
  <si>
    <t>Zhonghuacerite-(Ce)</t>
  </si>
  <si>
    <t>Cebaite-(Nd)</t>
  </si>
  <si>
    <t xml:space="preserve">Ba3(Nd,Ce)2(CO3)5F2 </t>
  </si>
  <si>
    <t>Cebaite-(Ce)</t>
  </si>
  <si>
    <t xml:space="preserve">Ba3Ce2(CO3)5F2 </t>
  </si>
  <si>
    <t>Bastnasite-(Ce)</t>
  </si>
  <si>
    <t xml:space="preserve">Ce(CO3)F </t>
  </si>
  <si>
    <t>Bastnasite-(La)</t>
  </si>
  <si>
    <t xml:space="preserve">La(CO3)F </t>
  </si>
  <si>
    <t>Bastnasite-(Y)</t>
  </si>
  <si>
    <t xml:space="preserve">Y(CO3)F </t>
  </si>
  <si>
    <t>Hydroxylbastnasite-(Ce)</t>
  </si>
  <si>
    <t xml:space="preserve">Ce(CO3)(OH) </t>
  </si>
  <si>
    <t>Hydroxylbastnasite-(La)</t>
  </si>
  <si>
    <t xml:space="preserve">La(CO3)(OH) </t>
  </si>
  <si>
    <t>Hydroxylbastnasite-(Nd)</t>
  </si>
  <si>
    <t xml:space="preserve">Nd(CO3)(OH) </t>
  </si>
  <si>
    <t>Thorbastnasite</t>
  </si>
  <si>
    <t xml:space="preserve">Th(Ca,Ce)(CO3)2F2•3(H2O) </t>
  </si>
  <si>
    <t>Parisite-(Nd)</t>
  </si>
  <si>
    <t xml:space="preserve">Ca(Nd,Ce,La)2(CO3)3F2 </t>
  </si>
  <si>
    <t>Parisite-(Ce)</t>
  </si>
  <si>
    <t xml:space="preserve">Ca(Ce,La)2(CO3)3F2 </t>
  </si>
  <si>
    <t>Synchysite-(Ce)</t>
  </si>
  <si>
    <t xml:space="preserve">CaCe(CO3)2F </t>
  </si>
  <si>
    <t>Synchysite-(Nd)</t>
  </si>
  <si>
    <t xml:space="preserve">CaNd(CO3)2F </t>
  </si>
  <si>
    <t>Synchysite-(Y)</t>
  </si>
  <si>
    <t xml:space="preserve">CaY(CO3)2F </t>
  </si>
  <si>
    <t>Rontgenite-(Ce)</t>
  </si>
  <si>
    <t xml:space="preserve">Ca2(Ce,La)3(CO3)5F3 </t>
  </si>
  <si>
    <t>Horvathite-(Y)</t>
  </si>
  <si>
    <t xml:space="preserve">NaY(CO3)F2 </t>
  </si>
  <si>
    <t>Qaqarssukite-(Ce)</t>
  </si>
  <si>
    <t xml:space="preserve">Ba(Ce,REE)(CO3)2F </t>
  </si>
  <si>
    <t>Huanghoite-(Ce)</t>
  </si>
  <si>
    <t xml:space="preserve">BaCe(CO3)2F </t>
  </si>
  <si>
    <t>Carbonates with additional anions, without H2O: With Pb, Bi</t>
  </si>
  <si>
    <t>Shannonite</t>
  </si>
  <si>
    <t xml:space="preserve">Pb2OCO3 </t>
  </si>
  <si>
    <t>Hydrocerussite</t>
  </si>
  <si>
    <t xml:space="preserve">Pb3(CO3)2(OH)2 </t>
  </si>
  <si>
    <t>Plumbonacrite</t>
  </si>
  <si>
    <t xml:space="preserve">Pb10(CO3)6O(OH)6 </t>
  </si>
  <si>
    <t>Phosgenite</t>
  </si>
  <si>
    <t xml:space="preserve">Pb2(CO3)Cl2 </t>
  </si>
  <si>
    <t>Bismutite</t>
  </si>
  <si>
    <t xml:space="preserve">Bi2(CO3)O2 </t>
  </si>
  <si>
    <t>Kettnerite</t>
  </si>
  <si>
    <t xml:space="preserve">CaBi(CO3)OF </t>
  </si>
  <si>
    <t>Beyerite</t>
  </si>
  <si>
    <t xml:space="preserve">(Ca,Pb)Bi2(CO3)2O2 </t>
  </si>
  <si>
    <t>Carbonates with additional anions, without H2O: With (Cl), SO4, PO4, TeO3</t>
  </si>
  <si>
    <t>Northupite</t>
  </si>
  <si>
    <t xml:space="preserve">Na3Mg(CO3)2Cl </t>
  </si>
  <si>
    <t>Ferrotychite</t>
  </si>
  <si>
    <t xml:space="preserve">Na6Fe++2(SO4)(CO3)4 </t>
  </si>
  <si>
    <t>Manganotychite</t>
  </si>
  <si>
    <t xml:space="preserve">Na6(Mn++,Fe++,Mg)2(SO4)(CO3)4 </t>
  </si>
  <si>
    <t>Tychite</t>
  </si>
  <si>
    <t xml:space="preserve">Na6Mg2(CO3)4(SO4) </t>
  </si>
  <si>
    <t>Bonshtedtite</t>
  </si>
  <si>
    <t xml:space="preserve">Na3Fe++(PO4)(CO3) </t>
  </si>
  <si>
    <t>Crawfordite</t>
  </si>
  <si>
    <t xml:space="preserve">Na3Sr(PO4)(CO3) </t>
  </si>
  <si>
    <t>Bradleyite</t>
  </si>
  <si>
    <t xml:space="preserve">Na3Mg(PO4)(CO3) </t>
  </si>
  <si>
    <t>Sidorenkite</t>
  </si>
  <si>
    <t xml:space="preserve">Na3Mn(PO4)(CO3) </t>
  </si>
  <si>
    <t>Daqingshanite-(Ce)</t>
  </si>
  <si>
    <t xml:space="preserve">(Sr,Ca,Ba)3(Ce,La)(PO4)(CO3)3-x(OH,F)x </t>
  </si>
  <si>
    <t>Reederite-(Y)</t>
  </si>
  <si>
    <t xml:space="preserve">Na15Y2(CO3)9(SO3F)Cl </t>
  </si>
  <si>
    <t>Mineevite-(Y)</t>
  </si>
  <si>
    <t xml:space="preserve">Na25Ba(Y,Gd,Dy)2(HCO3)4(CO3)11(SO4)2ClF2 </t>
  </si>
  <si>
    <t>Brianyoungite</t>
  </si>
  <si>
    <t xml:space="preserve">Zn3(CO3,SO4)(OH)4 </t>
  </si>
  <si>
    <t>Philolithite</t>
  </si>
  <si>
    <t xml:space="preserve">Pb12O6Mn(Mg,Mn)2(Mn,Mg)4(SO4)(CO3)4Cl4(OH)12 </t>
  </si>
  <si>
    <t>Macphersonite</t>
  </si>
  <si>
    <t xml:space="preserve">Pb4(SO4)(CO3)2(OH)2 </t>
  </si>
  <si>
    <t>Susannite</t>
  </si>
  <si>
    <t>Leadhillite</t>
  </si>
  <si>
    <t>Carbonates without Additional Anions, with H2O</t>
  </si>
  <si>
    <t>Carbonates without Additional Anions, with H2O: With medium-sized cations</t>
  </si>
  <si>
    <t>Nesquehonite</t>
  </si>
  <si>
    <t xml:space="preserve">Mg(HCO3)(OH)•2(H2O) </t>
  </si>
  <si>
    <t>Lansfordite</t>
  </si>
  <si>
    <t xml:space="preserve">MgCO3•5(H2O) </t>
  </si>
  <si>
    <t>Barringtonite</t>
  </si>
  <si>
    <t xml:space="preserve">MgCO3•2(H2O) </t>
  </si>
  <si>
    <t>Hellyerite</t>
  </si>
  <si>
    <t xml:space="preserve">NiCO3•6(H2O) </t>
  </si>
  <si>
    <t>Carbonates without Additional Anions, with H2O: With large cations (alkali and alkali-earth carbonates)</t>
  </si>
  <si>
    <t>Thermonatrite</t>
  </si>
  <si>
    <t xml:space="preserve">Na2CO3•(H2O) </t>
  </si>
  <si>
    <t>Natron</t>
  </si>
  <si>
    <t xml:space="preserve">Na2CO3•10(H2O) </t>
  </si>
  <si>
    <t>Trona</t>
  </si>
  <si>
    <t xml:space="preserve">Na3(CO3)(HCO3)•2(H2O) </t>
  </si>
  <si>
    <t>Monohydrocalcite</t>
  </si>
  <si>
    <t xml:space="preserve">CaCO3•(H2O) </t>
  </si>
  <si>
    <t>Ikaite</t>
  </si>
  <si>
    <t xml:space="preserve">CaCO3•6(H2O) </t>
  </si>
  <si>
    <t>Pirssonite</t>
  </si>
  <si>
    <t xml:space="preserve">Na2Ca(CO3)2•2(H2O) </t>
  </si>
  <si>
    <t>Gaylussite</t>
  </si>
  <si>
    <t xml:space="preserve">Na2Ca(CO3)2•5(H2O) </t>
  </si>
  <si>
    <t>Chalconatronite</t>
  </si>
  <si>
    <t xml:space="preserve">Na2Cu(CO3)2•3(H2O) </t>
  </si>
  <si>
    <t>Baylissite</t>
  </si>
  <si>
    <t xml:space="preserve">K2Mg(CO3)2•4(H2O) </t>
  </si>
  <si>
    <t>Tuliokite</t>
  </si>
  <si>
    <t xml:space="preserve">BaNa6Th(CO3)6•6(H2O) </t>
  </si>
  <si>
    <t>Carbonates without Additional Anions, with H2O: With rare-earth elements (REE)</t>
  </si>
  <si>
    <t>Donnayite-(Y)</t>
  </si>
  <si>
    <t xml:space="preserve">Sr3NaCaY(CO3)6•3(H2O) </t>
  </si>
  <si>
    <t>Mckelveyite-(Nd)</t>
  </si>
  <si>
    <t xml:space="preserve">(Ba,Sr)(Ca,Na,Nd,REE)(CO3)2•3-10(H2O) </t>
  </si>
  <si>
    <t>Mckelveyite-(Y)</t>
  </si>
  <si>
    <t xml:space="preserve">NaCa(Ba,Sr)3(Y,REE)(CO3)6•3(H2O) </t>
  </si>
  <si>
    <t>Weloganite</t>
  </si>
  <si>
    <t xml:space="preserve">Sr3Na2Zr(CO3)6•3(H2O) </t>
  </si>
  <si>
    <t>Tengerite-(Y)</t>
  </si>
  <si>
    <t xml:space="preserve">Y2(CO3)3•2-3(H2O) </t>
  </si>
  <si>
    <t>Lokkaite-(Y)</t>
  </si>
  <si>
    <t xml:space="preserve">CaY4(CO3)7•9(H2O) </t>
  </si>
  <si>
    <t>Shomiokite-(Y)</t>
  </si>
  <si>
    <t xml:space="preserve">Na3Y(CO3)3•3(H2O) </t>
  </si>
  <si>
    <t>IMA2008-069</t>
  </si>
  <si>
    <t xml:space="preserve">Na3Y(CO3)3•6H2O </t>
  </si>
  <si>
    <t>Calkinsite-(Ce)</t>
  </si>
  <si>
    <t xml:space="preserve">(Ce,La)2(CO3)3•4(H2O) </t>
  </si>
  <si>
    <t>Lanthanite-(Ce)</t>
  </si>
  <si>
    <t xml:space="preserve">(Ce,La)2(CO3)3•8(H2O) </t>
  </si>
  <si>
    <t>Lanthanite-(La)</t>
  </si>
  <si>
    <t xml:space="preserve">(La,Ce)2(CO3)3•8(H2O) </t>
  </si>
  <si>
    <t>Lanthanite-(Nd)</t>
  </si>
  <si>
    <t xml:space="preserve">(Nd,La)2(CO3)3•8(H2O) </t>
  </si>
  <si>
    <t>Adamsite-(Y)</t>
  </si>
  <si>
    <t xml:space="preserve">NaY(CO3)2•6(H2O) </t>
  </si>
  <si>
    <t>Decrespignyite-(Y)</t>
  </si>
  <si>
    <t xml:space="preserve">(Y,REE)4Cu(CO3)4Cl(OH)5•2(H2O) </t>
  </si>
  <si>
    <t>Galgenbergite-(Ce)</t>
  </si>
  <si>
    <t xml:space="preserve">Ca(REE)2(CO3)4•(H2O) </t>
  </si>
  <si>
    <t>Ewaldite</t>
  </si>
  <si>
    <t xml:space="preserve">(Ba,Sr)(Ca,Na,Y,Ce)(CO3)2 </t>
  </si>
  <si>
    <t>Kimuraite-(Y)</t>
  </si>
  <si>
    <t xml:space="preserve">CaY2(CO3)4•6(H2O) </t>
  </si>
  <si>
    <t>Carbonates with Additional Anions, with H2O</t>
  </si>
  <si>
    <t>Carbonates with Additional Anions, with H2O: With medium-sized cations</t>
  </si>
  <si>
    <t>Dypingite</t>
  </si>
  <si>
    <t xml:space="preserve">Mg5(CO3)4(OH)2•5(H2O) </t>
  </si>
  <si>
    <t>Giorgiosite</t>
  </si>
  <si>
    <t>Hydromagnesite</t>
  </si>
  <si>
    <t xml:space="preserve">Mg5(CO3)4(OH)2•4(H2O) </t>
  </si>
  <si>
    <t>Widgiemoolthalite</t>
  </si>
  <si>
    <t xml:space="preserve">(Ni,Mg)5(CO3)4(OH)2•4-5(H2O) </t>
  </si>
  <si>
    <t>Artinite</t>
  </si>
  <si>
    <t xml:space="preserve">Mg2(CO3)(OH)2•3(H2O) </t>
  </si>
  <si>
    <t>Chlorartinite</t>
  </si>
  <si>
    <t xml:space="preserve">Mg2(CO3)Cl(OH)•3(H2O) </t>
  </si>
  <si>
    <t>Otwayite</t>
  </si>
  <si>
    <t xml:space="preserve">Ni2(CO3)(OH)2•(H2O) </t>
  </si>
  <si>
    <t>Kambaldaite</t>
  </si>
  <si>
    <t xml:space="preserve">NaNi4(CO3)3(OH)3•3(H2O) </t>
  </si>
  <si>
    <t>Callaghanite</t>
  </si>
  <si>
    <t xml:space="preserve">Cu2Mg2(CO3)(OH)6•2(H2O) </t>
  </si>
  <si>
    <t>Claraite</t>
  </si>
  <si>
    <t xml:space="preserve">(Cu,Zn)3(CO3)(OH)4•4(H2O) </t>
  </si>
  <si>
    <t>Hydroscarbroite</t>
  </si>
  <si>
    <t xml:space="preserve">Al14(CO3)3(OH)36•n(H2O) </t>
  </si>
  <si>
    <t>Scarbroite</t>
  </si>
  <si>
    <t xml:space="preserve">Al5(CO3)(OH)13•5(H2O) </t>
  </si>
  <si>
    <t>Charmarite-3T</t>
  </si>
  <si>
    <t xml:space="preserve">Mn++4Al2(CO3)(OH)12•3(H2O) </t>
  </si>
  <si>
    <t>Charmarite-2H</t>
  </si>
  <si>
    <t>Caresite</t>
  </si>
  <si>
    <t xml:space="preserve">Fe++4Al2(OH)12CO3•3(H2O) </t>
  </si>
  <si>
    <t>Quintinite-2H</t>
  </si>
  <si>
    <t xml:space="preserve">Mg4Al2(OH)12CO3•4(H2O) </t>
  </si>
  <si>
    <t>Quintinite-3T</t>
  </si>
  <si>
    <t>Brugnatellite</t>
  </si>
  <si>
    <t xml:space="preserve">Mg6Fe+++(CO3)(OH)13•4(H2O) </t>
  </si>
  <si>
    <t>Barbertonite</t>
  </si>
  <si>
    <t xml:space="preserve">Mg6Cr2(CO3)(OH)16•4(H2O) </t>
  </si>
  <si>
    <t>Chlormagaluminite</t>
  </si>
  <si>
    <t xml:space="preserve">(Mg,Fe++)4Al2(OH)12(Cl2,CO3)•2(H2O) </t>
  </si>
  <si>
    <t>Zaccagnaite</t>
  </si>
  <si>
    <t xml:space="preserve">Zn4Al2(OH)12(CO3)•3(H2O) </t>
  </si>
  <si>
    <t>Manasseite</t>
  </si>
  <si>
    <t xml:space="preserve">Mg6Al2(CO3)(OH)16•4(H2O) </t>
  </si>
  <si>
    <t>Sjogrenite</t>
  </si>
  <si>
    <t xml:space="preserve">Mg6Fe+++2(CO3)(OH)16•4(H2O) </t>
  </si>
  <si>
    <t>Desautelsite</t>
  </si>
  <si>
    <t xml:space="preserve">Mg6Mn+++2(CO3)(OH)16•4(H2O) </t>
  </si>
  <si>
    <t>Comblainite</t>
  </si>
  <si>
    <t xml:space="preserve">Ni++6Co+++2(CO3)(OH)16•4(H2O) </t>
  </si>
  <si>
    <t>Hydrotalcite</t>
  </si>
  <si>
    <t>Pyroaurite</t>
  </si>
  <si>
    <t>Reevesite</t>
  </si>
  <si>
    <t xml:space="preserve">Ni6Fe+++2(CO3)(OH)16•4(H2O) </t>
  </si>
  <si>
    <t>Stichtite</t>
  </si>
  <si>
    <t>Takovite</t>
  </si>
  <si>
    <t xml:space="preserve">Ni6Al2(OH)16(CO3,OH)•4(H2O) </t>
  </si>
  <si>
    <t>Coalingite</t>
  </si>
  <si>
    <t xml:space="preserve">Mg10Fe+++2(CO3)(OH)24•2(H2O) </t>
  </si>
  <si>
    <t>Karchevskyite</t>
  </si>
  <si>
    <t xml:space="preserve">[Mg18Al9(OH)54][Sr2(CO3,PO4)9(H2O,H3O)11] </t>
  </si>
  <si>
    <t>Indigirite</t>
  </si>
  <si>
    <t xml:space="preserve">Mg2Al2(CO3)4(OH)2•15(H2O) </t>
  </si>
  <si>
    <t>Zaratite</t>
  </si>
  <si>
    <t xml:space="preserve">Ni3(CO3)(OH)4•4(H2O) </t>
  </si>
  <si>
    <t>Carbonates with Additional Anions, with H2O: With large and medium-sized cations</t>
  </si>
  <si>
    <t>Alumohydrocalcite</t>
  </si>
  <si>
    <t xml:space="preserve">CaAl2(CO3)2(OH)4•3(H2O) </t>
  </si>
  <si>
    <t>Para-alumohydrocalcite</t>
  </si>
  <si>
    <t xml:space="preserve">CaAl2(CO3)2(OH)4•6(H2O) </t>
  </si>
  <si>
    <t>Nasledovite</t>
  </si>
  <si>
    <t xml:space="preserve">PbMn3Al4(CO3)4(SO4)O5•5(H2O) </t>
  </si>
  <si>
    <t>Dresserite</t>
  </si>
  <si>
    <t xml:space="preserve">BaAl2(CO3)2(OH)4•(H2O) </t>
  </si>
  <si>
    <t>Dundasite</t>
  </si>
  <si>
    <t xml:space="preserve">PbAl2(CO3)2(OH)4•(H2O) </t>
  </si>
  <si>
    <t>Strontiodresserite</t>
  </si>
  <si>
    <t xml:space="preserve">(Sr,Ca)Al2(CO3)2(OH)4•(H2O) </t>
  </si>
  <si>
    <t>Petterdite</t>
  </si>
  <si>
    <t xml:space="preserve">PbCr+++2(CO3)2(OH)4•H2O </t>
  </si>
  <si>
    <t>Kochsandorite</t>
  </si>
  <si>
    <t xml:space="preserve">CaAl2(CO3)2(OH)4•H2O </t>
  </si>
  <si>
    <t>Hydrodresserite</t>
  </si>
  <si>
    <t xml:space="preserve">BaAl2(CO3)2(OH)4•3(H2O) </t>
  </si>
  <si>
    <t>Schuilingite-(Nd)</t>
  </si>
  <si>
    <t xml:space="preserve">PbCu(Nd,Gd,Sm,Y)(CO3)3(OH)•1.5(H2O) </t>
  </si>
  <si>
    <t>Sergeevite</t>
  </si>
  <si>
    <t xml:space="preserve">Ca2Mg11(CO3)9(HCO3)4(OH)4•6(H2O) </t>
  </si>
  <si>
    <t>Szymanskiite</t>
  </si>
  <si>
    <t xml:space="preserve">Hg+16(Ni,Mg)6(H3O)8(CO3)12•3(H2O) </t>
  </si>
  <si>
    <t>Montroyalite</t>
  </si>
  <si>
    <t xml:space="preserve">Sr4Al8(CO3)3(OH,F)26•10-11(H2O) </t>
  </si>
  <si>
    <t>Carbonates with Additional Anions, with H2O: With large cations</t>
  </si>
  <si>
    <t>Ancylite-(Ce)</t>
  </si>
  <si>
    <t xml:space="preserve">SrCe(CO3)2(OH)•(H2O) </t>
  </si>
  <si>
    <t>Ancylite-(La)</t>
  </si>
  <si>
    <t xml:space="preserve">Sr(La,Ce)(CO3)2(OH)•(H2O) </t>
  </si>
  <si>
    <t>Gysinite-(Nd)</t>
  </si>
  <si>
    <t xml:space="preserve">Pb(Nd,La)(CO3)2(OH)•(H2O) </t>
  </si>
  <si>
    <t>Calcioancylite-(Ce)</t>
  </si>
  <si>
    <t xml:space="preserve">CaCe(CO3)2(OH)•(H2O) </t>
  </si>
  <si>
    <t>Calcioancylite-(Nd)</t>
  </si>
  <si>
    <t xml:space="preserve">CaNd(CO3)2(OH)•(H2O) </t>
  </si>
  <si>
    <t>Kozoite-(La)</t>
  </si>
  <si>
    <t>Kozoite-(Nd)</t>
  </si>
  <si>
    <t xml:space="preserve">(Nd,La,Sm,Pr)(CO3)(OH) </t>
  </si>
  <si>
    <t>Kamphaugite-(Y)</t>
  </si>
  <si>
    <t xml:space="preserve">(Ca1.84REEx)(Y1.46REE0.54-x)(CO3)4(OH)1.65•2(H2O) </t>
  </si>
  <si>
    <t>Sheldrickite</t>
  </si>
  <si>
    <t xml:space="preserve">NaCa3(CO3)2F3•(H2O) </t>
  </si>
  <si>
    <t>Thomasclarkite-(Y)</t>
  </si>
  <si>
    <t xml:space="preserve">(Na,Ce)(Y,REE)(HCO3)(OH)3•4(H2O) </t>
  </si>
  <si>
    <t>Peterbaylissite</t>
  </si>
  <si>
    <t xml:space="preserve">Hg+3(CO3)(OH)•2(H2O) </t>
  </si>
  <si>
    <t>Clearcreekite</t>
  </si>
  <si>
    <t>Niveolanite</t>
  </si>
  <si>
    <t xml:space="preserve">NaBe(CO3)(OH)•2H2O </t>
  </si>
  <si>
    <t>Uranyl Carbonates</t>
  </si>
  <si>
    <t>Uranyl Carbonates: UO2:CO3 &gt; 1:1</t>
  </si>
  <si>
    <t>Urancalcarite</t>
  </si>
  <si>
    <t xml:space="preserve">Ca(UO2)3(CO3)(OH)6•3(H2O) </t>
  </si>
  <si>
    <t>Wyartite</t>
  </si>
  <si>
    <t xml:space="preserve">Ca3U++++(UO2)6(CO3)2(OH)18•3-5(H2O) </t>
  </si>
  <si>
    <t>Oswaldpeetersite</t>
  </si>
  <si>
    <t xml:space="preserve">(UO2)2CO3(OH)2•4(H2O) </t>
  </si>
  <si>
    <t>Roubaultite</t>
  </si>
  <si>
    <t xml:space="preserve">Cu2(UO2)3(CO3)2O2(OH)2•4(H2O) </t>
  </si>
  <si>
    <t>Kamotoite-(Y)</t>
  </si>
  <si>
    <t xml:space="preserve">(Y,Nd,Gd)2U++++++4(CO3)3O12•14.5(H2O) </t>
  </si>
  <si>
    <t>Sharpite</t>
  </si>
  <si>
    <t xml:space="preserve">Ca(UO2)6(CO3)5(OH)4•6(H2O) </t>
  </si>
  <si>
    <t>Uranyl Carbonates: UO2:CO3 = 1:1</t>
  </si>
  <si>
    <t>Rutherfordine</t>
  </si>
  <si>
    <t xml:space="preserve">UO2(CO3) </t>
  </si>
  <si>
    <t>Blatonite</t>
  </si>
  <si>
    <t xml:space="preserve">UO2CO3•(H2O) </t>
  </si>
  <si>
    <t>Joliotite</t>
  </si>
  <si>
    <t xml:space="preserve">(UO2)(CO3)•n(H2O), </t>
  </si>
  <si>
    <t>Bijvoetite-(Y)</t>
  </si>
  <si>
    <t xml:space="preserve">(Y,REE)8(H2O)25(UO2)16O8(OH)8(CO3)16•14(H2O) </t>
  </si>
  <si>
    <t>Uranyl Carbonates: UO2:CO3 &lt; 1:1 - 1:2</t>
  </si>
  <si>
    <t>Fontanite</t>
  </si>
  <si>
    <t xml:space="preserve">Ca[(UO2)3(CO3)2O2]•6(H2O) </t>
  </si>
  <si>
    <t>Metazellerite</t>
  </si>
  <si>
    <t xml:space="preserve">Ca(UO2)(CO3)2•3(H2O) </t>
  </si>
  <si>
    <t>Zellerite</t>
  </si>
  <si>
    <t xml:space="preserve">Ca(UO2)(CO3)2•5(H2O) </t>
  </si>
  <si>
    <t>Uranyl Carbonates: UO2:CO3 = 1:3</t>
  </si>
  <si>
    <t>Bayleyite</t>
  </si>
  <si>
    <t xml:space="preserve">Mg2(UO2)(CO3)3•18(H2O) </t>
  </si>
  <si>
    <t>Swartzite</t>
  </si>
  <si>
    <t xml:space="preserve">CaMg(UO2)(CO3)3•12(H2O) </t>
  </si>
  <si>
    <t>Albrechtschraufite</t>
  </si>
  <si>
    <t xml:space="preserve">Ca4Mg(UO2)2(CO3)6F2•17(H2O) </t>
  </si>
  <si>
    <t>Liebigite</t>
  </si>
  <si>
    <t xml:space="preserve">Ca2(UO2)(CO3)3•11(H2O) </t>
  </si>
  <si>
    <t>Rabbittite</t>
  </si>
  <si>
    <t xml:space="preserve">Ca3Mg3(UO2)2(CO3)6(OH)4•18(H2O) </t>
  </si>
  <si>
    <t>Andersonite</t>
  </si>
  <si>
    <t xml:space="preserve">Na2Ca(UO2)(CO3)3•6(H2O) </t>
  </si>
  <si>
    <t>Grimselite</t>
  </si>
  <si>
    <t xml:space="preserve">K3Na(UO2)(CO3)3•(H2O) </t>
  </si>
  <si>
    <t>Widenmannite</t>
  </si>
  <si>
    <t xml:space="preserve">Pb2(UO2)(CO3)3 </t>
  </si>
  <si>
    <t>Znucalite</t>
  </si>
  <si>
    <t xml:space="preserve">CaZn11(UO2)(CO3)3(OH)20•4(H2O) </t>
  </si>
  <si>
    <t>Cejkaite</t>
  </si>
  <si>
    <t xml:space="preserve">Na4(UO2)(CO3)3 </t>
  </si>
  <si>
    <t>Uranyl Carbonates: UO2:CO3 = 1:4</t>
  </si>
  <si>
    <t>Voglite</t>
  </si>
  <si>
    <t xml:space="preserve">Ca2Cu(UO2)(CO3)4•6(H2O) </t>
  </si>
  <si>
    <t>Shabaite-(Nd)</t>
  </si>
  <si>
    <t xml:space="preserve">Ca(Nd,Sm,Y)2(UO2)(CO3)4(OH)2•6(H2O) </t>
  </si>
  <si>
    <t>Uranyl Carbonates: UO2:CO3 = 1:5</t>
  </si>
  <si>
    <t>Astrocyanite-(Ce)</t>
  </si>
  <si>
    <t xml:space="preserve">Cu2(Ce,Nd,La)2(UO2)(CO3)5(OH)2•1.5(H2O) </t>
  </si>
  <si>
    <t>Uranyl Carbonates: With SO4 or SiO4</t>
  </si>
  <si>
    <t>Schrockingerite</t>
  </si>
  <si>
    <t xml:space="preserve">NaCa3(UO2)(CO3)3(SO4)F•10(H2O) </t>
  </si>
  <si>
    <t>Lepersonnite-(Gd)</t>
  </si>
  <si>
    <t xml:space="preserve">CaGd2(UO3)24(CO3)8(SiO4)4O4•60(H2O) </t>
  </si>
  <si>
    <t>NITRATES</t>
  </si>
  <si>
    <t>NITRATES: Without OH or H2O</t>
  </si>
  <si>
    <t>Nitratine</t>
  </si>
  <si>
    <t xml:space="preserve">NaNO3 </t>
  </si>
  <si>
    <t>Niter</t>
  </si>
  <si>
    <t xml:space="preserve">KNO3 </t>
  </si>
  <si>
    <t>Gwihabaite</t>
  </si>
  <si>
    <t xml:space="preserve">(NH4,K)(NO3) </t>
  </si>
  <si>
    <t>Nitrobarite</t>
  </si>
  <si>
    <t xml:space="preserve">Ba(NO3)2 </t>
  </si>
  <si>
    <t>NITRATES: With OH</t>
  </si>
  <si>
    <t>Gerhardtite</t>
  </si>
  <si>
    <t xml:space="preserve">Cu2(NO3)(OH)3 </t>
  </si>
  <si>
    <t>Rouaite</t>
  </si>
  <si>
    <t>NITRATES: With H2O</t>
  </si>
  <si>
    <t>Nitromagnesite</t>
  </si>
  <si>
    <t xml:space="preserve">Mg(NO3)2•6(H2O) </t>
  </si>
  <si>
    <t>Nitrocalcite</t>
  </si>
  <si>
    <t xml:space="preserve">Ca(NO3)2•4(H2O) </t>
  </si>
  <si>
    <t>NITRATES: With OH (etc.) and H2O</t>
  </si>
  <si>
    <t>Likasite</t>
  </si>
  <si>
    <t xml:space="preserve">Cu3(NO3)(OH)5•2(H2O) </t>
  </si>
  <si>
    <t>Mbobomkulite</t>
  </si>
  <si>
    <t xml:space="preserve">(Ni,Cu)Al4(NO3,SO4)2(OH)12•3(H2O) </t>
  </si>
  <si>
    <t>Hydrombobomkulite</t>
  </si>
  <si>
    <t xml:space="preserve">(Ni,Cu)Al4(NO3,SO4)2(OH)12•14(H2O) </t>
  </si>
  <si>
    <t>Sveite</t>
  </si>
  <si>
    <t xml:space="preserve">KAl7(NO3)4Cl2(OH)16•8(H2O) </t>
  </si>
  <si>
    <t>Unclassified Strunz CARBONATES (NITRATES)</t>
  </si>
  <si>
    <t>Unclassified Strunz CARBONATES (NITRATES): Unknown</t>
  </si>
  <si>
    <t>IMA2009-013</t>
  </si>
  <si>
    <t xml:space="preserve">NaCe2(CO3)2[(CO3)1-xF2x]F </t>
  </si>
  <si>
    <t>Mackelveyite-(Y)</t>
  </si>
  <si>
    <t xml:space="preserve">NaBa3CaY(CO3)3(OH)6•3H2O </t>
  </si>
  <si>
    <t>BORATES</t>
  </si>
  <si>
    <t>Alfredstelznerite</t>
  </si>
  <si>
    <t xml:space="preserve">Ca4(H2O)4 </t>
  </si>
  <si>
    <t>Monoborates</t>
  </si>
  <si>
    <t>Monoborates: BO3, without additional anions; 1(D)</t>
  </si>
  <si>
    <t>Sassolite</t>
  </si>
  <si>
    <t xml:space="preserve">H3BO3 </t>
  </si>
  <si>
    <t>Nordenskioldine</t>
  </si>
  <si>
    <t xml:space="preserve">CaSnB2O6 </t>
  </si>
  <si>
    <t>Tusionite</t>
  </si>
  <si>
    <t xml:space="preserve">MnSn++++(BO3)2 </t>
  </si>
  <si>
    <t>Jimboite</t>
  </si>
  <si>
    <t xml:space="preserve">Mn3B2O6 </t>
  </si>
  <si>
    <t>Kotoite</t>
  </si>
  <si>
    <t xml:space="preserve">Mg3B2O6 </t>
  </si>
  <si>
    <t>Takedaite</t>
  </si>
  <si>
    <t xml:space="preserve">Ca3(BO3)2 </t>
  </si>
  <si>
    <t>Monoborates: BO3, with additional anions; 1(D) + OH, etc.</t>
  </si>
  <si>
    <t>Hambergite</t>
  </si>
  <si>
    <t xml:space="preserve">Be2BO3(OH) </t>
  </si>
  <si>
    <t>Berborite</t>
  </si>
  <si>
    <t xml:space="preserve">Be2(BO3)(OH,F)•(H2O) </t>
  </si>
  <si>
    <t>Jeremejevite</t>
  </si>
  <si>
    <t xml:space="preserve">Al6B5O15(F,OH)3 </t>
  </si>
  <si>
    <t>Warwickite</t>
  </si>
  <si>
    <t xml:space="preserve">Mg(Ti,Fe+++,Al)(BO3)O </t>
  </si>
  <si>
    <t>Yuanfuliite</t>
  </si>
  <si>
    <t xml:space="preserve">(Mg,Fe++)(Fe+++,Al,Mg,Ti,Fe++)(BO3)O </t>
  </si>
  <si>
    <t>Karlite</t>
  </si>
  <si>
    <t xml:space="preserve">(Mg,Al)6(BO3)3(OH,Cl)4 </t>
  </si>
  <si>
    <t>Azoproite</t>
  </si>
  <si>
    <t xml:space="preserve">(Mg,Fe++)2(Fe+++,Ti,Mg)BO5 </t>
  </si>
  <si>
    <t>Bonaccordite</t>
  </si>
  <si>
    <t xml:space="preserve">Ni2Fe+++BO5 </t>
  </si>
  <si>
    <t>Fredrikssonite</t>
  </si>
  <si>
    <t xml:space="preserve">Mg2(Mn+++,Fe+++)O2(BO3) </t>
  </si>
  <si>
    <t>Ludwigite</t>
  </si>
  <si>
    <t xml:space="preserve">Mg2Fe+++BO5 </t>
  </si>
  <si>
    <t>Vonsenite</t>
  </si>
  <si>
    <t xml:space="preserve">Fe++2Fe+++BO5 </t>
  </si>
  <si>
    <t>Pinakiolite</t>
  </si>
  <si>
    <t xml:space="preserve">Mg2Mn+++O2(BO3) </t>
  </si>
  <si>
    <t>Blatterite</t>
  </si>
  <si>
    <t xml:space="preserve">(Mn++,Mg)35Sb3(Mn+++,Fe+++)9(BO3)16O32 </t>
  </si>
  <si>
    <t>Orthopinakiolite</t>
  </si>
  <si>
    <t xml:space="preserve">(Mg,Mn++)2Mn+++BO5 </t>
  </si>
  <si>
    <t>Takeuchiite</t>
  </si>
  <si>
    <t>Chestermanite</t>
  </si>
  <si>
    <t xml:space="preserve">Mg2(Fe+++,Mg,Al,Sb+++++)BO3O2 </t>
  </si>
  <si>
    <t>Hulsite</t>
  </si>
  <si>
    <t xml:space="preserve">(Fe++,Mg)2(Fe+++,Sn)O2(BO3) </t>
  </si>
  <si>
    <t>Magnesiohulsite</t>
  </si>
  <si>
    <t xml:space="preserve">(Mg,Fe++)2(Mg,Fe+++,Sn++++)O2(BO3) </t>
  </si>
  <si>
    <t>Aluminomagnesiohulsite</t>
  </si>
  <si>
    <t xml:space="preserve">Mg2(Al,Mg,Sn)(BO3)O2 </t>
  </si>
  <si>
    <t>Hydroxylborite</t>
  </si>
  <si>
    <t xml:space="preserve">Mg3(BO3)(OH,F)3 </t>
  </si>
  <si>
    <t>Fluoborite</t>
  </si>
  <si>
    <t xml:space="preserve">Mg3(BO3)(F,OH)3 </t>
  </si>
  <si>
    <t>Shabynite</t>
  </si>
  <si>
    <t xml:space="preserve">Mg5(BO3)Cl2(OH)5•4(H2O) </t>
  </si>
  <si>
    <t>Wightmanite</t>
  </si>
  <si>
    <t xml:space="preserve">Mg5(BO3)O(OH)5•2(H2O) </t>
  </si>
  <si>
    <t>Gaudefroyite</t>
  </si>
  <si>
    <t xml:space="preserve">Ca4Mn+++3-x(BO3)3(CO3)(O,OH)3 </t>
  </si>
  <si>
    <t>Sakhaite</t>
  </si>
  <si>
    <t xml:space="preserve">Ca3Mg(BO3)2(CO3)•0.36(H2O) </t>
  </si>
  <si>
    <t>Harkerite</t>
  </si>
  <si>
    <t xml:space="preserve">Ca24Mg8Al2(SiO4)8(BO3)6(CO3)10•2(H2O) </t>
  </si>
  <si>
    <t>IMA2008-060</t>
  </si>
  <si>
    <t xml:space="preserve">Mg2(BO3)(OH) </t>
  </si>
  <si>
    <t>Pertsevite</t>
  </si>
  <si>
    <t xml:space="preserve">Mg2(BO3)F </t>
  </si>
  <si>
    <t>Jacquesdietrichite</t>
  </si>
  <si>
    <t xml:space="preserve">Cu2[BO(OH)2](OH)3 </t>
  </si>
  <si>
    <t>Painite</t>
  </si>
  <si>
    <t xml:space="preserve">CaZrB[Al9O18] </t>
  </si>
  <si>
    <t>Monoborates: B(O,OH)4, without and with additional anions; 1(T), 1(T)+OH, etc.</t>
  </si>
  <si>
    <t>Sinhalite</t>
  </si>
  <si>
    <t xml:space="preserve">MgAlBO4 </t>
  </si>
  <si>
    <t>Pseudosinhalite</t>
  </si>
  <si>
    <t xml:space="preserve">Mg2Al3B2O9(OH) </t>
  </si>
  <si>
    <t>Behierite</t>
  </si>
  <si>
    <t xml:space="preserve">(Ta,Nb)BO4 </t>
  </si>
  <si>
    <t>Schiavinatoite</t>
  </si>
  <si>
    <t xml:space="preserve">(Nb,Ta)BO4 </t>
  </si>
  <si>
    <t>Frolovite</t>
  </si>
  <si>
    <t xml:space="preserve">CaB2(OH)8 </t>
  </si>
  <si>
    <t>Hexahydroborite</t>
  </si>
  <si>
    <t xml:space="preserve">Ca[B(OH)4]2•2(H2O) </t>
  </si>
  <si>
    <t>Henmilite</t>
  </si>
  <si>
    <t xml:space="preserve">Ca2Cu[B(OH)4]2(OH)4 </t>
  </si>
  <si>
    <t>Bandylite</t>
  </si>
  <si>
    <t xml:space="preserve">CuB(OH)4Cl </t>
  </si>
  <si>
    <t>Teepleite</t>
  </si>
  <si>
    <t xml:space="preserve">Na2B(OH)4Cl </t>
  </si>
  <si>
    <t>Moydite-(Y)</t>
  </si>
  <si>
    <t xml:space="preserve">YB(OH)4(CO3) </t>
  </si>
  <si>
    <t>Carboborite</t>
  </si>
  <si>
    <t xml:space="preserve">Ca2Mg(CO3)2B2(OH)8•4(H2O) </t>
  </si>
  <si>
    <t>Sulfoborite</t>
  </si>
  <si>
    <t xml:space="preserve">Mg3B2(SO4)(OH)8(OH,F)2 </t>
  </si>
  <si>
    <t>Luneburgite</t>
  </si>
  <si>
    <t xml:space="preserve">Mg3B2(PO4)2(OH)6•5(H2O) </t>
  </si>
  <si>
    <t>Seamanite</t>
  </si>
  <si>
    <t xml:space="preserve">Mn3(PO4)B(OH)6 </t>
  </si>
  <si>
    <t>Cahnite</t>
  </si>
  <si>
    <t xml:space="preserve">Ca2B(AsO4)(OH)4 </t>
  </si>
  <si>
    <t>Diborates</t>
  </si>
  <si>
    <t>Diborates: Neso-diborates with double triangles B2(O,OH)5; 2(2D); 2(2D) + OH, etc.</t>
  </si>
  <si>
    <t>Suanite</t>
  </si>
  <si>
    <t xml:space="preserve">Mg2B2O5 </t>
  </si>
  <si>
    <t>Clinokurchatovite</t>
  </si>
  <si>
    <t xml:space="preserve">Ca(Mg,Fe++,Mn)B2O5 </t>
  </si>
  <si>
    <t>Kurchatovite</t>
  </si>
  <si>
    <t xml:space="preserve">Ca(Mg,Mn,Fe++)B2O5 </t>
  </si>
  <si>
    <t>Sussexite</t>
  </si>
  <si>
    <t xml:space="preserve">MnBO2(OH) </t>
  </si>
  <si>
    <t>Szaibelyite</t>
  </si>
  <si>
    <t xml:space="preserve">MgBO2(OH) </t>
  </si>
  <si>
    <t>Wiserite</t>
  </si>
  <si>
    <t xml:space="preserve">Mn4B2O5(OH,Cl)4 </t>
  </si>
  <si>
    <t>Diborates: Neso-diborates with double tetrahedra B2O(OH)6; 2(2T)</t>
  </si>
  <si>
    <t>Pinnoite</t>
  </si>
  <si>
    <t xml:space="preserve">MgB2O4•3(H2O) </t>
  </si>
  <si>
    <t>Pentahydroborite</t>
  </si>
  <si>
    <t xml:space="preserve">CaB2O(OH)6•2(H2O) </t>
  </si>
  <si>
    <t>Diborates: Ino-diborates with triangles and/or tetrahedra</t>
  </si>
  <si>
    <t>Calciborite</t>
  </si>
  <si>
    <t xml:space="preserve">CaB2O4 </t>
  </si>
  <si>
    <t>Aldzhanite</t>
  </si>
  <si>
    <t xml:space="preserve">CaMgB2O4Cl•7(H2O) </t>
  </si>
  <si>
    <t>Vimsite</t>
  </si>
  <si>
    <t xml:space="preserve">CaB2O2(OH)4 </t>
  </si>
  <si>
    <t>Sibirskite</t>
  </si>
  <si>
    <t xml:space="preserve">CaHBO3 </t>
  </si>
  <si>
    <t>Parasibirskite</t>
  </si>
  <si>
    <t xml:space="preserve">Ca2B2O5•(H2O) </t>
  </si>
  <si>
    <t>Diborates: Tektodiborates with tetrahedra</t>
  </si>
  <si>
    <t>Santarosaite</t>
  </si>
  <si>
    <t xml:space="preserve">CuB2O4 </t>
  </si>
  <si>
    <t>Triborates</t>
  </si>
  <si>
    <t>Triborates: Neso-triborates</t>
  </si>
  <si>
    <t>Ameghinite</t>
  </si>
  <si>
    <t xml:space="preserve">NaB3O3(OH)4 </t>
  </si>
  <si>
    <t>Inderite</t>
  </si>
  <si>
    <t xml:space="preserve">MgB3O3(OH)5•5(H2O) </t>
  </si>
  <si>
    <t>Kurnakovite</t>
  </si>
  <si>
    <t>Inderborite</t>
  </si>
  <si>
    <t xml:space="preserve">CaMg[B3O3(OH)5]2•6(H2O) </t>
  </si>
  <si>
    <t>Meyerhofferite</t>
  </si>
  <si>
    <t xml:space="preserve">Ca2B6O6(OH)10•2(H2O) </t>
  </si>
  <si>
    <t>Inyoite</t>
  </si>
  <si>
    <t xml:space="preserve">Ca2B6O6(OH)10•8(H2O) </t>
  </si>
  <si>
    <t>Solongoite</t>
  </si>
  <si>
    <t xml:space="preserve">Ca2B3O4(OH)4Cl </t>
  </si>
  <si>
    <t>Peprossiite-(Ce)</t>
  </si>
  <si>
    <t xml:space="preserve">(Ce,La)(Al3O)2/3B4O10 </t>
  </si>
  <si>
    <t>Nifontovite</t>
  </si>
  <si>
    <t xml:space="preserve">Ca3B6O6(OH)12•2(H2O) </t>
  </si>
  <si>
    <t>Olshanskyite</t>
  </si>
  <si>
    <t xml:space="preserve">Ca2[B3O3(OH)6]OH•3(H2O) </t>
  </si>
  <si>
    <t>Triborates: Ino-triborates</t>
  </si>
  <si>
    <t>Colemanite</t>
  </si>
  <si>
    <t xml:space="preserve">Ca2B6O11•5(H2O) </t>
  </si>
  <si>
    <t>Hydroboracite</t>
  </si>
  <si>
    <t xml:space="preserve">CaMgB6O8(OH)6•3(H2O) </t>
  </si>
  <si>
    <t>Howlite</t>
  </si>
  <si>
    <t xml:space="preserve">Ca2B5SiO9(OH)5 </t>
  </si>
  <si>
    <t>Jarandolite</t>
  </si>
  <si>
    <t xml:space="preserve">Ca[B3O4(OH)3] </t>
  </si>
  <si>
    <t>Triborates: Phyllo-triborates</t>
  </si>
  <si>
    <t>Johachidolite</t>
  </si>
  <si>
    <t xml:space="preserve">CaAlB3O7 </t>
  </si>
  <si>
    <t>Tetraborates</t>
  </si>
  <si>
    <t>Tetraborates: Neso-tetraborates</t>
  </si>
  <si>
    <t>Borax</t>
  </si>
  <si>
    <t xml:space="preserve">Na2B4O5(OH)4•8(H2O) </t>
  </si>
  <si>
    <t>Tincalconite</t>
  </si>
  <si>
    <t xml:space="preserve">Na6[B4O5(OH)4]3•8(H2O) </t>
  </si>
  <si>
    <t>Hungchaoite</t>
  </si>
  <si>
    <t xml:space="preserve">MgB4O5(OH)4•7(H2O) </t>
  </si>
  <si>
    <t>Fedorovskite</t>
  </si>
  <si>
    <t xml:space="preserve">Ca2(Mg,Mn)2B4O7(OH)6 </t>
  </si>
  <si>
    <t>Roweite</t>
  </si>
  <si>
    <t xml:space="preserve">Ca2Mn++2B4O7(OH)6 </t>
  </si>
  <si>
    <t>Hydrochlorborite</t>
  </si>
  <si>
    <t xml:space="preserve">Ca2B4O4(OH)7Cl•7(H2O) </t>
  </si>
  <si>
    <t>Uralborite</t>
  </si>
  <si>
    <t>Numanoite</t>
  </si>
  <si>
    <t xml:space="preserve">Ca4CuB4O6(OH)6(CO3)2 </t>
  </si>
  <si>
    <t>Borcarite</t>
  </si>
  <si>
    <t xml:space="preserve">Ca4MgB4O6(OH)6(CO3)2 </t>
  </si>
  <si>
    <t>Tetraborates: Ino-tetraborates</t>
  </si>
  <si>
    <t>Kernite</t>
  </si>
  <si>
    <t xml:space="preserve">Na2B4O6(OH)2•3(H2O) </t>
  </si>
  <si>
    <t>Tetraborates: Tekto-tetraborates</t>
  </si>
  <si>
    <t>Diomignite</t>
  </si>
  <si>
    <t xml:space="preserve">Li2B4O7 </t>
  </si>
  <si>
    <t>Pentaborates</t>
  </si>
  <si>
    <t>Pentaborates: Neso-pentaborates</t>
  </si>
  <si>
    <t>Sborgite</t>
  </si>
  <si>
    <t xml:space="preserve">NaB5O6(OH)4•3(H2O) </t>
  </si>
  <si>
    <t>Ramanite-(Rb)</t>
  </si>
  <si>
    <t xml:space="preserve">Rb[B5O6(OH)4]•2H2O </t>
  </si>
  <si>
    <t>Ramanite-(Cs)</t>
  </si>
  <si>
    <t xml:space="preserve">Cs[B5O6(OH)4]•2H2O </t>
  </si>
  <si>
    <t>Santite</t>
  </si>
  <si>
    <t xml:space="preserve">KB5O6(OH)4•2(H2O) </t>
  </si>
  <si>
    <t>Ammonioborite</t>
  </si>
  <si>
    <t xml:space="preserve">(NH4)2B10O16•5(H2O) </t>
  </si>
  <si>
    <t>Ulexite</t>
  </si>
  <si>
    <t xml:space="preserve">NaCaB5O6(OH)6•5(H2O) </t>
  </si>
  <si>
    <t>Pentaborates: Ino-pentaborates</t>
  </si>
  <si>
    <t>Larderellite</t>
  </si>
  <si>
    <t xml:space="preserve">(NH4)B5O6(OH)4 </t>
  </si>
  <si>
    <t>Ezcurrite</t>
  </si>
  <si>
    <t xml:space="preserve">Na4B10O17•7(H2O) </t>
  </si>
  <si>
    <t>Probertite</t>
  </si>
  <si>
    <t xml:space="preserve">NaCaB5O7(OH)4•3(H2O) </t>
  </si>
  <si>
    <t>Tertschite</t>
  </si>
  <si>
    <t xml:space="preserve">Ca4B10O19•20(H2O) </t>
  </si>
  <si>
    <t>Priceite</t>
  </si>
  <si>
    <t xml:space="preserve">Ca2B5O7(OH)5•H2O </t>
  </si>
  <si>
    <t>Pentaborates: Phyllo-pentaborates</t>
  </si>
  <si>
    <t>Biringuccite</t>
  </si>
  <si>
    <t xml:space="preserve">Na2B5O8(OH)•(H2O) </t>
  </si>
  <si>
    <t>Nasinite</t>
  </si>
  <si>
    <t xml:space="preserve">Na2B5O8(OH)•2(H2O) </t>
  </si>
  <si>
    <t>Gowerite</t>
  </si>
  <si>
    <t xml:space="preserve">CaB6O10•5(H2O) </t>
  </si>
  <si>
    <t>Veatchite</t>
  </si>
  <si>
    <t xml:space="preserve">Sr2B11O16(OH)5•(H2O) </t>
  </si>
  <si>
    <t>Veatchite-A</t>
  </si>
  <si>
    <t>Veatchite-p</t>
  </si>
  <si>
    <t>Volkovskite</t>
  </si>
  <si>
    <t xml:space="preserve">KCa4[B5O8(OH)4][B(OH)3]Cl•4(H2O) </t>
  </si>
  <si>
    <t>Tuzlaite</t>
  </si>
  <si>
    <t xml:space="preserve">NaCaB508(0H)2•3(H2O) </t>
  </si>
  <si>
    <t>Heidornite</t>
  </si>
  <si>
    <t xml:space="preserve">Na2Ca3B5O8(SO4)2Cl(OH)2 </t>
  </si>
  <si>
    <t>Brianroulstonite</t>
  </si>
  <si>
    <t xml:space="preserve">Ca3[B5O6(OH)6](OH)Cl2•8(H2O) </t>
  </si>
  <si>
    <t>Pentaborates: Tecto-pentaborates</t>
  </si>
  <si>
    <t>IMA2007-047</t>
  </si>
  <si>
    <t xml:space="preserve">Pb2[B5O9]Cl•0.5H2O </t>
  </si>
  <si>
    <t>Tyretskite</t>
  </si>
  <si>
    <t xml:space="preserve">Ca2B5O9(OH)•(H2O) </t>
  </si>
  <si>
    <t>Hilgardite</t>
  </si>
  <si>
    <t xml:space="preserve">Ca2B5O9Cl•(H2O) </t>
  </si>
  <si>
    <t>Kurgantaite</t>
  </si>
  <si>
    <t xml:space="preserve">CaSr[B5O9]Cl•(H2O) </t>
  </si>
  <si>
    <t>Hexaborates</t>
  </si>
  <si>
    <t>Hexaborates: Neso-hexaborates</t>
  </si>
  <si>
    <t>Aksaite</t>
  </si>
  <si>
    <t xml:space="preserve">MgB6O7(OH)6•2(H2O) </t>
  </si>
  <si>
    <t>Mcallisterite</t>
  </si>
  <si>
    <t xml:space="preserve">Mg2B12O14(OH)12•9(H2O) </t>
  </si>
  <si>
    <t>Admontite</t>
  </si>
  <si>
    <t xml:space="preserve">MgB6O10•7(H2O) </t>
  </si>
  <si>
    <t>Rivadavite</t>
  </si>
  <si>
    <t xml:space="preserve">Na6MgB24O40•22(H2O) </t>
  </si>
  <si>
    <t>Teruggite</t>
  </si>
  <si>
    <t xml:space="preserve">Ca4MgAs2B12O22(OH)12•12(H2O) </t>
  </si>
  <si>
    <t>Hexaborates: Ino-hexaborates</t>
  </si>
  <si>
    <t>Aristarainite</t>
  </si>
  <si>
    <t xml:space="preserve">Na2MgB12O20•8(H2O) </t>
  </si>
  <si>
    <t>Kaliborite</t>
  </si>
  <si>
    <t xml:space="preserve">KHMg2B12O16(OH)10•4(H2O) </t>
  </si>
  <si>
    <t>Hexaborates: Phyllo-hexaborates</t>
  </si>
  <si>
    <t>Nobleite</t>
  </si>
  <si>
    <t xml:space="preserve">CaB6O9(OH)2•3(H2O) </t>
  </si>
  <si>
    <t>Tunellite</t>
  </si>
  <si>
    <t xml:space="preserve">SrB6O9(OH)2•3(H2O) </t>
  </si>
  <si>
    <t>Balavinskite</t>
  </si>
  <si>
    <t xml:space="preserve">Sr2B6O11•4(H2O) </t>
  </si>
  <si>
    <t>Strontioborite</t>
  </si>
  <si>
    <t xml:space="preserve">SrB8O11(OH)4 </t>
  </si>
  <si>
    <t>Ginorite</t>
  </si>
  <si>
    <t xml:space="preserve">Ca2B14O23•8(H2O) </t>
  </si>
  <si>
    <t>Strontioginorite</t>
  </si>
  <si>
    <t xml:space="preserve">(Sr,Ca)2B14O23•8(H2O) </t>
  </si>
  <si>
    <t>Fabianite</t>
  </si>
  <si>
    <t xml:space="preserve">CaB3O5(OH) </t>
  </si>
  <si>
    <t>Heptaborates and other Megaborates</t>
  </si>
  <si>
    <t>Heptaborates and other Megaborates: Tekto-heptaborates</t>
  </si>
  <si>
    <t>Boracite</t>
  </si>
  <si>
    <t xml:space="preserve">Mg3B7O13Cl </t>
  </si>
  <si>
    <t>Chambersite</t>
  </si>
  <si>
    <t xml:space="preserve">Mn3B7O13Cl </t>
  </si>
  <si>
    <t>Ericaite</t>
  </si>
  <si>
    <t xml:space="preserve">(Fe++,Mg,Mn)3B7O13Cl </t>
  </si>
  <si>
    <t>Congolite</t>
  </si>
  <si>
    <t>Trembathite</t>
  </si>
  <si>
    <t xml:space="preserve">(Mg,Fe++)3B7O13Cl </t>
  </si>
  <si>
    <t>Heptaborates and other Megaborates: Phyllo-nonborates, etc.</t>
  </si>
  <si>
    <t>Studenitsite</t>
  </si>
  <si>
    <t xml:space="preserve">NaCa2[B9O14(OH)4]•2(H2O) </t>
  </si>
  <si>
    <t>Penobsquisite</t>
  </si>
  <si>
    <t xml:space="preserve">Ca2Fe++[B9O13(OH)6]Cl•4(H2O) </t>
  </si>
  <si>
    <t>Preobrazhenskite</t>
  </si>
  <si>
    <t xml:space="preserve">Mg3B11O15(OH)9 </t>
  </si>
  <si>
    <t>Walkerite</t>
  </si>
  <si>
    <t xml:space="preserve">Ca16(Mg,Li,[])2[B13O17(OH)12]4Cl6•28(H2O) </t>
  </si>
  <si>
    <t>Heptaborates and other Megaborates: Tekto-dodecaborates</t>
  </si>
  <si>
    <t>Rhodizite</t>
  </si>
  <si>
    <t xml:space="preserve">(K,Cs)Al4Be4(B,Be)12O28 </t>
  </si>
  <si>
    <t>Londonite</t>
  </si>
  <si>
    <t xml:space="preserve">CsAl4Be4(B,Be)12O28 </t>
  </si>
  <si>
    <t>Heptaborates and other Megaborates: Mega-tektoborates</t>
  </si>
  <si>
    <t>Ruitenbergite</t>
  </si>
  <si>
    <t xml:space="preserve">Ca9B26O34(OH)24Cl4•13(H2O) </t>
  </si>
  <si>
    <t>Pringleite</t>
  </si>
  <si>
    <t>Metaborite</t>
  </si>
  <si>
    <t xml:space="preserve">HBO2 </t>
  </si>
  <si>
    <t>Unclassified Borates</t>
  </si>
  <si>
    <t>Unclassified Borates: Unclassified borates</t>
  </si>
  <si>
    <t>Chelkarite</t>
  </si>
  <si>
    <t xml:space="preserve">CaMgB2O4Cl2•7(H2O) </t>
  </si>
  <si>
    <t>Braitschite-(Ce)</t>
  </si>
  <si>
    <t xml:space="preserve">(Ca,Na2)7(Ce,La)2B22O43•7(H2O) </t>
  </si>
  <si>
    <t>Satimolite</t>
  </si>
  <si>
    <t xml:space="preserve">KNa2Al4(B2O5)3Cl3•13(H2O) </t>
  </si>
  <si>
    <t>Iquiqueite</t>
  </si>
  <si>
    <t xml:space="preserve">K3Na4Mg(Cr++++++O4)B24O39(OH)•12(H2O) </t>
  </si>
  <si>
    <t>Wardsmithite</t>
  </si>
  <si>
    <t xml:space="preserve">Ca5MgB24O42•30(H2O) </t>
  </si>
  <si>
    <t>Korzhinskite</t>
  </si>
  <si>
    <t xml:space="preserve">CaB2O4•(H2O) </t>
  </si>
  <si>
    <t>Halurgite</t>
  </si>
  <si>
    <t xml:space="preserve">Mg2[B4O5(OH)4]2•(H2O) </t>
  </si>
  <si>
    <t>Ekaterinite</t>
  </si>
  <si>
    <t xml:space="preserve">Ca2B4O7(Cl,OH)2•2(H2O) </t>
  </si>
  <si>
    <t>Vitimite</t>
  </si>
  <si>
    <t xml:space="preserve">Ca6B14O19(SO4)(OH)14•5(H2O) </t>
  </si>
  <si>
    <t>Canavesite</t>
  </si>
  <si>
    <t xml:space="preserve">Mg2(CO3)(HBO3)•5(H2O) </t>
  </si>
  <si>
    <t>Qilianshanite</t>
  </si>
  <si>
    <t xml:space="preserve">NaH4(CO3)(BO3)•2(H2O) </t>
  </si>
  <si>
    <t>SULFATES (SELENATES, TELLURATES)</t>
  </si>
  <si>
    <t>Sulfates (selenates, etc.) without Additional Anions, without H2O</t>
  </si>
  <si>
    <t>Sulfates (selenates, etc.) without Additional Anions, without H2O: With medium-sized cations</t>
  </si>
  <si>
    <t>Millosevichite</t>
  </si>
  <si>
    <t xml:space="preserve">(Al,Fe+++)2(SO4)3 </t>
  </si>
  <si>
    <t>Mikasaite</t>
  </si>
  <si>
    <t xml:space="preserve">Fe+++2(SO4)3 </t>
  </si>
  <si>
    <t>Chalcocyanite</t>
  </si>
  <si>
    <t xml:space="preserve">CuSO4 </t>
  </si>
  <si>
    <t>Zincosite</t>
  </si>
  <si>
    <t xml:space="preserve">ZnSO4 </t>
  </si>
  <si>
    <t>Sulfates (selenates, etc.) without Additional Anions, without H2O: With medium-sized and large cations</t>
  </si>
  <si>
    <t>IMA2008-029</t>
  </si>
  <si>
    <t xml:space="preserve">(NH4)3Fe(SO4)3 </t>
  </si>
  <si>
    <t>Vanthoffite</t>
  </si>
  <si>
    <t xml:space="preserve">Na6Mg(SO4)4 </t>
  </si>
  <si>
    <t>Efremovite</t>
  </si>
  <si>
    <t xml:space="preserve">(NH4)2Mg2(SO4)3 </t>
  </si>
  <si>
    <t>Manganolangbeinite</t>
  </si>
  <si>
    <t xml:space="preserve">K2Mn2(SO4)3 </t>
  </si>
  <si>
    <t>Langbeinite</t>
  </si>
  <si>
    <t xml:space="preserve">K2Mg2(SO4)3 </t>
  </si>
  <si>
    <t>Eldfellite</t>
  </si>
  <si>
    <t xml:space="preserve">NaFe(SO4)2 </t>
  </si>
  <si>
    <t>Yavapaiite</t>
  </si>
  <si>
    <t xml:space="preserve">KFe+++(SO4)2 </t>
  </si>
  <si>
    <t>Godovikovite</t>
  </si>
  <si>
    <t xml:space="preserve">(NH4)(Al,Fe+++)(SO4)2 </t>
  </si>
  <si>
    <t>Sabieite</t>
  </si>
  <si>
    <t xml:space="preserve">(NH4)Fe+++(SO4)2 </t>
  </si>
  <si>
    <t>Thenardite</t>
  </si>
  <si>
    <t xml:space="preserve">Na2SO4 </t>
  </si>
  <si>
    <t>Aphthitalite</t>
  </si>
  <si>
    <t xml:space="preserve">(K,Na)3Na(SO4)2 </t>
  </si>
  <si>
    <t>Sulfates (selenates, etc.) without Additional Anions, without H2O: With only large cations</t>
  </si>
  <si>
    <t>Arcanite</t>
  </si>
  <si>
    <t xml:space="preserve">K2SO4 </t>
  </si>
  <si>
    <t>Mascagnite</t>
  </si>
  <si>
    <t xml:space="preserve">(NH4)2SO4 </t>
  </si>
  <si>
    <t>Mercallite</t>
  </si>
  <si>
    <t xml:space="preserve">KHSO4 </t>
  </si>
  <si>
    <t>Misenite</t>
  </si>
  <si>
    <t xml:space="preserve">K8H8(SO4)7 </t>
  </si>
  <si>
    <t>Letovicite</t>
  </si>
  <si>
    <t xml:space="preserve">(NH4)3H(SO4)2 </t>
  </si>
  <si>
    <t>Glauberite</t>
  </si>
  <si>
    <t xml:space="preserve">Na2Ca(SO4)2 </t>
  </si>
  <si>
    <t>Anglesite</t>
  </si>
  <si>
    <t xml:space="preserve">PbSO4 </t>
  </si>
  <si>
    <t>Celestine</t>
  </si>
  <si>
    <t xml:space="preserve">SrSO4 </t>
  </si>
  <si>
    <t>Radiobarite</t>
  </si>
  <si>
    <t xml:space="preserve">(Ba,Ra)SO4 </t>
  </si>
  <si>
    <t>Olsacherite</t>
  </si>
  <si>
    <t xml:space="preserve">Pb2(SeO4)(SO4) </t>
  </si>
  <si>
    <t>Kalistrontite</t>
  </si>
  <si>
    <t xml:space="preserve">K2Sr(SO4)2 </t>
  </si>
  <si>
    <t>Palmierite</t>
  </si>
  <si>
    <t xml:space="preserve">(K,Na)2Pb(SO4)2 </t>
  </si>
  <si>
    <t>Sulfates (selenates, etc.) with Additional Anions, without H2O</t>
  </si>
  <si>
    <t>Sulfates (selenates, etc.) with Additional Anions, without H2O: With medium-sized cations</t>
  </si>
  <si>
    <t>Caminite</t>
  </si>
  <si>
    <t xml:space="preserve">Mg7(SO4)5(OH)4•(H2O) </t>
  </si>
  <si>
    <t>Hauckite</t>
  </si>
  <si>
    <t xml:space="preserve">(Mg,Mn++)24Zn18Fe+++3(SO4)4(CO3)2(OH)81 </t>
  </si>
  <si>
    <t>Antlerite</t>
  </si>
  <si>
    <t xml:space="preserve">Cu3(SO4)(OH)4 </t>
  </si>
  <si>
    <t>Dolerophanite</t>
  </si>
  <si>
    <t xml:space="preserve">Cu2(SO4)O </t>
  </si>
  <si>
    <t>Brochantite</t>
  </si>
  <si>
    <t xml:space="preserve">Cu4(SO4)(OH)6 </t>
  </si>
  <si>
    <t>Vergasovaite</t>
  </si>
  <si>
    <t xml:space="preserve">Cu3O[(Mo,S)O4][SO4] </t>
  </si>
  <si>
    <t>Klebelsbergite</t>
  </si>
  <si>
    <t xml:space="preserve">Sb+++4O4(OH)2(SO4) </t>
  </si>
  <si>
    <t>Schuetteite</t>
  </si>
  <si>
    <t xml:space="preserve">Hg3(SO4)O2 </t>
  </si>
  <si>
    <t>Paraotwayite</t>
  </si>
  <si>
    <t xml:space="preserve">Ni(OH)2-x(SO4,CO3)0.5x </t>
  </si>
  <si>
    <t>Xocomecatlite</t>
  </si>
  <si>
    <t xml:space="preserve">Cu3Te++++++O4(OH)4 </t>
  </si>
  <si>
    <t>Pauflerite</t>
  </si>
  <si>
    <t xml:space="preserve">VO(SO4) </t>
  </si>
  <si>
    <t>Sulfates (selenates, etc.) with Additional Anions, without H2O: With medium-sized and large cations</t>
  </si>
  <si>
    <t>Adranosite</t>
  </si>
  <si>
    <t>(NH4)4NaAl2(SO4)4Cl(OH)2</t>
  </si>
  <si>
    <t>Dansite</t>
  </si>
  <si>
    <t xml:space="preserve">Na21Mg(SO4)10Cl3 </t>
  </si>
  <si>
    <t>Alunite</t>
  </si>
  <si>
    <t xml:space="preserve">KAl3(SO4)2(OH)6 </t>
  </si>
  <si>
    <t>Ammonioalunite</t>
  </si>
  <si>
    <t xml:space="preserve">(NH4)Al3(SO4)2(OH)6 </t>
  </si>
  <si>
    <t>Ammoniojarosite</t>
  </si>
  <si>
    <t xml:space="preserve">(NH4)Fe+++3(SO4)2(OH)6 </t>
  </si>
  <si>
    <t>Beaverite</t>
  </si>
  <si>
    <t xml:space="preserve">PbCu++(Fe+++,Al)2(SO4)2(OH)6 </t>
  </si>
  <si>
    <t>Argentojarosite</t>
  </si>
  <si>
    <t xml:space="preserve">AgFe+++3(SO4)2(OH)6 </t>
  </si>
  <si>
    <t>Huangite</t>
  </si>
  <si>
    <t xml:space="preserve">Ca0.5Al3(SO4)2(OH)6 </t>
  </si>
  <si>
    <t>Dorallcharite</t>
  </si>
  <si>
    <t xml:space="preserve">(Tl,K)Fe+++3(SO4)2(OH)6 </t>
  </si>
  <si>
    <t>Jarosite</t>
  </si>
  <si>
    <t xml:space="preserve">KFe+++3(SO4)2(OH)6 </t>
  </si>
  <si>
    <t>Hydroniumjarosite</t>
  </si>
  <si>
    <t xml:space="preserve">(H3O)Fe+++3(SO4)2(OH)6 </t>
  </si>
  <si>
    <t>Minamiite</t>
  </si>
  <si>
    <t xml:space="preserve">(Na,Ca,K)Al3(SO4)2(OH)6 </t>
  </si>
  <si>
    <t>Natrojarosite</t>
  </si>
  <si>
    <t xml:space="preserve">NaFe+++3(SO4)2(OH)6 </t>
  </si>
  <si>
    <t>Natroalunite</t>
  </si>
  <si>
    <t xml:space="preserve">NaAl3(SO4)2(OH)6 </t>
  </si>
  <si>
    <t>Osarizawaite</t>
  </si>
  <si>
    <t xml:space="preserve">PbCuAl2(SO4)2(OH)6 </t>
  </si>
  <si>
    <t>Plumbojarosite</t>
  </si>
  <si>
    <t xml:space="preserve">PbFe+++6(SO4)4(OH)12 </t>
  </si>
  <si>
    <t>Walthierite</t>
  </si>
  <si>
    <t xml:space="preserve">Ba0.5Al3(SO4)2(OH)6 </t>
  </si>
  <si>
    <t>Schlossmacherite</t>
  </si>
  <si>
    <t xml:space="preserve">(H3O,Ca)Al3(AsO4,SO4)2(OH)6 </t>
  </si>
  <si>
    <t>Yeelimite</t>
  </si>
  <si>
    <t xml:space="preserve">Ca4Al6O12(SO4) </t>
  </si>
  <si>
    <t>Atlasovite</t>
  </si>
  <si>
    <t xml:space="preserve">Cu6Fe+++Bi+++O4(SO4)5•KCl </t>
  </si>
  <si>
    <t>Nabokoite</t>
  </si>
  <si>
    <t xml:space="preserve">Cu++7Te++++O4(SO4)5•KCl </t>
  </si>
  <si>
    <t>Chlorothionite</t>
  </si>
  <si>
    <t xml:space="preserve">K2Cu(SO4)Cl2 </t>
  </si>
  <si>
    <t>Fedotovite</t>
  </si>
  <si>
    <t xml:space="preserve">K2Cu++3(SO4)3O </t>
  </si>
  <si>
    <t>Euchlorine</t>
  </si>
  <si>
    <t xml:space="preserve">KNaCu++3(SO4)3O </t>
  </si>
  <si>
    <t>Kamchatkite</t>
  </si>
  <si>
    <t xml:space="preserve">KCu++3OCl(SO4)2 </t>
  </si>
  <si>
    <t>Piypite</t>
  </si>
  <si>
    <t xml:space="preserve">K2Cu2(SO4)2O </t>
  </si>
  <si>
    <t>Klyuchevskite-Duplicate</t>
  </si>
  <si>
    <t xml:space="preserve">K3Cu3Fe+++O2(SO4)4 </t>
  </si>
  <si>
    <t>Klyuchevskite</t>
  </si>
  <si>
    <t xml:space="preserve">K3Cu3(Fe+++,Al)O2(SO4)4 </t>
  </si>
  <si>
    <t>Alumoklyuchevskite</t>
  </si>
  <si>
    <t xml:space="preserve">K3Cu3AlO2(SO4)4 </t>
  </si>
  <si>
    <t>Caledonite</t>
  </si>
  <si>
    <t xml:space="preserve">Pb5Cu2(CO3)(SO4)3(OH)6 </t>
  </si>
  <si>
    <t>Wherryite</t>
  </si>
  <si>
    <t xml:space="preserve">Pb7Cu2(SO4)4(SiO4)2(OH)2 </t>
  </si>
  <si>
    <t>Mammothite</t>
  </si>
  <si>
    <t xml:space="preserve">Pb6Cu4AlSb+++++O2(SO4)2Cl4(OH)16 </t>
  </si>
  <si>
    <t>Munakataite</t>
  </si>
  <si>
    <t xml:space="preserve">Pb2Cu2(Se++++O3)(SO4)(OH)4 </t>
  </si>
  <si>
    <t>Schmiederite</t>
  </si>
  <si>
    <t xml:space="preserve">Pb2Cu++2(Se++++O3)(Se++++++O4)(OH)4 </t>
  </si>
  <si>
    <t>Linarite</t>
  </si>
  <si>
    <t xml:space="preserve">PbCu(SO4)(OH)2 </t>
  </si>
  <si>
    <t>Chenite</t>
  </si>
  <si>
    <t xml:space="preserve">Pb4Cu(SO4)2(OH)6 </t>
  </si>
  <si>
    <t>Krivovichevite</t>
  </si>
  <si>
    <t xml:space="preserve">Pb3[Al(OH)6](SO4)(OH) </t>
  </si>
  <si>
    <t>Sulfates (selenates, etc.) with Additional Anions, without H2O: With only large cations</t>
  </si>
  <si>
    <t>Sulphohalite</t>
  </si>
  <si>
    <t xml:space="preserve">Na6(SO4)2FCl </t>
  </si>
  <si>
    <t>Galeite</t>
  </si>
  <si>
    <t xml:space="preserve">Na15(SO4)5F4Cl </t>
  </si>
  <si>
    <t>Schairerite</t>
  </si>
  <si>
    <t xml:space="preserve">Na21(SO4)7F6Cl </t>
  </si>
  <si>
    <t>Kogarkoite</t>
  </si>
  <si>
    <t xml:space="preserve">Na3(SO4)F </t>
  </si>
  <si>
    <t>Cesanite</t>
  </si>
  <si>
    <t xml:space="preserve">Na7Ca3(SO4)6(OH)•0.8(H2O) </t>
  </si>
  <si>
    <t>Caracolite</t>
  </si>
  <si>
    <t xml:space="preserve">Na3Pb2(SO4)3Cl </t>
  </si>
  <si>
    <t>Burkeite</t>
  </si>
  <si>
    <t xml:space="preserve">Na6(CO3)(SO4)2 </t>
  </si>
  <si>
    <t>Hanksite</t>
  </si>
  <si>
    <t xml:space="preserve">KNa22(SO4)9(CO3)2Cl </t>
  </si>
  <si>
    <t>Cannonite</t>
  </si>
  <si>
    <t xml:space="preserve">Bi2O(OH)2SO4 </t>
  </si>
  <si>
    <t>Lanarkite</t>
  </si>
  <si>
    <t xml:space="preserve">Pb2(SO4)O </t>
  </si>
  <si>
    <t>Grandreefite</t>
  </si>
  <si>
    <t xml:space="preserve">Pb2SO4F2 </t>
  </si>
  <si>
    <t>Itoite</t>
  </si>
  <si>
    <t xml:space="preserve">Pb3[GeO2(OH)2](SO4)2 </t>
  </si>
  <si>
    <t>Chiluite</t>
  </si>
  <si>
    <t xml:space="preserve">Bi6Te++++++2Mo++++++2O21 </t>
  </si>
  <si>
    <t>Hectorfloresite</t>
  </si>
  <si>
    <t xml:space="preserve">Na9(IO3)(SO4)4 </t>
  </si>
  <si>
    <t>Pseudograndreefite</t>
  </si>
  <si>
    <t xml:space="preserve">Pb6SO4F1O </t>
  </si>
  <si>
    <t>Sundiusite</t>
  </si>
  <si>
    <t xml:space="preserve">Pb10(SO4)Cl2O8 </t>
  </si>
  <si>
    <t>Sulfates (selenates, etc.) without Additional Anions, with H2O</t>
  </si>
  <si>
    <t>Sulfates (selenates, etc.) without Additional Anions, with H2O: With only medium-sized cations</t>
  </si>
  <si>
    <t>Gunningite</t>
  </si>
  <si>
    <t xml:space="preserve">(Zn,Mn)SO4•(H2O) </t>
  </si>
  <si>
    <t>Dwornikite</t>
  </si>
  <si>
    <t xml:space="preserve">(Ni,Fe++)SO4•(H2O) </t>
  </si>
  <si>
    <t>Kieserite</t>
  </si>
  <si>
    <t xml:space="preserve">MgSO4•(H2O) </t>
  </si>
  <si>
    <t>Szomolnokite</t>
  </si>
  <si>
    <t xml:space="preserve">Fe++SO4•(H2O) </t>
  </si>
  <si>
    <t>Szmikite</t>
  </si>
  <si>
    <t xml:space="preserve">MnSO4•(H2O) </t>
  </si>
  <si>
    <t>Poitevinite</t>
  </si>
  <si>
    <t xml:space="preserve">(Cu,Fe++,Zn)SO4•(H2O) </t>
  </si>
  <si>
    <t>Cobaltkieserite</t>
  </si>
  <si>
    <t xml:space="preserve">CoSO4•H2O </t>
  </si>
  <si>
    <t>Sanderite</t>
  </si>
  <si>
    <t xml:space="preserve">MgSO4•2(H2O) </t>
  </si>
  <si>
    <t>Bonattite</t>
  </si>
  <si>
    <t xml:space="preserve">CuSO4•3(H2O) </t>
  </si>
  <si>
    <t>Boyleite</t>
  </si>
  <si>
    <t xml:space="preserve">(Zn,Mg)SO4•4(H2O) </t>
  </si>
  <si>
    <t>Aplowite</t>
  </si>
  <si>
    <t xml:space="preserve">(Co,Mn,Ni)SO4•4(H2O) </t>
  </si>
  <si>
    <t>Ilesite</t>
  </si>
  <si>
    <t xml:space="preserve">(Mn,Zn,Fe++)SO4•4(H2O) </t>
  </si>
  <si>
    <t>Rozenite</t>
  </si>
  <si>
    <t xml:space="preserve">Fe++SO4•4(H2O) </t>
  </si>
  <si>
    <t>Starkeyite</t>
  </si>
  <si>
    <t xml:space="preserve">MgSO4•4(H2O) </t>
  </si>
  <si>
    <t>IMA2002-034</t>
  </si>
  <si>
    <t xml:space="preserve">CdSO4•4(H2O) </t>
  </si>
  <si>
    <t>Chalcanthite</t>
  </si>
  <si>
    <t xml:space="preserve">CuSO4•5(H2O) </t>
  </si>
  <si>
    <t>Jokokuite</t>
  </si>
  <si>
    <t xml:space="preserve">MnSO4•5(H2O) </t>
  </si>
  <si>
    <t>Pentahydrite</t>
  </si>
  <si>
    <t xml:space="preserve">MgSO4•5(H2O) </t>
  </si>
  <si>
    <t>Siderotil</t>
  </si>
  <si>
    <t xml:space="preserve">Fe++SO4•5(H2O) </t>
  </si>
  <si>
    <t>Bianchite</t>
  </si>
  <si>
    <t xml:space="preserve">(Zn,Fe++)(SO4)•6(H2O) </t>
  </si>
  <si>
    <t>Ferrohexahydrite</t>
  </si>
  <si>
    <t xml:space="preserve">Fe++SO4•6(H2O) </t>
  </si>
  <si>
    <t>Chvaleticeite</t>
  </si>
  <si>
    <t xml:space="preserve">(Mn++,Mg)SO4•6(H2O) </t>
  </si>
  <si>
    <t>Hexahydrite</t>
  </si>
  <si>
    <t xml:space="preserve">MgSO4•6(H2O) </t>
  </si>
  <si>
    <t>Moorhouseite</t>
  </si>
  <si>
    <t xml:space="preserve">(Co,Ni,Mn)SO4•6(H2O) </t>
  </si>
  <si>
    <t>Nickelhexahydrite</t>
  </si>
  <si>
    <t xml:space="preserve">(Ni,Mg,Fe++)(SO4)•6(H2O) </t>
  </si>
  <si>
    <t>Retgersite</t>
  </si>
  <si>
    <t xml:space="preserve">NiSO4•6(H2O) </t>
  </si>
  <si>
    <t>Bieberite</t>
  </si>
  <si>
    <t xml:space="preserve">CoSO4•7(H2O) </t>
  </si>
  <si>
    <t>Boothite</t>
  </si>
  <si>
    <t xml:space="preserve">CuSO4•7(H2O) </t>
  </si>
  <si>
    <t>Mallardite</t>
  </si>
  <si>
    <t xml:space="preserve">Mn++SO4•7(H2O) </t>
  </si>
  <si>
    <t>Melanterite</t>
  </si>
  <si>
    <t xml:space="preserve">Fe++SO4•7(H2O) </t>
  </si>
  <si>
    <t>Zincmelanterite</t>
  </si>
  <si>
    <t xml:space="preserve">(Zn,Cu,Fe++)SO4•7(H2O) </t>
  </si>
  <si>
    <t>Alpersite</t>
  </si>
  <si>
    <t xml:space="preserve">(Mg,Cu)SO4•7H2O </t>
  </si>
  <si>
    <t>Epsomite</t>
  </si>
  <si>
    <t xml:space="preserve">MgSO4•7(H2O) </t>
  </si>
  <si>
    <t>Goslarite</t>
  </si>
  <si>
    <t xml:space="preserve">ZnSO4•7(H2O) </t>
  </si>
  <si>
    <t>Morenosite</t>
  </si>
  <si>
    <t xml:space="preserve">NiSO4•7(H2O) </t>
  </si>
  <si>
    <t>Alunogen</t>
  </si>
  <si>
    <t xml:space="preserve">Al2(SO4)3•17(H2O) </t>
  </si>
  <si>
    <t>Meta-alunogen</t>
  </si>
  <si>
    <t xml:space="preserve">Al4(SO4)6•27(H2O) </t>
  </si>
  <si>
    <t>Coquimbite</t>
  </si>
  <si>
    <t xml:space="preserve">Fe+++2(SO4)3•9(H2O) </t>
  </si>
  <si>
    <t>Paracoquimbite</t>
  </si>
  <si>
    <t>Rhomboclase</t>
  </si>
  <si>
    <t xml:space="preserve">(H5O2)+Fe+++(SO4)2•2(H2O) </t>
  </si>
  <si>
    <t>Kornelite</t>
  </si>
  <si>
    <t xml:space="preserve">Fe+++2(SO4)3•7(H2O) </t>
  </si>
  <si>
    <t>Quenstedtite</t>
  </si>
  <si>
    <t xml:space="preserve">Fe+++2(SO4)3•10(H2O) </t>
  </si>
  <si>
    <t>Lausenite</t>
  </si>
  <si>
    <t xml:space="preserve">Fe+++2(SO4)3•6(H2O) </t>
  </si>
  <si>
    <t>Lishizhenite</t>
  </si>
  <si>
    <t xml:space="preserve">ZnFe+++2(SO4)4•14(H2O) </t>
  </si>
  <si>
    <t>Romerite</t>
  </si>
  <si>
    <t xml:space="preserve">Fe++Fe+++2(SO4)4•14(H2O) </t>
  </si>
  <si>
    <t>Ransomite</t>
  </si>
  <si>
    <t xml:space="preserve">CuFe+++2(SO4)4•6(H2O) </t>
  </si>
  <si>
    <t>Bilinite</t>
  </si>
  <si>
    <t xml:space="preserve">Fe++Fe+++2(SO4)4•22(H2O) </t>
  </si>
  <si>
    <t>Apjohnite</t>
  </si>
  <si>
    <t xml:space="preserve">MnAl2(SO4)4•22(H2O) </t>
  </si>
  <si>
    <t>Dietrichite</t>
  </si>
  <si>
    <t xml:space="preserve">(Zn,Fe++,Mn)Al2(SO4)4•22(H2O) </t>
  </si>
  <si>
    <t>Halotrichite</t>
  </si>
  <si>
    <t xml:space="preserve">Fe++Al2(SO4)4•22(H2O) </t>
  </si>
  <si>
    <t>Pickeringite</t>
  </si>
  <si>
    <t xml:space="preserve">MgAl2(SO4)4•22(H2O) </t>
  </si>
  <si>
    <t>Redingtonite</t>
  </si>
  <si>
    <t xml:space="preserve">(Fe++,Mg,Ni)(Cr,Al)2(SO4)4•22(H2O) </t>
  </si>
  <si>
    <t>Wupatkiite</t>
  </si>
  <si>
    <t xml:space="preserve">(Co,Mg,Ni)Al2(SO4)4•22(H2O) </t>
  </si>
  <si>
    <t>Meridianiite</t>
  </si>
  <si>
    <t xml:space="preserve">MgSO4•11H2O </t>
  </si>
  <si>
    <t>Caichengyunite</t>
  </si>
  <si>
    <t xml:space="preserve">Fe++3Al2(SO4)6•30(H2O) </t>
  </si>
  <si>
    <t>Sulfates (selenates, etc.) without Additional Anions, with H2O: With medium-sized and large cations</t>
  </si>
  <si>
    <t>Krausite</t>
  </si>
  <si>
    <t xml:space="preserve">KFe+++(SO4)2•(H2O) </t>
  </si>
  <si>
    <t>Tamarugite</t>
  </si>
  <si>
    <t xml:space="preserve">NaAl(SO4)2•6(H2O) </t>
  </si>
  <si>
    <t>Mendozite</t>
  </si>
  <si>
    <t xml:space="preserve">NaAl(SO4)2•11(H2O) </t>
  </si>
  <si>
    <t>Kalinite</t>
  </si>
  <si>
    <t xml:space="preserve">KAl(SO4)2•11(H2O) </t>
  </si>
  <si>
    <t>Lonecreekite</t>
  </si>
  <si>
    <t xml:space="preserve">(NH4)(Fe+++,Al)(SO4)2•12(H2O) </t>
  </si>
  <si>
    <t>Alum-(K)</t>
  </si>
  <si>
    <t xml:space="preserve">KAl(SO4)2•12(H2O) </t>
  </si>
  <si>
    <t>Alum-(Na)</t>
  </si>
  <si>
    <t xml:space="preserve">NaAl(SO4)2•12(H2O) </t>
  </si>
  <si>
    <t>Lanmuchangite</t>
  </si>
  <si>
    <t xml:space="preserve">TlAl(SO4)2•12(H2O) </t>
  </si>
  <si>
    <t>Tschermigite</t>
  </si>
  <si>
    <t xml:space="preserve">(NH4)Al(SO4)2•12(H2O) </t>
  </si>
  <si>
    <t>Pertlikite</t>
  </si>
  <si>
    <t xml:space="preserve">K2(Fe++,Mg)2(Mg,Fe+++)4Fe+++2Al(SO4)12•18H2O </t>
  </si>
  <si>
    <t>Monsmedite</t>
  </si>
  <si>
    <t xml:space="preserve">H8K2Tl2(SO4)8•11(H2O) </t>
  </si>
  <si>
    <t>Voltaite</t>
  </si>
  <si>
    <t xml:space="preserve">K2Fe++5Fe+++3Al(SO4)12•18(H2O) </t>
  </si>
  <si>
    <t>Zincovoltaite</t>
  </si>
  <si>
    <t xml:space="preserve">K2Zn5Fe+++3Al(SO4)12•18(H2O) </t>
  </si>
  <si>
    <t>Krohnkite</t>
  </si>
  <si>
    <t xml:space="preserve">Na2Cu(SO4)2•2(H2O) </t>
  </si>
  <si>
    <t>Ferrinatrite</t>
  </si>
  <si>
    <t xml:space="preserve">Na3Fe+++(SO4)3•3(H2O) </t>
  </si>
  <si>
    <t>Goldichite</t>
  </si>
  <si>
    <t xml:space="preserve">KFe+++(SO4)2•4(H2O) </t>
  </si>
  <si>
    <t>Loweite</t>
  </si>
  <si>
    <t xml:space="preserve">Na12Mg7(SO4)13•15(H2O) </t>
  </si>
  <si>
    <t>Blodite</t>
  </si>
  <si>
    <t xml:space="preserve">Na2Mg(SO4)2•4(H2O) </t>
  </si>
  <si>
    <t>Changoite</t>
  </si>
  <si>
    <t xml:space="preserve">Na2Zn(SO4)2•4(H2O) </t>
  </si>
  <si>
    <t>Nickelblodite</t>
  </si>
  <si>
    <t xml:space="preserve">Na2(Ni,Mg)(SO4)2•4(H2O) </t>
  </si>
  <si>
    <t>Mereiterite</t>
  </si>
  <si>
    <t xml:space="preserve">K2Fe++(SO4)2•4(H2O) </t>
  </si>
  <si>
    <t>Leonite</t>
  </si>
  <si>
    <t xml:space="preserve">K2Mg(SO4)2•4(H2O) </t>
  </si>
  <si>
    <t>Boussingaultite</t>
  </si>
  <si>
    <t xml:space="preserve">(NH4)2Mg(SO4)2•6(H2O) </t>
  </si>
  <si>
    <t>Cyanochroite</t>
  </si>
  <si>
    <t xml:space="preserve">K2Cu(SO4)2•6(H2O) </t>
  </si>
  <si>
    <t>Mohrite</t>
  </si>
  <si>
    <t xml:space="preserve">(NH4)2Fe++(SO4)2•6(H2O) </t>
  </si>
  <si>
    <t>Picromerite</t>
  </si>
  <si>
    <t xml:space="preserve">K2Mg(SO4)2•6(H2O) </t>
  </si>
  <si>
    <t>Nickelboussingaultite</t>
  </si>
  <si>
    <t xml:space="preserve">(NH4)2(Ni,Mg)(SO4)2•6(H2O) </t>
  </si>
  <si>
    <t>Polyhalite</t>
  </si>
  <si>
    <t xml:space="preserve">K2Ca2Mg(SO4)4•2(H2O) </t>
  </si>
  <si>
    <t>Leightonite</t>
  </si>
  <si>
    <t xml:space="preserve">K2Ca2Cu(SO4)4•2(H2O) </t>
  </si>
  <si>
    <t>Amarillite</t>
  </si>
  <si>
    <t xml:space="preserve">NaFe+++(SO4)2•6(H2O) </t>
  </si>
  <si>
    <t>Konyaite</t>
  </si>
  <si>
    <t xml:space="preserve">Na2Mg(SO4)2•5(H2O) </t>
  </si>
  <si>
    <t>Wattevilleite</t>
  </si>
  <si>
    <t xml:space="preserve">Na2Ca(SO4)2•4(H2O) </t>
  </si>
  <si>
    <t>Sulfates (selenates, etc.) without Additional Anions, with H2O: With only large cations</t>
  </si>
  <si>
    <t>Matteuccite</t>
  </si>
  <si>
    <t xml:space="preserve">NaHSO4•(H2O) </t>
  </si>
  <si>
    <t>Mirabilite</t>
  </si>
  <si>
    <t xml:space="preserve">Na2SO4•10(H2O) </t>
  </si>
  <si>
    <t>Lecontite</t>
  </si>
  <si>
    <t xml:space="preserve">(NH4,K)Na(SO4)•2(H2O) </t>
  </si>
  <si>
    <t>Hydroglauberite</t>
  </si>
  <si>
    <t xml:space="preserve">Na4Ca(SO4)3•2(H2O) </t>
  </si>
  <si>
    <t>Eugsterite</t>
  </si>
  <si>
    <t>Gorgeyite</t>
  </si>
  <si>
    <t xml:space="preserve">K2Ca5(SO4)6•(H2O) </t>
  </si>
  <si>
    <t>Koktaite</t>
  </si>
  <si>
    <t xml:space="preserve">(NH4)2Ca(SO4)2•(H2O) </t>
  </si>
  <si>
    <t>Syngenite</t>
  </si>
  <si>
    <t xml:space="preserve">K2Ca(SO4)2•(H2O) </t>
  </si>
  <si>
    <t>Bassanite</t>
  </si>
  <si>
    <t xml:space="preserve">2CaSO4•(H2O) </t>
  </si>
  <si>
    <t>Zircosulfate</t>
  </si>
  <si>
    <t xml:space="preserve">Zr(SO4)2•4(H2O) </t>
  </si>
  <si>
    <t>Schieffelinite</t>
  </si>
  <si>
    <t xml:space="preserve">Pb(Te++++++,S)O4•(H2O) </t>
  </si>
  <si>
    <t>Montanite</t>
  </si>
  <si>
    <t xml:space="preserve">Bi2Te++++++O6•2(H2O) </t>
  </si>
  <si>
    <t>Omongwaite</t>
  </si>
  <si>
    <t xml:space="preserve">Na2Ca5(SO4)6•3H2O </t>
  </si>
  <si>
    <t>Sulfates (selenates, etc.) with Additional anions, with H2O</t>
  </si>
  <si>
    <t>Sulfates (selenates, etc.) with Additional anions, with H2O: With only medium-sized cations; insular octahedra and finite groups</t>
  </si>
  <si>
    <t>Svyazhinite</t>
  </si>
  <si>
    <t xml:space="preserve">MgAl(SO4)2F•14(H2O) </t>
  </si>
  <si>
    <t>Aubertite</t>
  </si>
  <si>
    <t xml:space="preserve">CuAl(SO4)2Cl•14(H2O) </t>
  </si>
  <si>
    <t>Magnesioaubertite</t>
  </si>
  <si>
    <t xml:space="preserve">(Mg,Cu)Al(SO4)2Cl•14(H2O) </t>
  </si>
  <si>
    <t>Rostite</t>
  </si>
  <si>
    <t xml:space="preserve">AlSO4(OH,F)•5(H2O) </t>
  </si>
  <si>
    <t>Khademite</t>
  </si>
  <si>
    <t xml:space="preserve">Al(SO4)F•5(H2O) </t>
  </si>
  <si>
    <t>Jurbanite</t>
  </si>
  <si>
    <t xml:space="preserve">Al(SO4)(OH)•5(H2O) </t>
  </si>
  <si>
    <t>Minasragrite</t>
  </si>
  <si>
    <t xml:space="preserve">VO(SO4)•5(H2O) </t>
  </si>
  <si>
    <t>Anorthominasragrite</t>
  </si>
  <si>
    <t xml:space="preserve">V++++O(SO4)(H2O)5 </t>
  </si>
  <si>
    <t>Orthominasragrite</t>
  </si>
  <si>
    <t>Bobjonesite</t>
  </si>
  <si>
    <t xml:space="preserve">VO(SO4)(H2O)3 </t>
  </si>
  <si>
    <t>Amarantite</t>
  </si>
  <si>
    <t xml:space="preserve">Fe+++(SO4)(OH)•3(H2O) </t>
  </si>
  <si>
    <t>Hohmannite</t>
  </si>
  <si>
    <t xml:space="preserve">Fe+++2(SO4)2(OH)2•7(H2O) </t>
  </si>
  <si>
    <t>Metahohmannite</t>
  </si>
  <si>
    <t xml:space="preserve">Fe+++2[O(SO4)2]•4(H2O) </t>
  </si>
  <si>
    <t>Aluminocopiapite</t>
  </si>
  <si>
    <t xml:space="preserve">Al2/3Fe+++4(SO4)6O(OH)2•20(H2O) </t>
  </si>
  <si>
    <t>Copiapite</t>
  </si>
  <si>
    <t xml:space="preserve">Fe++Fe+++4(SO4)6(OH)2•20(H2O) </t>
  </si>
  <si>
    <t>Calciocopiapite</t>
  </si>
  <si>
    <t xml:space="preserve">CaFe+++4(SO4)6(OH)2•19(H2O) </t>
  </si>
  <si>
    <t>Cuprocopiapite</t>
  </si>
  <si>
    <t xml:space="preserve">CuFe+++4(SO4)6(OH)2•20(H2O) </t>
  </si>
  <si>
    <t>Ferricopiapite</t>
  </si>
  <si>
    <t xml:space="preserve">Fe+++2/3Fe+++4(SO4)6(OH)2•20(H2O) </t>
  </si>
  <si>
    <t>Magnesiocopiapite</t>
  </si>
  <si>
    <t xml:space="preserve">MgFe+++4(SO4)6(OH)2•20(H2O) </t>
  </si>
  <si>
    <t>Zincocopiapite</t>
  </si>
  <si>
    <t xml:space="preserve">ZnFe+++4(SO4)6(OH)2•18(H2O) </t>
  </si>
  <si>
    <t>Sulfates (selenates, etc.) with Additional anions, with H2O: With only medium-sized cations; chains of corner-sharing octahedra</t>
  </si>
  <si>
    <t>Aluminite</t>
  </si>
  <si>
    <t xml:space="preserve">Al2(SO4)(OH)4•7(H2O) </t>
  </si>
  <si>
    <t>Meta-aluminite</t>
  </si>
  <si>
    <t xml:space="preserve">Al2(SO4)(OH)4•5(H2O) </t>
  </si>
  <si>
    <t>Butlerite</t>
  </si>
  <si>
    <t xml:space="preserve">Fe+++(SO4)(OH)•2(H2O) </t>
  </si>
  <si>
    <t>Parabutlerite</t>
  </si>
  <si>
    <t>Fibroferrite</t>
  </si>
  <si>
    <t xml:space="preserve">Fe+++(SO4)(OH)•5(H2O) </t>
  </si>
  <si>
    <t>Xitieshanite</t>
  </si>
  <si>
    <t xml:space="preserve">Fe+++(SO4)(Cl)•7(H2O) </t>
  </si>
  <si>
    <t>Botryogen</t>
  </si>
  <si>
    <t xml:space="preserve">MgFe+++(SO4)2(OH)•7(H2O) </t>
  </si>
  <si>
    <t>Zincobotryogen</t>
  </si>
  <si>
    <t xml:space="preserve">(Zn,Mg,Mn)Fe+++(SO4)2(OH)•7(H2O) </t>
  </si>
  <si>
    <t>Chaidamuite</t>
  </si>
  <si>
    <t xml:space="preserve">(Zn,Fe++)Fe+++(SO4)2(OH)•4(H2O) </t>
  </si>
  <si>
    <t>Guildite</t>
  </si>
  <si>
    <t xml:space="preserve">CuFe+++(SO4)2(OH)•4(H2O) </t>
  </si>
  <si>
    <t>Sulfates (selenates, etc.) with Additional anions, with H2O: With only medium-sized cations; sheets of edge-sharing octahedra</t>
  </si>
  <si>
    <t>Basaluminite</t>
  </si>
  <si>
    <t xml:space="preserve">Al4(SO4)(OH)10•5(H2O) </t>
  </si>
  <si>
    <t>Felsobanyaite</t>
  </si>
  <si>
    <t>Kyrgyzstanite</t>
  </si>
  <si>
    <t xml:space="preserve">ZnAl4(SO4)(OH)12•3(H2O) </t>
  </si>
  <si>
    <t>Zn-Schulenbergite</t>
  </si>
  <si>
    <t xml:space="preserve">(Zn,Cu)7(SO4,CO3)2(OH)10•3(H2O) </t>
  </si>
  <si>
    <t>Langite</t>
  </si>
  <si>
    <t xml:space="preserve">Cu4(SO4)(OH)6•2(H2O) </t>
  </si>
  <si>
    <t>Posnjakite</t>
  </si>
  <si>
    <t xml:space="preserve">Cu4(SO4)(OH)6•(H2O) </t>
  </si>
  <si>
    <t>Wroewolfeite</t>
  </si>
  <si>
    <t>Spangolite</t>
  </si>
  <si>
    <t xml:space="preserve">Cu6Al(SO4)(OH)12Cl•3(H2O) </t>
  </si>
  <si>
    <t>Ktenasite</t>
  </si>
  <si>
    <t xml:space="preserve">(Cu,Zn)5(SO4)2(OH)6•6(H2O) </t>
  </si>
  <si>
    <t>Christelite</t>
  </si>
  <si>
    <t xml:space="preserve">Zn3Cu2(SO4)2(OH)6•4(H2O) </t>
  </si>
  <si>
    <t>Campigliaite</t>
  </si>
  <si>
    <t xml:space="preserve">Cu4Mn(SO4)2(OH)6•4(H2O) </t>
  </si>
  <si>
    <t>Devilline</t>
  </si>
  <si>
    <t xml:space="preserve">CaCu4(SO4)2(OH)6•3(H2O) </t>
  </si>
  <si>
    <t>Orthoserpierite</t>
  </si>
  <si>
    <t xml:space="preserve">Ca(Cu,Zn)4(SO4)2(OH)6•3(H2O) </t>
  </si>
  <si>
    <t>Niedermayrite</t>
  </si>
  <si>
    <t xml:space="preserve">Cu4Cd(SO4)2(OH)6•4(H2O) </t>
  </si>
  <si>
    <t>Serpierite</t>
  </si>
  <si>
    <t>Motukoreaite</t>
  </si>
  <si>
    <t xml:space="preserve">Na2Mg38Al24(CO3)13(SO4)8(OH)108•56(H2O) </t>
  </si>
  <si>
    <t>Mountkeithite</t>
  </si>
  <si>
    <t xml:space="preserve">(Mg,Ni)11(Fe+++,Cr)3(SO4,CO3)3.5(OH)24•11(H2O) </t>
  </si>
  <si>
    <t>Glaucocerinite</t>
  </si>
  <si>
    <t xml:space="preserve">(Zn,Cu)5Al3(SO4)1.5(OH)16•9(H2O) </t>
  </si>
  <si>
    <t>Honessite</t>
  </si>
  <si>
    <t xml:space="preserve">Ni6Fe+++2(SO4)(OH)16•4(H2O) </t>
  </si>
  <si>
    <t>Hydrowoodwardite</t>
  </si>
  <si>
    <t xml:space="preserve">Cu1-xAlx(OH)2(SO4)x/2•n(H2O) </t>
  </si>
  <si>
    <t>Hydrohonessite</t>
  </si>
  <si>
    <t xml:space="preserve">Ni6Fe+++2(SO4)(OH)16•7(H2O) </t>
  </si>
  <si>
    <t>Shigaite</t>
  </si>
  <si>
    <t xml:space="preserve">Mn++7Al4(SO4)2(OH)22•8(H2O) </t>
  </si>
  <si>
    <t>Natroglaucocerinite</t>
  </si>
  <si>
    <t xml:space="preserve">(Na,Zn,Cu)10Al6(SO4)3(OH)32•18(H2O)? </t>
  </si>
  <si>
    <t>Wermlandite</t>
  </si>
  <si>
    <t xml:space="preserve">(Ca,Mg)Mg7(Al,Fe+++)2(SO4)2(OH)18•12(H2O) </t>
  </si>
  <si>
    <t>Nikischerite</t>
  </si>
  <si>
    <t xml:space="preserve">NaFe++6Al3(SO4)2(OH)18(H2O)12 </t>
  </si>
  <si>
    <t>Zincaluminite</t>
  </si>
  <si>
    <t xml:space="preserve">Zn6Al6(SO4)2(OH)26•5(H2O) </t>
  </si>
  <si>
    <t>Woodwardite</t>
  </si>
  <si>
    <t xml:space="preserve">Cu4Al2(SO4)(OH)12•2-4(H2O) </t>
  </si>
  <si>
    <t>Carrboydite</t>
  </si>
  <si>
    <t xml:space="preserve">(Ni,Cu)14Al9(SO4,CO3)6(OH)43•7(H2O) </t>
  </si>
  <si>
    <t>Zincowoodwardite</t>
  </si>
  <si>
    <t xml:space="preserve">[Zn1-xAlx(OH)2][(SO4)x/2(H2O)n] </t>
  </si>
  <si>
    <t>Zincowoodwardite-3R</t>
  </si>
  <si>
    <t xml:space="preserve">[Zn1BxAlx(OH)2][(SO4)x/2•n(H2O)], </t>
  </si>
  <si>
    <t>Zincowoodwardite-1T</t>
  </si>
  <si>
    <t>Lawsonbauerite</t>
  </si>
  <si>
    <t xml:space="preserve">(Mn,Mg)9Zn4(SO4)2(OH)22•8(H2O) </t>
  </si>
  <si>
    <t>Torreyite</t>
  </si>
  <si>
    <t xml:space="preserve">(Mg,Mn)9Zn4(SO4)2(OH)22•8(H2O) </t>
  </si>
  <si>
    <t>Mooreite</t>
  </si>
  <si>
    <t xml:space="preserve">(Mg,Zn,Mn)15(SO4)2(OH)26•8(H2O) </t>
  </si>
  <si>
    <t>Namuwite</t>
  </si>
  <si>
    <t xml:space="preserve">(Zn,Cu)4(SO4)(OH)6•4(H2O) </t>
  </si>
  <si>
    <t>Bechererite</t>
  </si>
  <si>
    <t xml:space="preserve">(Zn,Cu)6Zn2(OH)13[(S,Si)(O,OH)4]2 </t>
  </si>
  <si>
    <t>Ramsbeckite</t>
  </si>
  <si>
    <t xml:space="preserve">(Cu,Zn)15(SO4)4(OH)22•6(H2O) </t>
  </si>
  <si>
    <t>Vonbezingite</t>
  </si>
  <si>
    <t xml:space="preserve">Ca6Cu3(SO4)3(OH)12•2(H2O) </t>
  </si>
  <si>
    <t>Redgillite</t>
  </si>
  <si>
    <t xml:space="preserve">Cu6(OH)10(SO4)•H2O </t>
  </si>
  <si>
    <t>Chalcoalumite</t>
  </si>
  <si>
    <t xml:space="preserve">CuAl4(SO4)(OH)12•3(H2O) </t>
  </si>
  <si>
    <t>Nickelalumite</t>
  </si>
  <si>
    <t xml:space="preserve">(Ni,Cu)Al4[(SO4),(NO3)2](OH)12•3(H2O) </t>
  </si>
  <si>
    <t>Guarinoite</t>
  </si>
  <si>
    <t xml:space="preserve">(Zn,Co,Ni)6(SO4)(OH,Cl)10•5(H2O) </t>
  </si>
  <si>
    <t>Theresemagnanite</t>
  </si>
  <si>
    <t xml:space="preserve">(Co,Zn,Ni)6(SO4)(OH,Cl)10•8(H2O) </t>
  </si>
  <si>
    <t>Schulenbergite</t>
  </si>
  <si>
    <t xml:space="preserve">(Cu,Zn)7(SO4,CO3)2(OH)10•3(H2O) </t>
  </si>
  <si>
    <t>Montetrisaite</t>
  </si>
  <si>
    <t xml:space="preserve">Cu6(SO4)(OH)10•H2O </t>
  </si>
  <si>
    <t>Sulfates (selenates, etc.) with Additional anions, with H2O: With only medium-sized cations; unclassified</t>
  </si>
  <si>
    <t>Mangazeite</t>
  </si>
  <si>
    <t xml:space="preserve">Al2(SO4)(OH)4•3H2O </t>
  </si>
  <si>
    <t>Carbonatecyanotrichite</t>
  </si>
  <si>
    <t xml:space="preserve">Cu++4Al2(CO3,SO4)(OH)12•2(H2O) </t>
  </si>
  <si>
    <t>Cyanotrichite</t>
  </si>
  <si>
    <t xml:space="preserve">Cu4Al2(SO4)(OH)12•2(H2O) </t>
  </si>
  <si>
    <t>Schwertmannite</t>
  </si>
  <si>
    <t xml:space="preserve">Fe+++16O16(OH)12(SO4)2 </t>
  </si>
  <si>
    <t>Tlalocite</t>
  </si>
  <si>
    <t xml:space="preserve">Cu10Zn6(Te++++O3)(Te++++++O4)2Cl(OH)25•27(H2O) </t>
  </si>
  <si>
    <t>Utahite</t>
  </si>
  <si>
    <t xml:space="preserve">Cu5Zn3(Te++++++O4)4(OH)8•7(H2O) </t>
  </si>
  <si>
    <t>Coquandite</t>
  </si>
  <si>
    <t xml:space="preserve">Sb6O8(SO4)•(H2O) </t>
  </si>
  <si>
    <t>Osakaite</t>
  </si>
  <si>
    <t xml:space="preserve">Zn4SO4(OH)6•5H2O </t>
  </si>
  <si>
    <t>Wilcoxite</t>
  </si>
  <si>
    <t xml:space="preserve">MgAl(SO4)2F•18(H2O) </t>
  </si>
  <si>
    <t>Stanleyite</t>
  </si>
  <si>
    <t xml:space="preserve">(V++++O)SO4•6(H2O) </t>
  </si>
  <si>
    <t>Mcalpineite</t>
  </si>
  <si>
    <t xml:space="preserve">Cu++3Te++++++O6•(H2O) </t>
  </si>
  <si>
    <t>Hydrobasaluminite</t>
  </si>
  <si>
    <t xml:space="preserve">Al4(SO4)(OH)10•12-36(H2O) </t>
  </si>
  <si>
    <t>Zaherite</t>
  </si>
  <si>
    <t xml:space="preserve">Al12(SO4)5(OH)26•20H20 </t>
  </si>
  <si>
    <t>Lautenthalite</t>
  </si>
  <si>
    <t xml:space="preserve">PbCu++4(OH)6(SO4)2•3(H2O) </t>
  </si>
  <si>
    <t>Camerolaite</t>
  </si>
  <si>
    <t xml:space="preserve">Cu4Al2[HSbO4,SO4](OH)10(CO3)•2(H2O) </t>
  </si>
  <si>
    <t>Brumadoite</t>
  </si>
  <si>
    <t xml:space="preserve">Cu3(TeO4)(OH)4•5H2O </t>
  </si>
  <si>
    <t>Sulfates (selenates, etc.) with Additional anions, with H2O: With large and medium-sized cations</t>
  </si>
  <si>
    <t>Uklonskovite</t>
  </si>
  <si>
    <t xml:space="preserve">NaMg(SO4)F•2(H2O) </t>
  </si>
  <si>
    <t>Kainite</t>
  </si>
  <si>
    <t xml:space="preserve">MgSO4•KCl•3(H2O) </t>
  </si>
  <si>
    <t>Natrochalcite</t>
  </si>
  <si>
    <t xml:space="preserve">NaCu2(SO4)2(OH)•(H2O) </t>
  </si>
  <si>
    <t>Metasideronatrite</t>
  </si>
  <si>
    <t xml:space="preserve">Na2Fe+++(SO4)2(OH)•(H2O) </t>
  </si>
  <si>
    <t>Sideronatrite</t>
  </si>
  <si>
    <t xml:space="preserve">Na2Fe+++(SO4)2(OH)•3(H2O) </t>
  </si>
  <si>
    <t>Despujolsite</t>
  </si>
  <si>
    <t xml:space="preserve">Ca3Mn++++(SO4)2(OH)6•3(H2O) </t>
  </si>
  <si>
    <t>Fleischerite</t>
  </si>
  <si>
    <t xml:space="preserve">Pb3Ge(SO4)2(OH)6•3(H2O) </t>
  </si>
  <si>
    <t>Schaurteite</t>
  </si>
  <si>
    <t xml:space="preserve">Ca3Ge++++(SO4)2(OH)6•3(H2O) </t>
  </si>
  <si>
    <t>Mallestigite</t>
  </si>
  <si>
    <t xml:space="preserve">Pb3Sb+++++(SO4)(AsO4)(OH)6•3(H2O) </t>
  </si>
  <si>
    <t>Slavikite</t>
  </si>
  <si>
    <t xml:space="preserve">NaMg2Fe+++5(SO4)7(OH)6•33(H2O) </t>
  </si>
  <si>
    <t>Metavoltine</t>
  </si>
  <si>
    <t xml:space="preserve">K4Na4(Fe++,Zn)Fe+++6(SO4)12O2•20(H2O) </t>
  </si>
  <si>
    <t>Lannonite</t>
  </si>
  <si>
    <t xml:space="preserve">HCa4Mg2Al4(SO4)8F9•32(H2O) </t>
  </si>
  <si>
    <t>Vlodavetsite</t>
  </si>
  <si>
    <t xml:space="preserve">AlCa2(SO4)2F2Cl•4(H2O) </t>
  </si>
  <si>
    <t>Peretaite</t>
  </si>
  <si>
    <t xml:space="preserve">CaSb+++4O4(OH)2(SO4)2•2(H2O) </t>
  </si>
  <si>
    <t>Gordaite</t>
  </si>
  <si>
    <t xml:space="preserve">NaZn(SO4)(OH)6Cl•6(H2O) </t>
  </si>
  <si>
    <t>Clairite</t>
  </si>
  <si>
    <t xml:space="preserve">(NH4)2Fe+++3(SO4)4(OH)3•3(H2O) </t>
  </si>
  <si>
    <t>Arzrunite</t>
  </si>
  <si>
    <t xml:space="preserve">Cu4Pb2SO4(OH)4Cl6•2(H2O) </t>
  </si>
  <si>
    <t>Elyite</t>
  </si>
  <si>
    <t xml:space="preserve">Pb4Cu(SO4)O2(OH)4•(H2O) </t>
  </si>
  <si>
    <t>Yecoraite</t>
  </si>
  <si>
    <t xml:space="preserve">Bi5Fe+++3(Te++++O3)(Te++++++O4)2O9•9(H2O) </t>
  </si>
  <si>
    <t>Riomarinaite</t>
  </si>
  <si>
    <t xml:space="preserve">Bi(OH)SO4•H2O </t>
  </si>
  <si>
    <t>Dukeite</t>
  </si>
  <si>
    <t xml:space="preserve">Bi+++24Cr++++++8O57(OH)6(H2O)3 </t>
  </si>
  <si>
    <t>Xocolatlite</t>
  </si>
  <si>
    <t xml:space="preserve">Ca2Mn++++2Te++++++2O12•H2O </t>
  </si>
  <si>
    <t>Sulfates (selenates, etc.) with Additional anions, with H2O: With large and medium sized cations; with NO3, CO3, B(OH)4, SiO4 or IO3</t>
  </si>
  <si>
    <t>Darapskite</t>
  </si>
  <si>
    <t xml:space="preserve">Na3(SO4)(NO3)•(H2O) </t>
  </si>
  <si>
    <t>Clinoungemachite</t>
  </si>
  <si>
    <t xml:space="preserve">K3Na9Fe+++(SO4)6(OH)3•9(H2O) </t>
  </si>
  <si>
    <t>Ungemachite</t>
  </si>
  <si>
    <t xml:space="preserve">K3Na8Fe+++(SO4)6(NO3)2•6(H2O) </t>
  </si>
  <si>
    <t>Humberstonite</t>
  </si>
  <si>
    <t xml:space="preserve">K3Na7Mg2(SO4)6(NO3)2•6(H2O) </t>
  </si>
  <si>
    <t>Bentorite</t>
  </si>
  <si>
    <t xml:space="preserve">Ca6(Cr,Al)2(SO4)3(OH)12•26(H2O) </t>
  </si>
  <si>
    <t>Charlesite</t>
  </si>
  <si>
    <t xml:space="preserve">Ca6(Al,Si)2(SO4)2B(OH)4(OH,O)12•26(H2O) </t>
  </si>
  <si>
    <t>Ettringite</t>
  </si>
  <si>
    <t xml:space="preserve">Ca6Al2(SO4)3(OH)12•26(H2O) </t>
  </si>
  <si>
    <t>Jouravskite</t>
  </si>
  <si>
    <t xml:space="preserve">Ca3Mn++++(SO4,CO3)2(OH)6•12(H2O) </t>
  </si>
  <si>
    <t>Sturmanite</t>
  </si>
  <si>
    <t xml:space="preserve">Ca6(Fe+++,Al,Mn++)2(SO4)2[B(OH)4](OH)12•25(H2O) </t>
  </si>
  <si>
    <t>Thaumasite</t>
  </si>
  <si>
    <t xml:space="preserve">Ca3Si(CO3)(SO4)(OH)6•12(H2O) </t>
  </si>
  <si>
    <t>Carraraite</t>
  </si>
  <si>
    <t xml:space="preserve">Ca3Ge(OH)6(SO4)(CO3 </t>
  </si>
  <si>
    <t>Buryatite</t>
  </si>
  <si>
    <t xml:space="preserve">Ca3(Si,Fe+++,Al)[SO4][B(OH)4](OH,O)6•12(H2O) </t>
  </si>
  <si>
    <t>Rapidcreekite</t>
  </si>
  <si>
    <t xml:space="preserve">Ca2(SO4)(CO3)•4(H2O) </t>
  </si>
  <si>
    <t>Tatarskite</t>
  </si>
  <si>
    <t xml:space="preserve">Ca6Mg2(SO4)2(CO3)2Cl4(OH)4•7(H2O) </t>
  </si>
  <si>
    <t>Nakauriite</t>
  </si>
  <si>
    <t xml:space="preserve">(Mn,Ni,Cu)8(SO4)4(CO3)(OH)6•48(H2O) </t>
  </si>
  <si>
    <t>Chessexite</t>
  </si>
  <si>
    <t xml:space="preserve">(K,Na)4Ca2Mg3Al8(SiO4)2(SO4)10(OH)10•40(H2O) </t>
  </si>
  <si>
    <t>Carlosruizite</t>
  </si>
  <si>
    <t xml:space="preserve">K6(Na,K)4Na6Mg10(Se++++++O4)12(IO3)12•12(H2O) </t>
  </si>
  <si>
    <t>Fuenzalidaite</t>
  </si>
  <si>
    <t xml:space="preserve">K6(Na,K)4Na6Mg10(SO4)12(IO3)12•12(H2O) </t>
  </si>
  <si>
    <t>Chelyabinskite</t>
  </si>
  <si>
    <t xml:space="preserve">(Ca,Mg)3Si(OH)6(SO4,CO3)2•9(H2O) </t>
  </si>
  <si>
    <t>Uranyl Sulfates</t>
  </si>
  <si>
    <t>Uranyl Sulfates: Without cations</t>
  </si>
  <si>
    <t>Uranopilite</t>
  </si>
  <si>
    <t xml:space="preserve">[(UO2)6(SO4)O2(OH)6(H2O)6]•8(H2O) </t>
  </si>
  <si>
    <t>Metauranopilite</t>
  </si>
  <si>
    <t xml:space="preserve">(UO2)6(SO4)(OH)10•5(H2O) </t>
  </si>
  <si>
    <t>Jachymovite</t>
  </si>
  <si>
    <t xml:space="preserve">(UO2)8(SO4)(OH)14•13(H2O) </t>
  </si>
  <si>
    <t>Uranyl Sulfates: With medium-sized cations</t>
  </si>
  <si>
    <t>Johannite</t>
  </si>
  <si>
    <t xml:space="preserve">Cu(UO2)2(SO4)2(OH)2•8(H2O) </t>
  </si>
  <si>
    <t>Deliensite</t>
  </si>
  <si>
    <t xml:space="preserve">Fe++(UO2)2(SO4)2(OH)2•3(H2O) </t>
  </si>
  <si>
    <t>Uranyl Sulfates: With medium-sized and large cations</t>
  </si>
  <si>
    <t>Cobaltzippeite</t>
  </si>
  <si>
    <t xml:space="preserve">Co++2(UO2)6(SO4)3(OH)10•16(H2O) </t>
  </si>
  <si>
    <t>Magnesiozippeite</t>
  </si>
  <si>
    <t xml:space="preserve">Mg(H2O)3.5(UO2)2(SO4)O2 </t>
  </si>
  <si>
    <t>Nickelzippeite</t>
  </si>
  <si>
    <t xml:space="preserve">Ni++2(UO2)6(SO4)3(OH)10•16(H2O) </t>
  </si>
  <si>
    <t>Natrozippeite</t>
  </si>
  <si>
    <t xml:space="preserve">Na4(UO2)6(SO4)3(OH)10•4(H2O) </t>
  </si>
  <si>
    <t>Zinc-zippeite</t>
  </si>
  <si>
    <t xml:space="preserve">Zn++2(UO2)6(SO4)3(OH)10•16(H2O) </t>
  </si>
  <si>
    <t>Zippeite</t>
  </si>
  <si>
    <t xml:space="preserve">K4(UO2)6(SO4)3(OH)10•4(H2O) </t>
  </si>
  <si>
    <t>Rabejacite</t>
  </si>
  <si>
    <t xml:space="preserve">Ca(UO2)4(SO4)2(OH)6•6(H2O) </t>
  </si>
  <si>
    <t>Marecottite</t>
  </si>
  <si>
    <t xml:space="preserve">Mg3(H2O)18[(UO2)4O3(SO4)2]2•10(H2O) </t>
  </si>
  <si>
    <t>Pseudojohannite</t>
  </si>
  <si>
    <t xml:space="preserve">Cu6.5[(UO2)4O4(SO4)2]2(OH)5•25H2O </t>
  </si>
  <si>
    <t>Chromates</t>
  </si>
  <si>
    <t>Chromates: Without additional anions</t>
  </si>
  <si>
    <t>Tarapacaite</t>
  </si>
  <si>
    <t xml:space="preserve">K2CrO4 </t>
  </si>
  <si>
    <t>Chromatite</t>
  </si>
  <si>
    <t xml:space="preserve">CaCrO4 </t>
  </si>
  <si>
    <t>Hashemite</t>
  </si>
  <si>
    <t xml:space="preserve">Ba(Cr,S)O4 </t>
  </si>
  <si>
    <t>Crocoite</t>
  </si>
  <si>
    <t xml:space="preserve">PbCrO4 </t>
  </si>
  <si>
    <t>Chromates: With additional O, V, S, Cl</t>
  </si>
  <si>
    <t>Phoenicochroite</t>
  </si>
  <si>
    <t xml:space="preserve">Pb2(CrO4)O </t>
  </si>
  <si>
    <t>Santanaite</t>
  </si>
  <si>
    <t xml:space="preserve">Pb++9Pb++++2CrO16 </t>
  </si>
  <si>
    <t>Wattersite</t>
  </si>
  <si>
    <t xml:space="preserve">Hg+4Hg++Cr++++++O6 </t>
  </si>
  <si>
    <t>Deanesmithite</t>
  </si>
  <si>
    <t xml:space="preserve">Hg+2Hg++3Cr++++++O5S2 </t>
  </si>
  <si>
    <t>Edoylerite</t>
  </si>
  <si>
    <t xml:space="preserve">Hg++3Cr++++++O4S2 </t>
  </si>
  <si>
    <t>Chromates: With PO4, AsO4, SiO4</t>
  </si>
  <si>
    <t>Vauquelinite</t>
  </si>
  <si>
    <t xml:space="preserve">Pb2Cu(CrO4)(PO4)(OH) </t>
  </si>
  <si>
    <t>Fornacite</t>
  </si>
  <si>
    <t xml:space="preserve">Pb2Cu(CrO4)(AsO4)(OH) </t>
  </si>
  <si>
    <t>Molybdofornacite</t>
  </si>
  <si>
    <t xml:space="preserve">Pb2Cu[(As,P)O4][(Mo,Cr)O4](OH) </t>
  </si>
  <si>
    <t>Hemihedrite</t>
  </si>
  <si>
    <t xml:space="preserve">Pb10Zn(CrO4)6(SiO4)2F2 </t>
  </si>
  <si>
    <t>Iranite</t>
  </si>
  <si>
    <t xml:space="preserve">Pb10Cu(CrO4)6(SiO4)2(F,OH)2 </t>
  </si>
  <si>
    <t>Embreyite</t>
  </si>
  <si>
    <t xml:space="preserve">Pb5(CrO4)2(PO4)2•(H2O) </t>
  </si>
  <si>
    <t>Cassedanneite</t>
  </si>
  <si>
    <t xml:space="preserve">Pb5(VO4)2(CrO4)2•(H2O) </t>
  </si>
  <si>
    <t>Chromates: Dichromates</t>
  </si>
  <si>
    <t>Lopezite</t>
  </si>
  <si>
    <t xml:space="preserve">K2Cr2O7 </t>
  </si>
  <si>
    <t>Molybdates, Wolframates and Niobates</t>
  </si>
  <si>
    <t>Molybdates, Wolframates and Niobates: Without additional anions or H2O</t>
  </si>
  <si>
    <t>Fergusonite-(Ce)</t>
  </si>
  <si>
    <t xml:space="preserve">(Ce,La,Y)NbO4 </t>
  </si>
  <si>
    <t>Fergusonite-(Nd)</t>
  </si>
  <si>
    <t xml:space="preserve">(Nd,Ce)(Nb,Ti)O4 </t>
  </si>
  <si>
    <t>Fergusonite-(Y)</t>
  </si>
  <si>
    <t>Stolzite</t>
  </si>
  <si>
    <t>Powellite</t>
  </si>
  <si>
    <t xml:space="preserve">CaMoO4 </t>
  </si>
  <si>
    <t>Wulfenite</t>
  </si>
  <si>
    <t xml:space="preserve">PbMoO4 </t>
  </si>
  <si>
    <t>Formanite-(Y)</t>
  </si>
  <si>
    <t xml:space="preserve">YTaO4 </t>
  </si>
  <si>
    <t>Iwashiroite-(Y)</t>
  </si>
  <si>
    <t>Paraniite-(Y)</t>
  </si>
  <si>
    <t xml:space="preserve">Ca2Y(AsO4)(WO4)2 </t>
  </si>
  <si>
    <t>Molybdates, Wolframates and Niobates: With additional anions and/or H2O</t>
  </si>
  <si>
    <t>Lindgrenite</t>
  </si>
  <si>
    <t xml:space="preserve">Cu3(MoO4)2(OH)2 </t>
  </si>
  <si>
    <t>Szenicsite</t>
  </si>
  <si>
    <t xml:space="preserve">Cu3MoO4(OH)4 </t>
  </si>
  <si>
    <t>Cuprotungstite</t>
  </si>
  <si>
    <t xml:space="preserve">Cu++3(WO4)2(OH)2 </t>
  </si>
  <si>
    <t>Phyllotungstite</t>
  </si>
  <si>
    <t xml:space="preserve">CaFe+++3H(WO4)6•10(H2O) </t>
  </si>
  <si>
    <t>Rankachite</t>
  </si>
  <si>
    <t xml:space="preserve">CaFe++V+++++4W++++++8O36•12(H2O) </t>
  </si>
  <si>
    <t>Ferrimolybdite</t>
  </si>
  <si>
    <t xml:space="preserve">Fe+++2(MoO4)3•8(H2O) </t>
  </si>
  <si>
    <t>Anthoinite</t>
  </si>
  <si>
    <t xml:space="preserve">AlWO3(OH)3 </t>
  </si>
  <si>
    <t>Mpororoite</t>
  </si>
  <si>
    <t xml:space="preserve">Al(WO3)(OH)3•2(H2O) </t>
  </si>
  <si>
    <t>Obradovicite</t>
  </si>
  <si>
    <t xml:space="preserve">H4(K,Na)Cu++Fe+++2(AsO4)(MoO4)5•12(H2O) </t>
  </si>
  <si>
    <t>Mendozavilite</t>
  </si>
  <si>
    <t xml:space="preserve">(Na,Mg)Ca2[Mo++++++8P+++++2Fe+++3O36(OH)]•n(H2O), </t>
  </si>
  <si>
    <t>Paramendozavilite</t>
  </si>
  <si>
    <t xml:space="preserve">NaAl4Fe+++7(PO4)5(P+++++Mo++++++12O40)(OH)16•56(H2O) </t>
  </si>
  <si>
    <t>Uranium and Uranyl Molybdates and Wolframates</t>
  </si>
  <si>
    <t>Uranium and Uranyl Molybdates and Wolframates: With U4+</t>
  </si>
  <si>
    <t>Sedovite</t>
  </si>
  <si>
    <t xml:space="preserve">U(MoO4)2 </t>
  </si>
  <si>
    <t>Cousinite</t>
  </si>
  <si>
    <t xml:space="preserve">MgU2Mo2O13•6(H2O) </t>
  </si>
  <si>
    <t>Moluranite</t>
  </si>
  <si>
    <t xml:space="preserve">H4U++++(UO2)3(MoO4)7•18(H2O) </t>
  </si>
  <si>
    <t>Uranium and Uranyl Molybdates and Wolframates: With U6+</t>
  </si>
  <si>
    <t>Calcurmolite</t>
  </si>
  <si>
    <t xml:space="preserve">Ca(UO2)3(MoO4)3(OH)2•11(H2O) </t>
  </si>
  <si>
    <t>Tengchongite</t>
  </si>
  <si>
    <t xml:space="preserve">CaU++++++6Mo++++++2O25•12(H2O) </t>
  </si>
  <si>
    <t>Uranotungstite</t>
  </si>
  <si>
    <t xml:space="preserve">(Fe++,Ba,Pb)(UO2)2WO4(OH)4•12(H2O) </t>
  </si>
  <si>
    <t>Thiosulfates</t>
  </si>
  <si>
    <t>Thiosulfates: Thiosulfates with Pb</t>
  </si>
  <si>
    <t>Sidpietersite</t>
  </si>
  <si>
    <t xml:space="preserve">Pb++4(S++++++O3S--)O2(OH)2 </t>
  </si>
  <si>
    <t>Unclassified Strunz SULFATES (SELENATES, TELLURATES)</t>
  </si>
  <si>
    <t>Unclassified Strunz SULFATES (SELENATES, TELLURATES): Unknown</t>
  </si>
  <si>
    <t>Aiolosite</t>
  </si>
  <si>
    <t xml:space="preserve">Na4Bi(SO4)3Cl </t>
  </si>
  <si>
    <t>Steverustite</t>
  </si>
  <si>
    <t xml:space="preserve">Pb++5(OH)5[Cu+(SO3S--)3](H2O)1.67 </t>
  </si>
  <si>
    <t>Grandviewite</t>
  </si>
  <si>
    <t xml:space="preserve">Cu3Al9(SO4)2(OH)29 </t>
  </si>
  <si>
    <t>IMA2009-008</t>
  </si>
  <si>
    <t xml:space="preserve">Y2[(UO2)8O6(SO4)4(OH)2]•26H2O </t>
  </si>
  <si>
    <t xml:space="preserve">(NH4)4NaAl2(SO4)4Cl(OH)2 </t>
  </si>
  <si>
    <t>Blakeite</t>
  </si>
  <si>
    <t xml:space="preserve">Fe2(TeO3)3 </t>
  </si>
  <si>
    <t>PHOSPHATES, ARSENATES, VANADATES</t>
  </si>
  <si>
    <t xml:space="preserve"> 'phosphate' 'phosphates'</t>
  </si>
  <si>
    <t>Phosphates, etc without additional anions, without H2O</t>
  </si>
  <si>
    <t>Phosphates, etc without additional anions, without H2O: With small cations (some also with larger ones)</t>
  </si>
  <si>
    <t>Alarsite</t>
  </si>
  <si>
    <t xml:space="preserve">AlAsO4 </t>
  </si>
  <si>
    <t>Berlinite</t>
  </si>
  <si>
    <t xml:space="preserve">AlPO4 </t>
  </si>
  <si>
    <t>Rodolicoite</t>
  </si>
  <si>
    <t xml:space="preserve">Fe+++PO4 </t>
  </si>
  <si>
    <t>Beryllonite</t>
  </si>
  <si>
    <t xml:space="preserve">NaBePO4 </t>
  </si>
  <si>
    <t>Hurlbutite</t>
  </si>
  <si>
    <t xml:space="preserve">CaBe2(PO4)2 </t>
  </si>
  <si>
    <t>Lithiophosphate</t>
  </si>
  <si>
    <t xml:space="preserve">Li3PO4 </t>
  </si>
  <si>
    <t>Nalipoite</t>
  </si>
  <si>
    <t xml:space="preserve">NaLi2PO4 </t>
  </si>
  <si>
    <t>Olympite</t>
  </si>
  <si>
    <t xml:space="preserve">LiNa5(PO4)2 </t>
  </si>
  <si>
    <t>Phosphates, etc without additional anions, without H2O: With medium-sized cations</t>
  </si>
  <si>
    <t>Farringtonite</t>
  </si>
  <si>
    <t xml:space="preserve">Mg3(PO4)2 </t>
  </si>
  <si>
    <t>Ferrisicklerite</t>
  </si>
  <si>
    <t xml:space="preserve">Li(Fe+++,Mn++)PO4 </t>
  </si>
  <si>
    <t>Heterosite</t>
  </si>
  <si>
    <t>Natrophilite</t>
  </si>
  <si>
    <t xml:space="preserve">NaMnPO4 </t>
  </si>
  <si>
    <t>Lithiophilite</t>
  </si>
  <si>
    <t xml:space="preserve">LiMnPO4 </t>
  </si>
  <si>
    <t>Purpurite</t>
  </si>
  <si>
    <t xml:space="preserve">Mn+++PO4 </t>
  </si>
  <si>
    <t>Sicklerite</t>
  </si>
  <si>
    <t xml:space="preserve">Li(Mn++,Fe+++)PO4 </t>
  </si>
  <si>
    <t>Simferite</t>
  </si>
  <si>
    <t xml:space="preserve">Li(Mg,Fe+++,Mn+++)2(PO4)2 </t>
  </si>
  <si>
    <t>Triphylite</t>
  </si>
  <si>
    <t xml:space="preserve">LiFe++PO4 </t>
  </si>
  <si>
    <t>Chopinite</t>
  </si>
  <si>
    <t xml:space="preserve">(Mg,Fe)3(PO4)2 </t>
  </si>
  <si>
    <t>Sarcopside</t>
  </si>
  <si>
    <t xml:space="preserve">(Fe++,Mn,Mg)3(PO4)2 </t>
  </si>
  <si>
    <t>Beusite</t>
  </si>
  <si>
    <t xml:space="preserve">(Mn++,Fe++,Ca,Mg)3(PO4)2 </t>
  </si>
  <si>
    <t>Graftonite</t>
  </si>
  <si>
    <t xml:space="preserve">(Fe++,Mn,Ca)3(PO4)2 </t>
  </si>
  <si>
    <t>Xanthiosite</t>
  </si>
  <si>
    <t xml:space="preserve">Ni3(AsO4)2 </t>
  </si>
  <si>
    <t>Lammerite</t>
  </si>
  <si>
    <t xml:space="preserve">Cu3[(As,P)O4]2 </t>
  </si>
  <si>
    <t>Stranskiite</t>
  </si>
  <si>
    <t xml:space="preserve">Zn2Cu++(AsO4)2 </t>
  </si>
  <si>
    <t>Mcbirneyite</t>
  </si>
  <si>
    <t xml:space="preserve">Cu3(VO4)2 </t>
  </si>
  <si>
    <t>Lyonsite</t>
  </si>
  <si>
    <t xml:space="preserve">Cu++3Fe+++4(VO4)6 </t>
  </si>
  <si>
    <t>Phosphates, etc without additional anions, without H2O: With medium-sized and large cations</t>
  </si>
  <si>
    <t>Howardevansite</t>
  </si>
  <si>
    <t xml:space="preserve">NaCu++Fe+++2(VO4)3 </t>
  </si>
  <si>
    <t>IMA2008-054</t>
  </si>
  <si>
    <t xml:space="preserve">NaCaMn2(PO4)[PO3(OH)]2 </t>
  </si>
  <si>
    <t>Alluaudite</t>
  </si>
  <si>
    <t xml:space="preserve">NaCaFe++(Mn,Fe++,Fe+++,Mg)2(PO4)3 </t>
  </si>
  <si>
    <t>Arseniopleite</t>
  </si>
  <si>
    <t xml:space="preserve">(Ca,Na)(Na,Pb)Mn++(Mn++,Mg,Fe++)2(AsO4)3 </t>
  </si>
  <si>
    <t>Caryinite</t>
  </si>
  <si>
    <t xml:space="preserve">(Na,Pb)(Ca,Na)(Ca,Mn++)(Mn++,Mg)2(AsO4)3 </t>
  </si>
  <si>
    <t>Hagendorfite</t>
  </si>
  <si>
    <t xml:space="preserve">NaCaMn(Fe++,Fe+++,Mg)2(PO4)3 </t>
  </si>
  <si>
    <t>Ferroalluaudite</t>
  </si>
  <si>
    <t xml:space="preserve">NaCaFe++(Fe++,Mn,Fe+++,Mg)2(PO4)3 </t>
  </si>
  <si>
    <t>Maghagendorfite</t>
  </si>
  <si>
    <t xml:space="preserve">NaMgMn(Fe++,Fe+++)2(PO4)3 </t>
  </si>
  <si>
    <t>Varulite</t>
  </si>
  <si>
    <t xml:space="preserve">NaCaMn(Mn,Fe++,Fe+++)2(PO4)3 </t>
  </si>
  <si>
    <t>Yazganite</t>
  </si>
  <si>
    <t xml:space="preserve">NaFe+++2(Mg,Mn)(AsO4)3•H2O </t>
  </si>
  <si>
    <t>Johillerite</t>
  </si>
  <si>
    <t xml:space="preserve">Na(Mg,Zn)3Cu(AsO4)3 </t>
  </si>
  <si>
    <t>Odanielite</t>
  </si>
  <si>
    <t xml:space="preserve">Na(Zn,Mg)3H2(AsO4)3 </t>
  </si>
  <si>
    <t>Nickenichite</t>
  </si>
  <si>
    <t xml:space="preserve">Na0,8Ca0,4(Mg,Fe+++,Al)3Cu0,4(AsO4)3 </t>
  </si>
  <si>
    <t>Bradaczekite</t>
  </si>
  <si>
    <t xml:space="preserve">NaCu4(AsO4)3 </t>
  </si>
  <si>
    <t>Ferrohagendorfite</t>
  </si>
  <si>
    <t xml:space="preserve">(Na,Ca)2Fe++(Fe++,Fe+++)2(PO4)3 </t>
  </si>
  <si>
    <t>Bobfergusonite</t>
  </si>
  <si>
    <t xml:space="preserve">Na2Mn++5Fe+++Al(PO4)6 </t>
  </si>
  <si>
    <t>Ferrowyllieite</t>
  </si>
  <si>
    <t xml:space="preserve">(Na,Ca,Mn)(Fe++,Mn)(Fe++,Fe+++,Mg)Al(PO4)3 </t>
  </si>
  <si>
    <t>Qingheiite</t>
  </si>
  <si>
    <t xml:space="preserve">Na2(Mn++,Mg,Fe++)(Al,Fe+++)(PO4)3 </t>
  </si>
  <si>
    <t>Rosemaryite</t>
  </si>
  <si>
    <t xml:space="preserve">(Na,Ca,Mn++)(Mn++,Fe++)(Fe+++,Fe++,Mg)Al(PO4)3 </t>
  </si>
  <si>
    <t>Wyllieite</t>
  </si>
  <si>
    <t xml:space="preserve">(Na,Ca,Mn++)(Mn++,Fe++)(Fe++,Fe+++,Mg)Al(PO4)3 </t>
  </si>
  <si>
    <t>Ferrorosemaryite</t>
  </si>
  <si>
    <t xml:space="preserve">[]NaFe++Fe+++Al(PO4)3 </t>
  </si>
  <si>
    <t>Maricite</t>
  </si>
  <si>
    <t xml:space="preserve">NaFe++PO4 </t>
  </si>
  <si>
    <t>Berzeliite</t>
  </si>
  <si>
    <t xml:space="preserve">(Ca,Na)3(Mg,Mn)2(AsO4)3 </t>
  </si>
  <si>
    <t>Manganberzeliite</t>
  </si>
  <si>
    <t xml:space="preserve">(Ca,Na)3(Mn,Mg)2(AsO4)3 </t>
  </si>
  <si>
    <t>Palenzonaite</t>
  </si>
  <si>
    <t xml:space="preserve">(Ca,Na)3Mn++(V+++++,As+++++,Si)3O12 </t>
  </si>
  <si>
    <t>Schaferite</t>
  </si>
  <si>
    <t xml:space="preserve">NaCa2Mg2(VO4)3 </t>
  </si>
  <si>
    <t>Brianite</t>
  </si>
  <si>
    <t xml:space="preserve">Na2CaMg(PO4)2 </t>
  </si>
  <si>
    <t>Vitusite-(Ce)</t>
  </si>
  <si>
    <t xml:space="preserve">Na3(Ce,La,Nd)(PO4)2 </t>
  </si>
  <si>
    <t>Olgite</t>
  </si>
  <si>
    <t xml:space="preserve">Na(Sr,Ba)PO4 </t>
  </si>
  <si>
    <t>Bario-olgite</t>
  </si>
  <si>
    <t xml:space="preserve">Na(Ba,Sr,Na,REE)PO4 </t>
  </si>
  <si>
    <t>Ferromerrillite</t>
  </si>
  <si>
    <t xml:space="preserve">Ca9NaFe(PO4)7 </t>
  </si>
  <si>
    <t>Bobdownsite</t>
  </si>
  <si>
    <t xml:space="preserve">Ca9Mg(PO3F)(PO4)6 </t>
  </si>
  <si>
    <t>Merrillite-(Ca)</t>
  </si>
  <si>
    <t xml:space="preserve">(Ca,[])19Mg2(PO4)14 </t>
  </si>
  <si>
    <t>Merrillite</t>
  </si>
  <si>
    <t xml:space="preserve">Ca18Na2Mg2(PO4)14 </t>
  </si>
  <si>
    <t>Merrillite-(Y)</t>
  </si>
  <si>
    <t xml:space="preserve">Ca16Y2Mg2(PO4)14 </t>
  </si>
  <si>
    <t>Whitlockite</t>
  </si>
  <si>
    <t xml:space="preserve">Ca9(Mg,Fe++)(PO4)6(PO3OH) </t>
  </si>
  <si>
    <t>Tuite</t>
  </si>
  <si>
    <t xml:space="preserve">Ca3(PO4)2 </t>
  </si>
  <si>
    <t>Strontiowhitlockite</t>
  </si>
  <si>
    <t xml:space="preserve">Sr7(Mg,Ca)3(PO4)6[PO3(OH)] </t>
  </si>
  <si>
    <t>Stornesite-(Y)</t>
  </si>
  <si>
    <t xml:space="preserve">(Y, </t>
  </si>
  <si>
    <t>Xenophyllite</t>
  </si>
  <si>
    <t xml:space="preserve">Na4Fe7(PO4)6 </t>
  </si>
  <si>
    <t>Fillowite</t>
  </si>
  <si>
    <t xml:space="preserve">Na2Ca(Mn,Fe++)7(PO4)6 </t>
  </si>
  <si>
    <t>Chladniite</t>
  </si>
  <si>
    <t xml:space="preserve">Na2Ca(Mg,Fe++)7(PO4)6 </t>
  </si>
  <si>
    <t>Johnsomervilleite</t>
  </si>
  <si>
    <t xml:space="preserve">Na2Ca(Mg,Fe++,Mn)7(PO4)6 </t>
  </si>
  <si>
    <t>Galileiite</t>
  </si>
  <si>
    <t xml:space="preserve">NaFe++4(PO4)3 </t>
  </si>
  <si>
    <t>Harrisonite</t>
  </si>
  <si>
    <t xml:space="preserve">Ca(Fe++,Mg)6(PO4)2(SiO4)2 </t>
  </si>
  <si>
    <t>Kosnarite</t>
  </si>
  <si>
    <t xml:space="preserve">KZr++++2(PO4)3 </t>
  </si>
  <si>
    <t>Panethite</t>
  </si>
  <si>
    <t xml:space="preserve">(Na,Ca,K)2(Mg,Fe++,Mn)2(PO4)2 </t>
  </si>
  <si>
    <t>Stanfieldite</t>
  </si>
  <si>
    <t xml:space="preserve">Ca4(Mg,Fe++,Mn)5(PO4)6 </t>
  </si>
  <si>
    <t>Ronneburgite</t>
  </si>
  <si>
    <t xml:space="preserve">K2MnV4O12 </t>
  </si>
  <si>
    <t>Tillmannsite</t>
  </si>
  <si>
    <t xml:space="preserve">(Ag3Hg)(V,As)O4 </t>
  </si>
  <si>
    <t>Filatovite</t>
  </si>
  <si>
    <t xml:space="preserve">K[(Al,Zn)2(As,Si)2O8] </t>
  </si>
  <si>
    <t>IMA2008-064</t>
  </si>
  <si>
    <t xml:space="preserve">Na16Mn++25Al8(PO4)30 </t>
  </si>
  <si>
    <t>Phosphates, etc without additional anions, without H2O: With only large cations</t>
  </si>
  <si>
    <t>Nahpoite</t>
  </si>
  <si>
    <t xml:space="preserve">Na2HPO4 </t>
  </si>
  <si>
    <t>Svenekite</t>
  </si>
  <si>
    <t xml:space="preserve">Ca(H2AsO4)2 </t>
  </si>
  <si>
    <t>Weilite</t>
  </si>
  <si>
    <t xml:space="preserve">CaHAsO4 </t>
  </si>
  <si>
    <t>Monetite</t>
  </si>
  <si>
    <t xml:space="preserve">CaHPO4 </t>
  </si>
  <si>
    <t>Archerite</t>
  </si>
  <si>
    <t xml:space="preserve">(K,NH4)H2PO4 </t>
  </si>
  <si>
    <t>Biphosphammite</t>
  </si>
  <si>
    <t xml:space="preserve">(NH4,K)H2PO4 </t>
  </si>
  <si>
    <t>Phosphammite</t>
  </si>
  <si>
    <t xml:space="preserve">(NH4)2HPO4 </t>
  </si>
  <si>
    <t>Buchwaldite</t>
  </si>
  <si>
    <t xml:space="preserve">NaCaPO4 </t>
  </si>
  <si>
    <t>Schultenite</t>
  </si>
  <si>
    <t xml:space="preserve">PbHAsO4 </t>
  </si>
  <si>
    <t>Wakefieldite-(La)</t>
  </si>
  <si>
    <t xml:space="preserve">LaVO4 </t>
  </si>
  <si>
    <t>Wakefieldite-(Nd)</t>
  </si>
  <si>
    <t xml:space="preserve">NdVO4 </t>
  </si>
  <si>
    <t>Chernovite-(Y)</t>
  </si>
  <si>
    <t xml:space="preserve">YAsO4 </t>
  </si>
  <si>
    <t>Pretulite</t>
  </si>
  <si>
    <t xml:space="preserve">ScPO4 </t>
  </si>
  <si>
    <t>Xenotime-(Y)</t>
  </si>
  <si>
    <t xml:space="preserve">YPO4 </t>
  </si>
  <si>
    <t>Xenotime-(Yb)</t>
  </si>
  <si>
    <t xml:space="preserve">YbPO4 </t>
  </si>
  <si>
    <t>Dreyerite</t>
  </si>
  <si>
    <t xml:space="preserve">BiVO4 </t>
  </si>
  <si>
    <t>Wakefieldite-(Ce)</t>
  </si>
  <si>
    <t xml:space="preserve">(Ce+++,Pb++,Pb++++)VO4 </t>
  </si>
  <si>
    <t>Wakefieldite-(Y)</t>
  </si>
  <si>
    <t xml:space="preserve">YVO4 </t>
  </si>
  <si>
    <t>Pucherite</t>
  </si>
  <si>
    <t>Ximengite</t>
  </si>
  <si>
    <t xml:space="preserve">BiPO4 </t>
  </si>
  <si>
    <t>Gasparite-(Ce)</t>
  </si>
  <si>
    <t xml:space="preserve">CeAsO4 </t>
  </si>
  <si>
    <t>Monazite-(Ce)</t>
  </si>
  <si>
    <t xml:space="preserve">(Ce,La,Nd,Th)PO4 </t>
  </si>
  <si>
    <t>Monazite-(La)</t>
  </si>
  <si>
    <t xml:space="preserve">(La,Ce,Nd)PO4 </t>
  </si>
  <si>
    <t>Monazite-(Nd)</t>
  </si>
  <si>
    <t xml:space="preserve">(Nd,Ce,La)(P,Si)O4 </t>
  </si>
  <si>
    <t>Rooseveltite</t>
  </si>
  <si>
    <t xml:space="preserve">BiAsO4 </t>
  </si>
  <si>
    <t>Brabantite</t>
  </si>
  <si>
    <t xml:space="preserve">CaTh(PO4)2 </t>
  </si>
  <si>
    <t>Monazite-(Sm)</t>
  </si>
  <si>
    <t xml:space="preserve">SmPO4 </t>
  </si>
  <si>
    <t>Tetrarooseveltite</t>
  </si>
  <si>
    <t>Chursinite</t>
  </si>
  <si>
    <t xml:space="preserve">Hg+Hg++(AsO4) </t>
  </si>
  <si>
    <t>Clinobisvanite</t>
  </si>
  <si>
    <t>Phosphates, etc with Additional Anions, without H2O</t>
  </si>
  <si>
    <t>Phosphates, etc with Additional Anions, without H2O: With small and medium-sized cations</t>
  </si>
  <si>
    <t>Vayrynenite</t>
  </si>
  <si>
    <t xml:space="preserve">MnBe(PO4)(OH,F) </t>
  </si>
  <si>
    <t>Bergslagite</t>
  </si>
  <si>
    <t xml:space="preserve">CaBe(AsO4)(OH) </t>
  </si>
  <si>
    <t>Hydroxylherderite</t>
  </si>
  <si>
    <t xml:space="preserve">CaBe(PO4)(OH) </t>
  </si>
  <si>
    <t>Herderite</t>
  </si>
  <si>
    <t xml:space="preserve">CaBe(PO4)F </t>
  </si>
  <si>
    <t>Babefphite</t>
  </si>
  <si>
    <t xml:space="preserve">BaBe(PO4)(F,O) </t>
  </si>
  <si>
    <t>Phosphates, etc with Additional Anions, without H2O: With only medium-sized cations, (OH, etc.):RO4 £ 1:1</t>
  </si>
  <si>
    <t>Amblygonite</t>
  </si>
  <si>
    <t xml:space="preserve">(Li,Na)Al(PO4)(F,OH) </t>
  </si>
  <si>
    <t>Natromontebrasite</t>
  </si>
  <si>
    <t xml:space="preserve">(Na,Li)Al(PO4)(OH,F) </t>
  </si>
  <si>
    <t>Montebrasite</t>
  </si>
  <si>
    <t xml:space="preserve">LiAl(PO4)(OH,F) </t>
  </si>
  <si>
    <t>Tavorite</t>
  </si>
  <si>
    <t xml:space="preserve">LiFe+++(PO4)(OH) </t>
  </si>
  <si>
    <t>Zwieselite</t>
  </si>
  <si>
    <t xml:space="preserve">(Fe++,Mn)2(PO4)F </t>
  </si>
  <si>
    <t>Triplite</t>
  </si>
  <si>
    <t xml:space="preserve">(Mn,Fe++,Mg,Ca)2(PO4)(F,OH) </t>
  </si>
  <si>
    <t>Magniotriplite</t>
  </si>
  <si>
    <t xml:space="preserve">(Mg,Fe++,Mn)2(PO4)F </t>
  </si>
  <si>
    <t>Hydroxylwagnerite</t>
  </si>
  <si>
    <t xml:space="preserve">Mg2(PO4)(OH) </t>
  </si>
  <si>
    <t>Joosteite</t>
  </si>
  <si>
    <t xml:space="preserve">(Mn++,Mn+++,Fe+++)2(PO4)O </t>
  </si>
  <si>
    <t>Sarkinite</t>
  </si>
  <si>
    <t xml:space="preserve">Mn++2(AsO4)(OH) </t>
  </si>
  <si>
    <t>Stanekite</t>
  </si>
  <si>
    <t xml:space="preserve">Fe+++(Mn,Fe++,Mg)(PO4)O </t>
  </si>
  <si>
    <t>Triploidite</t>
  </si>
  <si>
    <t xml:space="preserve">(Mn,Fe++)2(PO4)(OH) </t>
  </si>
  <si>
    <t>Wolfeite</t>
  </si>
  <si>
    <t xml:space="preserve">(Fe++,Mn++)2(PO4)(OH) </t>
  </si>
  <si>
    <t>Wagnerite</t>
  </si>
  <si>
    <t xml:space="preserve">(Mg,Fe++)2(PO4)F </t>
  </si>
  <si>
    <t>Satterlyite</t>
  </si>
  <si>
    <t xml:space="preserve">(Fe++,Mg)2(PO4)(OH) </t>
  </si>
  <si>
    <t>Holtedahlite</t>
  </si>
  <si>
    <t xml:space="preserve">Mg12(PO3OH,CO3)(PO4)5(OH,O)6 </t>
  </si>
  <si>
    <t>Althausite</t>
  </si>
  <si>
    <t xml:space="preserve">Mg2(PO4)(OH,F,O) </t>
  </si>
  <si>
    <t>Zincolivenite</t>
  </si>
  <si>
    <t xml:space="preserve">CuZn(AsO4)(OH) </t>
  </si>
  <si>
    <t>Eveite</t>
  </si>
  <si>
    <t xml:space="preserve">Mn2(AsO4)(OH) </t>
  </si>
  <si>
    <t>Olivenite</t>
  </si>
  <si>
    <t xml:space="preserve">Cu2AsO4(OH) </t>
  </si>
  <si>
    <t>Adamite</t>
  </si>
  <si>
    <t xml:space="preserve">Zn2(AsO4)(OH) </t>
  </si>
  <si>
    <t>Libethenite</t>
  </si>
  <si>
    <t xml:space="preserve">Cu2(PO4)(OH) </t>
  </si>
  <si>
    <t>Zincolibethenite</t>
  </si>
  <si>
    <t xml:space="preserve">CuZn(PO4)OH </t>
  </si>
  <si>
    <t>Paradamite</t>
  </si>
  <si>
    <t>Tarbuttite</t>
  </si>
  <si>
    <t xml:space="preserve">Zn2(PO4)(OH) </t>
  </si>
  <si>
    <t>Wilhelmkleinite</t>
  </si>
  <si>
    <t xml:space="preserve">ZnFe+++3(AsO4)2(OH)2 </t>
  </si>
  <si>
    <t>Barbosalite</t>
  </si>
  <si>
    <t xml:space="preserve">Fe++Fe+++2(PO4)2(OH)2 </t>
  </si>
  <si>
    <t>Hentschelite</t>
  </si>
  <si>
    <t xml:space="preserve">Cu++Fe+++2(PO4)2(OH)2 </t>
  </si>
  <si>
    <t>Scorzalite</t>
  </si>
  <si>
    <t xml:space="preserve">(Fe++,Mg)Al2(PO4)2(OH)2 </t>
  </si>
  <si>
    <t>Lazulite</t>
  </si>
  <si>
    <t xml:space="preserve">MgAl2(PO4)2(OH)2 </t>
  </si>
  <si>
    <t>Trolleite</t>
  </si>
  <si>
    <t xml:space="preserve">Al4(PO4)3(OH)3 </t>
  </si>
  <si>
    <t>Namibite</t>
  </si>
  <si>
    <t xml:space="preserve">Cu++Bi2(VO4)O2 </t>
  </si>
  <si>
    <t>Phosphoellenbergerite</t>
  </si>
  <si>
    <t xml:space="preserve">Mg14(PO4)6(PO3OH,CO3)2(OH)6 </t>
  </si>
  <si>
    <t>Urusovite</t>
  </si>
  <si>
    <t xml:space="preserve">Cu[AlAsO5] </t>
  </si>
  <si>
    <t>Theoparacelsite</t>
  </si>
  <si>
    <t xml:space="preserve">Cu3(OH)2(As2O7) </t>
  </si>
  <si>
    <t>Turanite</t>
  </si>
  <si>
    <t xml:space="preserve">Cu5(VO4)2(OH)4 </t>
  </si>
  <si>
    <t>Stoiberite</t>
  </si>
  <si>
    <t xml:space="preserve">Cu5V+++++2O10 </t>
  </si>
  <si>
    <t>Fingerite</t>
  </si>
  <si>
    <t xml:space="preserve">Cu11(VO4)6O2 </t>
  </si>
  <si>
    <t>Averievite</t>
  </si>
  <si>
    <t xml:space="preserve">Cu5(VO4)2O2•CuCl2 </t>
  </si>
  <si>
    <t>Zinclipscombite</t>
  </si>
  <si>
    <t xml:space="preserve">ZnFe+++2(PO4)2(OH) </t>
  </si>
  <si>
    <t>Lipscombite</t>
  </si>
  <si>
    <t xml:space="preserve">(Fe++,Mn)Fe+++2(PO4)2(OH)2 </t>
  </si>
  <si>
    <t>Richellite</t>
  </si>
  <si>
    <t xml:space="preserve">Ca3Fe+++10(PO4)8(OH)12•n(H2O) </t>
  </si>
  <si>
    <t>Phosphates, etc with Additional Anions, without H2O: With only medium-sized cations, (OH, etc.):RO4 &gt; 1:1 and &lt; 2:1</t>
  </si>
  <si>
    <t>Angelellite</t>
  </si>
  <si>
    <t xml:space="preserve">Fe+++4(AsO4)2O3 </t>
  </si>
  <si>
    <t>Plimerite</t>
  </si>
  <si>
    <t xml:space="preserve">ZnFe+++4(PO4)3(OH)5 </t>
  </si>
  <si>
    <t>Frondelite</t>
  </si>
  <si>
    <t xml:space="preserve">Mn++Fe+++4(PO4)3(OH)5 </t>
  </si>
  <si>
    <t>Rockbridgeite</t>
  </si>
  <si>
    <t xml:space="preserve">(Fe++,Mn)Fe+++4(PO4)3(OH)5 </t>
  </si>
  <si>
    <t>Aerugite</t>
  </si>
  <si>
    <t xml:space="preserve">([],Ni)9(AsO4)2(AsO6) </t>
  </si>
  <si>
    <t>Phosphates, etc with Additional Anions, without H2O: With only medium-sized cations, (OH, etc.):RO4 = 2:1</t>
  </si>
  <si>
    <t>Cornwallite</t>
  </si>
  <si>
    <t xml:space="preserve">Cu5(AsO4)2(OH)4 </t>
  </si>
  <si>
    <t>Pseudomalachite</t>
  </si>
  <si>
    <t xml:space="preserve">Cu5(PO4)2(OH)4 </t>
  </si>
  <si>
    <t>Reichenbachite</t>
  </si>
  <si>
    <t xml:space="preserve">Cu++5(PO4)2(OH)4 </t>
  </si>
  <si>
    <t>Arsenoclasite</t>
  </si>
  <si>
    <t xml:space="preserve">Mn5(AsO4)2(OH)4 </t>
  </si>
  <si>
    <t>Gatehouseite</t>
  </si>
  <si>
    <t xml:space="preserve">Mn++5(PO4)2(OH)4 </t>
  </si>
  <si>
    <t>Parwelite</t>
  </si>
  <si>
    <t xml:space="preserve">(Mn,Mg)5Sb(As,Si)2O12 </t>
  </si>
  <si>
    <t>Reppiaite</t>
  </si>
  <si>
    <t xml:space="preserve">Mn++5[(V,As)O4]2(OH)4 </t>
  </si>
  <si>
    <t>Ludjibaite</t>
  </si>
  <si>
    <t>Cornubite</t>
  </si>
  <si>
    <t>Phosphates, etc with Additional Anions, without H2O: With only medium-sized cations, (OH, etc.):RO4 &gt; 2:1</t>
  </si>
  <si>
    <t>Augelite</t>
  </si>
  <si>
    <t xml:space="preserve">Al2(PO4)(OH)3 </t>
  </si>
  <si>
    <t>Grattarolaite</t>
  </si>
  <si>
    <t xml:space="preserve">Fe+++3O3(PO4) </t>
  </si>
  <si>
    <t>Cornetite</t>
  </si>
  <si>
    <t xml:space="preserve">Cu3(PO4)(OH)3 </t>
  </si>
  <si>
    <t>Clinoclase</t>
  </si>
  <si>
    <t xml:space="preserve">Cu3(AsO4)(OH)3 </t>
  </si>
  <si>
    <t>Gilmarite</t>
  </si>
  <si>
    <t>Arhbarite</t>
  </si>
  <si>
    <t xml:space="preserve">Cu2Mg(AsO4)(OH)3 </t>
  </si>
  <si>
    <t>Allactite</t>
  </si>
  <si>
    <t xml:space="preserve">Mn7(AsO4)2(OH)8 </t>
  </si>
  <si>
    <t>Flinkite</t>
  </si>
  <si>
    <t xml:space="preserve">Mn++2Mn+++(AsO4)(OH)4 </t>
  </si>
  <si>
    <t>Raadeite</t>
  </si>
  <si>
    <t xml:space="preserve">Mg7(PO4)2(OH)8 </t>
  </si>
  <si>
    <t>Chlorophoenicite</t>
  </si>
  <si>
    <t xml:space="preserve">(Mn,Mg)3Zn2(AsO4)(OH,O)6 </t>
  </si>
  <si>
    <t>Magnesiochlorophoenicite</t>
  </si>
  <si>
    <t xml:space="preserve">(Mg,Mn)3Zn2(AsO4)(OH,O)6 </t>
  </si>
  <si>
    <t>Gerdtremmelite</t>
  </si>
  <si>
    <t xml:space="preserve">ZnAl2(AsO4)(OH)5 </t>
  </si>
  <si>
    <t>Arakiite</t>
  </si>
  <si>
    <t xml:space="preserve">(Zn,Mn++)(Mn++,Mg)12(Fe+++,Al)2(AsO3)(AsO4)2(OH)23 </t>
  </si>
  <si>
    <t>Kraisslite</t>
  </si>
  <si>
    <t xml:space="preserve">(Mn++,Mg)24Zn3Fe+++(As+++O3)2(As+++++O4)3(SiO4)6(OH)18 </t>
  </si>
  <si>
    <t>Dixenite</t>
  </si>
  <si>
    <t xml:space="preserve">Cu+Mn++14Fe+++(As+++O3)5(SiO4)2(As+++++O4)(OH)6 </t>
  </si>
  <si>
    <t>Hematolite</t>
  </si>
  <si>
    <t xml:space="preserve">(Mn,Mg,Al)15(AsO3)(AsO4)2(OH)23 </t>
  </si>
  <si>
    <t>Mcgovernite</t>
  </si>
  <si>
    <t xml:space="preserve">Mn9Mg4Zn2As2Si2O17(OH)14 </t>
  </si>
  <si>
    <t>Turtmannite</t>
  </si>
  <si>
    <t xml:space="preserve">(Mn,Mg)25.5[(V,As)O4]3(SiO4)3[AsO3]xO5-5x(OH)20+x </t>
  </si>
  <si>
    <t>Synadelphite</t>
  </si>
  <si>
    <t xml:space="preserve">(Mn,Mg,Ca,Pb)9(As+++O3)(As+++++O4)2(OH)9•2(H2O) </t>
  </si>
  <si>
    <t>Holdenite</t>
  </si>
  <si>
    <t xml:space="preserve">(Mn,Mg)6Zn3(AsO4)2(SiO4)(OH)8 </t>
  </si>
  <si>
    <t>Kolicite</t>
  </si>
  <si>
    <t xml:space="preserve">Mn7Zn4(AsO4)2(SiO4)2(OH)8 </t>
  </si>
  <si>
    <t>Sabelliite</t>
  </si>
  <si>
    <t xml:space="preserve">Cu2Zn(As,Sb)O4(OH)3 </t>
  </si>
  <si>
    <t>Jarosewichite</t>
  </si>
  <si>
    <t xml:space="preserve">Mn++3Mn+++(AsO4)(OH)6 </t>
  </si>
  <si>
    <t>Theisite</t>
  </si>
  <si>
    <t xml:space="preserve">Cu5Zn5[(As+++++,Sb+++++)O4]2(OH)14 </t>
  </si>
  <si>
    <t>Coparsite</t>
  </si>
  <si>
    <t xml:space="preserve">Cu4O2[(As,V)O4]Cl </t>
  </si>
  <si>
    <t>Waterhouseite</t>
  </si>
  <si>
    <t xml:space="preserve">Mn7(PO4)2(OH)8 </t>
  </si>
  <si>
    <t>Phosphates, etc with Additional Anions, without H2O: With medium-sized and large cations, (OH, etc.):RO4 &lt; 0.5:1</t>
  </si>
  <si>
    <t>Arrojadite</t>
  </si>
  <si>
    <t xml:space="preserve">KNa4CaMn++4Fe++10Al(PO4)12(OH,F)2 </t>
  </si>
  <si>
    <t>Dickinsonite</t>
  </si>
  <si>
    <t xml:space="preserve">KNa4Ca(Mn++,Fe++)14Al(PO4)12(OH)2 </t>
  </si>
  <si>
    <t>Arrojadite-(BaFe)</t>
  </si>
  <si>
    <t xml:space="preserve">(Ba,K,Pb)Na3(Ca,Sr)(Fe++,Mg,Mn)14Al(PO4)11(PO3OH)(OH,F)2 </t>
  </si>
  <si>
    <t>Arrojadite-(KFe)</t>
  </si>
  <si>
    <t xml:space="preserve">KNa2CaNa2(Fe++,Mn,Mg)13Al(PO4)11(PO3OH)(OH,F)2 </t>
  </si>
  <si>
    <t>Arrojadite-(NaFe)</t>
  </si>
  <si>
    <t xml:space="preserve">NaNa2CaNa2(Fe++,Mn,Mg)13Al(PO4)11(PO3OH)(OH,F)2 </t>
  </si>
  <si>
    <t>Arrojadite-(SrFe)</t>
  </si>
  <si>
    <t xml:space="preserve">SrFe++Na2Ca(Fe++,Mn,Mg)13Al(PO4)11(PO3OH)(OH,F)2 </t>
  </si>
  <si>
    <t>Arrojadite-(KNa)</t>
  </si>
  <si>
    <t xml:space="preserve">KNa4Ca(Fe,Mn,Mg)13Al(PO4)11(PO3OH)(OH,F)2 </t>
  </si>
  <si>
    <t>Dickinsonite-(KNa)</t>
  </si>
  <si>
    <t xml:space="preserve">KNa4Ca(Mn,Fe,Mg)13Al(PO4)11(PO4)(OH,F)2 </t>
  </si>
  <si>
    <t>Arrojadite-(PbFe)</t>
  </si>
  <si>
    <t xml:space="preserve">PbFe++Na2Ca(Fe++,Mn,Mg)13Al(PO4)11(PO3OH)(OH,F)2 </t>
  </si>
  <si>
    <t>Fluorarrojadite-(BaNa)</t>
  </si>
  <si>
    <t xml:space="preserve">BaFe++Na2Ca(Fe++,Mn,Mg)13Al(PO4)11(PO3OH)(F,OH)2 </t>
  </si>
  <si>
    <t>Arrojadite-(BaNa)</t>
  </si>
  <si>
    <t xml:space="preserve">BaFe++Na2Ca(Fe++,Mn,Mg)13Al(PO4)11(PO3OH)(OH,F)2 </t>
  </si>
  <si>
    <t>Fluorarrojadite-(KNa)</t>
  </si>
  <si>
    <t xml:space="preserve">KNa4Ca(Fe,Mn,Mg)13Al(PO4)11(PO3OH)(F,OH)2 </t>
  </si>
  <si>
    <t>Fluorarrojadite-(BaFe)</t>
  </si>
  <si>
    <t xml:space="preserve">(Ba,K,Pb)Na3(Ca,Sr)(Fe++,Mg,Mn)14Al(PO4)11(PO3OH)(F,OH)2 </t>
  </si>
  <si>
    <t>Ferri-arrojadite-(BaNa)</t>
  </si>
  <si>
    <t>Dickinsonite-(KMnNa)</t>
  </si>
  <si>
    <t xml:space="preserve">KNaMnNa3Ca(Mn,Fe,Mg)13Al(PO4)11(PO4)(OH,F)2 </t>
  </si>
  <si>
    <t>Dickinsonite-(KNaNa)</t>
  </si>
  <si>
    <t xml:space="preserve">KNaNa4Ca(Mn,Fe,Mg)13Al(PO4)11(PO4)(OH,F)2 </t>
  </si>
  <si>
    <t>Dickinsonite-(NaNa)</t>
  </si>
  <si>
    <t xml:space="preserve">Na2Na4Ca(Mn,Fe,Mg)13Al(PO4)11(PO4)(OH,F)2 </t>
  </si>
  <si>
    <t>Samuelsonite</t>
  </si>
  <si>
    <t xml:space="preserve">(Ca,Ba)Ca8(Fe++,Mn)4Al2(PO4)10(OH)2 </t>
  </si>
  <si>
    <t>Griphite</t>
  </si>
  <si>
    <t xml:space="preserve">Ca(Mn,Na,Li)6Fe++Al2(PO4)6(F,OH)2 </t>
  </si>
  <si>
    <t>Nabiasite</t>
  </si>
  <si>
    <t xml:space="preserve">BaMn9[(V,As)O4]6(OH)2 </t>
  </si>
  <si>
    <t>Phosphates, etc with Additional Anions, without H2O: With medium-sized and large cations, (OH, etc.):RO4 = 0.5:1</t>
  </si>
  <si>
    <t>Arsenbrackebuschite</t>
  </si>
  <si>
    <t xml:space="preserve">Pb2(Fe++,Zn)(AsO4)2•(H2O) </t>
  </si>
  <si>
    <t>Bearthite</t>
  </si>
  <si>
    <t xml:space="preserve">Ca2Al(PO4)2(OH) </t>
  </si>
  <si>
    <t>Arsentsumebite</t>
  </si>
  <si>
    <t xml:space="preserve">Pb2Cu(AsO4)(SO4)(OH) </t>
  </si>
  <si>
    <t>Brackebuschite</t>
  </si>
  <si>
    <t xml:space="preserve">Pb2(Mn,Fe++)(VO4)2(OH) </t>
  </si>
  <si>
    <t>Gamagarite</t>
  </si>
  <si>
    <t xml:space="preserve">Ba2(Fe+++,Mn+++)(VO4)2(OH) </t>
  </si>
  <si>
    <t>Goedkenite</t>
  </si>
  <si>
    <t xml:space="preserve">(Sr,Ca)2Al(PO4)2(OH) </t>
  </si>
  <si>
    <t>Tsumebite</t>
  </si>
  <si>
    <t xml:space="preserve">Pb2Cu(PO4)(SO4)(OH) </t>
  </si>
  <si>
    <t>Tokyoite</t>
  </si>
  <si>
    <t xml:space="preserve">Ba2Mn(VO4)2(OH) </t>
  </si>
  <si>
    <t>Bushmakinite</t>
  </si>
  <si>
    <t xml:space="preserve">Pb2Al(PO4)(VO4)(OH) </t>
  </si>
  <si>
    <t>Feinglosite</t>
  </si>
  <si>
    <t xml:space="preserve">Pb2(Zn,Fe)[(As,S)O4]2•(H2O) </t>
  </si>
  <si>
    <t>Calderonite</t>
  </si>
  <si>
    <t xml:space="preserve">Pb2Fe+++(VO4)2(OH) </t>
  </si>
  <si>
    <t>Melonjosephite</t>
  </si>
  <si>
    <t xml:space="preserve">CaFe++Fe+++(PO4)2(OH) </t>
  </si>
  <si>
    <t>Tancoite</t>
  </si>
  <si>
    <t xml:space="preserve">HNa2LiAl(PO4)2(OH) </t>
  </si>
  <si>
    <t>Phosphates, etc with Additional Anions, without H2O: With medium-sized and large cations, (OH,etc.):RO4 = 1:1</t>
  </si>
  <si>
    <t>Thadeuite</t>
  </si>
  <si>
    <t xml:space="preserve">(Ca,Mn++)(Mg,Fe++,Mn+++)3(PO4)2(OH,F)2 </t>
  </si>
  <si>
    <t>Durangite</t>
  </si>
  <si>
    <t xml:space="preserve">NaAl(AsO4)F </t>
  </si>
  <si>
    <t>Maxwellite</t>
  </si>
  <si>
    <t xml:space="preserve">NaFe+++(AsO4)F </t>
  </si>
  <si>
    <t>Tilasite</t>
  </si>
  <si>
    <t xml:space="preserve">CaMg(AsO4)F </t>
  </si>
  <si>
    <t>Lacroixite</t>
  </si>
  <si>
    <t xml:space="preserve">NaAl(PO4)F </t>
  </si>
  <si>
    <t>Isokite</t>
  </si>
  <si>
    <t xml:space="preserve">CaMg(PO4)F </t>
  </si>
  <si>
    <t>Panasqueiraite</t>
  </si>
  <si>
    <t xml:space="preserve">CaMg(PO4)(OH,F) </t>
  </si>
  <si>
    <t>Drugmanite</t>
  </si>
  <si>
    <t xml:space="preserve">Pb2(Fe+++,Al)H(PO4)2(OH)2 </t>
  </si>
  <si>
    <t>Bjarebyite</t>
  </si>
  <si>
    <t xml:space="preserve">(Ba,Sr)(Mn++,Fe++,Mg)2Al2(PO4)3(OH)3 </t>
  </si>
  <si>
    <t>Kulanite</t>
  </si>
  <si>
    <t xml:space="preserve">Ba(Fe++,Mn,Mg)2Al2(PO4)3(OH)3 </t>
  </si>
  <si>
    <t>Penikisite</t>
  </si>
  <si>
    <t xml:space="preserve">BaMg2Al2(PO4)3(OH)3 </t>
  </si>
  <si>
    <t>Perloffite</t>
  </si>
  <si>
    <t xml:space="preserve">Ba(Mn,Fe++)2Fe+++2(PO4)3(OH)3 </t>
  </si>
  <si>
    <t>Johntomaite</t>
  </si>
  <si>
    <t xml:space="preserve">Ba(Fe++,Ca,Mn++)2Fe+++2(PO4)3(OH)3 </t>
  </si>
  <si>
    <t>Bertossaite</t>
  </si>
  <si>
    <t xml:space="preserve">Li2CaAl4(PO4)4(OH)4 </t>
  </si>
  <si>
    <t>Palermoite</t>
  </si>
  <si>
    <t xml:space="preserve">(Sr,Ca)(Li,Na)2Al4(PO4)4(OH)4 </t>
  </si>
  <si>
    <t>Carminite</t>
  </si>
  <si>
    <t xml:space="preserve">PbFe+++2(AsO4)2(OH)2 </t>
  </si>
  <si>
    <t>Sewardite</t>
  </si>
  <si>
    <t xml:space="preserve">CaFe+++2(AsO4)2(OH)2 </t>
  </si>
  <si>
    <t>Austinite</t>
  </si>
  <si>
    <t xml:space="preserve">CaZn(AsO4)(OH) </t>
  </si>
  <si>
    <t>Adelite</t>
  </si>
  <si>
    <t xml:space="preserve">CaMg(AsO4)(OH) </t>
  </si>
  <si>
    <t>Duftite-alpha</t>
  </si>
  <si>
    <t xml:space="preserve">PbCu(AsO4)(OH) </t>
  </si>
  <si>
    <t>Duftite-beta</t>
  </si>
  <si>
    <t>Conichalcite</t>
  </si>
  <si>
    <t xml:space="preserve">CaCu(AsO4)(OH) </t>
  </si>
  <si>
    <t>Gabrielsonite</t>
  </si>
  <si>
    <t xml:space="preserve">PbFe++(AsO4)(OH) </t>
  </si>
  <si>
    <t>Nickelaustinite</t>
  </si>
  <si>
    <t xml:space="preserve">Ca(Ni,Zn)(AsO4)(OH) </t>
  </si>
  <si>
    <t>Tangeite</t>
  </si>
  <si>
    <t xml:space="preserve">CaCu(VO4)(OH) </t>
  </si>
  <si>
    <t>Cobaltaustinite</t>
  </si>
  <si>
    <t xml:space="preserve">CaCo(AsO4)(OH) </t>
  </si>
  <si>
    <t>Arsendescloizite</t>
  </si>
  <si>
    <t xml:space="preserve">PbZn(AsO4)(OH) </t>
  </si>
  <si>
    <t>Gottlobite</t>
  </si>
  <si>
    <t xml:space="preserve">CaMg(VO4,AsO4)(OH) </t>
  </si>
  <si>
    <t>Descloizite</t>
  </si>
  <si>
    <t xml:space="preserve">PbZn(VO4)(OH) </t>
  </si>
  <si>
    <t>Cechite</t>
  </si>
  <si>
    <t xml:space="preserve">Pb(Fe++,Mn)(VO4)(OH) </t>
  </si>
  <si>
    <t>Pyrobelonite</t>
  </si>
  <si>
    <t xml:space="preserve">PbMn(VO4)(OH) </t>
  </si>
  <si>
    <t>Mottramite</t>
  </si>
  <si>
    <t xml:space="preserve">PbCu(VO4)(OH) </t>
  </si>
  <si>
    <t>Duhamelite</t>
  </si>
  <si>
    <t xml:space="preserve">Pb2Cu4Bi(VO4)4(OH)3•8(H2O) </t>
  </si>
  <si>
    <t>Bayldonite</t>
  </si>
  <si>
    <t xml:space="preserve">(Cu,Zn)3Pb(AsO3OH)2(OH)2 </t>
  </si>
  <si>
    <t>Vesignieite</t>
  </si>
  <si>
    <t xml:space="preserve">Cu3Ba(VO4)2(OH)2 </t>
  </si>
  <si>
    <t>Paganoite</t>
  </si>
  <si>
    <t xml:space="preserve">(Ni,Co)BiAsO5 </t>
  </si>
  <si>
    <t>Jagowerite</t>
  </si>
  <si>
    <t xml:space="preserve">BaAl2(PO4)2(OH)2 </t>
  </si>
  <si>
    <t>Attakolite</t>
  </si>
  <si>
    <t xml:space="preserve">(Ca,Sr)Mn++(Al,Fe+++)4[(Si,P)O4]H(PO4)3(OH)4 </t>
  </si>
  <si>
    <t>Leningradite</t>
  </si>
  <si>
    <t xml:space="preserve">PbCu++3(VO4)2Cl2 </t>
  </si>
  <si>
    <t>Phosphates, etc with Additional Anions, without H2O: With medium-sized and large cations, (OH, etc.)</t>
  </si>
  <si>
    <t>Brazilianite</t>
  </si>
  <si>
    <t xml:space="preserve">NaAl3(PO4)2(OH)4 </t>
  </si>
  <si>
    <t>Medenbachite</t>
  </si>
  <si>
    <t xml:space="preserve">Bi2Fe+++(Cu,Fe+++)(O,OH)2(OH)2(AsO4)2 </t>
  </si>
  <si>
    <t>Cobaltneustadtelite</t>
  </si>
  <si>
    <t xml:space="preserve">Bi2Fe+++(Co,Fe+++)(O,OH)2(OH)2(AsO4)2 </t>
  </si>
  <si>
    <t>Neustadtelite</t>
  </si>
  <si>
    <t xml:space="preserve">Bi2Fe+++(Fe+++,Co)(O,OH)2(OH)2(AsO4)2 </t>
  </si>
  <si>
    <t>Curetonite</t>
  </si>
  <si>
    <t xml:space="preserve">Ba4Al3Ti(PO4)4(O,OH)6 </t>
  </si>
  <si>
    <t>Heyite</t>
  </si>
  <si>
    <t xml:space="preserve">Pb5Fe++2(VO4)2O4 </t>
  </si>
  <si>
    <t>Jamesite</t>
  </si>
  <si>
    <t xml:space="preserve">Pb2Zn2Fe+++5(AsO4)5O4 </t>
  </si>
  <si>
    <t>Lulzacite</t>
  </si>
  <si>
    <t xml:space="preserve">Sr2Fe++(Fe++,Mg)2Al4(PO4)4(OH)10 </t>
  </si>
  <si>
    <t>Phosphates, etc with Additional Anions, without H2O: With medium-sized and large cations, (OH, etc.):RO4 = 3:1</t>
  </si>
  <si>
    <t>Beudantite</t>
  </si>
  <si>
    <t xml:space="preserve">PbFe+++3(AsO4)(SO4)(OH)6 </t>
  </si>
  <si>
    <t>Corkite</t>
  </si>
  <si>
    <t xml:space="preserve">PbFe+++3(PO4)(SO4)(OH)6 </t>
  </si>
  <si>
    <t>Hidalgoite</t>
  </si>
  <si>
    <t xml:space="preserve">PbAl3(AsO4)(SO4)(OH)6 </t>
  </si>
  <si>
    <t>Gallobeudantite</t>
  </si>
  <si>
    <t xml:space="preserve">PbGa3[(AsO4),(SO4)]2(OH)6 </t>
  </si>
  <si>
    <t>Hinsdalite</t>
  </si>
  <si>
    <t xml:space="preserve">(Pb,Sr)Al3(PO4)(SO4)(OH)6 </t>
  </si>
  <si>
    <t>Kemmlitzite</t>
  </si>
  <si>
    <t xml:space="preserve">(Sr,Ce)Al3(AsO4)(SO4)(OH)6 </t>
  </si>
  <si>
    <t>Orpheite</t>
  </si>
  <si>
    <t xml:space="preserve">PbAl3(PO4,SO4)2(OH)6 </t>
  </si>
  <si>
    <t>Woodhouseite</t>
  </si>
  <si>
    <t xml:space="preserve">CaAl3(PO4)(SO4)(OH)6 </t>
  </si>
  <si>
    <t>Weilerite</t>
  </si>
  <si>
    <t xml:space="preserve">BaAl3H[(As,P)O4]2(OH)6 </t>
  </si>
  <si>
    <t>Svanbergite</t>
  </si>
  <si>
    <t xml:space="preserve">SrAl3(PO4)(SO4)(OH)6 </t>
  </si>
  <si>
    <t>Arsenowaylandite</t>
  </si>
  <si>
    <t xml:space="preserve">BiAl3(AsO4)2(OH)6 </t>
  </si>
  <si>
    <t>Segnitite</t>
  </si>
  <si>
    <t xml:space="preserve">PbFe+++3H(AsO4)2(OH)6 </t>
  </si>
  <si>
    <t>Kintoreite</t>
  </si>
  <si>
    <t xml:space="preserve">PbFe+++3(PO4)2(OH,H2O)6 </t>
  </si>
  <si>
    <t>Arsenogorceixite</t>
  </si>
  <si>
    <t xml:space="preserve">BaAl3AsO3(OH)(AsO4,PO4)(OH,F)6 </t>
  </si>
  <si>
    <t>Arsenocrandallite</t>
  </si>
  <si>
    <t xml:space="preserve">(Ca,Sr)Al3[(As,P)O4]2(OH)5•(H2O) </t>
  </si>
  <si>
    <t>Benauite</t>
  </si>
  <si>
    <t xml:space="preserve">HSrFe+++3(PO4)2(OH)6 </t>
  </si>
  <si>
    <t>Arsenogoyazite</t>
  </si>
  <si>
    <t xml:space="preserve">(Sr,Ca,Ba)Al3(AsO4,PO4)2(OH,F)5•(H2O) </t>
  </si>
  <si>
    <t>Dussertite</t>
  </si>
  <si>
    <t xml:space="preserve">BaFe+++3(AsO4)2(OH)5 </t>
  </si>
  <si>
    <t>Crandallite</t>
  </si>
  <si>
    <t xml:space="preserve">CaAl3(PO4)2(OH)5•(H2O) </t>
  </si>
  <si>
    <t>Goyazite</t>
  </si>
  <si>
    <t xml:space="preserve">SrAl3(PO4)2(OH)5•(H2O) </t>
  </si>
  <si>
    <t>Gorceixite</t>
  </si>
  <si>
    <t xml:space="preserve">BaAl3(PO4)(PO3OH)(OH)6 </t>
  </si>
  <si>
    <t>Lusungite</t>
  </si>
  <si>
    <t xml:space="preserve">(Sr,Pb)Fe+++3(PO4)2(OH)5•(H2O) </t>
  </si>
  <si>
    <t>Philipsbornite</t>
  </si>
  <si>
    <t xml:space="preserve">PbAl3(AsO4)2(OH)5•(H2O) </t>
  </si>
  <si>
    <t>Plumbogummite</t>
  </si>
  <si>
    <t xml:space="preserve">PbAl3(PO4)2(OH)5•(H2O) </t>
  </si>
  <si>
    <t>Springcreekite</t>
  </si>
  <si>
    <t xml:space="preserve">BaV+++3(PO4)2(OH,H2O)6 </t>
  </si>
  <si>
    <t>Ferrazite</t>
  </si>
  <si>
    <t xml:space="preserve">(Pb,Ba)3(PO4)2•8(H2O) </t>
  </si>
  <si>
    <t>Arsenoflorencite-(Ce)</t>
  </si>
  <si>
    <t xml:space="preserve">(Ce,La)Al3(AsO4)2(OH)6 </t>
  </si>
  <si>
    <t>Eylettersite</t>
  </si>
  <si>
    <t xml:space="preserve">(Th,Pb)1-xAl3(PO4,SiO4)2(OH)6 </t>
  </si>
  <si>
    <t>Arsenoflorencite-(La)</t>
  </si>
  <si>
    <t xml:space="preserve">(La,Sr)Al3(AsO4,SO4,PO4)2(OH)6 </t>
  </si>
  <si>
    <t>Arsenoflorencite-(Nd)</t>
  </si>
  <si>
    <t xml:space="preserve">(Nd,La,Ce,Ba)(Al,Fe+++)3(AsO4,PO4)2(OH)6 </t>
  </si>
  <si>
    <t>Florencite-(Ce)</t>
  </si>
  <si>
    <t xml:space="preserve">CeAl3(PO4)2(OH)6 </t>
  </si>
  <si>
    <t>Florencite-(La)</t>
  </si>
  <si>
    <t xml:space="preserve">(La,Ce)Al3(PO4)2(OH)6 </t>
  </si>
  <si>
    <t>Florencite-(Nd)</t>
  </si>
  <si>
    <t xml:space="preserve">(Nd,Ce)Al3(PO4)2(OH)6 </t>
  </si>
  <si>
    <t>Waylandite</t>
  </si>
  <si>
    <t xml:space="preserve">BiAl3(PO4)2(OH)6 </t>
  </si>
  <si>
    <t>Zairite</t>
  </si>
  <si>
    <t xml:space="preserve">Bi(Fe+++,Al)3(PO4)2(OH)6 </t>
  </si>
  <si>
    <t>Graulichite-(Ce)</t>
  </si>
  <si>
    <t xml:space="preserve">CeFe+++3(AsO4)2(OH)6 </t>
  </si>
  <si>
    <t>Viitaniemiite</t>
  </si>
  <si>
    <t xml:space="preserve">Na(Ca,Mn++)Al(PO4)(F,OH)3 </t>
  </si>
  <si>
    <t>Dugganite</t>
  </si>
  <si>
    <t xml:space="preserve">Pb3Zn3Te(As,V,Si)2(O,OH)14 </t>
  </si>
  <si>
    <t>Kuksite</t>
  </si>
  <si>
    <t xml:space="preserve">Pb3Zn3Te++++++O6(PO4)2 </t>
  </si>
  <si>
    <t>Cheremnykhite</t>
  </si>
  <si>
    <t xml:space="preserve">Zn3Pb3Te++++O6(VO4)2 </t>
  </si>
  <si>
    <t>Pattersonite</t>
  </si>
  <si>
    <t xml:space="preserve">PbFe3(PO4)2(OH)4(H2O,OH)2 </t>
  </si>
  <si>
    <t>Phosphates, etc with Additional Anions, without H2O: With medium-sized and large cations, (OH, etc.):RO4 = 4:1</t>
  </si>
  <si>
    <t>Retzian-(Ce)</t>
  </si>
  <si>
    <t xml:space="preserve">Mn2Ce(AsO4)(OH)4 </t>
  </si>
  <si>
    <t>Retzian-(La)</t>
  </si>
  <si>
    <t xml:space="preserve">(Mn,Mg)2(La,Ce,Nd)(AsO4)(OH)4 </t>
  </si>
  <si>
    <t>Retzian-(Nd)</t>
  </si>
  <si>
    <t xml:space="preserve">Mn2(Nd,Ce,La)(AsO4)(OH)4 </t>
  </si>
  <si>
    <t>Paulkellerite</t>
  </si>
  <si>
    <t xml:space="preserve">Bi2Fe+++(PO4)O2(OH)2 </t>
  </si>
  <si>
    <t>Brendelite</t>
  </si>
  <si>
    <t xml:space="preserve">(Bi,Pb)2Fe(PO4)(O,OH)3 </t>
  </si>
  <si>
    <t>Phosphates, etc with Additional Anions, without H2O: With only large cations, (OH, etc.):RO4 = 0.33:1</t>
  </si>
  <si>
    <t>IMA2008-068</t>
  </si>
  <si>
    <t xml:space="preserve">Ca2Pb3(PO4)3F </t>
  </si>
  <si>
    <t>Phosphohedyphane</t>
  </si>
  <si>
    <t xml:space="preserve">Ca2Pb3(PO4)3Cl </t>
  </si>
  <si>
    <t>IMA2008-009</t>
  </si>
  <si>
    <t xml:space="preserve">Sr5(PO4)3F </t>
  </si>
  <si>
    <t>Alforsite</t>
  </si>
  <si>
    <t xml:space="preserve">Ba5(PO4)3Cl </t>
  </si>
  <si>
    <t>AP</t>
  </si>
  <si>
    <t>Apatite</t>
  </si>
  <si>
    <t xml:space="preserve">Ca5(PO4)3(OH,F,Cl) </t>
  </si>
  <si>
    <t>Belovite-(Ce)</t>
  </si>
  <si>
    <t xml:space="preserve">(Sr,Ce,Na,Ca)5(PO4)3(OH) </t>
  </si>
  <si>
    <t>Belovite-(La)</t>
  </si>
  <si>
    <t xml:space="preserve">(Sr,La,Ce,Ca)5(PO4)3(F,OH) </t>
  </si>
  <si>
    <t>Fermorite</t>
  </si>
  <si>
    <t xml:space="preserve">(Ca,Sr)5(AsO4,PO4)3(OH) </t>
  </si>
  <si>
    <t>Johnbaumite</t>
  </si>
  <si>
    <t xml:space="preserve">Ca5(AsO4)3(OH) </t>
  </si>
  <si>
    <t>Apatite-(CaOH)</t>
  </si>
  <si>
    <t xml:space="preserve">Ca5(PO4)3(OH) </t>
  </si>
  <si>
    <t>Apatite-(CaCl)</t>
  </si>
  <si>
    <t xml:space="preserve">Ca5(PO4)3Cl </t>
  </si>
  <si>
    <t>Carbonate-fluorapatite</t>
  </si>
  <si>
    <t xml:space="preserve">Ca5(PO4,CO3)3F </t>
  </si>
  <si>
    <t>Carbonate-hydroxylapatite</t>
  </si>
  <si>
    <t xml:space="preserve">Ca5(PO4,CO3)3(OH) </t>
  </si>
  <si>
    <t>Clinomimetite</t>
  </si>
  <si>
    <t xml:space="preserve">Pb5(AsO4)3Cl </t>
  </si>
  <si>
    <t>Apatite-(CaF)</t>
  </si>
  <si>
    <t xml:space="preserve">Ca5(PO4)3F </t>
  </si>
  <si>
    <t>Fluorcaphite</t>
  </si>
  <si>
    <t xml:space="preserve">(Ca,Sr,Ce,Na)5(PO4)3F </t>
  </si>
  <si>
    <t>Hedyphane</t>
  </si>
  <si>
    <t xml:space="preserve">Ca2Pb3(AsO4)3Cl </t>
  </si>
  <si>
    <t>Mimetite</t>
  </si>
  <si>
    <t>Apatite-(SrOH)</t>
  </si>
  <si>
    <t xml:space="preserve">(Sr,Ca)5(PO4)3(F,OH) </t>
  </si>
  <si>
    <t>Morelandite</t>
  </si>
  <si>
    <t xml:space="preserve">(Ba,Ca,Pb)5(AsO4,PO4)3Cl </t>
  </si>
  <si>
    <t>Pyromorphite</t>
  </si>
  <si>
    <t xml:space="preserve">Pb5(PO4)3Cl </t>
  </si>
  <si>
    <t>Vanadinite</t>
  </si>
  <si>
    <t xml:space="preserve">Pb5(VO4)3Cl </t>
  </si>
  <si>
    <t>Svabite</t>
  </si>
  <si>
    <t xml:space="preserve">Ca5(AsO4)3F </t>
  </si>
  <si>
    <t>Turneaureite</t>
  </si>
  <si>
    <t xml:space="preserve">Ca5[(As,P)O4]3Cl </t>
  </si>
  <si>
    <t>Hydroxylpyromorphite</t>
  </si>
  <si>
    <t xml:space="preserve">Pb5(PO4)3OH </t>
  </si>
  <si>
    <t>Apatite-(CaOH)-M</t>
  </si>
  <si>
    <t xml:space="preserve">(Ca,Na)5[(P,S)O4]3(OH,Cl) </t>
  </si>
  <si>
    <t>Deloneite-(Ce)</t>
  </si>
  <si>
    <t xml:space="preserve">NaCa2SrCe(PO4)3F </t>
  </si>
  <si>
    <t>Kuannersuite-(Ce)</t>
  </si>
  <si>
    <t xml:space="preserve">Ba6Na2REE2(PO4)6FCl </t>
  </si>
  <si>
    <t>Arctite</t>
  </si>
  <si>
    <t xml:space="preserve">Na2Ca4(PO4)3F </t>
  </si>
  <si>
    <t>Phosphates, etc with Additional Anions, without H2O: With only large cations, (OH, etc.):RO4 ³ 1:1</t>
  </si>
  <si>
    <t>Nacaphite</t>
  </si>
  <si>
    <t xml:space="preserve">Na(Na,Ca)2(PO4)F </t>
  </si>
  <si>
    <t>Preisingerite</t>
  </si>
  <si>
    <t xml:space="preserve">Bi3(AsO4)2O(OH) </t>
  </si>
  <si>
    <t>Petitjeanite</t>
  </si>
  <si>
    <t xml:space="preserve">Bi+++3(PO4)2O(OH) </t>
  </si>
  <si>
    <t>Schumacherite</t>
  </si>
  <si>
    <t xml:space="preserve">Bi3[(V,As,P)O4]2O(OH) </t>
  </si>
  <si>
    <t>Atelestite</t>
  </si>
  <si>
    <t xml:space="preserve">Bi8(AsO4)3(OH)5O5 </t>
  </si>
  <si>
    <t>Smrkovecite</t>
  </si>
  <si>
    <t xml:space="preserve">Bi2O(OH)(PO4) </t>
  </si>
  <si>
    <t>Hechtsbergite</t>
  </si>
  <si>
    <t xml:space="preserve">Bi2O(OH)(VO4) </t>
  </si>
  <si>
    <t>Sahlinite</t>
  </si>
  <si>
    <t xml:space="preserve">Pb14(AsO4)2O9Cl4 </t>
  </si>
  <si>
    <t>Kombatite</t>
  </si>
  <si>
    <t xml:space="preserve">Pb14(VO4)2O9Cl4 </t>
  </si>
  <si>
    <t>Heneuite</t>
  </si>
  <si>
    <t xml:space="preserve">CaMg5(PO4)3(CO3)(OH) </t>
  </si>
  <si>
    <t>Nefedovite</t>
  </si>
  <si>
    <t xml:space="preserve">Na5Ca4(PO4)4F </t>
  </si>
  <si>
    <t>Kuznetsovite</t>
  </si>
  <si>
    <t xml:space="preserve">Hg3Cl(AsO4) </t>
  </si>
  <si>
    <t>Artsmithite</t>
  </si>
  <si>
    <t xml:space="preserve">Hg+4Al(PO4)1.74(OH)1.78 </t>
  </si>
  <si>
    <t>Schlegelite</t>
  </si>
  <si>
    <t xml:space="preserve">Bi7O4(MoO4)2(AsO4)3 </t>
  </si>
  <si>
    <t>Phosphates without Additional Anions, with H2O</t>
  </si>
  <si>
    <t>Phosphates without Additional Anions, with H2O: With small and large/medium cations</t>
  </si>
  <si>
    <t>Fransoletite</t>
  </si>
  <si>
    <t xml:space="preserve">H2Ca3Be2(PO4)4•4(H2O) </t>
  </si>
  <si>
    <t>Parafransoletite</t>
  </si>
  <si>
    <t xml:space="preserve">Ca3Be2(PO4)2(PO3,OH)2•4(H2O) </t>
  </si>
  <si>
    <t>Ehrleite</t>
  </si>
  <si>
    <t xml:space="preserve">Ca2ZnBe(PO4)2(PO3,OH)•4(H2O) </t>
  </si>
  <si>
    <t>Faheyite</t>
  </si>
  <si>
    <t xml:space="preserve">(Mn,Mg)Fe+++2Be2(PO4)4•6(H2O) </t>
  </si>
  <si>
    <t>Gainesite</t>
  </si>
  <si>
    <t xml:space="preserve">Na2Zr2Be(PO4)4•1-2(H2O) </t>
  </si>
  <si>
    <t>Mccrillisite</t>
  </si>
  <si>
    <t xml:space="preserve">NaCs(Be,Li)Zr2(PO4)4•1-2(H2O) </t>
  </si>
  <si>
    <t>Selwynite</t>
  </si>
  <si>
    <t xml:space="preserve">NaK(Be,Al)Zr2(PO4)4•2(H2O) </t>
  </si>
  <si>
    <t>Pahasapaite</t>
  </si>
  <si>
    <t xml:space="preserve">Li8(Ca,Li,K,Na)11Be24(PO4)24•38(H2O) </t>
  </si>
  <si>
    <t>Hopeite</t>
  </si>
  <si>
    <t xml:space="preserve">Zn3(PO4)2•4(H2O) </t>
  </si>
  <si>
    <t>Warikahnite</t>
  </si>
  <si>
    <t xml:space="preserve">Zn3(AsO4)2•2(H2O) </t>
  </si>
  <si>
    <t>Phosphophyllite</t>
  </si>
  <si>
    <t xml:space="preserve">Zn2(Fe++,Mn)(PO4)2•4(H2O) </t>
  </si>
  <si>
    <t>Parascholzite</t>
  </si>
  <si>
    <t xml:space="preserve">CaZn2(PO4)2•2(H2O) </t>
  </si>
  <si>
    <t>Scholzite</t>
  </si>
  <si>
    <t>Keyite</t>
  </si>
  <si>
    <t xml:space="preserve">Cu++3(Zn,Cu)4Cd2(AsO4)6•2(H2O) </t>
  </si>
  <si>
    <t>Pushcharovskite</t>
  </si>
  <si>
    <t xml:space="preserve">Cu(AsO3OH)•1.5(H2O) </t>
  </si>
  <si>
    <t>Prosperite</t>
  </si>
  <si>
    <t xml:space="preserve">CaZn2(AsO4)2•(H2O) </t>
  </si>
  <si>
    <t>Gengenbachite</t>
  </si>
  <si>
    <t xml:space="preserve">KFe3(H2PO4)2(HPO4)4•6H2O </t>
  </si>
  <si>
    <t>Parahopeite</t>
  </si>
  <si>
    <t>Phosphates without Additional Anions, with H2O: With only medium-sized cations, RO4:H2O = 1:1</t>
  </si>
  <si>
    <t>Serrabrancaite</t>
  </si>
  <si>
    <t xml:space="preserve">MnPO4•(H2O) </t>
  </si>
  <si>
    <t>IMA2008-066</t>
  </si>
  <si>
    <t xml:space="preserve">Mn5(H2O)4(AsO3OH)2(AsO4)2 </t>
  </si>
  <si>
    <t>IMA2008-047</t>
  </si>
  <si>
    <t xml:space="preserve">Cd3Zn2(AsO3OH)2(AsO4)24?H2O </t>
  </si>
  <si>
    <t>Sainfeldite</t>
  </si>
  <si>
    <t xml:space="preserve">Ca5(AsO3OH)2(AsO4)2•4(H2O) </t>
  </si>
  <si>
    <t>Villyaellenite</t>
  </si>
  <si>
    <t xml:space="preserve">Mn++5(AsO3OH)2(AsO4)2•4(H2O) </t>
  </si>
  <si>
    <t>Hureaulite</t>
  </si>
  <si>
    <t xml:space="preserve">Mn5(PO3OH)2(PO4)2•4(H2O) </t>
  </si>
  <si>
    <t>Krautite</t>
  </si>
  <si>
    <t xml:space="preserve">MnAs+++++O3(OH)2•(H2O) </t>
  </si>
  <si>
    <t>Fluckite</t>
  </si>
  <si>
    <t xml:space="preserve">CaMn(HAsO4)2•2(H2O) </t>
  </si>
  <si>
    <t>Cobaltkoritnigite</t>
  </si>
  <si>
    <t xml:space="preserve">(Co,Zn)(AsO3OH)•(H2O) </t>
  </si>
  <si>
    <t>Koritnigite</t>
  </si>
  <si>
    <t xml:space="preserve">ZnHAsO4•(H2O) </t>
  </si>
  <si>
    <t>Yvonite</t>
  </si>
  <si>
    <t xml:space="preserve">Cu(AsO3OH)•2(H2O) </t>
  </si>
  <si>
    <t>Geminite</t>
  </si>
  <si>
    <t xml:space="preserve">Cu++2As+++++2O7•3(H2O) </t>
  </si>
  <si>
    <t>Schubnelite</t>
  </si>
  <si>
    <t xml:space="preserve">Fe++(V+++++O4)(H2O) </t>
  </si>
  <si>
    <t>Radovanite</t>
  </si>
  <si>
    <t xml:space="preserve">Cu2Fe+++(AsO4)[As+++O2(OH)2]•H2O </t>
  </si>
  <si>
    <t>Kazakhstanite</t>
  </si>
  <si>
    <t xml:space="preserve">Fe+++5V++++3V+++++12O39(OH)9•9(H2O) </t>
  </si>
  <si>
    <t>Kolovratite</t>
  </si>
  <si>
    <t xml:space="preserve">Hydrous </t>
  </si>
  <si>
    <t>Irhtemite</t>
  </si>
  <si>
    <t xml:space="preserve">Ca4Mg(AsO3OH)2(AsO4)2•4(H2O) </t>
  </si>
  <si>
    <t>Burgessite</t>
  </si>
  <si>
    <t xml:space="preserve">Co2(H2O)4[(AsO3OH)]2•(H2O) </t>
  </si>
  <si>
    <t>Phosphates without Additional Anions, with H2O: With only medium-sized cations, RO4:H2O = 1:1.5</t>
  </si>
  <si>
    <t>Garyansellite</t>
  </si>
  <si>
    <t xml:space="preserve">(Mg,Fe+++)3(PO4)2(OH,O)•1,5(H2O) </t>
  </si>
  <si>
    <t>Kryzhanovskite</t>
  </si>
  <si>
    <t xml:space="preserve">MnFe+++2(PO4)2(OH)2•(H2O) </t>
  </si>
  <si>
    <t>Landesite</t>
  </si>
  <si>
    <t xml:space="preserve">(Mn,Mg)9Fe+++3(PO4)8(OH)3•9(H2O) </t>
  </si>
  <si>
    <t>Phosphoferrite</t>
  </si>
  <si>
    <t xml:space="preserve">(Fe++,Mn)3(PO4)2•3(H2O) </t>
  </si>
  <si>
    <t>Reddingite</t>
  </si>
  <si>
    <t xml:space="preserve">Mn++3(PO4)2•3(H2O) </t>
  </si>
  <si>
    <t>Kaatialaite</t>
  </si>
  <si>
    <t xml:space="preserve">Fe+++[H2As+++++O4]3•5-5.5(H2O) </t>
  </si>
  <si>
    <t>Leogangite</t>
  </si>
  <si>
    <t xml:space="preserve">Cu10(AsO4)4(SO4)(OH)6•8(H2O) </t>
  </si>
  <si>
    <t>Phosphates without Additional Anions, with H2O: With only medium-sized cations, RO4:H2O = 1:2</t>
  </si>
  <si>
    <t>Kolbeckite</t>
  </si>
  <si>
    <t xml:space="preserve">ScPO4•2(H2O) </t>
  </si>
  <si>
    <t>Metavariscite</t>
  </si>
  <si>
    <t xml:space="preserve">AlPO4•2(H2O) </t>
  </si>
  <si>
    <t>Phosphosiderite</t>
  </si>
  <si>
    <t xml:space="preserve">Fe+++PO4•2(H2O) </t>
  </si>
  <si>
    <t>Strengite</t>
  </si>
  <si>
    <t>Mansfieldite</t>
  </si>
  <si>
    <t xml:space="preserve">AlAsO4•2(H2O) </t>
  </si>
  <si>
    <t>Variscite</t>
  </si>
  <si>
    <t>Scorodite</t>
  </si>
  <si>
    <t xml:space="preserve">Fe+++AsO4•2(H2O) </t>
  </si>
  <si>
    <t>Yanomamite</t>
  </si>
  <si>
    <t xml:space="preserve">In(AsO4)•2(H2O) </t>
  </si>
  <si>
    <t>Parascorodite</t>
  </si>
  <si>
    <t>Ludlamite</t>
  </si>
  <si>
    <t xml:space="preserve">(Fe++,Mg,Mn)3(PO4)2•4(H2O) </t>
  </si>
  <si>
    <t>Sterlinghillite</t>
  </si>
  <si>
    <t xml:space="preserve">Mn++3(AsO4)2•3(H2O) </t>
  </si>
  <si>
    <t>Rollandite</t>
  </si>
  <si>
    <t xml:space="preserve">Cu3(AsO4)2•4(H2O) </t>
  </si>
  <si>
    <t>Phosphates without Additional Anions, with H2O: With only medium-sized cations, RO4:H2O £ 1:2.5</t>
  </si>
  <si>
    <t>Geigerite</t>
  </si>
  <si>
    <t xml:space="preserve">Mn5(AsO3OH)2(AsO4)2•10(H2O) </t>
  </si>
  <si>
    <t>Chudobaite</t>
  </si>
  <si>
    <t xml:space="preserve">(Mg,Zn)5(AsO3OH)2(AsO4)2•10(H2O) </t>
  </si>
  <si>
    <t>Newberyite</t>
  </si>
  <si>
    <t xml:space="preserve">Mg(PO3OH)•3(H2O) </t>
  </si>
  <si>
    <t>Brassite</t>
  </si>
  <si>
    <t xml:space="preserve">Mg(AsO3OH)•4(H2O) </t>
  </si>
  <si>
    <t>Rosslerite</t>
  </si>
  <si>
    <t xml:space="preserve">Mg(AsO3OH)•7(H2O) </t>
  </si>
  <si>
    <t>Phosphorrosslerite</t>
  </si>
  <si>
    <t xml:space="preserve">Mg(PO3OH)•7(H2O) </t>
  </si>
  <si>
    <t>Metaswitzerite</t>
  </si>
  <si>
    <t xml:space="preserve">Mn3(PO4)2•4(H2O) </t>
  </si>
  <si>
    <t>Switzerite</t>
  </si>
  <si>
    <t xml:space="preserve">(Mn++,Fe++)3(PO4)2•7(H2O) </t>
  </si>
  <si>
    <t>Veselovskyite</t>
  </si>
  <si>
    <t xml:space="preserve">(Zn,Cu,Co)Cu4(AsO4)2(AsO3OH)2•9H2O </t>
  </si>
  <si>
    <t>IMA2008-010</t>
  </si>
  <si>
    <t xml:space="preserve">CaCu4(AsO4)2(AsO3OH)2•10H2O </t>
  </si>
  <si>
    <t>Lindackerite</t>
  </si>
  <si>
    <t xml:space="preserve">CuCu4(AsO4)2(AsO3OH)2•~9(H2O) </t>
  </si>
  <si>
    <t>Bobierrite</t>
  </si>
  <si>
    <t xml:space="preserve">Mg3(PO4)2•8(H2O) </t>
  </si>
  <si>
    <t>Ferrisymplesite</t>
  </si>
  <si>
    <t xml:space="preserve">Fe+++3(AsO4)2(OH)3•5(H2O) </t>
  </si>
  <si>
    <t>Manganohornesite</t>
  </si>
  <si>
    <t xml:space="preserve">(Mn,Mg)3(AsO4)2•8(H2O) </t>
  </si>
  <si>
    <t>Arupite</t>
  </si>
  <si>
    <t xml:space="preserve">(Ni,Fe++)3(PO4)2•8(H2O) </t>
  </si>
  <si>
    <t>Annabergite</t>
  </si>
  <si>
    <t xml:space="preserve">Ni3(AsO4)2•8(H2O) </t>
  </si>
  <si>
    <t>Baricite</t>
  </si>
  <si>
    <t xml:space="preserve">(Mg,Fe++)3(PO4)2•8(H2O) </t>
  </si>
  <si>
    <t>Erythrite</t>
  </si>
  <si>
    <t xml:space="preserve">Co3(AsO4)2•8(H2O) </t>
  </si>
  <si>
    <t>Hornesite</t>
  </si>
  <si>
    <t xml:space="preserve">Mg3(AsO4)2•8(H2O) </t>
  </si>
  <si>
    <t>Kottigite</t>
  </si>
  <si>
    <t xml:space="preserve">Zn3(AsO4)2•8(H2O) </t>
  </si>
  <si>
    <t>Parasymplesite</t>
  </si>
  <si>
    <t xml:space="preserve">Fe++3(AsO4)2•8(H2O) </t>
  </si>
  <si>
    <t>VV</t>
  </si>
  <si>
    <t>Vivianite</t>
  </si>
  <si>
    <t xml:space="preserve">Fe++3(PO4)2•8(H2O) </t>
  </si>
  <si>
    <t>Pakhomovskyite</t>
  </si>
  <si>
    <t xml:space="preserve">Co3(PO4)2•8(H2O) </t>
  </si>
  <si>
    <t>Symplesite</t>
  </si>
  <si>
    <t>Cattiite</t>
  </si>
  <si>
    <t xml:space="preserve">Mg3(PO4)2•22(H2O) </t>
  </si>
  <si>
    <t>Koninckite</t>
  </si>
  <si>
    <t xml:space="preserve">Fe+++PO4•3(H2O) </t>
  </si>
  <si>
    <t>Kankite</t>
  </si>
  <si>
    <t xml:space="preserve">Fe+++AsO4•3.5(H2O) </t>
  </si>
  <si>
    <t>Steigerite</t>
  </si>
  <si>
    <t xml:space="preserve">AlVO4•3(H2O) </t>
  </si>
  <si>
    <t>Metaschoderite</t>
  </si>
  <si>
    <t xml:space="preserve">Al2(PO4)(VO4)•6(H2O) </t>
  </si>
  <si>
    <t>Schoderite</t>
  </si>
  <si>
    <t xml:space="preserve">Al2(PO4)(VO4)•8(H2O) </t>
  </si>
  <si>
    <t>IMA2008-046</t>
  </si>
  <si>
    <t xml:space="preserve">MgZr(PO4)2•4H2O </t>
  </si>
  <si>
    <t>Malhmoodite</t>
  </si>
  <si>
    <t xml:space="preserve">FeZr(PO4)2•4(H2O) </t>
  </si>
  <si>
    <t>Santabarbaraite</t>
  </si>
  <si>
    <t xml:space="preserve">Fe+++3(PO4)2(OH)3•5(H2O) </t>
  </si>
  <si>
    <t>Metakottigite</t>
  </si>
  <si>
    <t xml:space="preserve">(Zn,Fe+++,Fe++)3(AsO4)2•8((H2O),OH) </t>
  </si>
  <si>
    <t>Metavivianite</t>
  </si>
  <si>
    <t xml:space="preserve">(Fe++3-x,Fe+++x)(PO4)2(OH)x•8-x(H2O), </t>
  </si>
  <si>
    <t>Phosphates without Additional Anions, with H2O: With large and medium-sized cations, RO4:H2O &gt; 1:1</t>
  </si>
  <si>
    <t>Tassieite</t>
  </si>
  <si>
    <t xml:space="preserve">(Na,[])Ca2(Mg,Fe++,Fe+++)2(Fe+++,Mg)2(Fe++,Mg)2(PO4)6(H2O)2 </t>
  </si>
  <si>
    <t>Grischunite</t>
  </si>
  <si>
    <t xml:space="preserve">NaCa2Mn++5Fe+++(AsO4)6•2(H2O) </t>
  </si>
  <si>
    <t>Wicksite</t>
  </si>
  <si>
    <t xml:space="preserve">NaCa2(Fe++,Mn++)4MgFe+++(PO4)6•2(H2O) </t>
  </si>
  <si>
    <t>Bederite</t>
  </si>
  <si>
    <t xml:space="preserve">([],Na)Ca2(Mn++,Mg,Fe++)2(Fe+++,Mg++,Al)2Mn++2(PO4)6•2(H2O) </t>
  </si>
  <si>
    <t>Haigerachite</t>
  </si>
  <si>
    <t xml:space="preserve">KFe+++3(H2PO4)6(HPO4)2•4(H2O) </t>
  </si>
  <si>
    <t>Phosphates without Additional Anions, with H2O: With large and medium-sized cations, RO4:H2O = 1:1</t>
  </si>
  <si>
    <t>Collinsite</t>
  </si>
  <si>
    <t xml:space="preserve">Ca2(Mg,Fe++)(PO4)2•2(H2O) </t>
  </si>
  <si>
    <t>Gaitite</t>
  </si>
  <si>
    <t xml:space="preserve">Ca2Zn(AsO4)2•2(H2O) </t>
  </si>
  <si>
    <t>Cassidyite</t>
  </si>
  <si>
    <t xml:space="preserve">Ca2(Ni,Mg)(PO4)2•2(H2O) </t>
  </si>
  <si>
    <t>Fairfieldite</t>
  </si>
  <si>
    <t xml:space="preserve">Ca2(Mn,Fe++)(PO4)2•2(H2O) </t>
  </si>
  <si>
    <t>Messelite</t>
  </si>
  <si>
    <t xml:space="preserve">Ca2(Fe++,Mn)(PO4)2•2(H2O) </t>
  </si>
  <si>
    <t>Parabrandtite</t>
  </si>
  <si>
    <t xml:space="preserve">Ca2Mn++(AsO4)•2(H2O) </t>
  </si>
  <si>
    <t>Talmessite</t>
  </si>
  <si>
    <t xml:space="preserve">Ca2Mg(AsO4)2•2(H2O) </t>
  </si>
  <si>
    <t>Hillite</t>
  </si>
  <si>
    <t xml:space="preserve">Ca2(Zn, </t>
  </si>
  <si>
    <t>Uranophane-beta</t>
  </si>
  <si>
    <t xml:space="preserve">Ca[(UO2)SiO3(OH)]2•(H2O) </t>
  </si>
  <si>
    <t>Roselite-beta</t>
  </si>
  <si>
    <t xml:space="preserve">Ca2(Co,Mg)(AsO4)2•2(H2O) </t>
  </si>
  <si>
    <t>Brandtite</t>
  </si>
  <si>
    <t xml:space="preserve">Ca2(Mn,Mg)(AsO4)2•2(H2O) </t>
  </si>
  <si>
    <t>Roselite</t>
  </si>
  <si>
    <t>Zincroselite</t>
  </si>
  <si>
    <t>Wendwilsonite</t>
  </si>
  <si>
    <t xml:space="preserve">Ca2(Mg,Co)(AsO4)2•2(H2O) </t>
  </si>
  <si>
    <t>Ferrilotharmeyerite</t>
  </si>
  <si>
    <t xml:space="preserve">Ca(Zn,Cu++)(Fe+++,Zn)(AsO4)2(OH,H2O)2 </t>
  </si>
  <si>
    <t>Cabalzarite</t>
  </si>
  <si>
    <t xml:space="preserve">Ca(Mg,Al,Fe++)2(AsO4)2(H2O,OH)2 </t>
  </si>
  <si>
    <t>Lotharmeyerite</t>
  </si>
  <si>
    <t xml:space="preserve">CaZnMn+++(AsO3OH)4(OH)3 </t>
  </si>
  <si>
    <t>Cobaltlotharmeyerite</t>
  </si>
  <si>
    <t xml:space="preserve">Ca(Co,Fe,Ni)2(AsO4)2(OH,H2O)2 </t>
  </si>
  <si>
    <t>Mawbyite</t>
  </si>
  <si>
    <t xml:space="preserve">Pb(Fe+++Zn)2(AsO4)2(OH,H2O)2 </t>
  </si>
  <si>
    <t>Cobalttsumcorite</t>
  </si>
  <si>
    <t xml:space="preserve">Pb(Co,Fe)2(AsO4)2(OH,H2O)2 </t>
  </si>
  <si>
    <t>Nickellotharmeyerite</t>
  </si>
  <si>
    <t xml:space="preserve">Ca(Ni,Fe,Co)2(AsO4)2(OH,H2O)2 </t>
  </si>
  <si>
    <t>Schneebergite</t>
  </si>
  <si>
    <t xml:space="preserve">Bi(Co,Ni)2(AsO4)2(OH,H2O)2 </t>
  </si>
  <si>
    <t>Nickelschneebergite</t>
  </si>
  <si>
    <t xml:space="preserve">Bi(Ni,Co)2(AsO4)2(OH,H2O)2 </t>
  </si>
  <si>
    <t>Tsumcorite</t>
  </si>
  <si>
    <t xml:space="preserve">PbZnFe++(AsO4)2•(H2O) </t>
  </si>
  <si>
    <t>Thometzekite</t>
  </si>
  <si>
    <t xml:space="preserve">Pb(Cu,Zn)2(AsO4)2•2(H2O) </t>
  </si>
  <si>
    <t>Manganlotharmeyerite</t>
  </si>
  <si>
    <t xml:space="preserve">Ca(Mn+++,Mg,)2(AsO4)2(OH,H2O)2 </t>
  </si>
  <si>
    <t>Mounanaite</t>
  </si>
  <si>
    <t xml:space="preserve">PbFe+++2(VO4)2(OH)2 </t>
  </si>
  <si>
    <t>Krettnichite</t>
  </si>
  <si>
    <t xml:space="preserve">PbMn+++2(VO4)2(OH)2 </t>
  </si>
  <si>
    <t>Zincgartrellite</t>
  </si>
  <si>
    <t xml:space="preserve">Pb(Zn,Fe,Cu)2(AsO4)2(OH,H2O)2 </t>
  </si>
  <si>
    <t>Lukrahnite</t>
  </si>
  <si>
    <t xml:space="preserve">Ca(Cu,Zn)(Fe,Zn)(AsO4)2(OH,H2O)2 </t>
  </si>
  <si>
    <t>Gartrellite</t>
  </si>
  <si>
    <t xml:space="preserve">Pb(Cu,Fe++)2(AsO4,SO4)2(CO3,H2O)0.7 </t>
  </si>
  <si>
    <t>Helmutwinklerite</t>
  </si>
  <si>
    <t xml:space="preserve">PbZn2(AsO4)2•2(H2O) </t>
  </si>
  <si>
    <t>Rappoldite</t>
  </si>
  <si>
    <t xml:space="preserve">Pb(Co,Ni,Zn,)2(AsO4)2•2(H2O) </t>
  </si>
  <si>
    <t>Phosphogartrellite</t>
  </si>
  <si>
    <t xml:space="preserve">PbCuFe+++(PO4)2(OH,H2O)2 </t>
  </si>
  <si>
    <t>Pottsite</t>
  </si>
  <si>
    <t xml:space="preserve">PbBiH(VO4)2•2(H2O) </t>
  </si>
  <si>
    <t>Nickeltalmessite</t>
  </si>
  <si>
    <t xml:space="preserve">Ca2Ni(AsO4)2•2H2O </t>
  </si>
  <si>
    <t>Phosphates without Additional Anions, with H2O: With large and medium-sized cations, RO4:H2O &lt; 1:1</t>
  </si>
  <si>
    <t>Walentaite</t>
  </si>
  <si>
    <t xml:space="preserve">(Ca,Mn++,Fe++)Fe+++3(AsO4)(PO4)3(PO3OH) </t>
  </si>
  <si>
    <t>Anapaite</t>
  </si>
  <si>
    <t xml:space="preserve">Ca2Fe++(PO4)2•4(H2O) </t>
  </si>
  <si>
    <t>Picropharmacolite</t>
  </si>
  <si>
    <t xml:space="preserve">Ca4Mg(AsO3OH)2(AsO4)2•11(H2O) </t>
  </si>
  <si>
    <t>Dittmarite</t>
  </si>
  <si>
    <t xml:space="preserve">(NH4)Mg(PO4)•(H2O) </t>
  </si>
  <si>
    <t>Niahite</t>
  </si>
  <si>
    <t xml:space="preserve">(NH4)(Mn++,Mg,Ca)PO4•(H2O) </t>
  </si>
  <si>
    <t>Francoanellite</t>
  </si>
  <si>
    <t xml:space="preserve">H6(K,Na)3(Al,Fe+++)5(PO4)8•13(H2O) </t>
  </si>
  <si>
    <t>Taranakite</t>
  </si>
  <si>
    <t xml:space="preserve">K3Al5(HPO4)6(PO4)2•18(H2O) </t>
  </si>
  <si>
    <t>Schertelite</t>
  </si>
  <si>
    <t xml:space="preserve">(NH4)2MgH2(PO4)2•4(H2O) </t>
  </si>
  <si>
    <t>Hannayite</t>
  </si>
  <si>
    <t xml:space="preserve">(NH4)2Mg3H4(PO4)4•8(H2O) </t>
  </si>
  <si>
    <t>Hazenite</t>
  </si>
  <si>
    <t xml:space="preserve">KNaMg2(PO4)2•14H2O </t>
  </si>
  <si>
    <t>Struvite</t>
  </si>
  <si>
    <t xml:space="preserve">(NH4)MgPO4•6(H2O) </t>
  </si>
  <si>
    <t>Struvite-(K)</t>
  </si>
  <si>
    <t xml:space="preserve">KMg(PO4)•6(H2O) </t>
  </si>
  <si>
    <t>Rimkorolgite</t>
  </si>
  <si>
    <t xml:space="preserve">Mg5Ba(PO4)4•8(H2O) </t>
  </si>
  <si>
    <t>Bakhchisaraitsevite</t>
  </si>
  <si>
    <t xml:space="preserve">Na2Mg5(PO4)4•7(H2O) </t>
  </si>
  <si>
    <t>IMA2008-048</t>
  </si>
  <si>
    <t xml:space="preserve">Zn6(PO4)4•7H2O </t>
  </si>
  <si>
    <t>Smolianinovite</t>
  </si>
  <si>
    <t xml:space="preserve">(Co,Ni,Mg,Ca)3(Fe+++,Al)2(AsO4)4•11(H2O) </t>
  </si>
  <si>
    <t>Fahleite</t>
  </si>
  <si>
    <t xml:space="preserve">Zn5CaFe+++2(AsO4)6•14(H2O) </t>
  </si>
  <si>
    <t>Barahonaite-(Fe)</t>
  </si>
  <si>
    <t xml:space="preserve">(Ca,Cu,Na,Fe+++,Al </t>
  </si>
  <si>
    <t>Barahonaite-(Al)</t>
  </si>
  <si>
    <t>Phosphates without Additional Anions, with H2O: With only large cations</t>
  </si>
  <si>
    <t>Stercorite</t>
  </si>
  <si>
    <t xml:space="preserve">H(NH4)Na(PO4)•4(H2O) </t>
  </si>
  <si>
    <t>Mundrabillaite</t>
  </si>
  <si>
    <t xml:space="preserve">(NH4)2Ca(HPO4)2•(H2O) </t>
  </si>
  <si>
    <t>Swaknoite</t>
  </si>
  <si>
    <t>Nastrophite</t>
  </si>
  <si>
    <t xml:space="preserve">Na(Sr,Ba)(PO4)•9(H2O) </t>
  </si>
  <si>
    <t>Nabaphite</t>
  </si>
  <si>
    <t xml:space="preserve">NaBaPO4•9(H2O) </t>
  </si>
  <si>
    <t>Haidingerite</t>
  </si>
  <si>
    <t xml:space="preserve">Ca(AsO3OH)•(H2O) </t>
  </si>
  <si>
    <t>Vladimirite</t>
  </si>
  <si>
    <t xml:space="preserve">Ca5(AsO3OH)2(AsO4)2•5(H2O) </t>
  </si>
  <si>
    <t>Ferrarisite</t>
  </si>
  <si>
    <t xml:space="preserve">Ca5(AsO3OH)2(AsO4)2•9(H2O) </t>
  </si>
  <si>
    <t>Machatschkiite</t>
  </si>
  <si>
    <t xml:space="preserve">Ca6(AsO4)(AsO3OH)3(PO4,SO4)•15(H2O) </t>
  </si>
  <si>
    <t>Phaunouxite</t>
  </si>
  <si>
    <t xml:space="preserve">Ca3(AsO4)•11(H2O) </t>
  </si>
  <si>
    <t>Rauenthalite</t>
  </si>
  <si>
    <t xml:space="preserve">Ca3(AsO4)2•10(H2O) </t>
  </si>
  <si>
    <t>Brockite</t>
  </si>
  <si>
    <t xml:space="preserve">(Ca,Th,Ce)(PO4)•(H2O) </t>
  </si>
  <si>
    <t>Grayite</t>
  </si>
  <si>
    <t xml:space="preserve">(Th,Pb,Ca)PO4•(H2O) </t>
  </si>
  <si>
    <t>Rhabdophane-(Ce)</t>
  </si>
  <si>
    <t xml:space="preserve">(Ce,La)PO4•(H2O) </t>
  </si>
  <si>
    <t>Rhabdophane-(La)</t>
  </si>
  <si>
    <t xml:space="preserve">(La,Ce)PO4•(H2O) </t>
  </si>
  <si>
    <t>Rhabdophane-(Nd)</t>
  </si>
  <si>
    <t xml:space="preserve">(Nd,Ce,La)PO4•(H2O) </t>
  </si>
  <si>
    <t>Tristramite</t>
  </si>
  <si>
    <t xml:space="preserve">(Ca,U++++,Fe+++)(PO4,SO4)•2(H2O) </t>
  </si>
  <si>
    <t>Pharmacolite</t>
  </si>
  <si>
    <t xml:space="preserve">CaHAsO4•2(H2O) </t>
  </si>
  <si>
    <t>Brushite</t>
  </si>
  <si>
    <t xml:space="preserve">CaHPO4•2(H2O) </t>
  </si>
  <si>
    <t>Churchite-(Dy)</t>
  </si>
  <si>
    <t xml:space="preserve">(Dy,Sm,Gd,Nd)(PO4)•2(H2O) </t>
  </si>
  <si>
    <t>Churchite-(Nd)</t>
  </si>
  <si>
    <t xml:space="preserve">Nd(PO4)•2(H2O) </t>
  </si>
  <si>
    <t>Churchite-(Y)</t>
  </si>
  <si>
    <t xml:space="preserve">YPO4•2(H2O) </t>
  </si>
  <si>
    <t>Ardealite</t>
  </si>
  <si>
    <t xml:space="preserve">Ca2(SO4)(HPO4)•4(H2O) </t>
  </si>
  <si>
    <t>Mcnearite</t>
  </si>
  <si>
    <t xml:space="preserve">NaCa5H4(AsO4)5•4(H2O) </t>
  </si>
  <si>
    <t>Dorfmanite</t>
  </si>
  <si>
    <t xml:space="preserve">Na2(PO3OH)•2(H2O) </t>
  </si>
  <si>
    <t>Sincosite</t>
  </si>
  <si>
    <t xml:space="preserve">Ca(V++++O)2(PO4)2•5(H2O) </t>
  </si>
  <si>
    <t>Bariosincosite</t>
  </si>
  <si>
    <t xml:space="preserve">Ba(V++++O)2(PO4)2•4(H2O) </t>
  </si>
  <si>
    <t>Catalanoite</t>
  </si>
  <si>
    <t xml:space="preserve">Na2H(PO4)• </t>
  </si>
  <si>
    <t>Guerinite</t>
  </si>
  <si>
    <t>Ningyoite</t>
  </si>
  <si>
    <t xml:space="preserve">(U,Ca,Ce)2(PO4)2•1-2(H2O) </t>
  </si>
  <si>
    <t>Phosphates, etc</t>
  </si>
  <si>
    <t>Phosphates, etc: With small (and occasionally larger) cations</t>
  </si>
  <si>
    <t>Bearsite</t>
  </si>
  <si>
    <t xml:space="preserve">Be2(AsO4)(OH)•4(H2O) </t>
  </si>
  <si>
    <t>Moraesite</t>
  </si>
  <si>
    <t xml:space="preserve">Be2(PO4)(OH)•4(H2O) </t>
  </si>
  <si>
    <t>Footemineite</t>
  </si>
  <si>
    <t xml:space="preserve">Ca2Mn++Mn++2Mn++2Be4(PO4)6(OH)4•6H2O </t>
  </si>
  <si>
    <t>Ruifrancoite</t>
  </si>
  <si>
    <t xml:space="preserve">Ca2([],Mn)2(Fe+++,Mn,Mg)4Be4(PO4)6(OH)4•6H2O </t>
  </si>
  <si>
    <t>Guimaraesite</t>
  </si>
  <si>
    <t xml:space="preserve">Ca2(Zn,Mg,Fe)5Be4(PO4)6(OH)4•6H2O </t>
  </si>
  <si>
    <t>Roscherite</t>
  </si>
  <si>
    <t xml:space="preserve">Ca(Mn++,Fe++)5Be4(PO4)6(OH)4•6(H2O) </t>
  </si>
  <si>
    <t>Zanazziite</t>
  </si>
  <si>
    <t xml:space="preserve">Ca2(Mg,Fe++)(Mg,Fe++,Al,Mn,Fe+++)4Be4(PO4)6(OH)4•6(H2O) </t>
  </si>
  <si>
    <t>Atencioite</t>
  </si>
  <si>
    <t xml:space="preserve">Ca2Fe++[]Mg2Fe++2Be4(PO4)6(OH)4•6H2O </t>
  </si>
  <si>
    <t>Greifensteinite</t>
  </si>
  <si>
    <t xml:space="preserve">Ca2Be4(Fe++,Mn)5(PO4)6(OH)4•6(H2O) </t>
  </si>
  <si>
    <t>Uralolite</t>
  </si>
  <si>
    <t xml:space="preserve">Ca2Be4(PO4)3(OH)3•5(H2O) </t>
  </si>
  <si>
    <t>Weinebeneite</t>
  </si>
  <si>
    <t xml:space="preserve">CaBe3(PO4)2(OH)2•5(H2O) </t>
  </si>
  <si>
    <t>Tiptopite</t>
  </si>
  <si>
    <t xml:space="preserve">K2(Na,Ca)2Li3Be6(PO4)6(OH)2•(H2O) </t>
  </si>
  <si>
    <t>Veszelyite</t>
  </si>
  <si>
    <t xml:space="preserve">(Cu,Zn)2ZnPO4(OH)3•2(H2O) </t>
  </si>
  <si>
    <t>Philipsburgite</t>
  </si>
  <si>
    <t xml:space="preserve">(Cu,Zn)6(AsO4,PO4)2(OH)6•(H2O) </t>
  </si>
  <si>
    <t>Kipushite</t>
  </si>
  <si>
    <t xml:space="preserve">(Cu,Zn)5Zn(PO4)2(OH)6•(H2O) </t>
  </si>
  <si>
    <t>Spencerite</t>
  </si>
  <si>
    <t xml:space="preserve">Zn4(PO4)2(OH)2•3(H2O) </t>
  </si>
  <si>
    <t>Glucine</t>
  </si>
  <si>
    <t xml:space="preserve">CaBe4(PO4)2(OH)4•0.5(H2O) </t>
  </si>
  <si>
    <t>Phosphates, etc: With only medium-sized cations, (OH, etc.):RO4 &lt; 1:1</t>
  </si>
  <si>
    <t>Pitticite</t>
  </si>
  <si>
    <t>Diadochite</t>
  </si>
  <si>
    <t xml:space="preserve">Fe+++2(PO4)(SO4)(OH)•6(H2O) </t>
  </si>
  <si>
    <t>Vashegyite</t>
  </si>
  <si>
    <t xml:space="preserve">Al11(PO4)9(OH)6•38(H2O) </t>
  </si>
  <si>
    <t>Schoonerite</t>
  </si>
  <si>
    <t xml:space="preserve">Fe++2ZnMnFe+++(PO4)3(OH)2•9(H2O) </t>
  </si>
  <si>
    <t>Sinkankasite</t>
  </si>
  <si>
    <t xml:space="preserve">H2MnAl(PO4)2(OH)•6(H2O) </t>
  </si>
  <si>
    <t>Mitryaevaite</t>
  </si>
  <si>
    <t xml:space="preserve">Al5[(PO4)2[(P,S)O3(OH,O)]2F2(OH)2(H2O)8•6.48(H2O) </t>
  </si>
  <si>
    <t>Sanjuanite</t>
  </si>
  <si>
    <t xml:space="preserve">Al2(PO4)(SO4)(OH)•9(H2O) </t>
  </si>
  <si>
    <t>Sarmientite</t>
  </si>
  <si>
    <t xml:space="preserve">Fe+++2(AsO4)(SO4)(OH)•5(H2O) </t>
  </si>
  <si>
    <t>Bukovskyite</t>
  </si>
  <si>
    <t xml:space="preserve">Fe+++2(AsO4)(SO4)(OH)•7(H2O) </t>
  </si>
  <si>
    <t>Zykaite</t>
  </si>
  <si>
    <t xml:space="preserve">Fe+++4(AsO4)3(SO4)(OH)•15(H2O) </t>
  </si>
  <si>
    <t>Giniite</t>
  </si>
  <si>
    <t xml:space="preserve">Fe++Fe+++4(PO4)4(OH)2•2(H2O) </t>
  </si>
  <si>
    <t>Sasaite</t>
  </si>
  <si>
    <t xml:space="preserve">(Al,Fe+++)14(PO4)11(SO4)(OH)7•84(H2O) </t>
  </si>
  <si>
    <t>Mcauslanite</t>
  </si>
  <si>
    <t xml:space="preserve">HFe++3Al2(PO4)4F•18(H2O) </t>
  </si>
  <si>
    <t>Goldquarryite</t>
  </si>
  <si>
    <t xml:space="preserve">(Cu,[])(Cd,Ca)2Al3(PO4)4F2(H2O)10{(H2O,F)}2 </t>
  </si>
  <si>
    <t>Birchite</t>
  </si>
  <si>
    <t xml:space="preserve">Cd2Cu2(PO4)2(SO4)•5H2O </t>
  </si>
  <si>
    <t>Braithwaiteite</t>
  </si>
  <si>
    <t xml:space="preserve">NaCu5(Ti,Sb)2O2(AsO4)4[AsO3(OH)]2•8H2O </t>
  </si>
  <si>
    <t>Phosphates, etc: With only medium-sized cations, (OH, etc.):RO4 = 1:1 and &lt; 2:1</t>
  </si>
  <si>
    <t>Nissonite</t>
  </si>
  <si>
    <t xml:space="preserve">Cu2Mg2(PO4)2(OH)2•5(H2O) </t>
  </si>
  <si>
    <t>Euchroite</t>
  </si>
  <si>
    <t xml:space="preserve">Cu2(AsO4)(OH)•3(H2O) </t>
  </si>
  <si>
    <t>Legrandite</t>
  </si>
  <si>
    <t xml:space="preserve">Zn2(AsO4)(OH)•(H2O) </t>
  </si>
  <si>
    <t>Strashimirite</t>
  </si>
  <si>
    <t xml:space="preserve">Cu8(AsO4)4(OH)4•5(H2O) </t>
  </si>
  <si>
    <t>Kunatite</t>
  </si>
  <si>
    <t xml:space="preserve">CuFe+++2(PO4)2(OH)2•4H2O </t>
  </si>
  <si>
    <t>Bendadaite</t>
  </si>
  <si>
    <t xml:space="preserve">Fe++Fe+++2(AsO4)2(OH)2•4H2O </t>
  </si>
  <si>
    <t>Cobaltarthurite</t>
  </si>
  <si>
    <t xml:space="preserve">CoFe+++2(AsO4)2(OH)2•4(H2O) </t>
  </si>
  <si>
    <t>Earlshannonite</t>
  </si>
  <si>
    <t xml:space="preserve">(Mn,Fe++)Fe+++2(PO4)2(OH)2•4(H2O) </t>
  </si>
  <si>
    <t>Arthurite</t>
  </si>
  <si>
    <t xml:space="preserve">CuFe+++2(AsO4,PO4,SO4)2(O,OH)2•4(H2O) </t>
  </si>
  <si>
    <t>Ojuelaite</t>
  </si>
  <si>
    <t xml:space="preserve">ZnFe+++2(AsO4)2(OH)2•4(H2O) </t>
  </si>
  <si>
    <t>Whitmoreite</t>
  </si>
  <si>
    <t xml:space="preserve">Fe++Fe+++2(PO4)2(OH)2•4(H2O) </t>
  </si>
  <si>
    <t>Kleemanite</t>
  </si>
  <si>
    <t xml:space="preserve">ZnAl2(PO4)2(OH)2•3(H2O) </t>
  </si>
  <si>
    <t>Bermanite</t>
  </si>
  <si>
    <t xml:space="preserve">Mn++Mn+++2(PO4)2(OH)2•4(H2O) </t>
  </si>
  <si>
    <t>Oxiberaunite</t>
  </si>
  <si>
    <t xml:space="preserve">(Fe+++,Mn+++)Fe+++5(PO4)4O(OH)4•6(H2O) </t>
  </si>
  <si>
    <t>Kovdorskite</t>
  </si>
  <si>
    <t xml:space="preserve">Mg5(PO4)2(CO3)(OH)2•4.5(H2O) </t>
  </si>
  <si>
    <t>Ferrostrunzite</t>
  </si>
  <si>
    <t xml:space="preserve">Fe++Fe+++2(PO4)2(OH)2•6(H2O) </t>
  </si>
  <si>
    <t>Ferristrunzite</t>
  </si>
  <si>
    <t xml:space="preserve">Fe+++Fe+++2(PO4)2(OH)3•5(H2O) </t>
  </si>
  <si>
    <t>Metavauxite</t>
  </si>
  <si>
    <t xml:space="preserve">Fe++Al2(PO4)2(OH)2•8(H2O) </t>
  </si>
  <si>
    <t>Strunzite</t>
  </si>
  <si>
    <t xml:space="preserve">Mn++Fe+++2(PO4)2(OH)2•6(H2O) </t>
  </si>
  <si>
    <t>Beraunite</t>
  </si>
  <si>
    <t xml:space="preserve">Fe++Fe+++5(PO4)4(OH)5•4(H2O) </t>
  </si>
  <si>
    <t>Maghrebite</t>
  </si>
  <si>
    <t xml:space="preserve">MgAl2(AsO4)2(OH)2•8H2O </t>
  </si>
  <si>
    <t>Gordonite</t>
  </si>
  <si>
    <t xml:space="preserve">MgAl2(PO4)2(OH)2•8(H2O) </t>
  </si>
  <si>
    <t>Laueite</t>
  </si>
  <si>
    <t xml:space="preserve">Mn++Fe+++2(PO4)2(OH)2•8(H2O) </t>
  </si>
  <si>
    <t>Sigloite</t>
  </si>
  <si>
    <t xml:space="preserve">Fe+++Al2(PO4)2(OH)3•5(H2O) </t>
  </si>
  <si>
    <t>Paravauxite</t>
  </si>
  <si>
    <t>Ushkovite</t>
  </si>
  <si>
    <t xml:space="preserve">MgFe+++2(PO4)2(OH)2•8(H2O) </t>
  </si>
  <si>
    <t>Ferrolaueite</t>
  </si>
  <si>
    <t xml:space="preserve">Fe++Fe+++2(PO4)2(OH)2•8(H2O) </t>
  </si>
  <si>
    <t>Mangangordonite</t>
  </si>
  <si>
    <t xml:space="preserve">(Mn++,Fe++,Mg)Al2(PO4)2(OH)2•8(H2O) </t>
  </si>
  <si>
    <t>Pseudolaueite</t>
  </si>
  <si>
    <t xml:space="preserve">Mn++Fe+++2(PO4)2(OH)2•7-8(H2O) </t>
  </si>
  <si>
    <t>Stewartite</t>
  </si>
  <si>
    <t>Kastningite</t>
  </si>
  <si>
    <t xml:space="preserve">(Mn++,Fe++,Mg)Al2(PO4 </t>
  </si>
  <si>
    <t>Tinticite</t>
  </si>
  <si>
    <t xml:space="preserve">Fe+++5(PO4,VO4)4•7(H2O) </t>
  </si>
  <si>
    <t>Vauxite</t>
  </si>
  <si>
    <t xml:space="preserve">Fe++Al2(PO4)2(OH)2•6(H2O) </t>
  </si>
  <si>
    <t>Vantasselite</t>
  </si>
  <si>
    <t xml:space="preserve">Al4(PO4)3(OH)3•9(H2O) </t>
  </si>
  <si>
    <t>Cacoxenite</t>
  </si>
  <si>
    <t xml:space="preserve">(Fe+++,Al)25(PO4)17O6(OH)12•75(H2O) </t>
  </si>
  <si>
    <t>Gormanite</t>
  </si>
  <si>
    <t xml:space="preserve">Fe++3Al4(PO4)4(OH)6•2(H2O) </t>
  </si>
  <si>
    <t>Souzalite</t>
  </si>
  <si>
    <t xml:space="preserve">(Mg,Fe++)3(Al,Fe+++)4(PO4)4(OH)6•2(H2O) </t>
  </si>
  <si>
    <t>Kingite</t>
  </si>
  <si>
    <t xml:space="preserve">Al3(PO4)2(F,OH)2•8(H2O,OH) </t>
  </si>
  <si>
    <t>Wavellite</t>
  </si>
  <si>
    <t xml:space="preserve">Al3(PO4)2(OH,F)3•5(H2O) </t>
  </si>
  <si>
    <t>Allanpringite</t>
  </si>
  <si>
    <t xml:space="preserve">Fe3(PO4)2(OH)3•5H2O </t>
  </si>
  <si>
    <t>Kribergite</t>
  </si>
  <si>
    <t xml:space="preserve">Al5(PO4)3(SO4)(OH)4•4(H2O) </t>
  </si>
  <si>
    <t>Mapimite</t>
  </si>
  <si>
    <t xml:space="preserve">Zn2Fe+++3(AsO4)3(OH)4•10(H2O) </t>
  </si>
  <si>
    <t>Ogdensburgite</t>
  </si>
  <si>
    <t xml:space="preserve">Ca2(Zn,Mn)Fe+++4(AsO4)4(OH)6•6(H2O) </t>
  </si>
  <si>
    <t>Cloncurryite</t>
  </si>
  <si>
    <t xml:space="preserve">[Cu0.56(VO)0.44]Al2(PO4)2(F,OH)•2.5H2O) </t>
  </si>
  <si>
    <t>Nevadaite</t>
  </si>
  <si>
    <t xml:space="preserve">(Cu++,[],Al,V+++)6[Al8(PO4)8F8] </t>
  </si>
  <si>
    <t>Phosphates, etc: With only medium-sized cations, (OH, etc.):RO4 = 2:1</t>
  </si>
  <si>
    <t>Chenevixite</t>
  </si>
  <si>
    <t xml:space="preserve">Cu2Fe+++2(AsO4)2(OH)4•(H2O) </t>
  </si>
  <si>
    <t>Luetheite</t>
  </si>
  <si>
    <t xml:space="preserve">Cu2Al2(AsO4)2(OH)4•(H2O) </t>
  </si>
  <si>
    <t>Akrochordite</t>
  </si>
  <si>
    <t xml:space="preserve">Mn4Mg(AsO4)2(OH)4•4(H2O) </t>
  </si>
  <si>
    <t>Guanacoite</t>
  </si>
  <si>
    <t xml:space="preserve">(Cu,Mg)2Mg2(Mg,Cu)(OH)4(H2O)4(AsO4)2 </t>
  </si>
  <si>
    <t>Aheylite</t>
  </si>
  <si>
    <t xml:space="preserve">(Fe++,Zn)Al6(PO4)4(OH)8•4(H2O) </t>
  </si>
  <si>
    <t>Chalcosiderite</t>
  </si>
  <si>
    <t xml:space="preserve">CuFe+++6(PO4)4(OH)8•4(H2O) </t>
  </si>
  <si>
    <t>Faustite</t>
  </si>
  <si>
    <t xml:space="preserve">(Zn,Cu)Al6(PO4)4(OH)8•4(H2O) </t>
  </si>
  <si>
    <t>Planerite</t>
  </si>
  <si>
    <t xml:space="preserve">Al6(PO4)2(PO3OH)2(OH)8•4(H2O) </t>
  </si>
  <si>
    <t>Turquoise</t>
  </si>
  <si>
    <t xml:space="preserve">CuAl6(PO4)4(OH)8•4(H2O) </t>
  </si>
  <si>
    <t>Ernstite</t>
  </si>
  <si>
    <t xml:space="preserve">(Mn++1-xFe+++x)Al(PO4)(OH)2-xOx </t>
  </si>
  <si>
    <t>Childrenite</t>
  </si>
  <si>
    <t xml:space="preserve">Fe++Al(PO4)(OH)2•(H2O) </t>
  </si>
  <si>
    <t>Eosphorite</t>
  </si>
  <si>
    <t xml:space="preserve">MnAl(PO4)(OH)2•(H2O) </t>
  </si>
  <si>
    <t>Phosphates, etc: With only medium-sized cations, (OH, etc.):RO4 = 3:1</t>
  </si>
  <si>
    <t>Senegalite</t>
  </si>
  <si>
    <t xml:space="preserve">Al2(PO4)(OH)3•(H2O) </t>
  </si>
  <si>
    <t>Fluellite</t>
  </si>
  <si>
    <t xml:space="preserve">Al2(PO4)F2(OH)•7(H2O) </t>
  </si>
  <si>
    <t>Bulachite</t>
  </si>
  <si>
    <t xml:space="preserve">Al2(AsO4)(OH)3•3(H2O) </t>
  </si>
  <si>
    <t>Zapatalite</t>
  </si>
  <si>
    <t xml:space="preserve">Cu3Al4(PO4)3(OH)9•4(H2O) </t>
  </si>
  <si>
    <t>Ceruleite</t>
  </si>
  <si>
    <t xml:space="preserve">Cu2Al7(AsO4)4(OH)13•12(H2O) </t>
  </si>
  <si>
    <t>Alumoakermanite</t>
  </si>
  <si>
    <t xml:space="preserve">(Ca,Na)2(Al,Mg,Fe++)(Si2O7) </t>
  </si>
  <si>
    <t>Aldermanite</t>
  </si>
  <si>
    <t xml:space="preserve">Mg5Al12(PO4)8(OH)22•32(H2O) </t>
  </si>
  <si>
    <t>Juanitaite</t>
  </si>
  <si>
    <t xml:space="preserve">(Cu,Ca,Fe)10Bi(AsO4)4(OH)11•2(H2O) </t>
  </si>
  <si>
    <t>Phosphates, etc: With only medium-sized cations, (OH,etc.):RO4 &gt; 3:1</t>
  </si>
  <si>
    <t>Hotsonite-VII</t>
  </si>
  <si>
    <t xml:space="preserve">Al11(SO4)3(PO4)2(OH)21•16(H2O) </t>
  </si>
  <si>
    <t>Hotsonite-VI</t>
  </si>
  <si>
    <t xml:space="preserve">Al5(SO4)(PO4)(OH)10•8(H2O) </t>
  </si>
  <si>
    <t>Liskeardite</t>
  </si>
  <si>
    <t xml:space="preserve">(Al,Fe+++)3(AsO4)(OH)6•5(H2O) </t>
  </si>
  <si>
    <t>Bolivarite</t>
  </si>
  <si>
    <t xml:space="preserve">Al2(PO4)(OH)3•4-5(H2O) </t>
  </si>
  <si>
    <t>Evansite</t>
  </si>
  <si>
    <t xml:space="preserve">Al3(PO4)(OH)6•6(H2O) </t>
  </si>
  <si>
    <t>Rosieresite</t>
  </si>
  <si>
    <t xml:space="preserve">(Pb,Cu,Al)(PO4)x•n(H2O) </t>
  </si>
  <si>
    <t>Rusakovite</t>
  </si>
  <si>
    <t xml:space="preserve">(Fe+++,Al)5(VO4,PO4)2(OH)9•3(H2O) </t>
  </si>
  <si>
    <t>Liroconite</t>
  </si>
  <si>
    <t xml:space="preserve">Cu2Al(AsO4)(OH)4•4(H2O) </t>
  </si>
  <si>
    <t>Sieleckiite</t>
  </si>
  <si>
    <t xml:space="preserve">Cu3Al4(PO4)2(OH)12•2(H2O) </t>
  </si>
  <si>
    <t>Chalcophyllite</t>
  </si>
  <si>
    <t xml:space="preserve">Cu++18Al2(AsO4)3(SO4)3(OH)27•33(H2O) </t>
  </si>
  <si>
    <t>Parnauite</t>
  </si>
  <si>
    <t xml:space="preserve">Cu9(AsO4)2(SO4)(OH)10•7(H2O) </t>
  </si>
  <si>
    <t>Gladiusite</t>
  </si>
  <si>
    <t xml:space="preserve">Fe++2(Fe+++,Mg)4(PO4)(OH)13•H2O </t>
  </si>
  <si>
    <t>Phosphates, etc: With large and medium-sized cations, (OH, etc.):RO4 &lt; 0.5:1</t>
  </si>
  <si>
    <t>Shubnikovite</t>
  </si>
  <si>
    <t xml:space="preserve">Ca2Cu8(AsO4)6Cl(OH)•7(H2O) </t>
  </si>
  <si>
    <t>Lavendulan</t>
  </si>
  <si>
    <t xml:space="preserve">NaCaCu5(AsO4)4Cl•5(H2O) </t>
  </si>
  <si>
    <t>Zinclavendulan</t>
  </si>
  <si>
    <t xml:space="preserve">NaCa(Zn,Cu)5(AsO4)4Cl•4-5(H2O) </t>
  </si>
  <si>
    <t>Lemanskiite</t>
  </si>
  <si>
    <t xml:space="preserve">NaCaCu5(AsO4)4Cl•5H2O </t>
  </si>
  <si>
    <t>Zdenekite</t>
  </si>
  <si>
    <t xml:space="preserve">NaPbCu++5(AsO4)4Cl•5(H2O) </t>
  </si>
  <si>
    <t>Sampleite</t>
  </si>
  <si>
    <t xml:space="preserve">NaCaCu5(PO4)4Cl•5(H2O) </t>
  </si>
  <si>
    <t>Phosphates, etc: With large and medium-sized cations, (OH, etc.):RO4 &lt; 1:1</t>
  </si>
  <si>
    <t>Minyulite</t>
  </si>
  <si>
    <t xml:space="preserve">KAl2(PO4)2(OH,F)•4(H2O) </t>
  </si>
  <si>
    <t>Leucophosphite</t>
  </si>
  <si>
    <t xml:space="preserve">KFe+++2(PO4)2(OH)•2(H2O) </t>
  </si>
  <si>
    <t>Spheniscidite</t>
  </si>
  <si>
    <t xml:space="preserve">(NH4,K)(Fe+++,Al)2(PO4)2(OH)•2(H2O) </t>
  </si>
  <si>
    <t>Tinsleyite</t>
  </si>
  <si>
    <t xml:space="preserve">KAl2(PO4)2(OH)•2(H2O) </t>
  </si>
  <si>
    <t>Kaluginite</t>
  </si>
  <si>
    <t xml:space="preserve">(Mn++,Ca)MgFe+++(PO4)2(OH)•4(H2O) </t>
  </si>
  <si>
    <t>Keckite</t>
  </si>
  <si>
    <t xml:space="preserve">Ca(Mn,Zn)2Fe+++3(PO4)4(OH)3•2(H2O) </t>
  </si>
  <si>
    <t>Jahnsite-(CaMnFe)</t>
  </si>
  <si>
    <t xml:space="preserve">CaMn++Fe++2Fe+++2(PO4)4(OH)2•8(H2O) </t>
  </si>
  <si>
    <t>Jahnsite-(CaMnMg)</t>
  </si>
  <si>
    <t xml:space="preserve">CaMnMg2Fe+++2(PO4)4(OH)2•8(H2O) </t>
  </si>
  <si>
    <t>Jahnsite-(CaMnMn)</t>
  </si>
  <si>
    <t xml:space="preserve">CaMn++Mn++2Fe+++2(PO4)4(OH)2•8(H2O) </t>
  </si>
  <si>
    <t>Jahnsite-(MnMnMn)</t>
  </si>
  <si>
    <t xml:space="preserve">MnMnMn2Fe+++2(PO4)4(OH)2•8(H2O) </t>
  </si>
  <si>
    <t>Rittmannite</t>
  </si>
  <si>
    <t xml:space="preserve">Mn++Mn++Fe++Al2(OH)2(PO4)4•8(H2O) </t>
  </si>
  <si>
    <t>Whiteite-(MnFeMg)</t>
  </si>
  <si>
    <t xml:space="preserve">(Mn++,Ca)(Fe++,Mn++)Mg2Al2(PO4)4(OH)2•8(H2O) </t>
  </si>
  <si>
    <t>Whiteite-(CaFeMg)</t>
  </si>
  <si>
    <t xml:space="preserve">Ca(Fe++,Mn++)Mg2Al2(PO4)4(OH)2•8(H2O) </t>
  </si>
  <si>
    <t>Whiteite-(CaMnMg)</t>
  </si>
  <si>
    <t xml:space="preserve">CaMn++Mg2Al2(PO4)4(OH)2•8(H2O) </t>
  </si>
  <si>
    <t>Jahnsite-(CaFeFe)</t>
  </si>
  <si>
    <t xml:space="preserve">(Ca,Mn)(Fe++,Mn++)Fe++2Fe+++2(PO4)4(OH)2•8(H2O) </t>
  </si>
  <si>
    <t>Jahnsite-(NaFeMg)</t>
  </si>
  <si>
    <t xml:space="preserve">NaFe+++Mg2Fe+++2(PO4)4(OH)2•8H2O </t>
  </si>
  <si>
    <t>Jahnsite-(CaMgMg)</t>
  </si>
  <si>
    <t xml:space="preserve">CaMgMg2Fe+++2(PO4)4(OH)2•8H2O </t>
  </si>
  <si>
    <t>Jahnsite-(NaMnMg)</t>
  </si>
  <si>
    <t xml:space="preserve">NaMnMg2Fe+++2(PO4)4(OH)2•8H2O </t>
  </si>
  <si>
    <t>Manganosegelerite</t>
  </si>
  <si>
    <t xml:space="preserve">(Mn,Ca)(Mn,Fe++,Mg)Fe+++(PO4)2(OH)•4(H2O) </t>
  </si>
  <si>
    <t>Overite</t>
  </si>
  <si>
    <t xml:space="preserve">CaMgAl(PO4)2(OH)•4(H2O) </t>
  </si>
  <si>
    <t>Segelerite</t>
  </si>
  <si>
    <t xml:space="preserve">CaMgFe+++(PO4)2(OH)•4(H2O) </t>
  </si>
  <si>
    <t>Wilhelmvierlingite</t>
  </si>
  <si>
    <t xml:space="preserve">CaMn++Fe+++(PO4)2(OH)•2(H2O) </t>
  </si>
  <si>
    <t>Juonniite</t>
  </si>
  <si>
    <t xml:space="preserve">CaMgSc(PO4)2(OH)•4(H2O) </t>
  </si>
  <si>
    <t>Calcioferrite</t>
  </si>
  <si>
    <t xml:space="preserve">Ca4Fe++(Fe+++,Al)4(PO4)6(OH)4•12(H2O) </t>
  </si>
  <si>
    <t>Kingsmountite</t>
  </si>
  <si>
    <t xml:space="preserve">(Ca,Mn++)4(Fe++,Mn++)Al4(PO4)6(OH)4•12(H2O) </t>
  </si>
  <si>
    <t>Montgomeryite</t>
  </si>
  <si>
    <t xml:space="preserve">Ca4MgAl4(PO4)6(OH)4•12(H2O) </t>
  </si>
  <si>
    <t>Zodacite</t>
  </si>
  <si>
    <t xml:space="preserve">Ca4Mn++Fe+++4(PO4)6(OH)4•12(H2O) </t>
  </si>
  <si>
    <t>Arseniosiderite</t>
  </si>
  <si>
    <t xml:space="preserve">Ca2Fe+++3(AsO4)3O2•3(H2O) </t>
  </si>
  <si>
    <t>Kolfanite</t>
  </si>
  <si>
    <t xml:space="preserve">Ca2Fe+++3O2(AsO4)3•2(H2O) </t>
  </si>
  <si>
    <t>Sailaufite</t>
  </si>
  <si>
    <t xml:space="preserve">Ca2Mn3O2(AsO4)2(CO3)•3(H2O) </t>
  </si>
  <si>
    <t>Lunokite</t>
  </si>
  <si>
    <t xml:space="preserve">(Mn,Ca)(Mg,Fe++,Mn)Al(PO4)2(OH)•4(H2O) </t>
  </si>
  <si>
    <t>Pararobertsite</t>
  </si>
  <si>
    <t xml:space="preserve">Ca2Mn+++3(PO4)3O2•3(H2O) </t>
  </si>
  <si>
    <t>Robertsite</t>
  </si>
  <si>
    <t xml:space="preserve">Ca6Mn+++9(PO4)9O6(H2O)6•3(H2O) </t>
  </si>
  <si>
    <t>Mitridatite</t>
  </si>
  <si>
    <t xml:space="preserve">Ca2Fe+++3(PO4)3O2•3(H2O) </t>
  </si>
  <si>
    <t>Matveevite</t>
  </si>
  <si>
    <t xml:space="preserve">KTiMn2Fe+++2(PO4)4(OH)3•15(H2O) </t>
  </si>
  <si>
    <t>Mantienneite</t>
  </si>
  <si>
    <t xml:space="preserve">KMg2Al2Ti(PO4)4(OH)3•15(H2O) </t>
  </si>
  <si>
    <t>Paulkerrite</t>
  </si>
  <si>
    <t xml:space="preserve">K(Mg,Mn)2(Fe+++,Al)2Ti(PO4)4(OH)3•15(H2O) </t>
  </si>
  <si>
    <t>Benyacarite</t>
  </si>
  <si>
    <t xml:space="preserve">(H2O,K)2Ti(Mn++,Fe++)2(Fe+++,Ti)2Ti(PO4)4(O,F)2•14(H2O) </t>
  </si>
  <si>
    <t>Xanthoxenite</t>
  </si>
  <si>
    <t xml:space="preserve">Ca4Fe+++2(PO4)4(OH)2•3(H2O) </t>
  </si>
  <si>
    <t>Mahnertite</t>
  </si>
  <si>
    <t xml:space="preserve">(Na,Ca)Cu++3(AsO4)2Cl•5(H2O) </t>
  </si>
  <si>
    <t>Andyrobertsite</t>
  </si>
  <si>
    <t xml:space="preserve">KCdCu5(AsO4)4[As(OH)2O2]•2(H2O) </t>
  </si>
  <si>
    <t>Calcioandyrobertsite-1M</t>
  </si>
  <si>
    <t xml:space="preserve">KCaCu5(AsO4)4[As(OH)2O2]•2(H2O) </t>
  </si>
  <si>
    <t>Calcioandyrobertsite-2O</t>
  </si>
  <si>
    <t>Englishite</t>
  </si>
  <si>
    <t xml:space="preserve">K3Na2Ca10Al15(PO4)21(OH)7•26(H2O) </t>
  </si>
  <si>
    <t>Bouazzerite</t>
  </si>
  <si>
    <t xml:space="preserve">Bi6(Mg,Co)11Fe14[AsO4]18O12(OH)4(H2O)86 </t>
  </si>
  <si>
    <t>Phosphates, etc: With large and medium-sized cations, (OH, etc.):RO4 = 1:l</t>
  </si>
  <si>
    <t>Johnwalkite</t>
  </si>
  <si>
    <t xml:space="preserve">K(Mn++,Fe+++,Fe++)2(Nb,Ta)(PO4)2O2((H2O),OH)2 </t>
  </si>
  <si>
    <t>Olmsteadite</t>
  </si>
  <si>
    <t xml:space="preserve">KFe++2(Nb,Ta)(PO4)2O2•2(H2O) </t>
  </si>
  <si>
    <t>Gatumbaite</t>
  </si>
  <si>
    <t xml:space="preserve">CaAl2(PO4)2(OH)2•(H2O) </t>
  </si>
  <si>
    <t>Camgasite</t>
  </si>
  <si>
    <t xml:space="preserve">CaMg(AsO4)(OH)•5(H2O) </t>
  </si>
  <si>
    <t>Meurigite-Na</t>
  </si>
  <si>
    <t xml:space="preserve">[Na(H2O)2.5][Fe+++8(PO4)6(OH)7(H2O)4] </t>
  </si>
  <si>
    <t>Meurigite-K</t>
  </si>
  <si>
    <t xml:space="preserve">[K(H2O)2.5][Fe+++8(PO4)6(OH)7(H2O)4] </t>
  </si>
  <si>
    <t>Phosphofibrite</t>
  </si>
  <si>
    <t xml:space="preserve">KCuFe+++15(PO4)12(OH)12•12(H2O) </t>
  </si>
  <si>
    <t>Jungite</t>
  </si>
  <si>
    <t xml:space="preserve">Ca2Zn4Fe+++8(PO4)9(OH)9•16(H2O) </t>
  </si>
  <si>
    <t>Wycheproofite</t>
  </si>
  <si>
    <t xml:space="preserve">NaAlZr(PO4)2(OH)2•(H2O) </t>
  </si>
  <si>
    <t>Ercitite</t>
  </si>
  <si>
    <t xml:space="preserve">Na2(H2O)4[Mn+++2(OH)2(PO4)2] </t>
  </si>
  <si>
    <t>Mrazekite</t>
  </si>
  <si>
    <t xml:space="preserve">Bi+++2Cu++3(PO4)2O2(OH)2•2(H2O) </t>
  </si>
  <si>
    <t>Attikaite</t>
  </si>
  <si>
    <t xml:space="preserve">Ca3Cu2Al2(AsO4)4(OH)4•2H2O </t>
  </si>
  <si>
    <t>Phosphates, etc: With large and medium-sized cations, (OH, etc.):RO4 &gt; 1:1 and &lt; 2:1</t>
  </si>
  <si>
    <t>Alumopharmacosiderite</t>
  </si>
  <si>
    <t xml:space="preserve">KAl4(AsO4)3(OH)4•6•5(H2O) </t>
  </si>
  <si>
    <t>Barium-alumopharmacosiderite</t>
  </si>
  <si>
    <t xml:space="preserve">BaAl4(AsO4)3(OH)5•5(H2O) </t>
  </si>
  <si>
    <t>Bariopharmacosiderite</t>
  </si>
  <si>
    <t xml:space="preserve">BaFe+++4(AsO4)3(OH)5•5(H2O) </t>
  </si>
  <si>
    <t>Pharmacosiderite</t>
  </si>
  <si>
    <t xml:space="preserve">KFe+++4(AsO4)3(OH)4•6-7(H2O) </t>
  </si>
  <si>
    <t>Natropharmacosiderite</t>
  </si>
  <si>
    <t xml:space="preserve">(Na,K)2Fe+++4(AsO4)3(OH)5•7(H2O) </t>
  </si>
  <si>
    <t>Barium-zinc-alumopharmacosiderite</t>
  </si>
  <si>
    <t xml:space="preserve">(Ba,K)0.5(Zn,Cu)0.5(Al,Fe)4(AsO4)3•5(H2O) </t>
  </si>
  <si>
    <t>Matioliite</t>
  </si>
  <si>
    <t xml:space="preserve">NaMgAl5(PO4)4(OH)6•2H2O </t>
  </si>
  <si>
    <t>IMA2008-056</t>
  </si>
  <si>
    <t xml:space="preserve">NaMn++Fe+++5(PO4)4(OH)6•2H2O </t>
  </si>
  <si>
    <t>Dufrenite</t>
  </si>
  <si>
    <t xml:space="preserve">Fe++Fe+++4(PO4)3(OH)5•2(H2O) </t>
  </si>
  <si>
    <t>Burangaite</t>
  </si>
  <si>
    <t xml:space="preserve">(Na,Ca)2(Fe++,Mg)2Al10(PO4)8(OH,O)12•4(H2O) </t>
  </si>
  <si>
    <t>Natrodufrenite</t>
  </si>
  <si>
    <t xml:space="preserve">Na(Fe+++,Fe++)(Fe+++,Al)5(PO4)4(OH)6•2(H2O) </t>
  </si>
  <si>
    <t>Kidwellite</t>
  </si>
  <si>
    <t xml:space="preserve">Na(Fe+++,Cu)9+x(PO4)6(OH)11•3(H2O) </t>
  </si>
  <si>
    <t>Richelsdorfite</t>
  </si>
  <si>
    <t xml:space="preserve">Ca2Cu5Sb(AsO4)4Cl(OH)6•6(H2O) </t>
  </si>
  <si>
    <t>Bleasdaleite</t>
  </si>
  <si>
    <t xml:space="preserve">(Ca,Fe+++)2Cu5(Bi,Cu)(PO4 </t>
  </si>
  <si>
    <t>Matulaite</t>
  </si>
  <si>
    <t xml:space="preserve">CaAl18(PO4)12(OH)20•28(H2O) </t>
  </si>
  <si>
    <t>Krasnovite</t>
  </si>
  <si>
    <t xml:space="preserve">Ba(Al,Mg)(PO4,CO3)(OH)2•(H2O) </t>
  </si>
  <si>
    <t>Phosphates, etc: With large and medium-sized cations, (OH, etc.):RO4 = 2:1</t>
  </si>
  <si>
    <t>Foggite</t>
  </si>
  <si>
    <t xml:space="preserve">CaAl(PO4)(OH)2•(H2O) </t>
  </si>
  <si>
    <t>Cyrilovite</t>
  </si>
  <si>
    <t xml:space="preserve">NaFe+++3(PO4)2(OH)4•2(H2O) </t>
  </si>
  <si>
    <t>Millisite</t>
  </si>
  <si>
    <t xml:space="preserve">(Na,K)CaAl6(PO4)4(OH)9•3(H2O) </t>
  </si>
  <si>
    <t>Wardite</t>
  </si>
  <si>
    <t xml:space="preserve">NaAl3(PO4)2(OH)4•2(H2O) </t>
  </si>
  <si>
    <t>Agardite-(Dy)</t>
  </si>
  <si>
    <t xml:space="preserve">(Dy,La,Ca)Cu6(AsO4)3(OH)6•3(H2O) </t>
  </si>
  <si>
    <t>Agardite-(Ca)</t>
  </si>
  <si>
    <t xml:space="preserve">CaCu6(AsO4)3(OH)6•3(H2O) </t>
  </si>
  <si>
    <t>Agardite-(Ce)</t>
  </si>
  <si>
    <t xml:space="preserve">(Ce,Ca)Cu6(AsO4)3(OH)6•3(H2O) </t>
  </si>
  <si>
    <t>Agardite-(La)</t>
  </si>
  <si>
    <t xml:space="preserve">(La,Ca)Cu6(AsO4)3(OH)6•3(H2O) </t>
  </si>
  <si>
    <t>Agardite-(Nd)</t>
  </si>
  <si>
    <t xml:space="preserve">(Pb,Nd,Y,La,Ca)Cu6(AsO4)3(OH)6•3(H2O) </t>
  </si>
  <si>
    <t>Agardite-(Y)</t>
  </si>
  <si>
    <t xml:space="preserve">(Y,Ca)Cu6(AsO4)3(OH)6•3(H2O) </t>
  </si>
  <si>
    <t>Goudeyite</t>
  </si>
  <si>
    <t xml:space="preserve">(Al,Y)Cu6(AsO4)3(OH)6•3(H2O) </t>
  </si>
  <si>
    <t>Zalesiite</t>
  </si>
  <si>
    <t xml:space="preserve">(Ca,Y)Cu6[(AsO4)2(AsO3OH)(OH)6]•3(H2O) </t>
  </si>
  <si>
    <t>Mixite</t>
  </si>
  <si>
    <t xml:space="preserve">BiCu6(AsO4)3(OH)6•3(H2O) </t>
  </si>
  <si>
    <t>Petersite-(Y)</t>
  </si>
  <si>
    <t xml:space="preserve">(Y,Ce,Nd,Ca)Cu6(PO4)3(OH)6•3(H2O) </t>
  </si>
  <si>
    <t>Plumboagardite</t>
  </si>
  <si>
    <t xml:space="preserve">(Pb,REE,Ca)Cu6(AsO4)3(OH)6•3(H2O) </t>
  </si>
  <si>
    <t>Calciopetersite</t>
  </si>
  <si>
    <t xml:space="preserve">CaCu6[(PO4)2(PO3OH)(OH)6]•3(H2O) </t>
  </si>
  <si>
    <t>Joelbruggerite</t>
  </si>
  <si>
    <t xml:space="preserve">Pb3Zn3Sb+++++As2O13(OH) </t>
  </si>
  <si>
    <t>Wallkilldellite-(Fe)</t>
  </si>
  <si>
    <t xml:space="preserve">(Ca,Cu)4Fe6[(As,Si)O4]4(OH)8•18(H2O) </t>
  </si>
  <si>
    <t>Wallkilldellite</t>
  </si>
  <si>
    <t xml:space="preserve">Ca4Mn++6As+++++4O16(OH)8•18(H2O) </t>
  </si>
  <si>
    <t>Angastonite</t>
  </si>
  <si>
    <t xml:space="preserve">CaMgAl2(PO4)2(OH)4?7H2O </t>
  </si>
  <si>
    <t>Phosphates, etc: With large and medium-sized cations, (OH, etc.):RO4 &gt; 2:1</t>
  </si>
  <si>
    <t>Esperanzaite</t>
  </si>
  <si>
    <t xml:space="preserve">NaCa2Al2(As+++++O4)2F4(OH)•2(H2O) </t>
  </si>
  <si>
    <t>Morinite</t>
  </si>
  <si>
    <t xml:space="preserve">NaCa2Al2(PO4)2(F,OH)5•2(H2O) </t>
  </si>
  <si>
    <t>Clinotyrolite</t>
  </si>
  <si>
    <t xml:space="preserve">Ca2Cu9[(As,S)O4]4(OH)10•10(H2O) </t>
  </si>
  <si>
    <t>Tyrolite</t>
  </si>
  <si>
    <t xml:space="preserve">CaCu5(AsO4)2(CO3)(OH)4•6(H2O) </t>
  </si>
  <si>
    <t>Natrobetpakdalite</t>
  </si>
  <si>
    <t xml:space="preserve">(Na,Ca)3Fe+++2(As2Mo6O28)•15(H2O) </t>
  </si>
  <si>
    <t>Betpakdalite</t>
  </si>
  <si>
    <t xml:space="preserve">[Mg(H2O)6]Ca2(H2O)13[Mo++++++8As+++++2Fe+++3O36(OH)]•4(H2O) </t>
  </si>
  <si>
    <t>Melkovite</t>
  </si>
  <si>
    <t xml:space="preserve">CaFe+++H6(MoO4)4(PO4)•6(H2O) </t>
  </si>
  <si>
    <t>Phosphovanadylite</t>
  </si>
  <si>
    <t xml:space="preserve">(Ba,Ca,K,Na)x[(V,Al)4P2(O,OH)16]•12(H2O) </t>
  </si>
  <si>
    <t>Yukonite</t>
  </si>
  <si>
    <t xml:space="preserve">Ca7Fe+++11(AsO4)9O10•24.3(H2O) </t>
  </si>
  <si>
    <t>Gutsevichite</t>
  </si>
  <si>
    <t xml:space="preserve">Al3(PO4)2(OH)3•8(H2O) </t>
  </si>
  <si>
    <t>Delvauxite</t>
  </si>
  <si>
    <t xml:space="preserve">CaFe+++4(PO4,SO4)2(OH)8•4-6(H2O) </t>
  </si>
  <si>
    <t>Santafeite</t>
  </si>
  <si>
    <t xml:space="preserve">(Mn,Fe,Al,Mg)2(Mn++++,Mn++)2(Ca,Sr,Na)3(VO4,AsO4)4(OH)3•2(H2O) </t>
  </si>
  <si>
    <t>Phosphates, etc: With only large cations</t>
  </si>
  <si>
    <t>Natrophosphate</t>
  </si>
  <si>
    <t xml:space="preserve">Na7(PO4)2F•19(H2O) </t>
  </si>
  <si>
    <t>Isoclasite</t>
  </si>
  <si>
    <t xml:space="preserve">Ca2(PO4)(OH)•2(H2O) </t>
  </si>
  <si>
    <t>Lermontovite</t>
  </si>
  <si>
    <t xml:space="preserve">U++++(PO4)(OH)•(H2O) </t>
  </si>
  <si>
    <t>Vyacheslavite</t>
  </si>
  <si>
    <t xml:space="preserve">U++++(PO4)(OH)•2.5(H2O) </t>
  </si>
  <si>
    <t>Phosphates, etc: With CO3, SO4, SiO4</t>
  </si>
  <si>
    <t>Girvasite</t>
  </si>
  <si>
    <t xml:space="preserve">NaCa2Mg3(PO4)2[PO2(OH)2](CO3)(OH)2•4(H2O) </t>
  </si>
  <si>
    <t>Voggite</t>
  </si>
  <si>
    <t xml:space="preserve">Na2Zr(PO4)(CO3)(OH)•2(H2O) </t>
  </si>
  <si>
    <t>Peisleyite</t>
  </si>
  <si>
    <t xml:space="preserve">Na3Al16(SO4)2(PO4)10(OH)17•20(H2O) </t>
  </si>
  <si>
    <t>Perhamite</t>
  </si>
  <si>
    <t xml:space="preserve">Ca3Al7(SiO4)3(PO4)4(OH)3•16.5(H2O) </t>
  </si>
  <si>
    <t>Saryarkite-(Y)</t>
  </si>
  <si>
    <t xml:space="preserve">Ca(Y,Th)Al5(SiO4)2(PO4,SO4)2(OH)7•6(H2O) </t>
  </si>
  <si>
    <t>Micheelsenite</t>
  </si>
  <si>
    <t xml:space="preserve">(Ca,Y)3Al[PO3OH,CO3](CO3)(OH)6•12(H2O) </t>
  </si>
  <si>
    <t>Parwanite</t>
  </si>
  <si>
    <t xml:space="preserve">(Na,K)(Mg,Ca)4Al8(PO4)8(CO3)(OH)7•30H2O </t>
  </si>
  <si>
    <t>Skorpionite</t>
  </si>
  <si>
    <t xml:space="preserve">Ca3Zn2(PO4)2CO3(OH)2•H2O </t>
  </si>
  <si>
    <t>Uranyl Phosphates and Arsenates</t>
  </si>
  <si>
    <t>Uranyl Phosphates and Arsenates: UO2:RO4 = 1:2</t>
  </si>
  <si>
    <t>Orthowalpurgite</t>
  </si>
  <si>
    <t xml:space="preserve">(UO2)Bi4O4(AsO4)2•2(H2O) </t>
  </si>
  <si>
    <t>Phosphowalpurgite</t>
  </si>
  <si>
    <t xml:space="preserve">(UO2)Bi4(PO4)O4•2(H2O) </t>
  </si>
  <si>
    <t>Walpurgite</t>
  </si>
  <si>
    <t xml:space="preserve">Bi4(UO2)(AsO4)2O4•2(H2O) </t>
  </si>
  <si>
    <t>Hallimondite</t>
  </si>
  <si>
    <t xml:space="preserve">Pb2(UO2)(AsO4)2 </t>
  </si>
  <si>
    <t>Parsonsite</t>
  </si>
  <si>
    <t xml:space="preserve">Pb2(UO2)(PO4)2•2(H2O) </t>
  </si>
  <si>
    <t>Ulrichite</t>
  </si>
  <si>
    <t xml:space="preserve">CaCu(UO2)(PO4)2•4(H2O) </t>
  </si>
  <si>
    <t>Lakebogaite</t>
  </si>
  <si>
    <t xml:space="preserve">CaNaFe+++2H(UO2)2(PO4)4(OH)2(H2O)8 </t>
  </si>
  <si>
    <t>Uranyl Phosphates and Arsenates: UO2:RO4 = 1:1</t>
  </si>
  <si>
    <t>Metarauchite</t>
  </si>
  <si>
    <t xml:space="preserve">Ni(UO2)2(AsO4)2•8H2O </t>
  </si>
  <si>
    <t>Autunite</t>
  </si>
  <si>
    <t xml:space="preserve">Ca(UO2)2(PO4)2•10-12(H2O) </t>
  </si>
  <si>
    <t>Heinrichite</t>
  </si>
  <si>
    <t xml:space="preserve">Ba(UO2)2(AsO4)2•10-12(H2O) </t>
  </si>
  <si>
    <t>Kahlerite</t>
  </si>
  <si>
    <t xml:space="preserve">Fe++(UO2)2(AsO4)2•10-12(H2O) </t>
  </si>
  <si>
    <t>Uranocircite</t>
  </si>
  <si>
    <t xml:space="preserve">Ba(UO2)2(PO4)2•12(H2O) </t>
  </si>
  <si>
    <t>Novacekite</t>
  </si>
  <si>
    <t xml:space="preserve">Mg(UO2)2(AsO4)2•12(H2O) </t>
  </si>
  <si>
    <t>Torbernite</t>
  </si>
  <si>
    <t xml:space="preserve">Cu(UO2)2(PO4)2•8-12(H2O) </t>
  </si>
  <si>
    <t>Uranospinite</t>
  </si>
  <si>
    <t xml:space="preserve">Ca(UO2)2(AsO4)2•10(H2O) </t>
  </si>
  <si>
    <t>Zeunerite</t>
  </si>
  <si>
    <t xml:space="preserve">Cu(UO2)2(AsO4)2•10-16(H2O) </t>
  </si>
  <si>
    <t>Xiangjiangite</t>
  </si>
  <si>
    <t xml:space="preserve">(Fe+++,Al)(UO2)4(PO4)2(SO4)2(OH)•22(H2O) </t>
  </si>
  <si>
    <t>Saleeite</t>
  </si>
  <si>
    <t xml:space="preserve">Mg(UO2)2(PO4)2•10(H2O) </t>
  </si>
  <si>
    <t>Bassetite</t>
  </si>
  <si>
    <t xml:space="preserve">Fe++(UO2)2(PO4)2•8(H2O) </t>
  </si>
  <si>
    <t>Metazeunerite</t>
  </si>
  <si>
    <t xml:space="preserve">Cu(UO2)2(AsO4)2•8(H2O) </t>
  </si>
  <si>
    <t>Meta-autunite</t>
  </si>
  <si>
    <t xml:space="preserve">Ca(UO2)2(PO4)2•2-6(H2O) </t>
  </si>
  <si>
    <t>Metauranocircite</t>
  </si>
  <si>
    <t xml:space="preserve">Ba(UO2)2(PO4)2•6-8(H2O) </t>
  </si>
  <si>
    <t>Metauranospinite</t>
  </si>
  <si>
    <t xml:space="preserve">Ca(UO2)2(AsO4)2•8(H2O) </t>
  </si>
  <si>
    <t>Metaheinrichite</t>
  </si>
  <si>
    <t xml:space="preserve">Ba(UO2)2(AsO4)2•8(H2O) </t>
  </si>
  <si>
    <t>Metakahlerite</t>
  </si>
  <si>
    <t xml:space="preserve">Fe++(UO2)2(AsO4)2•8(H2O) </t>
  </si>
  <si>
    <t>Metakirchheimerite</t>
  </si>
  <si>
    <t xml:space="preserve">Co(UO2)2(AsO4)2•8(H2O) </t>
  </si>
  <si>
    <t>Metalodevite</t>
  </si>
  <si>
    <t xml:space="preserve">Zn(UO2)2(AsO4)2•10(H2O) </t>
  </si>
  <si>
    <t>Metanovacekite</t>
  </si>
  <si>
    <t xml:space="preserve">Mg(UO2)2(AsO4)2•4-8(H2O) </t>
  </si>
  <si>
    <t>Metatorbernite</t>
  </si>
  <si>
    <t xml:space="preserve">Cu(UO2)2(PO4)2•8(H2O) </t>
  </si>
  <si>
    <t>Lehnerite</t>
  </si>
  <si>
    <t xml:space="preserve">Mn[UO2/PO4]2•8(H2O) </t>
  </si>
  <si>
    <t>Przhevalskite</t>
  </si>
  <si>
    <t xml:space="preserve">Pb(UO2)2(PO4)2•4(H2O) </t>
  </si>
  <si>
    <t>Uramarsite</t>
  </si>
  <si>
    <t xml:space="preserve">(NH4,H3O)2(UO2)2(AsO4,PO4)2•6H2O </t>
  </si>
  <si>
    <t>Trogerite</t>
  </si>
  <si>
    <t xml:space="preserve">H2(UO2)2(AsO4)2•8(H2O) </t>
  </si>
  <si>
    <t>Abernathyite</t>
  </si>
  <si>
    <t xml:space="preserve">K(UO2)(AsO4)•4(H2O) </t>
  </si>
  <si>
    <t>Chernikovite</t>
  </si>
  <si>
    <t xml:space="preserve">(H3O)2(UO2)2(PO4)2•6(H2O) </t>
  </si>
  <si>
    <t>Meta-ankoleite</t>
  </si>
  <si>
    <t xml:space="preserve">K2(UO2)2(PO4)2•6(H2O) </t>
  </si>
  <si>
    <t>Natrouranospinite</t>
  </si>
  <si>
    <t xml:space="preserve">(Na2,Ca)(UO2)2(AsO4)2•5(H2O) </t>
  </si>
  <si>
    <t>Uramphite</t>
  </si>
  <si>
    <t xml:space="preserve">(NH4)(UO2)(PO4)•3(H2O) </t>
  </si>
  <si>
    <t>Chistyakovaite</t>
  </si>
  <si>
    <t xml:space="preserve">Al(UO2)2(AsO4)2(F,OH)•6.5H2O </t>
  </si>
  <si>
    <t>Threadgoldite</t>
  </si>
  <si>
    <t xml:space="preserve">Al(UO2)2(PO4)2(OH)•8(H2O) </t>
  </si>
  <si>
    <t>Arsenuranospathite</t>
  </si>
  <si>
    <t xml:space="preserve">HAl(UO2)4(AsO4)4•40(H2O) </t>
  </si>
  <si>
    <t>Uranospathite</t>
  </si>
  <si>
    <t xml:space="preserve">Al1-x[]x[(UO2)(PO4)]2(H2O)20+3xF1-3x </t>
  </si>
  <si>
    <t>Vochtenite</t>
  </si>
  <si>
    <t xml:space="preserve">(Fe++,Mg)Fe+++[(UO2)(PO4)]4(OH)•12-13(H2O) </t>
  </si>
  <si>
    <t>Coconinoite</t>
  </si>
  <si>
    <t xml:space="preserve">Fe+++2Al2(UO2)2(PO4)4(SO4)(OH)2•18(H2O) </t>
  </si>
  <si>
    <t>Ranunculite</t>
  </si>
  <si>
    <t xml:space="preserve">HAl(UO2)(PO4)(OH)3•4(H2O) </t>
  </si>
  <si>
    <t>Triangulite</t>
  </si>
  <si>
    <t xml:space="preserve">Al3(UO2)4(PO4)4(OH)5•5(H2O) </t>
  </si>
  <si>
    <t>Furongite</t>
  </si>
  <si>
    <t xml:space="preserve">Al2(UO2)(PO4)3(OH)2•8(H2O) </t>
  </si>
  <si>
    <t>Sabugalite</t>
  </si>
  <si>
    <t xml:space="preserve">HAl(UO2)4(PO4)4•16(H2O) </t>
  </si>
  <si>
    <t>Uranyl Phosphates and Arsenates: UO2:RO4 = 3:2</t>
  </si>
  <si>
    <t>Francoisite-(Ce)</t>
  </si>
  <si>
    <t xml:space="preserve">(Ce,Nd,Ca)[(UO2)3O(OH)(PO4)2]•6(H2O) </t>
  </si>
  <si>
    <t>Francoisite-(Nd)</t>
  </si>
  <si>
    <t xml:space="preserve">(Nd,Y,Sm,Ce)(UO2)3(PO4)2O(OH)•6(H2O) </t>
  </si>
  <si>
    <t>Phuralumite</t>
  </si>
  <si>
    <t xml:space="preserve">Al2(UO2)3(PO4)2(OH)6•10(H2O) </t>
  </si>
  <si>
    <t>Upalite</t>
  </si>
  <si>
    <t xml:space="preserve">Al(UO2)3(PO4)2O(OH)•7(H2O) </t>
  </si>
  <si>
    <t>Arsenuranylite</t>
  </si>
  <si>
    <t xml:space="preserve">Ca(UO2)4(AsO4)2(OH)4•6(H2O) </t>
  </si>
  <si>
    <t>Kivuite</t>
  </si>
  <si>
    <t xml:space="preserve">(Th,Ca,Pb)H2(UO2)4(PO4)2(OH)8•7(H2O) </t>
  </si>
  <si>
    <t>Yingjiangite</t>
  </si>
  <si>
    <t xml:space="preserve">(K2,Ca)(UO2)7(PO4)4(OH)6•6(H2O) </t>
  </si>
  <si>
    <t>Renardite</t>
  </si>
  <si>
    <t xml:space="preserve">Pb(UO2)4(PO4)2(OH)4•7(H2O) </t>
  </si>
  <si>
    <t>Dewindtite</t>
  </si>
  <si>
    <t xml:space="preserve">Pb3[H(UO2)3O2(PO4)2]2•12(H2O) </t>
  </si>
  <si>
    <t>Phosphuranylite</t>
  </si>
  <si>
    <t xml:space="preserve">KCa(H3O)3(UO2)7(PO4)4O4•8(H2O) </t>
  </si>
  <si>
    <t>Hugelite</t>
  </si>
  <si>
    <t xml:space="preserve">Pb2(UO2)3(AsO4)2(OH)4•3(H2O) </t>
  </si>
  <si>
    <t>Dumontite</t>
  </si>
  <si>
    <t xml:space="preserve">Pb2(UO2)3O2(PO4)2•5(H2O) </t>
  </si>
  <si>
    <t>Arsenovanmeersscheite</t>
  </si>
  <si>
    <t xml:space="preserve">U(OH)4[(UO2)3(AsO4)2(OH)2]•4H2O </t>
  </si>
  <si>
    <t>Metavanmeersscheite</t>
  </si>
  <si>
    <t xml:space="preserve">U++++++(UO2)3(PO4)2(OH)6•2(H2O) </t>
  </si>
  <si>
    <t>Vanmeersscheite</t>
  </si>
  <si>
    <t xml:space="preserve">U++++++(UO2)3(PO4)2(OH)6•4(H2O) </t>
  </si>
  <si>
    <t>Althupite</t>
  </si>
  <si>
    <t xml:space="preserve">ThAl(UO2)7(PO4)4(OH)5•15(H2O) </t>
  </si>
  <si>
    <t>Mundite</t>
  </si>
  <si>
    <t xml:space="preserve">Al(UO2)3(PO4)2(OH)3•5(H2O) </t>
  </si>
  <si>
    <t>Phurcalite</t>
  </si>
  <si>
    <t xml:space="preserve">Ca2(UO2)3O2(PO4)2•7(H2O) </t>
  </si>
  <si>
    <t>Bergenite</t>
  </si>
  <si>
    <t xml:space="preserve">Ca2Ba4[(UO3)2O2(PO4)2]3 </t>
  </si>
  <si>
    <t>Nielsbohrite</t>
  </si>
  <si>
    <t xml:space="preserve">K(UO2)3(AsO4)(OH)4•H2O </t>
  </si>
  <si>
    <t>Uranyl Phosphates and Arsenates: Unclassified</t>
  </si>
  <si>
    <t>Moreauite</t>
  </si>
  <si>
    <t xml:space="preserve">Al3(UO2)(PO4)3(OH)2•13(H2O) </t>
  </si>
  <si>
    <t>Sreinite</t>
  </si>
  <si>
    <t xml:space="preserve">Pb2(UO2)11(BiO)8(PO4)5(OH)19•6(H2O) </t>
  </si>
  <si>
    <t>Asselbornite</t>
  </si>
  <si>
    <t xml:space="preserve">(Pb,Ba)(UO2)6(BiO)4(AsO4)2(OH)12•3(H2O) </t>
  </si>
  <si>
    <t>Kamitugaite</t>
  </si>
  <si>
    <t xml:space="preserve">PbAl(UO2)5(PO4)2(OH)9•9.5(H2O) </t>
  </si>
  <si>
    <t>Polyphosphates, Polyarsenates, [4]-Polyvanadates</t>
  </si>
  <si>
    <t>Polyphosphates, Polyarsenates, [4]-Polyvanadates: Polyphosphates, etc., without OH and H2O; dimers of corner-sharing RO4 tetrahedra.</t>
  </si>
  <si>
    <t>Blossite</t>
  </si>
  <si>
    <t xml:space="preserve">Cu2V+++++2O7 </t>
  </si>
  <si>
    <t>Ziesite</t>
  </si>
  <si>
    <t>Chervetite</t>
  </si>
  <si>
    <t xml:space="preserve">Pb2V2O7 </t>
  </si>
  <si>
    <t>Pyrocoproite</t>
  </si>
  <si>
    <t xml:space="preserve">(Mg(K,Na))2P2O7 </t>
  </si>
  <si>
    <t>Pyrophosphite</t>
  </si>
  <si>
    <t xml:space="preserve">K2CaP2O7 </t>
  </si>
  <si>
    <t>Petewilliamsite</t>
  </si>
  <si>
    <t xml:space="preserve">(Ni,Co,Cu)30(As2O7)15 </t>
  </si>
  <si>
    <t>Polyphosphates, Polyarsenates, [4]-Polyvanadates: Polyphosphates, etc., with H2O only</t>
  </si>
  <si>
    <t>Fianelite</t>
  </si>
  <si>
    <t xml:space="preserve">Mn++2V+++++(V+++++,As+++++)O7•2(H2O) </t>
  </si>
  <si>
    <t>Canaphite</t>
  </si>
  <si>
    <t xml:space="preserve">CaNa2P2O7•4(H2O) </t>
  </si>
  <si>
    <t>Pintadoite</t>
  </si>
  <si>
    <t xml:space="preserve">Ca2V2O7•9(H2O) </t>
  </si>
  <si>
    <t>Arnhemite</t>
  </si>
  <si>
    <t xml:space="preserve">(K,Na)2Mg2(P2O7)•5(H2O) </t>
  </si>
  <si>
    <t>Wooldridgeite</t>
  </si>
  <si>
    <t xml:space="preserve">Na2CaCu++2(P2O7)2•10(H2O) </t>
  </si>
  <si>
    <t>Kanonerovite</t>
  </si>
  <si>
    <t xml:space="preserve">MnNa3P3O10•12(H2O) </t>
  </si>
  <si>
    <t>Polyphosphates, Polyarsenates, [4]-Polyvanadates: Polyphosphates, etc, with OH and H2O</t>
  </si>
  <si>
    <t>Martyite</t>
  </si>
  <si>
    <t xml:space="preserve">Zn3V2O7(OH)2•2H2O </t>
  </si>
  <si>
    <t>Volborthite</t>
  </si>
  <si>
    <t xml:space="preserve">Cu++3V+++++2O7(OH)2•2(H2O) </t>
  </si>
  <si>
    <t>Polyphosphates, Polyarsenates, [4]-Polyvanadates: Ino-[4]-vanadates</t>
  </si>
  <si>
    <t>Ankinovichite</t>
  </si>
  <si>
    <t xml:space="preserve">(Ni,Zn)Al4(VO3)2(OH)12(H2O)2.5 </t>
  </si>
  <si>
    <t>Alvanite</t>
  </si>
  <si>
    <t xml:space="preserve">(Zn,Ni)Al4(VO3)2(OH)12•2(H2O) </t>
  </si>
  <si>
    <t>Unclassified Strunz PHOSPHATES, ARSENATES, VANADATES</t>
  </si>
  <si>
    <t>Unclassified Strunz PHOSPHATES, ARSENATES, VANADATES: Unknown</t>
  </si>
  <si>
    <t>Kamarizaite</t>
  </si>
  <si>
    <t xml:space="preserve">Fe+++3(AsO4)2(OH)3•3H2O </t>
  </si>
  <si>
    <t>IMA2009-002</t>
  </si>
  <si>
    <t xml:space="preserve">Cu3(AsO4)2 </t>
  </si>
  <si>
    <t>IMA2009-005</t>
  </si>
  <si>
    <t xml:space="preserve">(Y,Ca,REE)5[(Si,P)O4]3F </t>
  </si>
  <si>
    <t>Chernovite-(Ce)</t>
  </si>
  <si>
    <t xml:space="preserve">(Ce,Y)(AsO4) </t>
  </si>
  <si>
    <t>Arsenobismite</t>
  </si>
  <si>
    <t xml:space="preserve">Bi2(AsO4)(OH)3 </t>
  </si>
  <si>
    <t>Slavkovite</t>
  </si>
  <si>
    <t xml:space="preserve">Cu13(AsO4)6(AsO3OH)4•23(H2O) </t>
  </si>
  <si>
    <t>IMA2000-020</t>
  </si>
  <si>
    <t xml:space="preserve">Fe4[AsO3OH]5[AsO2(OH)2]2•20(H2O) </t>
  </si>
  <si>
    <t>IMA2009-016</t>
  </si>
  <si>
    <t xml:space="preserve">Cu4H(AsO4)2(OH)3•H2O </t>
  </si>
  <si>
    <t>IMA2008-063</t>
  </si>
  <si>
    <t xml:space="preserve">Pb[Zn0.25,[]0.75]Fe3H(AsO4)2(OH)6 </t>
  </si>
  <si>
    <t>Lapeyreite</t>
  </si>
  <si>
    <t xml:space="preserve">Cu3O[AsO3(OH)]2•H2O </t>
  </si>
  <si>
    <t>Sodium-autunite</t>
  </si>
  <si>
    <t xml:space="preserve">Na2(UO2)2(PO4)2•8(H2O) </t>
  </si>
  <si>
    <t>Pseudo-autunite</t>
  </si>
  <si>
    <t xml:space="preserve">(H3O)4Ca2(UO2)2(PO4)4•5(H2O) </t>
  </si>
  <si>
    <t>Cheralite-(Ce)</t>
  </si>
  <si>
    <t xml:space="preserve">(Ce,Ca,Th)(P,Si)O4 </t>
  </si>
  <si>
    <t>Laubmannite</t>
  </si>
  <si>
    <t xml:space="preserve">Fe++3Fe+++6(PO4)4(OH)12 </t>
  </si>
  <si>
    <t>Spodiosite</t>
  </si>
  <si>
    <t xml:space="preserve">Ca2(PO4)F </t>
  </si>
  <si>
    <t>Sodium</t>
  </si>
  <si>
    <t xml:space="preserve">meta-autunite! </t>
  </si>
  <si>
    <t>Kerstenite</t>
  </si>
  <si>
    <t xml:space="preserve">PbSeO4 </t>
  </si>
  <si>
    <t>Lewisite</t>
  </si>
  <si>
    <t xml:space="preserve">(Ca,Fe++,Na)2(Sb,Ti)2O7 </t>
  </si>
  <si>
    <t>Coeruleolactite</t>
  </si>
  <si>
    <t xml:space="preserve">(Ca,Cu)Al6(PO4)4(OH)8•4-5(H2O) </t>
  </si>
  <si>
    <t>Vanuranylite</t>
  </si>
  <si>
    <t xml:space="preserve">(H3O,Ba,Ca,K)1.6(UO2)2V2O8•4(H2O) </t>
  </si>
  <si>
    <t>Viseite</t>
  </si>
  <si>
    <t xml:space="preserve">Ca10Al24(SiO4)6(PO4)7O22F3•72(H2O) </t>
  </si>
  <si>
    <t>SILICATES (Germanates)</t>
  </si>
  <si>
    <t>Unclassified</t>
  </si>
  <si>
    <t xml:space="preserve">Strunz </t>
  </si>
  <si>
    <t>Ivanyukite-Cu</t>
  </si>
  <si>
    <t xml:space="preserve">Cu[Ti4(OH)2O2(SiO4)3]•7H2O </t>
  </si>
  <si>
    <t>Ivanyukite-Na</t>
  </si>
  <si>
    <t xml:space="preserve">Na2[Ti4O2(OH)2(SiO4)3]•6H2O </t>
  </si>
  <si>
    <t>Ivanyukite-K</t>
  </si>
  <si>
    <t xml:space="preserve">K2[Ti4(OH)2O2(SiO4)3]•9H2O </t>
  </si>
  <si>
    <t>IMA2009-001</t>
  </si>
  <si>
    <t xml:space="preserve">Ba5(Ca,REE,Y)22(Ti,Nb)18(SiO4)4[(PO4),(SiO4)]4(BO3)9O22[(OH),F]43(H2O)1.5 </t>
  </si>
  <si>
    <t>IMA2003-019</t>
  </si>
  <si>
    <t xml:space="preserve">Na6Sr12Ba2Zr13Si39B4O123(OH)6 </t>
  </si>
  <si>
    <t>Nesosilicates</t>
  </si>
  <si>
    <t>Nesosilicates: Nesosilicates without additional anions; cations in tetrahedral [4] coordination</t>
  </si>
  <si>
    <t>Eucryptite</t>
  </si>
  <si>
    <t xml:space="preserve">LiAlSiO4 </t>
  </si>
  <si>
    <t>Phenakite</t>
  </si>
  <si>
    <t xml:space="preserve">Be2SiO4 </t>
  </si>
  <si>
    <t>Willemite</t>
  </si>
  <si>
    <t xml:space="preserve">Zn2SiO4 </t>
  </si>
  <si>
    <t>Liberite</t>
  </si>
  <si>
    <t xml:space="preserve">Li2BeSiO4 </t>
  </si>
  <si>
    <t>Nesosilicates: Nesosilicates without additional anions; cations in [4] and greater coordination</t>
  </si>
  <si>
    <t>Trimerite</t>
  </si>
  <si>
    <t xml:space="preserve">CaMn2Be3(SiO4)3 </t>
  </si>
  <si>
    <t>Larsenite</t>
  </si>
  <si>
    <t xml:space="preserve">PbZnSiO4 </t>
  </si>
  <si>
    <t>Esperite</t>
  </si>
  <si>
    <t xml:space="preserve">PbCa3Zn4(SiO4)4 </t>
  </si>
  <si>
    <t>Rondorfite</t>
  </si>
  <si>
    <t xml:space="preserve">Ca8Mg(SiO4)4Cl2 </t>
  </si>
  <si>
    <t>Nesosilicates: Nesosilicates without additional anions; cations in octahedral [6] coordination</t>
  </si>
  <si>
    <t>Forsterite</t>
  </si>
  <si>
    <t xml:space="preserve">Mg2SiO4 </t>
  </si>
  <si>
    <t>Glaucochroite</t>
  </si>
  <si>
    <t xml:space="preserve">CaMnSiO4 </t>
  </si>
  <si>
    <t>Fayalite</t>
  </si>
  <si>
    <t xml:space="preserve">Fe++2SiO4 </t>
  </si>
  <si>
    <t>Kirschsteinite</t>
  </si>
  <si>
    <t xml:space="preserve">CaFe++SiO4 </t>
  </si>
  <si>
    <t>Laihunite</t>
  </si>
  <si>
    <t xml:space="preserve">Fe++Fe+++2(SiO4)2 </t>
  </si>
  <si>
    <t>Liebenbergite</t>
  </si>
  <si>
    <t xml:space="preserve">(Ni,Mg)2SiO4 </t>
  </si>
  <si>
    <t>Tephroite</t>
  </si>
  <si>
    <t xml:space="preserve">Mn2SiO4 </t>
  </si>
  <si>
    <t>Monticellite</t>
  </si>
  <si>
    <t xml:space="preserve">CaMgSiO4 </t>
  </si>
  <si>
    <t>Ringwoodite</t>
  </si>
  <si>
    <t>Chesnokovite</t>
  </si>
  <si>
    <t xml:space="preserve">Na2[SiO2(OH)2]•8H2O </t>
  </si>
  <si>
    <t>Nesosilicates: Nesosilicates without additional anions; cations in [6] and/or greater coordination</t>
  </si>
  <si>
    <t>Larnite</t>
  </si>
  <si>
    <t xml:space="preserve">Ca2SiO4 </t>
  </si>
  <si>
    <t>Merwinite</t>
  </si>
  <si>
    <t xml:space="preserve">Ca3Mg(SiO4)2 </t>
  </si>
  <si>
    <t>Bredigite</t>
  </si>
  <si>
    <t xml:space="preserve">Ca7Mg(SiO4)4 </t>
  </si>
  <si>
    <t>Almandine</t>
  </si>
  <si>
    <t xml:space="preserve">Fe++3Al2(SiO4)3 </t>
  </si>
  <si>
    <t>Grossular</t>
  </si>
  <si>
    <t xml:space="preserve">Ca3Al2(SiO4)3 </t>
  </si>
  <si>
    <t>Pyrope</t>
  </si>
  <si>
    <t xml:space="preserve">Mg3Al2(SiO4)3 </t>
  </si>
  <si>
    <t>Spessartine</t>
  </si>
  <si>
    <t xml:space="preserve">Mn++3Al2(SiO4)3 </t>
  </si>
  <si>
    <t>Hibschite</t>
  </si>
  <si>
    <t xml:space="preserve">Ca3Al2(SiO4)3-x(OH)4x(x=0.2-1.5) </t>
  </si>
  <si>
    <t>Henritermierite</t>
  </si>
  <si>
    <t xml:space="preserve">Ca3(Mn,Al)2(SiO4)2(OH)4 </t>
  </si>
  <si>
    <t>Katoite</t>
  </si>
  <si>
    <t xml:space="preserve">Ca3Al2(SiO4)3-x(OH)4x </t>
  </si>
  <si>
    <t>Knorringite</t>
  </si>
  <si>
    <t xml:space="preserve">Mg3Cr2(SiO4)3 </t>
  </si>
  <si>
    <t>Uvarovite</t>
  </si>
  <si>
    <t xml:space="preserve">Ca3Cr2(SiO4)3 </t>
  </si>
  <si>
    <t>Calderite</t>
  </si>
  <si>
    <t xml:space="preserve">(Mn++,Ca)3(Fe+++,Al)2(SiO4)3 </t>
  </si>
  <si>
    <t>Andradite</t>
  </si>
  <si>
    <t xml:space="preserve">Ca3Fe+++2(SiO4)3 </t>
  </si>
  <si>
    <t>Majorite</t>
  </si>
  <si>
    <t xml:space="preserve">Mg3(Fe,Al,Si)2(SiO4)3 </t>
  </si>
  <si>
    <t>Morimotoite</t>
  </si>
  <si>
    <t xml:space="preserve">Ca3TiFe++Si3O12 </t>
  </si>
  <si>
    <t>Schorlomite</t>
  </si>
  <si>
    <t xml:space="preserve">Ca3(Ti,Fe+++,Al)2[(Si,Fe+++,Fe++)O4]3 </t>
  </si>
  <si>
    <t>Goldmanite</t>
  </si>
  <si>
    <t xml:space="preserve">Ca3(V,Al,Fe+++)2(SiO4)3 </t>
  </si>
  <si>
    <t>Kimzeyite</t>
  </si>
  <si>
    <t xml:space="preserve">Ca3(Zr,Ti)2(Si,Al,Fe+++)3O12 </t>
  </si>
  <si>
    <t>Holtstamite</t>
  </si>
  <si>
    <t xml:space="preserve">Ca3(Al,Mn+++)2(SiO4)2(OH)4 </t>
  </si>
  <si>
    <t>Wadalite</t>
  </si>
  <si>
    <t xml:space="preserve">Ca6Al5Si2O16Cl3 </t>
  </si>
  <si>
    <t>IMA2008-035</t>
  </si>
  <si>
    <t xml:space="preserve">CeSiO4 </t>
  </si>
  <si>
    <t>Coffinite</t>
  </si>
  <si>
    <t xml:space="preserve">U(SiO4)1-x(OH)4x </t>
  </si>
  <si>
    <t>Hafnon</t>
  </si>
  <si>
    <t xml:space="preserve">HfSiO4 </t>
  </si>
  <si>
    <t>Thorite</t>
  </si>
  <si>
    <t xml:space="preserve">ThSiO4 </t>
  </si>
  <si>
    <t>Thorogummite</t>
  </si>
  <si>
    <t xml:space="preserve">Th(SiO4)1-x(OH)4x </t>
  </si>
  <si>
    <t>Zircon</t>
  </si>
  <si>
    <t xml:space="preserve">ZrSiO4 </t>
  </si>
  <si>
    <t>Huttonite</t>
  </si>
  <si>
    <t>Tombarthite-(Y)</t>
  </si>
  <si>
    <t xml:space="preserve">Y4(Si,H4)4O12-x(OH)4+2x </t>
  </si>
  <si>
    <t>Eulytite</t>
  </si>
  <si>
    <t xml:space="preserve">Bi4(SiO4)3 </t>
  </si>
  <si>
    <t>Reidite</t>
  </si>
  <si>
    <t>Nesosilicates: Nesosilicates with additional (O,OH,F,H2O);</t>
  </si>
  <si>
    <t>Beryllite</t>
  </si>
  <si>
    <t xml:space="preserve">Be3SiO4(OH)2•(H2O) </t>
  </si>
  <si>
    <t>Euclase</t>
  </si>
  <si>
    <t xml:space="preserve">BeAlSiO4(OH) </t>
  </si>
  <si>
    <t>Sverigeite</t>
  </si>
  <si>
    <t xml:space="preserve">NaMnMgSn++++Be2Si3O12(OH) </t>
  </si>
  <si>
    <t>Hodgkinsonite</t>
  </si>
  <si>
    <t xml:space="preserve">MnZn2SiO4(OH)2 </t>
  </si>
  <si>
    <t>Gerstmannite</t>
  </si>
  <si>
    <t xml:space="preserve">(Mg,Mn)2ZnSiO4(OH)2 </t>
  </si>
  <si>
    <t>Clinohedrite</t>
  </si>
  <si>
    <t xml:space="preserve">CaZnSiO4•(H2O) </t>
  </si>
  <si>
    <t>Stringhamite</t>
  </si>
  <si>
    <t xml:space="preserve">CaCuSiO4•2(H2O) </t>
  </si>
  <si>
    <t>Katoptrite</t>
  </si>
  <si>
    <t xml:space="preserve">(Mn,Mg)13(Al,Fe+++)4Sb+++++2Si2O28 </t>
  </si>
  <si>
    <t>Yeatmanite</t>
  </si>
  <si>
    <t xml:space="preserve">Mn++9Zn6Sb+++++2Si4O28 </t>
  </si>
  <si>
    <t>Sphaerobertrandite</t>
  </si>
  <si>
    <t xml:space="preserve">Be3SiO4(OH)2 </t>
  </si>
  <si>
    <t>Nesosilicates: Nesosilicates with additional anions;</t>
  </si>
  <si>
    <t>Sillimanite</t>
  </si>
  <si>
    <t xml:space="preserve">Al2SiO5 </t>
  </si>
  <si>
    <t>Franciscanite-III</t>
  </si>
  <si>
    <t xml:space="preserve">Mn++6V+++++2Si2(O,OH)14 </t>
  </si>
  <si>
    <t>Orebroite-III</t>
  </si>
  <si>
    <t xml:space="preserve">Mn++6(Fe+++,Sb+++++)2Si2(O,OH)14 </t>
  </si>
  <si>
    <t>Welinite-III</t>
  </si>
  <si>
    <t xml:space="preserve">Mn++6(W++++++,Mg)2Si2(O,OH)14 </t>
  </si>
  <si>
    <t>Franciscanite-VIII</t>
  </si>
  <si>
    <t xml:space="preserve">Mn++3(V+++++,[])1-x(SiO4)(O,OH)3(x=0.5) </t>
  </si>
  <si>
    <t>Welinite-VIII</t>
  </si>
  <si>
    <t xml:space="preserve">(Mn++,Mg)3(W++++++,Mn+++)1-x(SiO4)(O,OH)3 </t>
  </si>
  <si>
    <t>Andalusite</t>
  </si>
  <si>
    <t>Kanonaite</t>
  </si>
  <si>
    <t xml:space="preserve">(Mn+++,Al)AlSiO5 </t>
  </si>
  <si>
    <t>Kyanite</t>
  </si>
  <si>
    <t>Mullite</t>
  </si>
  <si>
    <t xml:space="preserve">Al(4+2x)Si(2-2x)O(10-x) </t>
  </si>
  <si>
    <t>Boromullite</t>
  </si>
  <si>
    <t xml:space="preserve">Al4.5SiB0.5O9.5 </t>
  </si>
  <si>
    <t>Yoderite</t>
  </si>
  <si>
    <t xml:space="preserve">Mg2(Al,Fe+++)6Si4O18(OH)2 </t>
  </si>
  <si>
    <t>Staurolite</t>
  </si>
  <si>
    <t xml:space="preserve">(Fe++,Mg)2Al9(Si,Al)4O20(O,OH)4 </t>
  </si>
  <si>
    <t>Magnesiostaurolite</t>
  </si>
  <si>
    <t>Mg(Mg,Li)3(Al,Mg)18Si8O44(OH)4</t>
  </si>
  <si>
    <t>Zincostaurolite</t>
  </si>
  <si>
    <t>Zn2Al9Si4O23(OH)</t>
  </si>
  <si>
    <t>Topaz</t>
  </si>
  <si>
    <t xml:space="preserve">Al2SiO4(F,OH)2 </t>
  </si>
  <si>
    <t>Krieselite</t>
  </si>
  <si>
    <t xml:space="preserve">(Al,Ga)2(Ge,C)O4 </t>
  </si>
  <si>
    <t>Norbergite</t>
  </si>
  <si>
    <t xml:space="preserve">Mg3(SiO4)(F,OH)2 </t>
  </si>
  <si>
    <t>Kumtyubeite</t>
  </si>
  <si>
    <t xml:space="preserve">Ca5(SiO4)2F2 </t>
  </si>
  <si>
    <t>Alleghanyite</t>
  </si>
  <si>
    <t xml:space="preserve">Mn5(SiO4)2(OH)2 </t>
  </si>
  <si>
    <t>Chondrodite</t>
  </si>
  <si>
    <t xml:space="preserve">(Mg,Fe++)5(SiO4)2(F,OH)2 </t>
  </si>
  <si>
    <t>Reinhardbraunsite</t>
  </si>
  <si>
    <t xml:space="preserve">Ca5(SiO4)2(OH,F)2 </t>
  </si>
  <si>
    <t>Chegemite</t>
  </si>
  <si>
    <t xml:space="preserve">Ca7(SiO4)3(OH)2 </t>
  </si>
  <si>
    <t>Manganhumite</t>
  </si>
  <si>
    <t xml:space="preserve">(Mn,Mg)7(SiO4)3(OH)2 </t>
  </si>
  <si>
    <t>Humite</t>
  </si>
  <si>
    <t xml:space="preserve">(Mg,Fe++)7(SiO4)3(F,OH)2 </t>
  </si>
  <si>
    <t>Clinohumite</t>
  </si>
  <si>
    <t xml:space="preserve">(Mg,Fe++)9(SiO4)4(F,OH)2 </t>
  </si>
  <si>
    <t>Sonolite</t>
  </si>
  <si>
    <t xml:space="preserve">Mn9(SiO4)4(OH,F)2 </t>
  </si>
  <si>
    <t>Hydroxylclinohumite</t>
  </si>
  <si>
    <t xml:space="preserve">Mg9(SiO4)4(OH,F)2 </t>
  </si>
  <si>
    <t>Leucophoenicite</t>
  </si>
  <si>
    <t xml:space="preserve">Mn7(SiO4)3(OH)2 </t>
  </si>
  <si>
    <t>Ribbeite</t>
  </si>
  <si>
    <t xml:space="preserve">(Mn++,Mg)5(SiO4)2(OH)2 </t>
  </si>
  <si>
    <t>Jerrygibbsite</t>
  </si>
  <si>
    <t xml:space="preserve">(Mn,Zn)9(SiO4)4(OH)2 </t>
  </si>
  <si>
    <t>Ellenbergerite</t>
  </si>
  <si>
    <t xml:space="preserve">Mg6TiAl6Si8O28(OH)10 </t>
  </si>
  <si>
    <t>Chloritoid</t>
  </si>
  <si>
    <t xml:space="preserve">(Fe++,Mg,Mn)2Al4Si2O10(OH)4 </t>
  </si>
  <si>
    <t>Magnesiochloritoid</t>
  </si>
  <si>
    <t xml:space="preserve">MgAl2SiO5(OH)2 </t>
  </si>
  <si>
    <t>Ottrelite</t>
  </si>
  <si>
    <t xml:space="preserve">(Mn,Fe++,Mg)2Al4Si2O10(OH)4 </t>
  </si>
  <si>
    <t>Olmiite</t>
  </si>
  <si>
    <t xml:space="preserve">CaMn[SiO3(OH)](OH) </t>
  </si>
  <si>
    <t>Poldervaartite</t>
  </si>
  <si>
    <t xml:space="preserve">(Ca,Mn++)2SiO3(OH)2 </t>
  </si>
  <si>
    <t>Nesosilicates: Nesosilicates with additional anions; cations in &gt; [6] ± [6] coordination</t>
  </si>
  <si>
    <t>Abswurmbachite</t>
  </si>
  <si>
    <t xml:space="preserve">Cu++Mn+++6SiO12 </t>
  </si>
  <si>
    <t>Braunite-I</t>
  </si>
  <si>
    <t xml:space="preserve">Mn++Mn+++6SiO12 </t>
  </si>
  <si>
    <t>Braunite-II</t>
  </si>
  <si>
    <t>Neltnerite</t>
  </si>
  <si>
    <t xml:space="preserve">CaMn+++6SiO12 </t>
  </si>
  <si>
    <t>Langbanite</t>
  </si>
  <si>
    <t xml:space="preserve">(Mn,Ca,Fe)++4(Mn+++,Fe+++)9Sb+++++Si2O24 </t>
  </si>
  <si>
    <t>Malayaite</t>
  </si>
  <si>
    <t xml:space="preserve">CaSnSiO5 </t>
  </si>
  <si>
    <t>Vanadomalayaite</t>
  </si>
  <si>
    <t xml:space="preserve">CaVOSiO4 </t>
  </si>
  <si>
    <t>Titanite</t>
  </si>
  <si>
    <t xml:space="preserve">CaTiSiO5 </t>
  </si>
  <si>
    <t>Aluminocerite-(Ce)</t>
  </si>
  <si>
    <t xml:space="preserve">(Ce,REE,Ca)9(Al,Fe+++)(SiO4)3[SiO3(OH)]4(OH)3 </t>
  </si>
  <si>
    <t>Cerite-(Ce)</t>
  </si>
  <si>
    <t xml:space="preserve">Ce+++9Fe+++(SiO4)6[(SiO3)(OH)](OH)3 </t>
  </si>
  <si>
    <t>Cerite-(La)</t>
  </si>
  <si>
    <t xml:space="preserve">(La,Ce,Ca)9(Mg,Fe+++)(SiO4)6[SiO3(OH)](OH)3 </t>
  </si>
  <si>
    <t>Yftisite-(Y)</t>
  </si>
  <si>
    <t xml:space="preserve">(Y,Dy,Er)4(Ti,Sn)O(SiO4)2(F,OH)6 </t>
  </si>
  <si>
    <t>Trimounsite-(Y)</t>
  </si>
  <si>
    <t xml:space="preserve">(Y,REE)2Ti2SiO9 </t>
  </si>
  <si>
    <t>Sitinakite</t>
  </si>
  <si>
    <t xml:space="preserve">Na2K(Ti,Nb)4O4(SiO4)2(O,OH)•4(H2O) </t>
  </si>
  <si>
    <t>Kittatinnyite</t>
  </si>
  <si>
    <t xml:space="preserve">Ca2Mn+++2Mn++Si2O8(OH)4•9(H2O) </t>
  </si>
  <si>
    <t>Natisite</t>
  </si>
  <si>
    <t xml:space="preserve">Na2(TiO)SiO4 </t>
  </si>
  <si>
    <t>Paranatisite</t>
  </si>
  <si>
    <t xml:space="preserve">Na2[TiO(SiO4)] </t>
  </si>
  <si>
    <t>Tornebohmite-(Ce)</t>
  </si>
  <si>
    <t xml:space="preserve">(Ce,La,Nd)2Al(SiO4)2(OH) </t>
  </si>
  <si>
    <t>Tornebohmite-(La)</t>
  </si>
  <si>
    <t xml:space="preserve">(La,Ce)2Al(SiO4)2(OH) </t>
  </si>
  <si>
    <t>Kuliokite-(Y)</t>
  </si>
  <si>
    <t xml:space="preserve">(Y,REE)4Al(SiO4)2(OH)2F5 </t>
  </si>
  <si>
    <t>Chantalite</t>
  </si>
  <si>
    <t xml:space="preserve">CaAl2SiO4(OH)4 </t>
  </si>
  <si>
    <t>Mozartite</t>
  </si>
  <si>
    <t xml:space="preserve">CaMn+++SiO4(OH) </t>
  </si>
  <si>
    <t>Vuagnatite</t>
  </si>
  <si>
    <t xml:space="preserve">CaAlSiO4(OH) </t>
  </si>
  <si>
    <t>Hatrurite</t>
  </si>
  <si>
    <t xml:space="preserve">Ca3SiO5 </t>
  </si>
  <si>
    <t>Jasmundite</t>
  </si>
  <si>
    <t xml:space="preserve">Ca11(SiO4)4O2S </t>
  </si>
  <si>
    <t>Afwillite</t>
  </si>
  <si>
    <t xml:space="preserve">Ca3Si2O4(OH)6 </t>
  </si>
  <si>
    <t>Bultfonteinite</t>
  </si>
  <si>
    <t xml:space="preserve">Ca2SiO2(OH,F)4 </t>
  </si>
  <si>
    <t>Zoltaiite</t>
  </si>
  <si>
    <t xml:space="preserve">BaV++++2V+++12Si2O27 </t>
  </si>
  <si>
    <t>Tranquillityite</t>
  </si>
  <si>
    <t xml:space="preserve">Fe++8(Zr,Y)2Ti3Si3O24 </t>
  </si>
  <si>
    <t>Nesosilicates: Nesosilicates with CO3, SO4, PO4, etc.</t>
  </si>
  <si>
    <t>Iimoriite-(Y)</t>
  </si>
  <si>
    <t xml:space="preserve">Y2(SiO4)(CO3) </t>
  </si>
  <si>
    <t>Tundrite-(Ce)</t>
  </si>
  <si>
    <t xml:space="preserve">Na2Ce2TiO2(SiO4)(CO3)2 </t>
  </si>
  <si>
    <t>Tundrite-(Nd)</t>
  </si>
  <si>
    <t xml:space="preserve">Na3(Nd,La)4(Ti,Nb)2(SiO4)2(CO3)3O4(OH)•2(H2O) </t>
  </si>
  <si>
    <t>Paraspurrite</t>
  </si>
  <si>
    <t xml:space="preserve">Ca5(SiO4)2(CO3) </t>
  </si>
  <si>
    <t>Spurrite</t>
  </si>
  <si>
    <t>Ternesite</t>
  </si>
  <si>
    <t xml:space="preserve">Ca5(SiO4)2SO4 </t>
  </si>
  <si>
    <t>Fluorcalciobritholite</t>
  </si>
  <si>
    <t xml:space="preserve">(Ca,REE)5[(Si,P)O4]3F </t>
  </si>
  <si>
    <t>Britholite-(Ce)</t>
  </si>
  <si>
    <t xml:space="preserve">(Ce,Ca,Th,La,Nd)5(SiO4,PO4)3(OH,F) </t>
  </si>
  <si>
    <t>Britholite-(Y)</t>
  </si>
  <si>
    <t xml:space="preserve">(Y,Ca)5(SiO4,PO4)3(OH,F) </t>
  </si>
  <si>
    <t>Ellestadite-(Cl)</t>
  </si>
  <si>
    <t xml:space="preserve">Ca5(SiO4,PO4,SO4)3(Cl,OH,F) </t>
  </si>
  <si>
    <t>Fluorbritholite-(Ce)</t>
  </si>
  <si>
    <t xml:space="preserve">(Ca,Ce,La,Na)5(SiO4,PO4)3(OH,F) </t>
  </si>
  <si>
    <t>Ellestadite-(F)</t>
  </si>
  <si>
    <t xml:space="preserve">Ca5(SiO4,PO4,SO4)3(F,OH,Cl) </t>
  </si>
  <si>
    <t>Ellestadite</t>
  </si>
  <si>
    <t>Ellestadite-(OH)</t>
  </si>
  <si>
    <t xml:space="preserve">Ca5(SiO4,SO4)3(OH,Cl,F) </t>
  </si>
  <si>
    <t>Mattheddleite</t>
  </si>
  <si>
    <t xml:space="preserve">Pb20(SiO4)7(SO4)4Cl4 </t>
  </si>
  <si>
    <t>Tritomite-(Ce)</t>
  </si>
  <si>
    <t xml:space="preserve">(Ce,La,Ca,Y,Th)5(Si,B)3(O,OH,F)13 </t>
  </si>
  <si>
    <t>Tritomite-(Y)</t>
  </si>
  <si>
    <t xml:space="preserve">(Y,Ca,La,Fe++)5(Si,B,Al)3(O,OH,F)13 </t>
  </si>
  <si>
    <t>Nesosilicates: Nesosilicates with BO3 triangles and/or B[4], Be[4] tetrahedra,</t>
  </si>
  <si>
    <t>Grandidierite</t>
  </si>
  <si>
    <t xml:space="preserve">(Mg,Fe++)Al3(BO4)(SiO4)O </t>
  </si>
  <si>
    <t>Ominelite</t>
  </si>
  <si>
    <t xml:space="preserve">(Fe++,Mg)Al3BSiO9 </t>
  </si>
  <si>
    <t>Dumortierite</t>
  </si>
  <si>
    <t xml:space="preserve">Al6.5-7(BO3)(SiO4)3(O,OH)3 </t>
  </si>
  <si>
    <t>Holtite</t>
  </si>
  <si>
    <t xml:space="preserve">Al6(Al,Ta)(BO3)[(SiO4,SbO4,AsO4)]3(O,OH)3 </t>
  </si>
  <si>
    <t>Magnesiodumortierite</t>
  </si>
  <si>
    <t xml:space="preserve">(Mg,Ti,[])&lt;1(Al,Mg)2Al4Si3O18-y(OH)yB </t>
  </si>
  <si>
    <t>Garrelsite-V</t>
  </si>
  <si>
    <t xml:space="preserve">Ba3NaSi2B7O16(OH)4 </t>
  </si>
  <si>
    <t>Garrelsite-VIII</t>
  </si>
  <si>
    <t>Calcybeborosilite-(Y)</t>
  </si>
  <si>
    <t xml:space="preserve">(REE,Ca)2[](B,Be)2(SiO4)2(OH,O)2 </t>
  </si>
  <si>
    <t>Datolite</t>
  </si>
  <si>
    <t xml:space="preserve">CaBSiO4(OH) </t>
  </si>
  <si>
    <t>Hingganite-(Yb)</t>
  </si>
  <si>
    <t xml:space="preserve">(Yb,Y)2([])Be2Si2O8(OH)2 </t>
  </si>
  <si>
    <t>Hingganite-(Ce)</t>
  </si>
  <si>
    <t xml:space="preserve">(Ce,Ca)2([],Fe)Be2Si2O8[(OH),O]2 </t>
  </si>
  <si>
    <t>Hingganite-(Y)</t>
  </si>
  <si>
    <t xml:space="preserve">Y2([])Be2Si2O8(OH)2 </t>
  </si>
  <si>
    <t>Bakerite</t>
  </si>
  <si>
    <t xml:space="preserve">Ca4B4(BO4)(SiO4)3(OH)3•(H2O) </t>
  </si>
  <si>
    <t>Calciogadolinite</t>
  </si>
  <si>
    <t xml:space="preserve">CaREE(Fe+++)Be2Si2O10 </t>
  </si>
  <si>
    <t>Homilite</t>
  </si>
  <si>
    <t xml:space="preserve">Ca2(Fe++,Mg)B2Si2O10 </t>
  </si>
  <si>
    <t>Gadolinite-(Ce)</t>
  </si>
  <si>
    <t xml:space="preserve">(Ce,La,Nd,Y)2Fe++Be2Si2O10 </t>
  </si>
  <si>
    <t>Gadolinite-(Y)</t>
  </si>
  <si>
    <t xml:space="preserve">Y2Fe++Be2Si2O10 </t>
  </si>
  <si>
    <t>Minasgeraisite-(Y)</t>
  </si>
  <si>
    <t xml:space="preserve">CaY2Be2Si2O10 </t>
  </si>
  <si>
    <t>Melanocerite-(Ce)</t>
  </si>
  <si>
    <t xml:space="preserve">(Ce,Th,Ca)5(Si,B)3O12(OH,F)•n(H2O) </t>
  </si>
  <si>
    <t>Stillwellite-(Ce)</t>
  </si>
  <si>
    <t xml:space="preserve">(Ce,La,Ca)BSiO5 </t>
  </si>
  <si>
    <t>Cappelenite-(Y)</t>
  </si>
  <si>
    <t xml:space="preserve">Ba(Y,Ce)6Si3B6O24F2 </t>
  </si>
  <si>
    <t>Hundholmenite-(Y)</t>
  </si>
  <si>
    <t xml:space="preserve">(Y,REE,Ca,Na)15(Al,Fe+++)CaxAs+++1-x(Si,As+++++)Si6B3(O,F)48 </t>
  </si>
  <si>
    <t>Proshchenkoite-(Y)</t>
  </si>
  <si>
    <t xml:space="preserve">(Y,REE,Ca,Na,Mn)15Fe++Ca(P,Si)Si6B3(O,F)48 </t>
  </si>
  <si>
    <t>Okanoganite-(Y)</t>
  </si>
  <si>
    <t xml:space="preserve">(Na,Ca)3(Y,Ce)12Si6B2O27F14 </t>
  </si>
  <si>
    <t>Vicanite-(Ce)</t>
  </si>
  <si>
    <t xml:space="preserve">(Ca,Ce,La,Th)15As+++++(As+++0.5,Na0.5)Fe+++Si6B4O40F7 </t>
  </si>
  <si>
    <t>Jadarite</t>
  </si>
  <si>
    <t xml:space="preserve">LiNaB3SiO7(OH) </t>
  </si>
  <si>
    <t>Nesosilicates: Uranyl neso- and polysilicates</t>
  </si>
  <si>
    <t>Soddyite</t>
  </si>
  <si>
    <t xml:space="preserve">(UO2)2SiO4•2(H2O) </t>
  </si>
  <si>
    <t>Cuprosklodowskite</t>
  </si>
  <si>
    <t xml:space="preserve">Cu[(UO2)(SiO2OH)]2•6(H2O) </t>
  </si>
  <si>
    <t>Oursinite</t>
  </si>
  <si>
    <t xml:space="preserve">(Co,Mg)(H3O)2[(UO2)SiO4]2•3(H2O) </t>
  </si>
  <si>
    <t>Sklodowskite</t>
  </si>
  <si>
    <t xml:space="preserve">(H3O)2Mg(UO2)2(SiO4)2•4(H2O) </t>
  </si>
  <si>
    <t>Boltwoodite</t>
  </si>
  <si>
    <t xml:space="preserve">HK(UO2)(SiO4)•1.5(H2O) </t>
  </si>
  <si>
    <t>Kasolite</t>
  </si>
  <si>
    <t xml:space="preserve">Pb(UO2)SiO4•(H2O) </t>
  </si>
  <si>
    <t>Uranophane</t>
  </si>
  <si>
    <t xml:space="preserve">Ca(UO2)2SiO3(OH)2•5(H2O) </t>
  </si>
  <si>
    <t>Natroboltwoodite</t>
  </si>
  <si>
    <t xml:space="preserve">(H3O)(Na,K)(UO2)SiO4•(H2O) </t>
  </si>
  <si>
    <t>Swamboite</t>
  </si>
  <si>
    <t xml:space="preserve">U++++++H6(UO2)6(SiO4)6•30(H2O) </t>
  </si>
  <si>
    <t>Haiweeite</t>
  </si>
  <si>
    <t xml:space="preserve">Ca[(UO2)2Si5O12(OH)2]•3(H2O) </t>
  </si>
  <si>
    <t>Metahaiweeite</t>
  </si>
  <si>
    <t xml:space="preserve">Ca(UO2)2Si6O15•n(H2O), </t>
  </si>
  <si>
    <t>Weeksite</t>
  </si>
  <si>
    <t xml:space="preserve">K2(UO2)2Si6O15•4(H2O) </t>
  </si>
  <si>
    <t>Coutinhoite</t>
  </si>
  <si>
    <t xml:space="preserve">ThxBa1-2x(H2O)y(UO2)2Si5O13•H2O </t>
  </si>
  <si>
    <t>Ursilite</t>
  </si>
  <si>
    <t xml:space="preserve">(Mg,Ca)4[(UO2)4(OH)5/(Si2O5)5.5]•13(H2O) </t>
  </si>
  <si>
    <t>Uranosilite</t>
  </si>
  <si>
    <t xml:space="preserve">(U++++++O2)Si7O15 </t>
  </si>
  <si>
    <t>Nesosilicates: Garnet - Mn</t>
  </si>
  <si>
    <t>Yamatoite</t>
  </si>
  <si>
    <t xml:space="preserve">(Mn++,Ca)3(V+++,Al)2(SiO4)3 </t>
  </si>
  <si>
    <t>Hydrougrandite</t>
  </si>
  <si>
    <t xml:space="preserve">(Ca,Mg,Fe++)3(Fe+++,Al)2(SiO4)3-x(OH)4x </t>
  </si>
  <si>
    <t>Sorosilicates</t>
  </si>
  <si>
    <t>Sorosilicates: Si2O7 groups, without non-tetrahedral anions; cations in tetrahedral [4] coordination</t>
  </si>
  <si>
    <t>Sorosilicates: Si2O7 groups, without non-tetrahedral anions; cations in tetrahedral [4] and greater coordination</t>
  </si>
  <si>
    <t>Gugiaite</t>
  </si>
  <si>
    <t xml:space="preserve">Ca2BeSi2O7 </t>
  </si>
  <si>
    <t>Jeffreyite</t>
  </si>
  <si>
    <t xml:space="preserve">(Ca,Na)2(Be,Al)Si2(O,OH)7 </t>
  </si>
  <si>
    <t>Hardystonite</t>
  </si>
  <si>
    <t xml:space="preserve">Ca2ZnSi2O7 </t>
  </si>
  <si>
    <t>Akermanite</t>
  </si>
  <si>
    <t xml:space="preserve">Ca2MgSi2O7 </t>
  </si>
  <si>
    <t>Gehlenite</t>
  </si>
  <si>
    <t xml:space="preserve">Ca2Al(AlSi)O7 </t>
  </si>
  <si>
    <t>Melilite</t>
  </si>
  <si>
    <t xml:space="preserve">(Ca,Na)2(Al,Mg,Fe++)(Si,Al)2O7 </t>
  </si>
  <si>
    <t>Okayamalite</t>
  </si>
  <si>
    <t xml:space="preserve">Ca2B2SiO7 </t>
  </si>
  <si>
    <t>Cebollite</t>
  </si>
  <si>
    <t xml:space="preserve">Ca5Al2(SiO4)3(OH)4 </t>
  </si>
  <si>
    <t>Barylite</t>
  </si>
  <si>
    <t xml:space="preserve">BaBe2Si2O7 </t>
  </si>
  <si>
    <t>Clinobarylite</t>
  </si>
  <si>
    <t>Andremeyerite</t>
  </si>
  <si>
    <t xml:space="preserve">BaFe(Fe++,Mn,Mg)Si2O7 </t>
  </si>
  <si>
    <t>Sorosilicates: Si2O7 groups, without non-tetrahedral anions; cations in octahedral [6] and greater coordination</t>
  </si>
  <si>
    <t>Keiviite-(Y)</t>
  </si>
  <si>
    <t xml:space="preserve">(Y,Yb)2Si2O7 </t>
  </si>
  <si>
    <t>Gittinsite</t>
  </si>
  <si>
    <t xml:space="preserve">CaZrSi2O7 </t>
  </si>
  <si>
    <t>Keiviite-(Yb)</t>
  </si>
  <si>
    <t xml:space="preserve">(Yb,Y)2Si2O7 </t>
  </si>
  <si>
    <t>Thortveitite</t>
  </si>
  <si>
    <t xml:space="preserve">(Sc,Y)2Si2O7 </t>
  </si>
  <si>
    <t>Yttrialite-(Y)</t>
  </si>
  <si>
    <t xml:space="preserve">(Y,Th)2Si2O7 </t>
  </si>
  <si>
    <t>Khibinskite</t>
  </si>
  <si>
    <t xml:space="preserve">K2ZrSi2O7 </t>
  </si>
  <si>
    <t>Keldyshite</t>
  </si>
  <si>
    <t xml:space="preserve">Na2-xHxZrSi2O7•n(H2O) </t>
  </si>
  <si>
    <t>Parakeldyshite</t>
  </si>
  <si>
    <t xml:space="preserve">Na2ZrSi2O7 </t>
  </si>
  <si>
    <t>Rankinite</t>
  </si>
  <si>
    <t xml:space="preserve">Ca3Si2O7 </t>
  </si>
  <si>
    <t>Barysilite</t>
  </si>
  <si>
    <t xml:space="preserve">Pb8Mn(Si2O7)3 </t>
  </si>
  <si>
    <t>Edgarbaileyite</t>
  </si>
  <si>
    <t xml:space="preserve">Hg+6Si2O7 </t>
  </si>
  <si>
    <t>Kristiansenite</t>
  </si>
  <si>
    <t xml:space="preserve">Ca2ScSn(Si2O7)(Si2O6OH) </t>
  </si>
  <si>
    <t>Percleveite-(Ce)</t>
  </si>
  <si>
    <t xml:space="preserve">(Ce,La,Nd)2Si2O7 </t>
  </si>
  <si>
    <t>Sorosilicates: Si2O7 groups, with additional anions; cations in tetrahedral [4] and greater coordination</t>
  </si>
  <si>
    <t>Bertrandite</t>
  </si>
  <si>
    <t xml:space="preserve">Be4Si2O7(OH)2 </t>
  </si>
  <si>
    <t>Hemimorphite</t>
  </si>
  <si>
    <t xml:space="preserve">Zn4Si2O7(OH)2•(H2O) </t>
  </si>
  <si>
    <t>Junitoite</t>
  </si>
  <si>
    <t xml:space="preserve">CaZn2Si2O7•(H2O) </t>
  </si>
  <si>
    <t>Axinite-(Fe)</t>
  </si>
  <si>
    <t xml:space="preserve">Ca2Fe++Al2BO3Si4O12(OH) </t>
  </si>
  <si>
    <t>Axinite-(Mg)</t>
  </si>
  <si>
    <t xml:space="preserve">Ca2MgAl2BO3Si4O12(OH) </t>
  </si>
  <si>
    <t>Axinite-(Mn)</t>
  </si>
  <si>
    <t xml:space="preserve">Ca2Mn++Al2BO3Si4O12(OH) </t>
  </si>
  <si>
    <t>Tinzenite</t>
  </si>
  <si>
    <t xml:space="preserve">(Ca,Mn,Fe)3Al2BO3Si4O12(OH) </t>
  </si>
  <si>
    <t>Vistepite</t>
  </si>
  <si>
    <t xml:space="preserve">Mn++4Sn++++B2(SiO4)4(OH)2 </t>
  </si>
  <si>
    <t>Boralsilite</t>
  </si>
  <si>
    <t xml:space="preserve">Al16B6Si2O27 </t>
  </si>
  <si>
    <t>Werdingite</t>
  </si>
  <si>
    <t xml:space="preserve">(Mg,Fe)2Al14B4Si4O37 </t>
  </si>
  <si>
    <t>Sorosilicates: Si2O7 groups, with additional anions; cations in octahedral [6] and greater coordination</t>
  </si>
  <si>
    <t>Wadsleyite</t>
  </si>
  <si>
    <t xml:space="preserve">(Mg,Fe++)2SiO4 </t>
  </si>
  <si>
    <t>Hennomartinite</t>
  </si>
  <si>
    <t xml:space="preserve">SrMn+++2Si2O7(OH)2•(H2O) </t>
  </si>
  <si>
    <t>Lawsonite</t>
  </si>
  <si>
    <t xml:space="preserve">CaAl2Si2O7(OH)2•(H2O) </t>
  </si>
  <si>
    <t>Noelbensonite</t>
  </si>
  <si>
    <t xml:space="preserve">BaMn+++2(Si2O7)(OH)2•(H2O) </t>
  </si>
  <si>
    <t>Itoigawaite</t>
  </si>
  <si>
    <t xml:space="preserve">SrAl2Si2O7(OH)2•(H2O) </t>
  </si>
  <si>
    <t>Ilvaite</t>
  </si>
  <si>
    <t xml:space="preserve">CaFe++2Fe+++Si2O7O(OH) </t>
  </si>
  <si>
    <t>Manganilvaite</t>
  </si>
  <si>
    <t xml:space="preserve">CaFe++Fe+++(Mn,Fe++)(Si2O7)O(OH) </t>
  </si>
  <si>
    <t>Orthochevkinite</t>
  </si>
  <si>
    <t xml:space="preserve">(Ce,La,Ca,Na,Th)4(Fe++,Mg)2(Ti,Fe+++)3Si4O22 </t>
  </si>
  <si>
    <t>Tilleyite</t>
  </si>
  <si>
    <t xml:space="preserve">Ca5Si2O7(CO3)2 </t>
  </si>
  <si>
    <t>Cervandonite-(Ce)</t>
  </si>
  <si>
    <t xml:space="preserve">(Ce,Nd,La)(Fe+++,Fe++,Ti++++,Al)3(SiO7)1-x+y(AsO3)1+x-y(OH)3x-3y </t>
  </si>
  <si>
    <t>Suolunite</t>
  </si>
  <si>
    <t xml:space="preserve">Ca2Si2O5(OH)2•(H2O) </t>
  </si>
  <si>
    <t>Jaffeite</t>
  </si>
  <si>
    <t xml:space="preserve">Ca4(Si3O7)(OH)6 </t>
  </si>
  <si>
    <t>Fresnoite</t>
  </si>
  <si>
    <t xml:space="preserve">Ba2TiSi2O8 </t>
  </si>
  <si>
    <t>Marianoite</t>
  </si>
  <si>
    <t xml:space="preserve">Na2Ca4(Nb,Zr)2(Si2O7)2(O,F)4 </t>
  </si>
  <si>
    <t>Baghdadite</t>
  </si>
  <si>
    <t xml:space="preserve">Ca3(Zr,Ti)Si2O9 </t>
  </si>
  <si>
    <t>Janhaugite</t>
  </si>
  <si>
    <t xml:space="preserve">(Na,Ca)3(Mn++,Fe++)3(Ti++++,Zr,Nb)2Si4O15(OH,F,O)3 </t>
  </si>
  <si>
    <t>Burpalite</t>
  </si>
  <si>
    <t xml:space="preserve">Na2CaZrSi2O7F2 </t>
  </si>
  <si>
    <t>Cuspidine</t>
  </si>
  <si>
    <t xml:space="preserve">Ca4Si2O7(F,OH)2 </t>
  </si>
  <si>
    <t>Hiortdahlite</t>
  </si>
  <si>
    <t xml:space="preserve">(Ca,Na,Y)3(Zr,Ti)Si2O7(F,O,OH)2 </t>
  </si>
  <si>
    <t>Lavenite</t>
  </si>
  <si>
    <t xml:space="preserve">(Na,Ca)2(Mn,Fe++)(Zr,Ti,Nb)Si2O7(O,OH,F) </t>
  </si>
  <si>
    <t>Niocalite</t>
  </si>
  <si>
    <t xml:space="preserve">Ca14Nb2(Si2O7)4O6F2 </t>
  </si>
  <si>
    <t>Wohlerite</t>
  </si>
  <si>
    <t xml:space="preserve">NaCa2(Zr,Nb)Si2O7(O,OH,F)2 </t>
  </si>
  <si>
    <t>Normandite</t>
  </si>
  <si>
    <t xml:space="preserve">NaCa(Mn++,Fe++)(Ti,Nb,Zr)Si2O7(O,F)2 </t>
  </si>
  <si>
    <t>IMA2008-024</t>
  </si>
  <si>
    <t xml:space="preserve">(Ca,Na,REE,[])7(Nb,Ti)[Si2O7]2OF3 </t>
  </si>
  <si>
    <t>Nacareniobsite-(Ce)</t>
  </si>
  <si>
    <t xml:space="preserve">NbNa3Ca3(Ce,La)(Si2O7)2OF3 </t>
  </si>
  <si>
    <t>Mosandrite</t>
  </si>
  <si>
    <t xml:space="preserve">Na(Na,Ca)2(Ca,Ce,Y)4(Ti,Nb,Zr)(Si2O7)2(O,F)2F3 </t>
  </si>
  <si>
    <t>Rinkite</t>
  </si>
  <si>
    <t xml:space="preserve">Na(Na,Ca)2(Ca,Ce)4(Ti,Nb)(Si2O7)2(O,F)2 </t>
  </si>
  <si>
    <t>Hainite</t>
  </si>
  <si>
    <t xml:space="preserve">Na4Ca8(Ti,Zr,Mn,Fe)3Si8O28F8 </t>
  </si>
  <si>
    <t>Rosenbuschite</t>
  </si>
  <si>
    <t xml:space="preserve">(Ca,Na)3(Zr,Ti)Si2O8F </t>
  </si>
  <si>
    <t>Kochite</t>
  </si>
  <si>
    <t xml:space="preserve">Na2(Na,Ca)4Ca4(Mn,Ca)2Zr2Ti2(Si2O7)4(O,F)4F4 </t>
  </si>
  <si>
    <t>Gotzenite</t>
  </si>
  <si>
    <t xml:space="preserve">(Ca,Na)3(Ti,Al)Si2O7(F,OH)2 </t>
  </si>
  <si>
    <t>Dovyrenite</t>
  </si>
  <si>
    <t xml:space="preserve">Ca6Zr[Si2O7]2(OH)4 </t>
  </si>
  <si>
    <t>Barytolamprophyllite</t>
  </si>
  <si>
    <t xml:space="preserve">Ba2Na3(Fe+++,Ti)3(Si2O7)2(O,OH,F)4 </t>
  </si>
  <si>
    <t>Ericssonite</t>
  </si>
  <si>
    <t xml:space="preserve">BaMn++2Fe+++O[Si2O7](OH) </t>
  </si>
  <si>
    <t>Lamprophyllite</t>
  </si>
  <si>
    <t xml:space="preserve">Na2(Sr,Ba)2Ti3(SiO4)4(OH,F)2 </t>
  </si>
  <si>
    <t>Orthoericssonite</t>
  </si>
  <si>
    <t xml:space="preserve">BaMn2(Fe+++O)Si2O7(OH) </t>
  </si>
  <si>
    <t>Seidozerite</t>
  </si>
  <si>
    <t xml:space="preserve">(Na,Ca)2(Zr,Ti,Mn)2Si2O7(O,F)2 </t>
  </si>
  <si>
    <t>Nabalamprophyllite</t>
  </si>
  <si>
    <t xml:space="preserve">Ba(Na,Ba){Na3Ti[Ti2O2Si4O14](OH,F)2} </t>
  </si>
  <si>
    <t>Grenmarite</t>
  </si>
  <si>
    <t xml:space="preserve">(Zr,Mn)2(Zr,Ti)(Mn,Na)(Na,Ca)4(Si2O7)2(O,F)4 </t>
  </si>
  <si>
    <t>Murmanite</t>
  </si>
  <si>
    <t xml:space="preserve">(Na,[])2{(Na,Ti)4[Ti2(O,H2O)4Si4O14](OH,F)2}•2H2O </t>
  </si>
  <si>
    <t>Epistolite</t>
  </si>
  <si>
    <t xml:space="preserve">(Na,[])2{(Na,Ti)4[Nb2(O,H2O)4Si4O14](OH,F)2}•2H2O </t>
  </si>
  <si>
    <t>Lomonosovite</t>
  </si>
  <si>
    <t xml:space="preserve">Na5Ti2O2(Si2O7)(PO4) </t>
  </si>
  <si>
    <t>Vuonnemite</t>
  </si>
  <si>
    <t xml:space="preserve">Na11Nb2TiSi4O12(PO4)2O5F2 </t>
  </si>
  <si>
    <t>Sobolevite</t>
  </si>
  <si>
    <t xml:space="preserve">Na11(Na,Ca)4(Mg,Mn)Ti++++4(Si4O12)(PO4)4O5F3 </t>
  </si>
  <si>
    <t>Phosphoinnelite</t>
  </si>
  <si>
    <t xml:space="preserve">Ba4Na3Ti3Si4O14(PO4,SO4)2(O,F)3 </t>
  </si>
  <si>
    <t>Innelite</t>
  </si>
  <si>
    <t xml:space="preserve">(Na,Mg,Ca)2(Ba,K)4Ti3(Si2O7)2(SO4)2(OH,F) </t>
  </si>
  <si>
    <t>Polyphite-VIII</t>
  </si>
  <si>
    <t xml:space="preserve">Na17Ca3Mg(Ti,Mn)4[Si2O7]2(PO4)6O2F6 </t>
  </si>
  <si>
    <t>Yoshimuraite</t>
  </si>
  <si>
    <t xml:space="preserve">(Ba,Sr)2(Mn,Fe)2(Ti,Fe)(Si2O7)2(PO4,SO4)(OH) </t>
  </si>
  <si>
    <t>Quadruphite-VII</t>
  </si>
  <si>
    <t xml:space="preserve">Na14CaMgTi4[Si2O7]2(PO4)4O4F2 </t>
  </si>
  <si>
    <t>Polyphite-VII</t>
  </si>
  <si>
    <t>Quadruphite-VIII</t>
  </si>
  <si>
    <t xml:space="preserve">Na14CaMgTi4(Si2O7)2(PO4)4O4F2 </t>
  </si>
  <si>
    <t>Shkatulkalite</t>
  </si>
  <si>
    <t xml:space="preserve">{(Na,Mn,Ca,[])4[Nb2(O,H2O)4Si4O14](OH,F)2}•2(H2O,[]) </t>
  </si>
  <si>
    <t>Bornemanite</t>
  </si>
  <si>
    <t xml:space="preserve">BaNa3{(Na,Ti)4[(Ti,Nb)2O2Si4O14](F,OH)2}•PO4 </t>
  </si>
  <si>
    <t>Bykovaite</t>
  </si>
  <si>
    <t xml:space="preserve">BaNa{(Na,Ti)4[(Ti,Nb)2(OH,O)3Si4O14](OH,F)2}•3H2O </t>
  </si>
  <si>
    <t>Nechelyustovite</t>
  </si>
  <si>
    <t xml:space="preserve">(Ba,Na)2{(Na,Ti,Mn)4[(Ti,Nb)2O2Si4O14](OH,O,F)2}•4.5H2O </t>
  </si>
  <si>
    <t>Bafertisite</t>
  </si>
  <si>
    <t xml:space="preserve">Ba(Fe++,Mn)2TiSi2O7(O,OH)2 </t>
  </si>
  <si>
    <t>Hejtmanite</t>
  </si>
  <si>
    <t xml:space="preserve">Ba(Mn,Fe++)2TiO(Si2O7)(OH,F)2 </t>
  </si>
  <si>
    <t>Delindeite</t>
  </si>
  <si>
    <t xml:space="preserve">Ba2(Na,K,[])3(Ti,Fe)[Ti2(O,OH)4Si4O14](H2O,OH)2 </t>
  </si>
  <si>
    <t>Bussenite</t>
  </si>
  <si>
    <t xml:space="preserve">Na2(Ba,Sr)2(Fe,Mn)TiSi2O7(CO3)(OH)3F </t>
  </si>
  <si>
    <t>Surkhobite</t>
  </si>
  <si>
    <t xml:space="preserve">KBa3Ca2Na2(Mn, </t>
  </si>
  <si>
    <t>Jinshajiangite</t>
  </si>
  <si>
    <t xml:space="preserve">Na2K5BaCa(Fe,Mn)8(Ti,Fe,Nb,Zr)4Si8O32(O,F,H2O)6 </t>
  </si>
  <si>
    <t>Perraultite</t>
  </si>
  <si>
    <t xml:space="preserve">(Na,Ca)2(Ba,K)2(Mn++,Fe++)8(Ti,Nb)4Si8O32(OH,F,O)6 </t>
  </si>
  <si>
    <t>Dingdaohengite-(Ce)</t>
  </si>
  <si>
    <t xml:space="preserve">(Ce,La)4Fe++(Ti,Fe++,Mg,Fe+++)2Ti2Si4O22 </t>
  </si>
  <si>
    <t>Karnasurtite-(Ce)</t>
  </si>
  <si>
    <t xml:space="preserve">(Ce,La,Th)(Ti,Nb)(Al,Fe+++)(Si,P)2O7(OH)4•3(H2O) </t>
  </si>
  <si>
    <t>Chevkinite-(Ce)</t>
  </si>
  <si>
    <t xml:space="preserve">(Ce,La,Ca,Th)4(Fe++,Mg)2(Ti,Fe+++)3Si4O22 </t>
  </si>
  <si>
    <t>Perrierite-(Ce)</t>
  </si>
  <si>
    <t xml:space="preserve">(Ce,La,Ca)4(Fe++,Mg)2(Ti,Fe+++)3Si4O22 </t>
  </si>
  <si>
    <t>Strontiochevkinite</t>
  </si>
  <si>
    <t xml:space="preserve">(Sr,REE)4Fe(Ti,Zr)2Ti2Si4O22 </t>
  </si>
  <si>
    <t>Rengeite</t>
  </si>
  <si>
    <t xml:space="preserve">Sr4ZrTi4Si4O22 </t>
  </si>
  <si>
    <t>Maoniupingite-(Ce)</t>
  </si>
  <si>
    <t xml:space="preserve">(REE,Ca)4(Fe+++,Ti,Fe++,[])(Ti,Fe+++,Fe++,Nb)4Si4O22 </t>
  </si>
  <si>
    <t>Matsubaraite</t>
  </si>
  <si>
    <t xml:space="preserve">Sr4TiTi4Si4O22 </t>
  </si>
  <si>
    <t>Polyakovite-(Ce)</t>
  </si>
  <si>
    <t xml:space="preserve">(Ce,La,Nd,Pr,Ca)4(Mg,Fe++)(Cr,Fe+++)2(Ti,Nb)2Si4O22 </t>
  </si>
  <si>
    <t>Fersmanite</t>
  </si>
  <si>
    <t xml:space="preserve">Ca4(Na,Ca)4(Ti,Nb)4(Si2O7)2O8F3 </t>
  </si>
  <si>
    <t>Belkovite</t>
  </si>
  <si>
    <t xml:space="preserve">Ba3(Nb,Ti)6(Si2O7)2O12 </t>
  </si>
  <si>
    <t>Nasonite</t>
  </si>
  <si>
    <t xml:space="preserve">Pb6Ca4Si6O21Cl2 </t>
  </si>
  <si>
    <t>Kentrolite</t>
  </si>
  <si>
    <t xml:space="preserve">Pb2Mn+++2Si2O9 </t>
  </si>
  <si>
    <t>Melanotekite</t>
  </si>
  <si>
    <t xml:space="preserve">Pb2Fe+++2Si2O9 </t>
  </si>
  <si>
    <t>Killalaite</t>
  </si>
  <si>
    <t xml:space="preserve">2Ca3Si2O7•(H2O) </t>
  </si>
  <si>
    <t>Stavelotite-(La)</t>
  </si>
  <si>
    <t xml:space="preserve">La3Mn++3Cu++(Mn+++,Fe+++,Mn++++)26(Si2O7)6O30 </t>
  </si>
  <si>
    <t>Biraite-(Ce)</t>
  </si>
  <si>
    <t xml:space="preserve">Ce2Fe++(CO3)(Si2O7) </t>
  </si>
  <si>
    <t>Batisivite</t>
  </si>
  <si>
    <t xml:space="preserve">(Ti,V,Cr)14Ba[Si2O7]O22 </t>
  </si>
  <si>
    <t>Sorosilicates: Sorosilicates with mixed SiO4 and Si2O7 groups; cations in tetrahedral [4] and greater coordination</t>
  </si>
  <si>
    <t>Harstigite</t>
  </si>
  <si>
    <t xml:space="preserve">Ca6MnBe4(SiO4)2(Si2O7)2(OH)2 </t>
  </si>
  <si>
    <t>Samfowlerite</t>
  </si>
  <si>
    <t xml:space="preserve">Ca14Mn++3Zn2(Be,Zn)2Be6(SiO4)6(Si2O7)4(OH,F)6 </t>
  </si>
  <si>
    <t>Davreuxite</t>
  </si>
  <si>
    <t xml:space="preserve">MnAl6Si4O17(OH)2 </t>
  </si>
  <si>
    <t>Queitite</t>
  </si>
  <si>
    <t xml:space="preserve">Pb4Zn2(SiO4)(Si2O7)(SO4) </t>
  </si>
  <si>
    <t>Sorosilicates: Sorosilicates with mixed SiO4 and Si2O7 groups; cations in octahedral [6] and greater coordination</t>
  </si>
  <si>
    <t>Epidote-(Sr)</t>
  </si>
  <si>
    <t xml:space="preserve">CaSrAl2Fe+++(Si2O7)(SiO4)O(OH) </t>
  </si>
  <si>
    <t>Clinozoisite</t>
  </si>
  <si>
    <t xml:space="preserve">Ca2Al3(SiO4)3(OH) </t>
  </si>
  <si>
    <t>Epidote-(Pb)</t>
  </si>
  <si>
    <t xml:space="preserve">(Ca,Pb,Sr)2(Al,Fe+++)3(SiO4)(Si2O7)O(OH) </t>
  </si>
  <si>
    <t>Mukhinite</t>
  </si>
  <si>
    <t xml:space="preserve">Ca2Al2V+++(SiO4)3(OH) </t>
  </si>
  <si>
    <t>Piemontite</t>
  </si>
  <si>
    <t xml:space="preserve">Ca2(Al,Mn,Fe)3(SiO4)3(OH) </t>
  </si>
  <si>
    <t>Piemontite-(Sr)</t>
  </si>
  <si>
    <t xml:space="preserve">(Ca,Mn++)(Sr,Ca)Mn+++(Al,Mn+++,Fe+++)2(SiO4)(Si2O7)O(OH) </t>
  </si>
  <si>
    <t>Clinozoisite-(Sr)</t>
  </si>
  <si>
    <t xml:space="preserve">CaSrAl3(Si2O7)(SiO4)O(OH) </t>
  </si>
  <si>
    <t>Manganipiemontite-(Sr)</t>
  </si>
  <si>
    <t xml:space="preserve">CaSr(Mn+++,Fe+++)2Al[Si3O12](OH) </t>
  </si>
  <si>
    <t>Uedaite-(Ce)</t>
  </si>
  <si>
    <t xml:space="preserve">Mn++CeAl2Fe++(Si2O7)(SiO4)O(OH) </t>
  </si>
  <si>
    <t>Allanite-(La)</t>
  </si>
  <si>
    <t xml:space="preserve">Ca(REE,Ca)Al2(Fe++,Fe+++)(SiO4)(Si2O7)O(OH) </t>
  </si>
  <si>
    <t>Allanite-(Y)</t>
  </si>
  <si>
    <t xml:space="preserve">(Y,Ce,Ca)2(Al,Fe+++)3(SiO4)3(OH) </t>
  </si>
  <si>
    <t>Allanite-(Ce)</t>
  </si>
  <si>
    <t xml:space="preserve">(Ce,Ca,Y)2(Al,Fe+++)3(SiO4)3(OH) </t>
  </si>
  <si>
    <t>Manganiandrosite-(La)</t>
  </si>
  <si>
    <t xml:space="preserve">(Mn,Ca)(La,Ce,Ca,Nd)AlMn+++Mn++(SiO4)(Si2O7)O(OH) </t>
  </si>
  <si>
    <t>Dissakisite-(Ce)</t>
  </si>
  <si>
    <t xml:space="preserve">Ca(Ce,REE)(Mg,Fe++)(Al,Fe+++)2Si3O12(OH) </t>
  </si>
  <si>
    <t>Manganiandrosite-(Ce)</t>
  </si>
  <si>
    <t xml:space="preserve">(Mn++,Ca)(Ce,REE)AlMn+++Mn++(Si2O7)(SiO4)O(OH) </t>
  </si>
  <si>
    <t>Ferriallanite-(Ce)</t>
  </si>
  <si>
    <t xml:space="preserve">CaCe(Fe+++,Fe++,Al)3[SiO4][Si2O7]O(OH) </t>
  </si>
  <si>
    <t>Vanadoandrosite-(Ce)</t>
  </si>
  <si>
    <t xml:space="preserve">(Mn++,Ca)(REE)V+++AlMn++(Si2O7)(SiO4)O(OH) </t>
  </si>
  <si>
    <t>Dissakisite-(La)</t>
  </si>
  <si>
    <t xml:space="preserve">(Ca,Fe++,Th, </t>
  </si>
  <si>
    <t>Dollaseite-(Ce)</t>
  </si>
  <si>
    <t xml:space="preserve">CaCeMg2AlSi3O11(OH,F)2 </t>
  </si>
  <si>
    <t>Khristovite-(Ce)</t>
  </si>
  <si>
    <t xml:space="preserve">(Ca,REE)(Ce,REE)(Mg,Fe,Cr,Ti,V,Al)Mn++Al(SiO4)(Si2O7)(OH)(F,O) </t>
  </si>
  <si>
    <t>Zoisite</t>
  </si>
  <si>
    <t>Sursassite</t>
  </si>
  <si>
    <t xml:space="preserve">Mn++2Al3(SiO4)(Si2O7)(OH)3 </t>
  </si>
  <si>
    <t>Macfallite</t>
  </si>
  <si>
    <t xml:space="preserve">Ca2(Mn+++,Al)3(SiO4)(Si2O7)(OH)3 </t>
  </si>
  <si>
    <t>Pumpellyite-(Al)</t>
  </si>
  <si>
    <t xml:space="preserve">Ca2(Al,Fe++,Mg)Al2(SiO4)(Si2O7)(OH,O)2•H2O </t>
  </si>
  <si>
    <t>Poppiite</t>
  </si>
  <si>
    <t xml:space="preserve">Ca2(V+++,Fe+++,Mg)(V+++,Al)2(Si,Al)3(O,OH)14 </t>
  </si>
  <si>
    <t>Julgoldite-(Fe++)</t>
  </si>
  <si>
    <t xml:space="preserve">Ca2Fe++(Fe+++,Al)2(SiO4)(Si2O7)(OH)2•(H2O) </t>
  </si>
  <si>
    <t>Julgoldite-(Fe+++)</t>
  </si>
  <si>
    <t xml:space="preserve">Ca2Fe+++(Fe+++,Al)2(SiO4)(Si2O7)(O,OH)2•(H2O) </t>
  </si>
  <si>
    <t>Pumpellyite-(Fe++)</t>
  </si>
  <si>
    <t xml:space="preserve">Ca2Fe++(Al,Fe+++)2(SiO4)(Si2O7)(OH)2•(H2O) </t>
  </si>
  <si>
    <t>Okhotskite-(Mg)</t>
  </si>
  <si>
    <t xml:space="preserve">Ca3(Mg,Mn++)(Mn+++,Al,Fe+++)(SiO4)(Si2O7)(OH)2•(H2O) </t>
  </si>
  <si>
    <t>Okhotskite-(Mn++)</t>
  </si>
  <si>
    <t xml:space="preserve">Ca2(Mn++,Mg)(Mn+++,Al,Fe+++)Si3O10(OH)4 </t>
  </si>
  <si>
    <t>Pumpellyite-(Fe+++)</t>
  </si>
  <si>
    <t xml:space="preserve">Ca2Fe+++Al2(SiO4)(Si2O7)(OH,O)2•(H2O) </t>
  </si>
  <si>
    <t>Pumpellyite-(Mg)</t>
  </si>
  <si>
    <t xml:space="preserve">Ca2MgAl2(SiO4)(Si2O7)(OH)2•(H2O) </t>
  </si>
  <si>
    <t>Pumpellyite-(Mn++)</t>
  </si>
  <si>
    <t xml:space="preserve">Ca2(Mn++,Mg)(Al,Mn+++,Fe)2(SiO4)(Si2O7(OH)2•(H2O) </t>
  </si>
  <si>
    <t>Shuiskite</t>
  </si>
  <si>
    <t xml:space="preserve">Ca2(Mg,Al)(Cr,Al)2(SiO4)(Si2O7)(OH)2•(H2O) </t>
  </si>
  <si>
    <t>Ganomalite</t>
  </si>
  <si>
    <t xml:space="preserve">Pb9Ca5Mn++Si9O33 </t>
  </si>
  <si>
    <t>Rustumite</t>
  </si>
  <si>
    <t xml:space="preserve">Ca10(Si2O7)2(SiO4)Cl2(OH)2 </t>
  </si>
  <si>
    <t>Vesuvianite</t>
  </si>
  <si>
    <t xml:space="preserve">Ca10Mg2Al4(SiO4)5(Si2O7)2(OH)4 </t>
  </si>
  <si>
    <t>Fluorvesuvianite</t>
  </si>
  <si>
    <t xml:space="preserve">Ca19(Al,Mg)13[SiO4]10[Si2O7]4(F,OH)10 </t>
  </si>
  <si>
    <t>Wiluite</t>
  </si>
  <si>
    <t xml:space="preserve">Ca19(Al,Mg,Fe,Ti)13(B,Al,[])5Si18O68(O,OH)10 </t>
  </si>
  <si>
    <t>Manganvesuvianite</t>
  </si>
  <si>
    <t xml:space="preserve">Ca19Mn+++(Al,Mn+++,Fe+++)10(Mg,Mn++)2Si18O69(OH)9 </t>
  </si>
  <si>
    <t>Vyuntspakhkite-(Y)</t>
  </si>
  <si>
    <t xml:space="preserve">(Y,Yb,Er)4Al2AlSi5O18(OH)5 </t>
  </si>
  <si>
    <t>Dellaite</t>
  </si>
  <si>
    <t xml:space="preserve">Ca6Si3O11(OH)2 </t>
  </si>
  <si>
    <t>Gatelite-(Ce)</t>
  </si>
  <si>
    <t xml:space="preserve">(Ca,Ce,La,Nd)4(Al,Mg,Fe)4[Si2O7][SiO4]3(O,F,OH)3 </t>
  </si>
  <si>
    <t>Vastmanlandite-(Ce)</t>
  </si>
  <si>
    <t xml:space="preserve">(Ce,La)3CaAl2Mg2[Si2O7][SiO4]3F(OH)2 </t>
  </si>
  <si>
    <t>Sorosilicates: Sorosilicates with Si3O10, Si4O11, etc. anions; cations in tetrahedral [4] and greater coordination</t>
  </si>
  <si>
    <t>Aminoffite</t>
  </si>
  <si>
    <t xml:space="preserve">Ca3Be2Si3O10(OH)2 </t>
  </si>
  <si>
    <t>Kinoite</t>
  </si>
  <si>
    <t xml:space="preserve">Ca2Cu2Si3O8(OH)4 </t>
  </si>
  <si>
    <t>Akatoreite</t>
  </si>
  <si>
    <t xml:space="preserve">(Mn++,Fe++)9Al2Si8O24(OH)8 </t>
  </si>
  <si>
    <t>Fencooperite</t>
  </si>
  <si>
    <t xml:space="preserve">Ba6Fe+++3Si8O23(CO3)2Cl3•H2O </t>
  </si>
  <si>
    <t>Sorosilicates: Sorosilicates with Si3O10, Si4O11, etc. anions; cations in octahedral [6] and greater coordination</t>
  </si>
  <si>
    <t>Orientite</t>
  </si>
  <si>
    <t xml:space="preserve">Ca2Mn++Mn+++2Si3O10(OH)4 </t>
  </si>
  <si>
    <t>Rosenhahnite</t>
  </si>
  <si>
    <t xml:space="preserve">Ca3Si3O8[(OH)2-4x,(CO3)x] </t>
  </si>
  <si>
    <t>Trabzonite</t>
  </si>
  <si>
    <t xml:space="preserve">Ca4Si3O10•2(H2O) </t>
  </si>
  <si>
    <t>Fluorthalenite-(Y)</t>
  </si>
  <si>
    <t xml:space="preserve">Y3Si3O10F </t>
  </si>
  <si>
    <t>Thalenite-(Y)</t>
  </si>
  <si>
    <t xml:space="preserve">Y3Si3O10(OH) </t>
  </si>
  <si>
    <t>Tiragalloite</t>
  </si>
  <si>
    <t xml:space="preserve">Mn++4As+++++Si3O12(OH) </t>
  </si>
  <si>
    <t>Medaite</t>
  </si>
  <si>
    <t xml:space="preserve">(Mn,Ca)6(V+++++,As)Si5O18(OH) </t>
  </si>
  <si>
    <t>Ruizite</t>
  </si>
  <si>
    <t xml:space="preserve">CaMn+++Si2O6(OH)•2(H2O) </t>
  </si>
  <si>
    <t>Ardennite-(V)</t>
  </si>
  <si>
    <t xml:space="preserve">Mn++4[Al4(Mg,Al,Fe+++,Mn+++)2][Si5(V,Si)]O22(OH)6 </t>
  </si>
  <si>
    <t>Ardennite-(As)</t>
  </si>
  <si>
    <t xml:space="preserve">(Mn++,Ca,Mg)4(Al,Mg,Fe)6(SiO4)2(Si3O10)(AsO4,VO4)(OH)6 </t>
  </si>
  <si>
    <t>Kilchoanite</t>
  </si>
  <si>
    <t>Kornerupine</t>
  </si>
  <si>
    <t xml:space="preserve">(Mg,Fe++)4Al6(SiO4,BO4)5(O,OH)2 </t>
  </si>
  <si>
    <t>Prismatine</t>
  </si>
  <si>
    <t xml:space="preserve">([],Fe,Mg)(Mg,Al,Fe)5Al4Si2(Si,Al)2(B,Si,Al)(O,OH,F)22 </t>
  </si>
  <si>
    <t>Zunyite</t>
  </si>
  <si>
    <t xml:space="preserve">Al13Si5O20(OH,F)18Cl </t>
  </si>
  <si>
    <t>Hubeite</t>
  </si>
  <si>
    <t xml:space="preserve">Ca2Mn++Fe+++Si4O12(OH)(H2O)2 </t>
  </si>
  <si>
    <t>Cassagnaite</t>
  </si>
  <si>
    <t xml:space="preserve">(Ca,Mn++)4(Fe+++,Mn+++,Al)4(OH)4(V+++,Mg,Al)2(O,OH)4(Si3O10)(SiO4)2 </t>
  </si>
  <si>
    <t>Sorosilicates: Allophane group</t>
  </si>
  <si>
    <t>Zinalsite</t>
  </si>
  <si>
    <t xml:space="preserve">Zn2AlSi2O5(OH)4•2(H2O) </t>
  </si>
  <si>
    <t>Spodiophyllite</t>
  </si>
  <si>
    <t xml:space="preserve">(Na,K)4(Mg,Fe++)3(Fe+++,Al)2(Si8O24) </t>
  </si>
  <si>
    <t>Orlovite</t>
  </si>
  <si>
    <t xml:space="preserve">KLi2TiSi4O11F </t>
  </si>
  <si>
    <t>Shlykovite</t>
  </si>
  <si>
    <t xml:space="preserve">KCa[Si4O9(OH)]•3H2O </t>
  </si>
  <si>
    <t>Voloshinite</t>
  </si>
  <si>
    <t xml:space="preserve">Rb(LiAl1.5[]0.5)(Al0.5Si3.5)O10F2 </t>
  </si>
  <si>
    <t>IMA2009-011</t>
  </si>
  <si>
    <t xml:space="preserve">Ba3Na(Fe++,Mn)8Ti4(Si2O7)4O4(OH,F)7 </t>
  </si>
  <si>
    <t>Pimelite</t>
  </si>
  <si>
    <t xml:space="preserve">Ni3Si4O10(OH)2•4(H2O) </t>
  </si>
  <si>
    <t>Cyclosilicates</t>
  </si>
  <si>
    <t>Cyclosilicates: [Si3O9]6- 3-membered single rings (dreier-Einfachringe),</t>
  </si>
  <si>
    <t>Bazirite</t>
  </si>
  <si>
    <t xml:space="preserve">BaZrSi3O9 </t>
  </si>
  <si>
    <t>Benitoite</t>
  </si>
  <si>
    <t xml:space="preserve">BaTiSi3O9 </t>
  </si>
  <si>
    <t>Pabstite</t>
  </si>
  <si>
    <t xml:space="preserve">Ba(Sn,Ti)Si3O9 </t>
  </si>
  <si>
    <t>Wadeite</t>
  </si>
  <si>
    <t xml:space="preserve">K2ZrSi3O9 </t>
  </si>
  <si>
    <t>Calciocatapleiite</t>
  </si>
  <si>
    <t xml:space="preserve">(Ca,[])ZrSi3O9•2(H2O) </t>
  </si>
  <si>
    <t>Catapleiite</t>
  </si>
  <si>
    <t xml:space="preserve">(Na,Ca,[])2ZrSi3O9•2(H2O) </t>
  </si>
  <si>
    <t>Margarosanite</t>
  </si>
  <si>
    <t xml:space="preserve">Pb(Ca,Mn++)2Si3O9 </t>
  </si>
  <si>
    <t>Walstromite</t>
  </si>
  <si>
    <t xml:space="preserve">BaCa2Si3O9 </t>
  </si>
  <si>
    <t>Bobtraillite</t>
  </si>
  <si>
    <t xml:space="preserve">(Na,Ca)13Sr11(Zr,Y,Nb)14Si42B6O132(OH)12•12H2O </t>
  </si>
  <si>
    <t>Cyclosilicates: [Si3O9]6- 3-membered single rings, with insular complex anions</t>
  </si>
  <si>
    <t>Roeblingite</t>
  </si>
  <si>
    <t xml:space="preserve">Pb2Ca6(Si6O18)(SO4)2(OH)2•4(H2O) </t>
  </si>
  <si>
    <t>Diversilite-(Ce)</t>
  </si>
  <si>
    <t xml:space="preserve">Na2(Ba,K)6Ce2Fe++Ti3Si12O36(OH)3(OH,H2O)9 </t>
  </si>
  <si>
    <t>Ilimaussite-(Ce)</t>
  </si>
  <si>
    <t xml:space="preserve">(Ba,Na)10K3Na4.5Ce5(Nb,Ti)6[Si12O36][Si9O18(O,OH)24]O6 </t>
  </si>
  <si>
    <t>Cyclosilicates: [Si3O9]6- 3-membered double rings</t>
  </si>
  <si>
    <t>Moskvinite-(Y)</t>
  </si>
  <si>
    <t xml:space="preserve">Na2K(Y,REE) </t>
  </si>
  <si>
    <t>Cyclosilicates: [Si4O12]8- 4-membered single rings (vierer-Einfachringe),</t>
  </si>
  <si>
    <t>Papagoite</t>
  </si>
  <si>
    <t xml:space="preserve">CaCuAlSi2O6(OH)3 </t>
  </si>
  <si>
    <t>Verplanckite</t>
  </si>
  <si>
    <t xml:space="preserve">Ba2(Mn++,Ti,Fe++)2Si2O6(O,OH,Cl,F)2•3(H2O) </t>
  </si>
  <si>
    <t>Baotite</t>
  </si>
  <si>
    <t xml:space="preserve">Ba4(Ti,Nb)8Si4O28Cl </t>
  </si>
  <si>
    <t>Nagashimalite</t>
  </si>
  <si>
    <t xml:space="preserve">Ba4(V+++,Ti)4Si8B2O27Cl(O,OH)2 </t>
  </si>
  <si>
    <t>Titantaramellite</t>
  </si>
  <si>
    <t xml:space="preserve">Ba4(Ti,Fe+++,Fe++,Mg)4(B2Si8O27)O2Clx </t>
  </si>
  <si>
    <t>Taramellite</t>
  </si>
  <si>
    <t xml:space="preserve">Ba4(Fe+++,Ti,Fe++,Mg)4(B2Si8O27)O2Clx </t>
  </si>
  <si>
    <t>Byelorussite-(Ce)</t>
  </si>
  <si>
    <t xml:space="preserve">NaBa2(Ce,La)2Mn++Ti2Si8O26(F,OH)•(H2O) </t>
  </si>
  <si>
    <t>Bario-orthojoaquinite</t>
  </si>
  <si>
    <t xml:space="preserve">Fe++2(Ba,Sr)4Ti2[Si4O12]O2•(H2O) </t>
  </si>
  <si>
    <t>Joaquinite-(Ce)</t>
  </si>
  <si>
    <t xml:space="preserve">NaFe++Ba2Ce2(Ti,Nb)2[Si4O12]2O2(OH,F)•(H2O) </t>
  </si>
  <si>
    <t>Orthojoaquinite-(Ce)</t>
  </si>
  <si>
    <t xml:space="preserve">NaFe++Ba2Ce2Ti2[Si4O12]2 </t>
  </si>
  <si>
    <t>Strontio-orthojoaquinite</t>
  </si>
  <si>
    <t xml:space="preserve">(Na,Fe++)2Ba2Sr2Ti2[Si4O12]2(O,OH)2•(H2O) </t>
  </si>
  <si>
    <t>Strontiojoaquinite</t>
  </si>
  <si>
    <t>Orthojoaquinite-(La)</t>
  </si>
  <si>
    <t xml:space="preserve">Ba2Na(La,Ce)2Fe++Ti2Si8O26(OH,O,F)•H2O </t>
  </si>
  <si>
    <t>Nenadkevichite</t>
  </si>
  <si>
    <t xml:space="preserve">(Na,Ca,K)(Nb,Ti)Si2O6(O,OH)•2(H2O) </t>
  </si>
  <si>
    <t>Korobitsynite</t>
  </si>
  <si>
    <t xml:space="preserve">Na3(Ti,Nb)2[Si4O12](OH,O)2•3-4(H2O) </t>
  </si>
  <si>
    <t>Vuoriyarvite-K</t>
  </si>
  <si>
    <t xml:space="preserve">(K,Na)2(Nb,Ti)2Si4O12(O,OH)2•4(H2O) </t>
  </si>
  <si>
    <t>Tsepinite-Sr</t>
  </si>
  <si>
    <t xml:space="preserve">(Sr,Ba,K)(Ti,Nb)2(Si4O12)(OH,O)2•3(H2O) </t>
  </si>
  <si>
    <t>Tsepinite-Ca</t>
  </si>
  <si>
    <t xml:space="preserve">(Ca,K,Na,[])2(Ti,Nb)2(Si4O12)(OH,O)2•4(H2O) </t>
  </si>
  <si>
    <t>Tsepinite-K</t>
  </si>
  <si>
    <t xml:space="preserve">(K,Ba,Na)2(Ti,Nb)2(Si4O12)(OH,O)2•3(H2O) </t>
  </si>
  <si>
    <t>Tsepinite-Na</t>
  </si>
  <si>
    <t xml:space="preserve">(Na,H3O,K,Sr,Ba)2(Ti,Nb)2[Si4O12](OH,O)2•3(H2O) </t>
  </si>
  <si>
    <t>Gjerdingenite-Ca</t>
  </si>
  <si>
    <t xml:space="preserve">K2Ca(Nb,Ti)4(Si4O12)2(O,OH)4•6H2O </t>
  </si>
  <si>
    <t>Gjerdingenite-Na</t>
  </si>
  <si>
    <t xml:space="preserve">(K,Na)2Na(Nb,Ti)4(Si4O12)2(OH,O)4•5H2O </t>
  </si>
  <si>
    <t>Gjerdingenite-Mn</t>
  </si>
  <si>
    <t xml:space="preserve">(K,Na)2(Mn,Fe)(Nb,Ti)4(Si4O12)2(O,OH)4•6(H2O) </t>
  </si>
  <si>
    <t>Karupmollerite-Ca</t>
  </si>
  <si>
    <t xml:space="preserve">(Na,Ca,K)2Ca(Nb,Ti)4(Si4O12)2(O,OH)4•7(H2O) </t>
  </si>
  <si>
    <t>Kuzmenkoite-Zn</t>
  </si>
  <si>
    <t xml:space="preserve">K2Zn(Ti,Nb)4(Si4O12)2(OH,O)4•6-8(H2O) </t>
  </si>
  <si>
    <t>Kuzmenkoite-Mn</t>
  </si>
  <si>
    <t xml:space="preserve">(K,Na)2(Mn,Fe)(Ti,Nb)4[Si4O12]2(OH)4•5(H2O) </t>
  </si>
  <si>
    <t>Gjerdingenite-Fe</t>
  </si>
  <si>
    <t xml:space="preserve">K2[(H2O)2(Fe,Mn)][(Nb,Ti)4(Si4O12)2(O,OH)4]•4(H2O) </t>
  </si>
  <si>
    <t>Lepkhenelmite-Zn</t>
  </si>
  <si>
    <t xml:space="preserve">Ba2Zn(Ti,Nb)4(Si4O12)2(O,OH)4•7(H2O) </t>
  </si>
  <si>
    <t>Burovaite-Ca</t>
  </si>
  <si>
    <t xml:space="preserve">(K,Na)4Ca2(Ti,Nb)8[Si4O12]4(OH,O)8•12H2O </t>
  </si>
  <si>
    <t>Lemmleinite-Ba</t>
  </si>
  <si>
    <t xml:space="preserve">Na2K2Ba1-xTi4(Si4O12)2(O,OH)4•5(H2O) </t>
  </si>
  <si>
    <t>Lemmleinite-K</t>
  </si>
  <si>
    <t xml:space="preserve">NaK2(Ti,Nb)2Si4O12(O,OH)2•2(H2O) </t>
  </si>
  <si>
    <t>Labuntsovite-Mn</t>
  </si>
  <si>
    <t xml:space="preserve">Na4K4(Ba,K)(Mn,Fe)1+x(Ti,Nb)8[Si4O12]4(O,OH)8•n(H2O), </t>
  </si>
  <si>
    <t>Labuntsovite-Mg</t>
  </si>
  <si>
    <t xml:space="preserve">Na4K4(Ba,K)(Mg,Fe)1+xTi8(Si4O12)4(O,OH)8•10(H2O) </t>
  </si>
  <si>
    <t>Labuntsovite-Fe</t>
  </si>
  <si>
    <t xml:space="preserve">Na4K4(Ba,K)2(Fe,Mg,Mn)1+xTi8(Si4O12)4(O,OH)8•10(H2O) </t>
  </si>
  <si>
    <t>Paralabuntsovite-Mg</t>
  </si>
  <si>
    <t xml:space="preserve">Na8K8Mg8Ti16(Si4O12)8(O,OH)16• </t>
  </si>
  <si>
    <t>Parakuzmenkoite-Fe</t>
  </si>
  <si>
    <t xml:space="preserve">(K,Ba)2Fe(Ti,Nb)4(Si4O12)2(O,OH)4•7(H2O) </t>
  </si>
  <si>
    <t>Organovaite-Zn</t>
  </si>
  <si>
    <t xml:space="preserve">K2Zn(Nb,Ti)4(Si4O12)2(O,OH)4•6(H2O) </t>
  </si>
  <si>
    <t>Organovaite-Mn</t>
  </si>
  <si>
    <t xml:space="preserve">K2Mn(Nb,Ti)4(Si4O12)2(O,OH)4•6(H2O) </t>
  </si>
  <si>
    <t>Gutkovaite-Mn</t>
  </si>
  <si>
    <t xml:space="preserve">CaK2Mn(Ti,Nb)4(Si4O12)2(O,OH)4•5(H2O) </t>
  </si>
  <si>
    <t>Alsakharovite-Zn</t>
  </si>
  <si>
    <t xml:space="preserve">NaSrKZn(Ti,Nb)4(Si4O12)2(O,OH)4•7(H2O) </t>
  </si>
  <si>
    <t>Neskevaaraite-Fe</t>
  </si>
  <si>
    <t xml:space="preserve">NaK3Fe(Ti,Nb)4(Si4O12)2(O,OH)4•6(H2O) </t>
  </si>
  <si>
    <t>Paratsepinite-Na</t>
  </si>
  <si>
    <t xml:space="preserve">(Na,Sr,K,Ca)7(Ti,Nb)8[Si4O12]4(O,OH)8•n(H2O) </t>
  </si>
  <si>
    <t>Paratsepinite-Ba</t>
  </si>
  <si>
    <t xml:space="preserve">(Ba,Na,K)2-x(Ti,Nb)2(Si4O12)(OH,O)2•4(H2O) </t>
  </si>
  <si>
    <t>Komarovite</t>
  </si>
  <si>
    <t xml:space="preserve">(Ca,Mn)2(Nb,Ti)2Si2O7(O,F)2•3.5(H2O) </t>
  </si>
  <si>
    <t>Natrokomarovite</t>
  </si>
  <si>
    <t xml:space="preserve">Na6CaNb6[Si4O12F2•4(H2O) </t>
  </si>
  <si>
    <t>Cyclosilicates: [Si4O12]8- 4-membered single rings, with insular complex anions</t>
  </si>
  <si>
    <t>Ashburtonite</t>
  </si>
  <si>
    <t xml:space="preserve">HPb4Cu++4Si4O12(HCO3)4(OH)4Cl </t>
  </si>
  <si>
    <t>Kainosite-(Y)</t>
  </si>
  <si>
    <t xml:space="preserve">Ca2(Y,Ce)2Si4O12(CO3)•(H2O) </t>
  </si>
  <si>
    <t>Clinophosinaite</t>
  </si>
  <si>
    <t xml:space="preserve">Na3CaPSiO7 </t>
  </si>
  <si>
    <t>Phosinaite-(Ce)</t>
  </si>
  <si>
    <t xml:space="preserve">Na13Ca2Ce[Si4O12](PO4)4 </t>
  </si>
  <si>
    <t>Strakhovite</t>
  </si>
  <si>
    <t xml:space="preserve">NaBa3(Mn++,Mn+++)4Si6O19(OH)3 </t>
  </si>
  <si>
    <t>Cerchiaraite</t>
  </si>
  <si>
    <t xml:space="preserve">Ba4(Mn,Fe,Al)4Si6(O,OH,Cl)26 </t>
  </si>
  <si>
    <t>Cyclosilicates: [Si4O12]8- Branched 4-membered single rings</t>
  </si>
  <si>
    <t>Eakerite</t>
  </si>
  <si>
    <t xml:space="preserve">Ca2SnAl2Si6O18(OH)2•2(H2O) </t>
  </si>
  <si>
    <t>Florkeite</t>
  </si>
  <si>
    <t xml:space="preserve">(K3Ca2Na)[Al8Si8O32]•12H2O </t>
  </si>
  <si>
    <t>Cyclosilicates: [Si4O12]8- 4-membered double rings</t>
  </si>
  <si>
    <t>Kapitsaite-(Y)</t>
  </si>
  <si>
    <t xml:space="preserve">(Ba,K,Pb,Na)4(Y,Ca,REE)2[Si8B2(B,Si)2O28F] </t>
  </si>
  <si>
    <t>Hyalotekite</t>
  </si>
  <si>
    <t xml:space="preserve">(Ba,Pb,Ca,K)6(B,Si,Al)2(Si,Be)10O28(F,Cl) </t>
  </si>
  <si>
    <t>Iraqite-(La)</t>
  </si>
  <si>
    <t xml:space="preserve">K(La,Ce,Th)2(Ca,Na)4(Si,Al)16O40 </t>
  </si>
  <si>
    <t>Steacyite</t>
  </si>
  <si>
    <t xml:space="preserve">K1-x(Ca,Na)2ThSi8O20 </t>
  </si>
  <si>
    <t>Turkestanite</t>
  </si>
  <si>
    <t xml:space="preserve">Th(Ca,Na)2(K1-x,[]x)Si8O20•n(H2O) </t>
  </si>
  <si>
    <t>Arapovite</t>
  </si>
  <si>
    <t xml:space="preserve">(U,Th)(Ca,Na)2(K1-x[]x)Si8O20•H2O, </t>
  </si>
  <si>
    <t>Cyclosilicates: [Si6O18]12- 6-membered single rings (sechser-Einfachringe),</t>
  </si>
  <si>
    <t>Beryl</t>
  </si>
  <si>
    <t xml:space="preserve">Be3Al2Si6O18 </t>
  </si>
  <si>
    <t>Bazzite</t>
  </si>
  <si>
    <t xml:space="preserve">Be3(Sc,Al)2Si6O18 </t>
  </si>
  <si>
    <t>Indialite</t>
  </si>
  <si>
    <t>Stoppaniite</t>
  </si>
  <si>
    <t xml:space="preserve">(Fe,Al,Mg)4(Na,[])2[Be6Si12O36]•2(H2O) </t>
  </si>
  <si>
    <t>Pezzottaite</t>
  </si>
  <si>
    <t xml:space="preserve">Cs(Be2Li)Al2Si6O18 </t>
  </si>
  <si>
    <t>Sekaninaite</t>
  </si>
  <si>
    <t xml:space="preserve">(Fe++,Mg)2Al4Si5O18 </t>
  </si>
  <si>
    <t>Combeite</t>
  </si>
  <si>
    <t xml:space="preserve">Na2Ca2Si3O9 </t>
  </si>
  <si>
    <t>Kazakovite</t>
  </si>
  <si>
    <t xml:space="preserve">Na6Mn++TiSi6O18 </t>
  </si>
  <si>
    <t>Lovozerite</t>
  </si>
  <si>
    <t xml:space="preserve">H4Na2Ca(Zr,Ti)[Si6O18] </t>
  </si>
  <si>
    <t>Zirsinalite</t>
  </si>
  <si>
    <t xml:space="preserve">Na6(Ca,Mn,Fe++)Zr[Si6O18] </t>
  </si>
  <si>
    <t>Kapustinite</t>
  </si>
  <si>
    <t xml:space="preserve">Na5.5Mn0.25ZrSi6O16(OH)2 </t>
  </si>
  <si>
    <t>Tisinalite</t>
  </si>
  <si>
    <t xml:space="preserve">Na3H3(Mn++,Ca,Fe)TiSi6(O,OH)18•2(H2O) </t>
  </si>
  <si>
    <t>Litvinskite</t>
  </si>
  <si>
    <t xml:space="preserve">Na2([],Na,Mn)Zr[Si6O12(OH,O)6] </t>
  </si>
  <si>
    <t>Koashvite</t>
  </si>
  <si>
    <t xml:space="preserve">Na6(Ca,Mn)(Ti,Fe)Si6O18•(H2O) </t>
  </si>
  <si>
    <t>Imandrite</t>
  </si>
  <si>
    <t xml:space="preserve">Na12Ca3Fe+++2Si12O36 </t>
  </si>
  <si>
    <t>Katayamalite</t>
  </si>
  <si>
    <t xml:space="preserve">(K,Na)Ca7Li3Ti2[Si6O18]2(OH,F)2 </t>
  </si>
  <si>
    <t>Baratovite</t>
  </si>
  <si>
    <t xml:space="preserve">KCa7(Ti,Zr)2Li3Si12O36F2 </t>
  </si>
  <si>
    <t>Dioptase</t>
  </si>
  <si>
    <t xml:space="preserve">CuSiO2(OH)2 </t>
  </si>
  <si>
    <t>Kostylevite</t>
  </si>
  <si>
    <t xml:space="preserve">K2ZrSi3O9•(H2O) </t>
  </si>
  <si>
    <t>Petarasite</t>
  </si>
  <si>
    <t xml:space="preserve">Na5Zr2Si6O18(Cl,OH)•2(H2O) </t>
  </si>
  <si>
    <t>Gerenite-(Y)</t>
  </si>
  <si>
    <t xml:space="preserve">(Ca,Na)2(Y,REE)3Si6O18•2(H2O) </t>
  </si>
  <si>
    <t>Odintsovite</t>
  </si>
  <si>
    <t xml:space="preserve">K2Na4Ca3Ti2Be4Si12O38 </t>
  </si>
  <si>
    <t>Mathewrogersite</t>
  </si>
  <si>
    <t xml:space="preserve">Pb7(Fe,Cu)Al3GeSi12O36•(OH,H2O)6 </t>
  </si>
  <si>
    <t>Cyclosilicates: [Si6O18]12- 6-membered single rings, with insular complex anions</t>
  </si>
  <si>
    <t>Chromdravite</t>
  </si>
  <si>
    <t xml:space="preserve">NaMg3(Cr,Fe+++)6(BO3)3Si6O18(OH)4 </t>
  </si>
  <si>
    <t>Dravite</t>
  </si>
  <si>
    <t xml:space="preserve">NaMg3Al6(BO3)3Si6O18(OH)4 </t>
  </si>
  <si>
    <t>Buergerite</t>
  </si>
  <si>
    <t xml:space="preserve">NaFe+++3Al6(BO3)3Si6O21F </t>
  </si>
  <si>
    <t>Elbaite</t>
  </si>
  <si>
    <t xml:space="preserve">Na(Li,Al)3Al6(BO3)3Si6O18(OH)4 </t>
  </si>
  <si>
    <t>Olenite</t>
  </si>
  <si>
    <t xml:space="preserve">NaAl3Al6(BO3)3(Si6O18)(O,OH)4 </t>
  </si>
  <si>
    <t>Povondraite</t>
  </si>
  <si>
    <t xml:space="preserve">(Na,K)(Fe+++,Fe++)3(Fe,Mg,Al)6(BO3)3Si6O18(OH)4 </t>
  </si>
  <si>
    <t>Schorl</t>
  </si>
  <si>
    <t xml:space="preserve">NaFe++3Al6(BO3)3Si6O18(OH)4 </t>
  </si>
  <si>
    <t>Vanadiumdravite</t>
  </si>
  <si>
    <t xml:space="preserve">NaMg3V6(Si6O18)(BO3)3(OH)4 </t>
  </si>
  <si>
    <t>Schorl-(F)</t>
  </si>
  <si>
    <t xml:space="preserve">NaFe++3Al6Si6O18)(BO3)3(OH)3(F,OH) </t>
  </si>
  <si>
    <t>Foitite</t>
  </si>
  <si>
    <t xml:space="preserve">[]Na&lt;0.5(Fe++,Al)3Al6Si6O18(BO3)3(OH)4 </t>
  </si>
  <si>
    <t>Rossmanite</t>
  </si>
  <si>
    <t xml:space="preserve">[]LiAl2Al6(Si6O18)(BO3)3(OH)4 </t>
  </si>
  <si>
    <t>Magnesiofoitite</t>
  </si>
  <si>
    <t xml:space="preserve">[](Mg2Al)Al6(Si6O18)(BO3)3(OH)4 </t>
  </si>
  <si>
    <t>Feruvite</t>
  </si>
  <si>
    <t xml:space="preserve">(Ca,Na)(Fe,Mg,Ti)3(Al,Mg,Fe)6(BO3)3Si6O18(OH)4 </t>
  </si>
  <si>
    <t>Liddicoatite</t>
  </si>
  <si>
    <t xml:space="preserve">Ca(Li,Al)3Al6(BO3)3Si6O18(O,OH,F)4 </t>
  </si>
  <si>
    <t>Uvite</t>
  </si>
  <si>
    <t xml:space="preserve">(Ca,Na)(Mg,Fe++)3Al5Mg(BO3)3Si6O18(OH,F)4 </t>
  </si>
  <si>
    <t>Hydroxyuvite</t>
  </si>
  <si>
    <t xml:space="preserve">CaMg3(Al5Mg)(Si6O18)(BO3)3(OH)3(OH) </t>
  </si>
  <si>
    <t>Abenakiite-(Ce)</t>
  </si>
  <si>
    <t xml:space="preserve">Na26REE6(SiO3)6(PO4)6(CO3)6(S++++O2)O </t>
  </si>
  <si>
    <t>Scawtite</t>
  </si>
  <si>
    <t xml:space="preserve">Ca7Si6(CO3)O18•2(H2O) </t>
  </si>
  <si>
    <t>Thorosteenstrupine</t>
  </si>
  <si>
    <t xml:space="preserve">(Ca,Th,Mn)3Si4O11F•6(H2O) </t>
  </si>
  <si>
    <t>Steenstrupine-(Ce)</t>
  </si>
  <si>
    <t xml:space="preserve">Na14Ce6Mn++Mn+++Fe++2(Zr,Th)(Si6O18)2(PO4)7•3(H2O) </t>
  </si>
  <si>
    <t>Cyclosilicates: [Si6O18]12- branched 6-membered single rings</t>
  </si>
  <si>
    <t>Tienshanite</t>
  </si>
  <si>
    <t xml:space="preserve">BaNa2MnTiB2Si6O20 </t>
  </si>
  <si>
    <t>Cyclosilicates: [Si6O18]12- 6-membered double rings (sechser-Doppelringe)</t>
  </si>
  <si>
    <t>Brannockite</t>
  </si>
  <si>
    <t xml:space="preserve">KSn2Li3Si12O30 </t>
  </si>
  <si>
    <t>Armenite</t>
  </si>
  <si>
    <t xml:space="preserve">BaCa2Al6Si9O30•2(H2O) </t>
  </si>
  <si>
    <t>Berezanskite</t>
  </si>
  <si>
    <t xml:space="preserve">KLi3Ti2Si12O30 </t>
  </si>
  <si>
    <t>Dusmatovite</t>
  </si>
  <si>
    <t xml:space="preserve">K(K,Na,[])(Mn++,Y,Zr)2(Zn,Li)3Si12O30 </t>
  </si>
  <si>
    <t>Chayesite</t>
  </si>
  <si>
    <t xml:space="preserve">K(Mg,Fe++)4Fe+++(Si12O30) </t>
  </si>
  <si>
    <t>Shibkovite</t>
  </si>
  <si>
    <t xml:space="preserve">K(Ca,Mn,Na)2(K2-x,[]x)2ZnSi12O30 </t>
  </si>
  <si>
    <t>Eifelite</t>
  </si>
  <si>
    <t xml:space="preserve">KNa3Mg4Si12O30 </t>
  </si>
  <si>
    <t>Darapiosite</t>
  </si>
  <si>
    <t xml:space="preserve">KNa2Zr[Li(Mn,Zr)2Si12O30] </t>
  </si>
  <si>
    <t>Merrihueite</t>
  </si>
  <si>
    <t xml:space="preserve">(K,Na)2(Fe++,Mg)5Si12O30 </t>
  </si>
  <si>
    <t>Roedderite</t>
  </si>
  <si>
    <t xml:space="preserve">(Na,K)2(Mg,Fe++)5Si12O30 </t>
  </si>
  <si>
    <t>Milarite</t>
  </si>
  <si>
    <t xml:space="preserve">K2Ca4Al2Be4Si24O60•(H2O) </t>
  </si>
  <si>
    <t>Osumilite-(Fe)</t>
  </si>
  <si>
    <t xml:space="preserve">(K,Na)(Fe++,Mg)2(Al,Fe+++)3(Si,Al)12O30 </t>
  </si>
  <si>
    <t>Osumilite-(Mg)</t>
  </si>
  <si>
    <t xml:space="preserve">(K,Na)(Mg,Fe++)2(Al,Fe+++)3(Si,Al)12O30 </t>
  </si>
  <si>
    <t>Poudretteite</t>
  </si>
  <si>
    <t xml:space="preserve">KNa2B3Si12O30 </t>
  </si>
  <si>
    <t>Sugilite</t>
  </si>
  <si>
    <t xml:space="preserve">KNa2(Fe+++,Mn+++,Al)2Li3Si12O30 </t>
  </si>
  <si>
    <t>Sogdianite</t>
  </si>
  <si>
    <t xml:space="preserve">(K,Na)2(Li,Fe+++,Al)3ZrSi12O30 </t>
  </si>
  <si>
    <t>Oftedalite</t>
  </si>
  <si>
    <t xml:space="preserve">(Sc,Ca)2KBe3Si12O30 </t>
  </si>
  <si>
    <t>Yagiite</t>
  </si>
  <si>
    <t xml:space="preserve">(Na,K)3Mg4(Al,Mg)6(Si,Al)24O60 </t>
  </si>
  <si>
    <t>Trattnerite</t>
  </si>
  <si>
    <t xml:space="preserve">(Fe,Mg)2(Mg,Fe)3(Si12O30) </t>
  </si>
  <si>
    <t>Almarudite</t>
  </si>
  <si>
    <t xml:space="preserve">K([],Na)2(Mn,Fe,Mg)2(Be,Al)3[Si12O30] </t>
  </si>
  <si>
    <t>Faizievite</t>
  </si>
  <si>
    <t xml:space="preserve">K2Na(Ca6Na)Ti4Li6Si24O66F2 </t>
  </si>
  <si>
    <t>Cyclosilicates: [Si8O24]16- 8-membered rings</t>
  </si>
  <si>
    <t>Muirite</t>
  </si>
  <si>
    <t xml:space="preserve">Ba10Ca2Mn++TiSi10O30(OH,Cl,F)10 </t>
  </si>
  <si>
    <t>Cyclosilicates: [Si9O27]18- 9-membered rings</t>
  </si>
  <si>
    <t>Voronkovite</t>
  </si>
  <si>
    <t xml:space="preserve">Na15(Na,Ca,Ce)3(Mn,Ca)3Fe3Zr3Si26O72(OH,O)4Cl•H2O </t>
  </si>
  <si>
    <t>Golyshevite</t>
  </si>
  <si>
    <t xml:space="preserve">(Na,Ca)10Ca9(Fe+++,Fe++)2Zr3NbSi25O72(CO3)(OH)3•H2O </t>
  </si>
  <si>
    <t>Dualite</t>
  </si>
  <si>
    <t xml:space="preserve">Na30(Ca,Na,Ce,Sr)12(Na,Mn,Fe,Ti)6Zr3Ti3MnSi51O144(OH,H2O,Cl)9 </t>
  </si>
  <si>
    <t>Alluaivite</t>
  </si>
  <si>
    <t xml:space="preserve">Na19(Ca,Mn++)6(Ti,Nb)3(Si3O9)2(Si10O28)2Cl•2(H2O) </t>
  </si>
  <si>
    <t>Eudialyte</t>
  </si>
  <si>
    <t xml:space="preserve">Na4(Ca,Ce)2(Fe++,Mn,Y)ZrSi8O22(OH,Cl)2 </t>
  </si>
  <si>
    <t>Kentbrooksite</t>
  </si>
  <si>
    <t xml:space="preserve">(Na,REE)15(Ca,REE)6Mn++Zr3NbSi25O74F2•2(H2O) </t>
  </si>
  <si>
    <t>Labyrinthite</t>
  </si>
  <si>
    <t xml:space="preserve">(Na,K,Sr)35Ca12Fe3Zr6TiSi51O144(O,OH,H2O)9Cl3 </t>
  </si>
  <si>
    <t>Carbokentbrooksite</t>
  </si>
  <si>
    <t xml:space="preserve">(Na,[])12(Na,Ce)3Ca6Mn3Zr3Nb(Si25O73)(OH)3(CO3)•H2O </t>
  </si>
  <si>
    <t>Zirsilite-(Ce)</t>
  </si>
  <si>
    <t xml:space="preserve">(Na,[])12(Ce, </t>
  </si>
  <si>
    <t>Taseqite</t>
  </si>
  <si>
    <t xml:space="preserve">Na12Sr3Ca6Fe3Zr3NbSi25O73(O,OH,H2O)3Cl2 </t>
  </si>
  <si>
    <t>Aqualite</t>
  </si>
  <si>
    <t xml:space="preserve">(H3O)8(Na,K,Sr)5Ca6Zr3Si26O66(OH)9Cl </t>
  </si>
  <si>
    <t>Raslakite</t>
  </si>
  <si>
    <t xml:space="preserve">Na15Ca3Fe3(Na,Zr)3Zr3(Si,Nb)(Si25O73)(OH,H2O)3(Cl,OH) </t>
  </si>
  <si>
    <t>Feklichevite</t>
  </si>
  <si>
    <t xml:space="preserve">Na11Ca9(Fe+++,Fe++)2Zr3Nb[Si25O73](OH,H2O,Cl,O)5 </t>
  </si>
  <si>
    <t>Ikranite</t>
  </si>
  <si>
    <t xml:space="preserve">(Na,H3O)15(Ca,Mn,REE)6Fe+++2Zr3([],Zr)([],Si)Si24O66(O,OH)6Cl•2-3H2O </t>
  </si>
  <si>
    <t>Khomyakovite</t>
  </si>
  <si>
    <t xml:space="preserve">Na12Sr3Ca6Fe3Zr3W(Si25O73)(O,OH,H2O)3 </t>
  </si>
  <si>
    <t>Manganokhomyakovite</t>
  </si>
  <si>
    <t xml:space="preserve">Na12Sr3Ca6Mn3Zr3W(Si25O73)(O,OH,H2O)3(OH,Cl)2 </t>
  </si>
  <si>
    <t>Oneillite</t>
  </si>
  <si>
    <t xml:space="preserve">Na15Ca3Mn3Fe++3Zr3Nb(Si25O73)(O,OH,H2O)3(OH,Cl)2 </t>
  </si>
  <si>
    <t>Ferrokentbrooksite</t>
  </si>
  <si>
    <t xml:space="preserve">Na15Ca6(Fe,Mn)3Zr3NbSi25O73(O,OH,H2O)3(Cl,F,OH)2 </t>
  </si>
  <si>
    <t>Rastsvetaevite</t>
  </si>
  <si>
    <t xml:space="preserve">Na27K8Ca12Fe3Zr6Si52O144(O,OH,H2O)6Cl2 </t>
  </si>
  <si>
    <t>Georgbarsanovite</t>
  </si>
  <si>
    <t xml:space="preserve">Na12(Mn,Sr,REE)3Ca6Fe++3Zr3NbSi25O76Cl2•H2O </t>
  </si>
  <si>
    <t>Mogovidite</t>
  </si>
  <si>
    <t xml:space="preserve">Na9(Ca,Na)6Ca6Fe2Zr3[]Si25O72(CO3)(OH)4 </t>
  </si>
  <si>
    <t>Johnsenite-(Ce)</t>
  </si>
  <si>
    <t xml:space="preserve">Na12(Ce,REE,Sr)3Ca6Mn3Zr3W(Si25O73)(CO3)(OH,Cl)2 </t>
  </si>
  <si>
    <t>Cyclosilicates: 12-membered and larger rings</t>
  </si>
  <si>
    <t>Traskite</t>
  </si>
  <si>
    <t xml:space="preserve">(Ba,Ca)9(Fe++,Mn)2Ti2(SiO3)12(OH,Cl,F)6•6(H2O) </t>
  </si>
  <si>
    <t>Megacyclite</t>
  </si>
  <si>
    <t xml:space="preserve">Na8KSi9O18(OH)9•19(H2O) </t>
  </si>
  <si>
    <t>Cyclosilicates: Unknown</t>
  </si>
  <si>
    <t>Klochite</t>
  </si>
  <si>
    <t xml:space="preserve">([]1Na1)KFe2Zn3[Si12O30] </t>
  </si>
  <si>
    <t>Friedrichbeckeite</t>
  </si>
  <si>
    <t xml:space="preserve">K([],Na)Mg2(Be2Mg)Si12O30 </t>
  </si>
  <si>
    <t>IMA2009-004</t>
  </si>
  <si>
    <t xml:space="preserve">KCa7Sn2Li3Si12O36F2 </t>
  </si>
  <si>
    <t>Inosilicates</t>
  </si>
  <si>
    <t>Akimotoite</t>
  </si>
  <si>
    <t xml:space="preserve">(Mg,Fe)SiO3 </t>
  </si>
  <si>
    <t>Donpeacorite</t>
  </si>
  <si>
    <t xml:space="preserve">(Mn,Mg)MgSi2O6 </t>
  </si>
  <si>
    <t>Enstatite</t>
  </si>
  <si>
    <t xml:space="preserve">Mg2Si2O6 </t>
  </si>
  <si>
    <t>Ferrosilite</t>
  </si>
  <si>
    <t xml:space="preserve">(Fe++,Mg)2Si2O6 </t>
  </si>
  <si>
    <t>Clinoenstatite</t>
  </si>
  <si>
    <t>Clinoferrosilite</t>
  </si>
  <si>
    <t>Kanoite</t>
  </si>
  <si>
    <t xml:space="preserve">(Mn++,Mg)2Si2O6 </t>
  </si>
  <si>
    <t>Pigeonite</t>
  </si>
  <si>
    <t xml:space="preserve">(Mg,Fe++,Ca)(Mg,Fe++)Si2O6 </t>
  </si>
  <si>
    <t>Davisite</t>
  </si>
  <si>
    <t xml:space="preserve">Ca(Sc,Ti+++,Mg,Ti++++)AlSiO6 </t>
  </si>
  <si>
    <t>Esseneite</t>
  </si>
  <si>
    <t xml:space="preserve">CaFe+++AlSiO6 </t>
  </si>
  <si>
    <t>Diopside</t>
  </si>
  <si>
    <t xml:space="preserve">CaMgSi2O6 </t>
  </si>
  <si>
    <t>Johannsenite</t>
  </si>
  <si>
    <t xml:space="preserve">CaMnSi2O6 </t>
  </si>
  <si>
    <t>Hedenbergite</t>
  </si>
  <si>
    <t xml:space="preserve">CaFe++Si2O6 </t>
  </si>
  <si>
    <t>Petedunnite</t>
  </si>
  <si>
    <t xml:space="preserve">Ca(Zn,Mn++,Fe++,Mg)Si2O6 </t>
  </si>
  <si>
    <t>Augite</t>
  </si>
  <si>
    <t xml:space="preserve">(Ca,Na)(Mg,Fe,Al,Ti)(Si,Al)2O6 </t>
  </si>
  <si>
    <t>Aegirine-augite</t>
  </si>
  <si>
    <t xml:space="preserve">(Ca,Na)(Mg,Fe++,Fe+++)[Si2O6] </t>
  </si>
  <si>
    <t>Omphacite</t>
  </si>
  <si>
    <t xml:space="preserve">(Ca,Na)(Mg,Fe++,Al)Si2O6 </t>
  </si>
  <si>
    <t>Aegirine</t>
  </si>
  <si>
    <t xml:space="preserve">NaFe+++Si2O6 </t>
  </si>
  <si>
    <t>Jadeite</t>
  </si>
  <si>
    <t xml:space="preserve">Na(Al,Fe+++)Si2O6 </t>
  </si>
  <si>
    <t>Kosmochlor</t>
  </si>
  <si>
    <t xml:space="preserve">NaCr+++Si2O6 </t>
  </si>
  <si>
    <t>Jervisite</t>
  </si>
  <si>
    <t xml:space="preserve">(Na,Ca,Fe++)(Sc,Mg,Fe++)Si2O6 </t>
  </si>
  <si>
    <t>Namansilite</t>
  </si>
  <si>
    <t xml:space="preserve">NaMn+++(Si2O6) </t>
  </si>
  <si>
    <t>Natalyite</t>
  </si>
  <si>
    <t xml:space="preserve">Na(V+++,Cr+++)Si2O6 </t>
  </si>
  <si>
    <t>Spodumene</t>
  </si>
  <si>
    <t xml:space="preserve">LiAlSi2O6 </t>
  </si>
  <si>
    <t>Inosilicates: Inosilicates with 2-periodic single chains, Si2O6; Pyroxene-related minerals</t>
  </si>
  <si>
    <t>Potassiccarpholite</t>
  </si>
  <si>
    <t xml:space="preserve">(K,Na,[])(Li,Mn++)2Al)4Si4O12(OH)4(F,OH)4 </t>
  </si>
  <si>
    <t>Vanadiocarpholite</t>
  </si>
  <si>
    <t xml:space="preserve">Mn++V+++Al(Si2O6)(OH)4 </t>
  </si>
  <si>
    <t>Carpholite</t>
  </si>
  <si>
    <t xml:space="preserve">MnAl2Si2O6(OH)4 </t>
  </si>
  <si>
    <t>Balipholite</t>
  </si>
  <si>
    <t xml:space="preserve">BaMg2LiAl3Si4O12(OH,F)8 </t>
  </si>
  <si>
    <t>Ferrocarpholite</t>
  </si>
  <si>
    <t xml:space="preserve">(Fe++,Mg)Al2Si2O6(OH)4 </t>
  </si>
  <si>
    <t>Magnesiocarpholite</t>
  </si>
  <si>
    <t xml:space="preserve">MgAl2Si2O6(OH)4 </t>
  </si>
  <si>
    <t>Lorenzenite</t>
  </si>
  <si>
    <t xml:space="preserve">Na2Ti2Si2O9 </t>
  </si>
  <si>
    <t>Lintisite</t>
  </si>
  <si>
    <t xml:space="preserve">Na3LiTi2Si4O14•2(H2O) </t>
  </si>
  <si>
    <t>Manganokukisvumite</t>
  </si>
  <si>
    <t xml:space="preserve">Na6MnTi4Si8O28•4(H2O) </t>
  </si>
  <si>
    <t>Kukisvumite</t>
  </si>
  <si>
    <t xml:space="preserve">Na6ZnTi4Si8O28•4(H2O) </t>
  </si>
  <si>
    <t>Vinogradovite</t>
  </si>
  <si>
    <t xml:space="preserve">(Na,K)4Ti4(Si,Al)8O26•3(H2O,Na) </t>
  </si>
  <si>
    <t>Paravinogradovite</t>
  </si>
  <si>
    <t xml:space="preserve">(Na,[])2(Ti,Fe+++)4(Si2O6)2(Si3AlO10)(OH)4•H2O </t>
  </si>
  <si>
    <t>Nchwaningite</t>
  </si>
  <si>
    <t xml:space="preserve">Mn++2SiO3(OH)2•(H2O) </t>
  </si>
  <si>
    <t>Plancheite</t>
  </si>
  <si>
    <t xml:space="preserve">Cu8Si8O22(OH)4•(H2O) </t>
  </si>
  <si>
    <t>Shattuckite</t>
  </si>
  <si>
    <t xml:space="preserve">Cu5(SiO3)4(OH)2 </t>
  </si>
  <si>
    <t>Aerinite</t>
  </si>
  <si>
    <t xml:space="preserve">(Ca,Na)6FeAl(Fe++,Mg)2(Al,Mg)6[Si12O36(OH)12H][(H2O)12(CO3)] </t>
  </si>
  <si>
    <t>Inosilicates: Inosilicates with branched 2-periodic single chains; Si2O6 + 2SiO3 Si4O12</t>
  </si>
  <si>
    <t>Nalivkinite</t>
  </si>
  <si>
    <t xml:space="preserve">Li2NaFe++7Ti2Si8O24(OH)4F </t>
  </si>
  <si>
    <t>Astrophyllite</t>
  </si>
  <si>
    <t xml:space="preserve">K2Na(Fe++,Mn)7Ti2Si8O26(OH)4 </t>
  </si>
  <si>
    <t>Kupletskite-(Cs)</t>
  </si>
  <si>
    <t xml:space="preserve">(Cs,K)2Na(Mn,Fe++,Li)7(Ti,Nb)2Si8O26(OH)4F </t>
  </si>
  <si>
    <t>Kupletskite</t>
  </si>
  <si>
    <t xml:space="preserve">K2Na(Mn,Fe++)7(Ti,Nb)2Si8O26(OH)4F </t>
  </si>
  <si>
    <t>Magnesioastrophyllite</t>
  </si>
  <si>
    <t xml:space="preserve">K2Na[Na(Fe++,Fe+++,Mn)Mg2]Ti2Si8O26(OH)4F </t>
  </si>
  <si>
    <t>Hydroastrophyllite</t>
  </si>
  <si>
    <t xml:space="preserve">(H3O,K)2Ca(Fe+++,Mn)5-6Ti2Si8O26(OH)4F </t>
  </si>
  <si>
    <t>Niobophyllite</t>
  </si>
  <si>
    <t xml:space="preserve">K2Na(Fe++,Mn)7(Nb,Ti)2Si8O26(OH)4(F,O) </t>
  </si>
  <si>
    <t>Zircophyllite</t>
  </si>
  <si>
    <t xml:space="preserve">K2(Na,Ca)(Mn,Fe++)7(Zr,Nb)2Si8O26(OH)4F </t>
  </si>
  <si>
    <t>Niobokupletskite</t>
  </si>
  <si>
    <t xml:space="preserve">K2Na(Mn,Zn,Fe)7(Nb,Zr,Ti)2Si8O26(OH)4(O,F) </t>
  </si>
  <si>
    <t>Inosilicates: Inosilicates with 2-periodic double chains, Si4O11; Orthoamphiboles</t>
  </si>
  <si>
    <t>Ferri-clinoholmquistite</t>
  </si>
  <si>
    <t xml:space="preserve">[]Li2Mg3(Fe3+)2(Si8O22)(OH)2 </t>
  </si>
  <si>
    <t>Magnesiogedrite</t>
  </si>
  <si>
    <t xml:space="preserve">(Mg,Fe++)5Al2Si6Al2O22(OH)2 </t>
  </si>
  <si>
    <t>Magnesioholmquistite</t>
  </si>
  <si>
    <t xml:space="preserve">Li2(Mg,Fe++)3Al2Si8O22(OH)2 </t>
  </si>
  <si>
    <t>Magnesioclinoholmquistite</t>
  </si>
  <si>
    <t>Clinoholmquistite</t>
  </si>
  <si>
    <t xml:space="preserve">[](Li2Mg3Al2)Si8O22(OH)2 </t>
  </si>
  <si>
    <t>Inosilicates: Inosilicates with 2-periodic double chains, Si4O11; Clinoamphiboles</t>
  </si>
  <si>
    <t>Ferro-anthophyllite</t>
  </si>
  <si>
    <t xml:space="preserve">[]Fe++7Si8O22(OH)2 </t>
  </si>
  <si>
    <t>Anthophyllite</t>
  </si>
  <si>
    <t xml:space="preserve">[]Mg7Si8O22(OH)2 </t>
  </si>
  <si>
    <t>Ferrogedrite</t>
  </si>
  <si>
    <t xml:space="preserve">[]Fe++5Al2Si6Al2O22(OH)2 </t>
  </si>
  <si>
    <t>Gedrite</t>
  </si>
  <si>
    <t xml:space="preserve">[]Mg5Al2Si6Al2O22(OH)2 </t>
  </si>
  <si>
    <t>Ferroholmquistite</t>
  </si>
  <si>
    <t xml:space="preserve">[](Li2Fe++3Al2)Si8O22(OH)2 </t>
  </si>
  <si>
    <t>Cummingtonite</t>
  </si>
  <si>
    <t>Clinoferroholmquistite</t>
  </si>
  <si>
    <t xml:space="preserve">[](Li2Fe++3Al2)Si8O22 </t>
  </si>
  <si>
    <t>Grunerite</t>
  </si>
  <si>
    <t>Magnesiocummingtonite</t>
  </si>
  <si>
    <t xml:space="preserve">(Mg,Fe++)7Si8O22(OH)2 </t>
  </si>
  <si>
    <t>Manganogrunerite</t>
  </si>
  <si>
    <t xml:space="preserve">[]Mn2Fe++5Si8O22(OH) </t>
  </si>
  <si>
    <t>Magnesioanthophyllite</t>
  </si>
  <si>
    <t>Protomangano-ferro-anthophyllite</t>
  </si>
  <si>
    <t xml:space="preserve">(Mn++,Fe++)2(Fe++,Mg)5(Si4O11)2(OH)2 </t>
  </si>
  <si>
    <t>Sodicgedrite</t>
  </si>
  <si>
    <t xml:space="preserve">NaMg6AlSi6Al2O22(OH)2 </t>
  </si>
  <si>
    <t>Sodic-ferro-anthophyllite</t>
  </si>
  <si>
    <t xml:space="preserve">NaFe++7Si8O22(OH)2 </t>
  </si>
  <si>
    <t>Sodic-ferrogedrite</t>
  </si>
  <si>
    <t xml:space="preserve">NaFe++6AlSi6Al2O22(OH)2 </t>
  </si>
  <si>
    <t>Sodicanthophyllite</t>
  </si>
  <si>
    <t xml:space="preserve">NaMg7Si8O22(OH)2 </t>
  </si>
  <si>
    <t>Permanganogrunerite</t>
  </si>
  <si>
    <t xml:space="preserve">[]Mn4(Fe++)3(Si8O22)(OH)2 </t>
  </si>
  <si>
    <t>Protoferro-anthophyllite</t>
  </si>
  <si>
    <t xml:space="preserve">(Fe++,Mn++)2(Fe++,Mg)5(Si4O11)2(OH)2 </t>
  </si>
  <si>
    <t>Sodic-ferri-ferropedrizite</t>
  </si>
  <si>
    <t xml:space="preserve">NaLi2(Fe+++2Fe++3)Si8O22(OH)2 </t>
  </si>
  <si>
    <t>Manganocummingtonite</t>
  </si>
  <si>
    <t xml:space="preserve">Na(Na,Mn)2(Mg4,Fe+++)5Si8O22(OH)2 </t>
  </si>
  <si>
    <t>Protoanthophyllite</t>
  </si>
  <si>
    <t xml:space="preserve">(Mg,Fe)7Si8O22(OH)2 </t>
  </si>
  <si>
    <t>Ferri-clinoferroholmquistite</t>
  </si>
  <si>
    <t xml:space="preserve">[]Li2(Fe+++2Fe++3)Si8O22(OH)2 </t>
  </si>
  <si>
    <t>Sodic-ferripedrizite</t>
  </si>
  <si>
    <t xml:space="preserve">Na(LiNa)(Fe+++2Mg2Li)Si8O22(OH,F)2 </t>
  </si>
  <si>
    <t>Ferripedrizite</t>
  </si>
  <si>
    <t xml:space="preserve">NaLi2(Fe+++2Mg2Li)Si8O22(OH)2 </t>
  </si>
  <si>
    <t>Holmquistite</t>
  </si>
  <si>
    <t>Fluoro-sodic-pedrizite</t>
  </si>
  <si>
    <t xml:space="preserve">NaLi2(Mg2Al2Li)S5Si8O22F2 </t>
  </si>
  <si>
    <t>Fluoro-potassichastingsite</t>
  </si>
  <si>
    <t xml:space="preserve">KCa2(Fe++2,Mg2,Fe+++)S5(Si6Al2)8O22F2 </t>
  </si>
  <si>
    <t>Chloro-potassichastingsite</t>
  </si>
  <si>
    <t xml:space="preserve">KCa2(Fe++3MgFe+++)(Si6Al2)S8O22Cl2 </t>
  </si>
  <si>
    <t>Potassic-magnesiohastingsite</t>
  </si>
  <si>
    <t xml:space="preserve">(K,Na)Ca2(Mg,Fe++,Fe+++,Al)5(Si,Al)8O22(OH,Cl)2 </t>
  </si>
  <si>
    <t>Potassic-ferropargasite</t>
  </si>
  <si>
    <t xml:space="preserve">KCa2(Fe++4Al)Si6Al2O22(OH)2 </t>
  </si>
  <si>
    <t>Joesmithite</t>
  </si>
  <si>
    <t xml:space="preserve">PbCa2(Mg,Fe++,Fe+++)5Si6Be2O22(OH)2 </t>
  </si>
  <si>
    <t>Fluoro-magnesiohastingsite</t>
  </si>
  <si>
    <t xml:space="preserve">(Na,K)Ca2(Mg,Fe+++,Ti)5(Si,Al)8O22F2 </t>
  </si>
  <si>
    <t>Ferritschermakite</t>
  </si>
  <si>
    <t xml:space="preserve">Ca2(Fe++,Mg)3Al2(Si7Al)O22(OH)2 </t>
  </si>
  <si>
    <t>Ferro-actinolite</t>
  </si>
  <si>
    <t xml:space="preserve">[]Ca2Fe++5Si8O22(OH)2 </t>
  </si>
  <si>
    <t>Aluminoferrotschermakite</t>
  </si>
  <si>
    <t xml:space="preserve">[]Ca2(Fe2+)3Al2(Si6Al2)O22(OH)2 </t>
  </si>
  <si>
    <t>Edenite</t>
  </si>
  <si>
    <t xml:space="preserve">NaCa2Mg5Si7AlO22(OH)2 </t>
  </si>
  <si>
    <t>Ferri-ferrotschermakite</t>
  </si>
  <si>
    <t xml:space="preserve">[]Ca2(Fe2+)3(Fe3+)2(Si6Al2)O22(OH)2 </t>
  </si>
  <si>
    <t>Cannilloite</t>
  </si>
  <si>
    <t xml:space="preserve">CaCa2Mg4Al(Si5Al3)O22(OH)2 </t>
  </si>
  <si>
    <t>Fluorocannilloite</t>
  </si>
  <si>
    <t xml:space="preserve">CaCa2(Mg4Al)Si5Al3O22F2 </t>
  </si>
  <si>
    <t>Ferrohornblende</t>
  </si>
  <si>
    <t xml:space="preserve">[]Ca2[Fe++4(Al,Fe+++)]Si7AlO22(OH)2 </t>
  </si>
  <si>
    <t>Ferrokaersutite</t>
  </si>
  <si>
    <t xml:space="preserve">NaCa2(Fe++4Ti)Si6Al2O22(OH)2 </t>
  </si>
  <si>
    <t>Ferro-edenite</t>
  </si>
  <si>
    <t xml:space="preserve">NaCa2Fe++5Si7AlO22(OH)2 </t>
  </si>
  <si>
    <t>Ferro-aluminotschermakite</t>
  </si>
  <si>
    <t xml:space="preserve">Ca2Fe++3Al2(Si7Al)O22(OH)2 </t>
  </si>
  <si>
    <t>Potassic-magnesiosadanagaite</t>
  </si>
  <si>
    <t xml:space="preserve">(K,Na)Ca2(Mg,Fe++,Al,Ti)5[(Si,Al)8O22](OH)2 </t>
  </si>
  <si>
    <t>Fluoro-edenite</t>
  </si>
  <si>
    <t xml:space="preserve">NaCa2Mg5Si7AlO22(F,OH)2 </t>
  </si>
  <si>
    <t>Hastingsite</t>
  </si>
  <si>
    <t xml:space="preserve">NaCa2(Fe++4Fe+++)Si6Al2O22(OH)2 </t>
  </si>
  <si>
    <t>Ferrotschermakite</t>
  </si>
  <si>
    <t xml:space="preserve">[]Ca2(Fe++3AlFe+++)Si6Al2O22(OH) </t>
  </si>
  <si>
    <t>Ferroferritschermakite</t>
  </si>
  <si>
    <t xml:space="preserve">Ca2(Fe++,Mg)3Fe+++2(Si7Al)O22(OH)2 </t>
  </si>
  <si>
    <t>Ferropargasite</t>
  </si>
  <si>
    <t xml:space="preserve">NaCa2(Fe++4Al)Si6Al2O22(OH)2 </t>
  </si>
  <si>
    <t>Kaersutite</t>
  </si>
  <si>
    <t xml:space="preserve">NaCa2(Mg4Ti)Si6Al2O23(OH)2 </t>
  </si>
  <si>
    <t>Magnesiohastingsite</t>
  </si>
  <si>
    <t xml:space="preserve">NaCa2(Mg4Fe+++)Si6Al2O22(OH)2 </t>
  </si>
  <si>
    <t>Magnesiohornblende</t>
  </si>
  <si>
    <t xml:space="preserve">Ca2[Mg4(Al,Fe+++)]Si7AlO22(OH)2 </t>
  </si>
  <si>
    <t>Pargasite</t>
  </si>
  <si>
    <t xml:space="preserve">NaCa2(Mg,Fe++)4Al(Si6Al2)O22(OH)2 </t>
  </si>
  <si>
    <t>Potassicsadanagaite</t>
  </si>
  <si>
    <t xml:space="preserve">(K,Na)Ca2[Fe++3(Al,Fe+++)2][Si5Al3O22](OH)2 </t>
  </si>
  <si>
    <t>Potassicpargasite</t>
  </si>
  <si>
    <t xml:space="preserve">(K,Na)Ca2(Mg,Fe++)5Si8O22(OH,F)2 </t>
  </si>
  <si>
    <t>Sadanagaite</t>
  </si>
  <si>
    <t xml:space="preserve">(K,Na)Ca2(Fe++,Mg,Al,Ti)5[(Si,Al)8O22](OH)2 </t>
  </si>
  <si>
    <t>Tschermakite</t>
  </si>
  <si>
    <t xml:space="preserve">[]Ca2(Mg3AlFe+++)Si6Al2O22(OH)2 </t>
  </si>
  <si>
    <t>Tremolite</t>
  </si>
  <si>
    <t xml:space="preserve">[]Ca2Mg5Si8O22(OH)2 </t>
  </si>
  <si>
    <t>Magnesiosadanagaite</t>
  </si>
  <si>
    <t xml:space="preserve">NaCa2[Mg3(Al,Fe+++)2]Si5AlO22(OH)2 </t>
  </si>
  <si>
    <t>Parvo-manganotremolite</t>
  </si>
  <si>
    <t xml:space="preserve">[](CaMn)2Mg5(Si7Al)O22(OH)2 </t>
  </si>
  <si>
    <t>Fluoropargasite</t>
  </si>
  <si>
    <t xml:space="preserve">NaCa2(Mg3Fe++Al)5(Si6Al2O22)F2 </t>
  </si>
  <si>
    <t>Parvo-mangano-edenite</t>
  </si>
  <si>
    <t xml:space="preserve">Na(CaMn)2Mg5(Si7Al)O22(OH)2 </t>
  </si>
  <si>
    <t>Potassicferrisadanagaite</t>
  </si>
  <si>
    <t xml:space="preserve">(K,Na)Ca2(Fe++,Mg)2(Fe+++,Al)2[Si5Al3O22](OH,F,O)2 </t>
  </si>
  <si>
    <t>Ferrochloropargasite</t>
  </si>
  <si>
    <t xml:space="preserve">NaCa2(Fe++4Al)Si6Al2O22Cl2 </t>
  </si>
  <si>
    <t>Potassic-chlorohastingsite</t>
  </si>
  <si>
    <t xml:space="preserve">(K,Na)Ca2(Fe++,Mg)4Fe+++[Si6Al2O22](Cl,OH)2 </t>
  </si>
  <si>
    <t>Potassic-chloropargasite</t>
  </si>
  <si>
    <t xml:space="preserve">(K,Na)Ca2(Mg,Fe2+)4Al(Si6Al2O22)(Cl,OH)2 </t>
  </si>
  <si>
    <t>Ferriwhittakerite</t>
  </si>
  <si>
    <t xml:space="preserve">Na(NaLi)(Mg2Fe+++2Li)Si8O22(OH)2 </t>
  </si>
  <si>
    <t>Ferri-ottoliniite</t>
  </si>
  <si>
    <t xml:space="preserve">[](Na,Li)(Mg3Fe+++2)Si8O22(OH)2 </t>
  </si>
  <si>
    <t>Winchite</t>
  </si>
  <si>
    <t xml:space="preserve">[](CaNa)Mg4(Al,Fe3+)Si8O22(OH)2 </t>
  </si>
  <si>
    <t>Aluminobarroisite</t>
  </si>
  <si>
    <t xml:space="preserve">[]CaNaMg3Al2(Si7Al)O22(OH)2 </t>
  </si>
  <si>
    <t>Ferriwinchite</t>
  </si>
  <si>
    <t xml:space="preserve">([],Na)(Na,Ca)2(Mg, </t>
  </si>
  <si>
    <t>Ferroferriwinchite</t>
  </si>
  <si>
    <t xml:space="preserve">CaNa(Fe++,Mg)4Fe+++[Si8O22](OH)2 </t>
  </si>
  <si>
    <t>Aluminoferrobarroisite</t>
  </si>
  <si>
    <t xml:space="preserve">[]CaNa(Fe2+)3Al2(Si7Al)O22(OH)2 </t>
  </si>
  <si>
    <t>Ferri-ferrobarroisite</t>
  </si>
  <si>
    <t xml:space="preserve">[]CaNa(Fe++)3(Fe+++)2(Si7Al)O22(OH)2 </t>
  </si>
  <si>
    <t>Ferribarroisite</t>
  </si>
  <si>
    <t xml:space="preserve">CaNa(Fe++,Mg)3Fe+++2[AlSi7O22](OH)2 </t>
  </si>
  <si>
    <t>Barroisite</t>
  </si>
  <si>
    <t xml:space="preserve">[](CaNa)Mg3AlFe+++Si7AlO22(OH)2 </t>
  </si>
  <si>
    <t>Fluororichterite</t>
  </si>
  <si>
    <t xml:space="preserve">Na(CaNa)Mg5[Si8O22]F2 </t>
  </si>
  <si>
    <t>Ferrobarroisite</t>
  </si>
  <si>
    <t xml:space="preserve">[](CaNa)Fe++3AlFe+++Si7AlO22(OH)2 </t>
  </si>
  <si>
    <t>Magnesiotaramite</t>
  </si>
  <si>
    <t xml:space="preserve">Na(CaNa)Mg3ALFe+++[Si6Al2O22](OH)2 </t>
  </si>
  <si>
    <t>Ferrikatophorite</t>
  </si>
  <si>
    <t xml:space="preserve">Na2Ca(Fe++,Mg)4Fe+++(Si7Al)O22(OH)2 </t>
  </si>
  <si>
    <t>Ferrorichterite</t>
  </si>
  <si>
    <t xml:space="preserve">Na(CaNa)Fe++5[Si8O22](OH)2 </t>
  </si>
  <si>
    <t>Ferrowinchite</t>
  </si>
  <si>
    <t xml:space="preserve">[](CaNa)Fe++4(Al,Fe+++)Si8O22(OH)2 </t>
  </si>
  <si>
    <t>Ferroferribarroisite</t>
  </si>
  <si>
    <t>Ferritaramite</t>
  </si>
  <si>
    <t xml:space="preserve">Na(CaNa)(Fe++,Mg)3Fe+++2[Si6Al2O22](OH)2 </t>
  </si>
  <si>
    <t>Ferri-magnesiotaramite</t>
  </si>
  <si>
    <t xml:space="preserve">NaCaNaMg3Fe+++2[Si6Al2O22](OH)2 </t>
  </si>
  <si>
    <t>Magnesioferrikatophorite</t>
  </si>
  <si>
    <t xml:space="preserve">Na2Ca(Mg,Fe++)4Fe+++Si7AlO22(OH)2 </t>
  </si>
  <si>
    <t>Katophorite</t>
  </si>
  <si>
    <t xml:space="preserve">Na(CaNa)Fe++4(Al,Fe+++)Si7AlO22(OH)2 </t>
  </si>
  <si>
    <t>Parvowinchite</t>
  </si>
  <si>
    <t xml:space="preserve">Na(NaMn++)(Mg4Fe+++)Si8O22(OH)2 </t>
  </si>
  <si>
    <t>Potassic-fluororichterite</t>
  </si>
  <si>
    <t xml:space="preserve">(K,Na)(CaNa)Mg5[Si8O22]F2 </t>
  </si>
  <si>
    <t>Richterite</t>
  </si>
  <si>
    <t xml:space="preserve">Na(CaNa)(Mg,Fe++)5[Si8O22](OH)2 </t>
  </si>
  <si>
    <t>Taramite</t>
  </si>
  <si>
    <t xml:space="preserve">Na(CaNa)Fe++3AlFe+++[Si6Al2O22](OH)2 </t>
  </si>
  <si>
    <t>Magnesiokatophorite</t>
  </si>
  <si>
    <t xml:space="preserve">Na(CaNa)Mg4AlSi7AlO22(OH)2 </t>
  </si>
  <si>
    <t>Potassicrichterite</t>
  </si>
  <si>
    <t xml:space="preserve">(K,Na)(CaNa)2Mg5[Si8O22](OH,F)2 </t>
  </si>
  <si>
    <t>Fluoro-alumino-magnesiotaramite</t>
  </si>
  <si>
    <t xml:space="preserve">Na(CaNa)(Mg3Al2)(Si6Al2)O22F2 </t>
  </si>
  <si>
    <t>Aluminotaramite</t>
  </si>
  <si>
    <t xml:space="preserve">Na(CaNa)(Fe+++3Al2)(Si6Al2)O22(OH)2 </t>
  </si>
  <si>
    <t>Alumino-magnesiotaramite</t>
  </si>
  <si>
    <t xml:space="preserve">Na(CaNa)(Mg3Al2)(Si6Al2)O22(OH)2 </t>
  </si>
  <si>
    <t>Arfvedsonite</t>
  </si>
  <si>
    <t xml:space="preserve">NaNa2(Fe++4Fe+++)Si8O22(OH)2 </t>
  </si>
  <si>
    <t>Ferroglaucophane</t>
  </si>
  <si>
    <t xml:space="preserve">[]Na2(Fe++3Al2)Si8O22(OH)2 </t>
  </si>
  <si>
    <t>Crossite</t>
  </si>
  <si>
    <t xml:space="preserve">Na2(Mg,Fe++)3(Al,Fe+++)2Si8O22(OH)2 </t>
  </si>
  <si>
    <t>Eckermannite</t>
  </si>
  <si>
    <t xml:space="preserve">NaNa2(Mg4Al)Si8O22(OH)2 </t>
  </si>
  <si>
    <t>Glaucophane</t>
  </si>
  <si>
    <t xml:space="preserve">[]Na2(Mg3Al2)Si8O22(OH)2 </t>
  </si>
  <si>
    <t>Fluoro-ferroleakeite</t>
  </si>
  <si>
    <t xml:space="preserve">NaNa2(Fe++2Fe+++2Li)Si8O22F2 </t>
  </si>
  <si>
    <t>Ferro-eckermannite</t>
  </si>
  <si>
    <t xml:space="preserve">NaNa2(Fe++4Al)Si8O22(OH)2 </t>
  </si>
  <si>
    <t>Ferroleakeite</t>
  </si>
  <si>
    <t xml:space="preserve">NaNa2(Fe++)3(Fe+++)2Li(Si8O22)(OH)2 </t>
  </si>
  <si>
    <t>Ferronyboite</t>
  </si>
  <si>
    <t xml:space="preserve">NaNa2(Fe++)3Al2(Si7Al)O22(OH)2 </t>
  </si>
  <si>
    <t>Ferric-ferronyboite</t>
  </si>
  <si>
    <t xml:space="preserve">NaNa2(Fe++)3(Fe+++)2(Si7Al)O22(OH)2 </t>
  </si>
  <si>
    <t>Obertiite</t>
  </si>
  <si>
    <t xml:space="preserve">NaNa2(Mg3Fe+++Ti)Si8O22(O,F,OH)2 </t>
  </si>
  <si>
    <t>Nyboite</t>
  </si>
  <si>
    <t xml:space="preserve">NaNa2(Mg3Al2)Si7AlO22(OH)2 </t>
  </si>
  <si>
    <t>Magnesioriebeckite</t>
  </si>
  <si>
    <t xml:space="preserve">[]Na2[(Mg,Fe++)3Fe+++2]Si8O22(OH)2 </t>
  </si>
  <si>
    <t>Kozulite</t>
  </si>
  <si>
    <t xml:space="preserve">NaNa2Mn++4(Fe+++,Al)Si8O22(OH)2 </t>
  </si>
  <si>
    <t>Kornite</t>
  </si>
  <si>
    <t>Leakeite</t>
  </si>
  <si>
    <t xml:space="preserve">NaNa2(Mg2Fe+++2Li)Si8O22(OH)2 </t>
  </si>
  <si>
    <t>Magnesio-arfvedsonite</t>
  </si>
  <si>
    <t xml:space="preserve">NaNa2(Mg4Fe++)Si8O22(OH)2 </t>
  </si>
  <si>
    <t>Ungarettiite</t>
  </si>
  <si>
    <t xml:space="preserve">NaNa2(Mn++2Mn+++3)Si8O22O2 </t>
  </si>
  <si>
    <t>Riebeckite</t>
  </si>
  <si>
    <t xml:space="preserve">[]Na2(Fe++3Fe+++2)Si8O22(OH)2 </t>
  </si>
  <si>
    <t>Potassicleakeite</t>
  </si>
  <si>
    <t xml:space="preserve">KNa2Mg2Fe+++2LiSi8O22(OH)2 </t>
  </si>
  <si>
    <t>Fluoronyboite</t>
  </si>
  <si>
    <t xml:space="preserve">NaNa2(Al2Mg3)(Si7Al)O22(F,OH)2 </t>
  </si>
  <si>
    <t>Fluoro-magnesio-arfvedsonite</t>
  </si>
  <si>
    <t xml:space="preserve">NaNa2(Mg,Fe++)4Fe+++[Si8O22](F,OH)2 </t>
  </si>
  <si>
    <t>Potassicarfvedsonite</t>
  </si>
  <si>
    <t xml:space="preserve">KNa2Fe++4Fe+++Si8O22(OH)2 </t>
  </si>
  <si>
    <t>Dellaventuraite</t>
  </si>
  <si>
    <t xml:space="preserve">NaNa2(Mg2,Mn+++,Li,Ti)Si8O22O2 </t>
  </si>
  <si>
    <t>Inosilicates: Inosilicates with 2-periodic multiple chains</t>
  </si>
  <si>
    <t>Chesterite</t>
  </si>
  <si>
    <t xml:space="preserve">(Mg,Fe++)17Si20O54(OH)6 </t>
  </si>
  <si>
    <t>Clinojimthompsonite</t>
  </si>
  <si>
    <t xml:space="preserve">(Mg,Fe++)5Si6O16(OH)2 </t>
  </si>
  <si>
    <t>Jimthompsonite</t>
  </si>
  <si>
    <t>Ershovite</t>
  </si>
  <si>
    <t xml:space="preserve">Na4K3(Fe++,Mn++,Ti)2Si8O20(OH)4•5(H2O) </t>
  </si>
  <si>
    <t>Tvedalite</t>
  </si>
  <si>
    <t xml:space="preserve">(Ca,Mn++)4Be3Si6O17(OH)4•3(H2O) </t>
  </si>
  <si>
    <t>Bavenite</t>
  </si>
  <si>
    <t xml:space="preserve">Ca4Be2Al2Si9O26(OH)2 </t>
  </si>
  <si>
    <t>Bigcreekite</t>
  </si>
  <si>
    <t xml:space="preserve">BaSi2O5•4(H2O) </t>
  </si>
  <si>
    <t>Inosilicates: Inosilicates with 3-periodic single and multiple chains</t>
  </si>
  <si>
    <t>Plombierite</t>
  </si>
  <si>
    <t xml:space="preserve">Ca5H2Si6O18•6H2O </t>
  </si>
  <si>
    <t>Bustamite</t>
  </si>
  <si>
    <t xml:space="preserve">(Mn,Ca)3Si3O9 </t>
  </si>
  <si>
    <t>Ferrobustamite</t>
  </si>
  <si>
    <t xml:space="preserve">Ca(Fe++,Ca,Mn)Si2O6 </t>
  </si>
  <si>
    <t>Pectolite</t>
  </si>
  <si>
    <t xml:space="preserve">NaCa2Si3O8(OH) </t>
  </si>
  <si>
    <t>Wollastonite-3A-4A-5A-7A</t>
  </si>
  <si>
    <t xml:space="preserve">CaSiO3 </t>
  </si>
  <si>
    <t>Wollastonite-1A</t>
  </si>
  <si>
    <t>Wollastonite-2M</t>
  </si>
  <si>
    <t>Serandite</t>
  </si>
  <si>
    <t xml:space="preserve">Na(Mn++,Ca)2Si3O8(OH) </t>
  </si>
  <si>
    <t>Cascandite</t>
  </si>
  <si>
    <t xml:space="preserve">Ca(Sc,Fe++)Si3O8(OH) </t>
  </si>
  <si>
    <t>Litidionite</t>
  </si>
  <si>
    <t xml:space="preserve">KNaCuSi4O10 </t>
  </si>
  <si>
    <t>Senekevichite</t>
  </si>
  <si>
    <t xml:space="preserve">CsKNaCa2TiO[Si7O18(OH)] </t>
  </si>
  <si>
    <t>Charoite</t>
  </si>
  <si>
    <t xml:space="preserve">K5Ca8(Si6O15)2(Si2O7)Si4O9(OH)•3(H2O) </t>
  </si>
  <si>
    <t>Clinotobermorite</t>
  </si>
  <si>
    <t xml:space="preserve">Ca5Si6(O,OH)18•5(H2O) </t>
  </si>
  <si>
    <t>Riversideite</t>
  </si>
  <si>
    <t xml:space="preserve">Ca5Si6O16(OH)2•2(H2O) </t>
  </si>
  <si>
    <t>Tobermorite</t>
  </si>
  <si>
    <t xml:space="preserve">Ca5Si6O16(OH)2•4(H2O) </t>
  </si>
  <si>
    <t>Foshagite</t>
  </si>
  <si>
    <t xml:space="preserve">Ca4Si3O9(OH)2 </t>
  </si>
  <si>
    <t>Jennite</t>
  </si>
  <si>
    <t xml:space="preserve">Ca9Si6O18(OH)6•8H2O </t>
  </si>
  <si>
    <t>Paraumbite</t>
  </si>
  <si>
    <t xml:space="preserve">K3Zr2HSi6O18•n(H2O) </t>
  </si>
  <si>
    <t>Umbite</t>
  </si>
  <si>
    <t>Sorensenite</t>
  </si>
  <si>
    <t xml:space="preserve">Na4SnBe2Si6O18•2(H2O) </t>
  </si>
  <si>
    <t>Xonotlite</t>
  </si>
  <si>
    <t xml:space="preserve">Ca6Si6O17(OH)2 </t>
  </si>
  <si>
    <t>Hillebrandite</t>
  </si>
  <si>
    <t xml:space="preserve">Ca6Si3O9(OH)6 </t>
  </si>
  <si>
    <t>Zorite</t>
  </si>
  <si>
    <t xml:space="preserve">Na6Ti5[Si12O34](O,OH)5•11(H2O) </t>
  </si>
  <si>
    <t>Chivruaiite</t>
  </si>
  <si>
    <t xml:space="preserve">Ca4(Ti,Nb)5[(Si6O17)2[(OH,O)5]•13-14H2O </t>
  </si>
  <si>
    <t>Haineaultite</t>
  </si>
  <si>
    <t xml:space="preserve">(Na,Ca)5Ca(Ti,Nb)5(Si,S)12O34(OH,F)8•5(H2O) </t>
  </si>
  <si>
    <t>Epididymite</t>
  </si>
  <si>
    <t xml:space="preserve">NaBeSi3O7(OH) </t>
  </si>
  <si>
    <t>Eudidymite</t>
  </si>
  <si>
    <t>Elpidite</t>
  </si>
  <si>
    <t xml:space="preserve">Na2ZrSi6O15•3(H2O) </t>
  </si>
  <si>
    <t>Fenaksite</t>
  </si>
  <si>
    <t xml:space="preserve">(K,Na,Ca)4(Fe++,Fe+++,Mn)2Si8O20(OH,F) </t>
  </si>
  <si>
    <t>Manaksite</t>
  </si>
  <si>
    <t xml:space="preserve">KNaMn++Si4O10 </t>
  </si>
  <si>
    <t>Tokkoite</t>
  </si>
  <si>
    <t xml:space="preserve">K2Ca4[Si7O18(OH)](F,OH) </t>
  </si>
  <si>
    <t>Tinaksite</t>
  </si>
  <si>
    <t xml:space="preserve">K2Na(Ca,Mn++)2(Ti,Fe)O[Si7O18(OH)] </t>
  </si>
  <si>
    <t>Fluorcanasite</t>
  </si>
  <si>
    <t xml:space="preserve">K3Na3Ca5Si12O30F4•H2O </t>
  </si>
  <si>
    <t>Canasite</t>
  </si>
  <si>
    <t xml:space="preserve">(Na,K)6Ca5Si12O30(OH,F)4 </t>
  </si>
  <si>
    <t>Miserite</t>
  </si>
  <si>
    <t xml:space="preserve">K1.5-x(Ca, </t>
  </si>
  <si>
    <t>Frankamenite</t>
  </si>
  <si>
    <t xml:space="preserve">K3Na3Ca5(Si12O30)[F,(OH)]4•(H2O) </t>
  </si>
  <si>
    <t>Yuksporite</t>
  </si>
  <si>
    <t xml:space="preserve">(Sr,Ba)2K4(Ca,Na)14([],Mn,Fe){(Ti,Nb)4(O,OH)4[Si6O17]2[Si2O7]3}(H2O,OH)n, </t>
  </si>
  <si>
    <t>Eveslogite</t>
  </si>
  <si>
    <t xml:space="preserve">(Ca,K,Na,Sr,Ba)48[(Ti,Nb,Fe,Mn)12(OH)12Si48O144](F,OH,Cl)14 </t>
  </si>
  <si>
    <t>Inosilicates: Inosilicates with 4-periodic single chains, Si4O12</t>
  </si>
  <si>
    <t>Leucophanite</t>
  </si>
  <si>
    <t xml:space="preserve">(Na,Ca)2BeSi2(O,OH,F)7 </t>
  </si>
  <si>
    <t>Ohmilite</t>
  </si>
  <si>
    <t xml:space="preserve">Sr3(Ti,Fe+++)(Si2O6)2(O,OH)•2-3(H2O) </t>
  </si>
  <si>
    <t>Haradaite</t>
  </si>
  <si>
    <t xml:space="preserve">Sr4V++++4Si8O28 </t>
  </si>
  <si>
    <t>Suzukiite</t>
  </si>
  <si>
    <t xml:space="preserve">BaVO(SiO3)2 </t>
  </si>
  <si>
    <t>Batisite</t>
  </si>
  <si>
    <t xml:space="preserve">BaNaNaTi2O2[Si4O12] </t>
  </si>
  <si>
    <t>Shcherbakovite</t>
  </si>
  <si>
    <t xml:space="preserve">KKNaTi2O(OH)[Si4O12] </t>
  </si>
  <si>
    <t>Taikanite</t>
  </si>
  <si>
    <t xml:space="preserve">(Ba,Sr)2Mn+++2Si4O12 </t>
  </si>
  <si>
    <t>Krauskopfite</t>
  </si>
  <si>
    <t xml:space="preserve">BaSi2O4(OH)2•2(H2O) </t>
  </si>
  <si>
    <t>Balangeroite</t>
  </si>
  <si>
    <t xml:space="preserve">(Mg,Fe+++,Fe++,Mn++)42Si16O54(OH)40 </t>
  </si>
  <si>
    <t>Gageite-2M</t>
  </si>
  <si>
    <t xml:space="preserve">(Mn,Mg,Zn)42Si16O54(OH)40 </t>
  </si>
  <si>
    <t>Gageite</t>
  </si>
  <si>
    <t>Hogtuvaite</t>
  </si>
  <si>
    <t xml:space="preserve">(Ca,Na)2(Fe++,Fe+++,Ti,Mg,Mn)6(Si,Be,Al)6O20 </t>
  </si>
  <si>
    <t>Aenigmatite</t>
  </si>
  <si>
    <t xml:space="preserve">(Na,Ca)4(Fe++,Ti,Mg)12Si12O40 </t>
  </si>
  <si>
    <t>Dorrite</t>
  </si>
  <si>
    <t xml:space="preserve">Ca2Mg2Fe+++4(Al,Fe+++)4Si2O20 </t>
  </si>
  <si>
    <t>Krinovite</t>
  </si>
  <si>
    <t xml:space="preserve">NaMg2CrSi3O10 </t>
  </si>
  <si>
    <t>Rhonite</t>
  </si>
  <si>
    <t xml:space="preserve">Ca2(Mg,Fe++,Fe+++,Ti)6(Si,Al)6O20 </t>
  </si>
  <si>
    <t>Sapphirine</t>
  </si>
  <si>
    <t xml:space="preserve">(Mg,Al)8(Al,Si)6O20 </t>
  </si>
  <si>
    <t>Serendibite</t>
  </si>
  <si>
    <t xml:space="preserve">Ca2(Mg,Al)6(Si,Al,B)6O20 </t>
  </si>
  <si>
    <t>Khmaralite</t>
  </si>
  <si>
    <t xml:space="preserve">(Mg,Al,Fe)16(Al,Si,Be)12O40 </t>
  </si>
  <si>
    <t>Welshite</t>
  </si>
  <si>
    <t xml:space="preserve">Ca4Mg9Sb3O4[Si6Be3AlFe2O36] </t>
  </si>
  <si>
    <t>Wilkinsonite</t>
  </si>
  <si>
    <t xml:space="preserve">Na2Fe++4Fe+++2Si6O20 </t>
  </si>
  <si>
    <t>Makarochkinite</t>
  </si>
  <si>
    <t xml:space="preserve">Ca2Fe++4Fe+++TiSi4BeAlO20 </t>
  </si>
  <si>
    <t>Surinamite</t>
  </si>
  <si>
    <t xml:space="preserve">(Mg,Fe++)3Al4BeSi3O16 </t>
  </si>
  <si>
    <t>Deerite</t>
  </si>
  <si>
    <t xml:space="preserve">(Fe++,Mn)6(Fe+++,Al)3Si6O20(OH)5 </t>
  </si>
  <si>
    <t>Howieite</t>
  </si>
  <si>
    <t xml:space="preserve">Na(Fe++,Mn++)10(Fe,Al)2Si12O31(OH)13 </t>
  </si>
  <si>
    <t>Taneyamalite</t>
  </si>
  <si>
    <t xml:space="preserve">(Na,Ca)(Mn++,Mg)12[(Si,Al)6O17]2(O,OH)10 </t>
  </si>
  <si>
    <t>Johninnesite</t>
  </si>
  <si>
    <t xml:space="preserve">Na2Mg4Mn++12(AsO4)2(Si12O35)(OH)6 </t>
  </si>
  <si>
    <t>Agrellite</t>
  </si>
  <si>
    <t xml:space="preserve">NaCa2Si4O10F </t>
  </si>
  <si>
    <t>Inosilicates: Inosilicates with 4-periodic double and triple chains</t>
  </si>
  <si>
    <t>Narsarsukite</t>
  </si>
  <si>
    <t xml:space="preserve">Na2(Ti,Fe+++)Si4(O,F)11 </t>
  </si>
  <si>
    <t>Laplandite-(Ce)</t>
  </si>
  <si>
    <t xml:space="preserve">Na4CeTiPSi7O22•5(H2O) </t>
  </si>
  <si>
    <t>Caysichite-(Y)</t>
  </si>
  <si>
    <t xml:space="preserve">Y2(Ca,Gd)2Si4O10(CO3)3(H2O,O,OH)•3H20 </t>
  </si>
  <si>
    <t>Seidite-(Ce)</t>
  </si>
  <si>
    <t xml:space="preserve">Na4(Ce,Sr)2{Ti(OH)2(Si8O18)}(O,OH,F)4•5(H2O) </t>
  </si>
  <si>
    <t>Carlosturanite</t>
  </si>
  <si>
    <t xml:space="preserve">(Mg,Fe++,Ti,Mn)21(Si,Al)12O28(OH)34 </t>
  </si>
  <si>
    <t>Jonesite</t>
  </si>
  <si>
    <t xml:space="preserve">Ba2(K,Na)[Ti2(Si5Al)O18•n(H2O) </t>
  </si>
  <si>
    <t>Inosilicates: Inosilicates with 5-periodic single chains</t>
  </si>
  <si>
    <t>Rhodonite</t>
  </si>
  <si>
    <t xml:space="preserve">(Mn++,Fe++,Mg,Ca)SiO3 </t>
  </si>
  <si>
    <t>Babingtonite</t>
  </si>
  <si>
    <t xml:space="preserve">Ca2(Fe++,Mn)Fe+++Si5O14(OH) </t>
  </si>
  <si>
    <t>Marsturite</t>
  </si>
  <si>
    <t xml:space="preserve">NaCaMn3[Si5O14(OH)] </t>
  </si>
  <si>
    <t>Natronambulite</t>
  </si>
  <si>
    <t xml:space="preserve">(Na,Li)Mn++4[Si5O14(OH)] </t>
  </si>
  <si>
    <t>Lithiomarsturite</t>
  </si>
  <si>
    <t xml:space="preserve">LiCa2Mn2HSi5O15 </t>
  </si>
  <si>
    <t>Manganbabingtonite</t>
  </si>
  <si>
    <t xml:space="preserve">Ca2(Mn,Fe++)Fe+++Si5O14(OH) </t>
  </si>
  <si>
    <t>Nambulite</t>
  </si>
  <si>
    <t xml:space="preserve">(Li,Na)Mn++4[Si5O14(OH)] </t>
  </si>
  <si>
    <t>Scandiobabingtonite</t>
  </si>
  <si>
    <t xml:space="preserve">Ca2(Fe++,Mn)ScSi5O14(OH) </t>
  </si>
  <si>
    <t>Santaclaraite</t>
  </si>
  <si>
    <t xml:space="preserve">CaMn++4Si5O14(OH)2•(H2O) </t>
  </si>
  <si>
    <t>Saneroite</t>
  </si>
  <si>
    <t xml:space="preserve">Na2(Mn++,Fe+++)10Si11V+++++O34(OH)4 </t>
  </si>
  <si>
    <t>Hellandite-(Y)</t>
  </si>
  <si>
    <t xml:space="preserve">(Ca,REE)4(Y,Ce)2(Al,[])2[Si4B4O22](OH)2 </t>
  </si>
  <si>
    <t>Tadzhikite-(Ce)</t>
  </si>
  <si>
    <t xml:space="preserve">Ca4(Ce,Y)2(Ti,Al,Fe+++,[])2[Si4B4O22](OH)2 </t>
  </si>
  <si>
    <t>Tadzhikite-(Y)</t>
  </si>
  <si>
    <t xml:space="preserve">Ca4(Y,Ce)2(Ti,Al,Fe+++,[])2[Si4B4O22](OH)2 </t>
  </si>
  <si>
    <t>Ciprianiite</t>
  </si>
  <si>
    <t xml:space="preserve">Ca4[(Th,U)(REE)]2(Al,[])2[Si4B4O22](OH,F)2 </t>
  </si>
  <si>
    <t>Hellandite-(Ce)</t>
  </si>
  <si>
    <t xml:space="preserve">(Ca3REE)4Ce2Al[]2[Si4 </t>
  </si>
  <si>
    <t>Mottanaite-(Ce)</t>
  </si>
  <si>
    <t xml:space="preserve">Ca4(Ce,Ca)2AlBe2[Si4B4O22]O2 </t>
  </si>
  <si>
    <t>Inosilicates: Inosilicates with 5-periodic double chains, Si10O28</t>
  </si>
  <si>
    <t>Inesite</t>
  </si>
  <si>
    <t xml:space="preserve">Ca2Mn7Si10O28(OH)2•5(H2O) </t>
  </si>
  <si>
    <t>Piergorite-(Ce)</t>
  </si>
  <si>
    <t xml:space="preserve">Ca8Ce2(Al0.5 </t>
  </si>
  <si>
    <t>Inosilicates: Inosilicates with 6-periodic single chains</t>
  </si>
  <si>
    <t>Stokesite</t>
  </si>
  <si>
    <t xml:space="preserve">CaSnSi3O9•2(H2O) </t>
  </si>
  <si>
    <t>Calciohilairite</t>
  </si>
  <si>
    <t xml:space="preserve">CaZrSi3O9•3(H2O) </t>
  </si>
  <si>
    <t>Hilairite</t>
  </si>
  <si>
    <t xml:space="preserve">Na2ZrSi3O9•3(H2O) </t>
  </si>
  <si>
    <t>Pyatenkoite-(Y)</t>
  </si>
  <si>
    <t xml:space="preserve">Na5(Y,Dy,Gd)TiSi6O18•6(H2O) </t>
  </si>
  <si>
    <t>Sazykinaite-(Y)</t>
  </si>
  <si>
    <t xml:space="preserve">Na5YZrSi6018•6(H2O) </t>
  </si>
  <si>
    <t>Komkovite</t>
  </si>
  <si>
    <t xml:space="preserve">BaZrSi3O9•3(H2O) </t>
  </si>
  <si>
    <t>Gaidonnayite</t>
  </si>
  <si>
    <t xml:space="preserve">Na2ZrSi3O9•2(H2O) </t>
  </si>
  <si>
    <t>Georgechaoite</t>
  </si>
  <si>
    <t xml:space="preserve">KNaZrSi3O9•2(H2O) </t>
  </si>
  <si>
    <t>Chkalovite</t>
  </si>
  <si>
    <t xml:space="preserve">Na2BeSi2O6 </t>
  </si>
  <si>
    <t>Vlasovite</t>
  </si>
  <si>
    <t xml:space="preserve">Na2ZrSi4O11 </t>
  </si>
  <si>
    <t>Revdite</t>
  </si>
  <si>
    <t xml:space="preserve">Na2Si2O5•5(H2O) </t>
  </si>
  <si>
    <t>Scheuchzerite</t>
  </si>
  <si>
    <t xml:space="preserve">Na(Mn,Mg)9[VSi9O28(OH)](OH)3 </t>
  </si>
  <si>
    <t>Terskite</t>
  </si>
  <si>
    <t xml:space="preserve">Na4ZrSi6O15(OH)2•2(H2O) </t>
  </si>
  <si>
    <t>Inosilicates: Inosilicates with 6-periodic double chains</t>
  </si>
  <si>
    <t>Emeleusite</t>
  </si>
  <si>
    <t xml:space="preserve">Na4Li2Fe+++2Si12O30 </t>
  </si>
  <si>
    <t>Tuhualite</t>
  </si>
  <si>
    <t xml:space="preserve">[](Na,K)Fe++Fe+++[Si6O15] </t>
  </si>
  <si>
    <t>Zektzerite</t>
  </si>
  <si>
    <t xml:space="preserve">NaLiZrSi6O15 </t>
  </si>
  <si>
    <t>Semenovite</t>
  </si>
  <si>
    <t xml:space="preserve">(Na,Ca)9(Ce,La)2(Fe++,Mn)(Si,Be)20(O,OH,F)48 </t>
  </si>
  <si>
    <t>Ashcroftine-(Ce)</t>
  </si>
  <si>
    <t xml:space="preserve">K5Na5(Ce,Ca)12Si28O70(OH)2(CO3)8•8(H2O) </t>
  </si>
  <si>
    <t>Ashcroftine-(Y)</t>
  </si>
  <si>
    <t xml:space="preserve">K5Na5(Y,Ca)12Si28O70(OH)2(CO3)8•8(H2O) </t>
  </si>
  <si>
    <t>Inosilicates: Inosilicates with 7-, 8-, 10-, 12- and 14-periodic chains</t>
  </si>
  <si>
    <t>Pyroxmangite</t>
  </si>
  <si>
    <t xml:space="preserve">(Mn,Fe++)SiO3 </t>
  </si>
  <si>
    <t>Pyroxferroite</t>
  </si>
  <si>
    <t xml:space="preserve">(Fe++,Mn)7[Si7O21] </t>
  </si>
  <si>
    <t>Pellyite</t>
  </si>
  <si>
    <t xml:space="preserve">Ba2Ca(Fe++,Mg)2Si6O17 </t>
  </si>
  <si>
    <t>Nordite-(Ce)</t>
  </si>
  <si>
    <t xml:space="preserve">(Ce,La,Ca)(Sr,Ca)Na2(Na,Mn)(Zn,Mg)Si6O17 </t>
  </si>
  <si>
    <t>Nordite-(La)</t>
  </si>
  <si>
    <t xml:space="preserve">(Na,Mn)3(Sr,Ca)(La,Ce)(Zn,Mg)Si6O17 </t>
  </si>
  <si>
    <t>Manganonordite-(Ce)</t>
  </si>
  <si>
    <t xml:space="preserve">Na3SrCeMn++Si6O17 </t>
  </si>
  <si>
    <t>Ferronordite-(Ce)</t>
  </si>
  <si>
    <t xml:space="preserve">Na3SrCeFe++Si6O17 </t>
  </si>
  <si>
    <t>Ferronordite-(La)</t>
  </si>
  <si>
    <t xml:space="preserve">Na3Sr(La,Ce)FeSi6O17 </t>
  </si>
  <si>
    <t>Alamosite</t>
  </si>
  <si>
    <t xml:space="preserve">PbSiO3 </t>
  </si>
  <si>
    <t>Liebauite</t>
  </si>
  <si>
    <t xml:space="preserve">Ca3Cu5Si9O26 </t>
  </si>
  <si>
    <t>Inosilicates: Transitional ino-phyllosilicate structures</t>
  </si>
  <si>
    <t>Meliphanite</t>
  </si>
  <si>
    <t xml:space="preserve">(Ca,Na)2Be[(Si,Al)2O6(F,OH)] </t>
  </si>
  <si>
    <t>Leucosphenite</t>
  </si>
  <si>
    <t xml:space="preserve">Na4BaTi2O2[B2Si10O28] </t>
  </si>
  <si>
    <t>Prehnite</t>
  </si>
  <si>
    <t xml:space="preserve">Ca2Al2Si3O10(OH)2 </t>
  </si>
  <si>
    <t>Amstallite</t>
  </si>
  <si>
    <t xml:space="preserve">CaAl(Si,Al)4O8(OH)4•((H2O),Cl) </t>
  </si>
  <si>
    <t>Kvanefjeldite</t>
  </si>
  <si>
    <t xml:space="preserve">Na4(Ca,Mn)Si6O14(OH)2 </t>
  </si>
  <si>
    <t>Natrolemoynite</t>
  </si>
  <si>
    <t xml:space="preserve">Na4Zr2Si10O26•9(H2O) </t>
  </si>
  <si>
    <t>Lemoynite</t>
  </si>
  <si>
    <t xml:space="preserve">(Na,K)2CaZr2Si10O26•5-6(H2O) </t>
  </si>
  <si>
    <t>Altisite</t>
  </si>
  <si>
    <t xml:space="preserve">Na3K6Ti2Al2Si8O26Cl3 </t>
  </si>
  <si>
    <t>Inosilicates: Modular Inosilicate-Sorosilicate Structures</t>
  </si>
  <si>
    <t>Fukalite</t>
  </si>
  <si>
    <t xml:space="preserve">Ca4Si2O6(CO3)(OH,F)2 </t>
  </si>
  <si>
    <t>Inosilicates: Unknown</t>
  </si>
  <si>
    <t>Tanohataite</t>
  </si>
  <si>
    <t xml:space="preserve">LiMn2Si3O8(OH) </t>
  </si>
  <si>
    <t>Punkaruaivite</t>
  </si>
  <si>
    <t xml:space="preserve">Li{Ti2(OH)2[Si4O11(OH)]}•H2O </t>
  </si>
  <si>
    <t>Yegorovite</t>
  </si>
  <si>
    <t xml:space="preserve">Na4[Si2O4(OH)2]2•7H2O </t>
  </si>
  <si>
    <t>IMA2009-009</t>
  </si>
  <si>
    <t xml:space="preserve">KNa2Li(Mg,Fe)2Ti2Si8O24 </t>
  </si>
  <si>
    <t>IMA2008-070</t>
  </si>
  <si>
    <t xml:space="preserve">NaLi2(Fe2Al2Li)(Si6Al2)O22F2 </t>
  </si>
  <si>
    <t>IMA2007-015</t>
  </si>
  <si>
    <t xml:space="preserve">K(CaNa)(Fe++3Al2)(Si6Al2)O22(OH)2 </t>
  </si>
  <si>
    <t>IMA2009-012</t>
  </si>
  <si>
    <t xml:space="preserve">NaNa2(Mg2Al2Li)Si8O22F2 </t>
  </si>
  <si>
    <t>Plumalsite</t>
  </si>
  <si>
    <t xml:space="preserve">Pb4Al2(SiO3)7 </t>
  </si>
  <si>
    <t>Kushiroite</t>
  </si>
  <si>
    <t xml:space="preserve">CaAl2SiO6 </t>
  </si>
  <si>
    <t>Hypersthene</t>
  </si>
  <si>
    <t xml:space="preserve">(Mg,Fe++)2Si2O6 </t>
  </si>
  <si>
    <t>Grossmanite</t>
  </si>
  <si>
    <t xml:space="preserve">CaTi+++AlSiO6 </t>
  </si>
  <si>
    <t>IMA2009-010</t>
  </si>
  <si>
    <t xml:space="preserve">[Ba6(PO4)2(CO3)][Fe++7(OH)4Fe+++2O2(SiO3)8] </t>
  </si>
  <si>
    <t>Phyllosilicates: Single nets of tetrahedra with 4-, 5-, (6-), and 8-membered rings</t>
  </si>
  <si>
    <t>Cuprorivaite</t>
  </si>
  <si>
    <t xml:space="preserve">CaCuSi4O10 </t>
  </si>
  <si>
    <t>Effenbergerite</t>
  </si>
  <si>
    <t xml:space="preserve">BaCuSi4O10 </t>
  </si>
  <si>
    <t>Gillespite</t>
  </si>
  <si>
    <t xml:space="preserve">BaFe++Si4O10 </t>
  </si>
  <si>
    <t>Wesselsite</t>
  </si>
  <si>
    <t xml:space="preserve">SrCu++Si4O10 </t>
  </si>
  <si>
    <t>Ekanite</t>
  </si>
  <si>
    <t xml:space="preserve">ThCa2Si8O20 </t>
  </si>
  <si>
    <t>Apophyllite</t>
  </si>
  <si>
    <t xml:space="preserve">KCa4(Si4O10)2F•8(H2O) </t>
  </si>
  <si>
    <t>Apophyllite-(KOH)</t>
  </si>
  <si>
    <t xml:space="preserve">KCa4Si8O20(OH,F)•8(H2O) </t>
  </si>
  <si>
    <t>Apophyllite-(KF)</t>
  </si>
  <si>
    <t xml:space="preserve">(K,Na)Ca4Si8O20(F,OH)•8(H2O) </t>
  </si>
  <si>
    <t>Apophyllite-(NaF)</t>
  </si>
  <si>
    <t xml:space="preserve">NaCa4Si8O20F•8(H2O) </t>
  </si>
  <si>
    <t>Magadiite</t>
  </si>
  <si>
    <t xml:space="preserve">NaSi7O13(OH)3•4(H2O) </t>
  </si>
  <si>
    <t>Dalyite</t>
  </si>
  <si>
    <t xml:space="preserve">K2ZrSi6O15 </t>
  </si>
  <si>
    <t>Davanite</t>
  </si>
  <si>
    <t xml:space="preserve">K2TiSi6O15 </t>
  </si>
  <si>
    <t>Sazhinite-(Ce)</t>
  </si>
  <si>
    <t xml:space="preserve">Na2Ce[Si6O14(OH)]•n(H2O), </t>
  </si>
  <si>
    <t>Sazhinite-(La)</t>
  </si>
  <si>
    <t xml:space="preserve">Na3La[Si6O15]•2(H2O) </t>
  </si>
  <si>
    <t>Armstrongite</t>
  </si>
  <si>
    <t xml:space="preserve">CaZrSi6O15•3(H2O) </t>
  </si>
  <si>
    <t>Okenite</t>
  </si>
  <si>
    <t xml:space="preserve">Ca3[Si6O15]•6(H2O) </t>
  </si>
  <si>
    <t>Nekoite</t>
  </si>
  <si>
    <t xml:space="preserve">Ca3Si6O15•7(H2O) </t>
  </si>
  <si>
    <t>Cavansite</t>
  </si>
  <si>
    <t xml:space="preserve">Ca(VO)Si4O10•4(H2O) </t>
  </si>
  <si>
    <t>Pentagonite</t>
  </si>
  <si>
    <t>Penkvilksite</t>
  </si>
  <si>
    <t xml:space="preserve">Na4(Ti++++,Zr)2[Si8O22]•4(H2O) </t>
  </si>
  <si>
    <t>Tumchaite</t>
  </si>
  <si>
    <t xml:space="preserve">Na2(Zr,Sn)Si4O11•2(H2O) </t>
  </si>
  <si>
    <t>Nabesite</t>
  </si>
  <si>
    <t xml:space="preserve">Na2BeSi4O10•4(H2O) </t>
  </si>
  <si>
    <t>Ajoite</t>
  </si>
  <si>
    <t xml:space="preserve">(K,Na)3Cu20Al3Si29O76(OH)16•~8(H2O) </t>
  </si>
  <si>
    <t>Zeravshanite</t>
  </si>
  <si>
    <t xml:space="preserve">Cs4Na2Zr3(Si18O45)(H2O)2 </t>
  </si>
  <si>
    <t>Bussyite-(Ce)</t>
  </si>
  <si>
    <t xml:space="preserve">(Ce,REE)3(Na,H2O)6MnSi9Be5(O,OH)30F4 </t>
  </si>
  <si>
    <t>Phyllosilicates: Double nets with 4- and 6-membered rings</t>
  </si>
  <si>
    <t>Macdonaldite</t>
  </si>
  <si>
    <t xml:space="preserve">BaCa4[Si16O36(OH)2]•10(H2O) </t>
  </si>
  <si>
    <t>Rhodesite</t>
  </si>
  <si>
    <t xml:space="preserve">KHCa2Si8O19•5(H2O) </t>
  </si>
  <si>
    <t>Delhayelite</t>
  </si>
  <si>
    <t xml:space="preserve">(Na,K)10Ca5Al6Si32O80(Cl2,F2,SO4)3•18(H2O) </t>
  </si>
  <si>
    <t>Hydrodelhayelite</t>
  </si>
  <si>
    <t xml:space="preserve">KCa2AlSi7O17(OH)2•6(H2O) </t>
  </si>
  <si>
    <t>Monteregianite-(Y)</t>
  </si>
  <si>
    <t xml:space="preserve">(Na,K)6(Y,Ca)2Si16O38•10(H2O) </t>
  </si>
  <si>
    <t>Carletonite</t>
  </si>
  <si>
    <t xml:space="preserve">KNa4Ca4Si8O18(CO3)4(OH,F)•(H2O) </t>
  </si>
  <si>
    <t>MI</t>
  </si>
  <si>
    <t>Phyllosilicates: Phyllosilicates with mica sheets, composed of tetrahedral and octahedral nets</t>
  </si>
  <si>
    <t xml:space="preserve">  'mica' 'micas'</t>
  </si>
  <si>
    <t>Minnesotaite</t>
  </si>
  <si>
    <t xml:space="preserve">(Fe++,Mg)3Si4O10(OH)2 </t>
  </si>
  <si>
    <t>Willemseite</t>
  </si>
  <si>
    <t xml:space="preserve">(Ni,Mg)3Si4O10(OH)2 </t>
  </si>
  <si>
    <t>Ferripyrophyllite</t>
  </si>
  <si>
    <t xml:space="preserve">Fe+++2Si4O10(OH)2 </t>
  </si>
  <si>
    <t>Pyrophyllite</t>
  </si>
  <si>
    <t xml:space="preserve">Al2Si4O10(OH)2 </t>
  </si>
  <si>
    <t>Boromuscovite</t>
  </si>
  <si>
    <t xml:space="preserve">KAl2(Si3B)O10(OH,F)2 </t>
  </si>
  <si>
    <t>Celadonite</t>
  </si>
  <si>
    <t xml:space="preserve">K(Mg,Fe++)(Fe+++,Al)[Si4O10](OH)2 </t>
  </si>
  <si>
    <t>Chernykhite</t>
  </si>
  <si>
    <t xml:space="preserve">(Ba,Na)V+++,Al)2(Si,Al)4O10(OH)2 </t>
  </si>
  <si>
    <t>Chromphyllite</t>
  </si>
  <si>
    <t xml:space="preserve">(K,Ba)(Cr,Al)2[AlSi3O10](OH,F)2 </t>
  </si>
  <si>
    <t>Aluminoceladonite</t>
  </si>
  <si>
    <t xml:space="preserve">KAl(Mg,Fe++)[]Si4O10(OH)2 </t>
  </si>
  <si>
    <t>Ferroaluminoceladonite</t>
  </si>
  <si>
    <t xml:space="preserve">K2Fe++2Al2Si8O20(OH)4 </t>
  </si>
  <si>
    <t>Ferroceladonite</t>
  </si>
  <si>
    <t xml:space="preserve">K2Fe++Fe+++Si8O20(OH)4 </t>
  </si>
  <si>
    <t>Montdorite</t>
  </si>
  <si>
    <t xml:space="preserve">(K,Na)(Fe++,Mn++,Mg)2.5[Si4O10](F,OH)2 </t>
  </si>
  <si>
    <t>Nanpingite</t>
  </si>
  <si>
    <t xml:space="preserve">Cs(Al,Mg,Fe++,Li)2(Si3Al)O10(OH,F)2 </t>
  </si>
  <si>
    <t>Tobelite</t>
  </si>
  <si>
    <t xml:space="preserve">(NH4,K)Al2(Si3Al)O10(OH)2 </t>
  </si>
  <si>
    <t>Roscoelite</t>
  </si>
  <si>
    <t xml:space="preserve">K(V,Al,Mg)2AlSi3O10(OH)2 </t>
  </si>
  <si>
    <t>Paragonite</t>
  </si>
  <si>
    <t xml:space="preserve">NaAl2(Si3Al)O10(OH)2 </t>
  </si>
  <si>
    <t>Tainiolite</t>
  </si>
  <si>
    <t xml:space="preserve">KLiMg2Si4O10F2 </t>
  </si>
  <si>
    <t>Chromceladonite</t>
  </si>
  <si>
    <t xml:space="preserve">KCrMg(Si4O10)(OH)2 </t>
  </si>
  <si>
    <t>Ganterite</t>
  </si>
  <si>
    <t xml:space="preserve">[Ba0.5(Na,K)0.5]Al2(Si2.5Al1.5O10)(OH)2 </t>
  </si>
  <si>
    <t>Suhailite</t>
  </si>
  <si>
    <t xml:space="preserve">(NH4)Fe3(Si3Al)O10(OH)2 </t>
  </si>
  <si>
    <t>Fluorophlogopite</t>
  </si>
  <si>
    <t xml:space="preserve">KMg3(AlSi3)O10F2 </t>
  </si>
  <si>
    <t>Annite</t>
  </si>
  <si>
    <t xml:space="preserve">KFe++3AlSi3O10(OH,F)2 </t>
  </si>
  <si>
    <t>Hendricksite</t>
  </si>
  <si>
    <t xml:space="preserve">K(Zn,Mg,Mn)3Si3AlO10(OH)2 </t>
  </si>
  <si>
    <t>Ephesite</t>
  </si>
  <si>
    <t xml:space="preserve">NaLiAl2(Al2Si2)O10(OH)2 </t>
  </si>
  <si>
    <t>Aspidolite</t>
  </si>
  <si>
    <t xml:space="preserve">NaMg3AlSi3O10(OH)2 </t>
  </si>
  <si>
    <t>Lepidolite</t>
  </si>
  <si>
    <t xml:space="preserve">K(Li,Al)3(Si,Al)4O10(F,OH)2 </t>
  </si>
  <si>
    <t>Preiswerkite</t>
  </si>
  <si>
    <t xml:space="preserve">NaMg2Al3Si2O10(OH)2 </t>
  </si>
  <si>
    <t>Masutomilite</t>
  </si>
  <si>
    <t xml:space="preserve">K(Li,Al,Mn++)3[(Si,Al)4O10](F,OH)2 </t>
  </si>
  <si>
    <t>Wonesite</t>
  </si>
  <si>
    <t xml:space="preserve">(Na,K).5(Mg,Fe,Al)3(Si,Al)4O10(OH,F)2 </t>
  </si>
  <si>
    <t>Polylithionite</t>
  </si>
  <si>
    <t xml:space="preserve">KLi2AlSi4O10(F,OH)2 </t>
  </si>
  <si>
    <t>Phlogopite</t>
  </si>
  <si>
    <t xml:space="preserve">KMg3(Si3Al)O10(F,OH)2 </t>
  </si>
  <si>
    <t>Norrishite</t>
  </si>
  <si>
    <t xml:space="preserve">K(Mn+++2Li)Si4O10(O)2 </t>
  </si>
  <si>
    <t>Siderophyllite</t>
  </si>
  <si>
    <t xml:space="preserve">KFe++2Al(Al2Si2)O10(F,OH)2 </t>
  </si>
  <si>
    <t>Fluorannite</t>
  </si>
  <si>
    <t xml:space="preserve">KFe++3AlSi3O10F2 </t>
  </si>
  <si>
    <t>Shirokshinite</t>
  </si>
  <si>
    <t xml:space="preserve">K(NaMg2)Si4O10F2 </t>
  </si>
  <si>
    <t>Zinnwaldite</t>
  </si>
  <si>
    <t xml:space="preserve">KLiFe++Al(AlSi3)O10(F,OH)2 </t>
  </si>
  <si>
    <t>Eastonite</t>
  </si>
  <si>
    <t xml:space="preserve">KMg2Al[Al2Si2O10](OH)2 </t>
  </si>
  <si>
    <t>Tetraferriannite</t>
  </si>
  <si>
    <t xml:space="preserve">K(Fe++,Mg)3(Fe+++,Al)Si3O10(OH)2 </t>
  </si>
  <si>
    <t>Tetraferriphlogopite</t>
  </si>
  <si>
    <t xml:space="preserve">KMg3Fe+++Si3O10(OH)2 </t>
  </si>
  <si>
    <t>Trilithionite</t>
  </si>
  <si>
    <t xml:space="preserve">KLi1.5Al1.5AlSi3O10F2 </t>
  </si>
  <si>
    <t>Sokolovaite</t>
  </si>
  <si>
    <t xml:space="preserve">CsLi2AlSi4O10F2 </t>
  </si>
  <si>
    <t>Shirozulite</t>
  </si>
  <si>
    <t xml:space="preserve">KMn3(AlSi3)O10(OH,F)2 </t>
  </si>
  <si>
    <t>Brammallite</t>
  </si>
  <si>
    <t xml:space="preserve">(Na,H3O)(Al,Mg,Fe)2(Si,Al)4O10[(OH)2,(H2O)] </t>
  </si>
  <si>
    <t>Margarite</t>
  </si>
  <si>
    <t xml:space="preserve">CaAl2(Al2Si2)O10(OH)2 </t>
  </si>
  <si>
    <t>Clintonite</t>
  </si>
  <si>
    <t xml:space="preserve">Ca(Mg,Al)3(Al3Si)O10(OH)2 </t>
  </si>
  <si>
    <t>Bityite</t>
  </si>
  <si>
    <t xml:space="preserve">CaLiAl2(AlBeSi2)O10(OH)2 </t>
  </si>
  <si>
    <t>Anandite</t>
  </si>
  <si>
    <t xml:space="preserve">(Ba,K)(Fe++,Mg)3(Si,Al,Fe)4O10(S,OH)2 </t>
  </si>
  <si>
    <t>Kinoshitalite</t>
  </si>
  <si>
    <t xml:space="preserve">(Ba,K)(Mg,Mn,Al)3Si2Al2O10(OH)2 </t>
  </si>
  <si>
    <t>Ferrokinoshitalite</t>
  </si>
  <si>
    <t xml:space="preserve">(Ba,K)(Fe++,Mg)3(Si2Al2)O10 </t>
  </si>
  <si>
    <t>Oxykinoshitalite</t>
  </si>
  <si>
    <t xml:space="preserve">(Ba,K)(Mg,Fe++,Ti)3(Si,Al)4O10O2 </t>
  </si>
  <si>
    <t>Beidellite</t>
  </si>
  <si>
    <t xml:space="preserve">Na0.5Al2(Si3.5Al0.5)O10(OH)2•n(H2O) </t>
  </si>
  <si>
    <t>Montmorillonite</t>
  </si>
  <si>
    <t xml:space="preserve">(Na,Ca)0,3(Al,Mg)2Si4O10(OH)2•n(H2O) </t>
  </si>
  <si>
    <t>Nontronite</t>
  </si>
  <si>
    <t xml:space="preserve">Na0.3Fe+++2(Si,Al)4O10(OH)2•n(H2O) </t>
  </si>
  <si>
    <t>Volkonskoite</t>
  </si>
  <si>
    <t xml:space="preserve">Ca0.3(Cr+++,Mg,Fe+++)2(Si,Al)4O10(OH)2•4(H2O) </t>
  </si>
  <si>
    <t>Yakhontovite</t>
  </si>
  <si>
    <t xml:space="preserve">(Ca,K)0.5(Cu,Fe+++,Mg)2Si4O10(OH)2•3(H2O) </t>
  </si>
  <si>
    <t>Almbosite</t>
  </si>
  <si>
    <t xml:space="preserve">Fe++5Fe+++4V+++++4Si3O27 </t>
  </si>
  <si>
    <t>Kurumsakite</t>
  </si>
  <si>
    <t xml:space="preserve">(Zn,Ni,Cu)8Al8V2Si5O35•27(H2O) </t>
  </si>
  <si>
    <t>Griffithite</t>
  </si>
  <si>
    <t xml:space="preserve">4(Mg,Fe,Ca)O.(Al,Fe)2O3.5SiO2•7(H2O) </t>
  </si>
  <si>
    <t>Hectorite</t>
  </si>
  <si>
    <t xml:space="preserve">Na0,3(Mg,Li)3Si4O10(OH)2 </t>
  </si>
  <si>
    <t>Swinefordite</t>
  </si>
  <si>
    <t xml:space="preserve">(Li,Ca0.5,Na)0.72(Li,Al,Mg)2.66(Si,Al)4O10(OH,F)2•2(H2O) </t>
  </si>
  <si>
    <t>Zincsilite</t>
  </si>
  <si>
    <t xml:space="preserve">Zn3Si4O10(OH)2•4(H2O) </t>
  </si>
  <si>
    <t>Saponite</t>
  </si>
  <si>
    <t xml:space="preserve">(Ca/2,Na)0,3(Mg,Fe++)3(Si,Al)4O10(OH)2•4(H2O) </t>
  </si>
  <si>
    <t>Sauconite</t>
  </si>
  <si>
    <t xml:space="preserve">Na0,3Zn3(Si,Al)4O10(OH)2•4(H2O) </t>
  </si>
  <si>
    <t>Spadaite</t>
  </si>
  <si>
    <t xml:space="preserve">MgSiO2(OH)2•(H2O) </t>
  </si>
  <si>
    <t>Sobotkite</t>
  </si>
  <si>
    <t xml:space="preserve">(K,Ca0.5)0.33(Mg,Al)3(Si3Al)O10(OH)2•1-5(H2O) </t>
  </si>
  <si>
    <t>Stevensite</t>
  </si>
  <si>
    <t xml:space="preserve">(Ca0.5,Na)0.33(Mg,Fe++)3Si4O10(OH)2•n(H2O) </t>
  </si>
  <si>
    <t>Ferrosaponite</t>
  </si>
  <si>
    <t xml:space="preserve">Ca0.3(Fe++,Mg,Fe+++)3(Si,Al)4O10(OH)2•4(H2O) </t>
  </si>
  <si>
    <t>Vermiculite</t>
  </si>
  <si>
    <t xml:space="preserve">(Mg,Fe++,Al)3(Al,Si)4O10(OH)2•4(H2O) </t>
  </si>
  <si>
    <t>Donbassite</t>
  </si>
  <si>
    <t xml:space="preserve">Al2[Al2.33][Si3AlO10](OH)8 </t>
  </si>
  <si>
    <t>Baileychlore</t>
  </si>
  <si>
    <t xml:space="preserve">(Zn,Al,[])3[Fe++2Al][Si3AlO10](OH)8 </t>
  </si>
  <si>
    <t>Clinochlore</t>
  </si>
  <si>
    <t xml:space="preserve">(Mg,Fe++)5Al(Si3Al)O10(OH)8 </t>
  </si>
  <si>
    <t>Cookeite</t>
  </si>
  <si>
    <t xml:space="preserve">LiAl4(Si3Al)O10(OH)8 </t>
  </si>
  <si>
    <t>Nimite</t>
  </si>
  <si>
    <t xml:space="preserve">(Ni,Mg,Fe++)5Al(Si3Al)O10(OH)8 </t>
  </si>
  <si>
    <t>Orthochamosite</t>
  </si>
  <si>
    <t>Pennantite</t>
  </si>
  <si>
    <t xml:space="preserve">Mn5Al(Si3Al)O10(OH)8 </t>
  </si>
  <si>
    <t>Sudoite</t>
  </si>
  <si>
    <t xml:space="preserve">Mg2(Al,Fe+++)3Si3AlO10(OH)8 </t>
  </si>
  <si>
    <t>Borocookeite</t>
  </si>
  <si>
    <t xml:space="preserve">Li(1+3x)Al(4-x)(BSi3)O10(OH,F)8 </t>
  </si>
  <si>
    <t>Odinite</t>
  </si>
  <si>
    <t xml:space="preserve">(Fe+++,Mg,Al,Fe++,Ti,Mn)2.5(Si,Al)2O5(OH)4 </t>
  </si>
  <si>
    <t>Franklinfurnaceite</t>
  </si>
  <si>
    <t xml:space="preserve">Ca2(Fe+++,Al)Mn+++Mn++3Zn2Si2O10(OH)8 </t>
  </si>
  <si>
    <t>Gonyerite</t>
  </si>
  <si>
    <t xml:space="preserve">Mn++3[Mn++3Fe+++][(Si,Fe+++)4O10](OH,O)8 </t>
  </si>
  <si>
    <t>Glagolevite</t>
  </si>
  <si>
    <t xml:space="preserve">NaMg6[Si3AlO10](OH,O)8•H2O </t>
  </si>
  <si>
    <t>Hydrobiotite</t>
  </si>
  <si>
    <t xml:space="preserve">[K(Mg,Fe)3(Al,Fe)Si3O10(OH,F)2]•[(Mg,Fe++,Al)3(Si,Al)4O10(OH)2•4(H2O)] </t>
  </si>
  <si>
    <t>Brinrobertsite</t>
  </si>
  <si>
    <t xml:space="preserve">(Na,K,Ca)x(Al,Fe,Mg)4(Si,Al)8O20(OH)4•3.54(H2O) </t>
  </si>
  <si>
    <t>Aliettite</t>
  </si>
  <si>
    <t xml:space="preserve">[Mg3Si4O10(OH)2](Ca0.5,Na)0.33(Al,Mg,Fe++)2-3(Si,Al)4O10(OH)2•n(H2O) </t>
  </si>
  <si>
    <t>Dozyite</t>
  </si>
  <si>
    <t xml:space="preserve">(Mg7Al2)(Si4Al2)O15(OH)12 </t>
  </si>
  <si>
    <t>Corrensite</t>
  </si>
  <si>
    <t xml:space="preserve">(Ca,Na,K)(Mg,Fe,Al)9(Si,Al)8O20(OH)10•n(H2O) </t>
  </si>
  <si>
    <t>Kulkeite</t>
  </si>
  <si>
    <t xml:space="preserve">Na0.35Mg8AlSi7O20(OH)10 </t>
  </si>
  <si>
    <t>Lunijianlaite</t>
  </si>
  <si>
    <t xml:space="preserve">LiAl6(Si7Al)O20(OH)10 </t>
  </si>
  <si>
    <t>Rectorite</t>
  </si>
  <si>
    <t xml:space="preserve">(Na,Ca)Al4(Si,Al)8O20(OH)4•2(H2O) </t>
  </si>
  <si>
    <t>Saliotite</t>
  </si>
  <si>
    <t xml:space="preserve">Na0.5Li0.5Al3AlSi3O10(OH)5 </t>
  </si>
  <si>
    <t>Tosudite</t>
  </si>
  <si>
    <t xml:space="preserve">Na0,5(Al,Mg)6(Si,Al)8O18(OH)12•5(H2O) </t>
  </si>
  <si>
    <t>Karpinskite</t>
  </si>
  <si>
    <t xml:space="preserve">(Mg,Ni)2Si2O5(OH)2 </t>
  </si>
  <si>
    <t>Macaulayite</t>
  </si>
  <si>
    <t xml:space="preserve">(Fe+++,Al)24Si4O43(OH)2 </t>
  </si>
  <si>
    <t>Burckhardtite</t>
  </si>
  <si>
    <t xml:space="preserve">Pb2(Fe+++,Mn+++)Te++++(AlSi3O10)O2(OH)2•(H2O) </t>
  </si>
  <si>
    <t>Ferrisurite</t>
  </si>
  <si>
    <t xml:space="preserve">(Pb,Cu)2-3(CO3)1.5-2(OH,F)0.5-1[(Fe,Al)2Si4O10(OH)2]•n(H2O) </t>
  </si>
  <si>
    <t>Surite</t>
  </si>
  <si>
    <t xml:space="preserve">(Pb,Cu)2-3(CO3)1.5-2(OH,F)0.5-1[(Al,Fe+++)2(Si,Al)4O10(OH)2]•n(H2O) </t>
  </si>
  <si>
    <t>Niksergievite</t>
  </si>
  <si>
    <t xml:space="preserve">[Ba,Ca)2(Al,Si)7O10(CO3)(OH)6•nH2O </t>
  </si>
  <si>
    <t>Kegelite</t>
  </si>
  <si>
    <t xml:space="preserve">Pb8Al4Si8O20(SO4)2(CO3)4(OH)8 </t>
  </si>
  <si>
    <t>Phyllosilicates: Phyllosilicates with kaolinite layers</t>
  </si>
  <si>
    <t>DI</t>
  </si>
  <si>
    <t>Dickite</t>
  </si>
  <si>
    <t>Nacrite</t>
  </si>
  <si>
    <t>Hisingerite</t>
  </si>
  <si>
    <t xml:space="preserve">Fe+++2Si2O5(OH)4•2(H2O) </t>
  </si>
  <si>
    <t>Endellite</t>
  </si>
  <si>
    <t xml:space="preserve">Al2Si2O5(OH)4•2(H2O) </t>
  </si>
  <si>
    <t>Halloysite</t>
  </si>
  <si>
    <t>Sturtite</t>
  </si>
  <si>
    <t xml:space="preserve">(Fe3+)(Mn2+,Ca,Mg)Si4O10(OH)3•10(H2O) </t>
  </si>
  <si>
    <t>Clinochrysotile</t>
  </si>
  <si>
    <t xml:space="preserve">Mg3Si2O5(OH)4 </t>
  </si>
  <si>
    <t>Berthierine</t>
  </si>
  <si>
    <t xml:space="preserve">(Fe++,Fe+++,Al,Mg)2-3(Si,Al)2O5(OH)4 </t>
  </si>
  <si>
    <t>Brindleyite</t>
  </si>
  <si>
    <t xml:space="preserve">(Ni,Mg,Fe++)2Al(SiAl)O5(OH)4 </t>
  </si>
  <si>
    <t>Amesite</t>
  </si>
  <si>
    <t xml:space="preserve">Mg2Al(SiAl)O5(OH)4 </t>
  </si>
  <si>
    <t>Antigorite</t>
  </si>
  <si>
    <t xml:space="preserve">(Mg,Fe++)3Si2O5(OH)4 </t>
  </si>
  <si>
    <t>Caryopilite</t>
  </si>
  <si>
    <t xml:space="preserve">(Mn++,Mg,Zn,Fe++)3(Si,As)2O510(OH,Cl)4 </t>
  </si>
  <si>
    <t>Fraipontite</t>
  </si>
  <si>
    <t xml:space="preserve">(Zn,Al)3(Si,Al)2O5(OH)4 </t>
  </si>
  <si>
    <t>Cronstedtite</t>
  </si>
  <si>
    <t xml:space="preserve">Fe++2Fe+++(SiFe+++)O5(OH)4 </t>
  </si>
  <si>
    <t>Chrysotile</t>
  </si>
  <si>
    <t>Nepouite</t>
  </si>
  <si>
    <t xml:space="preserve">Ni3Si2O5(OH)4 </t>
  </si>
  <si>
    <t>Guidottiite</t>
  </si>
  <si>
    <t>Mn2Fe3+(Fe3+SiO5)(OH)4</t>
  </si>
  <si>
    <t>Greenalite</t>
  </si>
  <si>
    <t xml:space="preserve">(Fe++,Fe+++)2-3Si2O5(OH)4 </t>
  </si>
  <si>
    <t>Kellyite</t>
  </si>
  <si>
    <t xml:space="preserve">(Mn++,Mg,Al)3(Si,Al)2O5(OH)4 </t>
  </si>
  <si>
    <t>Lizardite</t>
  </si>
  <si>
    <t>Orthochrysotile</t>
  </si>
  <si>
    <t>Manandonite</t>
  </si>
  <si>
    <t xml:space="preserve">Li2Al4[(Si2AlB)O10](OH)8 </t>
  </si>
  <si>
    <t>Pecoraite</t>
  </si>
  <si>
    <t>Parachrysotile</t>
  </si>
  <si>
    <t>Maufite</t>
  </si>
  <si>
    <t xml:space="preserve">(Mg,Ni)Al4Si3O13•4(H2O) </t>
  </si>
  <si>
    <t>Allophane</t>
  </si>
  <si>
    <t xml:space="preserve">Al2O3•(SiO2)1.3-2•((H2O))2.5-3 </t>
  </si>
  <si>
    <t>Neotocite</t>
  </si>
  <si>
    <t xml:space="preserve">(Mn,Fe++)SiO3•(H2O) </t>
  </si>
  <si>
    <t>Imogolite</t>
  </si>
  <si>
    <t xml:space="preserve">Al2SiO3(OH)4 </t>
  </si>
  <si>
    <t>Bismutoferrite</t>
  </si>
  <si>
    <t xml:space="preserve">BiFe+++2(SiO4)2(OH) </t>
  </si>
  <si>
    <t>Chapmanite</t>
  </si>
  <si>
    <t xml:space="preserve">Sb+++Fe+++2(SiO4)2(OH) </t>
  </si>
  <si>
    <t>Phyllosilicates: Single tetrahedral nets of 6-membered rings</t>
  </si>
  <si>
    <t>Bementite</t>
  </si>
  <si>
    <t xml:space="preserve">Mn8Si6O15(OH)10 </t>
  </si>
  <si>
    <t>Brokenhillite</t>
  </si>
  <si>
    <t xml:space="preserve">(Mn,Fe)32[Si24O60]OH29Cl11 </t>
  </si>
  <si>
    <t>Friedelite</t>
  </si>
  <si>
    <t xml:space="preserve">Mn8Si6O15(OH,Cl)10 </t>
  </si>
  <si>
    <t>Mcgillite</t>
  </si>
  <si>
    <t xml:space="preserve">(Mn,Fe++)8Si6O15(OH)8Cl2 </t>
  </si>
  <si>
    <t>Pyrosmalite-(Fe)</t>
  </si>
  <si>
    <t xml:space="preserve">(Fe++,Mn)8Si6O15(OH,Cl)10 </t>
  </si>
  <si>
    <t>Pyrosmalite-(Mn)</t>
  </si>
  <si>
    <t xml:space="preserve">(Mn,Fe++)8Si6O15(OH,Cl)10 </t>
  </si>
  <si>
    <t>Schallerite</t>
  </si>
  <si>
    <t xml:space="preserve">Mn++16[As+++O2OH][Si12O30](OH)14 </t>
  </si>
  <si>
    <t>Nelenite</t>
  </si>
  <si>
    <t xml:space="preserve">(Mn,Fe++)16Si12As+++3O36(OH)17 </t>
  </si>
  <si>
    <t>Palygorskite</t>
  </si>
  <si>
    <t xml:space="preserve">(Mg,Al)2Si4O10(OH)•4(H2O) </t>
  </si>
  <si>
    <t>Yofortierite</t>
  </si>
  <si>
    <t xml:space="preserve">(Mn,Mg)5Si8O20(OH)2•8-9(H2O) </t>
  </si>
  <si>
    <t>Tuperssuatsiaite</t>
  </si>
  <si>
    <t xml:space="preserve">Na(Fe+++,Mn)3[Si8O20](OH)2•n(H2O) </t>
  </si>
  <si>
    <t>Falcondoite</t>
  </si>
  <si>
    <t xml:space="preserve">(Ni,Mg)4Si6O15(OH)2•6(H2O) </t>
  </si>
  <si>
    <t>Loughlinite</t>
  </si>
  <si>
    <t xml:space="preserve">Na2Mg3Si6O16•8(H2O) </t>
  </si>
  <si>
    <t>Kalifersite</t>
  </si>
  <si>
    <t xml:space="preserve">(K,Na)5Fe+++7Si20O50(OH)6•12(H2O) </t>
  </si>
  <si>
    <t>Sepiolite</t>
  </si>
  <si>
    <t xml:space="preserve">Mg4Si6O15(OH)2•6(H2O) </t>
  </si>
  <si>
    <t>Gyrolite</t>
  </si>
  <si>
    <t xml:space="preserve">NaCa16Si23AlO60(OH)8•64(H2O) </t>
  </si>
  <si>
    <t>Tungusite</t>
  </si>
  <si>
    <t xml:space="preserve">[Ca14(OH)8](Si8020)(Si8020)2[Fe++9(OH)14] </t>
  </si>
  <si>
    <t>Reyerite</t>
  </si>
  <si>
    <t xml:space="preserve">(Na,K)4Ca14Si22Al2O58(OH)8•6(H2O) </t>
  </si>
  <si>
    <t>Truscottite</t>
  </si>
  <si>
    <t xml:space="preserve">(Ca,Mn++)14Si24O58(OH)8•2(H2O) </t>
  </si>
  <si>
    <t>Natrosilite</t>
  </si>
  <si>
    <t xml:space="preserve">Na2Si2O5 </t>
  </si>
  <si>
    <t>Makatite</t>
  </si>
  <si>
    <t xml:space="preserve">Na2Si4O8(OH)2•4(H2O) </t>
  </si>
  <si>
    <t>Varennesite</t>
  </si>
  <si>
    <t xml:space="preserve">Na8Mn++2Si10O25(OH,Cl)2•12(H2O) </t>
  </si>
  <si>
    <t>Raite</t>
  </si>
  <si>
    <t xml:space="preserve">Na4Mn++4Si8(O,OH)24•9(H2O) </t>
  </si>
  <si>
    <t>Intersilite</t>
  </si>
  <si>
    <t xml:space="preserve">Na6Mn++Ti[Si10O24(OH)](OH)3•4(H2O) </t>
  </si>
  <si>
    <t>Shafranovskite</t>
  </si>
  <si>
    <t xml:space="preserve">K2Na3(Mn++,Fe++,Na)4[Si9(O,OH)27](OH)2•n(H2O), </t>
  </si>
  <si>
    <t>Zakharovite</t>
  </si>
  <si>
    <t xml:space="preserve">Na4Mn++5Si10O24(OH)6•6(H2O) </t>
  </si>
  <si>
    <t>Zeophyllite</t>
  </si>
  <si>
    <t xml:space="preserve">Ca4Si3O8(OH,F)4•2(H2O) </t>
  </si>
  <si>
    <t>Minehillite</t>
  </si>
  <si>
    <t xml:space="preserve">(K,Na)2-3Ca28(Zn4Al4Si40)O112(OH)16 </t>
  </si>
  <si>
    <t>Fedorite</t>
  </si>
  <si>
    <t xml:space="preserve">KNa4Ca4(Al,Si)16O36(OH,F)4•6(H2O) </t>
  </si>
  <si>
    <t>Martinite</t>
  </si>
  <si>
    <t xml:space="preserve">(Na,[],Ca)12Ca4(Si,S,B)14B2O38(OH,Cl)2F2•4(H2O) </t>
  </si>
  <si>
    <t>Lalondeite</t>
  </si>
  <si>
    <t xml:space="preserve">(Na,Ca)6(Ca,Na)3Si16O38(F,OH)2•3(H2O) </t>
  </si>
  <si>
    <t>Phyllosilicates: Single nets with 6-membered rings, ± other rings</t>
  </si>
  <si>
    <t>Petalite</t>
  </si>
  <si>
    <t xml:space="preserve">LiAlSi4O10 </t>
  </si>
  <si>
    <t>Sanbornite</t>
  </si>
  <si>
    <t xml:space="preserve">BaSi2O5 </t>
  </si>
  <si>
    <t>Searlesite</t>
  </si>
  <si>
    <t xml:space="preserve">NaBSi2O5(OH)2 </t>
  </si>
  <si>
    <t>Silinaite</t>
  </si>
  <si>
    <t xml:space="preserve">NaLiSi2O5•2(H2O) </t>
  </si>
  <si>
    <t>Kanemite</t>
  </si>
  <si>
    <t xml:space="preserve">NaHSi2O5•3(H2O) </t>
  </si>
  <si>
    <t>Yakovenchukite-(Y)</t>
  </si>
  <si>
    <t xml:space="preserve">K3NaCaY2(Si12O30)•4H2O </t>
  </si>
  <si>
    <t>Phyllosilicates: Double nets with 6-membered and larger rings</t>
  </si>
  <si>
    <t>Cymrite</t>
  </si>
  <si>
    <t xml:space="preserve">BaAl2Si2O8•(H2O) </t>
  </si>
  <si>
    <t>Bariumbannisterite</t>
  </si>
  <si>
    <t xml:space="preserve">(K,H3O)(Ba,Ca)(Mn++,Fe++,Mg)21(Si,Al)32O80(O,OH)16•4-12(H2O) </t>
  </si>
  <si>
    <t>Naujakasite</t>
  </si>
  <si>
    <t xml:space="preserve">Na6(Fe++,Mn)Al4Si8O26 </t>
  </si>
  <si>
    <t>Manganonaujakasite</t>
  </si>
  <si>
    <t xml:space="preserve">Na6(Mn,Fe++ </t>
  </si>
  <si>
    <t>Dmisteinbergite</t>
  </si>
  <si>
    <t xml:space="preserve">CaAl2Si2O8 </t>
  </si>
  <si>
    <t>Kampfite</t>
  </si>
  <si>
    <t xml:space="preserve">Ba12(Si11Al5)O31(CO3)8Cl5 </t>
  </si>
  <si>
    <t>Vertumnite</t>
  </si>
  <si>
    <t xml:space="preserve">Ca8Al4(Al4Si5)O12[(OH)36•10(H2O) </t>
  </si>
  <si>
    <t>Stratlingite</t>
  </si>
  <si>
    <t xml:space="preserve">Ca2Al[(OH)6AlSiO2-3(OH)4-3]•2,5(H2O) </t>
  </si>
  <si>
    <t>Eggletonite</t>
  </si>
  <si>
    <t xml:space="preserve">Na2Mn8[Si11AlO29](OH)7•11(H2O) </t>
  </si>
  <si>
    <t>Ganophyllite</t>
  </si>
  <si>
    <t xml:space="preserve">(K,Na)2(Mn,Al,Mg)8(Si,Al)12O29(OH)7•8-9(H2O) </t>
  </si>
  <si>
    <t>Tamaite</t>
  </si>
  <si>
    <t xml:space="preserve">(Ca,K,Ba,Na)3-4Mn24(Si,Al)40(O,OH)112•21(H2O) </t>
  </si>
  <si>
    <t>Coombsite</t>
  </si>
  <si>
    <t xml:space="preserve">K(Mn++,Fe++,Mg)13(Si,Al)18O42(OH)14 </t>
  </si>
  <si>
    <t>Zussmanite</t>
  </si>
  <si>
    <t xml:space="preserve">K(Fe++,Mg,Mn)13[AlSi17O42](OH)14 </t>
  </si>
  <si>
    <t>Franklinphilite</t>
  </si>
  <si>
    <t xml:space="preserve">(K,Na)4(Mn++,Mg,Zn)48(Si,Al)72(O,OH)216•6(H2O) </t>
  </si>
  <si>
    <t>Lennilenapeite</t>
  </si>
  <si>
    <t xml:space="preserve">K6-7(Mg,Mn,Fe++,Fe+++,Zn)48(Si,Al)72(O,OH)216•16(H2O) </t>
  </si>
  <si>
    <t>Stilpnomelane</t>
  </si>
  <si>
    <t xml:space="preserve">K(Fe++,Mg,Fe+++)8(Si,Al)12(O,OH)27•n(H2O) </t>
  </si>
  <si>
    <t>Ekmanite</t>
  </si>
  <si>
    <t xml:space="preserve">(Fe++,Mg,Mn,Fe+++)3(Si,Al)4O10(OH)2•2(H2O) </t>
  </si>
  <si>
    <t>Parsettensite</t>
  </si>
  <si>
    <t xml:space="preserve">(K,Na,Ca)(Mn,Al)7Si8O20(OH)8•2(H2O) </t>
  </si>
  <si>
    <t>Latiumite</t>
  </si>
  <si>
    <t xml:space="preserve">(Ca,K)8(Al,Mg,Fe)(Si,Al)10O25(SO4) </t>
  </si>
  <si>
    <t>Tuscanite</t>
  </si>
  <si>
    <t xml:space="preserve">K(Ca,Na)6(Si,Al)10O22(SO4,CO3,(OH)2)•(H2O) </t>
  </si>
  <si>
    <t>Jagoite</t>
  </si>
  <si>
    <t xml:space="preserve">(Pb,Na,Ca)3(Fe+++,Mg)Si3O10(Cl,OH) </t>
  </si>
  <si>
    <t>Wickenburgite</t>
  </si>
  <si>
    <t xml:space="preserve">Pb3CaAl2Si10O27•4(H2O) </t>
  </si>
  <si>
    <t>Hyttsjoite</t>
  </si>
  <si>
    <t xml:space="preserve">Pb18Ba2Ca5Mn++2Fe+++2Si30O90Cl•6(H2O) </t>
  </si>
  <si>
    <t>Armbrusterite</t>
  </si>
  <si>
    <t xml:space="preserve">K5Na6Mn+++Mn++14[Si9O22]4(OH)10•4H2O </t>
  </si>
  <si>
    <t>Britvinite</t>
  </si>
  <si>
    <t xml:space="preserve">Pb7+xMg4.5[(Si,Al)5O14](BO3)(BO3,AsO4)(CO3)(OH,O)7 </t>
  </si>
  <si>
    <t>Bannisterite</t>
  </si>
  <si>
    <t xml:space="preserve">KCa(Mn,Fe++,Zn,Mg)21(Si,Al)32O76(OH)16•4-12(H2O) </t>
  </si>
  <si>
    <t>Phyllosilicates: Transitional structures between phyllosilicate and other silicate units</t>
  </si>
  <si>
    <t>Neptunite</t>
  </si>
  <si>
    <t xml:space="preserve">KNa2Li(Fe++,Mn)2Ti2Si8O24 </t>
  </si>
  <si>
    <t>Manganoneptunite</t>
  </si>
  <si>
    <t xml:space="preserve">KNa2Li(Mn,Fe++)2Ti2Si8O24 </t>
  </si>
  <si>
    <t>Watatsumiite</t>
  </si>
  <si>
    <t xml:space="preserve">Na2KMn2LiV2Si8O24 </t>
  </si>
  <si>
    <t>Grumantite</t>
  </si>
  <si>
    <t xml:space="preserve">NaHSi2O5•(H2O) </t>
  </si>
  <si>
    <t>Sarcolite</t>
  </si>
  <si>
    <t xml:space="preserve">NaCa6Al4Si6O24F </t>
  </si>
  <si>
    <t>Ussingite</t>
  </si>
  <si>
    <t xml:space="preserve">Na2AlSi3O8(OH) </t>
  </si>
  <si>
    <t>Eirikite</t>
  </si>
  <si>
    <t xml:space="preserve">KNa6Be2(Si15Al3)O39F2 </t>
  </si>
  <si>
    <t>Leifite</t>
  </si>
  <si>
    <t xml:space="preserve">Na2(Si,Al,Be)7(O,OH,F)14 </t>
  </si>
  <si>
    <t>Telyushenkoite</t>
  </si>
  <si>
    <t xml:space="preserve">CsNa6[Be2(Si,Al)18O39F2] </t>
  </si>
  <si>
    <t>Nafertisite</t>
  </si>
  <si>
    <t xml:space="preserve">Na3(Fe++,Fe+++)6(Ti2Si12O34)(O,OH)7•2(H2O) </t>
  </si>
  <si>
    <t>Phyllosilicates: Unclassified phyllosilicates</t>
  </si>
  <si>
    <t>Lourenswalsite</t>
  </si>
  <si>
    <t xml:space="preserve">(K,Ba)2(Ti,Mg,Ca,Fe)4(Si,Al,Fe)6O14(OH)12 </t>
  </si>
  <si>
    <t>Middendorfite</t>
  </si>
  <si>
    <t xml:space="preserve">K3Na2Mn5Si12(O,OH)36•2H2O </t>
  </si>
  <si>
    <t>Orlymanite</t>
  </si>
  <si>
    <t xml:space="preserve">Ca4Mn++3Si8O20(OH)6•2(H2O) </t>
  </si>
  <si>
    <t>Tektosilicates without Zeolitic H2O: Tektosilicates without additional non-tetrahedral anions, (Al,B):Si = 1:1</t>
  </si>
  <si>
    <t>Nepheline</t>
  </si>
  <si>
    <t xml:space="preserve">(Na,K)AlSiO4 </t>
  </si>
  <si>
    <t>Kaliophilite</t>
  </si>
  <si>
    <t xml:space="preserve">KAlSiO4 </t>
  </si>
  <si>
    <t>Kalsilite</t>
  </si>
  <si>
    <t>Panunzite</t>
  </si>
  <si>
    <t xml:space="preserve">(K,Na)AlSiO4 </t>
  </si>
  <si>
    <t>Trikalsilite</t>
  </si>
  <si>
    <t>Megakalsilite</t>
  </si>
  <si>
    <t>Yoshiokaite</t>
  </si>
  <si>
    <t xml:space="preserve">(Ca8-(x/2)[](x/2)Al16-xSixO32) </t>
  </si>
  <si>
    <t>Malinkoite</t>
  </si>
  <si>
    <t xml:space="preserve">NaBSiO4 </t>
  </si>
  <si>
    <t>Virgilite</t>
  </si>
  <si>
    <t xml:space="preserve">LixAlxSi3-xO6 </t>
  </si>
  <si>
    <t>Lisitsynite</t>
  </si>
  <si>
    <t xml:space="preserve">KBSi2O6 </t>
  </si>
  <si>
    <t>Buddingtonite</t>
  </si>
  <si>
    <t xml:space="preserve">(NH4)AlSi3O8•0.5(H2O) </t>
  </si>
  <si>
    <t>Celsian</t>
  </si>
  <si>
    <t xml:space="preserve">BaAl2Si2O8 </t>
  </si>
  <si>
    <t>Anorthoclase</t>
  </si>
  <si>
    <t xml:space="preserve">(Na,K)AlSi3O8 </t>
  </si>
  <si>
    <t>Hyalophane</t>
  </si>
  <si>
    <t xml:space="preserve">(K,Ba)Al(Si,Al)3O8 </t>
  </si>
  <si>
    <t>Microcline</t>
  </si>
  <si>
    <t>Amazonite</t>
  </si>
  <si>
    <t>Rubicline</t>
  </si>
  <si>
    <t xml:space="preserve">(Rb,K)AlSi3O8 </t>
  </si>
  <si>
    <t>Sanidine</t>
  </si>
  <si>
    <t xml:space="preserve">(K,Na)(Si,Al)4O8 </t>
  </si>
  <si>
    <t>Reedmergnerite</t>
  </si>
  <si>
    <t xml:space="preserve">NaBSi3O8 </t>
  </si>
  <si>
    <t>Bytownite</t>
  </si>
  <si>
    <t xml:space="preserve">(Ca,Na)(Si,Al)4O8 </t>
  </si>
  <si>
    <t>Anorthite</t>
  </si>
  <si>
    <t>Andesine</t>
  </si>
  <si>
    <t>Labradorite</t>
  </si>
  <si>
    <t>Oligoclase</t>
  </si>
  <si>
    <t>Paracelsian</t>
  </si>
  <si>
    <t>Kumdykolite</t>
  </si>
  <si>
    <t>Svyatoslavite</t>
  </si>
  <si>
    <t>Slawsonite</t>
  </si>
  <si>
    <t xml:space="preserve">(Sr,Ca)Al2Si2O8 </t>
  </si>
  <si>
    <t>Lisetite</t>
  </si>
  <si>
    <t xml:space="preserve">Na2CaAl4Si4O16 </t>
  </si>
  <si>
    <t>Banalsite</t>
  </si>
  <si>
    <t xml:space="preserve">BaNa2Al4Si4O16 </t>
  </si>
  <si>
    <t>Stronalsite</t>
  </si>
  <si>
    <t xml:space="preserve">SrNa2Al4Si4O16 </t>
  </si>
  <si>
    <t>Danburite</t>
  </si>
  <si>
    <t xml:space="preserve">CaB2(SiO4)2 </t>
  </si>
  <si>
    <t>Maleevite</t>
  </si>
  <si>
    <t xml:space="preserve">BaB2Si2O8 </t>
  </si>
  <si>
    <t>Pekovite</t>
  </si>
  <si>
    <t xml:space="preserve">SrB2Si2O8 </t>
  </si>
  <si>
    <t>Lingunite</t>
  </si>
  <si>
    <t xml:space="preserve">(Na,Ca)AlSi3O8 </t>
  </si>
  <si>
    <t>Kokchetavite</t>
  </si>
  <si>
    <t>Tektosilicates without Zeolitic H2O: Tektosilicates with additional anions</t>
  </si>
  <si>
    <t>IMA2008-065</t>
  </si>
  <si>
    <t xml:space="preserve">(Na,K)6Ca2(Si6Al6O24)Cl2(CO3) </t>
  </si>
  <si>
    <t>Biachellaite</t>
  </si>
  <si>
    <t xml:space="preserve">(Na,Ca,K)8(Si6Al6O24)(SO4)2(OH)0.5•H2O </t>
  </si>
  <si>
    <t>IMA2008-006</t>
  </si>
  <si>
    <t xml:space="preserve">[Na82.5Ca33K16.5](Si99Al99O396)(SO4)33•4H2O </t>
  </si>
  <si>
    <t>Alloriite</t>
  </si>
  <si>
    <t xml:space="preserve">Na5K1.5Ca(Si6Al6O24)(SO4)(OH)0.5•H2O </t>
  </si>
  <si>
    <t>Bystrite</t>
  </si>
  <si>
    <t xml:space="preserve">(Na,K)7Ca(Si6Al6)O24S4.5•(H2O) </t>
  </si>
  <si>
    <t>Afghanite</t>
  </si>
  <si>
    <t xml:space="preserve">(Na,Ca,K)8(Si,Al)12O24(SO4,Cl,CO3)3•(H2O) </t>
  </si>
  <si>
    <t>Cancrisilite</t>
  </si>
  <si>
    <t xml:space="preserve">Na7Al5Si7O24(C03)•3(H2O) </t>
  </si>
  <si>
    <t>Cancrinite</t>
  </si>
  <si>
    <t xml:space="preserve">Na6Ca2Al6Si6O24(CO3)2 </t>
  </si>
  <si>
    <t>Hydroxycancrinite</t>
  </si>
  <si>
    <t xml:space="preserve">Na4(AlSiO4)3(OH)•(H2O) </t>
  </si>
  <si>
    <t>Franzinite</t>
  </si>
  <si>
    <t xml:space="preserve">[(Na,K)30Ca10][Si30Al30O120](SO4)10•2(H2O) </t>
  </si>
  <si>
    <t>Liottite</t>
  </si>
  <si>
    <t xml:space="preserve">(Ca,Na,K)8(Si,Al)12O24[(SO4),(CO3),Cl,OH]4•(H2O) </t>
  </si>
  <si>
    <t>Davyne</t>
  </si>
  <si>
    <t xml:space="preserve">Na4K2Ca2Si6Al6O24(SO4)Cl2 </t>
  </si>
  <si>
    <t>Giuseppettite</t>
  </si>
  <si>
    <t xml:space="preserve">[Na42K16Ca6]S64Si48Al48O192(SO4)10Cl2•5H2O </t>
  </si>
  <si>
    <t>Quadridavyne</t>
  </si>
  <si>
    <t xml:space="preserve">(Na,K)6Ca2Al6Si6O24Cl4 </t>
  </si>
  <si>
    <t>Pitiglianoite</t>
  </si>
  <si>
    <t xml:space="preserve">Na6K2Si6Al6O24(SO4)•2(H2O) </t>
  </si>
  <si>
    <t>Microsommite</t>
  </si>
  <si>
    <t xml:space="preserve">(Na,Ca,K)7-8(Si,Al)12O24(Cl,SO4)2-3 </t>
  </si>
  <si>
    <t>Vishnevite</t>
  </si>
  <si>
    <t xml:space="preserve">(Na,Ca,K)6(Si,Al)12O24[(SO4),(CO3),Cl2]2-4•n(H2O) </t>
  </si>
  <si>
    <t>Sacrofanite</t>
  </si>
  <si>
    <t xml:space="preserve">(Na,Ca,K)9Si6Al6O24[(OH),(SO4),(CO3),Cl)]4•n(H2O) </t>
  </si>
  <si>
    <t>Tounkite</t>
  </si>
  <si>
    <t xml:space="preserve">(Na,Ca,K)8Al6Si6O24(SO4)2Cl•(H2O) </t>
  </si>
  <si>
    <t>Marinellite</t>
  </si>
  <si>
    <t xml:space="preserve">[(Na,K)42Ca6](Si36Al36O144)(SO4)8Cl2•6(H2O) </t>
  </si>
  <si>
    <t>Farneseite</t>
  </si>
  <si>
    <t xml:space="preserve">(Na37K9Ca10)S56(Si42Al42)S84O168(SO4)12•6(H2O) </t>
  </si>
  <si>
    <t>Danalite</t>
  </si>
  <si>
    <t xml:space="preserve">Fe++4Be3(SiO4)3S </t>
  </si>
  <si>
    <t>Genthelvite</t>
  </si>
  <si>
    <t xml:space="preserve">Zn4Be3(SiO4)3S </t>
  </si>
  <si>
    <t>Helvite</t>
  </si>
  <si>
    <t xml:space="preserve">Mn4Be3(SiO4)3S </t>
  </si>
  <si>
    <t>Bicchulite</t>
  </si>
  <si>
    <t xml:space="preserve">Ca2Al2SiO6(OH)2 </t>
  </si>
  <si>
    <t>Hauyne</t>
  </si>
  <si>
    <t xml:space="preserve">(Na,Ca)4-8Al6Si6(O,S)24(SO4,Cl)1-2 </t>
  </si>
  <si>
    <t>Lazurite</t>
  </si>
  <si>
    <t xml:space="preserve">Na3Ca(Al3Si3O12)S </t>
  </si>
  <si>
    <t>Kamaishilite</t>
  </si>
  <si>
    <t>Nosean</t>
  </si>
  <si>
    <t xml:space="preserve">Na8Al6Si6O24(SO4) </t>
  </si>
  <si>
    <t>Sodalite</t>
  </si>
  <si>
    <t xml:space="preserve">Na8Al6Si6O24Cl2 </t>
  </si>
  <si>
    <t>Tugtupite</t>
  </si>
  <si>
    <t xml:space="preserve">Na4AlBeSi4O12Cl </t>
  </si>
  <si>
    <t>Tsaregorodtsevite</t>
  </si>
  <si>
    <t xml:space="preserve">N(CH3)4AlSi5O12 </t>
  </si>
  <si>
    <t>Meionite</t>
  </si>
  <si>
    <t xml:space="preserve">Ca4Al6Si6O24CO3 </t>
  </si>
  <si>
    <t>Marialite</t>
  </si>
  <si>
    <t xml:space="preserve">Na4Al3Si9O24Cl </t>
  </si>
  <si>
    <t>Scapolite</t>
  </si>
  <si>
    <t xml:space="preserve">(Na,Ca)4[(Al,Si)12O24]Cl </t>
  </si>
  <si>
    <t>Silvialite</t>
  </si>
  <si>
    <t xml:space="preserve">(Ca,Na)4Al6Si6O24(SO4,CO3) </t>
  </si>
  <si>
    <t>Tektosilicates without Zeolitic H2O: Unknown</t>
  </si>
  <si>
    <t>Kyanoxalite</t>
  </si>
  <si>
    <t xml:space="preserve">Na7(Al5-6Si6-7O24)(C2O4)0.5-1.0•5H2O </t>
  </si>
  <si>
    <t>Tektosilicates with Zeolitic H2O</t>
  </si>
  <si>
    <t>Alflarsenite</t>
  </si>
  <si>
    <t xml:space="preserve">NaCa2Be3Si4O13(OH)•2H2O </t>
  </si>
  <si>
    <t>Tektosilicates with Zeolitic H2O: Zeolites with T5O10 Units – The Fibrous Zeolites</t>
  </si>
  <si>
    <t>Gonnardite</t>
  </si>
  <si>
    <t xml:space="preserve">Na2CaAl4Si6O20•7(H2O) </t>
  </si>
  <si>
    <t>Mesolite</t>
  </si>
  <si>
    <t xml:space="preserve">Na2Ca2Al6Si9O30•8(H2O) </t>
  </si>
  <si>
    <t>Natrolite</t>
  </si>
  <si>
    <t xml:space="preserve">Na2[Al2Si3O10]•2(H2O) </t>
  </si>
  <si>
    <t>Paranatrolite</t>
  </si>
  <si>
    <t xml:space="preserve">Na2[Al2Si3O10]•3(H2O) </t>
  </si>
  <si>
    <t>Scolecite</t>
  </si>
  <si>
    <t xml:space="preserve">CaAl2Si3O10•3(H2O) </t>
  </si>
  <si>
    <t>Tetranatrolite</t>
  </si>
  <si>
    <t>Thomsonite-Sr</t>
  </si>
  <si>
    <t xml:space="preserve">(Sr,Ca)2Na[Al5Si5O20]•7(H2O) </t>
  </si>
  <si>
    <t>Thomsonite-Ca</t>
  </si>
  <si>
    <t xml:space="preserve">NaCa2Al5Si5O20•6(H2O) </t>
  </si>
  <si>
    <t>Kalborsite</t>
  </si>
  <si>
    <t xml:space="preserve">K6Al4Si6BO20(OH)4Cl </t>
  </si>
  <si>
    <t>Edingtonite</t>
  </si>
  <si>
    <t xml:space="preserve">BaAl2Si3O10•4(H2O) </t>
  </si>
  <si>
    <t>Tektosilicates with Zeolitic H2O: Chains of single connected 4-membered rings</t>
  </si>
  <si>
    <t>Ammonioleucite</t>
  </si>
  <si>
    <t xml:space="preserve">(NH4,K)AlSi2O6 </t>
  </si>
  <si>
    <t>Leucite</t>
  </si>
  <si>
    <t xml:space="preserve">KAlSi2O6 </t>
  </si>
  <si>
    <t>Analcime</t>
  </si>
  <si>
    <t xml:space="preserve">NaAlSi2O6•(H2O) </t>
  </si>
  <si>
    <t>Hsianghualite</t>
  </si>
  <si>
    <t xml:space="preserve">Ca3Li2Be3(SiO4)3F2 </t>
  </si>
  <si>
    <t>Lithosite</t>
  </si>
  <si>
    <t xml:space="preserve">K6Al4Si8O25•(H2O) </t>
  </si>
  <si>
    <t>Pollucite</t>
  </si>
  <si>
    <t xml:space="preserve">(Cs,Na)2Al2Si4O12•(H2O) </t>
  </si>
  <si>
    <t>Wairakite</t>
  </si>
  <si>
    <t xml:space="preserve">CaAl2Si4O12•2(H2O) </t>
  </si>
  <si>
    <t>Yugawaralite</t>
  </si>
  <si>
    <t xml:space="preserve">CaAl2Si6O16•4(H2O) </t>
  </si>
  <si>
    <t>Roggianite</t>
  </si>
  <si>
    <t xml:space="preserve">Ca2[Be(OH)2Al2Si4O13]•&lt;2•5(H2O) </t>
  </si>
  <si>
    <t>Goosecreekite</t>
  </si>
  <si>
    <t xml:space="preserve">CaAl2Si6O16•5(H2O) </t>
  </si>
  <si>
    <t>Montesommaite</t>
  </si>
  <si>
    <t xml:space="preserve">(K,Na)9Al9Si23O64•10(H2O) </t>
  </si>
  <si>
    <t>Partheite</t>
  </si>
  <si>
    <t xml:space="preserve">Ca2Al4Si4O15(OH)2•4(H2O) </t>
  </si>
  <si>
    <t>Tektosilicates with Zeolitic H2O: Chains of doubly-connected 4-membered rings</t>
  </si>
  <si>
    <t>Amicite</t>
  </si>
  <si>
    <t xml:space="preserve">K2Na2Al4Si4O16•5(H2O) </t>
  </si>
  <si>
    <t>Garronite</t>
  </si>
  <si>
    <t xml:space="preserve">Na2Ca5Al12Si20O64•27(H2O) </t>
  </si>
  <si>
    <t>Gobbinsite</t>
  </si>
  <si>
    <t xml:space="preserve">(Na2,Ca)2K2Al6Si10O32•12(H2O) </t>
  </si>
  <si>
    <t>Gismondine</t>
  </si>
  <si>
    <t xml:space="preserve">Ca2Al4Si4O16•9(H2O) </t>
  </si>
  <si>
    <t>Harmotome</t>
  </si>
  <si>
    <t xml:space="preserve">(Ba,Na,K)1-2(Si,Al)8O16•6(H2O) </t>
  </si>
  <si>
    <t>Phillipsite-Na</t>
  </si>
  <si>
    <t xml:space="preserve">(Na,K,Ca)1-2(Si,Al)8O16•6(H2O) </t>
  </si>
  <si>
    <t>Phillipsite-Ca</t>
  </si>
  <si>
    <t xml:space="preserve">(Ca,K,Na)1-2(Si,Al)8O16•6(H2O) </t>
  </si>
  <si>
    <t>Phillipsite-K</t>
  </si>
  <si>
    <t xml:space="preserve">(K,Na,Ca)1-2(Si,Al)8O16•6(H2O) </t>
  </si>
  <si>
    <t>Merlinoite</t>
  </si>
  <si>
    <t xml:space="preserve">(K,Ca,Na,Ba)7Si23Al9O64•23(H2O) </t>
  </si>
  <si>
    <t>Mazzite-Mg</t>
  </si>
  <si>
    <t xml:space="preserve">K2CaMg2(Al,Si)36O72•28(H2O) </t>
  </si>
  <si>
    <t>Mazzite-Na</t>
  </si>
  <si>
    <t xml:space="preserve">Na8Al8Si28O72•30H2O </t>
  </si>
  <si>
    <t>Perlialite</t>
  </si>
  <si>
    <t xml:space="preserve">K8Tl4Al12Si24O72•20(H2O) </t>
  </si>
  <si>
    <t>Boggsite</t>
  </si>
  <si>
    <t xml:space="preserve">NaCa2(Al5Si19O48)•17(H2O) </t>
  </si>
  <si>
    <t>Paulingite-Ca</t>
  </si>
  <si>
    <t xml:space="preserve">(Ca,K,Na,Ba)5[Al10Si35O84]•34(H2O) </t>
  </si>
  <si>
    <t>Paulingite-K</t>
  </si>
  <si>
    <t xml:space="preserve">(K2,Ca,Na2,Ba)5Al10Si35O90•45(H2O) </t>
  </si>
  <si>
    <t>Paulingite-Na</t>
  </si>
  <si>
    <t xml:space="preserve">(Na2,K2,Ca,Ba)5Al10Si35O90•45(H2O) </t>
  </si>
  <si>
    <t>Tektosilicates with Zeolitic H2O: Chains of 6-membered rings – tabular zeolites</t>
  </si>
  <si>
    <t>Gmelinite-Ca</t>
  </si>
  <si>
    <t xml:space="preserve">(Ca,Na2)Al2Si4O12•6(H2O) </t>
  </si>
  <si>
    <t>Gmelinite-K</t>
  </si>
  <si>
    <t xml:space="preserve">(K,Na,Ca)6(Al7Si17O48)•22(H2O) </t>
  </si>
  <si>
    <t>Gmelinite-Na</t>
  </si>
  <si>
    <t xml:space="preserve">(Na2,Ca)Al2Si4O12•6(H2O) </t>
  </si>
  <si>
    <t>Chabazite-K</t>
  </si>
  <si>
    <t xml:space="preserve">(K2,Ca,Na2,Mg)[Al2Si4O12]•6(H2O) </t>
  </si>
  <si>
    <t>Chabazite-Ca</t>
  </si>
  <si>
    <t xml:space="preserve">(Ca0.5,Na,K)4[Al4Si8O24]•12H2O </t>
  </si>
  <si>
    <t>Chabazite-Na</t>
  </si>
  <si>
    <t xml:space="preserve">(Na2,K2,Ca,Mg)[Al2Si4O12]•6(H2O) </t>
  </si>
  <si>
    <t>Herschelite</t>
  </si>
  <si>
    <t xml:space="preserve">(Na,Ca,K)AlSi2O6•3(H2O) </t>
  </si>
  <si>
    <t>Chabazite-Sr</t>
  </si>
  <si>
    <t xml:space="preserve">(Sr,Ca,K2,Na2)[Al2Si4O12]•6(H2O) </t>
  </si>
  <si>
    <t>Willhendersonite</t>
  </si>
  <si>
    <t xml:space="preserve">KCaAl3Si3O12•5(H2O) </t>
  </si>
  <si>
    <t>Levyne-Ca</t>
  </si>
  <si>
    <t xml:space="preserve">(Ca,Na2,K2)Al2Si4O12•6(H2O) </t>
  </si>
  <si>
    <t>Levyne-Na</t>
  </si>
  <si>
    <t xml:space="preserve">(Na2,Ca,K2)Al2Si4O12•6(H2O) </t>
  </si>
  <si>
    <t>Bellbergite</t>
  </si>
  <si>
    <t xml:space="preserve">(K,Ba,Sr)2Sr2Ca2(Ca,Na)4Al18Si18O72•30(H2O) </t>
  </si>
  <si>
    <t>Erionite-Ca</t>
  </si>
  <si>
    <t xml:space="preserve">(Ca,K2,Na2)2[Al4Si14O36]•15(H2O) </t>
  </si>
  <si>
    <t>Erionite-K</t>
  </si>
  <si>
    <t xml:space="preserve">(K2,Ca,Na2)2[Al4Si14O36]•15(H2O) </t>
  </si>
  <si>
    <t>Erionite-Na</t>
  </si>
  <si>
    <t xml:space="preserve">(Na2,K2,Ca)2[Al4Si14O36]•15(H2O) </t>
  </si>
  <si>
    <t>Wenkite</t>
  </si>
  <si>
    <t xml:space="preserve">Ba4Ca6(Si,Al)20O39(OH)2(SO4)3•n(H2O) </t>
  </si>
  <si>
    <t>Offretite</t>
  </si>
  <si>
    <t xml:space="preserve">(K2,Ca,Mg)2.5Al5Si13O36•15(H2O) </t>
  </si>
  <si>
    <t>Faujasite-Ca</t>
  </si>
  <si>
    <t xml:space="preserve">(Ca,Na2,Mg)3.5[Al7Si17O48]•32(H2O) </t>
  </si>
  <si>
    <t>Faujasite-Mg</t>
  </si>
  <si>
    <t xml:space="preserve">(Mg,Na2,Ca)3.5[Al7Si17O48]•32(H2O) </t>
  </si>
  <si>
    <t>Faujasite-Na</t>
  </si>
  <si>
    <t xml:space="preserve">(Na2,Ca,Mg)3.5[Al7Si17O48]•32(H2O) </t>
  </si>
  <si>
    <t>Maricopaite</t>
  </si>
  <si>
    <t xml:space="preserve">Pb7Ca2(Si,Al)48O100•32(H2O) </t>
  </si>
  <si>
    <t>Mordenite</t>
  </si>
  <si>
    <t xml:space="preserve">(Ca,Na2,K2)Al2Si10O24•7(H2O) </t>
  </si>
  <si>
    <t>Dachiardite-Ca</t>
  </si>
  <si>
    <t xml:space="preserve">(Ca,Na2,K2)5Al10Si38O96•25(H2O) </t>
  </si>
  <si>
    <t>Dachiardite-Na</t>
  </si>
  <si>
    <t xml:space="preserve">(Na2,Ca,K2)4Al4Si20O48•13(H2O) </t>
  </si>
  <si>
    <t>Epistilbite</t>
  </si>
  <si>
    <t>Ferrierite-K</t>
  </si>
  <si>
    <t xml:space="preserve">(K,Na)2Mg(Si,Al)18O36•9(H2O) </t>
  </si>
  <si>
    <t>Ferrierite-Mg</t>
  </si>
  <si>
    <t xml:space="preserve">(Mg,Na,K)2Mg(Si,Al)18O36•9(H2O) </t>
  </si>
  <si>
    <t>Ferrierite-Na</t>
  </si>
  <si>
    <t xml:space="preserve">(Na,K)2Mg(Si,Al)18O36•9(H2O) </t>
  </si>
  <si>
    <t>Bikitaite</t>
  </si>
  <si>
    <t xml:space="preserve">Li2[Al2Si4O12]•2(H2O) </t>
  </si>
  <si>
    <t>Tektosilicates with Zeolitic H2O: Chains of T10O20 Tetrahedra</t>
  </si>
  <si>
    <t>Heulandite-Ba</t>
  </si>
  <si>
    <t xml:space="preserve">(Ba,Ca,K,Na,Sr)5Al9Si27O72•22(H2O) </t>
  </si>
  <si>
    <t>Clinoptilolite-Na</t>
  </si>
  <si>
    <t xml:space="preserve">(Na,K,Ca)2-3Al3(Al,Si)2Si13O36•12(H2O) </t>
  </si>
  <si>
    <t>Clinoptilolite-K</t>
  </si>
  <si>
    <t>Clinoptilolite-Ca</t>
  </si>
  <si>
    <t xml:space="preserve">(Ca,Na,K)2-3Al3(Al,Si)2Si13O36•12(H2O) </t>
  </si>
  <si>
    <t>Heulandite-Ca</t>
  </si>
  <si>
    <t xml:space="preserve">(Ca,Na)2-3Al3(Al,Si)2Si13O36•12(H2O) </t>
  </si>
  <si>
    <t>Heulandite-K</t>
  </si>
  <si>
    <t xml:space="preserve">(K,Na,Ca)2-3Al3(Al,Si)2Si13O36•12(H2O) </t>
  </si>
  <si>
    <t>Heulandite-Na</t>
  </si>
  <si>
    <t xml:space="preserve">(Na,Ca)2-3Al3(Al,Si)2Si13O36•12(H2O) </t>
  </si>
  <si>
    <t>Heulandite-Sr</t>
  </si>
  <si>
    <t xml:space="preserve">(Sr,Na,Ca)2-3Al3(Al,Si)2Si13O36•12(H2O) </t>
  </si>
  <si>
    <t>Stilbite-Ca</t>
  </si>
  <si>
    <t xml:space="preserve">NaCa4[Al8Si28O72]•n(H2O) </t>
  </si>
  <si>
    <t>Stilbite-Na</t>
  </si>
  <si>
    <t xml:space="preserve">Na3Ca3[Al8Si28O72]•n(H2O) </t>
  </si>
  <si>
    <t>Barrerite</t>
  </si>
  <si>
    <t xml:space="preserve">(Na,K,Ca)2Al2Si7O18•6(H2O) </t>
  </si>
  <si>
    <t>Stellerite</t>
  </si>
  <si>
    <t xml:space="preserve">CaAl2Si7O18•7(H2O) </t>
  </si>
  <si>
    <t>Brewsterite-Ba</t>
  </si>
  <si>
    <t xml:space="preserve">(Ba,Sr)Al2Si6O16•5(H2O) </t>
  </si>
  <si>
    <t>Brewsterite-Sr</t>
  </si>
  <si>
    <t xml:space="preserve">(Sr,Ba)Al4Si12O32•10(H2O) </t>
  </si>
  <si>
    <t>Tektosilicates with Zeolitic H2O: Other Rare Zeolites</t>
  </si>
  <si>
    <t>Terranovaite</t>
  </si>
  <si>
    <t xml:space="preserve">(Na,Ca)8(Si68Al12)O160•29(H2O) </t>
  </si>
  <si>
    <t>Gottardiite</t>
  </si>
  <si>
    <t xml:space="preserve">Na3Mg3Ca5Al19Si117O272•93(H2O) </t>
  </si>
  <si>
    <t>Lovdarite</t>
  </si>
  <si>
    <t xml:space="preserve">K2Na6Be4Si14O36•9(H2O) </t>
  </si>
  <si>
    <t>Gaultite</t>
  </si>
  <si>
    <t xml:space="preserve">Na4Zn2Si7O18•5(H2O) </t>
  </si>
  <si>
    <t>Chiavennite</t>
  </si>
  <si>
    <t xml:space="preserve">CaMnBe2Si5O13(OH)2•2(H2O) </t>
  </si>
  <si>
    <t>Tschernichite</t>
  </si>
  <si>
    <t xml:space="preserve">(Ca,Na)(Si6Al2)O16•4-8(H2O) </t>
  </si>
  <si>
    <t>Mutinaite</t>
  </si>
  <si>
    <t xml:space="preserve">Na3Ca4Si85Al11O192•60(H2O) </t>
  </si>
  <si>
    <t>Tschortnerite</t>
  </si>
  <si>
    <t xml:space="preserve">Ca4(Ca,Sr,K,Ba)3Cu3(OH)8[Si12Al12O48]•x(H2O), </t>
  </si>
  <si>
    <t>Thornasite</t>
  </si>
  <si>
    <t xml:space="preserve">Na12Th3[Si8O19]4•18(H2O) </t>
  </si>
  <si>
    <t>Direnzoite</t>
  </si>
  <si>
    <t xml:space="preserve">NaK6MgCa2(Al13Si47O120)•36H2O </t>
  </si>
  <si>
    <t>Tektosilicates with Zeolitic H2O: Unclassified zeolites</t>
  </si>
  <si>
    <t>Cowlesite</t>
  </si>
  <si>
    <t xml:space="preserve">CaAl2Si3O10•5-6(H2O) </t>
  </si>
  <si>
    <t>Mountainite</t>
  </si>
  <si>
    <t xml:space="preserve">(Ca,Na2,K2)2Si4O10•3(H2O) </t>
  </si>
  <si>
    <t>Unclassified Silicates</t>
  </si>
  <si>
    <t>Unclassified Silicates: With alkali and alkali-earth Elements</t>
  </si>
  <si>
    <t>Ertixiite</t>
  </si>
  <si>
    <t xml:space="preserve">Na2Si4O9 </t>
  </si>
  <si>
    <t>Kenyaite</t>
  </si>
  <si>
    <t xml:space="preserve">Na2Si22O41(OH)8•6(H2O) </t>
  </si>
  <si>
    <t>Wawayandaite</t>
  </si>
  <si>
    <t xml:space="preserve">Ca12Mn4B2Be18Si12O46(OH,Cl)30 </t>
  </si>
  <si>
    <t>Magbasite</t>
  </si>
  <si>
    <t xml:space="preserve">KBa(Al,Sc)(Mg,Fe++)6Si6O20F2 </t>
  </si>
  <si>
    <t>Rudenkoite</t>
  </si>
  <si>
    <t xml:space="preserve">Sr3Al3[(Si,Al)4O10](OH,O)8Cl2•H2O </t>
  </si>
  <si>
    <t>Foshallasite</t>
  </si>
  <si>
    <t xml:space="preserve">Ca3Si2O7•3(H2O) </t>
  </si>
  <si>
    <t>Nagelschmidtite</t>
  </si>
  <si>
    <t xml:space="preserve">Ca7(SiO4)3(PO4)2 </t>
  </si>
  <si>
    <t>Caryochroite</t>
  </si>
  <si>
    <t xml:space="preserve">(Na,Sr)3(Fe+++,Mg)10[Ti2Si12O37](O,OH)9•8H2O </t>
  </si>
  <si>
    <t>Juanite</t>
  </si>
  <si>
    <t xml:space="preserve">Ca10Mg4Al2Si11O39•4(H2O) </t>
  </si>
  <si>
    <t>Tacharanite</t>
  </si>
  <si>
    <t xml:space="preserve">Ca12Al2Si18O33(OH)36 </t>
  </si>
  <si>
    <t>Oyelite</t>
  </si>
  <si>
    <t xml:space="preserve">Ca10B2Si8O29•12(H2O) </t>
  </si>
  <si>
    <t>Denisovite</t>
  </si>
  <si>
    <t xml:space="preserve">(K,Na)Ca2Si3O8(F,OH) </t>
  </si>
  <si>
    <t>Tiettaite</t>
  </si>
  <si>
    <t xml:space="preserve">(Na,K)17Fe+++TiSi16O29(OH)30•2(H2O) </t>
  </si>
  <si>
    <t>Unclassified Silicates: With Ti, V, Cr</t>
  </si>
  <si>
    <t>Ilmajokite</t>
  </si>
  <si>
    <t xml:space="preserve">(Na,Ce,La,Ba)2TiSi3O5(OH)10•n(H2O) </t>
  </si>
  <si>
    <t>Rilandite</t>
  </si>
  <si>
    <t xml:space="preserve">(Cr,Al)6SiO11•5(H2O) </t>
  </si>
  <si>
    <t>Unclassified Silicates: With Mn, Fe</t>
  </si>
  <si>
    <t>Erlianite</t>
  </si>
  <si>
    <t xml:space="preserve">(Fe++,Mg)4(Fe+++,V+++)2[Si6O15](O,OH)8 </t>
  </si>
  <si>
    <t>Bostwickite</t>
  </si>
  <si>
    <t xml:space="preserve">CaMn+++6Si3O16•7(H2O) </t>
  </si>
  <si>
    <t>Unclassified Silicates: With Cu, Zn</t>
  </si>
  <si>
    <t>Gilalite</t>
  </si>
  <si>
    <t xml:space="preserve">Cu5Si6O17•7(H2O) </t>
  </si>
  <si>
    <t xml:space="preserve">Cu9Si10O29•11(H2O) </t>
  </si>
  <si>
    <t>Unclassified Silicates: With Nb, Ta, Zr</t>
  </si>
  <si>
    <t>Mongolite</t>
  </si>
  <si>
    <t xml:space="preserve">Ca4Nb6Si5O24(OH)10•5(H2O) </t>
  </si>
  <si>
    <t>Loudounite</t>
  </si>
  <si>
    <t xml:space="preserve">NaCa5Zr4Si16O40(OH)11•8(H2O) </t>
  </si>
  <si>
    <t>Unclassified Silicates: With REE, Th</t>
  </si>
  <si>
    <t>Umbozerite</t>
  </si>
  <si>
    <t xml:space="preserve">Na3Sr4ThSi8(O,OH)24 </t>
  </si>
  <si>
    <t>Rowlandite-(Y)</t>
  </si>
  <si>
    <t xml:space="preserve">Y4Fe++Si4O14F2 </t>
  </si>
  <si>
    <t>Unclassified Silicates: With Pb</t>
  </si>
  <si>
    <t>Macquartite</t>
  </si>
  <si>
    <t xml:space="preserve">Pb3Cu(CrO4)(SiO3)(OH)4•2(H2O) </t>
  </si>
  <si>
    <t>Luddenite</t>
  </si>
  <si>
    <t xml:space="preserve">Pb2Cu2Si5O14•14(H2O) </t>
  </si>
  <si>
    <t>Creaseyite</t>
  </si>
  <si>
    <t xml:space="preserve">Pb2Cu2(Fe+++,Al)2Si5O17•6(H2O) </t>
  </si>
  <si>
    <t>Plumbotsumite</t>
  </si>
  <si>
    <t xml:space="preserve">Pb5Si4O8(OH)10 </t>
  </si>
  <si>
    <t>Molybdophyllite</t>
  </si>
  <si>
    <t xml:space="preserve">Pb9Mg9Si9O24(OH)24 </t>
  </si>
  <si>
    <t>Unclassified Silicates: Silicate, Unclassified</t>
  </si>
  <si>
    <t>IMA2007-041T</t>
  </si>
  <si>
    <t>Plumbophyllite</t>
  </si>
  <si>
    <t xml:space="preserve">Pb2Si4O10•H2O </t>
  </si>
  <si>
    <t>Cryptophyllite</t>
  </si>
  <si>
    <t xml:space="preserve">K2Ca[Si4O10]•5H2O </t>
  </si>
  <si>
    <t>Iddingsite</t>
  </si>
  <si>
    <t xml:space="preserve">MgO.Fe2O3.3SiO2•4(H2O) </t>
  </si>
  <si>
    <t>Germanates</t>
  </si>
  <si>
    <t>Germanates: Germanates</t>
  </si>
  <si>
    <t>Carboirite-VIII</t>
  </si>
  <si>
    <t xml:space="preserve">Fe++(Al,Ge)2 </t>
  </si>
  <si>
    <t>Carboirite-III</t>
  </si>
  <si>
    <t xml:space="preserve">Fe++Al2GeO5(OH)2 </t>
  </si>
  <si>
    <t>Orebroite-VIII</t>
  </si>
  <si>
    <t xml:space="preserve">Mn++3(Sb+++++,Fe+++)SiO4(O,OH)3 </t>
  </si>
  <si>
    <t>Bartelkeite</t>
  </si>
  <si>
    <t xml:space="preserve">PbFe++Ge3O8 </t>
  </si>
  <si>
    <t>Otjisumeite</t>
  </si>
  <si>
    <t xml:space="preserve">PbGe4O9 </t>
  </si>
  <si>
    <t>ORGANIC COMPOUNDS</t>
  </si>
  <si>
    <t>Salts of Organic Acids</t>
  </si>
  <si>
    <t>Salts of Organic Acids: Formates, Acetates, etc.</t>
  </si>
  <si>
    <t>Formicaite</t>
  </si>
  <si>
    <t xml:space="preserve">Ca(HCOO)2 </t>
  </si>
  <si>
    <t>Dashkovaite</t>
  </si>
  <si>
    <t xml:space="preserve">Mg(HCOO)2•2(H2O) </t>
  </si>
  <si>
    <t>Acetamide</t>
  </si>
  <si>
    <t xml:space="preserve">CO(CH3)(NH2) </t>
  </si>
  <si>
    <t>Calclacite</t>
  </si>
  <si>
    <t xml:space="preserve">Ca[Cl2/CH3COO]•10(H2O) </t>
  </si>
  <si>
    <t>Paceite</t>
  </si>
  <si>
    <t xml:space="preserve">CaCu(CH3COO)4•6(H2O) </t>
  </si>
  <si>
    <t>Hoganite</t>
  </si>
  <si>
    <t xml:space="preserve">Cu(CH3COO)2•H2O </t>
  </si>
  <si>
    <t>Salts of Organic Acids: Oxalates</t>
  </si>
  <si>
    <t>Humboldtine</t>
  </si>
  <si>
    <t xml:space="preserve">Fe++(C2O4)•2(H2O) </t>
  </si>
  <si>
    <t>Lindbergite</t>
  </si>
  <si>
    <t xml:space="preserve">Mn(C2O4)•2(H2O) </t>
  </si>
  <si>
    <t>Glushinskite</t>
  </si>
  <si>
    <t xml:space="preserve">Mg(C2O4)•2(H2O) </t>
  </si>
  <si>
    <t>Moolooite</t>
  </si>
  <si>
    <t xml:space="preserve">Cu++(C2O4)•n(H2O) </t>
  </si>
  <si>
    <t>Stepanovite</t>
  </si>
  <si>
    <t xml:space="preserve">NaMgFe+++(C2O4)3•8-9(H2O) </t>
  </si>
  <si>
    <t>Minguzzite</t>
  </si>
  <si>
    <t xml:space="preserve">K3Fe+++(C2O4)3•3(H2O) </t>
  </si>
  <si>
    <t>Wheatleyite</t>
  </si>
  <si>
    <t xml:space="preserve">Na2Cu(C2O4)2•2(H2O) </t>
  </si>
  <si>
    <t>Zhemchuzhnikovite</t>
  </si>
  <si>
    <t xml:space="preserve">NaMg(Al,Fe+++)(C2O4)3•8(H2O) </t>
  </si>
  <si>
    <t>Weddellite</t>
  </si>
  <si>
    <t xml:space="preserve">Ca(C2O4)•2(H2O) </t>
  </si>
  <si>
    <t>Whewellite</t>
  </si>
  <si>
    <t xml:space="preserve">Ca(C2O4)•(H2O) </t>
  </si>
  <si>
    <t>Caoxite</t>
  </si>
  <si>
    <t xml:space="preserve">Ca(C2O4)•3(H2O) </t>
  </si>
  <si>
    <t>Oxammite</t>
  </si>
  <si>
    <t xml:space="preserve">(NH4)2(C2O4)•(H2O) </t>
  </si>
  <si>
    <t>Natroxalate</t>
  </si>
  <si>
    <t xml:space="preserve">Na2C2O4 </t>
  </si>
  <si>
    <t>Coskrenite-(Ce)</t>
  </si>
  <si>
    <t xml:space="preserve">(Ce,Nd,La)2(SO4)2(C2O4)•8(H2O) </t>
  </si>
  <si>
    <t>Levinsonite-(Y)</t>
  </si>
  <si>
    <t xml:space="preserve">(Y,Nd,La)Al(SO4)2(C2O4)•12(H2O) </t>
  </si>
  <si>
    <t>Zugshunstite-(Ce)</t>
  </si>
  <si>
    <t xml:space="preserve">(Ce,Nd,La)Al(SO4)2(C2O4)•8(H2O) </t>
  </si>
  <si>
    <t>Novgorodovaite</t>
  </si>
  <si>
    <t xml:space="preserve">Ca2(C2O4)Cl2•2(H2O) </t>
  </si>
  <si>
    <t>Salts of Organic Acids: Benzene Salts</t>
  </si>
  <si>
    <t>Mellite</t>
  </si>
  <si>
    <t xml:space="preserve">Al2[C6(COO)6]•16(H2O) </t>
  </si>
  <si>
    <t>Earlandite</t>
  </si>
  <si>
    <t xml:space="preserve">Ca3(C6H5O7)•4(H2O) </t>
  </si>
  <si>
    <t>Salts of Organic Acids: Cyanates</t>
  </si>
  <si>
    <t>Julienite</t>
  </si>
  <si>
    <t xml:space="preserve">Na2Co++(SCN)4•8(H2O) </t>
  </si>
  <si>
    <t>Kafehydrocyanite</t>
  </si>
  <si>
    <t xml:space="preserve">K4Fe++(CN)6•3(H2O) </t>
  </si>
  <si>
    <t>Hydrocarbons</t>
  </si>
  <si>
    <t>Hydrocarbons: Hydrocarbons</t>
  </si>
  <si>
    <t>Fichtelite</t>
  </si>
  <si>
    <t xml:space="preserve">C19H34 </t>
  </si>
  <si>
    <t>Hartite</t>
  </si>
  <si>
    <t xml:space="preserve">C20H34 </t>
  </si>
  <si>
    <t>Dinite</t>
  </si>
  <si>
    <t xml:space="preserve">C20H36 </t>
  </si>
  <si>
    <t>Idrialite</t>
  </si>
  <si>
    <t xml:space="preserve">C22H14 </t>
  </si>
  <si>
    <t>Kratochvilite</t>
  </si>
  <si>
    <t xml:space="preserve">(C6H4)2CH2 </t>
  </si>
  <si>
    <t>Karpatite</t>
  </si>
  <si>
    <t xml:space="preserve">C24H12 </t>
  </si>
  <si>
    <t>Ravatite</t>
  </si>
  <si>
    <t xml:space="preserve">C14H10 </t>
  </si>
  <si>
    <t>Simonellite</t>
  </si>
  <si>
    <t xml:space="preserve">C19H24 </t>
  </si>
  <si>
    <t>Evenkite</t>
  </si>
  <si>
    <t xml:space="preserve">(CH3)2(CH2)22 </t>
  </si>
  <si>
    <t>Miscellaneous Organic Minerals</t>
  </si>
  <si>
    <t>Miscellaneous Organic Minerals: Miscellaneous Organic Materials</t>
  </si>
  <si>
    <t>Refikite</t>
  </si>
  <si>
    <t xml:space="preserve">C19H31COOH </t>
  </si>
  <si>
    <t>Flagstaffite</t>
  </si>
  <si>
    <t xml:space="preserve">C10H22O3 </t>
  </si>
  <si>
    <t>Hoelite</t>
  </si>
  <si>
    <t xml:space="preserve">(C6H4)2(CO)2 </t>
  </si>
  <si>
    <t>Abelsonite</t>
  </si>
  <si>
    <t xml:space="preserve">Ni++C31H32N4 </t>
  </si>
  <si>
    <t>Kladnoite</t>
  </si>
  <si>
    <t xml:space="preserve">C6H4(CO)2NH </t>
  </si>
  <si>
    <t>Tinnunculite</t>
  </si>
  <si>
    <t xml:space="preserve">C10H12N6O8 </t>
  </si>
  <si>
    <t>Guanine</t>
  </si>
  <si>
    <t xml:space="preserve">C5H3(NH2)N4O </t>
  </si>
  <si>
    <t>Urea</t>
  </si>
  <si>
    <t xml:space="preserve">CO(NH2)2 </t>
  </si>
  <si>
    <t>Uricite</t>
  </si>
  <si>
    <t xml:space="preserve">C5H4N4O3 </t>
  </si>
  <si>
    <t>SAMPLE_CODE</t>
  </si>
  <si>
    <t>TOP_DEPTH</t>
  </si>
  <si>
    <t>BASE_DEPTH</t>
  </si>
  <si>
    <t>PREP_DESCRIPTION</t>
  </si>
  <si>
    <t>Sample_id</t>
  </si>
  <si>
    <t>Sample_type</t>
  </si>
  <si>
    <t>From</t>
  </si>
  <si>
    <t>To</t>
  </si>
  <si>
    <t>H0701</t>
  </si>
  <si>
    <t>Assay Code</t>
  </si>
  <si>
    <t>y</t>
  </si>
  <si>
    <t>Assay Description</t>
  </si>
  <si>
    <t>Induction Coupled Plasma</t>
  </si>
  <si>
    <t>Detection limit</t>
  </si>
  <si>
    <t>Upper Detection limit</t>
  </si>
  <si>
    <t>Unit of measure (e.g. ppm, %)</t>
  </si>
  <si>
    <t>Accuracy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</si>
  <si>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</si>
  <si>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</si>
  <si>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SAMPLE DATE: The date that the first sample in the sample analysis batch was sent to the laboratory for analysis. It is mandatory to report this in DD-MM-YYYY format.</t>
  </si>
  <si>
    <t>SAMPLE PREPARATION CODE: The code used by the laboratory to index the specific procedure used to prepare the sample for analysis.</t>
  </si>
  <si>
    <t>PREPARATION DESCRIPTION: A description of the process used to prepare the sample for analysis.</t>
  </si>
  <si>
    <t xml:space="preserve">Analytical Laboratory or Operator:
Note: Append fields as necessary after this column for all geochemical assays performed. It is mandatory to delete the example column before submission </t>
  </si>
  <si>
    <t>Phlogiston Laboratories</t>
  </si>
  <si>
    <t>XRF_ID</t>
  </si>
  <si>
    <t>SAMPLE_DEPTH</t>
  </si>
  <si>
    <t>READING_NUM</t>
  </si>
  <si>
    <t xml:space="preserve">SEQUENCE </t>
  </si>
  <si>
    <t>SAMPLE_TIME</t>
  </si>
  <si>
    <t>XRF_BEAM_TIME</t>
  </si>
  <si>
    <t>XRF_ERROR_SIGMA</t>
  </si>
  <si>
    <t>Cu_error</t>
  </si>
  <si>
    <t>Hole No</t>
  </si>
  <si>
    <t>ID No</t>
  </si>
  <si>
    <t xml:space="preserve">Reading No </t>
  </si>
  <si>
    <t xml:space="preserve">Sequence </t>
  </si>
  <si>
    <t xml:space="preserve">Mode </t>
  </si>
  <si>
    <t>H0805</t>
  </si>
  <si>
    <t>N/Bulk</t>
  </si>
  <si>
    <t>Portable XRF</t>
  </si>
  <si>
    <t>TIME</t>
  </si>
  <si>
    <t>XRF Instrument Type</t>
  </si>
  <si>
    <t>NITONXL3t_GOLDD #6</t>
  </si>
  <si>
    <t>XRF IDENTIFIER: A unique identifier for each XRF analysis conducted.</t>
  </si>
  <si>
    <t xml:space="preserve">SAMPLE DEPTH: Measured depth from the reference depth datum (Ground Level) to thesample point being described. It is mandatory to report this in metres. </t>
  </si>
  <si>
    <t>SEQUENCE: The stage in the test-setting process of the XRF instrument.</t>
  </si>
  <si>
    <t>MODE: The XRF measurement mode as reported by the specfic XRF instrument e.g. TestAll Geo.</t>
  </si>
  <si>
    <t>SAMPLE TIME: The time of day when the sample was collected.  It is mandatory to report this in 00:00:00 format as 24-hour time.</t>
  </si>
  <si>
    <t>ELAPSED TIME: The elapsed time of the XRF measuring process on the sample. It is mandatory to report this in seconds.</t>
  </si>
  <si>
    <t>BEAM TIME: The time the x-ray beam is active during the sampling process. It is mandatory to report this in seconds.</t>
  </si>
  <si>
    <t>SIGMA ERROR: The statistical error level of the XRF measurement i.e. Sigma Error 1 is 1 standard deviation and Sigma Error 2 is 2 standard deviations from the mean in a normal distribution.</t>
  </si>
  <si>
    <t xml:space="preserve">Analytical Laboratory or Operator:
Note: Append fields as necessary after this column for all XRF sampling performed. It is mandatory to delete the example column before submission </t>
  </si>
  <si>
    <t>Pasmino Exp</t>
  </si>
  <si>
    <t>LEASE_NUM</t>
  </si>
  <si>
    <t>LEASE_HOLDER</t>
  </si>
  <si>
    <t>OPERATOR</t>
  </si>
  <si>
    <t>SAMPLE_CODE_SURFACE</t>
  </si>
  <si>
    <t>ROCK_TYPE_CODE</t>
  </si>
  <si>
    <t>SAMPLE_ELEV</t>
  </si>
  <si>
    <t>Rock1</t>
  </si>
  <si>
    <t>Elevation</t>
  </si>
  <si>
    <t>Assay Code/Method</t>
  </si>
  <si>
    <t>Fire Assay AAS finish</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</si>
  <si>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</si>
  <si>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</si>
  <si>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</si>
  <si>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OPERATOR: The company or entity representing the holder of the resource authority responsible for the operations of project.</t>
  </si>
  <si>
    <t>SAMPLE CODE SURFACE: The source of the sample for analysis (e.g. Costean, Float, Soil, Lag)</t>
  </si>
  <si>
    <t>LITHOLOGIC ROCK TYPE CODE: Type of rock comprising a significant portion of the interval being described. e.g. CO: coal, LS: limestone, XH: carbonaceous shale, GR: granite, AN: andesite.</t>
  </si>
  <si>
    <t>SAMPLE ELEVATION: Elevation of the sampling point. It is mandatory to report this in metres with elevation referenced to Australian Height Datum (AHD).</t>
  </si>
  <si>
    <t>ALS Minerals</t>
  </si>
  <si>
    <t>DEPOSIT_NAME</t>
  </si>
  <si>
    <t>DEPOSIT_TYPE</t>
  </si>
  <si>
    <t>MINE_TYPE</t>
  </si>
  <si>
    <t>QUANTITY_UOM</t>
  </si>
  <si>
    <t>INFERRED_RESOURCE</t>
  </si>
  <si>
    <t>INDICATED_RESOURCE</t>
  </si>
  <si>
    <t>MEASURED_RESOURCE</t>
  </si>
  <si>
    <t>PROBABLE_RESERVE</t>
  </si>
  <si>
    <t>PROVED_RESERVE</t>
  </si>
  <si>
    <t>MARKETABLE_QUANTITY</t>
  </si>
  <si>
    <t>EST_DATE</t>
  </si>
  <si>
    <t>REPORT_REGIME</t>
  </si>
  <si>
    <t>GRADE_UOM</t>
  </si>
  <si>
    <t>RESERVE_GRADE</t>
  </si>
  <si>
    <t>RESERVE_GRADE_CUT_OFF</t>
  </si>
  <si>
    <t>RESOURCE_GRADE</t>
  </si>
  <si>
    <t>RESOURCE_GRADE_CUT_OFF</t>
  </si>
  <si>
    <t>SECONDARY_COMMODITIES</t>
  </si>
  <si>
    <t>RESOURCE STATUS</t>
  </si>
  <si>
    <t>DEPOSIT NAME: Name assigned to the sub-project or deposit by the operator.</t>
  </si>
  <si>
    <t>DEPOSIT TYPE: The style of deposition or mineralisation e.g. porphyry, IOCG etc.</t>
  </si>
  <si>
    <t>MINE TYPE: The method of mining utilised for the project, where applicable e.g. alluvial, open pit, open cut, underground, dredging.</t>
  </si>
  <si>
    <t>COMMODITY: The commodity assesed and reported (e.g. Copper, Gold, Iron, Gypsum).
A new row must be used for each individual commodity, i.e. each deposit may have multiple commodity entries.</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</si>
  <si>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</si>
  <si>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</si>
  <si>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</si>
  <si>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</si>
  <si>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</si>
  <si>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</si>
  <si>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t>MARKETABLE QUANTITY: The net quantity of the commodity within the total quantity. i.e. the total net metal content or amount of mineral product at the probable reserve classification level.</t>
  </si>
  <si>
    <t>ESTIMATE DATE: The date of  the resource and/or reserve estimation.</t>
  </si>
  <si>
    <t>REPORT REGIME: The reporting compliance standard met by the quantity estimate e.g. JORC 2012, NI43-101, Historic, Not Applicable etc.</t>
  </si>
  <si>
    <t>GRADE UOM: The unit of measure for grade or concentration values e.g. %, g/t, oz/t .</t>
  </si>
  <si>
    <t>RESERVE GRADE: The average grade, or concentration (i.e. unit mass of commodity per unit mass of bulk rock), of the commodity type quantified at the highest reserve classification level achieved.</t>
  </si>
  <si>
    <t>RESERVE GRADE CUT OFF: The minimum grade used to define the commodity at the highest reserve classification level achieved.</t>
  </si>
  <si>
    <t>RESOURCE GRADE: The average grade, or concentration (i.e. unit mass of commodity per unit mass of bulk rock), of the commodity type quantified at the highest resource classification level achieved.</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</si>
  <si>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</si>
  <si>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</si>
  <si>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RESOURCE STATUS: A description of resource maturity or mine development e.g. resource being mined, alienated, tailings dam.</t>
  </si>
  <si>
    <t>ABC MINE</t>
  </si>
  <si>
    <t>ABC1</t>
  </si>
  <si>
    <t>Unconformity Uranium</t>
  </si>
  <si>
    <t>OPEN PIT</t>
  </si>
  <si>
    <t>JORC2012</t>
  </si>
  <si>
    <t>PH_OBSERVED</t>
  </si>
  <si>
    <t>PH_TEMP</t>
  </si>
  <si>
    <t>PH_TEMP_OUOM</t>
  </si>
  <si>
    <t>TEMPERATURE</t>
  </si>
  <si>
    <t>SALINITY</t>
  </si>
  <si>
    <t>CONDUCTIVITY</t>
  </si>
  <si>
    <t>CONDUCTIVITY_OUOM</t>
  </si>
  <si>
    <t>SAMPLE_LOCATION</t>
  </si>
  <si>
    <t>TOTAL_VOLUME</t>
  </si>
  <si>
    <t>TOTAL_VOLUME_OUOM</t>
  </si>
  <si>
    <t>SAMPLE_WATER_TYPE</t>
  </si>
  <si>
    <t>14,4</t>
  </si>
  <si>
    <t>DD-MMM-YYYY</t>
  </si>
  <si>
    <t>DEGREES CELSIUS</t>
  </si>
  <si>
    <t>PARTS PER MILLION</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</si>
  <si>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</si>
  <si>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</si>
  <si>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</si>
  <si>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</si>
  <si>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</si>
  <si>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</si>
  <si>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TEMPERATURE: The temperature of the water in-situ at the time of sampling. It is mandatory to report as degrees celsius.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</si>
  <si>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</si>
  <si>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</si>
  <si>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</si>
  <si>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</si>
  <si>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</si>
  <si>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</si>
  <si>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 xml:space="preserve">SAMPLE WATER TYPE: The type of water sample that is analyzed, such as injection water, disposal water, groundwater, watercourse. </t>
  </si>
  <si>
    <t>LOGGING_COMPANY</t>
  </si>
  <si>
    <t>JOB_ID</t>
  </si>
  <si>
    <t>RUN_NUM</t>
  </si>
  <si>
    <t>START_DATE</t>
  </si>
  <si>
    <t>END_DATE</t>
  </si>
  <si>
    <t>CASED_HOLE_IND</t>
  </si>
  <si>
    <t>MWD_IND</t>
  </si>
  <si>
    <t>LOGGING_SERVICE_TYPE</t>
  </si>
  <si>
    <t>CURVE_CLASS_ID</t>
  </si>
  <si>
    <t>REPORTED_MNEMONIC</t>
  </si>
  <si>
    <t>LOGGING BUSINESS ASSOCIATE: The company or entity that performed the well logging operation.</t>
  </si>
  <si>
    <t>JOB IDENTIFIER: Unique identifier assigned to the well logging job, typically by the company or entity who performed the well logging operation.</t>
  </si>
  <si>
    <t>RUN NUMBER: Sequential number assigned by the logging company that identifies the run within a given logging job.</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</si>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</sst>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d\-mmm\-yyyy"/>
    <numFmt numFmtId="165" formatCode="0.00000"/>
    <numFmt numFmtId="166" formatCode="0.0000"/>
    <numFmt numFmtId="167" formatCode="0.000000"/>
    <numFmt numFmtId="168" formatCode="0.0"/>
    <numFmt numFmtId="169" formatCode="d/mm/yyyy;@"/>
    <numFmt numFmtId="170" formatCode="hh:mm:ss;@"/>
  </numFmts>
  <fonts count="55"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b/>
      <u/>
      <sz val="11"/>
      <color theme="1"/>
      <name val="Calibri"/>
      <family val="2"/>
      <scheme val="minor"/>
    </font>
    <font>
      <sz val="10"/>
      <color rgb="FF000000"/>
      <name val="Arial"/>
      <family val="2"/>
    </font>
    <font>
      <sz val="11"/>
      <color rgb="FF9C0006"/>
      <name val="Calibri"/>
      <family val="2"/>
      <scheme val="minor"/>
    </font>
    <font>
      <b/>
      <sz val="11"/>
      <color rgb="FF9C0006"/>
      <name val="Calibri"/>
      <family val="2"/>
      <scheme val="minor"/>
    </font>
    <font>
      <b/>
      <sz val="11"/>
      <color rgb="FF000000"/>
      <name val="Calibri"/>
      <family val="2"/>
    </font>
    <font>
      <b/>
      <sz val="11"/>
      <color rgb="FF9C0006"/>
      <name val="Calibri"/>
      <family val="2"/>
    </font>
    <font>
      <i/>
      <sz val="11"/>
      <color theme="0" tint="-0.34998626667073579"/>
      <name val="Calibri"/>
      <family val="2"/>
      <scheme val="minor"/>
    </font>
    <font>
      <b/>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i/>
      <sz val="10"/>
      <color theme="0" tint="-0.499984740745262"/>
      <name val="Times New Roman"/>
      <family val="1"/>
    </font>
    <font>
      <i/>
      <sz val="12"/>
      <name val="Calibri"/>
      <family val="2"/>
      <scheme val="minor"/>
    </font>
    <font>
      <sz val="12"/>
      <name val="Calibri"/>
      <family val="2"/>
      <scheme val="minor"/>
    </font>
    <font>
      <i/>
      <sz val="10"/>
      <color theme="0" tint="-0.499984740745262"/>
      <name val="Calibri"/>
      <family val="2"/>
      <scheme val="minor"/>
    </font>
    <font>
      <sz val="8"/>
      <name val="Calibri"/>
      <family val="2"/>
      <scheme val="minor"/>
    </font>
  </fonts>
  <fills count="16">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rgb="FFFFC7CE"/>
        <bgColor indexed="64"/>
      </patternFill>
    </fill>
    <fill>
      <patternFill patternType="solid">
        <fgColor rgb="FFBFBFBF"/>
        <bgColor indexed="64"/>
      </patternFill>
    </fill>
    <fill>
      <patternFill patternType="solid">
        <fgColor theme="2" tint="-0.249977111117893"/>
        <bgColor indexed="64"/>
      </patternFill>
    </fill>
  </fills>
  <borders count="30">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3">
    <xf numFmtId="0" fontId="0" fillId="0" borderId="0"/>
    <xf numFmtId="0" fontId="1" fillId="0" borderId="0" applyNumberFormat="0" applyFill="0" applyBorder="0" applyAlignment="0" applyProtection="0"/>
    <xf numFmtId="0" fontId="36" fillId="12" borderId="0" applyNumberFormat="0" applyBorder="0" applyAlignment="0" applyProtection="0"/>
  </cellStyleXfs>
  <cellXfs count="277">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0" fontId="3" fillId="0" borderId="4" xfId="0" applyFont="1" applyBorder="1" applyAlignment="1">
      <alignment horizontal="center" vertical="center"/>
    </xf>
    <xf numFmtId="1" fontId="15" fillId="0" borderId="4" xfId="0" applyNumberFormat="1" applyFont="1" applyBorder="1" applyAlignment="1" applyProtection="1">
      <alignment horizontal="center" vertical="center"/>
      <protection locked="0"/>
    </xf>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0" fontId="13" fillId="3" borderId="0" xfId="0" applyFont="1" applyFill="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0" fillId="11" borderId="4" xfId="0" applyFill="1" applyBorder="1"/>
    <xf numFmtId="0" fontId="16" fillId="11" borderId="4" xfId="0" applyFont="1" applyFill="1" applyBorder="1" applyAlignment="1">
      <alignment horizontal="center" vertical="center"/>
    </xf>
    <xf numFmtId="0" fontId="17" fillId="11" borderId="4" xfId="0" applyFont="1" applyFill="1" applyBorder="1" applyAlignment="1">
      <alignment horizontal="center" vertical="center"/>
    </xf>
    <xf numFmtId="0" fontId="27" fillId="11" borderId="4" xfId="0" applyFont="1" applyFill="1" applyBorder="1" applyAlignment="1">
      <alignment horizontal="center" vertical="center" wrapText="1"/>
    </xf>
    <xf numFmtId="0" fontId="0" fillId="11" borderId="4" xfId="0" applyFill="1" applyBorder="1" applyAlignment="1">
      <alignment horizontal="center"/>
    </xf>
    <xf numFmtId="0" fontId="35" fillId="0" borderId="0" xfId="0" applyFont="1"/>
    <xf numFmtId="0" fontId="36" fillId="12" borderId="4" xfId="0" applyFont="1" applyFill="1" applyBorder="1" applyAlignment="1">
      <alignment horizontal="center" vertical="center"/>
    </xf>
    <xf numFmtId="0" fontId="6" fillId="0" borderId="0" xfId="0" applyFont="1"/>
    <xf numFmtId="0" fontId="37" fillId="12" borderId="4" xfId="0" applyFont="1" applyFill="1" applyBorder="1" applyAlignment="1">
      <alignment horizontal="center" vertical="center"/>
    </xf>
    <xf numFmtId="49" fontId="40" fillId="0" borderId="4" xfId="0" applyNumberFormat="1" applyFont="1" applyBorder="1" applyAlignment="1" applyProtection="1">
      <alignment horizontal="center" vertical="center"/>
      <protection locked="0"/>
    </xf>
    <xf numFmtId="0" fontId="40" fillId="0" borderId="4" xfId="0" applyFont="1" applyBorder="1" applyAlignment="1">
      <alignment horizontal="center"/>
    </xf>
    <xf numFmtId="49" fontId="42" fillId="0" borderId="4" xfId="0" applyNumberFormat="1" applyFont="1" applyBorder="1" applyAlignment="1" applyProtection="1">
      <alignment horizontal="center" vertical="center"/>
      <protection locked="0"/>
    </xf>
    <xf numFmtId="1" fontId="42" fillId="0" borderId="4" xfId="0" applyNumberFormat="1" applyFont="1" applyBorder="1" applyAlignment="1" applyProtection="1">
      <alignment horizontal="center" vertical="center"/>
      <protection locked="0"/>
    </xf>
    <xf numFmtId="0" fontId="13" fillId="5" borderId="20" xfId="0" applyFont="1" applyFill="1" applyBorder="1"/>
    <xf numFmtId="0" fontId="43" fillId="0" borderId="0" xfId="0" applyFont="1"/>
    <xf numFmtId="0" fontId="40" fillId="2" borderId="4" xfId="0" applyFont="1" applyFill="1" applyBorder="1"/>
    <xf numFmtId="49" fontId="40" fillId="0" borderId="17" xfId="0" applyNumberFormat="1" applyFont="1" applyBorder="1" applyAlignment="1" applyProtection="1">
      <alignment horizontal="center" vertical="center"/>
      <protection locked="0"/>
    </xf>
    <xf numFmtId="2" fontId="40" fillId="0" borderId="17" xfId="0" applyNumberFormat="1" applyFont="1" applyBorder="1" applyAlignment="1" applyProtection="1">
      <alignment horizontal="center" vertical="center"/>
      <protection locked="0"/>
    </xf>
    <xf numFmtId="0" fontId="40" fillId="0" borderId="0" xfId="0" applyFont="1"/>
    <xf numFmtId="49" fontId="43" fillId="0" borderId="4" xfId="0" applyNumberFormat="1" applyFont="1" applyBorder="1" applyAlignment="1" applyProtection="1">
      <alignment horizontal="center" vertical="center"/>
      <protection locked="0"/>
    </xf>
    <xf numFmtId="169" fontId="40" fillId="0" borderId="4" xfId="0" applyNumberFormat="1" applyFont="1" applyBorder="1" applyAlignment="1" applyProtection="1">
      <alignment horizontal="center" vertical="center"/>
      <protection locked="0"/>
    </xf>
    <xf numFmtId="2" fontId="40" fillId="0" borderId="4" xfId="0" applyNumberFormat="1" applyFont="1" applyBorder="1"/>
    <xf numFmtId="2" fontId="40" fillId="0" borderId="4" xfId="0" applyNumberFormat="1" applyFont="1" applyBorder="1" applyAlignment="1" applyProtection="1">
      <alignment horizontal="center" vertical="center"/>
      <protection locked="0"/>
    </xf>
    <xf numFmtId="49" fontId="40" fillId="0" borderId="4" xfId="0" applyNumberFormat="1" applyFont="1" applyBorder="1"/>
    <xf numFmtId="14" fontId="0" fillId="0" borderId="0" xfId="0" applyNumberFormat="1"/>
    <xf numFmtId="169" fontId="40" fillId="0" borderId="4" xfId="0" applyNumberFormat="1" applyFont="1" applyBorder="1"/>
    <xf numFmtId="0" fontId="40" fillId="0" borderId="4" xfId="0" applyFont="1" applyBorder="1"/>
    <xf numFmtId="0" fontId="36" fillId="12" borderId="4" xfId="2" applyBorder="1" applyAlignment="1">
      <alignment horizontal="center" vertical="center"/>
    </xf>
    <xf numFmtId="0" fontId="43" fillId="0" borderId="4" xfId="0" applyFont="1" applyBorder="1" applyAlignment="1">
      <alignment horizontal="center"/>
    </xf>
    <xf numFmtId="0" fontId="40" fillId="3" borderId="4" xfId="0" applyFont="1" applyFill="1" applyBorder="1" applyAlignment="1">
      <alignment horizontal="left" vertical="center" wrapText="1"/>
    </xf>
    <xf numFmtId="0" fontId="40" fillId="0" borderId="20" xfId="0" applyFont="1" applyBorder="1" applyAlignment="1">
      <alignment horizontal="center"/>
    </xf>
    <xf numFmtId="0" fontId="40" fillId="0" borderId="20" xfId="0" applyFont="1" applyBorder="1"/>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6" fillId="0" borderId="4" xfId="0" applyFont="1" applyBorder="1" applyAlignment="1">
      <alignment vertical="center"/>
    </xf>
    <xf numFmtId="0" fontId="46" fillId="0" borderId="4" xfId="0" applyFont="1" applyBorder="1" applyAlignment="1">
      <alignment vertical="center" wrapText="1"/>
    </xf>
    <xf numFmtId="0" fontId="47" fillId="0" borderId="4" xfId="0" applyFont="1" applyBorder="1"/>
    <xf numFmtId="168" fontId="40" fillId="0" borderId="4" xfId="0" applyNumberFormat="1" applyFont="1" applyBorder="1" applyAlignment="1" applyProtection="1">
      <alignment horizontal="center" vertical="center"/>
      <protection locked="0"/>
    </xf>
    <xf numFmtId="0" fontId="49" fillId="2" borderId="4" xfId="0" applyFont="1" applyFill="1" applyBorder="1"/>
    <xf numFmtId="49" fontId="49" fillId="0" borderId="4" xfId="0" applyNumberFormat="1" applyFont="1" applyBorder="1" applyAlignment="1" applyProtection="1">
      <alignment horizontal="center" vertical="center"/>
      <protection locked="0"/>
    </xf>
    <xf numFmtId="168" fontId="49" fillId="0" borderId="4" xfId="0" applyNumberFormat="1" applyFont="1" applyBorder="1" applyAlignment="1" applyProtection="1">
      <alignment horizontal="center" vertical="center"/>
      <protection locked="0"/>
    </xf>
    <xf numFmtId="0" fontId="49" fillId="0" borderId="0" xfId="0" applyFont="1"/>
    <xf numFmtId="167" fontId="49" fillId="0" borderId="4" xfId="0" applyNumberFormat="1" applyFont="1" applyBorder="1" applyAlignment="1" applyProtection="1">
      <alignment horizontal="center" vertical="top" wrapText="1"/>
      <protection locked="0"/>
    </xf>
    <xf numFmtId="0" fontId="49" fillId="0" borderId="4" xfId="0" applyFont="1" applyBorder="1" applyAlignment="1">
      <alignment horizontal="center"/>
    </xf>
    <xf numFmtId="167" fontId="49" fillId="0" borderId="4" xfId="0" applyNumberFormat="1" applyFont="1" applyBorder="1" applyAlignment="1" applyProtection="1">
      <alignment horizontal="center" vertical="center"/>
      <protection locked="0"/>
    </xf>
    <xf numFmtId="0" fontId="38" fillId="14" borderId="4" xfId="0" applyFont="1" applyFill="1" applyBorder="1" applyAlignment="1">
      <alignment horizontal="center" vertical="center"/>
    </xf>
    <xf numFmtId="0" fontId="4" fillId="2" borderId="4" xfId="0" applyFont="1" applyFill="1" applyBorder="1"/>
    <xf numFmtId="0" fontId="39" fillId="13" borderId="4" xfId="0" applyFont="1" applyFill="1" applyBorder="1" applyAlignment="1">
      <alignment horizontal="center" vertical="center"/>
    </xf>
    <xf numFmtId="0" fontId="50" fillId="0" borderId="4" xfId="0" applyFont="1" applyBorder="1" applyAlignment="1">
      <alignment vertical="center"/>
    </xf>
    <xf numFmtId="0" fontId="49" fillId="0" borderId="4" xfId="0" applyFont="1" applyBorder="1" applyAlignment="1">
      <alignment horizontal="center" vertical="center"/>
    </xf>
    <xf numFmtId="1" fontId="40"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40"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40" fillId="0" borderId="4" xfId="0" applyNumberFormat="1" applyFont="1" applyBorder="1" applyAlignment="1">
      <alignment horizontal="center"/>
    </xf>
    <xf numFmtId="2" fontId="40" fillId="0" borderId="4" xfId="0" applyNumberFormat="1" applyFont="1" applyBorder="1" applyAlignment="1">
      <alignment horizontal="center"/>
    </xf>
    <xf numFmtId="168" fontId="40"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0" fontId="41" fillId="2" borderId="4" xfId="0" applyFont="1" applyFill="1" applyBorder="1"/>
    <xf numFmtId="167" fontId="40" fillId="0" borderId="4" xfId="0" applyNumberFormat="1" applyFont="1" applyBorder="1" applyAlignment="1">
      <alignment horizontal="center"/>
    </xf>
    <xf numFmtId="14" fontId="40"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53"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53"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40" fillId="0" borderId="4" xfId="0" applyNumberFormat="1" applyFont="1" applyBorder="1" applyAlignment="1">
      <alignment horizontal="center"/>
    </xf>
    <xf numFmtId="169" fontId="0" fillId="0" borderId="4" xfId="0" applyNumberFormat="1" applyBorder="1" applyAlignment="1">
      <alignment horizontal="center"/>
    </xf>
    <xf numFmtId="168" fontId="0" fillId="0" borderId="4" xfId="0" applyNumberFormat="1" applyBorder="1" applyAlignment="1">
      <alignment horizontal="center"/>
    </xf>
    <xf numFmtId="49" fontId="0" fillId="0" borderId="0" xfId="0" applyNumberFormat="1" applyAlignment="1">
      <alignment horizontal="center"/>
    </xf>
    <xf numFmtId="0" fontId="40" fillId="0" borderId="20" xfId="0" applyFont="1" applyBorder="1" applyAlignment="1">
      <alignment horizontal="center" vertical="center" wrapText="1"/>
    </xf>
    <xf numFmtId="0" fontId="53" fillId="0" borderId="4" xfId="0" applyFont="1" applyBorder="1" applyAlignment="1">
      <alignment horizontal="center" vertical="top"/>
    </xf>
    <xf numFmtId="0" fontId="53" fillId="0" borderId="17" xfId="0" applyFont="1" applyBorder="1" applyAlignment="1">
      <alignment horizontal="center" vertical="top"/>
    </xf>
    <xf numFmtId="0" fontId="28" fillId="15"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3" fillId="0" borderId="4" xfId="0" applyFont="1" applyBorder="1" applyAlignment="1">
      <alignment horizontal="right"/>
    </xf>
    <xf numFmtId="0" fontId="40" fillId="0" borderId="0" xfId="0" applyFont="1" applyAlignment="1">
      <alignment horizontal="center"/>
    </xf>
    <xf numFmtId="14" fontId="0" fillId="0" borderId="4" xfId="0" applyNumberFormat="1" applyBorder="1" applyAlignment="1" applyProtection="1">
      <alignment horizontal="center" vertical="center"/>
      <protection locked="0"/>
    </xf>
    <xf numFmtId="0" fontId="0" fillId="0" borderId="4" xfId="0" applyBorder="1" applyAlignment="1" applyProtection="1">
      <alignment horizontal="center" vertical="center"/>
      <protection locked="0"/>
    </xf>
    <xf numFmtId="0" fontId="40" fillId="0" borderId="4" xfId="0" applyFont="1" applyBorder="1" applyAlignment="1" applyProtection="1">
      <alignment horizontal="center" vertical="center"/>
      <protection locked="0"/>
    </xf>
    <xf numFmtId="49" fontId="0" fillId="0" borderId="0" xfId="0" applyNumberFormat="1"/>
    <xf numFmtId="168" fontId="0" fillId="0" borderId="0" xfId="0" applyNumberFormat="1"/>
    <xf numFmtId="0" fontId="0" fillId="0" borderId="17" xfId="0" applyBorder="1" applyAlignment="1" applyProtection="1">
      <alignment horizontal="center" vertical="center"/>
      <protection locked="0"/>
    </xf>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cellXfs>
  <cellStyles count="3">
    <cellStyle name="Bad" xfId="2" builtinId="27"/>
    <cellStyle name="Hyperlink" xfId="1" builtinId="8"/>
    <cellStyle name="Normal" xfId="0" builtinId="0"/>
  </cellStyles>
  <dxfs count="35">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14</xdr:row>
          <xdr:rowOff>139700</xdr:rowOff>
        </xdr:from>
        <xdr:to>
          <xdr:col>5</xdr:col>
          <xdr:colOff>1524000</xdr:colOff>
          <xdr:row>17</xdr:row>
          <xdr:rowOff>25400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5" Type="http://schemas.openxmlformats.org/officeDocument/2006/relationships/printerSettings" Target="../printerSettings/printerSettings15.bin"/><Relationship Id="rId4" Type="http://schemas.openxmlformats.org/officeDocument/2006/relationships/printerSettings" Target="../printerSettings/printerSettings1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printerSettings" Target="../printerSettings/printerSettings20.bin"/><Relationship Id="rId4" Type="http://schemas.openxmlformats.org/officeDocument/2006/relationships/printerSettings" Target="../printerSettings/printerSettings19.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5.bin"/><Relationship Id="rId4" Type="http://schemas.openxmlformats.org/officeDocument/2006/relationships/printerSettings" Target="../printerSettings/printerSettings2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4" Type="http://schemas.openxmlformats.org/officeDocument/2006/relationships/printerSettings" Target="../printerSettings/printerSettings29.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 Id="rId5" Type="http://schemas.openxmlformats.org/officeDocument/2006/relationships/printerSettings" Target="../printerSettings/printerSettings40.bin"/><Relationship Id="rId4" Type="http://schemas.openxmlformats.org/officeDocument/2006/relationships/printerSettings" Target="../printerSettings/printerSettings3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printerSettings" Target="../printerSettings/printerSettings44.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5" Type="http://schemas.openxmlformats.org/officeDocument/2006/relationships/printerSettings" Target="../printerSettings/printerSettings51.bin"/><Relationship Id="rId4" Type="http://schemas.openxmlformats.org/officeDocument/2006/relationships/printerSettings" Target="../printerSettings/printerSettings50.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5" Type="http://schemas.openxmlformats.org/officeDocument/2006/relationships/printerSettings" Target="../printerSettings/printerSettings59.bin"/><Relationship Id="rId4" Type="http://schemas.openxmlformats.org/officeDocument/2006/relationships/printerSettings" Target="../printerSettings/printerSettings5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5" Type="http://schemas.openxmlformats.org/officeDocument/2006/relationships/printerSettings" Target="../printerSettings/printerSettings64.bin"/><Relationship Id="rId4" Type="http://schemas.openxmlformats.org/officeDocument/2006/relationships/printerSettings" Target="../printerSettings/printerSettings63.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6" Type="http://schemas.openxmlformats.org/officeDocument/2006/relationships/printerSettings" Target="../printerSettings/printerSettings69.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68.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5" Type="http://schemas.openxmlformats.org/officeDocument/2006/relationships/printerSettings" Target="../printerSettings/printerSettings74.bin"/><Relationship Id="rId4" Type="http://schemas.openxmlformats.org/officeDocument/2006/relationships/printerSettings" Target="../printerSettings/printerSettings73.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5" Type="http://schemas.openxmlformats.org/officeDocument/2006/relationships/printerSettings" Target="../printerSettings/printerSettings84.bin"/><Relationship Id="rId4" Type="http://schemas.openxmlformats.org/officeDocument/2006/relationships/printerSettings" Target="../printerSettings/printerSettings83.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5" Type="http://schemas.openxmlformats.org/officeDocument/2006/relationships/printerSettings" Target="../printerSettings/printerSettings104.bin"/><Relationship Id="rId4" Type="http://schemas.openxmlformats.org/officeDocument/2006/relationships/printerSettings" Target="../printerSettings/printerSettings10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3"/>
  <sheetViews>
    <sheetView showGridLines="0" zoomScale="70" zoomScaleNormal="70" workbookViewId="0"/>
  </sheetViews>
  <sheetFormatPr baseColWidth="10" defaultColWidth="8.6640625" defaultRowHeight="15" x14ac:dyDescent="0.2"/>
  <cols>
    <col min="2" max="2" width="4.33203125" customWidth="1"/>
    <col min="3" max="3" width="39" customWidth="1"/>
    <col min="4" max="4" width="30.33203125" customWidth="1"/>
    <col min="5" max="5" width="50.6640625" customWidth="1"/>
    <col min="6" max="6" width="32.6640625" customWidth="1"/>
    <col min="7" max="7" width="8.33203125" customWidth="1"/>
    <col min="8" max="8" width="12" customWidth="1"/>
  </cols>
  <sheetData>
    <row r="1" spans="2:23" ht="16" thickBot="1" x14ac:dyDescent="0.25"/>
    <row r="2" spans="2:23" ht="41.75" customHeight="1" x14ac:dyDescent="0.2">
      <c r="B2" s="11"/>
      <c r="C2" s="12"/>
      <c r="D2" s="12"/>
      <c r="E2" s="12"/>
      <c r="F2" s="12"/>
      <c r="G2" s="13"/>
    </row>
    <row r="3" spans="2:23" ht="47" x14ac:dyDescent="0.55000000000000004">
      <c r="B3" s="14"/>
      <c r="C3" s="170" t="s">
        <v>0</v>
      </c>
      <c r="G3" s="15"/>
    </row>
    <row r="4" spans="2:23" ht="59.75" customHeight="1" x14ac:dyDescent="0.35">
      <c r="B4" s="14"/>
      <c r="C4" s="262" t="s">
        <v>1</v>
      </c>
      <c r="D4" s="262"/>
      <c r="E4" s="262"/>
      <c r="G4" s="15"/>
    </row>
    <row r="5" spans="2:23" x14ac:dyDescent="0.2">
      <c r="B5" s="14"/>
      <c r="G5" s="15"/>
    </row>
    <row r="6" spans="2:23" ht="19" x14ac:dyDescent="0.25">
      <c r="B6" s="14"/>
      <c r="C6" s="77" t="s">
        <v>2</v>
      </c>
      <c r="G6" s="15"/>
    </row>
    <row r="7" spans="2:23" x14ac:dyDescent="0.2">
      <c r="B7" s="14"/>
      <c r="C7" s="16" t="s">
        <v>3</v>
      </c>
      <c r="G7" s="15"/>
    </row>
    <row r="8" spans="2:23" x14ac:dyDescent="0.2">
      <c r="B8" s="14"/>
      <c r="C8" s="16" t="s">
        <v>4</v>
      </c>
      <c r="G8" s="15"/>
    </row>
    <row r="9" spans="2:23" x14ac:dyDescent="0.2">
      <c r="B9" s="14"/>
      <c r="G9" s="15"/>
    </row>
    <row r="10" spans="2:23" ht="26" x14ac:dyDescent="0.3">
      <c r="B10" s="14"/>
      <c r="C10" s="17" t="s">
        <v>5</v>
      </c>
      <c r="G10" s="15"/>
    </row>
    <row r="11" spans="2:23" x14ac:dyDescent="0.2">
      <c r="B11" s="14"/>
      <c r="G11" s="15"/>
    </row>
    <row r="12" spans="2:23" ht="224.75" customHeight="1" x14ac:dyDescent="0.2">
      <c r="B12" s="14"/>
      <c r="C12" s="269" t="s">
        <v>6</v>
      </c>
      <c r="D12" s="270"/>
      <c r="E12" s="270"/>
      <c r="F12" s="271"/>
      <c r="G12" s="15"/>
    </row>
    <row r="13" spans="2:23" x14ac:dyDescent="0.2">
      <c r="B13" s="14"/>
      <c r="G13" s="15"/>
    </row>
    <row r="14" spans="2:23" ht="26" x14ac:dyDescent="0.3">
      <c r="B14" s="14"/>
      <c r="C14" s="17" t="s">
        <v>7</v>
      </c>
      <c r="G14" s="15"/>
    </row>
    <row r="15" spans="2:23" ht="409.5" customHeight="1" x14ac:dyDescent="0.2">
      <c r="B15" s="14"/>
      <c r="C15" s="272"/>
      <c r="D15" s="272"/>
      <c r="G15" s="15"/>
      <c r="J15" t="s">
        <v>8</v>
      </c>
      <c r="M15" s="18"/>
      <c r="N15" s="18"/>
      <c r="O15" s="18"/>
      <c r="P15" s="18"/>
      <c r="Q15" s="18"/>
      <c r="R15" s="18"/>
      <c r="S15" s="18"/>
      <c r="T15" s="18"/>
      <c r="U15" s="18"/>
      <c r="V15" s="19"/>
      <c r="W15" s="19"/>
    </row>
    <row r="16" spans="2:23" ht="139.25" customHeight="1" x14ac:dyDescent="0.2">
      <c r="B16" s="14"/>
      <c r="C16" s="272"/>
      <c r="D16" s="272"/>
      <c r="G16" s="15"/>
    </row>
    <row r="17" spans="2:7" ht="76.25" customHeight="1" x14ac:dyDescent="0.2">
      <c r="B17" s="14"/>
      <c r="G17" s="15"/>
    </row>
    <row r="18" spans="2:7" ht="26" x14ac:dyDescent="0.3">
      <c r="B18" s="14"/>
      <c r="C18" s="17" t="s">
        <v>9</v>
      </c>
      <c r="G18" s="15"/>
    </row>
    <row r="19" spans="2:7" ht="16" thickBot="1" x14ac:dyDescent="0.25">
      <c r="B19" s="14"/>
      <c r="G19" s="15"/>
    </row>
    <row r="20" spans="2:7" ht="16" x14ac:dyDescent="0.2">
      <c r="B20" s="14"/>
      <c r="C20" s="20" t="s">
        <v>10</v>
      </c>
      <c r="D20" s="21" t="s">
        <v>11</v>
      </c>
      <c r="E20" s="21" t="s">
        <v>12</v>
      </c>
      <c r="F20" s="195" t="s">
        <v>13</v>
      </c>
      <c r="G20" s="15"/>
    </row>
    <row r="21" spans="2:7" ht="64" x14ac:dyDescent="0.2">
      <c r="B21" s="14"/>
      <c r="C21" s="24" t="s">
        <v>14</v>
      </c>
      <c r="D21" s="22" t="s">
        <v>15</v>
      </c>
      <c r="E21" s="23" t="s">
        <v>16</v>
      </c>
      <c r="F21" s="196" t="s">
        <v>17</v>
      </c>
      <c r="G21" s="15"/>
    </row>
    <row r="22" spans="2:7" ht="80" x14ac:dyDescent="0.2">
      <c r="B22" s="14"/>
      <c r="C22" s="24" t="s">
        <v>14</v>
      </c>
      <c r="D22" s="22" t="s">
        <v>18</v>
      </c>
      <c r="E22" s="23" t="s">
        <v>19</v>
      </c>
      <c r="F22" s="196" t="s">
        <v>20</v>
      </c>
      <c r="G22" s="15"/>
    </row>
    <row r="23" spans="2:7" ht="16" x14ac:dyDescent="0.2">
      <c r="B23" s="14"/>
      <c r="C23" s="24" t="s">
        <v>21</v>
      </c>
      <c r="D23" s="22" t="s">
        <v>22</v>
      </c>
      <c r="E23" s="23" t="s">
        <v>23</v>
      </c>
      <c r="F23" s="196" t="s">
        <v>17</v>
      </c>
      <c r="G23" s="15"/>
    </row>
    <row r="24" spans="2:7" ht="16" x14ac:dyDescent="0.2">
      <c r="B24" s="14"/>
      <c r="C24" s="24" t="s">
        <v>24</v>
      </c>
      <c r="D24" s="22" t="s">
        <v>25</v>
      </c>
      <c r="E24" s="23" t="s">
        <v>26</v>
      </c>
      <c r="F24" s="196" t="s">
        <v>27</v>
      </c>
      <c r="G24" s="15"/>
    </row>
    <row r="25" spans="2:7" ht="32" x14ac:dyDescent="0.2">
      <c r="B25" s="14"/>
      <c r="C25" s="273" t="s">
        <v>28</v>
      </c>
      <c r="D25" s="22" t="s">
        <v>29</v>
      </c>
      <c r="E25" s="23" t="s">
        <v>30</v>
      </c>
      <c r="F25" s="196" t="s">
        <v>17</v>
      </c>
      <c r="G25" s="15"/>
    </row>
    <row r="26" spans="2:7" ht="32" x14ac:dyDescent="0.2">
      <c r="B26" s="14"/>
      <c r="C26" s="274"/>
      <c r="D26" s="22" t="s">
        <v>31</v>
      </c>
      <c r="E26" s="23" t="s">
        <v>32</v>
      </c>
      <c r="F26" s="196" t="s">
        <v>33</v>
      </c>
      <c r="G26" s="15"/>
    </row>
    <row r="27" spans="2:7" ht="32" x14ac:dyDescent="0.2">
      <c r="B27" s="14"/>
      <c r="C27" s="274"/>
      <c r="D27" s="22" t="s">
        <v>34</v>
      </c>
      <c r="E27" s="23" t="s">
        <v>35</v>
      </c>
      <c r="F27" s="196" t="s">
        <v>33</v>
      </c>
      <c r="G27" s="15"/>
    </row>
    <row r="28" spans="2:7" ht="16" x14ac:dyDescent="0.2">
      <c r="B28" s="14"/>
      <c r="C28" s="274"/>
      <c r="D28" s="22" t="s">
        <v>36</v>
      </c>
      <c r="E28" s="23" t="s">
        <v>37</v>
      </c>
      <c r="F28" s="196" t="s">
        <v>33</v>
      </c>
      <c r="G28" s="15"/>
    </row>
    <row r="29" spans="2:7" ht="80" x14ac:dyDescent="0.2">
      <c r="B29" s="14"/>
      <c r="C29" s="274"/>
      <c r="D29" s="22" t="s">
        <v>38</v>
      </c>
      <c r="E29" s="23" t="s">
        <v>39</v>
      </c>
      <c r="F29" s="196" t="s">
        <v>20</v>
      </c>
      <c r="G29" s="15"/>
    </row>
    <row r="30" spans="2:7" ht="64" x14ac:dyDescent="0.2">
      <c r="B30" s="14"/>
      <c r="C30" s="275"/>
      <c r="D30" s="22" t="s">
        <v>40</v>
      </c>
      <c r="E30" s="23" t="s">
        <v>41</v>
      </c>
      <c r="F30" s="196" t="s">
        <v>20</v>
      </c>
      <c r="G30" s="15"/>
    </row>
    <row r="31" spans="2:7" ht="32" x14ac:dyDescent="0.2">
      <c r="B31" s="14"/>
      <c r="C31" s="24" t="s">
        <v>42</v>
      </c>
      <c r="D31" s="22" t="s">
        <v>43</v>
      </c>
      <c r="E31" s="23" t="s">
        <v>44</v>
      </c>
      <c r="F31" s="196" t="s">
        <v>17</v>
      </c>
      <c r="G31" s="15"/>
    </row>
    <row r="32" spans="2:7" ht="32" x14ac:dyDescent="0.2">
      <c r="B32" s="14"/>
      <c r="C32" s="273" t="s">
        <v>45</v>
      </c>
      <c r="D32" s="22" t="s">
        <v>46</v>
      </c>
      <c r="E32" s="23" t="s">
        <v>47</v>
      </c>
      <c r="F32" s="196" t="s">
        <v>17</v>
      </c>
      <c r="G32" s="15"/>
    </row>
    <row r="33" spans="2:7" ht="32" x14ac:dyDescent="0.2">
      <c r="B33" s="14"/>
      <c r="C33" s="274"/>
      <c r="D33" s="22" t="s">
        <v>48</v>
      </c>
      <c r="E33" s="23" t="s">
        <v>49</v>
      </c>
      <c r="F33" s="196" t="s">
        <v>17</v>
      </c>
      <c r="G33" s="15"/>
    </row>
    <row r="34" spans="2:7" ht="16" x14ac:dyDescent="0.2">
      <c r="B34" s="14"/>
      <c r="C34" s="274"/>
      <c r="D34" s="22" t="s">
        <v>50</v>
      </c>
      <c r="E34" s="23" t="s">
        <v>51</v>
      </c>
      <c r="F34" s="196" t="s">
        <v>17</v>
      </c>
      <c r="G34" s="15"/>
    </row>
    <row r="35" spans="2:7" ht="16" x14ac:dyDescent="0.2">
      <c r="B35" s="14"/>
      <c r="C35" s="274"/>
      <c r="D35" s="22" t="s">
        <v>52</v>
      </c>
      <c r="E35" s="23" t="s">
        <v>53</v>
      </c>
      <c r="F35" s="196" t="s">
        <v>33</v>
      </c>
      <c r="G35" s="15"/>
    </row>
    <row r="36" spans="2:7" ht="16" x14ac:dyDescent="0.2">
      <c r="B36" s="14"/>
      <c r="C36" s="274"/>
      <c r="D36" s="22" t="s">
        <v>54</v>
      </c>
      <c r="E36" s="23" t="s">
        <v>55</v>
      </c>
      <c r="F36" s="196" t="s">
        <v>17</v>
      </c>
      <c r="G36" s="15"/>
    </row>
    <row r="37" spans="2:7" ht="32" x14ac:dyDescent="0.2">
      <c r="B37" s="14"/>
      <c r="C37" s="274"/>
      <c r="D37" s="22" t="s">
        <v>56</v>
      </c>
      <c r="E37" s="23" t="s">
        <v>57</v>
      </c>
      <c r="F37" s="196" t="s">
        <v>17</v>
      </c>
      <c r="G37" s="15"/>
    </row>
    <row r="38" spans="2:7" ht="32" x14ac:dyDescent="0.2">
      <c r="B38" s="14"/>
      <c r="C38" s="274"/>
      <c r="D38" s="22" t="s">
        <v>58</v>
      </c>
      <c r="E38" s="23" t="s">
        <v>59</v>
      </c>
      <c r="F38" s="196" t="s">
        <v>17</v>
      </c>
      <c r="G38" s="15"/>
    </row>
    <row r="39" spans="2:7" ht="16" x14ac:dyDescent="0.2">
      <c r="B39" s="14"/>
      <c r="C39" s="274"/>
      <c r="D39" s="22" t="s">
        <v>60</v>
      </c>
      <c r="E39" s="23" t="s">
        <v>55</v>
      </c>
      <c r="F39" s="23" t="s">
        <v>33</v>
      </c>
      <c r="G39" s="15"/>
    </row>
    <row r="40" spans="2:7" ht="33" thickBot="1" x14ac:dyDescent="0.25">
      <c r="B40" s="14"/>
      <c r="C40" s="276"/>
      <c r="D40" s="22" t="s">
        <v>61</v>
      </c>
      <c r="E40" s="23" t="s">
        <v>62</v>
      </c>
      <c r="F40" s="23" t="s">
        <v>33</v>
      </c>
      <c r="G40" s="15"/>
    </row>
    <row r="41" spans="2:7" x14ac:dyDescent="0.2">
      <c r="B41" s="14"/>
      <c r="G41" s="15"/>
    </row>
    <row r="42" spans="2:7" ht="26" x14ac:dyDescent="0.3">
      <c r="B42" s="14"/>
      <c r="C42" s="17" t="s">
        <v>63</v>
      </c>
      <c r="G42" s="15"/>
    </row>
    <row r="43" spans="2:7" ht="16" thickBot="1" x14ac:dyDescent="0.25">
      <c r="B43" s="14"/>
      <c r="G43" s="15"/>
    </row>
    <row r="44" spans="2:7" ht="49.25" customHeight="1" x14ac:dyDescent="0.2">
      <c r="B44" s="14"/>
      <c r="C44" s="25" t="s">
        <v>64</v>
      </c>
      <c r="D44" s="267" t="s">
        <v>65</v>
      </c>
      <c r="E44" s="267"/>
      <c r="F44" s="268"/>
      <c r="G44" s="15"/>
    </row>
    <row r="45" spans="2:7" ht="49.25" customHeight="1" x14ac:dyDescent="0.2">
      <c r="B45" s="14"/>
      <c r="C45" s="26" t="s">
        <v>66</v>
      </c>
      <c r="D45" s="263" t="s">
        <v>67</v>
      </c>
      <c r="E45" s="263"/>
      <c r="F45" s="264"/>
      <c r="G45" s="15"/>
    </row>
    <row r="46" spans="2:7" ht="49.25" customHeight="1" x14ac:dyDescent="0.2">
      <c r="B46" s="14"/>
      <c r="C46" s="26" t="s">
        <v>68</v>
      </c>
      <c r="D46" s="263" t="s">
        <v>69</v>
      </c>
      <c r="E46" s="263"/>
      <c r="F46" s="264"/>
      <c r="G46" s="15"/>
    </row>
    <row r="47" spans="2:7" ht="49.25" customHeight="1" x14ac:dyDescent="0.2">
      <c r="B47" s="14"/>
      <c r="C47" s="27" t="s">
        <v>17</v>
      </c>
      <c r="D47" s="263" t="s">
        <v>70</v>
      </c>
      <c r="E47" s="263"/>
      <c r="F47" s="264"/>
      <c r="G47" s="15"/>
    </row>
    <row r="48" spans="2:7" ht="49.25" customHeight="1" x14ac:dyDescent="0.2">
      <c r="B48" s="14"/>
      <c r="C48" s="26" t="s">
        <v>71</v>
      </c>
      <c r="D48" s="263" t="s">
        <v>72</v>
      </c>
      <c r="E48" s="263"/>
      <c r="F48" s="264"/>
      <c r="G48" s="15"/>
    </row>
    <row r="49" spans="2:7" ht="49.25" customHeight="1" x14ac:dyDescent="0.2">
      <c r="B49" s="14"/>
      <c r="C49" s="26" t="s">
        <v>73</v>
      </c>
      <c r="D49" s="263" t="s">
        <v>74</v>
      </c>
      <c r="E49" s="263"/>
      <c r="F49" s="264"/>
      <c r="G49" s="15"/>
    </row>
    <row r="50" spans="2:7" ht="49.25" customHeight="1" x14ac:dyDescent="0.2">
      <c r="B50" s="14"/>
      <c r="C50" s="26" t="s">
        <v>75</v>
      </c>
      <c r="D50" s="263" t="s">
        <v>76</v>
      </c>
      <c r="E50" s="263"/>
      <c r="F50" s="264"/>
      <c r="G50" s="15"/>
    </row>
    <row r="51" spans="2:7" ht="49.25" customHeight="1" x14ac:dyDescent="0.2">
      <c r="B51" s="14"/>
      <c r="C51" s="26" t="s">
        <v>77</v>
      </c>
      <c r="D51" s="263" t="s">
        <v>78</v>
      </c>
      <c r="E51" s="263"/>
      <c r="F51" s="264"/>
      <c r="G51" s="15"/>
    </row>
    <row r="52" spans="2:7" ht="53.75" customHeight="1" thickBot="1" x14ac:dyDescent="0.25">
      <c r="B52" s="14"/>
      <c r="C52" s="28" t="s">
        <v>65</v>
      </c>
      <c r="D52" s="265" t="s">
        <v>79</v>
      </c>
      <c r="E52" s="265"/>
      <c r="F52" s="266"/>
      <c r="G52" s="15"/>
    </row>
    <row r="53" spans="2:7" ht="16" thickBot="1" x14ac:dyDescent="0.25">
      <c r="B53" s="29"/>
      <c r="C53" s="30"/>
      <c r="D53" s="30"/>
      <c r="E53" s="30"/>
      <c r="F53" s="30"/>
      <c r="G53" s="31"/>
    </row>
  </sheetData>
  <sheetProtection sheet="1" selectLockedCells="1"/>
  <customSheetViews>
    <customSheetView guid="{9F9DAF4D-D2EF-4660-943E-0C19C13C2663}" scale="70" showGridLines="0" topLeftCell="A43">
      <selection activeCell="M20" sqref="M20"/>
      <pageMargins left="0" right="0" top="0" bottom="0" header="0" footer="0"/>
      <pageSetup paperSize="9" orientation="portrait" r:id="rId1"/>
    </customSheetView>
    <customSheetView guid="{DEC7CBE2-9713-4252-8444-1D6959C164AB}" scale="80" showGridLines="0" topLeftCell="A34">
      <selection activeCell="L8" sqref="L8"/>
      <pageMargins left="0" right="0" top="0" bottom="0" header="0" footer="0"/>
      <pageSetup paperSize="9" orientation="portrait" r:id="rId2"/>
    </customSheetView>
    <customSheetView guid="{03B04745-F29E-4E26-B62E-F0D2264078A4}" scale="70" showGridLines="0" topLeftCell="A25">
      <selection activeCell="L19" sqref="L19"/>
      <pageMargins left="0" right="0" top="0" bottom="0" header="0" footer="0"/>
      <pageSetup paperSize="9" orientation="portrait" r:id="rId3"/>
    </customSheetView>
    <customSheetView guid="{853B6239-A439-411F-9927-AA08BF431DBB}" scale="70" showGridLines="0" topLeftCell="A20">
      <selection activeCell="E25" sqref="E25"/>
      <pageMargins left="0" right="0" top="0" bottom="0" header="0" footer="0"/>
      <pageSetup paperSize="9" orientation="portrait" r:id="rId4"/>
    </customSheetView>
  </customSheetViews>
  <mergeCells count="14">
    <mergeCell ref="C4:E4"/>
    <mergeCell ref="D46:F46"/>
    <mergeCell ref="D51:F51"/>
    <mergeCell ref="D52:F52"/>
    <mergeCell ref="D44:F44"/>
    <mergeCell ref="D45:F45"/>
    <mergeCell ref="D47:F47"/>
    <mergeCell ref="D48:F48"/>
    <mergeCell ref="D49:F49"/>
    <mergeCell ref="D50:F50"/>
    <mergeCell ref="C12:F12"/>
    <mergeCell ref="C15:D16"/>
    <mergeCell ref="C25:C30"/>
    <mergeCell ref="C32:C40"/>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14</xdr:row>
                <xdr:rowOff>139700</xdr:rowOff>
              </from>
              <to>
                <xdr:col>5</xdr:col>
                <xdr:colOff>1524000</xdr:colOff>
                <xdr:row>17</xdr:row>
                <xdr:rowOff>25400</xdr:rowOff>
              </to>
            </anchor>
          </objectPr>
        </oleObject>
      </mc:Choice>
      <mc:Fallback>
        <oleObject progId="Word.Document.12" shapeId="1025"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566"/>
  <sheetViews>
    <sheetView topLeftCell="B1" zoomScale="70" zoomScaleNormal="70" workbookViewId="0">
      <selection activeCell="H72" sqref="H72"/>
    </sheetView>
  </sheetViews>
  <sheetFormatPr baseColWidth="10" defaultColWidth="8.66406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6640625" style="35" bestFit="1" customWidth="1"/>
    <col min="7" max="7" width="19.6640625" bestFit="1" customWidth="1"/>
    <col min="8" max="8" width="22.6640625" style="35" bestFit="1" customWidth="1"/>
    <col min="9" max="9" width="22.33203125" style="35" bestFit="1" customWidth="1"/>
    <col min="10" max="10" width="28.33203125" style="35" bestFit="1" customWidth="1"/>
    <col min="11" max="11" width="49.1640625" style="35" bestFit="1" customWidth="1"/>
    <col min="12" max="12" width="13.33203125" style="35" bestFit="1" customWidth="1"/>
    <col min="13" max="13" width="26.6640625" style="35" bestFit="1" customWidth="1"/>
    <col min="14" max="14" width="16" style="35" bestFit="1" customWidth="1"/>
    <col min="15" max="15" width="23.1640625" style="35" bestFit="1" customWidth="1"/>
    <col min="16" max="16" width="41.33203125" style="35" customWidth="1"/>
    <col min="17" max="17" width="34.33203125" style="35" bestFit="1" customWidth="1"/>
    <col min="18" max="18" width="30.33203125" style="35" bestFit="1" customWidth="1"/>
    <col min="19" max="19" width="13.6640625" style="35" bestFit="1" customWidth="1"/>
    <col min="20" max="20" width="33.5" style="35" bestFit="1" customWidth="1"/>
    <col min="21" max="21" width="18.33203125" style="35" customWidth="1"/>
    <col min="22" max="22" width="32.6640625" style="35" bestFit="1" customWidth="1"/>
    <col min="23" max="23" width="23" style="35" bestFit="1" customWidth="1"/>
    <col min="24" max="24" width="31.83203125" style="35" bestFit="1" customWidth="1"/>
    <col min="25" max="16384" width="8.6640625" style="35"/>
  </cols>
  <sheetData>
    <row r="1" spans="1:24" s="38" customFormat="1" x14ac:dyDescent="0.2">
      <c r="A1" s="136" t="s">
        <v>80</v>
      </c>
      <c r="G1" s="137"/>
    </row>
    <row r="2" spans="1:24" ht="16" x14ac:dyDescent="0.2">
      <c r="A2" s="34" t="s">
        <v>81</v>
      </c>
      <c r="I2" s="38"/>
    </row>
    <row r="3" spans="1:24" x14ac:dyDescent="0.2">
      <c r="A3" s="36" t="s">
        <v>15</v>
      </c>
      <c r="B3" s="38"/>
      <c r="C3" s="37" t="s">
        <v>22</v>
      </c>
      <c r="D3" s="39"/>
      <c r="E3" s="39"/>
      <c r="H3" s="37" t="s">
        <v>82</v>
      </c>
      <c r="I3" s="37" t="s">
        <v>83</v>
      </c>
      <c r="N3" s="37" t="s">
        <v>84</v>
      </c>
      <c r="T3" s="37" t="s">
        <v>85</v>
      </c>
      <c r="V3" s="37" t="s">
        <v>43</v>
      </c>
    </row>
    <row r="4" spans="1:24" ht="12" x14ac:dyDescent="0.15">
      <c r="A4" s="176" t="s">
        <v>86</v>
      </c>
      <c r="B4" s="176" t="s">
        <v>87</v>
      </c>
      <c r="C4" s="176" t="s">
        <v>88</v>
      </c>
      <c r="D4" s="176" t="s">
        <v>89</v>
      </c>
      <c r="E4" s="176" t="s">
        <v>90</v>
      </c>
      <c r="F4" s="176" t="s">
        <v>91</v>
      </c>
      <c r="G4" s="176" t="s">
        <v>92</v>
      </c>
      <c r="H4" s="176" t="s">
        <v>93</v>
      </c>
      <c r="I4" s="176" t="s">
        <v>94</v>
      </c>
      <c r="J4" s="176" t="s">
        <v>95</v>
      </c>
      <c r="K4" s="176" t="s">
        <v>96</v>
      </c>
      <c r="L4" s="176" t="s">
        <v>97</v>
      </c>
      <c r="M4" s="176" t="s">
        <v>98</v>
      </c>
      <c r="N4" s="176" t="s">
        <v>99</v>
      </c>
      <c r="O4" s="176" t="s">
        <v>100</v>
      </c>
      <c r="P4" s="176" t="s">
        <v>101</v>
      </c>
      <c r="Q4" s="176" t="s">
        <v>85</v>
      </c>
      <c r="R4" s="176" t="s">
        <v>102</v>
      </c>
      <c r="S4" s="176" t="s">
        <v>103</v>
      </c>
      <c r="T4" s="176" t="s">
        <v>104</v>
      </c>
      <c r="U4" s="176"/>
      <c r="V4" s="176" t="s">
        <v>105</v>
      </c>
      <c r="W4" s="176" t="s">
        <v>106</v>
      </c>
      <c r="X4" s="176" t="s">
        <v>107</v>
      </c>
    </row>
    <row r="5" spans="1:24" x14ac:dyDescent="0.2">
      <c r="A5" s="197" t="s">
        <v>108</v>
      </c>
      <c r="B5" s="197" t="s">
        <v>109</v>
      </c>
      <c r="C5" s="197" t="s">
        <v>110</v>
      </c>
      <c r="D5" s="197" t="s">
        <v>111</v>
      </c>
      <c r="E5" s="197" t="s">
        <v>112</v>
      </c>
      <c r="F5" s="197" t="s">
        <v>113</v>
      </c>
      <c r="G5" s="197" t="s">
        <v>114</v>
      </c>
      <c r="H5" s="197" t="s">
        <v>115</v>
      </c>
      <c r="I5" s="197" t="s">
        <v>116</v>
      </c>
      <c r="J5" s="198" t="s">
        <v>117</v>
      </c>
      <c r="K5" s="199" t="s">
        <v>118</v>
      </c>
      <c r="L5" s="197" t="s">
        <v>119</v>
      </c>
      <c r="M5" s="199" t="s">
        <v>120</v>
      </c>
      <c r="N5" s="197" t="s">
        <v>121</v>
      </c>
      <c r="O5" s="197" t="s">
        <v>122</v>
      </c>
      <c r="P5" s="200" t="s">
        <v>123</v>
      </c>
      <c r="Q5" s="197" t="s">
        <v>124</v>
      </c>
      <c r="R5" s="197" t="s">
        <v>125</v>
      </c>
      <c r="S5" s="197" t="s">
        <v>126</v>
      </c>
      <c r="T5" s="197" t="s">
        <v>127</v>
      </c>
      <c r="U5" s="197"/>
      <c r="V5" s="197" t="s">
        <v>128</v>
      </c>
      <c r="W5" s="197" t="s">
        <v>129</v>
      </c>
      <c r="X5" s="197" t="s">
        <v>130</v>
      </c>
    </row>
    <row r="6" spans="1:24" x14ac:dyDescent="0.2">
      <c r="A6" s="197" t="s">
        <v>131</v>
      </c>
      <c r="B6" s="197" t="s">
        <v>132</v>
      </c>
      <c r="C6" s="197" t="s">
        <v>133</v>
      </c>
      <c r="D6" s="197" t="s">
        <v>134</v>
      </c>
      <c r="E6" s="197" t="s">
        <v>135</v>
      </c>
      <c r="F6" s="197" t="s">
        <v>136</v>
      </c>
      <c r="G6" s="197" t="s">
        <v>137</v>
      </c>
      <c r="H6" s="197" t="s">
        <v>138</v>
      </c>
      <c r="I6" s="197" t="s">
        <v>139</v>
      </c>
      <c r="J6" s="198" t="s">
        <v>140</v>
      </c>
      <c r="K6" s="199" t="s">
        <v>141</v>
      </c>
      <c r="L6" s="197" t="s">
        <v>142</v>
      </c>
      <c r="M6" s="199" t="s">
        <v>143</v>
      </c>
      <c r="N6" s="197" t="s">
        <v>144</v>
      </c>
      <c r="O6" s="197" t="s">
        <v>145</v>
      </c>
      <c r="P6" s="200" t="s">
        <v>146</v>
      </c>
      <c r="Q6" s="197" t="s">
        <v>147</v>
      </c>
      <c r="R6" s="197" t="s">
        <v>148</v>
      </c>
      <c r="S6" s="197" t="s">
        <v>149</v>
      </c>
      <c r="T6" s="197" t="s">
        <v>150</v>
      </c>
      <c r="U6" s="197"/>
      <c r="V6" s="197" t="s">
        <v>151</v>
      </c>
      <c r="W6" s="197" t="s">
        <v>152</v>
      </c>
      <c r="X6" s="197" t="s">
        <v>153</v>
      </c>
    </row>
    <row r="7" spans="1:24" x14ac:dyDescent="0.2">
      <c r="A7" s="197" t="s">
        <v>154</v>
      </c>
      <c r="B7" s="197" t="s">
        <v>155</v>
      </c>
      <c r="C7" s="197" t="s">
        <v>156</v>
      </c>
      <c r="D7" s="197" t="s">
        <v>157</v>
      </c>
      <c r="E7" s="197" t="s">
        <v>158</v>
      </c>
      <c r="F7" s="197" t="s">
        <v>159</v>
      </c>
      <c r="G7" s="197" t="s">
        <v>160</v>
      </c>
      <c r="H7" s="197" t="s">
        <v>161</v>
      </c>
      <c r="I7" s="197" t="s">
        <v>162</v>
      </c>
      <c r="J7" s="198" t="s">
        <v>163</v>
      </c>
      <c r="K7" s="199" t="s">
        <v>164</v>
      </c>
      <c r="L7" s="197" t="s">
        <v>165</v>
      </c>
      <c r="M7" s="199" t="s">
        <v>166</v>
      </c>
      <c r="N7" s="197" t="s">
        <v>167</v>
      </c>
      <c r="O7" s="197" t="s">
        <v>168</v>
      </c>
      <c r="P7" s="200" t="s">
        <v>169</v>
      </c>
      <c r="Q7" s="197" t="s">
        <v>127</v>
      </c>
      <c r="R7" s="197" t="s">
        <v>170</v>
      </c>
      <c r="S7" s="197" t="s">
        <v>171</v>
      </c>
      <c r="T7" s="197" t="s">
        <v>172</v>
      </c>
      <c r="U7" s="197"/>
      <c r="V7" s="197" t="s">
        <v>173</v>
      </c>
      <c r="W7" s="197" t="s">
        <v>174</v>
      </c>
      <c r="X7" s="197" t="s">
        <v>175</v>
      </c>
    </row>
    <row r="8" spans="1:24" x14ac:dyDescent="0.2">
      <c r="A8" s="197" t="s">
        <v>176</v>
      </c>
      <c r="B8" s="197" t="s">
        <v>177</v>
      </c>
      <c r="C8" s="197" t="s">
        <v>178</v>
      </c>
      <c r="D8" s="197" t="s">
        <v>179</v>
      </c>
      <c r="E8" s="197" t="s">
        <v>180</v>
      </c>
      <c r="F8" s="197" t="s">
        <v>181</v>
      </c>
      <c r="G8" s="197" t="s">
        <v>182</v>
      </c>
      <c r="H8" s="197" t="s">
        <v>183</v>
      </c>
      <c r="I8" s="197" t="s">
        <v>184</v>
      </c>
      <c r="J8" s="198" t="s">
        <v>185</v>
      </c>
      <c r="K8" s="199" t="s">
        <v>186</v>
      </c>
      <c r="L8" s="197" t="s">
        <v>187</v>
      </c>
      <c r="M8" s="197" t="s">
        <v>188</v>
      </c>
      <c r="N8" s="197" t="s">
        <v>189</v>
      </c>
      <c r="O8" s="197" t="s">
        <v>190</v>
      </c>
      <c r="P8" s="200" t="s">
        <v>191</v>
      </c>
      <c r="Q8" s="197" t="s">
        <v>192</v>
      </c>
      <c r="R8" s="197" t="s">
        <v>193</v>
      </c>
      <c r="S8" s="197" t="s">
        <v>194</v>
      </c>
      <c r="T8" s="197" t="s">
        <v>195</v>
      </c>
      <c r="U8" s="197"/>
      <c r="V8" s="197" t="s">
        <v>196</v>
      </c>
      <c r="W8" s="197" t="s">
        <v>197</v>
      </c>
      <c r="X8" s="197" t="s">
        <v>198</v>
      </c>
    </row>
    <row r="9" spans="1:24" x14ac:dyDescent="0.2">
      <c r="A9" s="197"/>
      <c r="B9" s="197" t="s">
        <v>199</v>
      </c>
      <c r="C9" s="197" t="s">
        <v>200</v>
      </c>
      <c r="D9" s="197" t="s">
        <v>201</v>
      </c>
      <c r="E9" s="197" t="s">
        <v>202</v>
      </c>
      <c r="F9" s="197" t="s">
        <v>203</v>
      </c>
      <c r="G9" s="197" t="s">
        <v>204</v>
      </c>
      <c r="H9" s="197" t="s">
        <v>205</v>
      </c>
      <c r="I9" s="197" t="s">
        <v>182</v>
      </c>
      <c r="J9" s="198" t="s">
        <v>206</v>
      </c>
      <c r="K9" s="199" t="s">
        <v>207</v>
      </c>
      <c r="L9" s="197" t="s">
        <v>208</v>
      </c>
      <c r="M9" s="199" t="s">
        <v>209</v>
      </c>
      <c r="N9" s="197" t="s">
        <v>210</v>
      </c>
      <c r="O9" s="197" t="s">
        <v>211</v>
      </c>
      <c r="P9" s="200" t="s">
        <v>212</v>
      </c>
      <c r="Q9" s="197" t="s">
        <v>213</v>
      </c>
      <c r="R9" s="197" t="s">
        <v>214</v>
      </c>
      <c r="S9" s="197" t="s">
        <v>215</v>
      </c>
      <c r="T9" s="197" t="s">
        <v>216</v>
      </c>
      <c r="U9" s="197"/>
      <c r="V9" s="197" t="s">
        <v>217</v>
      </c>
      <c r="W9" s="197" t="s">
        <v>218</v>
      </c>
      <c r="X9" s="197" t="s">
        <v>219</v>
      </c>
    </row>
    <row r="10" spans="1:24" x14ac:dyDescent="0.2">
      <c r="A10" s="197"/>
      <c r="B10" s="197" t="s">
        <v>220</v>
      </c>
      <c r="C10" s="197"/>
      <c r="D10" s="197" t="s">
        <v>221</v>
      </c>
      <c r="E10" s="197" t="s">
        <v>222</v>
      </c>
      <c r="F10" s="197" t="s">
        <v>223</v>
      </c>
      <c r="G10" s="197" t="s">
        <v>224</v>
      </c>
      <c r="H10" s="197" t="s">
        <v>225</v>
      </c>
      <c r="I10" s="197" t="s">
        <v>226</v>
      </c>
      <c r="J10" s="198" t="s">
        <v>227</v>
      </c>
      <c r="K10" s="199" t="s">
        <v>228</v>
      </c>
      <c r="L10" s="197" t="s">
        <v>229</v>
      </c>
      <c r="M10" s="199" t="s">
        <v>230</v>
      </c>
      <c r="N10" s="197" t="s">
        <v>231</v>
      </c>
      <c r="O10" s="197" t="s">
        <v>232</v>
      </c>
      <c r="P10" s="200" t="s">
        <v>233</v>
      </c>
      <c r="Q10" s="197" t="s">
        <v>234</v>
      </c>
      <c r="R10" s="197" t="s">
        <v>235</v>
      </c>
      <c r="S10" s="197" t="s">
        <v>236</v>
      </c>
      <c r="T10" s="197" t="s">
        <v>237</v>
      </c>
      <c r="U10" s="197"/>
      <c r="V10" s="197" t="s">
        <v>238</v>
      </c>
      <c r="W10" s="197"/>
      <c r="X10" s="197" t="s">
        <v>239</v>
      </c>
    </row>
    <row r="11" spans="1:24" x14ac:dyDescent="0.2">
      <c r="A11" s="197"/>
      <c r="B11" s="197" t="s">
        <v>240</v>
      </c>
      <c r="C11" s="197"/>
      <c r="D11" s="197" t="s">
        <v>241</v>
      </c>
      <c r="E11" s="197" t="s">
        <v>242</v>
      </c>
      <c r="F11" s="197" t="s">
        <v>243</v>
      </c>
      <c r="G11" s="197" t="s">
        <v>244</v>
      </c>
      <c r="H11" s="197" t="s">
        <v>245</v>
      </c>
      <c r="I11" s="197"/>
      <c r="J11" s="198" t="s">
        <v>246</v>
      </c>
      <c r="K11" s="199" t="s">
        <v>247</v>
      </c>
      <c r="L11" s="197" t="s">
        <v>248</v>
      </c>
      <c r="M11" s="199" t="s">
        <v>249</v>
      </c>
      <c r="N11" s="197" t="s">
        <v>250</v>
      </c>
      <c r="O11" s="197"/>
      <c r="P11" s="200" t="s">
        <v>251</v>
      </c>
      <c r="Q11" s="197" t="s">
        <v>252</v>
      </c>
      <c r="R11" s="197" t="s">
        <v>253</v>
      </c>
      <c r="S11" s="197" t="s">
        <v>254</v>
      </c>
      <c r="T11" s="197" t="s">
        <v>255</v>
      </c>
      <c r="U11" s="197"/>
      <c r="V11" s="197" t="s">
        <v>256</v>
      </c>
      <c r="W11" s="197"/>
      <c r="X11" s="197" t="s">
        <v>257</v>
      </c>
    </row>
    <row r="12" spans="1:24" x14ac:dyDescent="0.2">
      <c r="A12" s="197"/>
      <c r="B12" s="197" t="s">
        <v>258</v>
      </c>
      <c r="C12" s="197"/>
      <c r="D12" s="197" t="s">
        <v>259</v>
      </c>
      <c r="E12" s="197" t="s">
        <v>260</v>
      </c>
      <c r="F12" s="197" t="s">
        <v>261</v>
      </c>
      <c r="G12" s="197" t="s">
        <v>262</v>
      </c>
      <c r="H12" s="197"/>
      <c r="I12" s="197"/>
      <c r="J12" s="198" t="s">
        <v>263</v>
      </c>
      <c r="K12" s="199" t="s">
        <v>264</v>
      </c>
      <c r="L12" s="197" t="s">
        <v>265</v>
      </c>
      <c r="M12" s="199" t="s">
        <v>266</v>
      </c>
      <c r="N12" s="197" t="s">
        <v>267</v>
      </c>
      <c r="O12" s="197"/>
      <c r="P12" s="200" t="s">
        <v>268</v>
      </c>
      <c r="Q12" s="197" t="s">
        <v>269</v>
      </c>
      <c r="R12" s="197" t="s">
        <v>270</v>
      </c>
      <c r="S12" s="197" t="s">
        <v>271</v>
      </c>
      <c r="T12" s="197" t="s">
        <v>272</v>
      </c>
      <c r="U12" s="197"/>
      <c r="V12" s="197" t="s">
        <v>273</v>
      </c>
      <c r="W12" s="197"/>
      <c r="X12" s="197"/>
    </row>
    <row r="13" spans="1:24" x14ac:dyDescent="0.2">
      <c r="A13" s="197"/>
      <c r="B13" s="197" t="s">
        <v>274</v>
      </c>
      <c r="C13" s="197"/>
      <c r="D13" s="197" t="s">
        <v>275</v>
      </c>
      <c r="E13" s="197" t="s">
        <v>276</v>
      </c>
      <c r="F13" s="197" t="s">
        <v>277</v>
      </c>
      <c r="G13" s="197"/>
      <c r="H13" s="197"/>
      <c r="I13" s="197"/>
      <c r="J13" s="198" t="s">
        <v>278</v>
      </c>
      <c r="K13" s="199" t="s">
        <v>279</v>
      </c>
      <c r="L13" s="197" t="s">
        <v>280</v>
      </c>
      <c r="M13" s="199" t="s">
        <v>281</v>
      </c>
      <c r="N13" s="197" t="s">
        <v>282</v>
      </c>
      <c r="O13" s="197"/>
      <c r="P13" s="200" t="s">
        <v>283</v>
      </c>
      <c r="Q13" s="197" t="s">
        <v>284</v>
      </c>
      <c r="R13" s="197" t="s">
        <v>285</v>
      </c>
      <c r="S13" s="197" t="s">
        <v>286</v>
      </c>
      <c r="T13" s="197" t="s">
        <v>287</v>
      </c>
      <c r="U13" s="197"/>
      <c r="V13" s="197" t="s">
        <v>288</v>
      </c>
      <c r="W13" s="197"/>
      <c r="X13" s="197"/>
    </row>
    <row r="14" spans="1:24" x14ac:dyDescent="0.2">
      <c r="A14" s="197"/>
      <c r="B14" s="197" t="s">
        <v>289</v>
      </c>
      <c r="C14" s="197"/>
      <c r="D14" s="197" t="s">
        <v>275</v>
      </c>
      <c r="E14" s="197" t="s">
        <v>290</v>
      </c>
      <c r="F14" s="197" t="s">
        <v>291</v>
      </c>
      <c r="G14" s="197"/>
      <c r="H14" s="197"/>
      <c r="I14" s="197"/>
      <c r="J14" s="198"/>
      <c r="K14" s="199" t="s">
        <v>292</v>
      </c>
      <c r="L14" s="197" t="s">
        <v>293</v>
      </c>
      <c r="M14" s="197"/>
      <c r="N14" s="197" t="s">
        <v>294</v>
      </c>
      <c r="O14" s="197"/>
      <c r="P14" s="200" t="s">
        <v>295</v>
      </c>
      <c r="Q14" s="197" t="s">
        <v>296</v>
      </c>
      <c r="R14" s="197" t="s">
        <v>297</v>
      </c>
      <c r="S14" s="197" t="s">
        <v>298</v>
      </c>
      <c r="T14" s="197" t="s">
        <v>299</v>
      </c>
      <c r="U14" s="197"/>
      <c r="V14" s="197" t="s">
        <v>300</v>
      </c>
      <c r="W14" s="197"/>
      <c r="X14" s="197"/>
    </row>
    <row r="15" spans="1:24" x14ac:dyDescent="0.2">
      <c r="A15" s="197"/>
      <c r="B15" s="197" t="s">
        <v>301</v>
      </c>
      <c r="C15" s="197"/>
      <c r="D15" s="197" t="s">
        <v>275</v>
      </c>
      <c r="E15" s="197" t="s">
        <v>302</v>
      </c>
      <c r="F15" s="197" t="s">
        <v>303</v>
      </c>
      <c r="G15" s="197"/>
      <c r="H15" s="197"/>
      <c r="I15" s="197"/>
      <c r="J15" s="201"/>
      <c r="K15" s="199" t="s">
        <v>304</v>
      </c>
      <c r="L15" s="197" t="s">
        <v>305</v>
      </c>
      <c r="M15" s="197"/>
      <c r="N15" s="197" t="s">
        <v>306</v>
      </c>
      <c r="O15" s="197"/>
      <c r="P15" s="200" t="s">
        <v>307</v>
      </c>
      <c r="Q15" s="197" t="s">
        <v>172</v>
      </c>
      <c r="R15" s="197" t="s">
        <v>308</v>
      </c>
      <c r="S15" s="197" t="s">
        <v>309</v>
      </c>
      <c r="T15" s="197" t="s">
        <v>310</v>
      </c>
      <c r="U15" s="197"/>
      <c r="V15" s="197" t="s">
        <v>311</v>
      </c>
      <c r="W15" s="197"/>
      <c r="X15" s="197"/>
    </row>
    <row r="16" spans="1:24" x14ac:dyDescent="0.2">
      <c r="A16" s="197"/>
      <c r="B16" s="197" t="s">
        <v>312</v>
      </c>
      <c r="C16" s="197"/>
      <c r="D16" s="197" t="s">
        <v>275</v>
      </c>
      <c r="E16" s="197" t="s">
        <v>313</v>
      </c>
      <c r="F16" s="197" t="s">
        <v>314</v>
      </c>
      <c r="G16" s="197"/>
      <c r="H16" s="197"/>
      <c r="I16" s="197"/>
      <c r="J16" s="201"/>
      <c r="K16" s="199" t="s">
        <v>315</v>
      </c>
      <c r="L16" s="197" t="s">
        <v>316</v>
      </c>
      <c r="M16" s="197"/>
      <c r="N16" s="197" t="s">
        <v>317</v>
      </c>
      <c r="O16" s="197"/>
      <c r="P16" s="200" t="s">
        <v>318</v>
      </c>
      <c r="Q16" s="197" t="s">
        <v>195</v>
      </c>
      <c r="R16" s="197" t="s">
        <v>319</v>
      </c>
      <c r="S16" s="197"/>
      <c r="T16" s="197" t="s">
        <v>320</v>
      </c>
      <c r="U16" s="197"/>
      <c r="V16" s="197" t="s">
        <v>321</v>
      </c>
      <c r="W16" s="197"/>
      <c r="X16" s="197"/>
    </row>
    <row r="17" spans="1:25" x14ac:dyDescent="0.2">
      <c r="A17" s="197"/>
      <c r="B17" s="197" t="s">
        <v>322</v>
      </c>
      <c r="C17" s="197"/>
      <c r="D17" s="197" t="s">
        <v>275</v>
      </c>
      <c r="E17" s="197" t="s">
        <v>323</v>
      </c>
      <c r="F17" s="197" t="s">
        <v>324</v>
      </c>
      <c r="G17" s="197"/>
      <c r="H17" s="197"/>
      <c r="I17" s="197"/>
      <c r="J17" s="197"/>
      <c r="K17" s="199" t="s">
        <v>325</v>
      </c>
      <c r="L17" s="197" t="s">
        <v>326</v>
      </c>
      <c r="M17" s="197"/>
      <c r="N17" s="197" t="s">
        <v>327</v>
      </c>
      <c r="O17" s="197"/>
      <c r="P17" s="200" t="s">
        <v>328</v>
      </c>
      <c r="Q17" s="197" t="s">
        <v>329</v>
      </c>
      <c r="R17" s="197" t="s">
        <v>330</v>
      </c>
      <c r="S17" s="197"/>
      <c r="T17" s="197"/>
      <c r="U17" s="197"/>
      <c r="V17" s="197" t="s">
        <v>331</v>
      </c>
      <c r="W17" s="197"/>
      <c r="X17" s="197"/>
    </row>
    <row r="18" spans="1:25" x14ac:dyDescent="0.2">
      <c r="A18" s="197"/>
      <c r="B18" s="197" t="s">
        <v>332</v>
      </c>
      <c r="C18" s="197"/>
      <c r="D18" s="197" t="s">
        <v>275</v>
      </c>
      <c r="E18" s="197" t="s">
        <v>333</v>
      </c>
      <c r="F18" s="197" t="s">
        <v>334</v>
      </c>
      <c r="G18" s="197"/>
      <c r="H18" s="197"/>
      <c r="I18" s="197"/>
      <c r="J18" s="197"/>
      <c r="K18" s="199" t="s">
        <v>335</v>
      </c>
      <c r="L18" s="197" t="s">
        <v>336</v>
      </c>
      <c r="M18" s="197"/>
      <c r="N18" s="197" t="s">
        <v>337</v>
      </c>
      <c r="O18" s="197"/>
      <c r="P18" s="200" t="s">
        <v>338</v>
      </c>
      <c r="Q18" s="197" t="s">
        <v>339</v>
      </c>
      <c r="R18" s="197" t="s">
        <v>340</v>
      </c>
      <c r="S18" s="197"/>
      <c r="T18" s="197"/>
      <c r="U18" s="197"/>
      <c r="V18" s="197" t="s">
        <v>341</v>
      </c>
      <c r="W18" s="197"/>
      <c r="X18" s="197"/>
    </row>
    <row r="19" spans="1:25" x14ac:dyDescent="0.2">
      <c r="A19" s="197"/>
      <c r="B19" s="197" t="s">
        <v>342</v>
      </c>
      <c r="C19" s="197"/>
      <c r="D19" s="197" t="s">
        <v>275</v>
      </c>
      <c r="E19" s="197" t="s">
        <v>343</v>
      </c>
      <c r="F19" s="197" t="s">
        <v>344</v>
      </c>
      <c r="G19" s="197"/>
      <c r="H19" s="197"/>
      <c r="I19" s="197"/>
      <c r="J19" s="197"/>
      <c r="K19" s="199" t="s">
        <v>345</v>
      </c>
      <c r="L19" s="197" t="s">
        <v>346</v>
      </c>
      <c r="M19" s="197"/>
      <c r="N19" s="197" t="s">
        <v>347</v>
      </c>
      <c r="O19" s="197"/>
      <c r="P19" s="200" t="s">
        <v>348</v>
      </c>
      <c r="Q19" s="197" t="s">
        <v>349</v>
      </c>
      <c r="R19" s="197" t="s">
        <v>350</v>
      </c>
      <c r="S19" s="197"/>
      <c r="T19" s="197"/>
      <c r="U19" s="197"/>
      <c r="V19" s="197" t="s">
        <v>351</v>
      </c>
      <c r="W19" s="197"/>
      <c r="X19" s="197"/>
    </row>
    <row r="20" spans="1:25" x14ac:dyDescent="0.2">
      <c r="A20" s="197"/>
      <c r="B20" s="197" t="s">
        <v>352</v>
      </c>
      <c r="C20" s="197"/>
      <c r="D20" s="197"/>
      <c r="E20" s="197" t="s">
        <v>353</v>
      </c>
      <c r="F20" s="197" t="s">
        <v>354</v>
      </c>
      <c r="G20" s="197"/>
      <c r="H20" s="197"/>
      <c r="I20" s="197"/>
      <c r="J20" s="197"/>
      <c r="K20" s="199" t="s">
        <v>355</v>
      </c>
      <c r="L20" s="197" t="s">
        <v>356</v>
      </c>
      <c r="M20" s="197"/>
      <c r="N20" s="197"/>
      <c r="O20" s="197"/>
      <c r="P20" s="200" t="s">
        <v>357</v>
      </c>
      <c r="Q20" s="197" t="s">
        <v>358</v>
      </c>
      <c r="R20" s="197" t="s">
        <v>359</v>
      </c>
      <c r="S20" s="197"/>
      <c r="T20" s="197"/>
      <c r="U20" s="197"/>
      <c r="V20" s="197" t="s">
        <v>360</v>
      </c>
      <c r="W20" s="197"/>
      <c r="X20" s="197"/>
      <c r="Y20" s="35" t="str">
        <f>UPPER(D20)</f>
        <v/>
      </c>
    </row>
    <row r="21" spans="1:25" x14ac:dyDescent="0.2">
      <c r="A21" s="197"/>
      <c r="B21" s="197"/>
      <c r="C21" s="197"/>
      <c r="D21" s="197"/>
      <c r="E21" s="197" t="s">
        <v>361</v>
      </c>
      <c r="F21" s="197" t="s">
        <v>362</v>
      </c>
      <c r="G21" s="197"/>
      <c r="H21" s="197"/>
      <c r="I21" s="197"/>
      <c r="J21" s="197"/>
      <c r="K21" s="199" t="s">
        <v>363</v>
      </c>
      <c r="L21" s="197" t="s">
        <v>364</v>
      </c>
      <c r="M21" s="197"/>
      <c r="N21" s="197"/>
      <c r="O21" s="197"/>
      <c r="P21" s="200" t="s">
        <v>365</v>
      </c>
      <c r="Q21" s="197" t="s">
        <v>237</v>
      </c>
      <c r="R21" s="197" t="s">
        <v>269</v>
      </c>
      <c r="S21" s="197"/>
      <c r="T21" s="197"/>
      <c r="U21" s="197"/>
      <c r="V21" s="197" t="s">
        <v>366</v>
      </c>
      <c r="W21" s="197"/>
      <c r="X21" s="197"/>
      <c r="Y21" s="35" t="str">
        <f>UPPER(D21)</f>
        <v/>
      </c>
    </row>
    <row r="22" spans="1:25" x14ac:dyDescent="0.2">
      <c r="A22" s="197"/>
      <c r="B22" s="197"/>
      <c r="C22" s="197"/>
      <c r="D22" s="197"/>
      <c r="E22" s="197"/>
      <c r="F22" s="197" t="s">
        <v>367</v>
      </c>
      <c r="G22" s="197"/>
      <c r="H22" s="197"/>
      <c r="I22" s="197"/>
      <c r="J22" s="197"/>
      <c r="K22" s="199" t="s">
        <v>368</v>
      </c>
      <c r="L22" s="197" t="s">
        <v>369</v>
      </c>
      <c r="M22" s="197"/>
      <c r="N22" s="197"/>
      <c r="O22" s="197"/>
      <c r="P22" s="200" t="s">
        <v>370</v>
      </c>
      <c r="Q22" s="197" t="s">
        <v>371</v>
      </c>
      <c r="R22" s="197" t="s">
        <v>372</v>
      </c>
      <c r="S22" s="197"/>
      <c r="T22" s="197"/>
      <c r="U22" s="197"/>
      <c r="V22" s="197" t="s">
        <v>373</v>
      </c>
      <c r="W22" s="197"/>
      <c r="X22" s="197"/>
      <c r="Y22" s="35" t="str">
        <f>UPPER(D22)</f>
        <v/>
      </c>
    </row>
    <row r="23" spans="1:25" x14ac:dyDescent="0.2">
      <c r="A23" s="197"/>
      <c r="B23" s="197"/>
      <c r="C23" s="197"/>
      <c r="D23" s="197"/>
      <c r="E23" s="197"/>
      <c r="F23" s="197" t="s">
        <v>374</v>
      </c>
      <c r="G23" s="197"/>
      <c r="H23" s="197"/>
      <c r="I23" s="197"/>
      <c r="J23" s="197"/>
      <c r="K23" s="199" t="s">
        <v>375</v>
      </c>
      <c r="L23" s="197" t="s">
        <v>376</v>
      </c>
      <c r="M23" s="197"/>
      <c r="N23" s="197"/>
      <c r="O23" s="197"/>
      <c r="P23" s="200" t="s">
        <v>377</v>
      </c>
      <c r="Q23" s="197" t="s">
        <v>378</v>
      </c>
      <c r="R23" s="197" t="s">
        <v>379</v>
      </c>
      <c r="S23" s="197"/>
      <c r="T23" s="197"/>
      <c r="U23" s="197"/>
      <c r="V23" s="197" t="s">
        <v>380</v>
      </c>
      <c r="W23" s="197"/>
      <c r="X23" s="197"/>
      <c r="Y23" s="35" t="str">
        <f>UPPER(D23)</f>
        <v/>
      </c>
    </row>
    <row r="24" spans="1:25" x14ac:dyDescent="0.2">
      <c r="A24" s="197"/>
      <c r="B24" s="197"/>
      <c r="C24" s="197"/>
      <c r="D24" s="197"/>
      <c r="E24" s="197"/>
      <c r="F24" s="197" t="s">
        <v>381</v>
      </c>
      <c r="G24" s="197"/>
      <c r="H24" s="197"/>
      <c r="I24" s="197"/>
      <c r="J24" s="197"/>
      <c r="K24" s="199" t="s">
        <v>382</v>
      </c>
      <c r="L24" s="197" t="s">
        <v>383</v>
      </c>
      <c r="M24" s="197"/>
      <c r="N24" s="197"/>
      <c r="O24" s="197"/>
      <c r="P24" s="200" t="s">
        <v>384</v>
      </c>
      <c r="Q24" s="197" t="s">
        <v>385</v>
      </c>
      <c r="R24" s="197" t="s">
        <v>386</v>
      </c>
      <c r="S24" s="197"/>
      <c r="T24" s="197"/>
      <c r="U24" s="197"/>
      <c r="V24" s="197" t="s">
        <v>387</v>
      </c>
      <c r="W24" s="197"/>
      <c r="X24" s="197"/>
    </row>
    <row r="25" spans="1:25" x14ac:dyDescent="0.2">
      <c r="A25" s="197"/>
      <c r="B25" s="197"/>
      <c r="C25" s="197"/>
      <c r="D25" s="197"/>
      <c r="E25" s="197"/>
      <c r="F25" s="197" t="s">
        <v>388</v>
      </c>
      <c r="G25" s="197"/>
      <c r="H25" s="197"/>
      <c r="I25" s="197"/>
      <c r="J25" s="197"/>
      <c r="K25" s="199" t="s">
        <v>389</v>
      </c>
      <c r="L25" s="197" t="s">
        <v>390</v>
      </c>
      <c r="M25" s="197"/>
      <c r="N25" s="197"/>
      <c r="O25" s="197"/>
      <c r="P25" s="200" t="s">
        <v>391</v>
      </c>
      <c r="Q25" s="197" t="s">
        <v>392</v>
      </c>
      <c r="R25" s="197" t="s">
        <v>393</v>
      </c>
      <c r="S25" s="197"/>
      <c r="T25" s="197"/>
      <c r="U25" s="197"/>
      <c r="V25" s="197" t="s">
        <v>394</v>
      </c>
      <c r="W25" s="197"/>
      <c r="X25" s="197"/>
    </row>
    <row r="26" spans="1:25" x14ac:dyDescent="0.2">
      <c r="A26" s="197"/>
      <c r="B26" s="197"/>
      <c r="C26" s="197"/>
      <c r="D26" s="197"/>
      <c r="E26" s="197"/>
      <c r="F26" s="197" t="s">
        <v>395</v>
      </c>
      <c r="G26" s="197"/>
      <c r="H26" s="197"/>
      <c r="I26" s="197"/>
      <c r="J26" s="197"/>
      <c r="K26" s="199" t="s">
        <v>396</v>
      </c>
      <c r="L26" s="197" t="s">
        <v>397</v>
      </c>
      <c r="M26" s="197"/>
      <c r="N26" s="197"/>
      <c r="O26" s="197"/>
      <c r="P26" s="200" t="s">
        <v>398</v>
      </c>
      <c r="Q26" s="197" t="s">
        <v>399</v>
      </c>
      <c r="R26" s="197" t="s">
        <v>400</v>
      </c>
      <c r="S26" s="197"/>
      <c r="T26" s="197"/>
      <c r="U26" s="197"/>
      <c r="V26" s="197" t="s">
        <v>401</v>
      </c>
      <c r="W26" s="197"/>
      <c r="X26" s="197"/>
    </row>
    <row r="27" spans="1:25" x14ac:dyDescent="0.2">
      <c r="A27" s="197"/>
      <c r="B27" s="197"/>
      <c r="C27" s="197"/>
      <c r="D27" s="197"/>
      <c r="E27" s="197"/>
      <c r="F27" s="197" t="s">
        <v>402</v>
      </c>
      <c r="G27" s="197"/>
      <c r="H27" s="197"/>
      <c r="I27" s="197"/>
      <c r="J27" s="197"/>
      <c r="K27" s="199" t="s">
        <v>403</v>
      </c>
      <c r="L27" s="197" t="s">
        <v>404</v>
      </c>
      <c r="M27" s="197"/>
      <c r="N27" s="197"/>
      <c r="O27" s="197"/>
      <c r="P27" s="200" t="s">
        <v>405</v>
      </c>
      <c r="Q27" s="197" t="s">
        <v>406</v>
      </c>
      <c r="R27" s="197" t="s">
        <v>407</v>
      </c>
      <c r="S27" s="197"/>
      <c r="T27" s="197"/>
      <c r="U27" s="197"/>
      <c r="V27" s="197" t="s">
        <v>408</v>
      </c>
      <c r="W27" s="197"/>
      <c r="X27" s="197"/>
    </row>
    <row r="28" spans="1:25" x14ac:dyDescent="0.2">
      <c r="A28" s="197"/>
      <c r="B28" s="197"/>
      <c r="C28" s="197"/>
      <c r="D28" s="197"/>
      <c r="E28" s="197"/>
      <c r="F28" s="197" t="s">
        <v>409</v>
      </c>
      <c r="G28" s="197"/>
      <c r="H28" s="197"/>
      <c r="I28" s="197"/>
      <c r="J28" s="197"/>
      <c r="K28" s="199" t="s">
        <v>206</v>
      </c>
      <c r="L28" s="197" t="s">
        <v>410</v>
      </c>
      <c r="M28" s="197"/>
      <c r="N28" s="197"/>
      <c r="O28" s="197"/>
      <c r="P28" s="200" t="s">
        <v>411</v>
      </c>
      <c r="Q28" s="197" t="s">
        <v>412</v>
      </c>
      <c r="R28" s="197" t="s">
        <v>413</v>
      </c>
      <c r="S28" s="197"/>
      <c r="T28" s="197"/>
      <c r="U28" s="197"/>
      <c r="V28" s="197" t="s">
        <v>414</v>
      </c>
      <c r="W28" s="197"/>
      <c r="X28" s="197"/>
    </row>
    <row r="29" spans="1:25" x14ac:dyDescent="0.2">
      <c r="A29" s="197"/>
      <c r="B29" s="197"/>
      <c r="C29" s="197"/>
      <c r="D29" s="197"/>
      <c r="E29" s="197"/>
      <c r="F29" s="197" t="s">
        <v>415</v>
      </c>
      <c r="G29" s="197"/>
      <c r="H29" s="197"/>
      <c r="I29" s="197"/>
      <c r="J29" s="197"/>
      <c r="K29" s="199" t="s">
        <v>416</v>
      </c>
      <c r="L29" s="197" t="s">
        <v>417</v>
      </c>
      <c r="M29" s="197"/>
      <c r="N29" s="197"/>
      <c r="O29" s="197"/>
      <c r="P29" s="200" t="s">
        <v>418</v>
      </c>
      <c r="Q29" s="197" t="s">
        <v>419</v>
      </c>
      <c r="R29" s="197" t="s">
        <v>420</v>
      </c>
      <c r="S29" s="197"/>
      <c r="T29" s="197"/>
      <c r="U29" s="197"/>
      <c r="V29" s="197" t="s">
        <v>421</v>
      </c>
      <c r="W29" s="197"/>
      <c r="X29" s="197"/>
    </row>
    <row r="30" spans="1:25" x14ac:dyDescent="0.2">
      <c r="A30" s="197"/>
      <c r="B30" s="197"/>
      <c r="C30" s="197"/>
      <c r="D30" s="197"/>
      <c r="E30" s="197"/>
      <c r="F30" s="197" t="s">
        <v>422</v>
      </c>
      <c r="G30" s="197"/>
      <c r="H30" s="197"/>
      <c r="I30" s="197"/>
      <c r="J30" s="197"/>
      <c r="K30" s="199" t="s">
        <v>423</v>
      </c>
      <c r="L30" s="197" t="s">
        <v>424</v>
      </c>
      <c r="M30" s="197"/>
      <c r="N30" s="197"/>
      <c r="O30" s="197"/>
      <c r="P30" s="200" t="s">
        <v>425</v>
      </c>
      <c r="Q30" s="197" t="s">
        <v>426</v>
      </c>
      <c r="R30" s="197" t="s">
        <v>427</v>
      </c>
      <c r="S30" s="197"/>
      <c r="T30" s="197"/>
      <c r="U30" s="197"/>
      <c r="V30" s="197" t="s">
        <v>428</v>
      </c>
      <c r="W30" s="197"/>
      <c r="X30" s="197"/>
    </row>
    <row r="31" spans="1:25" x14ac:dyDescent="0.2">
      <c r="A31" s="197"/>
      <c r="B31" s="197"/>
      <c r="C31" s="197"/>
      <c r="D31" s="197"/>
      <c r="E31" s="197"/>
      <c r="F31" s="197" t="s">
        <v>429</v>
      </c>
      <c r="G31" s="197"/>
      <c r="H31" s="197"/>
      <c r="I31" s="197"/>
      <c r="J31" s="197"/>
      <c r="K31" s="199" t="s">
        <v>430</v>
      </c>
      <c r="L31" s="197" t="s">
        <v>431</v>
      </c>
      <c r="M31" s="197"/>
      <c r="N31" s="197"/>
      <c r="O31" s="197"/>
      <c r="P31" s="200" t="s">
        <v>432</v>
      </c>
      <c r="Q31" s="197" t="s">
        <v>433</v>
      </c>
      <c r="R31" s="197" t="s">
        <v>434</v>
      </c>
      <c r="S31" s="197"/>
      <c r="T31" s="197"/>
      <c r="U31" s="197"/>
      <c r="V31" s="197" t="s">
        <v>435</v>
      </c>
      <c r="W31" s="197"/>
      <c r="X31" s="197"/>
    </row>
    <row r="32" spans="1:25" x14ac:dyDescent="0.2">
      <c r="A32" s="197"/>
      <c r="B32" s="197"/>
      <c r="C32" s="197"/>
      <c r="D32" s="197"/>
      <c r="E32" s="197"/>
      <c r="F32" s="197" t="s">
        <v>436</v>
      </c>
      <c r="G32" s="197"/>
      <c r="H32" s="197"/>
      <c r="I32" s="197"/>
      <c r="J32" s="197"/>
      <c r="K32" s="199" t="s">
        <v>437</v>
      </c>
      <c r="L32" s="197" t="s">
        <v>438</v>
      </c>
      <c r="M32" s="197"/>
      <c r="N32" s="197"/>
      <c r="O32" s="197"/>
      <c r="P32" s="200" t="s">
        <v>439</v>
      </c>
      <c r="Q32" s="197" t="s">
        <v>287</v>
      </c>
      <c r="R32" s="197" t="s">
        <v>440</v>
      </c>
      <c r="S32" s="197"/>
      <c r="T32" s="197"/>
      <c r="U32" s="197"/>
      <c r="V32" s="197" t="s">
        <v>441</v>
      </c>
      <c r="W32" s="197"/>
      <c r="X32" s="197"/>
    </row>
    <row r="33" spans="1:24" x14ac:dyDescent="0.2">
      <c r="A33" s="197"/>
      <c r="B33" s="197"/>
      <c r="C33" s="197"/>
      <c r="D33" s="197"/>
      <c r="E33" s="197"/>
      <c r="F33" s="197" t="s">
        <v>442</v>
      </c>
      <c r="G33" s="197"/>
      <c r="H33" s="197"/>
      <c r="I33" s="197"/>
      <c r="J33" s="197"/>
      <c r="K33" s="199" t="s">
        <v>443</v>
      </c>
      <c r="L33" s="197" t="s">
        <v>444</v>
      </c>
      <c r="M33" s="197"/>
      <c r="N33" s="197"/>
      <c r="O33" s="197"/>
      <c r="P33" s="200" t="s">
        <v>445</v>
      </c>
      <c r="Q33" s="197" t="s">
        <v>446</v>
      </c>
      <c r="R33" s="197" t="s">
        <v>447</v>
      </c>
      <c r="S33" s="197"/>
      <c r="T33" s="197"/>
      <c r="U33" s="197"/>
      <c r="V33" s="197" t="s">
        <v>448</v>
      </c>
      <c r="W33" s="197"/>
      <c r="X33" s="197"/>
    </row>
    <row r="34" spans="1:24" x14ac:dyDescent="0.2">
      <c r="A34" s="197"/>
      <c r="B34" s="197"/>
      <c r="C34" s="197"/>
      <c r="D34" s="197"/>
      <c r="E34" s="197"/>
      <c r="F34" s="197" t="s">
        <v>449</v>
      </c>
      <c r="G34" s="197"/>
      <c r="H34" s="197"/>
      <c r="I34" s="197"/>
      <c r="J34" s="197"/>
      <c r="K34" s="199" t="s">
        <v>450</v>
      </c>
      <c r="L34" s="197" t="s">
        <v>451</v>
      </c>
      <c r="M34" s="197"/>
      <c r="N34" s="197"/>
      <c r="O34" s="197"/>
      <c r="P34" s="200" t="s">
        <v>452</v>
      </c>
      <c r="Q34" s="197" t="s">
        <v>453</v>
      </c>
      <c r="R34" s="197" t="s">
        <v>454</v>
      </c>
      <c r="S34" s="197"/>
      <c r="T34" s="197"/>
      <c r="U34" s="197"/>
      <c r="V34" s="197" t="s">
        <v>455</v>
      </c>
      <c r="W34" s="197"/>
      <c r="X34" s="197"/>
    </row>
    <row r="35" spans="1:24" x14ac:dyDescent="0.2">
      <c r="A35" s="197"/>
      <c r="B35" s="197"/>
      <c r="C35" s="197"/>
      <c r="D35" s="197"/>
      <c r="E35" s="197"/>
      <c r="F35" s="197" t="s">
        <v>456</v>
      </c>
      <c r="G35" s="197"/>
      <c r="H35" s="197"/>
      <c r="I35" s="197"/>
      <c r="J35" s="197"/>
      <c r="K35" s="199" t="s">
        <v>457</v>
      </c>
      <c r="L35" s="197" t="s">
        <v>458</v>
      </c>
      <c r="M35" s="197"/>
      <c r="N35" s="197"/>
      <c r="O35" s="197"/>
      <c r="P35" s="200" t="s">
        <v>459</v>
      </c>
      <c r="Q35" s="197" t="s">
        <v>460</v>
      </c>
      <c r="R35" s="197" t="s">
        <v>461</v>
      </c>
      <c r="S35" s="197"/>
      <c r="T35" s="197"/>
      <c r="U35" s="197"/>
      <c r="V35" s="197" t="s">
        <v>462</v>
      </c>
      <c r="W35" s="197"/>
      <c r="X35" s="197"/>
    </row>
    <row r="36" spans="1:24" x14ac:dyDescent="0.2">
      <c r="A36" s="197"/>
      <c r="B36" s="197"/>
      <c r="C36" s="197"/>
      <c r="D36" s="197"/>
      <c r="E36" s="197"/>
      <c r="F36" s="197" t="s">
        <v>463</v>
      </c>
      <c r="G36" s="197"/>
      <c r="H36" s="197"/>
      <c r="I36" s="197"/>
      <c r="J36" s="197"/>
      <c r="K36" s="199" t="s">
        <v>464</v>
      </c>
      <c r="L36" s="197" t="s">
        <v>465</v>
      </c>
      <c r="M36" s="197"/>
      <c r="N36" s="197"/>
      <c r="O36" s="197"/>
      <c r="P36" s="200" t="s">
        <v>466</v>
      </c>
      <c r="Q36" s="197" t="s">
        <v>467</v>
      </c>
      <c r="R36" s="197" t="s">
        <v>468</v>
      </c>
      <c r="S36" s="197"/>
      <c r="T36" s="197"/>
      <c r="U36" s="197"/>
      <c r="V36" s="197" t="s">
        <v>469</v>
      </c>
      <c r="W36" s="197"/>
      <c r="X36" s="197"/>
    </row>
    <row r="37" spans="1:24" x14ac:dyDescent="0.2">
      <c r="A37" s="197"/>
      <c r="B37" s="197"/>
      <c r="C37" s="197"/>
      <c r="D37" s="197"/>
      <c r="E37" s="197"/>
      <c r="F37" s="197" t="s">
        <v>470</v>
      </c>
      <c r="G37" s="197"/>
      <c r="H37" s="197"/>
      <c r="I37" s="197"/>
      <c r="J37" s="197"/>
      <c r="K37" s="199" t="s">
        <v>278</v>
      </c>
      <c r="L37" s="197" t="s">
        <v>471</v>
      </c>
      <c r="M37" s="197"/>
      <c r="N37" s="197"/>
      <c r="O37" s="197"/>
      <c r="P37" s="200" t="s">
        <v>472</v>
      </c>
      <c r="Q37" s="197" t="s">
        <v>473</v>
      </c>
      <c r="R37" s="197" t="s">
        <v>474</v>
      </c>
      <c r="S37" s="197"/>
      <c r="T37" s="197"/>
      <c r="U37" s="197"/>
      <c r="V37" s="197" t="s">
        <v>475</v>
      </c>
      <c r="W37" s="197"/>
      <c r="X37" s="197"/>
    </row>
    <row r="38" spans="1:24" x14ac:dyDescent="0.2">
      <c r="A38" s="197"/>
      <c r="B38" s="197"/>
      <c r="C38" s="197"/>
      <c r="D38" s="197"/>
      <c r="E38" s="197"/>
      <c r="F38" s="197" t="s">
        <v>476</v>
      </c>
      <c r="G38" s="197"/>
      <c r="H38" s="197"/>
      <c r="I38" s="197"/>
      <c r="J38" s="197"/>
      <c r="K38" s="199" t="s">
        <v>477</v>
      </c>
      <c r="L38" s="197" t="s">
        <v>478</v>
      </c>
      <c r="M38" s="197"/>
      <c r="N38" s="197"/>
      <c r="O38" s="197"/>
      <c r="P38" s="200" t="s">
        <v>479</v>
      </c>
      <c r="Q38" s="197" t="s">
        <v>480</v>
      </c>
      <c r="R38" s="197" t="s">
        <v>481</v>
      </c>
      <c r="S38" s="197"/>
      <c r="T38" s="197"/>
      <c r="U38" s="197"/>
      <c r="V38" s="197" t="s">
        <v>482</v>
      </c>
      <c r="W38" s="197"/>
      <c r="X38" s="197"/>
    </row>
    <row r="39" spans="1:24" x14ac:dyDescent="0.2">
      <c r="A39" s="197"/>
      <c r="B39" s="197"/>
      <c r="C39" s="197"/>
      <c r="D39" s="197"/>
      <c r="E39" s="197"/>
      <c r="F39" s="197" t="s">
        <v>483</v>
      </c>
      <c r="G39" s="197"/>
      <c r="H39" s="197"/>
      <c r="I39" s="197"/>
      <c r="J39" s="197"/>
      <c r="K39" s="197"/>
      <c r="L39" s="197" t="s">
        <v>484</v>
      </c>
      <c r="M39" s="197"/>
      <c r="N39" s="197"/>
      <c r="O39" s="197"/>
      <c r="P39" s="200" t="s">
        <v>485</v>
      </c>
      <c r="Q39" s="197" t="s">
        <v>486</v>
      </c>
      <c r="R39" s="197" t="s">
        <v>487</v>
      </c>
      <c r="S39" s="197"/>
      <c r="T39" s="197"/>
      <c r="U39" s="197"/>
      <c r="V39" s="197" t="s">
        <v>488</v>
      </c>
      <c r="W39" s="197"/>
      <c r="X39" s="197"/>
    </row>
    <row r="40" spans="1:24" x14ac:dyDescent="0.2">
      <c r="A40" s="197"/>
      <c r="B40" s="197"/>
      <c r="C40" s="197"/>
      <c r="D40" s="197"/>
      <c r="E40" s="197"/>
      <c r="F40" s="197" t="s">
        <v>489</v>
      </c>
      <c r="G40" s="197"/>
      <c r="H40" s="197"/>
      <c r="I40" s="197"/>
      <c r="J40" s="197"/>
      <c r="K40" s="197"/>
      <c r="L40" s="197" t="s">
        <v>490</v>
      </c>
      <c r="M40" s="197"/>
      <c r="N40" s="197"/>
      <c r="O40" s="197"/>
      <c r="P40" s="200" t="s">
        <v>491</v>
      </c>
      <c r="Q40" s="197" t="s">
        <v>492</v>
      </c>
      <c r="R40" s="197" t="s">
        <v>493</v>
      </c>
      <c r="S40" s="197"/>
      <c r="T40" s="197"/>
      <c r="U40" s="197"/>
      <c r="V40" s="197" t="s">
        <v>494</v>
      </c>
      <c r="W40" s="197"/>
      <c r="X40" s="197"/>
    </row>
    <row r="41" spans="1:24" x14ac:dyDescent="0.2">
      <c r="A41" s="197"/>
      <c r="B41" s="197"/>
      <c r="C41" s="197"/>
      <c r="D41" s="197"/>
      <c r="E41" s="197"/>
      <c r="F41" s="197" t="s">
        <v>495</v>
      </c>
      <c r="G41" s="197"/>
      <c r="H41" s="197"/>
      <c r="I41" s="197"/>
      <c r="J41" s="197"/>
      <c r="K41" s="197"/>
      <c r="L41" s="197" t="s">
        <v>496</v>
      </c>
      <c r="M41" s="197"/>
      <c r="N41" s="197"/>
      <c r="O41" s="197"/>
      <c r="P41" s="200" t="s">
        <v>497</v>
      </c>
      <c r="Q41" s="197" t="s">
        <v>498</v>
      </c>
      <c r="R41" s="197" t="s">
        <v>499</v>
      </c>
      <c r="S41" s="197"/>
      <c r="T41" s="197"/>
      <c r="U41" s="197"/>
      <c r="V41" s="197" t="s">
        <v>500</v>
      </c>
      <c r="W41" s="197"/>
      <c r="X41" s="197"/>
    </row>
    <row r="42" spans="1:24" x14ac:dyDescent="0.2">
      <c r="A42" s="197"/>
      <c r="B42" s="197"/>
      <c r="C42" s="197"/>
      <c r="D42" s="197"/>
      <c r="E42" s="197"/>
      <c r="F42" s="197" t="s">
        <v>501</v>
      </c>
      <c r="G42" s="197"/>
      <c r="H42" s="197"/>
      <c r="I42" s="197"/>
      <c r="J42" s="197"/>
      <c r="K42" s="197"/>
      <c r="L42" s="197" t="s">
        <v>502</v>
      </c>
      <c r="M42" s="197"/>
      <c r="N42" s="197"/>
      <c r="O42" s="197"/>
      <c r="P42" s="200" t="s">
        <v>503</v>
      </c>
      <c r="Q42" s="197" t="s">
        <v>504</v>
      </c>
      <c r="R42" s="197" t="s">
        <v>377</v>
      </c>
      <c r="S42" s="197"/>
      <c r="T42" s="197"/>
      <c r="U42" s="197"/>
      <c r="V42" s="197" t="s">
        <v>505</v>
      </c>
      <c r="W42" s="197"/>
      <c r="X42" s="197"/>
    </row>
    <row r="43" spans="1:24" x14ac:dyDescent="0.2">
      <c r="A43" s="197"/>
      <c r="B43" s="197"/>
      <c r="C43" s="197"/>
      <c r="D43" s="197"/>
      <c r="E43" s="197"/>
      <c r="F43" s="197" t="s">
        <v>506</v>
      </c>
      <c r="G43" s="197"/>
      <c r="H43" s="197"/>
      <c r="I43" s="197"/>
      <c r="J43" s="197"/>
      <c r="K43" s="197"/>
      <c r="L43" s="197" t="s">
        <v>507</v>
      </c>
      <c r="M43" s="197"/>
      <c r="N43" s="197"/>
      <c r="O43" s="197"/>
      <c r="P43" s="200" t="s">
        <v>508</v>
      </c>
      <c r="Q43" s="197" t="s">
        <v>509</v>
      </c>
      <c r="R43" s="197" t="s">
        <v>510</v>
      </c>
      <c r="S43" s="197"/>
      <c r="T43" s="197"/>
      <c r="U43" s="197"/>
      <c r="V43" s="197" t="s">
        <v>511</v>
      </c>
      <c r="W43" s="197"/>
      <c r="X43" s="197"/>
    </row>
    <row r="44" spans="1:24" x14ac:dyDescent="0.2">
      <c r="A44" s="197"/>
      <c r="B44" s="197"/>
      <c r="C44" s="197"/>
      <c r="D44" s="197"/>
      <c r="E44" s="197"/>
      <c r="F44" s="197" t="s">
        <v>512</v>
      </c>
      <c r="G44" s="197"/>
      <c r="H44" s="197"/>
      <c r="I44" s="197"/>
      <c r="J44" s="197"/>
      <c r="K44" s="197"/>
      <c r="L44" s="197" t="s">
        <v>513</v>
      </c>
      <c r="M44" s="197"/>
      <c r="N44" s="197"/>
      <c r="O44" s="197"/>
      <c r="P44" s="200" t="s">
        <v>514</v>
      </c>
      <c r="Q44" s="197" t="s">
        <v>299</v>
      </c>
      <c r="R44" s="197" t="s">
        <v>515</v>
      </c>
      <c r="S44" s="197"/>
      <c r="T44" s="197"/>
      <c r="U44" s="197"/>
      <c r="V44" s="197" t="s">
        <v>516</v>
      </c>
      <c r="W44" s="197"/>
      <c r="X44" s="197"/>
    </row>
    <row r="45" spans="1:24" x14ac:dyDescent="0.2">
      <c r="A45" s="197"/>
      <c r="B45" s="197"/>
      <c r="C45" s="197"/>
      <c r="D45" s="197"/>
      <c r="E45" s="197"/>
      <c r="F45" s="197" t="s">
        <v>517</v>
      </c>
      <c r="G45" s="197"/>
      <c r="H45" s="197"/>
      <c r="I45" s="197"/>
      <c r="J45" s="197"/>
      <c r="K45" s="197"/>
      <c r="L45" s="197" t="s">
        <v>518</v>
      </c>
      <c r="M45" s="197"/>
      <c r="N45" s="197"/>
      <c r="O45" s="197"/>
      <c r="P45" s="200" t="s">
        <v>519</v>
      </c>
      <c r="Q45" s="197" t="s">
        <v>520</v>
      </c>
      <c r="R45" s="197" t="s">
        <v>521</v>
      </c>
      <c r="S45" s="197"/>
      <c r="T45" s="197"/>
      <c r="U45" s="197"/>
      <c r="V45" s="197" t="s">
        <v>522</v>
      </c>
      <c r="W45" s="197"/>
      <c r="X45" s="197"/>
    </row>
    <row r="46" spans="1:24" x14ac:dyDescent="0.2">
      <c r="A46" s="197"/>
      <c r="B46" s="197"/>
      <c r="C46" s="197"/>
      <c r="D46" s="197"/>
      <c r="E46" s="197"/>
      <c r="F46" s="197"/>
      <c r="G46" s="197"/>
      <c r="H46" s="197"/>
      <c r="I46" s="197"/>
      <c r="J46" s="197"/>
      <c r="K46" s="197"/>
      <c r="L46" s="197" t="s">
        <v>523</v>
      </c>
      <c r="M46" s="197"/>
      <c r="N46" s="197"/>
      <c r="O46" s="197"/>
      <c r="P46" s="200" t="s">
        <v>524</v>
      </c>
      <c r="Q46" s="197" t="s">
        <v>525</v>
      </c>
      <c r="R46" s="197" t="s">
        <v>526</v>
      </c>
      <c r="S46" s="197"/>
      <c r="T46" s="197"/>
      <c r="U46" s="197"/>
      <c r="V46" s="197" t="s">
        <v>527</v>
      </c>
      <c r="W46" s="197"/>
      <c r="X46" s="197"/>
    </row>
    <row r="47" spans="1:24" x14ac:dyDescent="0.2">
      <c r="A47" s="197"/>
      <c r="B47" s="197"/>
      <c r="C47" s="197"/>
      <c r="D47" s="197"/>
      <c r="E47" s="197"/>
      <c r="F47" s="197"/>
      <c r="G47" s="197"/>
      <c r="H47" s="197"/>
      <c r="I47" s="197"/>
      <c r="J47" s="197"/>
      <c r="K47" s="197"/>
      <c r="L47" s="197" t="s">
        <v>528</v>
      </c>
      <c r="M47" s="197"/>
      <c r="N47" s="197"/>
      <c r="O47" s="197"/>
      <c r="P47" s="200" t="s">
        <v>529</v>
      </c>
      <c r="Q47" s="197" t="s">
        <v>530</v>
      </c>
      <c r="R47" s="197" t="s">
        <v>531</v>
      </c>
      <c r="S47" s="197"/>
      <c r="T47" s="197"/>
      <c r="U47" s="197"/>
      <c r="V47" s="197" t="s">
        <v>532</v>
      </c>
      <c r="W47" s="197"/>
      <c r="X47" s="197"/>
    </row>
    <row r="48" spans="1:24" ht="14" x14ac:dyDescent="0.2">
      <c r="A48" s="197"/>
      <c r="B48" s="197"/>
      <c r="C48" s="197"/>
      <c r="D48" s="197"/>
      <c r="E48" s="197"/>
      <c r="F48" s="197"/>
      <c r="G48" s="197"/>
      <c r="H48" s="197"/>
      <c r="I48" s="197"/>
      <c r="J48" s="197"/>
      <c r="K48" s="197"/>
      <c r="L48" s="197" t="s">
        <v>533</v>
      </c>
      <c r="M48" s="197"/>
      <c r="N48" s="197"/>
      <c r="O48" s="197"/>
      <c r="P48" s="197"/>
      <c r="Q48" s="197" t="s">
        <v>534</v>
      </c>
      <c r="R48" s="197" t="s">
        <v>535</v>
      </c>
      <c r="S48" s="197"/>
      <c r="T48" s="197"/>
      <c r="U48" s="197"/>
      <c r="V48" s="197" t="s">
        <v>536</v>
      </c>
      <c r="W48" s="197"/>
      <c r="X48" s="197"/>
    </row>
    <row r="49" spans="1:24" ht="14" x14ac:dyDescent="0.2">
      <c r="A49" s="197"/>
      <c r="B49" s="197"/>
      <c r="C49" s="197"/>
      <c r="D49" s="197"/>
      <c r="E49" s="197"/>
      <c r="F49" s="197"/>
      <c r="G49" s="197"/>
      <c r="H49" s="197"/>
      <c r="I49" s="197"/>
      <c r="J49" s="197"/>
      <c r="K49" s="197"/>
      <c r="L49" s="197" t="s">
        <v>537</v>
      </c>
      <c r="M49" s="197"/>
      <c r="N49" s="197"/>
      <c r="O49" s="197"/>
      <c r="P49" s="197"/>
      <c r="Q49" s="197" t="s">
        <v>538</v>
      </c>
      <c r="R49" s="197" t="s">
        <v>539</v>
      </c>
      <c r="S49" s="197"/>
      <c r="T49" s="197"/>
      <c r="U49" s="197"/>
      <c r="V49" s="197" t="s">
        <v>540</v>
      </c>
      <c r="W49" s="197"/>
      <c r="X49" s="197"/>
    </row>
    <row r="50" spans="1:24" ht="14" x14ac:dyDescent="0.2">
      <c r="A50" s="197"/>
      <c r="B50" s="197"/>
      <c r="C50" s="197"/>
      <c r="D50" s="197"/>
      <c r="E50" s="197"/>
      <c r="F50" s="197"/>
      <c r="G50" s="197"/>
      <c r="H50" s="197"/>
      <c r="I50" s="197"/>
      <c r="J50" s="197"/>
      <c r="K50" s="197"/>
      <c r="L50" s="197" t="s">
        <v>541</v>
      </c>
      <c r="M50" s="197"/>
      <c r="N50" s="197"/>
      <c r="O50" s="197"/>
      <c r="P50" s="197"/>
      <c r="Q50" s="197" t="s">
        <v>542</v>
      </c>
      <c r="R50" s="197" t="s">
        <v>543</v>
      </c>
      <c r="S50" s="197"/>
      <c r="T50" s="197"/>
      <c r="U50" s="197"/>
      <c r="V50" s="197" t="s">
        <v>544</v>
      </c>
      <c r="W50" s="197"/>
      <c r="X50" s="197"/>
    </row>
    <row r="51" spans="1:24" ht="14" x14ac:dyDescent="0.2">
      <c r="A51" s="197"/>
      <c r="B51" s="197"/>
      <c r="C51" s="197"/>
      <c r="D51" s="197"/>
      <c r="E51" s="197"/>
      <c r="F51" s="197"/>
      <c r="G51" s="197"/>
      <c r="H51" s="197"/>
      <c r="I51" s="197"/>
      <c r="J51" s="197"/>
      <c r="K51" s="197"/>
      <c r="L51" s="197" t="s">
        <v>545</v>
      </c>
      <c r="M51" s="197"/>
      <c r="N51" s="197"/>
      <c r="O51" s="197"/>
      <c r="P51" s="197"/>
      <c r="Q51" s="197" t="s">
        <v>546</v>
      </c>
      <c r="R51" s="197" t="s">
        <v>547</v>
      </c>
      <c r="S51" s="197"/>
      <c r="T51" s="197"/>
      <c r="U51" s="197"/>
      <c r="V51" s="197" t="s">
        <v>548</v>
      </c>
      <c r="W51" s="197"/>
      <c r="X51" s="197"/>
    </row>
    <row r="52" spans="1:24" ht="14" x14ac:dyDescent="0.2">
      <c r="A52" s="197"/>
      <c r="B52" s="197"/>
      <c r="C52" s="197"/>
      <c r="D52" s="197"/>
      <c r="E52" s="197"/>
      <c r="F52" s="197"/>
      <c r="G52" s="197"/>
      <c r="H52" s="197"/>
      <c r="I52" s="197"/>
      <c r="J52" s="197"/>
      <c r="K52" s="197"/>
      <c r="L52" s="197" t="s">
        <v>549</v>
      </c>
      <c r="M52" s="197"/>
      <c r="N52" s="197"/>
      <c r="O52" s="197"/>
      <c r="P52" s="197"/>
      <c r="Q52" s="197" t="s">
        <v>550</v>
      </c>
      <c r="R52" s="197" t="s">
        <v>551</v>
      </c>
      <c r="S52" s="197"/>
      <c r="T52" s="197"/>
      <c r="U52" s="197"/>
      <c r="V52" s="197" t="s">
        <v>552</v>
      </c>
      <c r="W52" s="197"/>
      <c r="X52" s="197"/>
    </row>
    <row r="53" spans="1:24" ht="14" x14ac:dyDescent="0.2">
      <c r="A53" s="197"/>
      <c r="B53" s="197"/>
      <c r="C53" s="197"/>
      <c r="D53" s="197"/>
      <c r="E53" s="197"/>
      <c r="F53" s="197"/>
      <c r="G53" s="197"/>
      <c r="H53" s="197"/>
      <c r="I53" s="197"/>
      <c r="J53" s="197"/>
      <c r="K53" s="197"/>
      <c r="L53" s="197" t="s">
        <v>553</v>
      </c>
      <c r="M53" s="197"/>
      <c r="N53" s="197"/>
      <c r="O53" s="197"/>
      <c r="P53" s="197"/>
      <c r="Q53" s="197" t="s">
        <v>554</v>
      </c>
      <c r="R53" s="197" t="s">
        <v>555</v>
      </c>
      <c r="S53" s="197"/>
      <c r="T53" s="197"/>
      <c r="U53" s="197"/>
      <c r="V53" s="197" t="s">
        <v>556</v>
      </c>
      <c r="W53" s="197"/>
      <c r="X53" s="197"/>
    </row>
    <row r="54" spans="1:24" ht="14" x14ac:dyDescent="0.2">
      <c r="A54" s="197"/>
      <c r="B54" s="197"/>
      <c r="C54" s="197"/>
      <c r="D54" s="197"/>
      <c r="E54" s="197"/>
      <c r="F54" s="197"/>
      <c r="G54" s="197"/>
      <c r="H54" s="197"/>
      <c r="I54" s="197"/>
      <c r="J54" s="197"/>
      <c r="K54" s="197"/>
      <c r="L54" s="197" t="s">
        <v>557</v>
      </c>
      <c r="M54" s="197"/>
      <c r="N54" s="197"/>
      <c r="O54" s="197"/>
      <c r="P54" s="197"/>
      <c r="Q54" s="197" t="s">
        <v>558</v>
      </c>
      <c r="R54" s="197" t="s">
        <v>559</v>
      </c>
      <c r="S54" s="197"/>
      <c r="T54" s="197"/>
      <c r="U54" s="197"/>
      <c r="V54" s="197" t="s">
        <v>560</v>
      </c>
      <c r="W54" s="197"/>
      <c r="X54" s="197"/>
    </row>
    <row r="55" spans="1:24" ht="14" x14ac:dyDescent="0.2">
      <c r="A55" s="197"/>
      <c r="B55" s="197"/>
      <c r="C55" s="197"/>
      <c r="D55" s="197"/>
      <c r="E55" s="197"/>
      <c r="F55" s="197"/>
      <c r="G55" s="197"/>
      <c r="H55" s="197"/>
      <c r="I55" s="197"/>
      <c r="J55" s="197"/>
      <c r="K55" s="197"/>
      <c r="L55" s="197" t="s">
        <v>561</v>
      </c>
      <c r="M55" s="197"/>
      <c r="N55" s="197"/>
      <c r="O55" s="197"/>
      <c r="P55" s="197"/>
      <c r="Q55" s="197" t="s">
        <v>562</v>
      </c>
      <c r="R55" s="197" t="s">
        <v>563</v>
      </c>
      <c r="S55" s="197"/>
      <c r="T55" s="197"/>
      <c r="U55" s="197"/>
      <c r="V55" s="197" t="s">
        <v>564</v>
      </c>
      <c r="W55" s="197"/>
      <c r="X55" s="197"/>
    </row>
    <row r="56" spans="1:24" ht="14" x14ac:dyDescent="0.2">
      <c r="A56" s="197"/>
      <c r="B56" s="197"/>
      <c r="C56" s="197"/>
      <c r="D56" s="197"/>
      <c r="E56" s="197"/>
      <c r="F56" s="197"/>
      <c r="G56" s="197"/>
      <c r="H56" s="197"/>
      <c r="I56" s="197"/>
      <c r="J56" s="197"/>
      <c r="K56" s="197"/>
      <c r="L56" s="197" t="s">
        <v>565</v>
      </c>
      <c r="M56" s="197"/>
      <c r="N56" s="197"/>
      <c r="O56" s="197"/>
      <c r="P56" s="197"/>
      <c r="Q56" s="197" t="s">
        <v>566</v>
      </c>
      <c r="R56" s="197" t="s">
        <v>567</v>
      </c>
      <c r="S56" s="197"/>
      <c r="T56" s="197"/>
      <c r="U56" s="197"/>
      <c r="V56" s="197" t="s">
        <v>568</v>
      </c>
      <c r="W56" s="197"/>
      <c r="X56" s="197"/>
    </row>
    <row r="57" spans="1:24" ht="14" x14ac:dyDescent="0.2">
      <c r="A57" s="197"/>
      <c r="B57" s="197"/>
      <c r="C57" s="197"/>
      <c r="D57" s="197"/>
      <c r="E57" s="197"/>
      <c r="F57" s="197"/>
      <c r="G57" s="197"/>
      <c r="H57" s="197"/>
      <c r="I57" s="197"/>
      <c r="J57" s="197"/>
      <c r="K57" s="197"/>
      <c r="L57" s="197" t="s">
        <v>569</v>
      </c>
      <c r="M57" s="197"/>
      <c r="N57" s="197"/>
      <c r="O57" s="197"/>
      <c r="P57" s="197"/>
      <c r="Q57" s="197" t="s">
        <v>310</v>
      </c>
      <c r="R57" s="197" t="s">
        <v>570</v>
      </c>
      <c r="S57" s="197"/>
      <c r="T57" s="197"/>
      <c r="U57" s="197"/>
      <c r="V57" s="197" t="s">
        <v>571</v>
      </c>
      <c r="W57" s="197"/>
      <c r="X57" s="197"/>
    </row>
    <row r="58" spans="1:24" ht="14" x14ac:dyDescent="0.2">
      <c r="A58" s="197"/>
      <c r="B58" s="197"/>
      <c r="C58" s="197"/>
      <c r="D58" s="197"/>
      <c r="E58" s="197"/>
      <c r="F58" s="197"/>
      <c r="G58" s="197"/>
      <c r="H58" s="197"/>
      <c r="I58" s="197"/>
      <c r="J58" s="197"/>
      <c r="K58" s="197"/>
      <c r="L58" s="197" t="s">
        <v>572</v>
      </c>
      <c r="M58" s="197"/>
      <c r="N58" s="197"/>
      <c r="O58" s="197"/>
      <c r="P58" s="197"/>
      <c r="Q58" s="197" t="s">
        <v>573</v>
      </c>
      <c r="R58" s="197" t="s">
        <v>574</v>
      </c>
      <c r="S58" s="197"/>
      <c r="T58" s="197"/>
      <c r="U58" s="197"/>
      <c r="V58" s="197" t="s">
        <v>575</v>
      </c>
      <c r="W58" s="197"/>
      <c r="X58" s="197"/>
    </row>
    <row r="59" spans="1:24" ht="14" x14ac:dyDescent="0.2">
      <c r="A59" s="197"/>
      <c r="B59" s="197"/>
      <c r="C59" s="197"/>
      <c r="D59" s="197"/>
      <c r="E59" s="197"/>
      <c r="F59" s="197"/>
      <c r="G59" s="197"/>
      <c r="H59" s="197"/>
      <c r="I59" s="197"/>
      <c r="J59" s="197"/>
      <c r="K59" s="197"/>
      <c r="L59" s="197" t="s">
        <v>576</v>
      </c>
      <c r="M59" s="197"/>
      <c r="N59" s="197"/>
      <c r="O59" s="197"/>
      <c r="P59" s="197"/>
      <c r="Q59" s="197" t="s">
        <v>577</v>
      </c>
      <c r="R59" s="197" t="s">
        <v>578</v>
      </c>
      <c r="S59" s="197"/>
      <c r="T59" s="197"/>
      <c r="U59" s="197"/>
      <c r="V59" s="197" t="s">
        <v>579</v>
      </c>
      <c r="W59" s="197"/>
      <c r="X59" s="197"/>
    </row>
    <row r="60" spans="1:24" ht="14" x14ac:dyDescent="0.2">
      <c r="A60" s="197"/>
      <c r="B60" s="197"/>
      <c r="C60" s="197"/>
      <c r="D60" s="197"/>
      <c r="E60" s="197"/>
      <c r="F60" s="197"/>
      <c r="G60" s="197"/>
      <c r="H60" s="197"/>
      <c r="I60" s="197"/>
      <c r="J60" s="197"/>
      <c r="K60" s="197"/>
      <c r="L60" s="197" t="s">
        <v>580</v>
      </c>
      <c r="M60" s="197"/>
      <c r="N60" s="197"/>
      <c r="O60" s="197"/>
      <c r="P60" s="197"/>
      <c r="Q60" s="197" t="s">
        <v>581</v>
      </c>
      <c r="R60" s="197" t="s">
        <v>582</v>
      </c>
      <c r="S60" s="197"/>
      <c r="T60" s="197"/>
      <c r="U60" s="197"/>
      <c r="V60" s="197" t="s">
        <v>583</v>
      </c>
      <c r="W60" s="197"/>
      <c r="X60" s="197"/>
    </row>
    <row r="61" spans="1:24" ht="14" x14ac:dyDescent="0.2">
      <c r="A61" s="197"/>
      <c r="B61" s="197"/>
      <c r="C61" s="197"/>
      <c r="D61" s="197"/>
      <c r="E61" s="197"/>
      <c r="F61" s="197"/>
      <c r="G61" s="197"/>
      <c r="H61" s="197"/>
      <c r="I61" s="197"/>
      <c r="J61" s="197"/>
      <c r="K61" s="197"/>
      <c r="L61" s="197" t="s">
        <v>584</v>
      </c>
      <c r="M61" s="197"/>
      <c r="N61" s="197"/>
      <c r="O61" s="197"/>
      <c r="P61" s="197"/>
      <c r="Q61" s="197" t="s">
        <v>585</v>
      </c>
      <c r="R61" s="197" t="s">
        <v>586</v>
      </c>
      <c r="S61" s="197"/>
      <c r="T61" s="197"/>
      <c r="U61" s="197"/>
      <c r="V61" s="197" t="s">
        <v>587</v>
      </c>
      <c r="W61" s="197"/>
      <c r="X61" s="197"/>
    </row>
    <row r="62" spans="1:24" ht="14" x14ac:dyDescent="0.2">
      <c r="A62" s="197"/>
      <c r="B62" s="197"/>
      <c r="C62" s="197"/>
      <c r="D62" s="197"/>
      <c r="E62" s="197"/>
      <c r="F62" s="197"/>
      <c r="G62" s="197"/>
      <c r="H62" s="197"/>
      <c r="I62" s="197"/>
      <c r="J62" s="197"/>
      <c r="K62" s="197"/>
      <c r="L62" s="197" t="s">
        <v>588</v>
      </c>
      <c r="M62" s="197"/>
      <c r="N62" s="197"/>
      <c r="O62" s="197"/>
      <c r="P62" s="197"/>
      <c r="Q62" s="197" t="s">
        <v>589</v>
      </c>
      <c r="R62" s="197" t="s">
        <v>590</v>
      </c>
      <c r="S62" s="197"/>
      <c r="T62" s="197"/>
      <c r="U62" s="197"/>
      <c r="V62" s="197" t="s">
        <v>591</v>
      </c>
      <c r="W62" s="197"/>
      <c r="X62" s="197"/>
    </row>
    <row r="63" spans="1:24" ht="14" x14ac:dyDescent="0.2">
      <c r="A63" s="197"/>
      <c r="B63" s="197"/>
      <c r="C63" s="197"/>
      <c r="D63" s="197"/>
      <c r="E63" s="197"/>
      <c r="F63" s="197"/>
      <c r="G63" s="197"/>
      <c r="H63" s="197"/>
      <c r="I63" s="197"/>
      <c r="J63" s="197"/>
      <c r="K63" s="197"/>
      <c r="L63" s="197" t="s">
        <v>592</v>
      </c>
      <c r="M63" s="197"/>
      <c r="N63" s="197"/>
      <c r="O63" s="197"/>
      <c r="P63" s="197"/>
      <c r="Q63" s="197" t="s">
        <v>593</v>
      </c>
      <c r="R63" s="197" t="s">
        <v>594</v>
      </c>
      <c r="S63" s="197"/>
      <c r="T63" s="197"/>
      <c r="U63" s="197"/>
      <c r="V63" s="197" t="s">
        <v>595</v>
      </c>
      <c r="W63" s="197"/>
      <c r="X63" s="197"/>
    </row>
    <row r="64" spans="1:24" ht="14" x14ac:dyDescent="0.2">
      <c r="A64" s="197"/>
      <c r="B64" s="197"/>
      <c r="C64" s="197"/>
      <c r="D64" s="197"/>
      <c r="E64" s="197"/>
      <c r="F64" s="197"/>
      <c r="G64" s="197"/>
      <c r="H64" s="197"/>
      <c r="I64" s="197"/>
      <c r="J64" s="197"/>
      <c r="K64" s="197"/>
      <c r="L64" s="197" t="s">
        <v>596</v>
      </c>
      <c r="M64" s="197"/>
      <c r="N64" s="197"/>
      <c r="O64" s="197"/>
      <c r="P64" s="197"/>
      <c r="Q64" s="197" t="s">
        <v>320</v>
      </c>
      <c r="R64" s="197" t="s">
        <v>597</v>
      </c>
      <c r="S64" s="197"/>
      <c r="T64" s="197"/>
      <c r="U64" s="197"/>
      <c r="V64" s="197" t="s">
        <v>126</v>
      </c>
      <c r="W64" s="197"/>
      <c r="X64" s="197"/>
    </row>
    <row r="65" spans="1:24" ht="14" x14ac:dyDescent="0.2">
      <c r="A65" s="197"/>
      <c r="B65" s="197"/>
      <c r="C65" s="197"/>
      <c r="D65" s="197"/>
      <c r="E65" s="197"/>
      <c r="F65" s="197"/>
      <c r="G65" s="197"/>
      <c r="H65" s="197"/>
      <c r="I65" s="197"/>
      <c r="J65" s="197"/>
      <c r="K65" s="197"/>
      <c r="L65" s="197" t="s">
        <v>598</v>
      </c>
      <c r="M65" s="197"/>
      <c r="N65" s="197"/>
      <c r="O65" s="197"/>
      <c r="P65" s="197"/>
      <c r="Q65" s="197"/>
      <c r="R65" s="197" t="s">
        <v>599</v>
      </c>
      <c r="S65" s="197"/>
      <c r="T65" s="197"/>
      <c r="U65" s="197"/>
      <c r="V65" s="197" t="s">
        <v>600</v>
      </c>
      <c r="W65" s="197"/>
      <c r="X65" s="197"/>
    </row>
    <row r="66" spans="1:24" ht="14" x14ac:dyDescent="0.2">
      <c r="A66" s="197"/>
      <c r="B66" s="197"/>
      <c r="C66" s="197"/>
      <c r="D66" s="197"/>
      <c r="E66" s="197"/>
      <c r="F66" s="197"/>
      <c r="G66" s="197"/>
      <c r="H66" s="197"/>
      <c r="I66" s="197"/>
      <c r="J66" s="197"/>
      <c r="K66" s="197"/>
      <c r="L66" s="197" t="s">
        <v>601</v>
      </c>
      <c r="M66" s="197"/>
      <c r="N66" s="197"/>
      <c r="O66" s="197"/>
      <c r="P66" s="197"/>
      <c r="Q66" s="197"/>
      <c r="R66" s="197" t="s">
        <v>602</v>
      </c>
      <c r="S66" s="197"/>
      <c r="T66" s="197"/>
      <c r="U66" s="197"/>
      <c r="V66" s="197" t="s">
        <v>603</v>
      </c>
      <c r="W66" s="197"/>
      <c r="X66" s="197"/>
    </row>
    <row r="67" spans="1:24" ht="14" x14ac:dyDescent="0.2">
      <c r="A67" s="197"/>
      <c r="B67" s="197"/>
      <c r="C67" s="197"/>
      <c r="D67" s="197"/>
      <c r="E67" s="197"/>
      <c r="F67" s="197"/>
      <c r="G67" s="197"/>
      <c r="H67" s="197"/>
      <c r="I67" s="197"/>
      <c r="J67" s="197"/>
      <c r="K67" s="197"/>
      <c r="L67" s="197" t="s">
        <v>604</v>
      </c>
      <c r="M67" s="197"/>
      <c r="N67" s="197"/>
      <c r="O67" s="197"/>
      <c r="P67" s="197"/>
      <c r="Q67" s="197"/>
      <c r="R67" s="197" t="s">
        <v>605</v>
      </c>
      <c r="S67" s="197"/>
      <c r="T67" s="197"/>
      <c r="U67" s="197"/>
      <c r="V67" s="197" t="s">
        <v>606</v>
      </c>
      <c r="W67" s="197"/>
      <c r="X67" s="197"/>
    </row>
    <row r="68" spans="1:24" ht="14" x14ac:dyDescent="0.2">
      <c r="A68" s="197"/>
      <c r="B68" s="197"/>
      <c r="C68" s="197"/>
      <c r="D68" s="197"/>
      <c r="E68" s="197"/>
      <c r="F68" s="197"/>
      <c r="G68" s="197"/>
      <c r="H68" s="197"/>
      <c r="I68" s="197"/>
      <c r="J68" s="197"/>
      <c r="K68" s="197"/>
      <c r="L68" s="197" t="s">
        <v>607</v>
      </c>
      <c r="M68" s="197"/>
      <c r="N68" s="197"/>
      <c r="O68" s="197"/>
      <c r="P68" s="197"/>
      <c r="Q68" s="197"/>
      <c r="R68" s="197" t="s">
        <v>608</v>
      </c>
      <c r="S68" s="197"/>
      <c r="T68" s="197"/>
      <c r="U68" s="197"/>
      <c r="V68" s="197" t="s">
        <v>609</v>
      </c>
      <c r="W68" s="197"/>
      <c r="X68" s="197"/>
    </row>
    <row r="69" spans="1:24" ht="14" x14ac:dyDescent="0.2">
      <c r="A69" s="197"/>
      <c r="B69" s="197"/>
      <c r="C69" s="197"/>
      <c r="D69" s="197"/>
      <c r="E69" s="197"/>
      <c r="F69" s="197"/>
      <c r="G69" s="197"/>
      <c r="H69" s="197"/>
      <c r="I69" s="197"/>
      <c r="J69" s="197"/>
      <c r="K69" s="197"/>
      <c r="L69" s="197" t="s">
        <v>610</v>
      </c>
      <c r="M69" s="197"/>
      <c r="N69" s="197"/>
      <c r="O69" s="197"/>
      <c r="P69" s="197"/>
      <c r="Q69" s="197"/>
      <c r="R69" s="197" t="s">
        <v>611</v>
      </c>
      <c r="S69" s="197"/>
      <c r="T69" s="197"/>
      <c r="U69" s="197"/>
      <c r="V69" s="197" t="s">
        <v>612</v>
      </c>
      <c r="W69" s="197"/>
      <c r="X69" s="197"/>
    </row>
    <row r="70" spans="1:24" ht="14" x14ac:dyDescent="0.2">
      <c r="A70" s="197"/>
      <c r="B70" s="197"/>
      <c r="C70" s="197"/>
      <c r="D70" s="197"/>
      <c r="E70" s="197"/>
      <c r="F70" s="197"/>
      <c r="G70" s="197"/>
      <c r="H70" s="197"/>
      <c r="I70" s="197"/>
      <c r="J70" s="197"/>
      <c r="K70" s="197"/>
      <c r="L70" s="197" t="s">
        <v>613</v>
      </c>
      <c r="M70" s="197"/>
      <c r="N70" s="197"/>
      <c r="O70" s="197"/>
      <c r="P70" s="197"/>
      <c r="Q70" s="197"/>
      <c r="R70" s="197" t="s">
        <v>614</v>
      </c>
      <c r="S70" s="197"/>
      <c r="T70" s="197"/>
      <c r="U70" s="197"/>
      <c r="V70" s="197" t="s">
        <v>615</v>
      </c>
      <c r="W70" s="197"/>
      <c r="X70" s="197"/>
    </row>
    <row r="71" spans="1:24" ht="14" x14ac:dyDescent="0.2">
      <c r="A71" s="197"/>
      <c r="B71" s="197"/>
      <c r="C71" s="197"/>
      <c r="D71" s="197"/>
      <c r="E71" s="197"/>
      <c r="F71" s="197"/>
      <c r="G71" s="197"/>
      <c r="H71" s="197"/>
      <c r="I71" s="197"/>
      <c r="J71" s="197"/>
      <c r="K71" s="197"/>
      <c r="L71" s="197" t="s">
        <v>616</v>
      </c>
      <c r="M71" s="197"/>
      <c r="N71" s="197"/>
      <c r="O71" s="197"/>
      <c r="P71" s="197"/>
      <c r="Q71" s="197"/>
      <c r="R71" s="197" t="s">
        <v>617</v>
      </c>
      <c r="S71" s="197"/>
      <c r="T71" s="197"/>
      <c r="U71" s="197"/>
      <c r="V71" s="197" t="s">
        <v>618</v>
      </c>
      <c r="W71" s="197"/>
      <c r="X71" s="197"/>
    </row>
    <row r="72" spans="1:24" ht="14" x14ac:dyDescent="0.2">
      <c r="A72" s="197"/>
      <c r="B72" s="197"/>
      <c r="C72" s="197"/>
      <c r="D72" s="197"/>
      <c r="E72" s="197"/>
      <c r="F72" s="197"/>
      <c r="G72" s="197"/>
      <c r="H72" s="197"/>
      <c r="I72" s="197"/>
      <c r="J72" s="197"/>
      <c r="K72" s="197"/>
      <c r="L72" s="197" t="s">
        <v>619</v>
      </c>
      <c r="M72" s="197"/>
      <c r="N72" s="197"/>
      <c r="O72" s="197"/>
      <c r="P72" s="197"/>
      <c r="Q72" s="197"/>
      <c r="R72" s="197" t="s">
        <v>620</v>
      </c>
      <c r="S72" s="197"/>
      <c r="T72" s="197"/>
      <c r="U72" s="197"/>
      <c r="V72" s="197" t="s">
        <v>621</v>
      </c>
      <c r="W72" s="197"/>
      <c r="X72" s="197"/>
    </row>
    <row r="73" spans="1:24" ht="14" x14ac:dyDescent="0.2">
      <c r="A73" s="197"/>
      <c r="B73" s="197"/>
      <c r="C73" s="197"/>
      <c r="D73" s="197"/>
      <c r="E73" s="197"/>
      <c r="F73" s="197"/>
      <c r="G73" s="197"/>
      <c r="H73" s="197"/>
      <c r="I73" s="197"/>
      <c r="J73" s="197"/>
      <c r="K73" s="197"/>
      <c r="L73" s="197" t="s">
        <v>622</v>
      </c>
      <c r="M73" s="197"/>
      <c r="N73" s="197"/>
      <c r="O73" s="197"/>
      <c r="P73" s="197"/>
      <c r="Q73" s="197"/>
      <c r="R73" s="197" t="s">
        <v>623</v>
      </c>
      <c r="S73" s="197"/>
      <c r="T73" s="197"/>
      <c r="U73" s="197"/>
      <c r="V73" s="197" t="s">
        <v>624</v>
      </c>
      <c r="W73" s="197"/>
      <c r="X73" s="197"/>
    </row>
    <row r="74" spans="1:24" ht="14" x14ac:dyDescent="0.2">
      <c r="A74" s="197"/>
      <c r="B74" s="197"/>
      <c r="C74" s="197"/>
      <c r="D74" s="197"/>
      <c r="E74" s="197"/>
      <c r="F74" s="197"/>
      <c r="G74" s="197"/>
      <c r="H74" s="197"/>
      <c r="I74" s="197"/>
      <c r="J74" s="197"/>
      <c r="K74" s="197"/>
      <c r="L74" s="197" t="s">
        <v>625</v>
      </c>
      <c r="M74" s="197"/>
      <c r="N74" s="197"/>
      <c r="O74" s="197"/>
      <c r="P74" s="197"/>
      <c r="Q74" s="197"/>
      <c r="R74" s="197" t="s">
        <v>626</v>
      </c>
      <c r="S74" s="197"/>
      <c r="T74" s="197"/>
      <c r="U74" s="197"/>
      <c r="V74" s="197" t="s">
        <v>627</v>
      </c>
      <c r="W74" s="197"/>
      <c r="X74" s="197"/>
    </row>
    <row r="75" spans="1:24" ht="14" x14ac:dyDescent="0.2">
      <c r="A75" s="197"/>
      <c r="B75" s="197"/>
      <c r="C75" s="197"/>
      <c r="D75" s="197"/>
      <c r="E75" s="197"/>
      <c r="F75" s="197"/>
      <c r="G75" s="197"/>
      <c r="H75" s="197"/>
      <c r="I75" s="197"/>
      <c r="J75" s="197"/>
      <c r="K75" s="197"/>
      <c r="L75" s="197" t="s">
        <v>628</v>
      </c>
      <c r="M75" s="197"/>
      <c r="N75" s="197"/>
      <c r="O75" s="197"/>
      <c r="P75" s="197"/>
      <c r="Q75" s="197"/>
      <c r="R75" s="197"/>
      <c r="S75" s="197"/>
      <c r="T75" s="197"/>
      <c r="U75" s="197"/>
      <c r="V75" s="197" t="s">
        <v>629</v>
      </c>
      <c r="W75" s="197"/>
      <c r="X75" s="197"/>
    </row>
    <row r="76" spans="1:24" ht="14" x14ac:dyDescent="0.2">
      <c r="A76" s="197"/>
      <c r="B76" s="197"/>
      <c r="C76" s="197"/>
      <c r="D76" s="197"/>
      <c r="E76" s="197"/>
      <c r="F76" s="197"/>
      <c r="G76" s="197"/>
      <c r="H76" s="197"/>
      <c r="I76" s="197"/>
      <c r="J76" s="197"/>
      <c r="K76" s="197"/>
      <c r="L76" s="197" t="s">
        <v>630</v>
      </c>
      <c r="M76" s="197"/>
      <c r="N76" s="197"/>
      <c r="O76" s="197"/>
      <c r="P76" s="197"/>
      <c r="Q76" s="197"/>
      <c r="R76" s="197"/>
      <c r="S76" s="197"/>
      <c r="T76" s="197"/>
      <c r="U76" s="197"/>
      <c r="V76" s="197" t="s">
        <v>631</v>
      </c>
      <c r="W76" s="197"/>
      <c r="X76" s="197"/>
    </row>
    <row r="77" spans="1:24" ht="14" x14ac:dyDescent="0.2">
      <c r="A77" s="197"/>
      <c r="B77" s="197"/>
      <c r="C77" s="197"/>
      <c r="D77" s="197"/>
      <c r="E77" s="197"/>
      <c r="F77" s="197"/>
      <c r="G77" s="197"/>
      <c r="H77" s="197"/>
      <c r="I77" s="197"/>
      <c r="J77" s="197"/>
      <c r="K77" s="197"/>
      <c r="L77" s="197" t="s">
        <v>632</v>
      </c>
      <c r="M77" s="197"/>
      <c r="N77" s="197"/>
      <c r="O77" s="197"/>
      <c r="P77" s="197"/>
      <c r="Q77" s="197"/>
      <c r="R77" s="197"/>
      <c r="S77" s="197"/>
      <c r="T77" s="197"/>
      <c r="U77" s="197"/>
      <c r="V77" s="197" t="s">
        <v>633</v>
      </c>
      <c r="W77" s="197"/>
      <c r="X77" s="197"/>
    </row>
    <row r="78" spans="1:24" ht="14" x14ac:dyDescent="0.2">
      <c r="A78" s="197"/>
      <c r="B78" s="197"/>
      <c r="C78" s="197"/>
      <c r="D78" s="197"/>
      <c r="E78" s="197"/>
      <c r="F78" s="197"/>
      <c r="G78" s="197"/>
      <c r="H78" s="197"/>
      <c r="I78" s="197"/>
      <c r="J78" s="197"/>
      <c r="K78" s="197"/>
      <c r="L78" s="197" t="s">
        <v>634</v>
      </c>
      <c r="M78" s="197"/>
      <c r="N78" s="197"/>
      <c r="O78" s="197"/>
      <c r="P78" s="197"/>
      <c r="Q78" s="197"/>
      <c r="R78" s="197"/>
      <c r="S78" s="197"/>
      <c r="T78" s="197"/>
      <c r="U78" s="197"/>
      <c r="V78" s="197" t="s">
        <v>635</v>
      </c>
      <c r="W78" s="197"/>
      <c r="X78" s="197"/>
    </row>
    <row r="79" spans="1:24" ht="14" x14ac:dyDescent="0.2">
      <c r="A79" s="197"/>
      <c r="B79" s="197"/>
      <c r="C79" s="197"/>
      <c r="D79" s="197"/>
      <c r="E79" s="197"/>
      <c r="F79" s="197"/>
      <c r="G79" s="197"/>
      <c r="H79" s="197"/>
      <c r="I79" s="197"/>
      <c r="J79" s="197"/>
      <c r="K79" s="197"/>
      <c r="L79" s="197" t="s">
        <v>636</v>
      </c>
      <c r="M79" s="197"/>
      <c r="N79" s="197"/>
      <c r="O79" s="197"/>
      <c r="P79" s="197"/>
      <c r="Q79" s="197"/>
      <c r="R79" s="197"/>
      <c r="S79" s="197"/>
      <c r="T79" s="197"/>
      <c r="U79" s="197"/>
      <c r="V79" s="197" t="s">
        <v>637</v>
      </c>
      <c r="W79" s="197"/>
      <c r="X79" s="197"/>
    </row>
    <row r="80" spans="1:24" ht="14" x14ac:dyDescent="0.2">
      <c r="A80" s="197"/>
      <c r="B80" s="197"/>
      <c r="C80" s="197"/>
      <c r="D80" s="197"/>
      <c r="E80" s="197"/>
      <c r="F80" s="197"/>
      <c r="G80" s="197"/>
      <c r="H80" s="197"/>
      <c r="I80" s="197"/>
      <c r="J80" s="197"/>
      <c r="K80" s="197"/>
      <c r="L80" s="197" t="s">
        <v>638</v>
      </c>
      <c r="M80" s="197"/>
      <c r="N80" s="197"/>
      <c r="O80" s="197"/>
      <c r="P80" s="197"/>
      <c r="Q80" s="197"/>
      <c r="R80" s="197"/>
      <c r="S80" s="197"/>
      <c r="T80" s="197"/>
      <c r="U80" s="197"/>
      <c r="V80" s="197" t="s">
        <v>639</v>
      </c>
      <c r="W80" s="197"/>
      <c r="X80" s="197"/>
    </row>
    <row r="81" spans="1:24" ht="14" x14ac:dyDescent="0.2">
      <c r="A81" s="197"/>
      <c r="B81" s="197"/>
      <c r="C81" s="197"/>
      <c r="D81" s="197"/>
      <c r="E81" s="197"/>
      <c r="F81" s="197"/>
      <c r="G81" s="197"/>
      <c r="H81" s="197"/>
      <c r="I81" s="197"/>
      <c r="J81" s="197"/>
      <c r="K81" s="197"/>
      <c r="L81" s="197" t="s">
        <v>640</v>
      </c>
      <c r="M81" s="197"/>
      <c r="N81" s="197"/>
      <c r="O81" s="197"/>
      <c r="P81" s="197"/>
      <c r="Q81" s="197"/>
      <c r="R81" s="197"/>
      <c r="S81" s="197"/>
      <c r="T81" s="197"/>
      <c r="U81" s="197"/>
      <c r="V81" s="197" t="s">
        <v>641</v>
      </c>
      <c r="W81" s="197"/>
      <c r="X81" s="197"/>
    </row>
    <row r="82" spans="1:24" ht="14" x14ac:dyDescent="0.2">
      <c r="A82" s="197"/>
      <c r="B82" s="197"/>
      <c r="C82" s="197"/>
      <c r="D82" s="197"/>
      <c r="E82" s="197"/>
      <c r="F82" s="197"/>
      <c r="G82" s="197"/>
      <c r="H82" s="197"/>
      <c r="I82" s="197"/>
      <c r="J82" s="197"/>
      <c r="K82" s="197"/>
      <c r="L82" s="197" t="s">
        <v>642</v>
      </c>
      <c r="M82" s="197"/>
      <c r="N82" s="197"/>
      <c r="O82" s="197"/>
      <c r="P82" s="197"/>
      <c r="Q82" s="197"/>
      <c r="R82" s="197"/>
      <c r="S82" s="197"/>
      <c r="T82" s="197"/>
      <c r="U82" s="197"/>
      <c r="V82" s="197" t="s">
        <v>643</v>
      </c>
      <c r="W82" s="197"/>
      <c r="X82" s="197"/>
    </row>
    <row r="83" spans="1:24" ht="14" x14ac:dyDescent="0.2">
      <c r="A83" s="197"/>
      <c r="B83" s="197"/>
      <c r="C83" s="197"/>
      <c r="D83" s="197"/>
      <c r="E83" s="197"/>
      <c r="F83" s="197"/>
      <c r="G83" s="197"/>
      <c r="H83" s="197"/>
      <c r="I83" s="197"/>
      <c r="J83" s="197"/>
      <c r="K83" s="197"/>
      <c r="L83" s="197" t="s">
        <v>644</v>
      </c>
      <c r="M83" s="197"/>
      <c r="N83" s="197"/>
      <c r="O83" s="197"/>
      <c r="P83" s="197"/>
      <c r="Q83" s="197"/>
      <c r="R83" s="197"/>
      <c r="S83" s="197"/>
      <c r="T83" s="197"/>
      <c r="U83" s="197"/>
      <c r="V83" s="197" t="s">
        <v>645</v>
      </c>
      <c r="W83" s="197"/>
      <c r="X83" s="197"/>
    </row>
    <row r="84" spans="1:24" ht="14" x14ac:dyDescent="0.2">
      <c r="A84" s="197"/>
      <c r="B84" s="197"/>
      <c r="C84" s="197"/>
      <c r="D84" s="197"/>
      <c r="E84" s="197"/>
      <c r="F84" s="197"/>
      <c r="G84" s="197"/>
      <c r="H84" s="197"/>
      <c r="I84" s="197"/>
      <c r="J84" s="197"/>
      <c r="K84" s="197"/>
      <c r="L84" s="197" t="s">
        <v>646</v>
      </c>
      <c r="M84" s="197"/>
      <c r="N84" s="197"/>
      <c r="O84" s="197"/>
      <c r="P84" s="197"/>
      <c r="Q84" s="197"/>
      <c r="R84" s="197"/>
      <c r="S84" s="197"/>
      <c r="T84" s="197"/>
      <c r="U84" s="197"/>
      <c r="V84" s="197" t="s">
        <v>647</v>
      </c>
      <c r="W84" s="197"/>
      <c r="X84" s="197"/>
    </row>
    <row r="85" spans="1:24" ht="14" x14ac:dyDescent="0.2">
      <c r="A85" s="197"/>
      <c r="B85" s="197"/>
      <c r="C85" s="197"/>
      <c r="D85" s="197"/>
      <c r="E85" s="197"/>
      <c r="F85" s="197"/>
      <c r="G85" s="197"/>
      <c r="H85" s="197"/>
      <c r="I85" s="197"/>
      <c r="J85" s="197"/>
      <c r="K85" s="197"/>
      <c r="L85" s="197" t="s">
        <v>648</v>
      </c>
      <c r="M85" s="197"/>
      <c r="N85" s="197"/>
      <c r="O85" s="197"/>
      <c r="P85" s="197"/>
      <c r="Q85" s="197"/>
      <c r="R85" s="197"/>
      <c r="S85" s="197"/>
      <c r="T85" s="197"/>
      <c r="U85" s="197"/>
      <c r="V85" s="197" t="s">
        <v>649</v>
      </c>
      <c r="W85" s="197"/>
      <c r="X85" s="197"/>
    </row>
    <row r="86" spans="1:24" ht="14" x14ac:dyDescent="0.2">
      <c r="A86" s="197"/>
      <c r="B86" s="197"/>
      <c r="C86" s="197"/>
      <c r="D86" s="197"/>
      <c r="E86" s="197"/>
      <c r="F86" s="197"/>
      <c r="G86" s="197"/>
      <c r="H86" s="197"/>
      <c r="I86" s="197"/>
      <c r="J86" s="197"/>
      <c r="K86" s="197"/>
      <c r="L86" s="197" t="s">
        <v>650</v>
      </c>
      <c r="M86" s="197"/>
      <c r="N86" s="197"/>
      <c r="O86" s="197"/>
      <c r="P86" s="197"/>
      <c r="Q86" s="197"/>
      <c r="R86" s="197"/>
      <c r="S86" s="197"/>
      <c r="T86" s="197"/>
      <c r="U86" s="197"/>
      <c r="V86" s="197" t="s">
        <v>651</v>
      </c>
      <c r="W86" s="197"/>
      <c r="X86" s="197"/>
    </row>
    <row r="87" spans="1:24" ht="14" x14ac:dyDescent="0.2">
      <c r="A87" s="197"/>
      <c r="B87" s="197"/>
      <c r="C87" s="197"/>
      <c r="D87" s="197"/>
      <c r="E87" s="197"/>
      <c r="F87" s="197"/>
      <c r="G87" s="197"/>
      <c r="H87" s="197"/>
      <c r="I87" s="197"/>
      <c r="J87" s="197"/>
      <c r="K87" s="197"/>
      <c r="L87" s="197" t="s">
        <v>652</v>
      </c>
      <c r="M87" s="197"/>
      <c r="N87" s="197"/>
      <c r="O87" s="197"/>
      <c r="P87" s="197"/>
      <c r="Q87" s="197"/>
      <c r="R87" s="197"/>
      <c r="S87" s="197"/>
      <c r="T87" s="197"/>
      <c r="U87" s="197"/>
      <c r="V87" s="197" t="s">
        <v>653</v>
      </c>
      <c r="W87" s="197"/>
      <c r="X87" s="197"/>
    </row>
    <row r="88" spans="1:24" ht="14" x14ac:dyDescent="0.2">
      <c r="A88" s="197"/>
      <c r="B88" s="197"/>
      <c r="C88" s="197"/>
      <c r="D88" s="197"/>
      <c r="E88" s="197"/>
      <c r="F88" s="197"/>
      <c r="G88" s="197"/>
      <c r="H88" s="197"/>
      <c r="I88" s="197"/>
      <c r="J88" s="197"/>
      <c r="K88" s="197"/>
      <c r="L88" s="197" t="s">
        <v>654</v>
      </c>
      <c r="M88" s="197"/>
      <c r="N88" s="197"/>
      <c r="O88" s="197"/>
      <c r="P88" s="197"/>
      <c r="Q88" s="197"/>
      <c r="R88" s="197"/>
      <c r="S88" s="197"/>
      <c r="T88" s="197"/>
      <c r="U88" s="197"/>
      <c r="V88" s="197" t="s">
        <v>655</v>
      </c>
      <c r="W88" s="197"/>
      <c r="X88" s="197"/>
    </row>
    <row r="89" spans="1:24" ht="14" x14ac:dyDescent="0.2">
      <c r="A89" s="197"/>
      <c r="B89" s="197"/>
      <c r="C89" s="197"/>
      <c r="D89" s="197"/>
      <c r="E89" s="197"/>
      <c r="F89" s="197"/>
      <c r="G89" s="197"/>
      <c r="H89" s="197"/>
      <c r="I89" s="197"/>
      <c r="J89" s="197"/>
      <c r="K89" s="197"/>
      <c r="L89" s="197" t="s">
        <v>656</v>
      </c>
      <c r="M89" s="197"/>
      <c r="N89" s="197"/>
      <c r="O89" s="197"/>
      <c r="P89" s="197"/>
      <c r="Q89" s="197"/>
      <c r="R89" s="197"/>
      <c r="S89" s="197"/>
      <c r="T89" s="197"/>
      <c r="U89" s="197"/>
      <c r="V89" s="197" t="s">
        <v>657</v>
      </c>
      <c r="W89" s="197"/>
      <c r="X89" s="197"/>
    </row>
    <row r="90" spans="1:24" ht="14" x14ac:dyDescent="0.2">
      <c r="A90" s="197"/>
      <c r="B90" s="197"/>
      <c r="C90" s="197"/>
      <c r="D90" s="197"/>
      <c r="E90" s="197"/>
      <c r="F90" s="197"/>
      <c r="G90" s="197"/>
      <c r="H90" s="197"/>
      <c r="I90" s="197"/>
      <c r="J90" s="197"/>
      <c r="K90" s="197"/>
      <c r="L90" s="197" t="s">
        <v>658</v>
      </c>
      <c r="M90" s="197"/>
      <c r="N90" s="197"/>
      <c r="O90" s="197"/>
      <c r="P90" s="197"/>
      <c r="Q90" s="197"/>
      <c r="R90" s="197"/>
      <c r="S90" s="197"/>
      <c r="T90" s="197"/>
      <c r="U90" s="197"/>
      <c r="V90" s="197" t="s">
        <v>659</v>
      </c>
      <c r="W90" s="197"/>
      <c r="X90" s="197"/>
    </row>
    <row r="91" spans="1:24" ht="14" x14ac:dyDescent="0.2">
      <c r="A91" s="197"/>
      <c r="B91" s="197"/>
      <c r="C91" s="197"/>
      <c r="D91" s="197"/>
      <c r="E91" s="197"/>
      <c r="F91" s="197"/>
      <c r="G91" s="197"/>
      <c r="H91" s="197"/>
      <c r="I91" s="197"/>
      <c r="J91" s="197"/>
      <c r="K91" s="197"/>
      <c r="L91" s="197" t="s">
        <v>660</v>
      </c>
      <c r="M91" s="197"/>
      <c r="N91" s="197"/>
      <c r="O91" s="197"/>
      <c r="P91" s="197"/>
      <c r="Q91" s="197"/>
      <c r="R91" s="197"/>
      <c r="S91" s="197"/>
      <c r="T91" s="197"/>
      <c r="U91" s="197"/>
      <c r="V91" s="197" t="s">
        <v>661</v>
      </c>
      <c r="W91" s="197"/>
      <c r="X91" s="197"/>
    </row>
    <row r="92" spans="1:24" ht="14" x14ac:dyDescent="0.2">
      <c r="A92" s="197"/>
      <c r="B92" s="197"/>
      <c r="C92" s="197"/>
      <c r="D92" s="197"/>
      <c r="E92" s="197"/>
      <c r="F92" s="197"/>
      <c r="G92" s="197"/>
      <c r="H92" s="197"/>
      <c r="I92" s="197"/>
      <c r="J92" s="197"/>
      <c r="K92" s="197"/>
      <c r="L92" s="197" t="s">
        <v>662</v>
      </c>
      <c r="M92" s="197"/>
      <c r="N92" s="197"/>
      <c r="O92" s="197"/>
      <c r="P92" s="197"/>
      <c r="Q92" s="197"/>
      <c r="R92" s="197"/>
      <c r="S92" s="197"/>
      <c r="T92" s="197"/>
      <c r="U92" s="197"/>
      <c r="V92" s="197" t="s">
        <v>663</v>
      </c>
      <c r="W92" s="197"/>
      <c r="X92" s="197"/>
    </row>
    <row r="93" spans="1:24" ht="14" x14ac:dyDescent="0.2">
      <c r="A93" s="197"/>
      <c r="B93" s="197"/>
      <c r="C93" s="197"/>
      <c r="D93" s="197"/>
      <c r="E93" s="197"/>
      <c r="F93" s="197"/>
      <c r="G93" s="197"/>
      <c r="H93" s="197"/>
      <c r="I93" s="197"/>
      <c r="J93" s="197"/>
      <c r="K93" s="197"/>
      <c r="L93" s="197" t="s">
        <v>664</v>
      </c>
      <c r="M93" s="197"/>
      <c r="N93" s="197"/>
      <c r="O93" s="197"/>
      <c r="P93" s="197"/>
      <c r="Q93" s="197"/>
      <c r="R93" s="197"/>
      <c r="S93" s="197"/>
      <c r="T93" s="197"/>
      <c r="U93" s="197"/>
      <c r="V93" s="197" t="s">
        <v>665</v>
      </c>
      <c r="W93" s="197"/>
      <c r="X93" s="197"/>
    </row>
    <row r="94" spans="1:24" ht="14" x14ac:dyDescent="0.2">
      <c r="A94" s="197"/>
      <c r="B94" s="197"/>
      <c r="C94" s="197"/>
      <c r="D94" s="197"/>
      <c r="E94" s="197"/>
      <c r="F94" s="197"/>
      <c r="G94" s="197"/>
      <c r="H94" s="197"/>
      <c r="I94" s="197"/>
      <c r="J94" s="197"/>
      <c r="K94" s="197"/>
      <c r="L94" s="197" t="s">
        <v>666</v>
      </c>
      <c r="M94" s="197"/>
      <c r="N94" s="197"/>
      <c r="O94" s="197"/>
      <c r="P94" s="197"/>
      <c r="Q94" s="197"/>
      <c r="R94" s="197"/>
      <c r="S94" s="197"/>
      <c r="T94" s="197"/>
      <c r="U94" s="197"/>
      <c r="V94" s="197" t="s">
        <v>667</v>
      </c>
      <c r="W94" s="197"/>
      <c r="X94" s="197"/>
    </row>
    <row r="95" spans="1:24" ht="14" x14ac:dyDescent="0.2">
      <c r="A95" s="197"/>
      <c r="B95" s="197"/>
      <c r="C95" s="197"/>
      <c r="D95" s="197"/>
      <c r="E95" s="197"/>
      <c r="F95" s="197"/>
      <c r="G95" s="197"/>
      <c r="H95" s="197"/>
      <c r="I95" s="197"/>
      <c r="J95" s="197"/>
      <c r="K95" s="197"/>
      <c r="L95" s="197" t="s">
        <v>668</v>
      </c>
      <c r="M95" s="197"/>
      <c r="N95" s="197"/>
      <c r="O95" s="197"/>
      <c r="P95" s="197"/>
      <c r="Q95" s="197"/>
      <c r="R95" s="197"/>
      <c r="S95" s="197"/>
      <c r="T95" s="197"/>
      <c r="U95" s="197"/>
      <c r="V95" s="197" t="s">
        <v>669</v>
      </c>
      <c r="W95" s="197"/>
      <c r="X95" s="197"/>
    </row>
    <row r="96" spans="1:24" ht="14" x14ac:dyDescent="0.2">
      <c r="A96" s="197"/>
      <c r="B96" s="197"/>
      <c r="C96" s="197"/>
      <c r="D96" s="197"/>
      <c r="E96" s="197"/>
      <c r="F96" s="197"/>
      <c r="G96" s="197"/>
      <c r="H96" s="197"/>
      <c r="I96" s="197"/>
      <c r="J96" s="197"/>
      <c r="K96" s="197"/>
      <c r="L96" s="197" t="s">
        <v>670</v>
      </c>
      <c r="M96" s="197"/>
      <c r="N96" s="197"/>
      <c r="O96" s="197"/>
      <c r="P96" s="197"/>
      <c r="Q96" s="197"/>
      <c r="R96" s="197"/>
      <c r="S96" s="197"/>
      <c r="T96" s="197"/>
      <c r="U96" s="197"/>
      <c r="V96" s="197" t="s">
        <v>671</v>
      </c>
      <c r="W96" s="197"/>
      <c r="X96" s="197"/>
    </row>
    <row r="97" spans="1:24" ht="14" x14ac:dyDescent="0.2">
      <c r="A97" s="197"/>
      <c r="B97" s="197"/>
      <c r="C97" s="197"/>
      <c r="D97" s="197"/>
      <c r="E97" s="197"/>
      <c r="F97" s="197"/>
      <c r="G97" s="197"/>
      <c r="H97" s="197"/>
      <c r="I97" s="197"/>
      <c r="J97" s="197"/>
      <c r="K97" s="197"/>
      <c r="L97" s="197" t="s">
        <v>672</v>
      </c>
      <c r="M97" s="197"/>
      <c r="N97" s="197"/>
      <c r="O97" s="197"/>
      <c r="P97" s="197"/>
      <c r="Q97" s="197"/>
      <c r="R97" s="197"/>
      <c r="S97" s="197"/>
      <c r="T97" s="197"/>
      <c r="U97" s="197"/>
      <c r="V97" s="197" t="s">
        <v>673</v>
      </c>
      <c r="W97" s="197"/>
      <c r="X97" s="197"/>
    </row>
    <row r="98" spans="1:24" ht="14" x14ac:dyDescent="0.2">
      <c r="A98" s="197"/>
      <c r="B98" s="197"/>
      <c r="C98" s="197"/>
      <c r="D98" s="197"/>
      <c r="E98" s="197"/>
      <c r="F98" s="197"/>
      <c r="G98" s="197"/>
      <c r="H98" s="197"/>
      <c r="I98" s="197"/>
      <c r="J98" s="197"/>
      <c r="K98" s="197"/>
      <c r="L98" s="197" t="s">
        <v>674</v>
      </c>
      <c r="M98" s="197"/>
      <c r="N98" s="197"/>
      <c r="O98" s="197"/>
      <c r="P98" s="197"/>
      <c r="Q98" s="197"/>
      <c r="R98" s="197"/>
      <c r="S98" s="197"/>
      <c r="T98" s="197"/>
      <c r="U98" s="197"/>
      <c r="V98" s="197" t="s">
        <v>675</v>
      </c>
      <c r="W98" s="197"/>
      <c r="X98" s="197"/>
    </row>
    <row r="99" spans="1:24" ht="14" x14ac:dyDescent="0.2">
      <c r="A99" s="197"/>
      <c r="B99" s="197"/>
      <c r="C99" s="197"/>
      <c r="D99" s="197"/>
      <c r="E99" s="197"/>
      <c r="F99" s="197"/>
      <c r="G99" s="197"/>
      <c r="H99" s="197"/>
      <c r="I99" s="197"/>
      <c r="J99" s="197"/>
      <c r="K99" s="197"/>
      <c r="L99" s="197" t="s">
        <v>676</v>
      </c>
      <c r="M99" s="197"/>
      <c r="N99" s="197"/>
      <c r="O99" s="197"/>
      <c r="P99" s="197"/>
      <c r="Q99" s="197"/>
      <c r="R99" s="197"/>
      <c r="S99" s="197"/>
      <c r="T99" s="197"/>
      <c r="U99" s="197"/>
      <c r="V99" s="197" t="s">
        <v>677</v>
      </c>
      <c r="W99" s="197"/>
      <c r="X99" s="197"/>
    </row>
    <row r="100" spans="1:24" ht="14" x14ac:dyDescent="0.2">
      <c r="A100" s="197"/>
      <c r="B100" s="197"/>
      <c r="C100" s="197"/>
      <c r="D100" s="197"/>
      <c r="E100" s="197"/>
      <c r="F100" s="197"/>
      <c r="G100" s="197"/>
      <c r="H100" s="197"/>
      <c r="I100" s="197"/>
      <c r="J100" s="197"/>
      <c r="K100" s="197"/>
      <c r="L100" s="197" t="s">
        <v>678</v>
      </c>
      <c r="M100" s="197"/>
      <c r="N100" s="197"/>
      <c r="O100" s="197"/>
      <c r="P100" s="197"/>
      <c r="Q100" s="197"/>
      <c r="R100" s="197"/>
      <c r="S100" s="197"/>
      <c r="T100" s="197"/>
      <c r="U100" s="197"/>
      <c r="V100" s="197" t="s">
        <v>679</v>
      </c>
      <c r="W100" s="197"/>
      <c r="X100" s="197"/>
    </row>
    <row r="101" spans="1:24" ht="14" x14ac:dyDescent="0.2">
      <c r="A101" s="197"/>
      <c r="B101" s="197"/>
      <c r="C101" s="197"/>
      <c r="D101" s="197"/>
      <c r="E101" s="197"/>
      <c r="F101" s="197"/>
      <c r="G101" s="197"/>
      <c r="H101" s="197"/>
      <c r="I101" s="197"/>
      <c r="J101" s="197"/>
      <c r="K101" s="197"/>
      <c r="L101" s="197" t="s">
        <v>680</v>
      </c>
      <c r="M101" s="197"/>
      <c r="N101" s="197"/>
      <c r="O101" s="197"/>
      <c r="P101" s="197"/>
      <c r="Q101" s="197"/>
      <c r="R101" s="197"/>
      <c r="S101" s="197"/>
      <c r="T101" s="197"/>
      <c r="U101" s="197"/>
      <c r="V101" s="197" t="s">
        <v>681</v>
      </c>
      <c r="W101" s="197"/>
      <c r="X101" s="197"/>
    </row>
    <row r="102" spans="1:24" ht="14" x14ac:dyDescent="0.2">
      <c r="A102" s="197"/>
      <c r="B102" s="197"/>
      <c r="C102" s="197"/>
      <c r="D102" s="197"/>
      <c r="E102" s="197"/>
      <c r="F102" s="197"/>
      <c r="G102" s="197"/>
      <c r="H102" s="197"/>
      <c r="I102" s="197"/>
      <c r="J102" s="197"/>
      <c r="K102" s="197"/>
      <c r="L102" s="197" t="s">
        <v>682</v>
      </c>
      <c r="M102" s="197"/>
      <c r="N102" s="197"/>
      <c r="O102" s="197"/>
      <c r="P102" s="197"/>
      <c r="Q102" s="197"/>
      <c r="R102" s="197"/>
      <c r="S102" s="197"/>
      <c r="T102" s="197"/>
      <c r="U102" s="197"/>
      <c r="V102" s="197" t="s">
        <v>683</v>
      </c>
      <c r="W102" s="197"/>
      <c r="X102" s="197"/>
    </row>
    <row r="103" spans="1:24" ht="14" x14ac:dyDescent="0.2">
      <c r="A103" s="197"/>
      <c r="B103" s="197"/>
      <c r="C103" s="197"/>
      <c r="D103" s="197"/>
      <c r="E103" s="197"/>
      <c r="F103" s="197"/>
      <c r="G103" s="197"/>
      <c r="H103" s="197"/>
      <c r="I103" s="197"/>
      <c r="J103" s="197"/>
      <c r="K103" s="197"/>
      <c r="L103" s="197" t="s">
        <v>684</v>
      </c>
      <c r="M103" s="197"/>
      <c r="N103" s="197"/>
      <c r="O103" s="197"/>
      <c r="P103" s="197"/>
      <c r="Q103" s="197"/>
      <c r="R103" s="197"/>
      <c r="S103" s="197"/>
      <c r="T103" s="197"/>
      <c r="U103" s="197"/>
      <c r="V103" s="197" t="s">
        <v>685</v>
      </c>
      <c r="W103" s="197"/>
      <c r="X103" s="197"/>
    </row>
    <row r="104" spans="1:24" ht="14" x14ac:dyDescent="0.2">
      <c r="A104" s="197"/>
      <c r="B104" s="197"/>
      <c r="C104" s="197"/>
      <c r="D104" s="197"/>
      <c r="E104" s="197"/>
      <c r="F104" s="197"/>
      <c r="G104" s="197"/>
      <c r="H104" s="197"/>
      <c r="I104" s="197"/>
      <c r="J104" s="197"/>
      <c r="K104" s="197"/>
      <c r="L104" s="197" t="s">
        <v>686</v>
      </c>
      <c r="M104" s="197"/>
      <c r="N104" s="197"/>
      <c r="O104" s="197"/>
      <c r="P104" s="197"/>
      <c r="Q104" s="197"/>
      <c r="R104" s="197"/>
      <c r="S104" s="197"/>
      <c r="T104" s="197"/>
      <c r="U104" s="197"/>
      <c r="V104" s="197" t="s">
        <v>687</v>
      </c>
      <c r="W104" s="197"/>
      <c r="X104" s="197"/>
    </row>
    <row r="105" spans="1:24" ht="14" x14ac:dyDescent="0.2">
      <c r="A105" s="197"/>
      <c r="B105" s="197"/>
      <c r="C105" s="197"/>
      <c r="D105" s="197"/>
      <c r="E105" s="197"/>
      <c r="F105" s="197"/>
      <c r="G105" s="197"/>
      <c r="H105" s="197"/>
      <c r="I105" s="197"/>
      <c r="J105" s="197"/>
      <c r="K105" s="197"/>
      <c r="L105" s="197" t="s">
        <v>688</v>
      </c>
      <c r="M105" s="197"/>
      <c r="N105" s="197"/>
      <c r="O105" s="197"/>
      <c r="P105" s="197"/>
      <c r="Q105" s="197"/>
      <c r="R105" s="197"/>
      <c r="S105" s="197"/>
      <c r="T105" s="197"/>
      <c r="U105" s="197"/>
      <c r="V105" s="197" t="s">
        <v>689</v>
      </c>
      <c r="W105" s="197"/>
      <c r="X105" s="197"/>
    </row>
    <row r="106" spans="1:24" ht="14" x14ac:dyDescent="0.2">
      <c r="A106" s="197"/>
      <c r="B106" s="197"/>
      <c r="C106" s="197"/>
      <c r="D106" s="197"/>
      <c r="E106" s="197"/>
      <c r="F106" s="197"/>
      <c r="G106" s="197"/>
      <c r="H106" s="197"/>
      <c r="I106" s="197"/>
      <c r="J106" s="197"/>
      <c r="K106" s="197"/>
      <c r="L106" s="197" t="s">
        <v>690</v>
      </c>
      <c r="M106" s="197"/>
      <c r="N106" s="197"/>
      <c r="O106" s="197"/>
      <c r="P106" s="197"/>
      <c r="Q106" s="197"/>
      <c r="R106" s="197"/>
      <c r="S106" s="197"/>
      <c r="T106" s="197"/>
      <c r="U106" s="197"/>
      <c r="V106" s="197" t="s">
        <v>691</v>
      </c>
      <c r="W106" s="197"/>
      <c r="X106" s="197"/>
    </row>
    <row r="107" spans="1:24" ht="14" x14ac:dyDescent="0.2">
      <c r="A107" s="197"/>
      <c r="B107" s="197"/>
      <c r="C107" s="197"/>
      <c r="D107" s="197"/>
      <c r="E107" s="197"/>
      <c r="F107" s="197"/>
      <c r="G107" s="197"/>
      <c r="H107" s="197"/>
      <c r="I107" s="197"/>
      <c r="J107" s="197"/>
      <c r="K107" s="197"/>
      <c r="L107" s="197" t="s">
        <v>692</v>
      </c>
      <c r="M107" s="197"/>
      <c r="N107" s="197"/>
      <c r="O107" s="197"/>
      <c r="P107" s="197"/>
      <c r="Q107" s="197"/>
      <c r="R107" s="197"/>
      <c r="S107" s="197"/>
      <c r="T107" s="197"/>
      <c r="U107" s="197"/>
      <c r="V107" s="197" t="s">
        <v>693</v>
      </c>
      <c r="W107" s="197"/>
      <c r="X107" s="197"/>
    </row>
    <row r="108" spans="1:24" ht="14" x14ac:dyDescent="0.2">
      <c r="A108" s="197"/>
      <c r="B108" s="197"/>
      <c r="C108" s="197"/>
      <c r="D108" s="197"/>
      <c r="E108" s="197"/>
      <c r="F108" s="197"/>
      <c r="G108" s="197"/>
      <c r="H108" s="197"/>
      <c r="I108" s="197"/>
      <c r="J108" s="197"/>
      <c r="K108" s="197"/>
      <c r="L108" s="197"/>
      <c r="M108" s="197"/>
      <c r="N108" s="197"/>
      <c r="O108" s="197"/>
      <c r="P108" s="197"/>
      <c r="Q108" s="197"/>
      <c r="R108" s="197"/>
      <c r="S108" s="197"/>
      <c r="T108" s="197"/>
      <c r="U108" s="197"/>
      <c r="V108" s="197" t="s">
        <v>694</v>
      </c>
      <c r="W108" s="197"/>
      <c r="X108" s="197"/>
    </row>
    <row r="109" spans="1:24" ht="14" x14ac:dyDescent="0.2">
      <c r="A109" s="197"/>
      <c r="B109" s="197"/>
      <c r="C109" s="197"/>
      <c r="D109" s="197"/>
      <c r="E109" s="197"/>
      <c r="F109" s="197"/>
      <c r="G109" s="197"/>
      <c r="H109" s="197"/>
      <c r="I109" s="197"/>
      <c r="J109" s="197"/>
      <c r="K109" s="197"/>
      <c r="L109" s="197"/>
      <c r="M109" s="197"/>
      <c r="N109" s="197"/>
      <c r="O109" s="197"/>
      <c r="P109" s="197"/>
      <c r="Q109" s="197"/>
      <c r="R109" s="197"/>
      <c r="S109" s="197"/>
      <c r="T109" s="197"/>
      <c r="U109" s="197"/>
      <c r="V109" s="197" t="s">
        <v>695</v>
      </c>
      <c r="W109" s="197"/>
      <c r="X109" s="197"/>
    </row>
    <row r="110" spans="1:24" ht="14" x14ac:dyDescent="0.2">
      <c r="A110" s="197"/>
      <c r="B110" s="197"/>
      <c r="C110" s="197"/>
      <c r="D110" s="197"/>
      <c r="E110" s="197"/>
      <c r="F110" s="197"/>
      <c r="G110" s="197"/>
      <c r="H110" s="197"/>
      <c r="I110" s="197"/>
      <c r="J110" s="197"/>
      <c r="K110" s="197"/>
      <c r="L110" s="197"/>
      <c r="M110" s="197"/>
      <c r="N110" s="197"/>
      <c r="O110" s="197"/>
      <c r="P110" s="197"/>
      <c r="Q110" s="197"/>
      <c r="R110" s="197"/>
      <c r="S110" s="197"/>
      <c r="T110" s="197"/>
      <c r="U110" s="197"/>
      <c r="V110" s="197" t="s">
        <v>696</v>
      </c>
      <c r="W110" s="197"/>
      <c r="X110" s="197"/>
    </row>
    <row r="111" spans="1:24" ht="14" x14ac:dyDescent="0.2">
      <c r="A111" s="197"/>
      <c r="B111" s="197"/>
      <c r="C111" s="197"/>
      <c r="D111" s="197"/>
      <c r="E111" s="197"/>
      <c r="F111" s="197"/>
      <c r="G111" s="197"/>
      <c r="H111" s="197"/>
      <c r="I111" s="197"/>
      <c r="J111" s="197"/>
      <c r="K111" s="197"/>
      <c r="L111" s="197"/>
      <c r="M111" s="197"/>
      <c r="N111" s="197"/>
      <c r="O111" s="197"/>
      <c r="P111" s="197"/>
      <c r="Q111" s="197"/>
      <c r="R111" s="197"/>
      <c r="S111" s="197"/>
      <c r="T111" s="197"/>
      <c r="U111" s="197"/>
      <c r="V111" s="197" t="s">
        <v>697</v>
      </c>
      <c r="W111" s="197"/>
      <c r="X111" s="197"/>
    </row>
    <row r="112" spans="1:24" ht="14" x14ac:dyDescent="0.2">
      <c r="A112" s="197"/>
      <c r="B112" s="197"/>
      <c r="C112" s="197"/>
      <c r="D112" s="197"/>
      <c r="E112" s="197"/>
      <c r="F112" s="197"/>
      <c r="G112" s="197"/>
      <c r="H112" s="197"/>
      <c r="I112" s="197"/>
      <c r="J112" s="197"/>
      <c r="K112" s="197"/>
      <c r="L112" s="197"/>
      <c r="M112" s="197"/>
      <c r="N112" s="197"/>
      <c r="O112" s="197"/>
      <c r="P112" s="197"/>
      <c r="Q112" s="197"/>
      <c r="R112" s="197"/>
      <c r="S112" s="197"/>
      <c r="T112" s="197"/>
      <c r="U112" s="197"/>
      <c r="V112" s="197" t="s">
        <v>698</v>
      </c>
      <c r="W112" s="197"/>
      <c r="X112" s="197"/>
    </row>
    <row r="113" spans="1:24" ht="14" x14ac:dyDescent="0.2">
      <c r="A113" s="197"/>
      <c r="B113" s="197"/>
      <c r="C113" s="197"/>
      <c r="D113" s="197"/>
      <c r="E113" s="197"/>
      <c r="F113" s="197"/>
      <c r="G113" s="197"/>
      <c r="H113" s="197"/>
      <c r="I113" s="197"/>
      <c r="J113" s="197"/>
      <c r="K113" s="197"/>
      <c r="L113" s="197"/>
      <c r="M113" s="197"/>
      <c r="N113" s="197"/>
      <c r="O113" s="197"/>
      <c r="P113" s="197"/>
      <c r="Q113" s="197"/>
      <c r="R113" s="197"/>
      <c r="S113" s="197"/>
      <c r="T113" s="197"/>
      <c r="U113" s="197"/>
      <c r="V113" s="197" t="s">
        <v>699</v>
      </c>
      <c r="W113" s="197"/>
      <c r="X113" s="197"/>
    </row>
    <row r="114" spans="1:24" ht="14" x14ac:dyDescent="0.2">
      <c r="A114" s="197"/>
      <c r="B114" s="197"/>
      <c r="C114" s="197"/>
      <c r="D114" s="197"/>
      <c r="E114" s="197"/>
      <c r="F114" s="197"/>
      <c r="G114" s="197"/>
      <c r="H114" s="197"/>
      <c r="I114" s="197"/>
      <c r="J114" s="197"/>
      <c r="K114" s="197"/>
      <c r="L114" s="197"/>
      <c r="M114" s="197"/>
      <c r="N114" s="197"/>
      <c r="O114" s="197"/>
      <c r="P114" s="197"/>
      <c r="Q114" s="197"/>
      <c r="R114" s="197"/>
      <c r="S114" s="197"/>
      <c r="T114" s="197"/>
      <c r="U114" s="197"/>
      <c r="V114" s="197" t="s">
        <v>700</v>
      </c>
      <c r="W114" s="197"/>
      <c r="X114" s="197"/>
    </row>
    <row r="115" spans="1:24" ht="14" x14ac:dyDescent="0.2">
      <c r="A115" s="197"/>
      <c r="B115" s="197"/>
      <c r="C115" s="197"/>
      <c r="D115" s="197"/>
      <c r="E115" s="197"/>
      <c r="F115" s="197"/>
      <c r="G115" s="197"/>
      <c r="H115" s="197"/>
      <c r="I115" s="197"/>
      <c r="J115" s="197"/>
      <c r="K115" s="197"/>
      <c r="L115" s="197"/>
      <c r="M115" s="197"/>
      <c r="N115" s="197"/>
      <c r="O115" s="197"/>
      <c r="P115" s="197"/>
      <c r="Q115" s="197"/>
      <c r="R115" s="197"/>
      <c r="S115" s="197"/>
      <c r="T115" s="197"/>
      <c r="U115" s="197"/>
      <c r="V115" s="197" t="s">
        <v>701</v>
      </c>
      <c r="W115" s="197"/>
      <c r="X115" s="197"/>
    </row>
    <row r="116" spans="1:24" ht="14" x14ac:dyDescent="0.2">
      <c r="A116" s="197"/>
      <c r="B116" s="197"/>
      <c r="C116" s="197"/>
      <c r="D116" s="197"/>
      <c r="E116" s="197"/>
      <c r="F116" s="197"/>
      <c r="G116" s="197"/>
      <c r="H116" s="197"/>
      <c r="I116" s="197"/>
      <c r="J116" s="197"/>
      <c r="K116" s="197"/>
      <c r="L116" s="197"/>
      <c r="M116" s="197"/>
      <c r="N116" s="197"/>
      <c r="O116" s="197"/>
      <c r="P116" s="197"/>
      <c r="Q116" s="197"/>
      <c r="R116" s="197"/>
      <c r="S116" s="197"/>
      <c r="T116" s="197"/>
      <c r="U116" s="197"/>
      <c r="V116" s="197" t="s">
        <v>702</v>
      </c>
      <c r="W116" s="197"/>
      <c r="X116" s="197"/>
    </row>
    <row r="117" spans="1:24" ht="14" x14ac:dyDescent="0.2">
      <c r="A117" s="197"/>
      <c r="B117" s="197"/>
      <c r="C117" s="197"/>
      <c r="D117" s="197"/>
      <c r="E117" s="197"/>
      <c r="F117" s="197"/>
      <c r="G117" s="197"/>
      <c r="H117" s="197"/>
      <c r="I117" s="197"/>
      <c r="J117" s="197"/>
      <c r="K117" s="197"/>
      <c r="L117" s="197"/>
      <c r="M117" s="197"/>
      <c r="N117" s="197"/>
      <c r="O117" s="197"/>
      <c r="P117" s="197"/>
      <c r="Q117" s="197"/>
      <c r="R117" s="197"/>
      <c r="S117" s="197"/>
      <c r="T117" s="197"/>
      <c r="U117" s="197"/>
      <c r="V117" s="197" t="s">
        <v>703</v>
      </c>
      <c r="W117" s="197"/>
      <c r="X117" s="197"/>
    </row>
    <row r="118" spans="1:24" ht="14" x14ac:dyDescent="0.2">
      <c r="A118" s="197"/>
      <c r="B118" s="197"/>
      <c r="C118" s="197"/>
      <c r="D118" s="197"/>
      <c r="E118" s="197"/>
      <c r="F118" s="197"/>
      <c r="G118" s="197"/>
      <c r="H118" s="197"/>
      <c r="I118" s="197"/>
      <c r="J118" s="197"/>
      <c r="K118" s="197"/>
      <c r="L118" s="197"/>
      <c r="M118" s="197"/>
      <c r="N118" s="197"/>
      <c r="O118" s="197"/>
      <c r="P118" s="197"/>
      <c r="Q118" s="197"/>
      <c r="R118" s="197"/>
      <c r="S118" s="197"/>
      <c r="T118" s="197"/>
      <c r="U118" s="197"/>
      <c r="V118" s="197" t="s">
        <v>704</v>
      </c>
      <c r="W118" s="197"/>
      <c r="X118" s="197"/>
    </row>
    <row r="119" spans="1:24" ht="14" x14ac:dyDescent="0.2">
      <c r="A119" s="197"/>
      <c r="B119" s="197"/>
      <c r="C119" s="197"/>
      <c r="D119" s="197"/>
      <c r="E119" s="197"/>
      <c r="F119" s="197"/>
      <c r="G119" s="197"/>
      <c r="H119" s="197"/>
      <c r="I119" s="197"/>
      <c r="J119" s="197"/>
      <c r="K119" s="197"/>
      <c r="L119" s="197"/>
      <c r="M119" s="197"/>
      <c r="N119" s="197"/>
      <c r="O119" s="197"/>
      <c r="P119" s="197"/>
      <c r="Q119" s="197"/>
      <c r="R119" s="197"/>
      <c r="S119" s="197"/>
      <c r="T119" s="197"/>
      <c r="U119" s="197"/>
      <c r="V119" s="197" t="s">
        <v>705</v>
      </c>
      <c r="W119" s="197"/>
      <c r="X119" s="197"/>
    </row>
    <row r="120" spans="1:24" ht="14" x14ac:dyDescent="0.2">
      <c r="A120" s="197"/>
      <c r="B120" s="197"/>
      <c r="C120" s="197"/>
      <c r="D120" s="197"/>
      <c r="E120" s="197"/>
      <c r="F120" s="197"/>
      <c r="G120" s="197"/>
      <c r="H120" s="197"/>
      <c r="I120" s="197"/>
      <c r="J120" s="197"/>
      <c r="K120" s="197"/>
      <c r="L120" s="197"/>
      <c r="M120" s="197"/>
      <c r="N120" s="197"/>
      <c r="O120" s="197"/>
      <c r="P120" s="197"/>
      <c r="Q120" s="197"/>
      <c r="R120" s="197"/>
      <c r="S120" s="197"/>
      <c r="T120" s="197"/>
      <c r="U120" s="197"/>
      <c r="V120" s="197" t="s">
        <v>706</v>
      </c>
      <c r="W120" s="197"/>
      <c r="X120" s="197"/>
    </row>
    <row r="121" spans="1:24" ht="14" x14ac:dyDescent="0.2">
      <c r="A121" s="197"/>
      <c r="B121" s="197"/>
      <c r="C121" s="197"/>
      <c r="D121" s="197"/>
      <c r="E121" s="197"/>
      <c r="F121" s="197"/>
      <c r="G121" s="197"/>
      <c r="H121" s="197"/>
      <c r="I121" s="197"/>
      <c r="J121" s="197"/>
      <c r="K121" s="197"/>
      <c r="L121" s="197"/>
      <c r="M121" s="197"/>
      <c r="N121" s="197"/>
      <c r="O121" s="197"/>
      <c r="P121" s="197"/>
      <c r="Q121" s="197"/>
      <c r="R121" s="197"/>
      <c r="S121" s="197"/>
      <c r="T121" s="197"/>
      <c r="U121" s="197"/>
      <c r="V121" s="197" t="s">
        <v>707</v>
      </c>
      <c r="W121" s="197"/>
      <c r="X121" s="197"/>
    </row>
    <row r="122" spans="1:24" ht="14" x14ac:dyDescent="0.2">
      <c r="A122" s="197"/>
      <c r="B122" s="197"/>
      <c r="C122" s="197"/>
      <c r="D122" s="197"/>
      <c r="E122" s="197"/>
      <c r="F122" s="197"/>
      <c r="G122" s="197"/>
      <c r="H122" s="197"/>
      <c r="I122" s="197"/>
      <c r="J122" s="197"/>
      <c r="K122" s="197"/>
      <c r="L122" s="197"/>
      <c r="M122" s="197"/>
      <c r="N122" s="197"/>
      <c r="O122" s="197"/>
      <c r="P122" s="197"/>
      <c r="Q122" s="197"/>
      <c r="R122" s="197"/>
      <c r="S122" s="197"/>
      <c r="T122" s="197"/>
      <c r="U122" s="197"/>
      <c r="V122" s="197" t="s">
        <v>708</v>
      </c>
      <c r="W122" s="197"/>
      <c r="X122" s="197"/>
    </row>
    <row r="123" spans="1:24" ht="14" x14ac:dyDescent="0.2">
      <c r="A123" s="197"/>
      <c r="B123" s="197"/>
      <c r="C123" s="197"/>
      <c r="D123" s="197"/>
      <c r="E123" s="197"/>
      <c r="F123" s="197"/>
      <c r="G123" s="197"/>
      <c r="H123" s="197"/>
      <c r="I123" s="197"/>
      <c r="J123" s="197"/>
      <c r="K123" s="197"/>
      <c r="L123" s="197"/>
      <c r="M123" s="197"/>
      <c r="N123" s="197"/>
      <c r="O123" s="197"/>
      <c r="P123" s="197"/>
      <c r="Q123" s="197"/>
      <c r="R123" s="197"/>
      <c r="S123" s="197"/>
      <c r="T123" s="197"/>
      <c r="U123" s="197"/>
      <c r="V123" s="197" t="s">
        <v>709</v>
      </c>
      <c r="W123" s="197"/>
      <c r="X123" s="197"/>
    </row>
    <row r="124" spans="1:24" ht="14" x14ac:dyDescent="0.2">
      <c r="A124" s="197"/>
      <c r="B124" s="197"/>
      <c r="C124" s="197"/>
      <c r="D124" s="197"/>
      <c r="E124" s="197"/>
      <c r="F124" s="197"/>
      <c r="G124" s="197"/>
      <c r="H124" s="197"/>
      <c r="I124" s="197"/>
      <c r="J124" s="197"/>
      <c r="K124" s="197"/>
      <c r="L124" s="197"/>
      <c r="M124" s="197"/>
      <c r="N124" s="197"/>
      <c r="O124" s="197"/>
      <c r="P124" s="197"/>
      <c r="Q124" s="197"/>
      <c r="R124" s="197"/>
      <c r="S124" s="197"/>
      <c r="T124" s="197"/>
      <c r="U124" s="197"/>
      <c r="V124" s="197" t="s">
        <v>710</v>
      </c>
      <c r="W124" s="197"/>
      <c r="X124" s="197"/>
    </row>
    <row r="125" spans="1:24" ht="14" x14ac:dyDescent="0.2">
      <c r="A125" s="197"/>
      <c r="B125" s="197"/>
      <c r="C125" s="197"/>
      <c r="D125" s="197"/>
      <c r="E125" s="197"/>
      <c r="F125" s="197"/>
      <c r="G125" s="197"/>
      <c r="H125" s="197"/>
      <c r="I125" s="197"/>
      <c r="J125" s="197"/>
      <c r="K125" s="197"/>
      <c r="L125" s="197"/>
      <c r="M125" s="197"/>
      <c r="N125" s="197"/>
      <c r="O125" s="197"/>
      <c r="P125" s="197"/>
      <c r="Q125" s="197"/>
      <c r="R125" s="197"/>
      <c r="S125" s="197"/>
      <c r="T125" s="197"/>
      <c r="U125" s="197"/>
      <c r="V125" s="197" t="s">
        <v>711</v>
      </c>
      <c r="W125" s="197"/>
      <c r="X125" s="197"/>
    </row>
    <row r="126" spans="1:24" ht="14" x14ac:dyDescent="0.2">
      <c r="A126" s="197"/>
      <c r="B126" s="197"/>
      <c r="C126" s="197"/>
      <c r="D126" s="197"/>
      <c r="E126" s="197"/>
      <c r="F126" s="197"/>
      <c r="G126" s="197"/>
      <c r="H126" s="197"/>
      <c r="I126" s="197"/>
      <c r="J126" s="197"/>
      <c r="K126" s="197"/>
      <c r="L126" s="197"/>
      <c r="M126" s="197"/>
      <c r="N126" s="197"/>
      <c r="O126" s="197"/>
      <c r="P126" s="197"/>
      <c r="Q126" s="197"/>
      <c r="R126" s="197"/>
      <c r="S126" s="197"/>
      <c r="T126" s="197"/>
      <c r="U126" s="197"/>
      <c r="V126" s="197" t="s">
        <v>712</v>
      </c>
      <c r="W126" s="197"/>
      <c r="X126" s="197"/>
    </row>
    <row r="127" spans="1:24" ht="14" x14ac:dyDescent="0.2">
      <c r="A127" s="197"/>
      <c r="B127" s="197"/>
      <c r="C127" s="197"/>
      <c r="D127" s="197"/>
      <c r="E127" s="197"/>
      <c r="F127" s="197"/>
      <c r="G127" s="197"/>
      <c r="H127" s="197"/>
      <c r="I127" s="197"/>
      <c r="J127" s="197"/>
      <c r="K127" s="197"/>
      <c r="L127" s="197"/>
      <c r="M127" s="197"/>
      <c r="N127" s="197"/>
      <c r="O127" s="197"/>
      <c r="P127" s="197"/>
      <c r="Q127" s="197"/>
      <c r="R127" s="197"/>
      <c r="S127" s="197"/>
      <c r="T127" s="197"/>
      <c r="U127" s="197"/>
      <c r="V127" s="197" t="s">
        <v>713</v>
      </c>
      <c r="W127" s="197"/>
      <c r="X127" s="197"/>
    </row>
    <row r="128" spans="1:24" ht="14" x14ac:dyDescent="0.2">
      <c r="A128" s="197"/>
      <c r="B128" s="197"/>
      <c r="C128" s="197"/>
      <c r="D128" s="197"/>
      <c r="E128" s="197"/>
      <c r="F128" s="197"/>
      <c r="G128" s="197"/>
      <c r="H128" s="197"/>
      <c r="I128" s="197"/>
      <c r="J128" s="197"/>
      <c r="K128" s="197"/>
      <c r="L128" s="197"/>
      <c r="M128" s="197"/>
      <c r="N128" s="197"/>
      <c r="O128" s="197"/>
      <c r="P128" s="197"/>
      <c r="Q128" s="197"/>
      <c r="R128" s="197"/>
      <c r="S128" s="197"/>
      <c r="T128" s="197"/>
      <c r="U128" s="197"/>
      <c r="V128" s="197" t="s">
        <v>714</v>
      </c>
      <c r="W128" s="197"/>
      <c r="X128" s="197"/>
    </row>
    <row r="129" spans="1:24" ht="14" x14ac:dyDescent="0.2">
      <c r="A129" s="197"/>
      <c r="B129" s="197"/>
      <c r="C129" s="197"/>
      <c r="D129" s="197"/>
      <c r="E129" s="197"/>
      <c r="F129" s="197"/>
      <c r="G129" s="197"/>
      <c r="H129" s="197"/>
      <c r="I129" s="197"/>
      <c r="J129" s="197"/>
      <c r="K129" s="197"/>
      <c r="L129" s="197"/>
      <c r="M129" s="197"/>
      <c r="N129" s="197"/>
      <c r="O129" s="197"/>
      <c r="P129" s="197"/>
      <c r="Q129" s="197"/>
      <c r="R129" s="197"/>
      <c r="S129" s="197"/>
      <c r="T129" s="197"/>
      <c r="U129" s="197"/>
      <c r="V129" s="197" t="s">
        <v>715</v>
      </c>
      <c r="W129" s="197"/>
      <c r="X129" s="197"/>
    </row>
    <row r="130" spans="1:24" ht="14" x14ac:dyDescent="0.2">
      <c r="A130" s="197"/>
      <c r="B130" s="197"/>
      <c r="C130" s="197"/>
      <c r="D130" s="197"/>
      <c r="E130" s="197"/>
      <c r="F130" s="197"/>
      <c r="G130" s="197"/>
      <c r="H130" s="197"/>
      <c r="I130" s="197"/>
      <c r="J130" s="197"/>
      <c r="K130" s="197"/>
      <c r="L130" s="197"/>
      <c r="M130" s="197"/>
      <c r="N130" s="197"/>
      <c r="O130" s="197"/>
      <c r="P130" s="197"/>
      <c r="Q130" s="197"/>
      <c r="R130" s="197"/>
      <c r="S130" s="197"/>
      <c r="T130" s="197"/>
      <c r="U130" s="197"/>
      <c r="V130" s="197" t="s">
        <v>716</v>
      </c>
      <c r="W130" s="197"/>
      <c r="X130" s="197"/>
    </row>
    <row r="131" spans="1:24" ht="14" x14ac:dyDescent="0.2">
      <c r="A131" s="197"/>
      <c r="B131" s="197"/>
      <c r="C131" s="197"/>
      <c r="D131" s="197"/>
      <c r="E131" s="197"/>
      <c r="F131" s="197"/>
      <c r="G131" s="197"/>
      <c r="H131" s="197"/>
      <c r="I131" s="197"/>
      <c r="J131" s="197"/>
      <c r="K131" s="197"/>
      <c r="L131" s="197"/>
      <c r="M131" s="197"/>
      <c r="N131" s="197"/>
      <c r="O131" s="197"/>
      <c r="P131" s="197"/>
      <c r="Q131" s="197"/>
      <c r="R131" s="197"/>
      <c r="S131" s="197"/>
      <c r="T131" s="197"/>
      <c r="U131" s="197"/>
      <c r="V131" s="197" t="s">
        <v>717</v>
      </c>
      <c r="W131" s="197"/>
      <c r="X131" s="197"/>
    </row>
    <row r="132" spans="1:24" ht="14" x14ac:dyDescent="0.2">
      <c r="A132" s="197"/>
      <c r="B132" s="197"/>
      <c r="C132" s="197"/>
      <c r="D132" s="197"/>
      <c r="E132" s="197"/>
      <c r="F132" s="197"/>
      <c r="G132" s="197"/>
      <c r="H132" s="197"/>
      <c r="I132" s="197"/>
      <c r="J132" s="197"/>
      <c r="K132" s="197"/>
      <c r="L132" s="197"/>
      <c r="M132" s="197"/>
      <c r="N132" s="197"/>
      <c r="O132" s="197"/>
      <c r="P132" s="197"/>
      <c r="Q132" s="197"/>
      <c r="R132" s="197"/>
      <c r="S132" s="197"/>
      <c r="T132" s="197"/>
      <c r="U132" s="197"/>
      <c r="V132" s="197" t="s">
        <v>718</v>
      </c>
      <c r="W132" s="197"/>
      <c r="X132" s="197"/>
    </row>
    <row r="133" spans="1:24" ht="14" x14ac:dyDescent="0.2">
      <c r="A133" s="197"/>
      <c r="B133" s="197"/>
      <c r="C133" s="197"/>
      <c r="D133" s="197"/>
      <c r="E133" s="197"/>
      <c r="F133" s="197"/>
      <c r="G133" s="197"/>
      <c r="H133" s="197"/>
      <c r="I133" s="197"/>
      <c r="J133" s="197"/>
      <c r="K133" s="197"/>
      <c r="L133" s="197"/>
      <c r="M133" s="197"/>
      <c r="N133" s="197"/>
      <c r="O133" s="197"/>
      <c r="P133" s="197"/>
      <c r="Q133" s="197"/>
      <c r="R133" s="197"/>
      <c r="S133" s="197"/>
      <c r="T133" s="197"/>
      <c r="U133" s="197"/>
      <c r="V133" s="197" t="s">
        <v>719</v>
      </c>
      <c r="W133" s="197"/>
      <c r="X133" s="197"/>
    </row>
    <row r="134" spans="1:24" ht="14" x14ac:dyDescent="0.2">
      <c r="A134" s="197"/>
      <c r="B134" s="197"/>
      <c r="C134" s="197"/>
      <c r="D134" s="197"/>
      <c r="E134" s="197"/>
      <c r="F134" s="197"/>
      <c r="G134" s="197"/>
      <c r="H134" s="197"/>
      <c r="I134" s="197"/>
      <c r="J134" s="197"/>
      <c r="K134" s="197"/>
      <c r="L134" s="197"/>
      <c r="M134" s="197"/>
      <c r="N134" s="197"/>
      <c r="O134" s="197"/>
      <c r="P134" s="197"/>
      <c r="Q134" s="197"/>
      <c r="R134" s="197"/>
      <c r="S134" s="197"/>
      <c r="T134" s="197"/>
      <c r="U134" s="197"/>
      <c r="V134" s="197" t="s">
        <v>720</v>
      </c>
      <c r="W134" s="197"/>
      <c r="X134" s="197"/>
    </row>
    <row r="135" spans="1:24" ht="14" x14ac:dyDescent="0.2">
      <c r="A135" s="197"/>
      <c r="B135" s="197"/>
      <c r="C135" s="197"/>
      <c r="D135" s="197"/>
      <c r="E135" s="197"/>
      <c r="F135" s="197"/>
      <c r="G135" s="197"/>
      <c r="H135" s="197"/>
      <c r="I135" s="197"/>
      <c r="J135" s="197"/>
      <c r="K135" s="197"/>
      <c r="L135" s="197"/>
      <c r="M135" s="197"/>
      <c r="N135" s="197"/>
      <c r="O135" s="197"/>
      <c r="P135" s="197"/>
      <c r="Q135" s="197"/>
      <c r="R135" s="197"/>
      <c r="S135" s="197"/>
      <c r="T135" s="197"/>
      <c r="U135" s="197"/>
      <c r="V135" s="197" t="s">
        <v>721</v>
      </c>
      <c r="W135" s="197"/>
      <c r="X135" s="197"/>
    </row>
    <row r="136" spans="1:24" ht="14" x14ac:dyDescent="0.2">
      <c r="A136" s="197"/>
      <c r="B136" s="197"/>
      <c r="C136" s="197"/>
      <c r="D136" s="197"/>
      <c r="E136" s="197"/>
      <c r="F136" s="197"/>
      <c r="G136" s="197"/>
      <c r="H136" s="197"/>
      <c r="I136" s="197"/>
      <c r="J136" s="197"/>
      <c r="K136" s="197"/>
      <c r="L136" s="197"/>
      <c r="M136" s="197"/>
      <c r="N136" s="197"/>
      <c r="O136" s="197"/>
      <c r="P136" s="197"/>
      <c r="Q136" s="197"/>
      <c r="R136" s="197"/>
      <c r="S136" s="197"/>
      <c r="T136" s="197"/>
      <c r="U136" s="197"/>
      <c r="V136" s="197" t="s">
        <v>722</v>
      </c>
      <c r="W136" s="197"/>
      <c r="X136" s="197"/>
    </row>
    <row r="137" spans="1:24" ht="14" x14ac:dyDescent="0.2">
      <c r="A137" s="197"/>
      <c r="B137" s="197"/>
      <c r="C137" s="197"/>
      <c r="D137" s="197"/>
      <c r="E137" s="197"/>
      <c r="F137" s="197"/>
      <c r="G137" s="197"/>
      <c r="H137" s="197"/>
      <c r="I137" s="197"/>
      <c r="J137" s="197"/>
      <c r="K137" s="197"/>
      <c r="L137" s="197"/>
      <c r="M137" s="197"/>
      <c r="N137" s="197"/>
      <c r="O137" s="197"/>
      <c r="P137" s="197"/>
      <c r="Q137" s="197"/>
      <c r="R137" s="197"/>
      <c r="S137" s="197"/>
      <c r="T137" s="197"/>
      <c r="U137" s="197"/>
      <c r="V137" s="197" t="s">
        <v>723</v>
      </c>
      <c r="W137" s="197"/>
      <c r="X137" s="197"/>
    </row>
    <row r="138" spans="1:24" ht="14" x14ac:dyDescent="0.2">
      <c r="A138" s="197"/>
      <c r="B138" s="197"/>
      <c r="C138" s="197"/>
      <c r="D138" s="197"/>
      <c r="E138" s="197"/>
      <c r="F138" s="197"/>
      <c r="G138" s="197"/>
      <c r="H138" s="197"/>
      <c r="I138" s="197"/>
      <c r="J138" s="197"/>
      <c r="K138" s="197"/>
      <c r="L138" s="197"/>
      <c r="M138" s="197"/>
      <c r="N138" s="197"/>
      <c r="O138" s="197"/>
      <c r="P138" s="197"/>
      <c r="Q138" s="197"/>
      <c r="R138" s="197"/>
      <c r="S138" s="197"/>
      <c r="T138" s="197"/>
      <c r="U138" s="197"/>
      <c r="V138" s="197" t="s">
        <v>724</v>
      </c>
      <c r="W138" s="197"/>
      <c r="X138" s="197"/>
    </row>
    <row r="139" spans="1:24" ht="14" x14ac:dyDescent="0.2">
      <c r="A139" s="197"/>
      <c r="B139" s="197"/>
      <c r="C139" s="197"/>
      <c r="D139" s="197"/>
      <c r="E139" s="197"/>
      <c r="F139" s="197"/>
      <c r="G139" s="197"/>
      <c r="H139" s="197"/>
      <c r="I139" s="197"/>
      <c r="J139" s="197"/>
      <c r="K139" s="197"/>
      <c r="L139" s="197"/>
      <c r="M139" s="197"/>
      <c r="N139" s="197"/>
      <c r="O139" s="197"/>
      <c r="P139" s="197"/>
      <c r="Q139" s="197"/>
      <c r="R139" s="197"/>
      <c r="S139" s="197"/>
      <c r="T139" s="197"/>
      <c r="U139" s="197"/>
      <c r="V139" s="197" t="s">
        <v>725</v>
      </c>
      <c r="W139" s="197"/>
      <c r="X139" s="197"/>
    </row>
    <row r="140" spans="1:24" ht="14" x14ac:dyDescent="0.2">
      <c r="A140" s="197"/>
      <c r="B140" s="197"/>
      <c r="C140" s="197"/>
      <c r="D140" s="197"/>
      <c r="E140" s="197"/>
      <c r="F140" s="197"/>
      <c r="G140" s="197"/>
      <c r="H140" s="197"/>
      <c r="I140" s="197"/>
      <c r="J140" s="197"/>
      <c r="K140" s="197"/>
      <c r="L140" s="197"/>
      <c r="M140" s="197"/>
      <c r="N140" s="197"/>
      <c r="O140" s="197"/>
      <c r="P140" s="197"/>
      <c r="Q140" s="197"/>
      <c r="R140" s="197"/>
      <c r="S140" s="197"/>
      <c r="T140" s="197"/>
      <c r="U140" s="197"/>
      <c r="V140" s="197" t="s">
        <v>726</v>
      </c>
      <c r="W140" s="197"/>
      <c r="X140" s="197"/>
    </row>
    <row r="141" spans="1:24" ht="14" x14ac:dyDescent="0.2">
      <c r="A141" s="197"/>
      <c r="B141" s="197"/>
      <c r="C141" s="197"/>
      <c r="D141" s="197"/>
      <c r="E141" s="197"/>
      <c r="F141" s="197"/>
      <c r="G141" s="197"/>
      <c r="H141" s="197"/>
      <c r="I141" s="197"/>
      <c r="J141" s="197"/>
      <c r="K141" s="197"/>
      <c r="L141" s="197"/>
      <c r="M141" s="197"/>
      <c r="N141" s="197"/>
      <c r="O141" s="197"/>
      <c r="P141" s="197"/>
      <c r="Q141" s="197"/>
      <c r="R141" s="197"/>
      <c r="S141" s="197"/>
      <c r="T141" s="197"/>
      <c r="U141" s="197"/>
      <c r="V141" s="197" t="s">
        <v>727</v>
      </c>
      <c r="W141" s="197"/>
      <c r="X141" s="197"/>
    </row>
    <row r="142" spans="1:24" ht="14" x14ac:dyDescent="0.2">
      <c r="A142" s="197"/>
      <c r="B142" s="197"/>
      <c r="C142" s="197"/>
      <c r="D142" s="197"/>
      <c r="E142" s="197"/>
      <c r="F142" s="197"/>
      <c r="G142" s="197"/>
      <c r="H142" s="197"/>
      <c r="I142" s="197"/>
      <c r="J142" s="197"/>
      <c r="K142" s="197"/>
      <c r="L142" s="197"/>
      <c r="M142" s="197"/>
      <c r="N142" s="197"/>
      <c r="O142" s="197"/>
      <c r="P142" s="197"/>
      <c r="Q142" s="197"/>
      <c r="R142" s="197"/>
      <c r="S142" s="197"/>
      <c r="T142" s="197"/>
      <c r="U142" s="197"/>
      <c r="V142" s="197" t="s">
        <v>728</v>
      </c>
      <c r="W142" s="197"/>
      <c r="X142" s="197"/>
    </row>
    <row r="143" spans="1:24" ht="14" x14ac:dyDescent="0.2">
      <c r="A143" s="197"/>
      <c r="B143" s="197"/>
      <c r="C143" s="197"/>
      <c r="D143" s="197"/>
      <c r="E143" s="197"/>
      <c r="F143" s="197"/>
      <c r="G143" s="197"/>
      <c r="H143" s="197"/>
      <c r="I143" s="197"/>
      <c r="J143" s="197"/>
      <c r="K143" s="197"/>
      <c r="L143" s="197"/>
      <c r="M143" s="197"/>
      <c r="N143" s="197"/>
      <c r="O143" s="197"/>
      <c r="P143" s="197"/>
      <c r="Q143" s="197"/>
      <c r="R143" s="197"/>
      <c r="S143" s="197"/>
      <c r="T143" s="197"/>
      <c r="U143" s="197"/>
      <c r="V143" s="197" t="s">
        <v>729</v>
      </c>
      <c r="W143" s="197"/>
      <c r="X143" s="197"/>
    </row>
    <row r="144" spans="1:24" ht="14" x14ac:dyDescent="0.2">
      <c r="A144" s="197"/>
      <c r="B144" s="197"/>
      <c r="C144" s="197"/>
      <c r="D144" s="197"/>
      <c r="E144" s="197"/>
      <c r="F144" s="197"/>
      <c r="G144" s="197"/>
      <c r="H144" s="197"/>
      <c r="I144" s="197"/>
      <c r="J144" s="197"/>
      <c r="K144" s="197"/>
      <c r="L144" s="197"/>
      <c r="M144" s="197"/>
      <c r="N144" s="197"/>
      <c r="O144" s="197"/>
      <c r="P144" s="197"/>
      <c r="Q144" s="197"/>
      <c r="R144" s="197"/>
      <c r="S144" s="197"/>
      <c r="T144" s="197"/>
      <c r="U144" s="197"/>
      <c r="V144" s="197" t="s">
        <v>730</v>
      </c>
      <c r="W144" s="197"/>
      <c r="X144" s="197"/>
    </row>
    <row r="145" spans="1:24" ht="14" x14ac:dyDescent="0.2">
      <c r="A145" s="197"/>
      <c r="B145" s="197"/>
      <c r="C145" s="197"/>
      <c r="D145" s="197"/>
      <c r="E145" s="197"/>
      <c r="F145" s="197"/>
      <c r="G145" s="197"/>
      <c r="H145" s="197"/>
      <c r="I145" s="197"/>
      <c r="J145" s="197"/>
      <c r="K145" s="197"/>
      <c r="L145" s="197"/>
      <c r="M145" s="197"/>
      <c r="N145" s="197"/>
      <c r="O145" s="197"/>
      <c r="P145" s="197"/>
      <c r="Q145" s="197"/>
      <c r="R145" s="197"/>
      <c r="S145" s="197"/>
      <c r="T145" s="197"/>
      <c r="U145" s="197"/>
      <c r="V145" s="197" t="s">
        <v>731</v>
      </c>
      <c r="W145" s="197"/>
      <c r="X145" s="197"/>
    </row>
    <row r="146" spans="1:24" ht="14" x14ac:dyDescent="0.2">
      <c r="A146" s="197"/>
      <c r="B146" s="197"/>
      <c r="C146" s="197"/>
      <c r="D146" s="197"/>
      <c r="E146" s="197"/>
      <c r="F146" s="197"/>
      <c r="G146" s="197"/>
      <c r="H146" s="197"/>
      <c r="I146" s="197"/>
      <c r="J146" s="197"/>
      <c r="K146" s="197"/>
      <c r="L146" s="197"/>
      <c r="M146" s="197"/>
      <c r="N146" s="197"/>
      <c r="O146" s="197"/>
      <c r="P146" s="197"/>
      <c r="Q146" s="197"/>
      <c r="R146" s="197"/>
      <c r="S146" s="197"/>
      <c r="T146" s="197"/>
      <c r="U146" s="197"/>
      <c r="V146" s="197" t="s">
        <v>732</v>
      </c>
      <c r="W146" s="197"/>
      <c r="X146" s="197"/>
    </row>
    <row r="147" spans="1:24" ht="14" x14ac:dyDescent="0.2">
      <c r="A147" s="197"/>
      <c r="B147" s="197"/>
      <c r="C147" s="197"/>
      <c r="D147" s="197"/>
      <c r="E147" s="197"/>
      <c r="F147" s="197"/>
      <c r="G147" s="197"/>
      <c r="H147" s="197"/>
      <c r="I147" s="197"/>
      <c r="J147" s="197"/>
      <c r="K147" s="197"/>
      <c r="L147" s="197"/>
      <c r="M147" s="197"/>
      <c r="N147" s="197"/>
      <c r="O147" s="197"/>
      <c r="P147" s="197"/>
      <c r="Q147" s="197"/>
      <c r="R147" s="197"/>
      <c r="S147" s="197"/>
      <c r="T147" s="197"/>
      <c r="U147" s="197"/>
      <c r="V147" s="197" t="s">
        <v>733</v>
      </c>
      <c r="W147" s="197"/>
      <c r="X147" s="197"/>
    </row>
    <row r="148" spans="1:24" ht="14" x14ac:dyDescent="0.2">
      <c r="A148" s="197"/>
      <c r="B148" s="197"/>
      <c r="C148" s="197"/>
      <c r="D148" s="197"/>
      <c r="E148" s="197"/>
      <c r="F148" s="197"/>
      <c r="G148" s="197"/>
      <c r="H148" s="197"/>
      <c r="I148" s="197"/>
      <c r="J148" s="197"/>
      <c r="K148" s="197"/>
      <c r="L148" s="197"/>
      <c r="M148" s="197"/>
      <c r="N148" s="197"/>
      <c r="O148" s="197"/>
      <c r="P148" s="197"/>
      <c r="Q148" s="197"/>
      <c r="R148" s="197"/>
      <c r="S148" s="197"/>
      <c r="T148" s="197"/>
      <c r="U148" s="197"/>
      <c r="V148" s="197" t="s">
        <v>734</v>
      </c>
      <c r="W148" s="197"/>
      <c r="X148" s="197"/>
    </row>
    <row r="149" spans="1:24" ht="14" x14ac:dyDescent="0.2">
      <c r="A149" s="197"/>
      <c r="B149" s="197"/>
      <c r="C149" s="197"/>
      <c r="D149" s="197"/>
      <c r="E149" s="197"/>
      <c r="F149" s="197"/>
      <c r="G149" s="197"/>
      <c r="H149" s="197"/>
      <c r="I149" s="197"/>
      <c r="J149" s="197"/>
      <c r="K149" s="197"/>
      <c r="L149" s="197"/>
      <c r="M149" s="197"/>
      <c r="N149" s="197"/>
      <c r="O149" s="197"/>
      <c r="P149" s="197"/>
      <c r="Q149" s="197"/>
      <c r="R149" s="197"/>
      <c r="S149" s="197"/>
      <c r="T149" s="197"/>
      <c r="U149" s="197"/>
      <c r="V149" s="197" t="s">
        <v>735</v>
      </c>
      <c r="W149" s="197"/>
      <c r="X149" s="197"/>
    </row>
    <row r="150" spans="1:24" ht="14" x14ac:dyDescent="0.2">
      <c r="A150" s="197"/>
      <c r="B150" s="197"/>
      <c r="C150" s="197"/>
      <c r="D150" s="197"/>
      <c r="E150" s="197"/>
      <c r="F150" s="197"/>
      <c r="G150" s="197"/>
      <c r="H150" s="197"/>
      <c r="I150" s="197"/>
      <c r="J150" s="197"/>
      <c r="K150" s="197"/>
      <c r="L150" s="197"/>
      <c r="M150" s="197"/>
      <c r="N150" s="197"/>
      <c r="O150" s="197"/>
      <c r="P150" s="197"/>
      <c r="Q150" s="197"/>
      <c r="R150" s="197"/>
      <c r="S150" s="197"/>
      <c r="T150" s="197"/>
      <c r="U150" s="197"/>
      <c r="V150" s="197" t="s">
        <v>736</v>
      </c>
      <c r="W150" s="197"/>
      <c r="X150" s="197"/>
    </row>
    <row r="151" spans="1:24" ht="14" x14ac:dyDescent="0.2">
      <c r="A151" s="197"/>
      <c r="B151" s="197"/>
      <c r="C151" s="197"/>
      <c r="D151" s="197"/>
      <c r="E151" s="197"/>
      <c r="F151" s="197"/>
      <c r="G151" s="197"/>
      <c r="H151" s="197"/>
      <c r="I151" s="197"/>
      <c r="J151" s="197"/>
      <c r="K151" s="197"/>
      <c r="L151" s="197"/>
      <c r="M151" s="197"/>
      <c r="N151" s="197"/>
      <c r="O151" s="197"/>
      <c r="P151" s="197"/>
      <c r="Q151" s="197"/>
      <c r="R151" s="197"/>
      <c r="S151" s="197"/>
      <c r="T151" s="197"/>
      <c r="U151" s="197"/>
      <c r="V151" s="197" t="s">
        <v>737</v>
      </c>
      <c r="W151" s="197"/>
      <c r="X151" s="197"/>
    </row>
    <row r="152" spans="1:24" ht="14" x14ac:dyDescent="0.2">
      <c r="A152" s="197"/>
      <c r="B152" s="197"/>
      <c r="C152" s="197"/>
      <c r="D152" s="197"/>
      <c r="E152" s="197"/>
      <c r="F152" s="197"/>
      <c r="G152" s="197"/>
      <c r="H152" s="197"/>
      <c r="I152" s="197"/>
      <c r="J152" s="197"/>
      <c r="K152" s="197"/>
      <c r="L152" s="197"/>
      <c r="M152" s="197"/>
      <c r="N152" s="197"/>
      <c r="O152" s="197"/>
      <c r="P152" s="197"/>
      <c r="Q152" s="197"/>
      <c r="R152" s="197"/>
      <c r="S152" s="197"/>
      <c r="T152" s="197"/>
      <c r="U152" s="197"/>
      <c r="V152" s="197" t="s">
        <v>738</v>
      </c>
      <c r="W152" s="197"/>
      <c r="X152" s="197"/>
    </row>
    <row r="153" spans="1:24" ht="14" x14ac:dyDescent="0.2">
      <c r="A153" s="197"/>
      <c r="B153" s="197"/>
      <c r="C153" s="197"/>
      <c r="D153" s="197"/>
      <c r="E153" s="197"/>
      <c r="F153" s="197"/>
      <c r="G153" s="197"/>
      <c r="H153" s="197"/>
      <c r="I153" s="197"/>
      <c r="J153" s="197"/>
      <c r="K153" s="197"/>
      <c r="L153" s="197"/>
      <c r="M153" s="197"/>
      <c r="N153" s="197"/>
      <c r="O153" s="197"/>
      <c r="P153" s="197"/>
      <c r="Q153" s="197"/>
      <c r="R153" s="197"/>
      <c r="S153" s="197"/>
      <c r="T153" s="197"/>
      <c r="U153" s="197"/>
      <c r="V153" s="197" t="s">
        <v>739</v>
      </c>
      <c r="W153" s="197"/>
      <c r="X153" s="197"/>
    </row>
    <row r="154" spans="1:24" ht="14" x14ac:dyDescent="0.2">
      <c r="A154" s="197"/>
      <c r="B154" s="197"/>
      <c r="C154" s="197"/>
      <c r="D154" s="197"/>
      <c r="E154" s="197"/>
      <c r="F154" s="197"/>
      <c r="G154" s="197"/>
      <c r="H154" s="197"/>
      <c r="I154" s="197"/>
      <c r="J154" s="197"/>
      <c r="K154" s="197"/>
      <c r="L154" s="197"/>
      <c r="M154" s="197"/>
      <c r="N154" s="197"/>
      <c r="O154" s="197"/>
      <c r="P154" s="197"/>
      <c r="Q154" s="197"/>
      <c r="R154" s="197"/>
      <c r="S154" s="197"/>
      <c r="T154" s="197"/>
      <c r="U154" s="197"/>
      <c r="V154" s="197" t="s">
        <v>740</v>
      </c>
      <c r="W154" s="197"/>
      <c r="X154" s="197"/>
    </row>
    <row r="155" spans="1:24" ht="14" x14ac:dyDescent="0.2">
      <c r="A155" s="197"/>
      <c r="B155" s="197"/>
      <c r="C155" s="197"/>
      <c r="D155" s="197"/>
      <c r="E155" s="197"/>
      <c r="F155" s="197"/>
      <c r="G155" s="197"/>
      <c r="H155" s="197"/>
      <c r="I155" s="197"/>
      <c r="J155" s="197"/>
      <c r="K155" s="197"/>
      <c r="L155" s="197"/>
      <c r="M155" s="197"/>
      <c r="N155" s="197"/>
      <c r="O155" s="197"/>
      <c r="P155" s="197"/>
      <c r="Q155" s="197"/>
      <c r="R155" s="197"/>
      <c r="S155" s="197"/>
      <c r="T155" s="197"/>
      <c r="U155" s="197"/>
      <c r="V155" s="197" t="s">
        <v>741</v>
      </c>
      <c r="W155" s="197"/>
      <c r="X155" s="197"/>
    </row>
    <row r="156" spans="1:24" ht="14" x14ac:dyDescent="0.2">
      <c r="A156" s="197"/>
      <c r="B156" s="197"/>
      <c r="C156" s="197"/>
      <c r="D156" s="197"/>
      <c r="E156" s="197"/>
      <c r="F156" s="197"/>
      <c r="G156" s="197"/>
      <c r="H156" s="197"/>
      <c r="I156" s="197"/>
      <c r="J156" s="197"/>
      <c r="K156" s="197"/>
      <c r="L156" s="197"/>
      <c r="M156" s="197"/>
      <c r="N156" s="197"/>
      <c r="O156" s="197"/>
      <c r="P156" s="197"/>
      <c r="Q156" s="197"/>
      <c r="R156" s="197"/>
      <c r="S156" s="197"/>
      <c r="T156" s="197"/>
      <c r="U156" s="197"/>
      <c r="V156" s="197" t="s">
        <v>742</v>
      </c>
      <c r="W156" s="197"/>
      <c r="X156" s="197"/>
    </row>
    <row r="157" spans="1:24" ht="14" x14ac:dyDescent="0.2">
      <c r="A157" s="197"/>
      <c r="B157" s="197"/>
      <c r="C157" s="197"/>
      <c r="D157" s="197"/>
      <c r="E157" s="197"/>
      <c r="F157" s="197"/>
      <c r="G157" s="197"/>
      <c r="H157" s="197"/>
      <c r="I157" s="197"/>
      <c r="J157" s="197"/>
      <c r="K157" s="197"/>
      <c r="L157" s="197"/>
      <c r="M157" s="197"/>
      <c r="N157" s="197"/>
      <c r="O157" s="197"/>
      <c r="P157" s="197"/>
      <c r="Q157" s="197"/>
      <c r="R157" s="197"/>
      <c r="S157" s="197"/>
      <c r="T157" s="197"/>
      <c r="U157" s="197"/>
      <c r="V157" s="197" t="s">
        <v>743</v>
      </c>
      <c r="W157" s="197"/>
      <c r="X157" s="197"/>
    </row>
    <row r="158" spans="1:24" ht="14" x14ac:dyDescent="0.2">
      <c r="A158" s="197"/>
      <c r="B158" s="197"/>
      <c r="C158" s="197"/>
      <c r="D158" s="197"/>
      <c r="E158" s="197"/>
      <c r="F158" s="197"/>
      <c r="G158" s="197"/>
      <c r="H158" s="197"/>
      <c r="I158" s="197"/>
      <c r="J158" s="197"/>
      <c r="K158" s="197"/>
      <c r="L158" s="197"/>
      <c r="M158" s="197"/>
      <c r="N158" s="197"/>
      <c r="O158" s="197"/>
      <c r="P158" s="197"/>
      <c r="Q158" s="197"/>
      <c r="R158" s="197"/>
      <c r="S158" s="197"/>
      <c r="T158" s="197"/>
      <c r="U158" s="197"/>
      <c r="V158" s="197" t="s">
        <v>744</v>
      </c>
      <c r="W158" s="197"/>
      <c r="X158" s="197"/>
    </row>
    <row r="159" spans="1:24" ht="14" x14ac:dyDescent="0.2">
      <c r="A159" s="197"/>
      <c r="B159" s="197"/>
      <c r="C159" s="197"/>
      <c r="D159" s="197"/>
      <c r="E159" s="197"/>
      <c r="F159" s="197"/>
      <c r="G159" s="197"/>
      <c r="H159" s="197"/>
      <c r="I159" s="197"/>
      <c r="J159" s="197"/>
      <c r="K159" s="197"/>
      <c r="L159" s="197"/>
      <c r="M159" s="197"/>
      <c r="N159" s="197"/>
      <c r="O159" s="197"/>
      <c r="P159" s="197"/>
      <c r="Q159" s="197"/>
      <c r="R159" s="197"/>
      <c r="S159" s="197"/>
      <c r="T159" s="197"/>
      <c r="U159" s="197"/>
      <c r="V159" s="197" t="s">
        <v>745</v>
      </c>
      <c r="W159" s="197"/>
      <c r="X159" s="197"/>
    </row>
    <row r="160" spans="1:24" ht="14" x14ac:dyDescent="0.2">
      <c r="A160" s="197"/>
      <c r="B160" s="197"/>
      <c r="C160" s="197"/>
      <c r="D160" s="197"/>
      <c r="E160" s="197"/>
      <c r="F160" s="197"/>
      <c r="G160" s="197"/>
      <c r="H160" s="197"/>
      <c r="I160" s="197"/>
      <c r="J160" s="197"/>
      <c r="K160" s="197"/>
      <c r="L160" s="197"/>
      <c r="M160" s="197"/>
      <c r="N160" s="197"/>
      <c r="O160" s="197"/>
      <c r="P160" s="197"/>
      <c r="Q160" s="197"/>
      <c r="R160" s="197"/>
      <c r="S160" s="197"/>
      <c r="T160" s="197"/>
      <c r="U160" s="197"/>
      <c r="V160" s="197" t="s">
        <v>746</v>
      </c>
      <c r="W160" s="197"/>
      <c r="X160" s="197"/>
    </row>
    <row r="161" spans="1:24" ht="14" x14ac:dyDescent="0.2">
      <c r="A161" s="197"/>
      <c r="B161" s="197"/>
      <c r="C161" s="197"/>
      <c r="D161" s="197"/>
      <c r="E161" s="197"/>
      <c r="F161" s="197"/>
      <c r="G161" s="197"/>
      <c r="H161" s="197"/>
      <c r="I161" s="197"/>
      <c r="J161" s="197"/>
      <c r="K161" s="197"/>
      <c r="L161" s="197"/>
      <c r="M161" s="197"/>
      <c r="N161" s="197"/>
      <c r="O161" s="197"/>
      <c r="P161" s="197"/>
      <c r="Q161" s="197"/>
      <c r="R161" s="197"/>
      <c r="S161" s="197"/>
      <c r="T161" s="197"/>
      <c r="U161" s="197"/>
      <c r="V161" s="197" t="s">
        <v>747</v>
      </c>
      <c r="W161" s="197"/>
      <c r="X161" s="197"/>
    </row>
    <row r="162" spans="1:24" ht="14" x14ac:dyDescent="0.2">
      <c r="A162" s="197"/>
      <c r="B162" s="197"/>
      <c r="C162" s="197"/>
      <c r="D162" s="197"/>
      <c r="E162" s="197"/>
      <c r="F162" s="197"/>
      <c r="G162" s="197"/>
      <c r="H162" s="197"/>
      <c r="I162" s="197"/>
      <c r="J162" s="197"/>
      <c r="K162" s="197"/>
      <c r="L162" s="197"/>
      <c r="M162" s="197"/>
      <c r="N162" s="197"/>
      <c r="O162" s="197"/>
      <c r="P162" s="197"/>
      <c r="Q162" s="197"/>
      <c r="R162" s="197"/>
      <c r="S162" s="197"/>
      <c r="T162" s="197"/>
      <c r="U162" s="197"/>
      <c r="V162" s="197" t="s">
        <v>748</v>
      </c>
      <c r="W162" s="197"/>
      <c r="X162" s="197"/>
    </row>
    <row r="163" spans="1:24" ht="14" x14ac:dyDescent="0.2">
      <c r="A163" s="197"/>
      <c r="B163" s="197"/>
      <c r="C163" s="197"/>
      <c r="D163" s="197"/>
      <c r="E163" s="197"/>
      <c r="F163" s="197"/>
      <c r="G163" s="197"/>
      <c r="H163" s="197"/>
      <c r="I163" s="197"/>
      <c r="J163" s="197"/>
      <c r="K163" s="197"/>
      <c r="L163" s="197"/>
      <c r="M163" s="197"/>
      <c r="N163" s="197"/>
      <c r="O163" s="197"/>
      <c r="P163" s="197"/>
      <c r="Q163" s="197"/>
      <c r="R163" s="197"/>
      <c r="S163" s="197"/>
      <c r="T163" s="197"/>
      <c r="U163" s="197"/>
      <c r="V163" s="197" t="s">
        <v>749</v>
      </c>
      <c r="W163" s="197"/>
      <c r="X163" s="197"/>
    </row>
    <row r="164" spans="1:24" ht="14" x14ac:dyDescent="0.2">
      <c r="A164" s="197"/>
      <c r="B164" s="197"/>
      <c r="C164" s="197"/>
      <c r="D164" s="197"/>
      <c r="E164" s="197"/>
      <c r="F164" s="197"/>
      <c r="G164" s="197"/>
      <c r="H164" s="197"/>
      <c r="I164" s="197"/>
      <c r="J164" s="197"/>
      <c r="K164" s="197"/>
      <c r="L164" s="197"/>
      <c r="M164" s="197"/>
      <c r="N164" s="197"/>
      <c r="O164" s="197"/>
      <c r="P164" s="197"/>
      <c r="Q164" s="197"/>
      <c r="R164" s="197"/>
      <c r="S164" s="197"/>
      <c r="T164" s="197"/>
      <c r="U164" s="197"/>
      <c r="V164" s="197" t="s">
        <v>750</v>
      </c>
      <c r="W164" s="197"/>
      <c r="X164" s="197"/>
    </row>
    <row r="165" spans="1:24" ht="14" x14ac:dyDescent="0.2">
      <c r="A165" s="197"/>
      <c r="B165" s="197"/>
      <c r="C165" s="197"/>
      <c r="D165" s="197"/>
      <c r="E165" s="197"/>
      <c r="F165" s="197"/>
      <c r="G165" s="197"/>
      <c r="H165" s="197"/>
      <c r="I165" s="197"/>
      <c r="J165" s="197"/>
      <c r="K165" s="197"/>
      <c r="L165" s="197"/>
      <c r="M165" s="197"/>
      <c r="N165" s="197"/>
      <c r="O165" s="197"/>
      <c r="P165" s="197"/>
      <c r="Q165" s="197"/>
      <c r="R165" s="197"/>
      <c r="S165" s="197"/>
      <c r="T165" s="197"/>
      <c r="U165" s="197"/>
      <c r="V165" s="197" t="s">
        <v>751</v>
      </c>
      <c r="W165" s="197"/>
      <c r="X165" s="197"/>
    </row>
    <row r="166" spans="1:24" ht="14" x14ac:dyDescent="0.2">
      <c r="A166" s="197"/>
      <c r="B166" s="197"/>
      <c r="C166" s="197"/>
      <c r="D166" s="197"/>
      <c r="E166" s="197"/>
      <c r="F166" s="197"/>
      <c r="G166" s="197"/>
      <c r="H166" s="197"/>
      <c r="I166" s="197"/>
      <c r="J166" s="197"/>
      <c r="K166" s="197"/>
      <c r="L166" s="197"/>
      <c r="M166" s="197"/>
      <c r="N166" s="197"/>
      <c r="O166" s="197"/>
      <c r="P166" s="197"/>
      <c r="Q166" s="197"/>
      <c r="R166" s="197"/>
      <c r="S166" s="197"/>
      <c r="T166" s="197"/>
      <c r="U166" s="197"/>
      <c r="V166" s="197" t="s">
        <v>752</v>
      </c>
      <c r="W166" s="197"/>
      <c r="X166" s="197"/>
    </row>
    <row r="167" spans="1:24" ht="14" x14ac:dyDescent="0.2">
      <c r="A167" s="197"/>
      <c r="B167" s="197"/>
      <c r="C167" s="197"/>
      <c r="D167" s="197"/>
      <c r="E167" s="197"/>
      <c r="F167" s="197"/>
      <c r="G167" s="197"/>
      <c r="H167" s="197"/>
      <c r="I167" s="197"/>
      <c r="J167" s="197"/>
      <c r="K167" s="197"/>
      <c r="L167" s="197"/>
      <c r="M167" s="197"/>
      <c r="N167" s="197"/>
      <c r="O167" s="197"/>
      <c r="P167" s="197"/>
      <c r="Q167" s="197"/>
      <c r="R167" s="197"/>
      <c r="S167" s="197"/>
      <c r="T167" s="197"/>
      <c r="U167" s="197"/>
      <c r="V167" s="197" t="s">
        <v>753</v>
      </c>
      <c r="W167" s="197"/>
      <c r="X167" s="197"/>
    </row>
    <row r="168" spans="1:24" ht="14" x14ac:dyDescent="0.2">
      <c r="A168" s="197"/>
      <c r="B168" s="197"/>
      <c r="C168" s="197"/>
      <c r="D168" s="197"/>
      <c r="E168" s="197"/>
      <c r="F168" s="197"/>
      <c r="G168" s="197"/>
      <c r="H168" s="197"/>
      <c r="I168" s="197"/>
      <c r="J168" s="197"/>
      <c r="K168" s="197"/>
      <c r="L168" s="197"/>
      <c r="M168" s="197"/>
      <c r="N168" s="197"/>
      <c r="O168" s="197"/>
      <c r="P168" s="197"/>
      <c r="Q168" s="197"/>
      <c r="R168" s="197"/>
      <c r="S168" s="197"/>
      <c r="T168" s="197"/>
      <c r="U168" s="197"/>
      <c r="V168" s="197" t="s">
        <v>754</v>
      </c>
      <c r="W168" s="197"/>
      <c r="X168" s="197"/>
    </row>
    <row r="169" spans="1:24" ht="14" x14ac:dyDescent="0.2">
      <c r="A169" s="197"/>
      <c r="B169" s="197"/>
      <c r="C169" s="197"/>
      <c r="D169" s="197"/>
      <c r="E169" s="197"/>
      <c r="F169" s="197"/>
      <c r="G169" s="197"/>
      <c r="H169" s="197"/>
      <c r="I169" s="197"/>
      <c r="J169" s="197"/>
      <c r="K169" s="197"/>
      <c r="L169" s="197"/>
      <c r="M169" s="197"/>
      <c r="N169" s="197"/>
      <c r="O169" s="197"/>
      <c r="P169" s="197"/>
      <c r="Q169" s="197"/>
      <c r="R169" s="197"/>
      <c r="S169" s="197"/>
      <c r="T169" s="197"/>
      <c r="U169" s="197"/>
      <c r="V169" s="197" t="s">
        <v>755</v>
      </c>
      <c r="W169" s="197"/>
      <c r="X169" s="197"/>
    </row>
    <row r="170" spans="1:24" ht="14" x14ac:dyDescent="0.2">
      <c r="A170" s="197"/>
      <c r="B170" s="197"/>
      <c r="C170" s="197"/>
      <c r="D170" s="197"/>
      <c r="E170" s="197"/>
      <c r="F170" s="197"/>
      <c r="G170" s="197"/>
      <c r="H170" s="197"/>
      <c r="I170" s="197"/>
      <c r="J170" s="197"/>
      <c r="K170" s="197"/>
      <c r="L170" s="197"/>
      <c r="M170" s="197"/>
      <c r="N170" s="197"/>
      <c r="O170" s="197"/>
      <c r="P170" s="197"/>
      <c r="Q170" s="197"/>
      <c r="R170" s="197"/>
      <c r="S170" s="197"/>
      <c r="T170" s="197"/>
      <c r="U170" s="197"/>
      <c r="V170" s="197" t="s">
        <v>756</v>
      </c>
      <c r="W170" s="197"/>
      <c r="X170" s="197"/>
    </row>
    <row r="171" spans="1:24" ht="14" x14ac:dyDescent="0.2">
      <c r="A171" s="197"/>
      <c r="B171" s="197"/>
      <c r="C171" s="197"/>
      <c r="D171" s="197"/>
      <c r="E171" s="197"/>
      <c r="F171" s="197"/>
      <c r="G171" s="197"/>
      <c r="H171" s="197"/>
      <c r="I171" s="197"/>
      <c r="J171" s="197"/>
      <c r="K171" s="197"/>
      <c r="L171" s="197"/>
      <c r="M171" s="197"/>
      <c r="N171" s="197"/>
      <c r="O171" s="197"/>
      <c r="P171" s="197"/>
      <c r="Q171" s="197"/>
      <c r="R171" s="197"/>
      <c r="S171" s="197"/>
      <c r="T171" s="197"/>
      <c r="U171" s="197"/>
      <c r="V171" s="197" t="s">
        <v>757</v>
      </c>
      <c r="W171" s="197"/>
      <c r="X171" s="197"/>
    </row>
    <row r="172" spans="1:24" ht="14" x14ac:dyDescent="0.2">
      <c r="A172" s="197"/>
      <c r="B172" s="197"/>
      <c r="C172" s="197"/>
      <c r="D172" s="197"/>
      <c r="E172" s="197"/>
      <c r="F172" s="197"/>
      <c r="G172" s="197"/>
      <c r="H172" s="197"/>
      <c r="I172" s="197"/>
      <c r="J172" s="197"/>
      <c r="K172" s="197"/>
      <c r="L172" s="197"/>
      <c r="M172" s="197"/>
      <c r="N172" s="197"/>
      <c r="O172" s="197"/>
      <c r="P172" s="197"/>
      <c r="Q172" s="197"/>
      <c r="R172" s="197"/>
      <c r="S172" s="197"/>
      <c r="T172" s="197"/>
      <c r="U172" s="197"/>
      <c r="V172" s="197" t="s">
        <v>758</v>
      </c>
      <c r="W172" s="197"/>
      <c r="X172" s="197"/>
    </row>
    <row r="173" spans="1:24" ht="14" x14ac:dyDescent="0.2">
      <c r="A173" s="197"/>
      <c r="B173" s="197"/>
      <c r="C173" s="197"/>
      <c r="D173" s="197"/>
      <c r="E173" s="197"/>
      <c r="F173" s="197"/>
      <c r="G173" s="197"/>
      <c r="H173" s="197"/>
      <c r="I173" s="197"/>
      <c r="J173" s="197"/>
      <c r="K173" s="197"/>
      <c r="L173" s="197"/>
      <c r="M173" s="197"/>
      <c r="N173" s="197"/>
      <c r="O173" s="197"/>
      <c r="P173" s="197"/>
      <c r="Q173" s="197"/>
      <c r="R173" s="197"/>
      <c r="S173" s="197"/>
      <c r="T173" s="197"/>
      <c r="U173" s="197"/>
      <c r="V173" s="197" t="s">
        <v>759</v>
      </c>
      <c r="W173" s="197"/>
      <c r="X173" s="197"/>
    </row>
    <row r="174" spans="1:24" ht="14" x14ac:dyDescent="0.2">
      <c r="A174" s="197"/>
      <c r="B174" s="197"/>
      <c r="C174" s="197"/>
      <c r="D174" s="197"/>
      <c r="E174" s="197"/>
      <c r="F174" s="197"/>
      <c r="G174" s="197"/>
      <c r="H174" s="197"/>
      <c r="I174" s="197"/>
      <c r="J174" s="197"/>
      <c r="K174" s="197"/>
      <c r="L174" s="197"/>
      <c r="M174" s="197"/>
      <c r="N174" s="197"/>
      <c r="O174" s="197"/>
      <c r="P174" s="197"/>
      <c r="Q174" s="197"/>
      <c r="R174" s="197"/>
      <c r="S174" s="197"/>
      <c r="T174" s="197"/>
      <c r="U174" s="197"/>
      <c r="V174" s="197" t="s">
        <v>760</v>
      </c>
      <c r="W174" s="197"/>
      <c r="X174" s="197"/>
    </row>
    <row r="175" spans="1:24" ht="14" x14ac:dyDescent="0.2">
      <c r="A175" s="197"/>
      <c r="B175" s="197"/>
      <c r="C175" s="197"/>
      <c r="D175" s="197"/>
      <c r="E175" s="197"/>
      <c r="F175" s="197"/>
      <c r="G175" s="197"/>
      <c r="H175" s="197"/>
      <c r="I175" s="197"/>
      <c r="J175" s="197"/>
      <c r="K175" s="197"/>
      <c r="L175" s="197"/>
      <c r="M175" s="197"/>
      <c r="N175" s="197"/>
      <c r="O175" s="197"/>
      <c r="P175" s="197"/>
      <c r="Q175" s="197"/>
      <c r="R175" s="197"/>
      <c r="S175" s="197"/>
      <c r="T175" s="197"/>
      <c r="U175" s="197"/>
      <c r="V175" s="197" t="s">
        <v>761</v>
      </c>
      <c r="W175" s="197"/>
      <c r="X175" s="197"/>
    </row>
    <row r="176" spans="1:24" ht="14" x14ac:dyDescent="0.2">
      <c r="A176" s="197"/>
      <c r="B176" s="197"/>
      <c r="C176" s="197"/>
      <c r="D176" s="197"/>
      <c r="E176" s="197"/>
      <c r="F176" s="197"/>
      <c r="G176" s="197"/>
      <c r="H176" s="197"/>
      <c r="I176" s="197"/>
      <c r="J176" s="197"/>
      <c r="K176" s="197"/>
      <c r="L176" s="197"/>
      <c r="M176" s="197"/>
      <c r="N176" s="197"/>
      <c r="O176" s="197"/>
      <c r="P176" s="197"/>
      <c r="Q176" s="197"/>
      <c r="R176" s="197"/>
      <c r="S176" s="197"/>
      <c r="T176" s="197"/>
      <c r="U176" s="197"/>
      <c r="V176" s="197" t="s">
        <v>762</v>
      </c>
      <c r="W176" s="197"/>
      <c r="X176" s="197"/>
    </row>
    <row r="177" spans="1:24" ht="14" x14ac:dyDescent="0.2">
      <c r="A177" s="197"/>
      <c r="B177" s="197"/>
      <c r="C177" s="197"/>
      <c r="D177" s="197"/>
      <c r="E177" s="197"/>
      <c r="F177" s="197"/>
      <c r="G177" s="197"/>
      <c r="H177" s="197"/>
      <c r="I177" s="197"/>
      <c r="J177" s="197"/>
      <c r="K177" s="197"/>
      <c r="L177" s="197"/>
      <c r="M177" s="197"/>
      <c r="N177" s="197"/>
      <c r="O177" s="197"/>
      <c r="P177" s="197"/>
      <c r="Q177" s="197"/>
      <c r="R177" s="197"/>
      <c r="S177" s="197"/>
      <c r="T177" s="197"/>
      <c r="U177" s="197"/>
      <c r="V177" s="197" t="s">
        <v>763</v>
      </c>
      <c r="W177" s="197"/>
      <c r="X177" s="197"/>
    </row>
    <row r="178" spans="1:24" ht="14" x14ac:dyDescent="0.2">
      <c r="A178" s="197"/>
      <c r="B178" s="197"/>
      <c r="C178" s="197"/>
      <c r="D178" s="197"/>
      <c r="E178" s="197"/>
      <c r="F178" s="197"/>
      <c r="G178" s="197"/>
      <c r="H178" s="197"/>
      <c r="I178" s="197"/>
      <c r="J178" s="197"/>
      <c r="K178" s="197"/>
      <c r="L178" s="197"/>
      <c r="M178" s="197"/>
      <c r="N178" s="197"/>
      <c r="O178" s="197"/>
      <c r="P178" s="197"/>
      <c r="Q178" s="197"/>
      <c r="R178" s="197"/>
      <c r="S178" s="197"/>
      <c r="T178" s="197"/>
      <c r="U178" s="197"/>
      <c r="V178" s="197" t="s">
        <v>764</v>
      </c>
      <c r="W178" s="197"/>
      <c r="X178" s="197"/>
    </row>
    <row r="179" spans="1:24" ht="14" x14ac:dyDescent="0.2">
      <c r="A179" s="197"/>
      <c r="B179" s="197"/>
      <c r="C179" s="197"/>
      <c r="D179" s="197"/>
      <c r="E179" s="197"/>
      <c r="F179" s="197"/>
      <c r="G179" s="197"/>
      <c r="H179" s="197"/>
      <c r="I179" s="197"/>
      <c r="J179" s="197"/>
      <c r="K179" s="197"/>
      <c r="L179" s="197"/>
      <c r="M179" s="197"/>
      <c r="N179" s="197"/>
      <c r="O179" s="197"/>
      <c r="P179" s="197"/>
      <c r="Q179" s="197"/>
      <c r="R179" s="197"/>
      <c r="S179" s="197"/>
      <c r="T179" s="197"/>
      <c r="U179" s="197"/>
      <c r="V179" s="197" t="s">
        <v>765</v>
      </c>
      <c r="W179" s="197"/>
      <c r="X179" s="197"/>
    </row>
    <row r="180" spans="1:24" ht="14" x14ac:dyDescent="0.2">
      <c r="A180" s="197"/>
      <c r="B180" s="197"/>
      <c r="C180" s="197"/>
      <c r="D180" s="197"/>
      <c r="E180" s="197"/>
      <c r="F180" s="197"/>
      <c r="G180" s="197"/>
      <c r="H180" s="197"/>
      <c r="I180" s="197"/>
      <c r="J180" s="197"/>
      <c r="K180" s="197"/>
      <c r="L180" s="197"/>
      <c r="M180" s="197"/>
      <c r="N180" s="197"/>
      <c r="O180" s="197"/>
      <c r="P180" s="197"/>
      <c r="Q180" s="197"/>
      <c r="R180" s="197"/>
      <c r="S180" s="197"/>
      <c r="T180" s="197"/>
      <c r="U180" s="197"/>
      <c r="V180" s="197" t="s">
        <v>766</v>
      </c>
      <c r="W180" s="197"/>
      <c r="X180" s="197"/>
    </row>
    <row r="181" spans="1:24" ht="14" x14ac:dyDescent="0.2">
      <c r="A181" s="197"/>
      <c r="B181" s="197"/>
      <c r="C181" s="197"/>
      <c r="D181" s="197"/>
      <c r="E181" s="197"/>
      <c r="F181" s="197"/>
      <c r="G181" s="197"/>
      <c r="H181" s="197"/>
      <c r="I181" s="197"/>
      <c r="J181" s="197"/>
      <c r="K181" s="197"/>
      <c r="L181" s="197"/>
      <c r="M181" s="197"/>
      <c r="N181" s="197"/>
      <c r="O181" s="197"/>
      <c r="P181" s="197"/>
      <c r="Q181" s="197"/>
      <c r="R181" s="197"/>
      <c r="S181" s="197"/>
      <c r="T181" s="197"/>
      <c r="U181" s="197"/>
      <c r="V181" s="197" t="s">
        <v>767</v>
      </c>
      <c r="W181" s="197"/>
      <c r="X181" s="197"/>
    </row>
    <row r="182" spans="1:24" ht="14" x14ac:dyDescent="0.2">
      <c r="A182" s="197"/>
      <c r="B182" s="197"/>
      <c r="C182" s="197"/>
      <c r="D182" s="197"/>
      <c r="E182" s="197"/>
      <c r="F182" s="197"/>
      <c r="G182" s="197"/>
      <c r="H182" s="197"/>
      <c r="I182" s="197"/>
      <c r="J182" s="197"/>
      <c r="K182" s="197"/>
      <c r="L182" s="197"/>
      <c r="M182" s="197"/>
      <c r="N182" s="197"/>
      <c r="O182" s="197"/>
      <c r="P182" s="197"/>
      <c r="Q182" s="197"/>
      <c r="R182" s="197"/>
      <c r="S182" s="197"/>
      <c r="T182" s="197"/>
      <c r="U182" s="197"/>
      <c r="V182" s="197" t="s">
        <v>768</v>
      </c>
      <c r="W182" s="197"/>
      <c r="X182" s="197"/>
    </row>
    <row r="183" spans="1:24" ht="14" x14ac:dyDescent="0.2">
      <c r="A183" s="197"/>
      <c r="B183" s="197"/>
      <c r="C183" s="197"/>
      <c r="D183" s="197"/>
      <c r="E183" s="197"/>
      <c r="F183" s="197"/>
      <c r="G183" s="197"/>
      <c r="H183" s="197"/>
      <c r="I183" s="197"/>
      <c r="J183" s="197"/>
      <c r="K183" s="197"/>
      <c r="L183" s="197"/>
      <c r="M183" s="197"/>
      <c r="N183" s="197"/>
      <c r="O183" s="197"/>
      <c r="P183" s="197"/>
      <c r="Q183" s="197"/>
      <c r="R183" s="197"/>
      <c r="S183" s="197"/>
      <c r="T183" s="197"/>
      <c r="U183" s="197"/>
      <c r="V183" s="197" t="s">
        <v>769</v>
      </c>
      <c r="W183" s="197"/>
      <c r="X183" s="197"/>
    </row>
    <row r="184" spans="1:24" ht="14" x14ac:dyDescent="0.2">
      <c r="A184" s="197"/>
      <c r="B184" s="197"/>
      <c r="C184" s="197"/>
      <c r="D184" s="197"/>
      <c r="E184" s="197"/>
      <c r="F184" s="197"/>
      <c r="G184" s="197"/>
      <c r="H184" s="197"/>
      <c r="I184" s="197"/>
      <c r="J184" s="197"/>
      <c r="K184" s="197"/>
      <c r="L184" s="197"/>
      <c r="M184" s="197"/>
      <c r="N184" s="197"/>
      <c r="O184" s="197"/>
      <c r="P184" s="197"/>
      <c r="Q184" s="197"/>
      <c r="R184" s="197"/>
      <c r="S184" s="197"/>
      <c r="T184" s="197"/>
      <c r="U184" s="197"/>
      <c r="V184" s="197" t="s">
        <v>770</v>
      </c>
      <c r="W184" s="197"/>
      <c r="X184" s="197"/>
    </row>
    <row r="185" spans="1:24" ht="14" x14ac:dyDescent="0.2">
      <c r="A185" s="197"/>
      <c r="B185" s="197"/>
      <c r="C185" s="197"/>
      <c r="D185" s="197"/>
      <c r="E185" s="197"/>
      <c r="F185" s="197"/>
      <c r="G185" s="197"/>
      <c r="H185" s="197"/>
      <c r="I185" s="197"/>
      <c r="J185" s="197"/>
      <c r="K185" s="197"/>
      <c r="L185" s="197"/>
      <c r="M185" s="197"/>
      <c r="N185" s="197"/>
      <c r="O185" s="197"/>
      <c r="P185" s="197"/>
      <c r="Q185" s="197"/>
      <c r="R185" s="197"/>
      <c r="S185" s="197"/>
      <c r="T185" s="197"/>
      <c r="U185" s="197"/>
      <c r="V185" s="197" t="s">
        <v>771</v>
      </c>
      <c r="W185" s="197"/>
      <c r="X185" s="197"/>
    </row>
    <row r="186" spans="1:24" ht="14" x14ac:dyDescent="0.2">
      <c r="A186" s="197"/>
      <c r="B186" s="197"/>
      <c r="C186" s="197"/>
      <c r="D186" s="197"/>
      <c r="E186" s="197"/>
      <c r="F186" s="197"/>
      <c r="G186" s="197"/>
      <c r="H186" s="197"/>
      <c r="I186" s="197"/>
      <c r="J186" s="197"/>
      <c r="K186" s="197"/>
      <c r="L186" s="197"/>
      <c r="M186" s="197"/>
      <c r="N186" s="197"/>
      <c r="O186" s="197"/>
      <c r="P186" s="197"/>
      <c r="Q186" s="197"/>
      <c r="R186" s="197"/>
      <c r="S186" s="197"/>
      <c r="T186" s="197"/>
      <c r="U186" s="197"/>
      <c r="V186" s="197" t="s">
        <v>772</v>
      </c>
      <c r="W186" s="197"/>
      <c r="X186" s="197"/>
    </row>
    <row r="187" spans="1:24" ht="14" x14ac:dyDescent="0.2">
      <c r="A187" s="197"/>
      <c r="B187" s="197"/>
      <c r="C187" s="197"/>
      <c r="D187" s="197"/>
      <c r="E187" s="197"/>
      <c r="F187" s="197"/>
      <c r="G187" s="197"/>
      <c r="H187" s="197"/>
      <c r="I187" s="197"/>
      <c r="J187" s="197"/>
      <c r="K187" s="197"/>
      <c r="L187" s="197"/>
      <c r="M187" s="197"/>
      <c r="N187" s="197"/>
      <c r="O187" s="197"/>
      <c r="P187" s="197"/>
      <c r="Q187" s="197"/>
      <c r="R187" s="197"/>
      <c r="S187" s="197"/>
      <c r="T187" s="197"/>
      <c r="U187" s="197"/>
      <c r="V187" s="197" t="s">
        <v>773</v>
      </c>
      <c r="W187" s="197"/>
      <c r="X187" s="197"/>
    </row>
    <row r="188" spans="1:24" ht="14" x14ac:dyDescent="0.2">
      <c r="A188" s="197"/>
      <c r="B188" s="197"/>
      <c r="C188" s="197"/>
      <c r="D188" s="197"/>
      <c r="E188" s="197"/>
      <c r="F188" s="197"/>
      <c r="G188" s="197"/>
      <c r="H188" s="197"/>
      <c r="I188" s="197"/>
      <c r="J188" s="197"/>
      <c r="K188" s="197"/>
      <c r="L188" s="197"/>
      <c r="M188" s="197"/>
      <c r="N188" s="197"/>
      <c r="O188" s="197"/>
      <c r="P188" s="197"/>
      <c r="Q188" s="197"/>
      <c r="R188" s="197"/>
      <c r="S188" s="197"/>
      <c r="T188" s="197"/>
      <c r="U188" s="197"/>
      <c r="V188" s="197" t="s">
        <v>774</v>
      </c>
      <c r="W188" s="197"/>
      <c r="X188" s="197"/>
    </row>
    <row r="189" spans="1:24" ht="14" x14ac:dyDescent="0.2">
      <c r="A189" s="197"/>
      <c r="B189" s="197"/>
      <c r="C189" s="197"/>
      <c r="D189" s="197"/>
      <c r="E189" s="197"/>
      <c r="F189" s="197"/>
      <c r="G189" s="197"/>
      <c r="H189" s="197"/>
      <c r="I189" s="197"/>
      <c r="J189" s="197"/>
      <c r="K189" s="197"/>
      <c r="L189" s="197"/>
      <c r="M189" s="197"/>
      <c r="N189" s="197"/>
      <c r="O189" s="197"/>
      <c r="P189" s="197"/>
      <c r="Q189" s="197"/>
      <c r="R189" s="197"/>
      <c r="S189" s="197"/>
      <c r="T189" s="197"/>
      <c r="U189" s="197"/>
      <c r="V189" s="197" t="s">
        <v>775</v>
      </c>
      <c r="W189" s="197"/>
      <c r="X189" s="197"/>
    </row>
    <row r="190" spans="1:24" ht="14" x14ac:dyDescent="0.2">
      <c r="A190" s="197"/>
      <c r="B190" s="197"/>
      <c r="C190" s="197"/>
      <c r="D190" s="197"/>
      <c r="E190" s="197"/>
      <c r="F190" s="197"/>
      <c r="G190" s="197"/>
      <c r="H190" s="197"/>
      <c r="I190" s="197"/>
      <c r="J190" s="197"/>
      <c r="K190" s="197"/>
      <c r="L190" s="197"/>
      <c r="M190" s="197"/>
      <c r="N190" s="197"/>
      <c r="O190" s="197"/>
      <c r="P190" s="197"/>
      <c r="Q190" s="197"/>
      <c r="R190" s="197"/>
      <c r="S190" s="197"/>
      <c r="T190" s="197"/>
      <c r="U190" s="197"/>
      <c r="V190" s="197" t="s">
        <v>776</v>
      </c>
      <c r="W190" s="197"/>
      <c r="X190" s="197"/>
    </row>
    <row r="191" spans="1:24" ht="14" x14ac:dyDescent="0.2">
      <c r="A191" s="197"/>
      <c r="B191" s="197"/>
      <c r="C191" s="197"/>
      <c r="D191" s="197"/>
      <c r="E191" s="197"/>
      <c r="F191" s="197"/>
      <c r="G191" s="197"/>
      <c r="H191" s="197"/>
      <c r="I191" s="197"/>
      <c r="J191" s="197"/>
      <c r="K191" s="197"/>
      <c r="L191" s="197"/>
      <c r="M191" s="197"/>
      <c r="N191" s="197"/>
      <c r="O191" s="197"/>
      <c r="P191" s="197"/>
      <c r="Q191" s="197"/>
      <c r="R191" s="197"/>
      <c r="S191" s="197"/>
      <c r="T191" s="197"/>
      <c r="U191" s="197"/>
      <c r="V191" s="197" t="s">
        <v>777</v>
      </c>
      <c r="W191" s="197"/>
      <c r="X191" s="197"/>
    </row>
    <row r="192" spans="1:24" ht="14" x14ac:dyDescent="0.2">
      <c r="A192" s="197"/>
      <c r="B192" s="197"/>
      <c r="C192" s="197"/>
      <c r="D192" s="197"/>
      <c r="E192" s="197"/>
      <c r="F192" s="197"/>
      <c r="G192" s="197"/>
      <c r="H192" s="197"/>
      <c r="I192" s="197"/>
      <c r="J192" s="197"/>
      <c r="K192" s="197"/>
      <c r="L192" s="197"/>
      <c r="M192" s="197"/>
      <c r="N192" s="197"/>
      <c r="O192" s="197"/>
      <c r="P192" s="197"/>
      <c r="Q192" s="197"/>
      <c r="R192" s="197"/>
      <c r="S192" s="197"/>
      <c r="T192" s="197"/>
      <c r="U192" s="197"/>
      <c r="V192" s="197" t="s">
        <v>778</v>
      </c>
      <c r="W192" s="197"/>
      <c r="X192" s="197"/>
    </row>
    <row r="193" spans="1:24" ht="14" x14ac:dyDescent="0.2">
      <c r="A193" s="197"/>
      <c r="B193" s="197"/>
      <c r="C193" s="197"/>
      <c r="D193" s="197"/>
      <c r="E193" s="197"/>
      <c r="F193" s="197"/>
      <c r="G193" s="197"/>
      <c r="H193" s="197"/>
      <c r="I193" s="197"/>
      <c r="J193" s="197"/>
      <c r="K193" s="197"/>
      <c r="L193" s="197"/>
      <c r="M193" s="197"/>
      <c r="N193" s="197"/>
      <c r="O193" s="197"/>
      <c r="P193" s="197"/>
      <c r="Q193" s="197"/>
      <c r="R193" s="197"/>
      <c r="S193" s="197"/>
      <c r="T193" s="197"/>
      <c r="U193" s="197"/>
      <c r="V193" s="197" t="s">
        <v>779</v>
      </c>
      <c r="W193" s="197"/>
      <c r="X193" s="197"/>
    </row>
    <row r="194" spans="1:24" ht="14" x14ac:dyDescent="0.2">
      <c r="A194" s="197"/>
      <c r="B194" s="197"/>
      <c r="C194" s="197"/>
      <c r="D194" s="197"/>
      <c r="E194" s="197"/>
      <c r="F194" s="197"/>
      <c r="G194" s="197"/>
      <c r="H194" s="197"/>
      <c r="I194" s="197"/>
      <c r="J194" s="197"/>
      <c r="K194" s="197"/>
      <c r="L194" s="197"/>
      <c r="M194" s="197"/>
      <c r="N194" s="197"/>
      <c r="O194" s="197"/>
      <c r="P194" s="197"/>
      <c r="Q194" s="197"/>
      <c r="R194" s="197"/>
      <c r="S194" s="197"/>
      <c r="T194" s="197"/>
      <c r="U194" s="197"/>
      <c r="V194" s="197" t="s">
        <v>780</v>
      </c>
      <c r="W194" s="197"/>
      <c r="X194" s="197"/>
    </row>
    <row r="195" spans="1:24" ht="14" x14ac:dyDescent="0.2">
      <c r="A195" s="197"/>
      <c r="B195" s="197"/>
      <c r="C195" s="197"/>
      <c r="D195" s="197"/>
      <c r="E195" s="197"/>
      <c r="F195" s="197"/>
      <c r="G195" s="197"/>
      <c r="H195" s="197"/>
      <c r="I195" s="197"/>
      <c r="J195" s="197"/>
      <c r="K195" s="197"/>
      <c r="L195" s="197"/>
      <c r="M195" s="197"/>
      <c r="N195" s="197"/>
      <c r="O195" s="197"/>
      <c r="P195" s="197"/>
      <c r="Q195" s="197"/>
      <c r="R195" s="197"/>
      <c r="S195" s="197"/>
      <c r="T195" s="197"/>
      <c r="U195" s="197"/>
      <c r="V195" s="197" t="s">
        <v>781</v>
      </c>
      <c r="W195" s="197"/>
      <c r="X195" s="197"/>
    </row>
    <row r="196" spans="1:24" ht="14" x14ac:dyDescent="0.2">
      <c r="A196" s="197"/>
      <c r="B196" s="197"/>
      <c r="C196" s="197"/>
      <c r="D196" s="197"/>
      <c r="E196" s="197"/>
      <c r="F196" s="197"/>
      <c r="G196" s="197"/>
      <c r="H196" s="197"/>
      <c r="I196" s="197"/>
      <c r="J196" s="197"/>
      <c r="K196" s="197"/>
      <c r="L196" s="197"/>
      <c r="M196" s="197"/>
      <c r="N196" s="197"/>
      <c r="O196" s="197"/>
      <c r="P196" s="197"/>
      <c r="Q196" s="197"/>
      <c r="R196" s="197"/>
      <c r="S196" s="197"/>
      <c r="T196" s="197"/>
      <c r="U196" s="197"/>
      <c r="V196" s="197" t="s">
        <v>782</v>
      </c>
      <c r="W196" s="197"/>
      <c r="X196" s="197"/>
    </row>
    <row r="197" spans="1:24" ht="14" x14ac:dyDescent="0.2">
      <c r="A197" s="197"/>
      <c r="B197" s="197"/>
      <c r="C197" s="197"/>
      <c r="D197" s="197"/>
      <c r="E197" s="197"/>
      <c r="F197" s="197"/>
      <c r="G197" s="197"/>
      <c r="H197" s="197"/>
      <c r="I197" s="197"/>
      <c r="J197" s="197"/>
      <c r="K197" s="197"/>
      <c r="L197" s="197"/>
      <c r="M197" s="197"/>
      <c r="N197" s="197"/>
      <c r="O197" s="197"/>
      <c r="P197" s="197"/>
      <c r="Q197" s="197"/>
      <c r="R197" s="197"/>
      <c r="S197" s="197"/>
      <c r="T197" s="197"/>
      <c r="U197" s="197"/>
      <c r="V197" s="197" t="s">
        <v>783</v>
      </c>
      <c r="W197" s="197"/>
      <c r="X197" s="197"/>
    </row>
    <row r="198" spans="1:24" ht="14" x14ac:dyDescent="0.2">
      <c r="A198" s="197"/>
      <c r="B198" s="197"/>
      <c r="C198" s="197"/>
      <c r="D198" s="197"/>
      <c r="E198" s="197"/>
      <c r="F198" s="197"/>
      <c r="G198" s="197"/>
      <c r="H198" s="197"/>
      <c r="I198" s="197"/>
      <c r="J198" s="197"/>
      <c r="K198" s="197"/>
      <c r="L198" s="197"/>
      <c r="M198" s="197"/>
      <c r="N198" s="197"/>
      <c r="O198" s="197"/>
      <c r="P198" s="197"/>
      <c r="Q198" s="197"/>
      <c r="R198" s="197"/>
      <c r="S198" s="197"/>
      <c r="T198" s="197"/>
      <c r="U198" s="197"/>
      <c r="V198" s="197" t="s">
        <v>784</v>
      </c>
      <c r="W198" s="197"/>
      <c r="X198" s="197"/>
    </row>
    <row r="199" spans="1:24" ht="14" x14ac:dyDescent="0.2">
      <c r="A199" s="197"/>
      <c r="B199" s="197"/>
      <c r="C199" s="197"/>
      <c r="D199" s="197"/>
      <c r="E199" s="197"/>
      <c r="F199" s="197"/>
      <c r="G199" s="197"/>
      <c r="H199" s="197"/>
      <c r="I199" s="197"/>
      <c r="J199" s="197"/>
      <c r="K199" s="197"/>
      <c r="L199" s="197"/>
      <c r="M199" s="197"/>
      <c r="N199" s="197"/>
      <c r="O199" s="197"/>
      <c r="P199" s="197"/>
      <c r="Q199" s="197"/>
      <c r="R199" s="197"/>
      <c r="S199" s="197"/>
      <c r="T199" s="197"/>
      <c r="U199" s="197"/>
      <c r="V199" s="197" t="s">
        <v>785</v>
      </c>
      <c r="W199" s="197"/>
      <c r="X199" s="197"/>
    </row>
    <row r="200" spans="1:24" ht="14" x14ac:dyDescent="0.2">
      <c r="A200" s="197"/>
      <c r="B200" s="197"/>
      <c r="C200" s="197"/>
      <c r="D200" s="197"/>
      <c r="E200" s="197"/>
      <c r="F200" s="197"/>
      <c r="G200" s="197"/>
      <c r="H200" s="197"/>
      <c r="I200" s="197"/>
      <c r="J200" s="197"/>
      <c r="K200" s="197"/>
      <c r="L200" s="197"/>
      <c r="M200" s="197"/>
      <c r="N200" s="197"/>
      <c r="O200" s="197"/>
      <c r="P200" s="197"/>
      <c r="Q200" s="197"/>
      <c r="R200" s="197"/>
      <c r="S200" s="197"/>
      <c r="T200" s="197"/>
      <c r="U200" s="197"/>
      <c r="V200" s="197" t="s">
        <v>786</v>
      </c>
      <c r="W200" s="197"/>
      <c r="X200" s="197"/>
    </row>
    <row r="201" spans="1:24" ht="14" x14ac:dyDescent="0.2">
      <c r="A201" s="197"/>
      <c r="B201" s="197"/>
      <c r="C201" s="197"/>
      <c r="D201" s="197"/>
      <c r="E201" s="197"/>
      <c r="F201" s="197"/>
      <c r="G201" s="197"/>
      <c r="H201" s="197"/>
      <c r="I201" s="197"/>
      <c r="J201" s="197"/>
      <c r="K201" s="197"/>
      <c r="L201" s="197"/>
      <c r="M201" s="197"/>
      <c r="N201" s="197"/>
      <c r="O201" s="197"/>
      <c r="P201" s="197"/>
      <c r="Q201" s="197"/>
      <c r="R201" s="197"/>
      <c r="S201" s="197"/>
      <c r="T201" s="197"/>
      <c r="U201" s="197"/>
      <c r="V201" s="197" t="s">
        <v>787</v>
      </c>
      <c r="W201" s="197"/>
      <c r="X201" s="197"/>
    </row>
    <row r="202" spans="1:24" ht="14" x14ac:dyDescent="0.2">
      <c r="A202" s="197"/>
      <c r="B202" s="197"/>
      <c r="C202" s="197"/>
      <c r="D202" s="197"/>
      <c r="E202" s="197"/>
      <c r="F202" s="197"/>
      <c r="G202" s="197"/>
      <c r="H202" s="197"/>
      <c r="I202" s="197"/>
      <c r="J202" s="197"/>
      <c r="K202" s="197"/>
      <c r="L202" s="197"/>
      <c r="M202" s="197"/>
      <c r="N202" s="197"/>
      <c r="O202" s="197"/>
      <c r="P202" s="197"/>
      <c r="Q202" s="197"/>
      <c r="R202" s="197"/>
      <c r="S202" s="197"/>
      <c r="T202" s="197"/>
      <c r="U202" s="197"/>
      <c r="V202" s="197" t="s">
        <v>788</v>
      </c>
      <c r="W202" s="197"/>
      <c r="X202" s="197"/>
    </row>
    <row r="203" spans="1:24" ht="14" x14ac:dyDescent="0.2">
      <c r="A203" s="197"/>
      <c r="B203" s="197"/>
      <c r="C203" s="197"/>
      <c r="D203" s="197"/>
      <c r="E203" s="197"/>
      <c r="F203" s="197"/>
      <c r="G203" s="197"/>
      <c r="H203" s="197"/>
      <c r="I203" s="197"/>
      <c r="J203" s="197"/>
      <c r="K203" s="197"/>
      <c r="L203" s="197"/>
      <c r="M203" s="197"/>
      <c r="N203" s="197"/>
      <c r="O203" s="197"/>
      <c r="P203" s="197"/>
      <c r="Q203" s="197"/>
      <c r="R203" s="197"/>
      <c r="S203" s="197"/>
      <c r="T203" s="197"/>
      <c r="U203" s="197"/>
      <c r="V203" s="197" t="s">
        <v>789</v>
      </c>
      <c r="W203" s="197"/>
      <c r="X203" s="197"/>
    </row>
    <row r="204" spans="1:24" ht="14" x14ac:dyDescent="0.2">
      <c r="A204" s="197"/>
      <c r="B204" s="197"/>
      <c r="C204" s="197"/>
      <c r="D204" s="197"/>
      <c r="E204" s="197"/>
      <c r="F204" s="197"/>
      <c r="G204" s="197"/>
      <c r="H204" s="197"/>
      <c r="I204" s="197"/>
      <c r="J204" s="197"/>
      <c r="K204" s="197"/>
      <c r="L204" s="197"/>
      <c r="M204" s="197"/>
      <c r="N204" s="197"/>
      <c r="O204" s="197"/>
      <c r="P204" s="197"/>
      <c r="Q204" s="197"/>
      <c r="R204" s="197"/>
      <c r="S204" s="197"/>
      <c r="T204" s="197"/>
      <c r="U204" s="197"/>
      <c r="V204" s="197" t="s">
        <v>790</v>
      </c>
      <c r="W204" s="197"/>
      <c r="X204" s="197"/>
    </row>
    <row r="205" spans="1:24" ht="14" x14ac:dyDescent="0.2">
      <c r="A205" s="197"/>
      <c r="B205" s="197"/>
      <c r="C205" s="197"/>
      <c r="D205" s="197"/>
      <c r="E205" s="197"/>
      <c r="F205" s="197"/>
      <c r="G205" s="197"/>
      <c r="H205" s="197"/>
      <c r="I205" s="197"/>
      <c r="J205" s="197"/>
      <c r="K205" s="197"/>
      <c r="L205" s="197"/>
      <c r="M205" s="197"/>
      <c r="N205" s="197"/>
      <c r="O205" s="197"/>
      <c r="P205" s="197"/>
      <c r="Q205" s="197"/>
      <c r="R205" s="197"/>
      <c r="S205" s="197"/>
      <c r="T205" s="197"/>
      <c r="U205" s="197"/>
      <c r="V205" s="197" t="s">
        <v>791</v>
      </c>
      <c r="W205" s="197"/>
      <c r="X205" s="197"/>
    </row>
    <row r="206" spans="1:24" ht="14" x14ac:dyDescent="0.2">
      <c r="A206" s="197"/>
      <c r="B206" s="197"/>
      <c r="C206" s="197"/>
      <c r="D206" s="197"/>
      <c r="E206" s="197"/>
      <c r="F206" s="197"/>
      <c r="G206" s="197"/>
      <c r="H206" s="197"/>
      <c r="I206" s="197"/>
      <c r="J206" s="197"/>
      <c r="K206" s="197"/>
      <c r="L206" s="197"/>
      <c r="M206" s="197"/>
      <c r="N206" s="197"/>
      <c r="O206" s="197"/>
      <c r="P206" s="197"/>
      <c r="Q206" s="197"/>
      <c r="R206" s="197"/>
      <c r="S206" s="197"/>
      <c r="T206" s="197"/>
      <c r="U206" s="197"/>
      <c r="V206" s="197" t="s">
        <v>792</v>
      </c>
      <c r="W206" s="197"/>
      <c r="X206" s="197"/>
    </row>
    <row r="207" spans="1:24" ht="14" x14ac:dyDescent="0.2">
      <c r="A207" s="197"/>
      <c r="B207" s="197"/>
      <c r="C207" s="197"/>
      <c r="D207" s="197"/>
      <c r="E207" s="197"/>
      <c r="F207" s="197"/>
      <c r="G207" s="197"/>
      <c r="H207" s="197"/>
      <c r="I207" s="197"/>
      <c r="J207" s="197"/>
      <c r="K207" s="197"/>
      <c r="L207" s="197"/>
      <c r="M207" s="197"/>
      <c r="N207" s="197"/>
      <c r="O207" s="197"/>
      <c r="P207" s="197"/>
      <c r="Q207" s="197"/>
      <c r="R207" s="197"/>
      <c r="S207" s="197"/>
      <c r="T207" s="197"/>
      <c r="U207" s="197"/>
      <c r="V207" s="197" t="s">
        <v>793</v>
      </c>
      <c r="W207" s="197"/>
      <c r="X207" s="197"/>
    </row>
    <row r="208" spans="1:24" ht="14" x14ac:dyDescent="0.2">
      <c r="A208" s="197"/>
      <c r="B208" s="197"/>
      <c r="C208" s="197"/>
      <c r="D208" s="197"/>
      <c r="E208" s="197"/>
      <c r="F208" s="197"/>
      <c r="G208" s="197"/>
      <c r="H208" s="197"/>
      <c r="I208" s="197"/>
      <c r="J208" s="197"/>
      <c r="K208" s="197"/>
      <c r="L208" s="197"/>
      <c r="M208" s="197"/>
      <c r="N208" s="197"/>
      <c r="O208" s="197"/>
      <c r="P208" s="197"/>
      <c r="Q208" s="197"/>
      <c r="R208" s="197"/>
      <c r="S208" s="197"/>
      <c r="T208" s="197"/>
      <c r="U208" s="197"/>
      <c r="V208" s="197" t="s">
        <v>794</v>
      </c>
      <c r="W208" s="197"/>
      <c r="X208" s="197"/>
    </row>
    <row r="209" spans="1:24" ht="14" x14ac:dyDescent="0.2">
      <c r="A209" s="197"/>
      <c r="B209" s="197"/>
      <c r="C209" s="197"/>
      <c r="D209" s="197"/>
      <c r="E209" s="197"/>
      <c r="F209" s="197"/>
      <c r="G209" s="197"/>
      <c r="H209" s="197"/>
      <c r="I209" s="197"/>
      <c r="J209" s="197"/>
      <c r="K209" s="197"/>
      <c r="L209" s="197"/>
      <c r="M209" s="197"/>
      <c r="N209" s="197"/>
      <c r="O209" s="197"/>
      <c r="P209" s="197"/>
      <c r="Q209" s="197"/>
      <c r="R209" s="197"/>
      <c r="S209" s="197"/>
      <c r="T209" s="197"/>
      <c r="U209" s="197"/>
      <c r="V209" s="197" t="s">
        <v>795</v>
      </c>
      <c r="W209" s="197"/>
      <c r="X209" s="197"/>
    </row>
    <row r="210" spans="1:24" ht="14" x14ac:dyDescent="0.2">
      <c r="A210" s="197"/>
      <c r="B210" s="197"/>
      <c r="C210" s="197"/>
      <c r="D210" s="197"/>
      <c r="E210" s="197"/>
      <c r="F210" s="197"/>
      <c r="G210" s="197"/>
      <c r="H210" s="197"/>
      <c r="I210" s="197"/>
      <c r="J210" s="197"/>
      <c r="K210" s="197"/>
      <c r="L210" s="197"/>
      <c r="M210" s="197"/>
      <c r="N210" s="197"/>
      <c r="O210" s="197"/>
      <c r="P210" s="197"/>
      <c r="Q210" s="197"/>
      <c r="R210" s="197"/>
      <c r="S210" s="197"/>
      <c r="T210" s="197"/>
      <c r="U210" s="197"/>
      <c r="V210" s="197" t="s">
        <v>796</v>
      </c>
      <c r="W210" s="197"/>
      <c r="X210" s="197"/>
    </row>
    <row r="211" spans="1:24" ht="14" x14ac:dyDescent="0.2">
      <c r="A211" s="197"/>
      <c r="B211" s="197"/>
      <c r="C211" s="197"/>
      <c r="D211" s="197"/>
      <c r="E211" s="197"/>
      <c r="F211" s="197"/>
      <c r="G211" s="197"/>
      <c r="H211" s="197"/>
      <c r="I211" s="197"/>
      <c r="J211" s="197"/>
      <c r="K211" s="197"/>
      <c r="L211" s="197"/>
      <c r="M211" s="197"/>
      <c r="N211" s="197"/>
      <c r="O211" s="197"/>
      <c r="P211" s="197"/>
      <c r="Q211" s="197"/>
      <c r="R211" s="197"/>
      <c r="S211" s="197"/>
      <c r="T211" s="197"/>
      <c r="U211" s="197"/>
      <c r="V211" s="197" t="s">
        <v>797</v>
      </c>
      <c r="W211" s="197"/>
      <c r="X211" s="197"/>
    </row>
    <row r="212" spans="1:24" ht="14" x14ac:dyDescent="0.2">
      <c r="A212" s="197"/>
      <c r="B212" s="197"/>
      <c r="C212" s="197"/>
      <c r="D212" s="197"/>
      <c r="E212" s="197"/>
      <c r="F212" s="197"/>
      <c r="G212" s="197"/>
      <c r="H212" s="197"/>
      <c r="I212" s="197"/>
      <c r="J212" s="197"/>
      <c r="K212" s="197"/>
      <c r="L212" s="197"/>
      <c r="M212" s="197"/>
      <c r="N212" s="197"/>
      <c r="O212" s="197"/>
      <c r="P212" s="197"/>
      <c r="Q212" s="197"/>
      <c r="R212" s="197"/>
      <c r="S212" s="197"/>
      <c r="T212" s="197"/>
      <c r="U212" s="197"/>
      <c r="V212" s="197" t="s">
        <v>798</v>
      </c>
      <c r="W212" s="197"/>
      <c r="X212" s="197"/>
    </row>
    <row r="213" spans="1:24" ht="14" x14ac:dyDescent="0.2">
      <c r="A213" s="197"/>
      <c r="B213" s="197"/>
      <c r="C213" s="197"/>
      <c r="D213" s="197"/>
      <c r="E213" s="197"/>
      <c r="F213" s="197"/>
      <c r="G213" s="197"/>
      <c r="H213" s="197"/>
      <c r="I213" s="197"/>
      <c r="J213" s="197"/>
      <c r="K213" s="197"/>
      <c r="L213" s="197"/>
      <c r="M213" s="197"/>
      <c r="N213" s="197"/>
      <c r="O213" s="197"/>
      <c r="P213" s="197"/>
      <c r="Q213" s="197"/>
      <c r="R213" s="197"/>
      <c r="S213" s="197"/>
      <c r="T213" s="197"/>
      <c r="U213" s="197"/>
      <c r="V213" s="197" t="s">
        <v>799</v>
      </c>
      <c r="W213" s="197"/>
      <c r="X213" s="197"/>
    </row>
    <row r="214" spans="1:24" ht="14" x14ac:dyDescent="0.2">
      <c r="A214" s="197"/>
      <c r="B214" s="197"/>
      <c r="C214" s="197"/>
      <c r="D214" s="197"/>
      <c r="E214" s="197"/>
      <c r="F214" s="197"/>
      <c r="G214" s="197"/>
      <c r="H214" s="197"/>
      <c r="I214" s="197"/>
      <c r="J214" s="197"/>
      <c r="K214" s="197"/>
      <c r="L214" s="197"/>
      <c r="M214" s="197"/>
      <c r="N214" s="197"/>
      <c r="O214" s="197"/>
      <c r="P214" s="197"/>
      <c r="Q214" s="197"/>
      <c r="R214" s="197"/>
      <c r="S214" s="197"/>
      <c r="T214" s="197"/>
      <c r="U214" s="197"/>
      <c r="V214" s="197" t="s">
        <v>800</v>
      </c>
      <c r="W214" s="197"/>
      <c r="X214" s="197"/>
    </row>
    <row r="215" spans="1:24" ht="14" x14ac:dyDescent="0.2">
      <c r="A215" s="197"/>
      <c r="B215" s="197"/>
      <c r="C215" s="197"/>
      <c r="D215" s="197"/>
      <c r="E215" s="197"/>
      <c r="F215" s="197"/>
      <c r="G215" s="197"/>
      <c r="H215" s="197"/>
      <c r="I215" s="197"/>
      <c r="J215" s="197"/>
      <c r="K215" s="197"/>
      <c r="L215" s="197"/>
      <c r="M215" s="197"/>
      <c r="N215" s="197"/>
      <c r="O215" s="197"/>
      <c r="P215" s="197"/>
      <c r="Q215" s="197"/>
      <c r="R215" s="197"/>
      <c r="S215" s="197"/>
      <c r="T215" s="197"/>
      <c r="U215" s="197"/>
      <c r="V215" s="197" t="s">
        <v>801</v>
      </c>
      <c r="W215" s="197"/>
      <c r="X215" s="197"/>
    </row>
    <row r="216" spans="1:24" ht="14" x14ac:dyDescent="0.2">
      <c r="A216" s="197"/>
      <c r="B216" s="197"/>
      <c r="C216" s="197"/>
      <c r="D216" s="197"/>
      <c r="E216" s="197"/>
      <c r="F216" s="197"/>
      <c r="G216" s="197"/>
      <c r="H216" s="197"/>
      <c r="I216" s="197"/>
      <c r="J216" s="197"/>
      <c r="K216" s="197"/>
      <c r="L216" s="197"/>
      <c r="M216" s="197"/>
      <c r="N216" s="197"/>
      <c r="O216" s="197"/>
      <c r="P216" s="197"/>
      <c r="Q216" s="197"/>
      <c r="R216" s="197"/>
      <c r="S216" s="197"/>
      <c r="T216" s="197"/>
      <c r="U216" s="197"/>
      <c r="V216" s="197" t="s">
        <v>802</v>
      </c>
      <c r="W216" s="197"/>
      <c r="X216" s="197"/>
    </row>
    <row r="217" spans="1:24" ht="14" x14ac:dyDescent="0.2">
      <c r="A217" s="197"/>
      <c r="B217" s="197"/>
      <c r="C217" s="197"/>
      <c r="D217" s="197"/>
      <c r="E217" s="197"/>
      <c r="F217" s="197"/>
      <c r="G217" s="197"/>
      <c r="H217" s="197"/>
      <c r="I217" s="197"/>
      <c r="J217" s="197"/>
      <c r="K217" s="197"/>
      <c r="L217" s="197"/>
      <c r="M217" s="197"/>
      <c r="N217" s="197"/>
      <c r="O217" s="197"/>
      <c r="P217" s="197"/>
      <c r="Q217" s="197"/>
      <c r="R217" s="197"/>
      <c r="S217" s="197"/>
      <c r="T217" s="197"/>
      <c r="U217" s="197"/>
      <c r="V217" s="197" t="s">
        <v>803</v>
      </c>
      <c r="W217" s="197"/>
      <c r="X217" s="197"/>
    </row>
    <row r="218" spans="1:24" ht="14" x14ac:dyDescent="0.2">
      <c r="A218" s="197"/>
      <c r="B218" s="197"/>
      <c r="C218" s="197"/>
      <c r="D218" s="197"/>
      <c r="E218" s="197"/>
      <c r="F218" s="197"/>
      <c r="G218" s="197"/>
      <c r="H218" s="197"/>
      <c r="I218" s="197"/>
      <c r="J218" s="197"/>
      <c r="K218" s="197"/>
      <c r="L218" s="197"/>
      <c r="M218" s="197"/>
      <c r="N218" s="197"/>
      <c r="O218" s="197"/>
      <c r="P218" s="197"/>
      <c r="Q218" s="197"/>
      <c r="R218" s="197"/>
      <c r="S218" s="197"/>
      <c r="T218" s="197"/>
      <c r="U218" s="197"/>
      <c r="V218" s="197" t="s">
        <v>804</v>
      </c>
      <c r="W218" s="197"/>
      <c r="X218" s="197"/>
    </row>
    <row r="219" spans="1:24" ht="14" x14ac:dyDescent="0.2">
      <c r="A219" s="197"/>
      <c r="B219" s="197"/>
      <c r="C219" s="197"/>
      <c r="D219" s="197"/>
      <c r="E219" s="197"/>
      <c r="F219" s="197"/>
      <c r="G219" s="197"/>
      <c r="H219" s="197"/>
      <c r="I219" s="197"/>
      <c r="J219" s="197"/>
      <c r="K219" s="197"/>
      <c r="L219" s="197"/>
      <c r="M219" s="197"/>
      <c r="N219" s="197"/>
      <c r="O219" s="197"/>
      <c r="P219" s="197"/>
      <c r="Q219" s="197"/>
      <c r="R219" s="197"/>
      <c r="S219" s="197"/>
      <c r="T219" s="197"/>
      <c r="U219" s="197"/>
      <c r="V219" s="197" t="s">
        <v>805</v>
      </c>
      <c r="W219" s="197"/>
      <c r="X219" s="197"/>
    </row>
    <row r="220" spans="1:24" ht="14" x14ac:dyDescent="0.2">
      <c r="A220" s="197"/>
      <c r="B220" s="197"/>
      <c r="C220" s="197"/>
      <c r="D220" s="197"/>
      <c r="E220" s="197"/>
      <c r="F220" s="197"/>
      <c r="G220" s="197"/>
      <c r="H220" s="197"/>
      <c r="I220" s="197"/>
      <c r="J220" s="197"/>
      <c r="K220" s="197"/>
      <c r="L220" s="197"/>
      <c r="M220" s="197"/>
      <c r="N220" s="197"/>
      <c r="O220" s="197"/>
      <c r="P220" s="197"/>
      <c r="Q220" s="197"/>
      <c r="R220" s="197"/>
      <c r="S220" s="197"/>
      <c r="T220" s="197"/>
      <c r="U220" s="197"/>
      <c r="V220" s="197" t="s">
        <v>806</v>
      </c>
      <c r="W220" s="197"/>
      <c r="X220" s="197"/>
    </row>
    <row r="221" spans="1:24" ht="14" x14ac:dyDescent="0.2">
      <c r="A221" s="197"/>
      <c r="B221" s="197"/>
      <c r="C221" s="197"/>
      <c r="D221" s="197"/>
      <c r="E221" s="197"/>
      <c r="F221" s="197"/>
      <c r="G221" s="197"/>
      <c r="H221" s="197"/>
      <c r="I221" s="197"/>
      <c r="J221" s="197"/>
      <c r="K221" s="197"/>
      <c r="L221" s="197"/>
      <c r="M221" s="197"/>
      <c r="N221" s="197"/>
      <c r="O221" s="197"/>
      <c r="P221" s="197"/>
      <c r="Q221" s="197"/>
      <c r="R221" s="197"/>
      <c r="S221" s="197"/>
      <c r="T221" s="197"/>
      <c r="U221" s="197"/>
      <c r="V221" s="197" t="s">
        <v>807</v>
      </c>
      <c r="W221" s="197"/>
      <c r="X221" s="197"/>
    </row>
    <row r="222" spans="1:24" ht="14" x14ac:dyDescent="0.2">
      <c r="A222" s="197"/>
      <c r="B222" s="197"/>
      <c r="C222" s="197"/>
      <c r="D222" s="197"/>
      <c r="E222" s="197"/>
      <c r="F222" s="197"/>
      <c r="G222" s="197"/>
      <c r="H222" s="197"/>
      <c r="I222" s="197"/>
      <c r="J222" s="197"/>
      <c r="K222" s="197"/>
      <c r="L222" s="197"/>
      <c r="M222" s="197"/>
      <c r="N222" s="197"/>
      <c r="O222" s="197"/>
      <c r="P222" s="197"/>
      <c r="Q222" s="197"/>
      <c r="R222" s="197"/>
      <c r="S222" s="197"/>
      <c r="T222" s="197"/>
      <c r="U222" s="197"/>
      <c r="V222" s="197" t="s">
        <v>808</v>
      </c>
      <c r="W222" s="197"/>
      <c r="X222" s="197"/>
    </row>
    <row r="223" spans="1:24" ht="14" x14ac:dyDescent="0.2">
      <c r="A223" s="197"/>
      <c r="B223" s="197"/>
      <c r="C223" s="197"/>
      <c r="D223" s="197"/>
      <c r="E223" s="197"/>
      <c r="F223" s="197"/>
      <c r="G223" s="197"/>
      <c r="H223" s="197"/>
      <c r="I223" s="197"/>
      <c r="J223" s="197"/>
      <c r="K223" s="197"/>
      <c r="L223" s="197"/>
      <c r="M223" s="197"/>
      <c r="N223" s="197"/>
      <c r="O223" s="197"/>
      <c r="P223" s="197"/>
      <c r="Q223" s="197"/>
      <c r="R223" s="197"/>
      <c r="S223" s="197"/>
      <c r="T223" s="197"/>
      <c r="U223" s="197"/>
      <c r="V223" s="197" t="s">
        <v>809</v>
      </c>
      <c r="W223" s="197"/>
      <c r="X223" s="197"/>
    </row>
    <row r="224" spans="1:24" ht="14" x14ac:dyDescent="0.2">
      <c r="A224" s="197"/>
      <c r="B224" s="197"/>
      <c r="C224" s="197"/>
      <c r="D224" s="197"/>
      <c r="E224" s="197"/>
      <c r="F224" s="197"/>
      <c r="G224" s="197"/>
      <c r="H224" s="197"/>
      <c r="I224" s="197"/>
      <c r="J224" s="197"/>
      <c r="K224" s="197"/>
      <c r="L224" s="197"/>
      <c r="M224" s="197"/>
      <c r="N224" s="197"/>
      <c r="O224" s="197"/>
      <c r="P224" s="197"/>
      <c r="Q224" s="197"/>
      <c r="R224" s="197"/>
      <c r="S224" s="197"/>
      <c r="T224" s="197"/>
      <c r="U224" s="197"/>
      <c r="V224" s="197" t="s">
        <v>810</v>
      </c>
      <c r="W224" s="197"/>
      <c r="X224" s="197"/>
    </row>
    <row r="225" spans="1:24" ht="14" x14ac:dyDescent="0.2">
      <c r="A225" s="197"/>
      <c r="B225" s="197"/>
      <c r="C225" s="197"/>
      <c r="D225" s="197"/>
      <c r="E225" s="197"/>
      <c r="F225" s="197"/>
      <c r="G225" s="197"/>
      <c r="H225" s="197"/>
      <c r="I225" s="197"/>
      <c r="J225" s="197"/>
      <c r="K225" s="197"/>
      <c r="L225" s="197"/>
      <c r="M225" s="197"/>
      <c r="N225" s="197"/>
      <c r="O225" s="197"/>
      <c r="P225" s="197"/>
      <c r="Q225" s="197"/>
      <c r="R225" s="197"/>
      <c r="S225" s="197"/>
      <c r="T225" s="197"/>
      <c r="U225" s="197"/>
      <c r="V225" s="197" t="s">
        <v>811</v>
      </c>
      <c r="W225" s="197"/>
      <c r="X225" s="197"/>
    </row>
    <row r="226" spans="1:24" ht="14" x14ac:dyDescent="0.2">
      <c r="A226" s="197"/>
      <c r="B226" s="197"/>
      <c r="C226" s="197"/>
      <c r="D226" s="197"/>
      <c r="E226" s="197"/>
      <c r="F226" s="197"/>
      <c r="G226" s="197"/>
      <c r="H226" s="197"/>
      <c r="I226" s="197"/>
      <c r="J226" s="197"/>
      <c r="K226" s="197"/>
      <c r="L226" s="197"/>
      <c r="M226" s="197"/>
      <c r="N226" s="197"/>
      <c r="O226" s="197"/>
      <c r="P226" s="197"/>
      <c r="Q226" s="197"/>
      <c r="R226" s="197"/>
      <c r="S226" s="197"/>
      <c r="T226" s="197"/>
      <c r="U226" s="197"/>
      <c r="V226" s="197" t="s">
        <v>812</v>
      </c>
      <c r="W226" s="197"/>
      <c r="X226" s="197"/>
    </row>
    <row r="227" spans="1:24" ht="14" x14ac:dyDescent="0.2">
      <c r="A227" s="197"/>
      <c r="B227" s="197"/>
      <c r="C227" s="197"/>
      <c r="D227" s="197"/>
      <c r="E227" s="197"/>
      <c r="F227" s="197"/>
      <c r="G227" s="197"/>
      <c r="H227" s="197"/>
      <c r="I227" s="197"/>
      <c r="J227" s="197"/>
      <c r="K227" s="197"/>
      <c r="L227" s="197"/>
      <c r="M227" s="197"/>
      <c r="N227" s="197"/>
      <c r="O227" s="197"/>
      <c r="P227" s="197"/>
      <c r="Q227" s="197"/>
      <c r="R227" s="197"/>
      <c r="S227" s="197"/>
      <c r="T227" s="197"/>
      <c r="U227" s="197"/>
      <c r="V227" s="197" t="s">
        <v>813</v>
      </c>
      <c r="W227" s="197"/>
      <c r="X227" s="197"/>
    </row>
    <row r="228" spans="1:24" ht="14" x14ac:dyDescent="0.2">
      <c r="A228" s="197"/>
      <c r="B228" s="197"/>
      <c r="C228" s="197"/>
      <c r="D228" s="197"/>
      <c r="E228" s="197"/>
      <c r="F228" s="197"/>
      <c r="G228" s="197"/>
      <c r="H228" s="197"/>
      <c r="I228" s="197"/>
      <c r="J228" s="197"/>
      <c r="K228" s="197"/>
      <c r="L228" s="197"/>
      <c r="M228" s="197"/>
      <c r="N228" s="197"/>
      <c r="O228" s="197"/>
      <c r="P228" s="197"/>
      <c r="Q228" s="197"/>
      <c r="R228" s="197"/>
      <c r="S228" s="197"/>
      <c r="T228" s="197"/>
      <c r="U228" s="197"/>
      <c r="V228" s="197" t="s">
        <v>814</v>
      </c>
      <c r="W228" s="197"/>
      <c r="X228" s="197"/>
    </row>
    <row r="229" spans="1:24" ht="14" x14ac:dyDescent="0.2">
      <c r="A229" s="197"/>
      <c r="B229" s="197"/>
      <c r="C229" s="197"/>
      <c r="D229" s="197"/>
      <c r="E229" s="197"/>
      <c r="F229" s="197"/>
      <c r="G229" s="197"/>
      <c r="H229" s="197"/>
      <c r="I229" s="197"/>
      <c r="J229" s="197"/>
      <c r="K229" s="197"/>
      <c r="L229" s="197"/>
      <c r="M229" s="197"/>
      <c r="N229" s="197"/>
      <c r="O229" s="197"/>
      <c r="P229" s="197"/>
      <c r="Q229" s="197"/>
      <c r="R229" s="197"/>
      <c r="S229" s="197"/>
      <c r="T229" s="197"/>
      <c r="U229" s="197"/>
      <c r="V229" s="197" t="s">
        <v>815</v>
      </c>
      <c r="W229" s="197"/>
      <c r="X229" s="197"/>
    </row>
    <row r="230" spans="1:24" ht="14" x14ac:dyDescent="0.2">
      <c r="A230" s="197"/>
      <c r="B230" s="197"/>
      <c r="C230" s="197"/>
      <c r="D230" s="197"/>
      <c r="E230" s="197"/>
      <c r="F230" s="197"/>
      <c r="G230" s="197"/>
      <c r="H230" s="197"/>
      <c r="I230" s="197"/>
      <c r="J230" s="197"/>
      <c r="K230" s="197"/>
      <c r="L230" s="197"/>
      <c r="M230" s="197"/>
      <c r="N230" s="197"/>
      <c r="O230" s="197"/>
      <c r="P230" s="197"/>
      <c r="Q230" s="197"/>
      <c r="R230" s="197"/>
      <c r="S230" s="197"/>
      <c r="T230" s="197"/>
      <c r="U230" s="197"/>
      <c r="V230" s="197" t="s">
        <v>816</v>
      </c>
      <c r="W230" s="197"/>
      <c r="X230" s="197"/>
    </row>
    <row r="231" spans="1:24" ht="14" x14ac:dyDescent="0.2">
      <c r="A231" s="197"/>
      <c r="B231" s="197"/>
      <c r="C231" s="197"/>
      <c r="D231" s="197"/>
      <c r="E231" s="197"/>
      <c r="F231" s="197"/>
      <c r="G231" s="197"/>
      <c r="H231" s="197"/>
      <c r="I231" s="197"/>
      <c r="J231" s="197"/>
      <c r="K231" s="197"/>
      <c r="L231" s="197"/>
      <c r="M231" s="197"/>
      <c r="N231" s="197"/>
      <c r="O231" s="197"/>
      <c r="P231" s="197"/>
      <c r="Q231" s="197"/>
      <c r="R231" s="197"/>
      <c r="S231" s="197"/>
      <c r="T231" s="197"/>
      <c r="U231" s="197"/>
      <c r="V231" s="197" t="s">
        <v>817</v>
      </c>
      <c r="W231" s="197"/>
      <c r="X231" s="197"/>
    </row>
    <row r="232" spans="1:24" ht="14" x14ac:dyDescent="0.2">
      <c r="A232" s="197"/>
      <c r="B232" s="197"/>
      <c r="C232" s="197"/>
      <c r="D232" s="197"/>
      <c r="E232" s="197"/>
      <c r="F232" s="197"/>
      <c r="G232" s="197"/>
      <c r="H232" s="197"/>
      <c r="I232" s="197"/>
      <c r="J232" s="197"/>
      <c r="K232" s="197"/>
      <c r="L232" s="197"/>
      <c r="M232" s="197"/>
      <c r="N232" s="197"/>
      <c r="O232" s="197"/>
      <c r="P232" s="197"/>
      <c r="Q232" s="197"/>
      <c r="R232" s="197"/>
      <c r="S232" s="197"/>
      <c r="T232" s="197"/>
      <c r="U232" s="197"/>
      <c r="V232" s="197" t="s">
        <v>818</v>
      </c>
      <c r="W232" s="197"/>
      <c r="X232" s="197"/>
    </row>
    <row r="233" spans="1:24" ht="14" x14ac:dyDescent="0.2">
      <c r="A233" s="197"/>
      <c r="B233" s="197"/>
      <c r="C233" s="197"/>
      <c r="D233" s="197"/>
      <c r="E233" s="197"/>
      <c r="F233" s="197"/>
      <c r="G233" s="197"/>
      <c r="H233" s="197"/>
      <c r="I233" s="197"/>
      <c r="J233" s="197"/>
      <c r="K233" s="197"/>
      <c r="L233" s="197"/>
      <c r="M233" s="197"/>
      <c r="N233" s="197"/>
      <c r="O233" s="197"/>
      <c r="P233" s="197"/>
      <c r="Q233" s="197"/>
      <c r="R233" s="197"/>
      <c r="S233" s="197"/>
      <c r="T233" s="197"/>
      <c r="U233" s="197"/>
      <c r="V233" s="197" t="s">
        <v>819</v>
      </c>
      <c r="W233" s="197"/>
      <c r="X233" s="197"/>
    </row>
    <row r="234" spans="1:24" ht="14" x14ac:dyDescent="0.2">
      <c r="A234" s="197"/>
      <c r="B234" s="197"/>
      <c r="C234" s="197"/>
      <c r="D234" s="197"/>
      <c r="E234" s="197"/>
      <c r="F234" s="197"/>
      <c r="G234" s="197"/>
      <c r="H234" s="197"/>
      <c r="I234" s="197"/>
      <c r="J234" s="197"/>
      <c r="K234" s="197"/>
      <c r="L234" s="197"/>
      <c r="M234" s="197"/>
      <c r="N234" s="197"/>
      <c r="O234" s="197"/>
      <c r="P234" s="197"/>
      <c r="Q234" s="197"/>
      <c r="R234" s="197"/>
      <c r="S234" s="197"/>
      <c r="T234" s="197"/>
      <c r="U234" s="197"/>
      <c r="V234" s="197" t="s">
        <v>820</v>
      </c>
      <c r="W234" s="197"/>
      <c r="X234" s="197"/>
    </row>
    <row r="235" spans="1:24" ht="14" x14ac:dyDescent="0.2">
      <c r="A235" s="197"/>
      <c r="B235" s="197"/>
      <c r="C235" s="197"/>
      <c r="D235" s="197"/>
      <c r="E235" s="197"/>
      <c r="F235" s="197"/>
      <c r="G235" s="197"/>
      <c r="H235" s="197"/>
      <c r="I235" s="197"/>
      <c r="J235" s="197"/>
      <c r="K235" s="197"/>
      <c r="L235" s="197"/>
      <c r="M235" s="197"/>
      <c r="N235" s="197"/>
      <c r="O235" s="197"/>
      <c r="P235" s="197"/>
      <c r="Q235" s="197"/>
      <c r="R235" s="197"/>
      <c r="S235" s="197"/>
      <c r="T235" s="197"/>
      <c r="U235" s="197"/>
      <c r="V235" s="197" t="s">
        <v>821</v>
      </c>
      <c r="W235" s="197"/>
      <c r="X235" s="197"/>
    </row>
    <row r="236" spans="1:24" ht="14" x14ac:dyDescent="0.2">
      <c r="A236" s="197"/>
      <c r="B236" s="197"/>
      <c r="C236" s="197"/>
      <c r="D236" s="197"/>
      <c r="E236" s="197"/>
      <c r="F236" s="197"/>
      <c r="G236" s="197"/>
      <c r="H236" s="197"/>
      <c r="I236" s="197"/>
      <c r="J236" s="197"/>
      <c r="K236" s="197"/>
      <c r="L236" s="197"/>
      <c r="M236" s="197"/>
      <c r="N236" s="197"/>
      <c r="O236" s="197"/>
      <c r="P236" s="197"/>
      <c r="Q236" s="197"/>
      <c r="R236" s="197"/>
      <c r="S236" s="197"/>
      <c r="T236" s="197"/>
      <c r="U236" s="197"/>
      <c r="V236" s="197" t="s">
        <v>822</v>
      </c>
      <c r="W236" s="197"/>
      <c r="X236" s="197"/>
    </row>
    <row r="237" spans="1:24" ht="14" x14ac:dyDescent="0.2">
      <c r="A237" s="197"/>
      <c r="B237" s="197"/>
      <c r="C237" s="197"/>
      <c r="D237" s="197"/>
      <c r="E237" s="197"/>
      <c r="F237" s="197"/>
      <c r="G237" s="197"/>
      <c r="H237" s="197"/>
      <c r="I237" s="197"/>
      <c r="J237" s="197"/>
      <c r="K237" s="197"/>
      <c r="L237" s="197"/>
      <c r="M237" s="197"/>
      <c r="N237" s="197"/>
      <c r="O237" s="197"/>
      <c r="P237" s="197"/>
      <c r="Q237" s="197"/>
      <c r="R237" s="197"/>
      <c r="S237" s="197"/>
      <c r="T237" s="197"/>
      <c r="U237" s="197"/>
      <c r="V237" s="197" t="s">
        <v>823</v>
      </c>
      <c r="W237" s="197"/>
      <c r="X237" s="197"/>
    </row>
    <row r="238" spans="1:24" ht="14" x14ac:dyDescent="0.2">
      <c r="A238" s="197"/>
      <c r="B238" s="197"/>
      <c r="C238" s="197"/>
      <c r="D238" s="197"/>
      <c r="E238" s="197"/>
      <c r="F238" s="197"/>
      <c r="G238" s="197"/>
      <c r="H238" s="197"/>
      <c r="I238" s="197"/>
      <c r="J238" s="197"/>
      <c r="K238" s="197"/>
      <c r="L238" s="197"/>
      <c r="M238" s="197"/>
      <c r="N238" s="197"/>
      <c r="O238" s="197"/>
      <c r="P238" s="197"/>
      <c r="Q238" s="197"/>
      <c r="R238" s="197"/>
      <c r="S238" s="197"/>
      <c r="T238" s="197"/>
      <c r="U238" s="197"/>
      <c r="V238" s="197" t="s">
        <v>824</v>
      </c>
      <c r="W238" s="197"/>
      <c r="X238" s="197"/>
    </row>
    <row r="239" spans="1:24" ht="14" x14ac:dyDescent="0.2">
      <c r="A239" s="197"/>
      <c r="B239" s="197"/>
      <c r="C239" s="197"/>
      <c r="D239" s="197"/>
      <c r="E239" s="197"/>
      <c r="F239" s="197"/>
      <c r="G239" s="197"/>
      <c r="H239" s="197"/>
      <c r="I239" s="197"/>
      <c r="J239" s="197"/>
      <c r="K239" s="197"/>
      <c r="L239" s="197"/>
      <c r="M239" s="197"/>
      <c r="N239" s="197"/>
      <c r="O239" s="197"/>
      <c r="P239" s="197"/>
      <c r="Q239" s="197"/>
      <c r="R239" s="197"/>
      <c r="S239" s="197"/>
      <c r="T239" s="197"/>
      <c r="U239" s="197"/>
      <c r="V239" s="197" t="s">
        <v>825</v>
      </c>
      <c r="W239" s="197"/>
      <c r="X239" s="197"/>
    </row>
    <row r="240" spans="1:24" ht="14" x14ac:dyDescent="0.2">
      <c r="A240" s="197"/>
      <c r="B240" s="197"/>
      <c r="C240" s="197"/>
      <c r="D240" s="197"/>
      <c r="E240" s="197"/>
      <c r="F240" s="197"/>
      <c r="G240" s="197"/>
      <c r="H240" s="197"/>
      <c r="I240" s="197"/>
      <c r="J240" s="197"/>
      <c r="K240" s="197"/>
      <c r="L240" s="197"/>
      <c r="M240" s="197"/>
      <c r="N240" s="197"/>
      <c r="O240" s="197"/>
      <c r="P240" s="197"/>
      <c r="Q240" s="197"/>
      <c r="R240" s="197"/>
      <c r="S240" s="197"/>
      <c r="T240" s="197"/>
      <c r="U240" s="197"/>
      <c r="V240" s="197" t="s">
        <v>826</v>
      </c>
      <c r="W240" s="197"/>
      <c r="X240" s="197"/>
    </row>
    <row r="241" spans="1:24" ht="14" x14ac:dyDescent="0.2">
      <c r="A241" s="197"/>
      <c r="B241" s="197"/>
      <c r="C241" s="197"/>
      <c r="D241" s="197"/>
      <c r="E241" s="197"/>
      <c r="F241" s="197"/>
      <c r="G241" s="197"/>
      <c r="H241" s="197"/>
      <c r="I241" s="197"/>
      <c r="J241" s="197"/>
      <c r="K241" s="197"/>
      <c r="L241" s="197"/>
      <c r="M241" s="197"/>
      <c r="N241" s="197"/>
      <c r="O241" s="197"/>
      <c r="P241" s="197"/>
      <c r="Q241" s="197"/>
      <c r="R241" s="197"/>
      <c r="S241" s="197"/>
      <c r="T241" s="197"/>
      <c r="U241" s="197"/>
      <c r="V241" s="197" t="s">
        <v>827</v>
      </c>
      <c r="W241" s="197"/>
      <c r="X241" s="197"/>
    </row>
    <row r="242" spans="1:24" ht="14" x14ac:dyDescent="0.2">
      <c r="A242" s="197"/>
      <c r="B242" s="197"/>
      <c r="C242" s="197"/>
      <c r="D242" s="197"/>
      <c r="E242" s="197"/>
      <c r="F242" s="197"/>
      <c r="G242" s="197"/>
      <c r="H242" s="197"/>
      <c r="I242" s="197"/>
      <c r="J242" s="197"/>
      <c r="K242" s="197"/>
      <c r="L242" s="197"/>
      <c r="M242" s="197"/>
      <c r="N242" s="197"/>
      <c r="O242" s="197"/>
      <c r="P242" s="197"/>
      <c r="Q242" s="197"/>
      <c r="R242" s="197"/>
      <c r="S242" s="197"/>
      <c r="T242" s="197"/>
      <c r="U242" s="197"/>
      <c r="V242" s="197" t="s">
        <v>828</v>
      </c>
      <c r="W242" s="197"/>
      <c r="X242" s="197"/>
    </row>
    <row r="243" spans="1:24" ht="14" x14ac:dyDescent="0.2">
      <c r="A243" s="197"/>
      <c r="B243" s="197"/>
      <c r="C243" s="197"/>
      <c r="D243" s="197"/>
      <c r="E243" s="197"/>
      <c r="F243" s="197"/>
      <c r="G243" s="197"/>
      <c r="H243" s="197"/>
      <c r="I243" s="197"/>
      <c r="J243" s="197"/>
      <c r="K243" s="197"/>
      <c r="L243" s="197"/>
      <c r="M243" s="197"/>
      <c r="N243" s="197"/>
      <c r="O243" s="197"/>
      <c r="P243" s="197"/>
      <c r="Q243" s="197"/>
      <c r="R243" s="197"/>
      <c r="S243" s="197"/>
      <c r="T243" s="197"/>
      <c r="U243" s="197"/>
      <c r="V243" s="197" t="s">
        <v>829</v>
      </c>
      <c r="W243" s="197"/>
      <c r="X243" s="197"/>
    </row>
    <row r="244" spans="1:24" ht="14" x14ac:dyDescent="0.2">
      <c r="A244" s="197"/>
      <c r="B244" s="197"/>
      <c r="C244" s="197"/>
      <c r="D244" s="197"/>
      <c r="E244" s="197"/>
      <c r="F244" s="197"/>
      <c r="G244" s="197"/>
      <c r="H244" s="197"/>
      <c r="I244" s="197"/>
      <c r="J244" s="197"/>
      <c r="K244" s="197"/>
      <c r="L244" s="197"/>
      <c r="M244" s="197"/>
      <c r="N244" s="197"/>
      <c r="O244" s="197"/>
      <c r="P244" s="197"/>
      <c r="Q244" s="197"/>
      <c r="R244" s="197"/>
      <c r="S244" s="197"/>
      <c r="T244" s="197"/>
      <c r="U244" s="197"/>
      <c r="V244" s="197" t="s">
        <v>830</v>
      </c>
      <c r="W244" s="197"/>
      <c r="X244" s="197"/>
    </row>
    <row r="245" spans="1:24" ht="14" x14ac:dyDescent="0.2">
      <c r="A245" s="197"/>
      <c r="B245" s="197"/>
      <c r="C245" s="197"/>
      <c r="D245" s="197"/>
      <c r="E245" s="197"/>
      <c r="F245" s="197"/>
      <c r="G245" s="197"/>
      <c r="H245" s="197"/>
      <c r="I245" s="197"/>
      <c r="J245" s="197"/>
      <c r="K245" s="197"/>
      <c r="L245" s="197"/>
      <c r="M245" s="197"/>
      <c r="N245" s="197"/>
      <c r="O245" s="197"/>
      <c r="P245" s="197"/>
      <c r="Q245" s="197"/>
      <c r="R245" s="197"/>
      <c r="S245" s="197"/>
      <c r="T245" s="197"/>
      <c r="U245" s="197"/>
      <c r="V245" s="197" t="s">
        <v>831</v>
      </c>
      <c r="W245" s="197"/>
      <c r="X245" s="197"/>
    </row>
    <row r="246" spans="1:24" ht="14" x14ac:dyDescent="0.2">
      <c r="A246" s="197"/>
      <c r="B246" s="197"/>
      <c r="C246" s="197"/>
      <c r="D246" s="197"/>
      <c r="E246" s="197"/>
      <c r="F246" s="197"/>
      <c r="G246" s="197"/>
      <c r="H246" s="197"/>
      <c r="I246" s="197"/>
      <c r="J246" s="197"/>
      <c r="K246" s="197"/>
      <c r="L246" s="197"/>
      <c r="M246" s="197"/>
      <c r="N246" s="197"/>
      <c r="O246" s="197"/>
      <c r="P246" s="197"/>
      <c r="Q246" s="197"/>
      <c r="R246" s="197"/>
      <c r="S246" s="197"/>
      <c r="T246" s="197"/>
      <c r="U246" s="197"/>
      <c r="V246" s="197" t="s">
        <v>832</v>
      </c>
      <c r="W246" s="197"/>
      <c r="X246" s="197"/>
    </row>
    <row r="247" spans="1:24" ht="14" x14ac:dyDescent="0.2">
      <c r="A247" s="197"/>
      <c r="B247" s="197"/>
      <c r="C247" s="197"/>
      <c r="D247" s="197"/>
      <c r="E247" s="197"/>
      <c r="F247" s="197"/>
      <c r="G247" s="197"/>
      <c r="H247" s="197"/>
      <c r="I247" s="197"/>
      <c r="J247" s="197"/>
      <c r="K247" s="197"/>
      <c r="L247" s="197"/>
      <c r="M247" s="197"/>
      <c r="N247" s="197"/>
      <c r="O247" s="197"/>
      <c r="P247" s="197"/>
      <c r="Q247" s="197"/>
      <c r="R247" s="197"/>
      <c r="S247" s="197"/>
      <c r="T247" s="197"/>
      <c r="U247" s="197"/>
      <c r="V247" s="197" t="s">
        <v>833</v>
      </c>
      <c r="W247" s="197"/>
      <c r="X247" s="197"/>
    </row>
    <row r="248" spans="1:24" ht="14" x14ac:dyDescent="0.2">
      <c r="A248" s="197"/>
      <c r="B248" s="197"/>
      <c r="C248" s="197"/>
      <c r="D248" s="197"/>
      <c r="E248" s="197"/>
      <c r="F248" s="197"/>
      <c r="G248" s="197"/>
      <c r="H248" s="197"/>
      <c r="I248" s="197"/>
      <c r="J248" s="197"/>
      <c r="K248" s="197"/>
      <c r="L248" s="197"/>
      <c r="M248" s="197"/>
      <c r="N248" s="197"/>
      <c r="O248" s="197"/>
      <c r="P248" s="197"/>
      <c r="Q248" s="197"/>
      <c r="R248" s="197"/>
      <c r="S248" s="197"/>
      <c r="T248" s="197"/>
      <c r="U248" s="197"/>
      <c r="V248" s="197" t="s">
        <v>834</v>
      </c>
      <c r="W248" s="197"/>
      <c r="X248" s="197"/>
    </row>
    <row r="249" spans="1:24" ht="14" x14ac:dyDescent="0.2">
      <c r="A249" s="197"/>
      <c r="B249" s="197"/>
      <c r="C249" s="197"/>
      <c r="D249" s="197"/>
      <c r="E249" s="197"/>
      <c r="F249" s="197"/>
      <c r="G249" s="197"/>
      <c r="H249" s="197"/>
      <c r="I249" s="197"/>
      <c r="J249" s="197"/>
      <c r="K249" s="197"/>
      <c r="L249" s="197"/>
      <c r="M249" s="197"/>
      <c r="N249" s="197"/>
      <c r="O249" s="197"/>
      <c r="P249" s="197"/>
      <c r="Q249" s="197"/>
      <c r="R249" s="197"/>
      <c r="S249" s="197"/>
      <c r="T249" s="197"/>
      <c r="U249" s="197"/>
      <c r="V249" s="197" t="s">
        <v>835</v>
      </c>
      <c r="W249" s="197"/>
      <c r="X249" s="197"/>
    </row>
    <row r="250" spans="1:24" ht="14" x14ac:dyDescent="0.2">
      <c r="A250" s="197"/>
      <c r="B250" s="197"/>
      <c r="C250" s="197"/>
      <c r="D250" s="197"/>
      <c r="E250" s="197"/>
      <c r="F250" s="197"/>
      <c r="G250" s="197"/>
      <c r="H250" s="197"/>
      <c r="I250" s="197"/>
      <c r="J250" s="197"/>
      <c r="K250" s="197"/>
      <c r="L250" s="197"/>
      <c r="M250" s="197"/>
      <c r="N250" s="197"/>
      <c r="O250" s="197"/>
      <c r="P250" s="197"/>
      <c r="Q250" s="197"/>
      <c r="R250" s="197"/>
      <c r="S250" s="197"/>
      <c r="T250" s="197"/>
      <c r="U250" s="197"/>
      <c r="V250" s="197" t="s">
        <v>836</v>
      </c>
      <c r="W250" s="197"/>
      <c r="X250" s="197"/>
    </row>
    <row r="251" spans="1:24" ht="14" x14ac:dyDescent="0.2">
      <c r="A251" s="197"/>
      <c r="B251" s="197"/>
      <c r="C251" s="197"/>
      <c r="D251" s="197"/>
      <c r="E251" s="197"/>
      <c r="F251" s="197"/>
      <c r="G251" s="197"/>
      <c r="H251" s="197"/>
      <c r="I251" s="197"/>
      <c r="J251" s="197"/>
      <c r="K251" s="197"/>
      <c r="L251" s="197"/>
      <c r="M251" s="197"/>
      <c r="N251" s="197"/>
      <c r="O251" s="197"/>
      <c r="P251" s="197"/>
      <c r="Q251" s="197"/>
      <c r="R251" s="197"/>
      <c r="S251" s="197"/>
      <c r="T251" s="197"/>
      <c r="U251" s="197"/>
      <c r="V251" s="197" t="s">
        <v>837</v>
      </c>
      <c r="W251" s="197"/>
      <c r="X251" s="197"/>
    </row>
    <row r="252" spans="1:24" ht="14" x14ac:dyDescent="0.2">
      <c r="A252" s="197"/>
      <c r="B252" s="197"/>
      <c r="C252" s="197"/>
      <c r="D252" s="197"/>
      <c r="E252" s="197"/>
      <c r="F252" s="197"/>
      <c r="G252" s="197"/>
      <c r="H252" s="197"/>
      <c r="I252" s="197"/>
      <c r="J252" s="197"/>
      <c r="K252" s="197"/>
      <c r="L252" s="197"/>
      <c r="M252" s="197"/>
      <c r="N252" s="197"/>
      <c r="O252" s="197"/>
      <c r="P252" s="197"/>
      <c r="Q252" s="197"/>
      <c r="R252" s="197"/>
      <c r="S252" s="197"/>
      <c r="T252" s="197"/>
      <c r="U252" s="197"/>
      <c r="V252" s="197" t="s">
        <v>838</v>
      </c>
      <c r="W252" s="197"/>
      <c r="X252" s="197"/>
    </row>
    <row r="253" spans="1:24" ht="14" x14ac:dyDescent="0.2">
      <c r="A253" s="197"/>
      <c r="B253" s="197"/>
      <c r="C253" s="197"/>
      <c r="D253" s="197"/>
      <c r="E253" s="197"/>
      <c r="F253" s="197"/>
      <c r="G253" s="197"/>
      <c r="H253" s="197"/>
      <c r="I253" s="197"/>
      <c r="J253" s="197"/>
      <c r="K253" s="197"/>
      <c r="L253" s="197"/>
      <c r="M253" s="197"/>
      <c r="N253" s="197"/>
      <c r="O253" s="197"/>
      <c r="P253" s="197"/>
      <c r="Q253" s="197"/>
      <c r="R253" s="197"/>
      <c r="S253" s="197"/>
      <c r="T253" s="197"/>
      <c r="U253" s="197"/>
      <c r="V253" s="197" t="s">
        <v>839</v>
      </c>
      <c r="W253" s="197"/>
      <c r="X253" s="197"/>
    </row>
    <row r="254" spans="1:24" ht="14" x14ac:dyDescent="0.2">
      <c r="A254" s="197"/>
      <c r="B254" s="197"/>
      <c r="C254" s="197"/>
      <c r="D254" s="197"/>
      <c r="E254" s="197"/>
      <c r="F254" s="197"/>
      <c r="G254" s="197"/>
      <c r="H254" s="197"/>
      <c r="I254" s="197"/>
      <c r="J254" s="197"/>
      <c r="K254" s="197"/>
      <c r="L254" s="197"/>
      <c r="M254" s="197"/>
      <c r="N254" s="197"/>
      <c r="O254" s="197"/>
      <c r="P254" s="197"/>
      <c r="Q254" s="197"/>
      <c r="R254" s="197"/>
      <c r="S254" s="197"/>
      <c r="T254" s="197"/>
      <c r="U254" s="197"/>
      <c r="V254" s="197" t="s">
        <v>840</v>
      </c>
      <c r="W254" s="197"/>
      <c r="X254" s="197"/>
    </row>
    <row r="255" spans="1:24" ht="14" x14ac:dyDescent="0.2">
      <c r="A255" s="197"/>
      <c r="B255" s="197"/>
      <c r="C255" s="197"/>
      <c r="D255" s="197"/>
      <c r="E255" s="197"/>
      <c r="F255" s="197"/>
      <c r="G255" s="197"/>
      <c r="H255" s="197"/>
      <c r="I255" s="197"/>
      <c r="J255" s="197"/>
      <c r="K255" s="197"/>
      <c r="L255" s="197"/>
      <c r="M255" s="197"/>
      <c r="N255" s="197"/>
      <c r="O255" s="197"/>
      <c r="P255" s="197"/>
      <c r="Q255" s="197"/>
      <c r="R255" s="197"/>
      <c r="S255" s="197"/>
      <c r="T255" s="197"/>
      <c r="U255" s="197"/>
      <c r="V255" s="197" t="s">
        <v>841</v>
      </c>
      <c r="W255" s="197"/>
      <c r="X255" s="197"/>
    </row>
    <row r="256" spans="1:24" ht="14" x14ac:dyDescent="0.2">
      <c r="A256" s="197"/>
      <c r="B256" s="197"/>
      <c r="C256" s="197"/>
      <c r="D256" s="197"/>
      <c r="E256" s="197"/>
      <c r="F256" s="197"/>
      <c r="G256" s="197"/>
      <c r="H256" s="197"/>
      <c r="I256" s="197"/>
      <c r="J256" s="197"/>
      <c r="K256" s="197"/>
      <c r="L256" s="197"/>
      <c r="M256" s="197"/>
      <c r="N256" s="197"/>
      <c r="O256" s="197"/>
      <c r="P256" s="197"/>
      <c r="Q256" s="197"/>
      <c r="R256" s="197"/>
      <c r="S256" s="197"/>
      <c r="T256" s="197"/>
      <c r="U256" s="197"/>
      <c r="V256" s="197" t="s">
        <v>842</v>
      </c>
      <c r="W256" s="197"/>
      <c r="X256" s="197"/>
    </row>
    <row r="257" spans="1:24" ht="14" x14ac:dyDescent="0.2">
      <c r="A257" s="197"/>
      <c r="B257" s="197"/>
      <c r="C257" s="197"/>
      <c r="D257" s="197"/>
      <c r="E257" s="197"/>
      <c r="F257" s="197"/>
      <c r="G257" s="197"/>
      <c r="H257" s="197"/>
      <c r="I257" s="197"/>
      <c r="J257" s="197"/>
      <c r="K257" s="197"/>
      <c r="L257" s="197"/>
      <c r="M257" s="197"/>
      <c r="N257" s="197"/>
      <c r="O257" s="197"/>
      <c r="P257" s="197"/>
      <c r="Q257" s="197"/>
      <c r="R257" s="197"/>
      <c r="S257" s="197"/>
      <c r="T257" s="197"/>
      <c r="U257" s="197"/>
      <c r="V257" s="197" t="s">
        <v>843</v>
      </c>
      <c r="W257" s="197"/>
      <c r="X257" s="197"/>
    </row>
    <row r="258" spans="1:24" ht="14" x14ac:dyDescent="0.2">
      <c r="A258" s="197"/>
      <c r="B258" s="197"/>
      <c r="C258" s="197"/>
      <c r="D258" s="197"/>
      <c r="E258" s="197"/>
      <c r="F258" s="197"/>
      <c r="G258" s="197"/>
      <c r="H258" s="197"/>
      <c r="I258" s="197"/>
      <c r="J258" s="197"/>
      <c r="K258" s="197"/>
      <c r="L258" s="197"/>
      <c r="M258" s="197"/>
      <c r="N258" s="197"/>
      <c r="O258" s="197"/>
      <c r="P258" s="197"/>
      <c r="Q258" s="197"/>
      <c r="R258" s="197"/>
      <c r="S258" s="197"/>
      <c r="T258" s="197"/>
      <c r="U258" s="197"/>
      <c r="V258" s="197" t="s">
        <v>844</v>
      </c>
      <c r="W258" s="197"/>
      <c r="X258" s="197"/>
    </row>
    <row r="259" spans="1:24" ht="14" x14ac:dyDescent="0.2">
      <c r="A259" s="197"/>
      <c r="B259" s="197"/>
      <c r="C259" s="197"/>
      <c r="D259" s="197"/>
      <c r="E259" s="197"/>
      <c r="F259" s="197"/>
      <c r="G259" s="197"/>
      <c r="H259" s="197"/>
      <c r="I259" s="197"/>
      <c r="J259" s="197"/>
      <c r="K259" s="197"/>
      <c r="L259" s="197"/>
      <c r="M259" s="197"/>
      <c r="N259" s="197"/>
      <c r="O259" s="197"/>
      <c r="P259" s="197"/>
      <c r="Q259" s="197"/>
      <c r="R259" s="197"/>
      <c r="S259" s="197"/>
      <c r="T259" s="197"/>
      <c r="U259" s="197"/>
      <c r="V259" s="197" t="s">
        <v>845</v>
      </c>
      <c r="W259" s="197"/>
      <c r="X259" s="197"/>
    </row>
    <row r="260" spans="1:24" ht="14" x14ac:dyDescent="0.2">
      <c r="A260" s="197"/>
      <c r="B260" s="197"/>
      <c r="C260" s="197"/>
      <c r="D260" s="197"/>
      <c r="E260" s="197"/>
      <c r="F260" s="197"/>
      <c r="G260" s="197"/>
      <c r="H260" s="197"/>
      <c r="I260" s="197"/>
      <c r="J260" s="197"/>
      <c r="K260" s="197"/>
      <c r="L260" s="197"/>
      <c r="M260" s="197"/>
      <c r="N260" s="197"/>
      <c r="O260" s="197"/>
      <c r="P260" s="197"/>
      <c r="Q260" s="197"/>
      <c r="R260" s="197"/>
      <c r="S260" s="197"/>
      <c r="T260" s="197"/>
      <c r="U260" s="197"/>
      <c r="V260" s="197" t="s">
        <v>846</v>
      </c>
      <c r="W260" s="197"/>
      <c r="X260" s="197"/>
    </row>
    <row r="261" spans="1:24" ht="14" x14ac:dyDescent="0.2">
      <c r="A261" s="197"/>
      <c r="B261" s="197"/>
      <c r="C261" s="197"/>
      <c r="D261" s="197"/>
      <c r="E261" s="197"/>
      <c r="F261" s="197"/>
      <c r="G261" s="197"/>
      <c r="H261" s="197"/>
      <c r="I261" s="197"/>
      <c r="J261" s="197"/>
      <c r="K261" s="197"/>
      <c r="L261" s="197"/>
      <c r="M261" s="197"/>
      <c r="N261" s="197"/>
      <c r="O261" s="197"/>
      <c r="P261" s="197"/>
      <c r="Q261" s="197"/>
      <c r="R261" s="197"/>
      <c r="S261" s="197"/>
      <c r="T261" s="197"/>
      <c r="U261" s="197"/>
      <c r="V261" s="197" t="s">
        <v>847</v>
      </c>
      <c r="W261" s="197"/>
      <c r="X261" s="197"/>
    </row>
    <row r="262" spans="1:24" ht="14" x14ac:dyDescent="0.2">
      <c r="A262" s="197"/>
      <c r="B262" s="197"/>
      <c r="C262" s="197"/>
      <c r="D262" s="197"/>
      <c r="E262" s="197"/>
      <c r="F262" s="197"/>
      <c r="G262" s="197"/>
      <c r="H262" s="197"/>
      <c r="I262" s="197"/>
      <c r="J262" s="197"/>
      <c r="K262" s="197"/>
      <c r="L262" s="197"/>
      <c r="M262" s="197"/>
      <c r="N262" s="197"/>
      <c r="O262" s="197"/>
      <c r="P262" s="197"/>
      <c r="Q262" s="197"/>
      <c r="R262" s="197"/>
      <c r="S262" s="197"/>
      <c r="T262" s="197"/>
      <c r="U262" s="197"/>
      <c r="V262" s="197" t="s">
        <v>848</v>
      </c>
      <c r="W262" s="197"/>
      <c r="X262" s="197"/>
    </row>
    <row r="263" spans="1:24" ht="14" x14ac:dyDescent="0.2">
      <c r="A263" s="197"/>
      <c r="B263" s="197"/>
      <c r="C263" s="197"/>
      <c r="D263" s="197"/>
      <c r="E263" s="197"/>
      <c r="F263" s="197"/>
      <c r="G263" s="197"/>
      <c r="H263" s="197"/>
      <c r="I263" s="197"/>
      <c r="J263" s="197"/>
      <c r="K263" s="197"/>
      <c r="L263" s="197"/>
      <c r="M263" s="197"/>
      <c r="N263" s="197"/>
      <c r="O263" s="197"/>
      <c r="P263" s="197"/>
      <c r="Q263" s="197"/>
      <c r="R263" s="197"/>
      <c r="S263" s="197"/>
      <c r="T263" s="197"/>
      <c r="U263" s="197"/>
      <c r="V263" s="197" t="s">
        <v>849</v>
      </c>
      <c r="W263" s="197"/>
      <c r="X263" s="197"/>
    </row>
    <row r="264" spans="1:24" ht="14" x14ac:dyDescent="0.2">
      <c r="A264" s="197"/>
      <c r="B264" s="197"/>
      <c r="C264" s="197"/>
      <c r="D264" s="197"/>
      <c r="E264" s="197"/>
      <c r="F264" s="197"/>
      <c r="G264" s="197"/>
      <c r="H264" s="197"/>
      <c r="I264" s="197"/>
      <c r="J264" s="197"/>
      <c r="K264" s="197"/>
      <c r="L264" s="197"/>
      <c r="M264" s="197"/>
      <c r="N264" s="197"/>
      <c r="O264" s="197"/>
      <c r="P264" s="197"/>
      <c r="Q264" s="197"/>
      <c r="R264" s="197"/>
      <c r="S264" s="197"/>
      <c r="T264" s="197"/>
      <c r="U264" s="197"/>
      <c r="V264" s="197" t="s">
        <v>850</v>
      </c>
      <c r="W264" s="197"/>
      <c r="X264" s="197"/>
    </row>
    <row r="265" spans="1:24" ht="14" x14ac:dyDescent="0.2">
      <c r="A265" s="197"/>
      <c r="B265" s="197"/>
      <c r="C265" s="197"/>
      <c r="D265" s="197"/>
      <c r="E265" s="197"/>
      <c r="F265" s="197"/>
      <c r="G265" s="197"/>
      <c r="H265" s="197"/>
      <c r="I265" s="197"/>
      <c r="J265" s="197"/>
      <c r="K265" s="197"/>
      <c r="L265" s="197"/>
      <c r="M265" s="197"/>
      <c r="N265" s="197"/>
      <c r="O265" s="197"/>
      <c r="P265" s="197"/>
      <c r="Q265" s="197"/>
      <c r="R265" s="197"/>
      <c r="S265" s="197"/>
      <c r="T265" s="197"/>
      <c r="U265" s="197"/>
      <c r="V265" s="197" t="s">
        <v>851</v>
      </c>
      <c r="W265" s="197"/>
      <c r="X265" s="197"/>
    </row>
    <row r="266" spans="1:24" ht="14" x14ac:dyDescent="0.2">
      <c r="A266" s="197"/>
      <c r="B266" s="197"/>
      <c r="C266" s="197"/>
      <c r="D266" s="197"/>
      <c r="E266" s="197"/>
      <c r="F266" s="197"/>
      <c r="G266" s="197"/>
      <c r="H266" s="197"/>
      <c r="I266" s="197"/>
      <c r="J266" s="197"/>
      <c r="K266" s="197"/>
      <c r="L266" s="197"/>
      <c r="M266" s="197"/>
      <c r="N266" s="197"/>
      <c r="O266" s="197"/>
      <c r="P266" s="197"/>
      <c r="Q266" s="197"/>
      <c r="R266" s="197"/>
      <c r="S266" s="197"/>
      <c r="T266" s="197"/>
      <c r="U266" s="197"/>
      <c r="V266" s="197" t="s">
        <v>852</v>
      </c>
      <c r="W266" s="197"/>
      <c r="X266" s="197"/>
    </row>
    <row r="267" spans="1:24" ht="14" x14ac:dyDescent="0.2">
      <c r="A267" s="197"/>
      <c r="B267" s="197"/>
      <c r="C267" s="197"/>
      <c r="D267" s="197"/>
      <c r="E267" s="197"/>
      <c r="F267" s="197"/>
      <c r="G267" s="197"/>
      <c r="H267" s="197"/>
      <c r="I267" s="197"/>
      <c r="J267" s="197"/>
      <c r="K267" s="197"/>
      <c r="L267" s="197"/>
      <c r="M267" s="197"/>
      <c r="N267" s="197"/>
      <c r="O267" s="197"/>
      <c r="P267" s="197"/>
      <c r="Q267" s="197"/>
      <c r="R267" s="197"/>
      <c r="S267" s="197"/>
      <c r="T267" s="197"/>
      <c r="U267" s="197"/>
      <c r="V267" s="197" t="s">
        <v>853</v>
      </c>
      <c r="W267" s="197"/>
      <c r="X267" s="197"/>
    </row>
    <row r="268" spans="1:24" ht="14" x14ac:dyDescent="0.2">
      <c r="A268" s="197"/>
      <c r="B268" s="197"/>
      <c r="C268" s="197"/>
      <c r="D268" s="197"/>
      <c r="E268" s="197"/>
      <c r="F268" s="197"/>
      <c r="G268" s="197"/>
      <c r="H268" s="197"/>
      <c r="I268" s="197"/>
      <c r="J268" s="197"/>
      <c r="K268" s="197"/>
      <c r="L268" s="197"/>
      <c r="M268" s="197"/>
      <c r="N268" s="197"/>
      <c r="O268" s="197"/>
      <c r="P268" s="197"/>
      <c r="Q268" s="197"/>
      <c r="R268" s="197"/>
      <c r="S268" s="197"/>
      <c r="T268" s="197"/>
      <c r="U268" s="197"/>
      <c r="V268" s="197" t="s">
        <v>854</v>
      </c>
      <c r="W268" s="197"/>
      <c r="X268" s="197"/>
    </row>
    <row r="269" spans="1:24" ht="14" x14ac:dyDescent="0.2">
      <c r="A269" s="197"/>
      <c r="B269" s="197"/>
      <c r="C269" s="197"/>
      <c r="D269" s="197"/>
      <c r="E269" s="197"/>
      <c r="F269" s="197"/>
      <c r="G269" s="197"/>
      <c r="H269" s="197"/>
      <c r="I269" s="197"/>
      <c r="J269" s="197"/>
      <c r="K269" s="197"/>
      <c r="L269" s="197"/>
      <c r="M269" s="197"/>
      <c r="N269" s="197"/>
      <c r="O269" s="197"/>
      <c r="P269" s="197"/>
      <c r="Q269" s="197"/>
      <c r="R269" s="197"/>
      <c r="S269" s="197"/>
      <c r="T269" s="197"/>
      <c r="U269" s="197"/>
      <c r="V269" s="197" t="s">
        <v>855</v>
      </c>
      <c r="W269" s="197"/>
      <c r="X269" s="197"/>
    </row>
    <row r="270" spans="1:24" ht="14" x14ac:dyDescent="0.2">
      <c r="A270" s="197"/>
      <c r="B270" s="197"/>
      <c r="C270" s="197"/>
      <c r="D270" s="197"/>
      <c r="E270" s="197"/>
      <c r="F270" s="197"/>
      <c r="G270" s="197"/>
      <c r="H270" s="197"/>
      <c r="I270" s="197"/>
      <c r="J270" s="197"/>
      <c r="K270" s="197"/>
      <c r="L270" s="197"/>
      <c r="M270" s="197"/>
      <c r="N270" s="197"/>
      <c r="O270" s="197"/>
      <c r="P270" s="197"/>
      <c r="Q270" s="197"/>
      <c r="R270" s="197"/>
      <c r="S270" s="197"/>
      <c r="T270" s="197"/>
      <c r="U270" s="197"/>
      <c r="V270" s="197" t="s">
        <v>856</v>
      </c>
      <c r="W270" s="197"/>
      <c r="X270" s="197"/>
    </row>
    <row r="271" spans="1:24" ht="14" x14ac:dyDescent="0.2">
      <c r="A271" s="197"/>
      <c r="B271" s="197"/>
      <c r="C271" s="197"/>
      <c r="D271" s="197"/>
      <c r="E271" s="197"/>
      <c r="F271" s="197"/>
      <c r="G271" s="197"/>
      <c r="H271" s="197"/>
      <c r="I271" s="197"/>
      <c r="J271" s="197"/>
      <c r="K271" s="197"/>
      <c r="L271" s="197"/>
      <c r="M271" s="197"/>
      <c r="N271" s="197"/>
      <c r="O271" s="197"/>
      <c r="P271" s="197"/>
      <c r="Q271" s="197"/>
      <c r="R271" s="197"/>
      <c r="S271" s="197"/>
      <c r="T271" s="197"/>
      <c r="U271" s="197"/>
      <c r="V271" s="197" t="s">
        <v>857</v>
      </c>
      <c r="W271" s="197"/>
      <c r="X271" s="197"/>
    </row>
    <row r="272" spans="1:24" ht="14" x14ac:dyDescent="0.2">
      <c r="A272" s="197"/>
      <c r="B272" s="197"/>
      <c r="C272" s="197"/>
      <c r="D272" s="197"/>
      <c r="E272" s="197"/>
      <c r="F272" s="197"/>
      <c r="G272" s="197"/>
      <c r="H272" s="197"/>
      <c r="I272" s="197"/>
      <c r="J272" s="197"/>
      <c r="K272" s="197"/>
      <c r="L272" s="197"/>
      <c r="M272" s="197"/>
      <c r="N272" s="197"/>
      <c r="O272" s="197"/>
      <c r="P272" s="197"/>
      <c r="Q272" s="197"/>
      <c r="R272" s="197"/>
      <c r="S272" s="197"/>
      <c r="T272" s="197"/>
      <c r="U272" s="197"/>
      <c r="V272" s="197" t="s">
        <v>858</v>
      </c>
      <c r="W272" s="197"/>
      <c r="X272" s="197"/>
    </row>
    <row r="273" spans="1:24" ht="14" x14ac:dyDescent="0.2">
      <c r="A273" s="197"/>
      <c r="B273" s="197"/>
      <c r="C273" s="197"/>
      <c r="D273" s="197"/>
      <c r="E273" s="197"/>
      <c r="F273" s="197"/>
      <c r="G273" s="197"/>
      <c r="H273" s="197"/>
      <c r="I273" s="197"/>
      <c r="J273" s="197"/>
      <c r="K273" s="197"/>
      <c r="L273" s="197"/>
      <c r="M273" s="197"/>
      <c r="N273" s="197"/>
      <c r="O273" s="197"/>
      <c r="P273" s="197"/>
      <c r="Q273" s="197"/>
      <c r="R273" s="197"/>
      <c r="S273" s="197"/>
      <c r="T273" s="197"/>
      <c r="U273" s="197"/>
      <c r="V273" s="197" t="s">
        <v>859</v>
      </c>
      <c r="W273" s="197"/>
      <c r="X273" s="197"/>
    </row>
    <row r="274" spans="1:24" ht="14" x14ac:dyDescent="0.2">
      <c r="A274" s="197"/>
      <c r="B274" s="197"/>
      <c r="C274" s="197"/>
      <c r="D274" s="197"/>
      <c r="E274" s="197"/>
      <c r="F274" s="197"/>
      <c r="G274" s="197"/>
      <c r="H274" s="197"/>
      <c r="I274" s="197"/>
      <c r="J274" s="197"/>
      <c r="K274" s="197"/>
      <c r="L274" s="197"/>
      <c r="M274" s="197"/>
      <c r="N274" s="197"/>
      <c r="O274" s="197"/>
      <c r="P274" s="197"/>
      <c r="Q274" s="197"/>
      <c r="R274" s="197"/>
      <c r="S274" s="197"/>
      <c r="T274" s="197"/>
      <c r="U274" s="197"/>
      <c r="V274" s="197" t="s">
        <v>860</v>
      </c>
      <c r="W274" s="197"/>
      <c r="X274" s="197"/>
    </row>
    <row r="275" spans="1:24" ht="14" x14ac:dyDescent="0.2">
      <c r="A275" s="197"/>
      <c r="B275" s="197"/>
      <c r="C275" s="197"/>
      <c r="D275" s="197"/>
      <c r="E275" s="197"/>
      <c r="F275" s="197"/>
      <c r="G275" s="197"/>
      <c r="H275" s="197"/>
      <c r="I275" s="197"/>
      <c r="J275" s="197"/>
      <c r="K275" s="197"/>
      <c r="L275" s="197"/>
      <c r="M275" s="197"/>
      <c r="N275" s="197"/>
      <c r="O275" s="197"/>
      <c r="P275" s="197"/>
      <c r="Q275" s="197"/>
      <c r="R275" s="197"/>
      <c r="S275" s="197"/>
      <c r="T275" s="197"/>
      <c r="U275" s="197"/>
      <c r="V275" s="197" t="s">
        <v>861</v>
      </c>
      <c r="W275" s="197"/>
      <c r="X275" s="197"/>
    </row>
    <row r="276" spans="1:24" ht="14" x14ac:dyDescent="0.2">
      <c r="A276" s="197"/>
      <c r="B276" s="197"/>
      <c r="C276" s="197"/>
      <c r="D276" s="197"/>
      <c r="E276" s="197"/>
      <c r="F276" s="197"/>
      <c r="G276" s="197"/>
      <c r="H276" s="197"/>
      <c r="I276" s="197"/>
      <c r="J276" s="197"/>
      <c r="K276" s="197"/>
      <c r="L276" s="197"/>
      <c r="M276" s="197"/>
      <c r="N276" s="197"/>
      <c r="O276" s="197"/>
      <c r="P276" s="197"/>
      <c r="Q276" s="197"/>
      <c r="R276" s="197"/>
      <c r="S276" s="197"/>
      <c r="T276" s="197"/>
      <c r="U276" s="197"/>
      <c r="V276" s="197" t="s">
        <v>862</v>
      </c>
      <c r="W276" s="197"/>
      <c r="X276" s="197"/>
    </row>
    <row r="277" spans="1:24" ht="14" x14ac:dyDescent="0.2">
      <c r="A277" s="197"/>
      <c r="B277" s="197"/>
      <c r="C277" s="197"/>
      <c r="D277" s="197"/>
      <c r="E277" s="197"/>
      <c r="F277" s="197"/>
      <c r="G277" s="197"/>
      <c r="H277" s="197"/>
      <c r="I277" s="197"/>
      <c r="J277" s="197"/>
      <c r="K277" s="197"/>
      <c r="L277" s="197"/>
      <c r="M277" s="197"/>
      <c r="N277" s="197"/>
      <c r="O277" s="197"/>
      <c r="P277" s="197"/>
      <c r="Q277" s="197"/>
      <c r="R277" s="197"/>
      <c r="S277" s="197"/>
      <c r="T277" s="197"/>
      <c r="U277" s="197"/>
      <c r="V277" s="197" t="s">
        <v>863</v>
      </c>
      <c r="W277" s="197"/>
      <c r="X277" s="197"/>
    </row>
    <row r="278" spans="1:24" ht="14" x14ac:dyDescent="0.2">
      <c r="A278" s="197"/>
      <c r="B278" s="197"/>
      <c r="C278" s="197"/>
      <c r="D278" s="197"/>
      <c r="E278" s="197"/>
      <c r="F278" s="197"/>
      <c r="G278" s="197"/>
      <c r="H278" s="197"/>
      <c r="I278" s="197"/>
      <c r="J278" s="197"/>
      <c r="K278" s="197"/>
      <c r="L278" s="197"/>
      <c r="M278" s="197"/>
      <c r="N278" s="197"/>
      <c r="O278" s="197"/>
      <c r="P278" s="197"/>
      <c r="Q278" s="197"/>
      <c r="R278" s="197"/>
      <c r="S278" s="197"/>
      <c r="T278" s="197"/>
      <c r="U278" s="197"/>
      <c r="V278" s="197" t="s">
        <v>864</v>
      </c>
      <c r="W278" s="197"/>
      <c r="X278" s="197"/>
    </row>
    <row r="279" spans="1:24" ht="14" x14ac:dyDescent="0.2">
      <c r="A279" s="197"/>
      <c r="B279" s="197"/>
      <c r="C279" s="197"/>
      <c r="D279" s="197"/>
      <c r="E279" s="197"/>
      <c r="F279" s="197"/>
      <c r="G279" s="197"/>
      <c r="H279" s="197"/>
      <c r="I279" s="197"/>
      <c r="J279" s="197"/>
      <c r="K279" s="197"/>
      <c r="L279" s="197"/>
      <c r="M279" s="197"/>
      <c r="N279" s="197"/>
      <c r="O279" s="197"/>
      <c r="P279" s="197"/>
      <c r="Q279" s="197"/>
      <c r="R279" s="197"/>
      <c r="S279" s="197"/>
      <c r="T279" s="197"/>
      <c r="U279" s="197"/>
      <c r="V279" s="197" t="s">
        <v>865</v>
      </c>
      <c r="W279" s="197"/>
      <c r="X279" s="197"/>
    </row>
    <row r="280" spans="1:24" ht="14" x14ac:dyDescent="0.2">
      <c r="A280" s="197"/>
      <c r="B280" s="197"/>
      <c r="C280" s="197"/>
      <c r="D280" s="197"/>
      <c r="E280" s="197"/>
      <c r="F280" s="197"/>
      <c r="G280" s="197"/>
      <c r="H280" s="197"/>
      <c r="I280" s="197"/>
      <c r="J280" s="197"/>
      <c r="K280" s="197"/>
      <c r="L280" s="197"/>
      <c r="M280" s="197"/>
      <c r="N280" s="197"/>
      <c r="O280" s="197"/>
      <c r="P280" s="197"/>
      <c r="Q280" s="197"/>
      <c r="R280" s="197"/>
      <c r="S280" s="197"/>
      <c r="T280" s="197"/>
      <c r="U280" s="197"/>
      <c r="V280" s="197" t="s">
        <v>866</v>
      </c>
      <c r="W280" s="197"/>
      <c r="X280" s="197"/>
    </row>
    <row r="281" spans="1:24" ht="14" x14ac:dyDescent="0.2">
      <c r="A281" s="197"/>
      <c r="B281" s="197"/>
      <c r="C281" s="197"/>
      <c r="D281" s="197"/>
      <c r="E281" s="197"/>
      <c r="F281" s="197"/>
      <c r="G281" s="197"/>
      <c r="H281" s="197"/>
      <c r="I281" s="197"/>
      <c r="J281" s="197"/>
      <c r="K281" s="197"/>
      <c r="L281" s="197"/>
      <c r="M281" s="197"/>
      <c r="N281" s="197"/>
      <c r="O281" s="197"/>
      <c r="P281" s="197"/>
      <c r="Q281" s="197"/>
      <c r="R281" s="197"/>
      <c r="S281" s="197"/>
      <c r="T281" s="197"/>
      <c r="U281" s="197"/>
      <c r="V281" s="197" t="s">
        <v>867</v>
      </c>
      <c r="W281" s="197"/>
      <c r="X281" s="197"/>
    </row>
    <row r="282" spans="1:24" ht="14" x14ac:dyDescent="0.2">
      <c r="A282" s="197"/>
      <c r="B282" s="197"/>
      <c r="C282" s="197"/>
      <c r="D282" s="197"/>
      <c r="E282" s="197"/>
      <c r="F282" s="197"/>
      <c r="G282" s="197"/>
      <c r="H282" s="197"/>
      <c r="I282" s="197"/>
      <c r="J282" s="197"/>
      <c r="K282" s="197"/>
      <c r="L282" s="197"/>
      <c r="M282" s="197"/>
      <c r="N282" s="197"/>
      <c r="O282" s="197"/>
      <c r="P282" s="197"/>
      <c r="Q282" s="197"/>
      <c r="R282" s="197"/>
      <c r="S282" s="197"/>
      <c r="T282" s="197"/>
      <c r="U282" s="197"/>
      <c r="V282" s="197" t="s">
        <v>868</v>
      </c>
      <c r="W282" s="197"/>
      <c r="X282" s="197"/>
    </row>
    <row r="283" spans="1:24" ht="14" x14ac:dyDescent="0.2">
      <c r="A283" s="197"/>
      <c r="B283" s="197"/>
      <c r="C283" s="197"/>
      <c r="D283" s="197"/>
      <c r="E283" s="197"/>
      <c r="F283" s="197"/>
      <c r="G283" s="197"/>
      <c r="H283" s="197"/>
      <c r="I283" s="197"/>
      <c r="J283" s="197"/>
      <c r="K283" s="197"/>
      <c r="L283" s="197"/>
      <c r="M283" s="197"/>
      <c r="N283" s="197"/>
      <c r="O283" s="197"/>
      <c r="P283" s="197"/>
      <c r="Q283" s="197"/>
      <c r="R283" s="197"/>
      <c r="S283" s="197"/>
      <c r="T283" s="197"/>
      <c r="U283" s="197"/>
      <c r="V283" s="197" t="s">
        <v>869</v>
      </c>
      <c r="W283" s="197"/>
      <c r="X283" s="197"/>
    </row>
    <row r="284" spans="1:24" ht="14" x14ac:dyDescent="0.2">
      <c r="A284" s="197"/>
      <c r="B284" s="197"/>
      <c r="C284" s="197"/>
      <c r="D284" s="197"/>
      <c r="E284" s="197"/>
      <c r="F284" s="197"/>
      <c r="G284" s="197"/>
      <c r="H284" s="197"/>
      <c r="I284" s="197"/>
      <c r="J284" s="197"/>
      <c r="K284" s="197"/>
      <c r="L284" s="197"/>
      <c r="M284" s="197"/>
      <c r="N284" s="197"/>
      <c r="O284" s="197"/>
      <c r="P284" s="197"/>
      <c r="Q284" s="197"/>
      <c r="R284" s="197"/>
      <c r="S284" s="197"/>
      <c r="T284" s="197"/>
      <c r="U284" s="197"/>
      <c r="V284" s="197" t="s">
        <v>870</v>
      </c>
      <c r="W284" s="197"/>
      <c r="X284" s="197"/>
    </row>
    <row r="285" spans="1:24" ht="14" x14ac:dyDescent="0.2">
      <c r="A285" s="197"/>
      <c r="B285" s="197"/>
      <c r="C285" s="197"/>
      <c r="D285" s="197"/>
      <c r="E285" s="197"/>
      <c r="F285" s="197"/>
      <c r="G285" s="197"/>
      <c r="H285" s="197"/>
      <c r="I285" s="197"/>
      <c r="J285" s="197"/>
      <c r="K285" s="197"/>
      <c r="L285" s="197"/>
      <c r="M285" s="197"/>
      <c r="N285" s="197"/>
      <c r="O285" s="197"/>
      <c r="P285" s="197"/>
      <c r="Q285" s="197"/>
      <c r="R285" s="197"/>
      <c r="S285" s="197"/>
      <c r="T285" s="197"/>
      <c r="U285" s="197"/>
      <c r="V285" s="197" t="s">
        <v>871</v>
      </c>
      <c r="W285" s="197"/>
      <c r="X285" s="197"/>
    </row>
    <row r="286" spans="1:24" ht="14" x14ac:dyDescent="0.2">
      <c r="A286" s="197"/>
      <c r="B286" s="197"/>
      <c r="C286" s="197"/>
      <c r="D286" s="197"/>
      <c r="E286" s="197"/>
      <c r="F286" s="197"/>
      <c r="G286" s="197"/>
      <c r="H286" s="197"/>
      <c r="I286" s="197"/>
      <c r="J286" s="197"/>
      <c r="K286" s="197"/>
      <c r="L286" s="197"/>
      <c r="M286" s="197"/>
      <c r="N286" s="197"/>
      <c r="O286" s="197"/>
      <c r="P286" s="197"/>
      <c r="Q286" s="197"/>
      <c r="R286" s="197"/>
      <c r="S286" s="197"/>
      <c r="T286" s="197"/>
      <c r="U286" s="197"/>
      <c r="V286" s="197" t="s">
        <v>872</v>
      </c>
      <c r="W286" s="197"/>
      <c r="X286" s="197"/>
    </row>
    <row r="287" spans="1:24" ht="14" x14ac:dyDescent="0.2">
      <c r="A287" s="197"/>
      <c r="B287" s="197"/>
      <c r="C287" s="197"/>
      <c r="D287" s="197"/>
      <c r="E287" s="197"/>
      <c r="F287" s="197"/>
      <c r="G287" s="197"/>
      <c r="H287" s="197"/>
      <c r="I287" s="197"/>
      <c r="J287" s="197"/>
      <c r="K287" s="197"/>
      <c r="L287" s="197"/>
      <c r="M287" s="197"/>
      <c r="N287" s="197"/>
      <c r="O287" s="197"/>
      <c r="P287" s="197"/>
      <c r="Q287" s="197"/>
      <c r="R287" s="197"/>
      <c r="S287" s="197"/>
      <c r="T287" s="197"/>
      <c r="U287" s="197"/>
      <c r="V287" s="197" t="s">
        <v>873</v>
      </c>
      <c r="W287" s="197"/>
      <c r="X287" s="197"/>
    </row>
    <row r="288" spans="1:24" ht="14" x14ac:dyDescent="0.2">
      <c r="A288" s="197"/>
      <c r="B288" s="197"/>
      <c r="C288" s="197"/>
      <c r="D288" s="197"/>
      <c r="E288" s="197"/>
      <c r="F288" s="197"/>
      <c r="G288" s="197"/>
      <c r="H288" s="197"/>
      <c r="I288" s="197"/>
      <c r="J288" s="197"/>
      <c r="K288" s="197"/>
      <c r="L288" s="197"/>
      <c r="M288" s="197"/>
      <c r="N288" s="197"/>
      <c r="O288" s="197"/>
      <c r="P288" s="197"/>
      <c r="Q288" s="197"/>
      <c r="R288" s="197"/>
      <c r="S288" s="197"/>
      <c r="T288" s="197"/>
      <c r="U288" s="197"/>
      <c r="V288" s="197" t="s">
        <v>874</v>
      </c>
      <c r="W288" s="197"/>
      <c r="X288" s="197"/>
    </row>
    <row r="289" spans="1:24" ht="14" x14ac:dyDescent="0.2">
      <c r="A289" s="197"/>
      <c r="B289" s="197"/>
      <c r="C289" s="197"/>
      <c r="D289" s="197"/>
      <c r="E289" s="197"/>
      <c r="F289" s="197"/>
      <c r="G289" s="197"/>
      <c r="H289" s="197"/>
      <c r="I289" s="197"/>
      <c r="J289" s="197"/>
      <c r="K289" s="197"/>
      <c r="L289" s="197"/>
      <c r="M289" s="197"/>
      <c r="N289" s="197"/>
      <c r="O289" s="197"/>
      <c r="P289" s="197"/>
      <c r="Q289" s="197"/>
      <c r="R289" s="197"/>
      <c r="S289" s="197"/>
      <c r="T289" s="197"/>
      <c r="U289" s="197"/>
      <c r="V289" s="197" t="s">
        <v>875</v>
      </c>
      <c r="W289" s="197"/>
      <c r="X289" s="197"/>
    </row>
    <row r="290" spans="1:24" ht="14" x14ac:dyDescent="0.2">
      <c r="A290" s="197"/>
      <c r="B290" s="197"/>
      <c r="C290" s="197"/>
      <c r="D290" s="197"/>
      <c r="E290" s="197"/>
      <c r="F290" s="197"/>
      <c r="G290" s="197"/>
      <c r="H290" s="197"/>
      <c r="I290" s="197"/>
      <c r="J290" s="197"/>
      <c r="K290" s="197"/>
      <c r="L290" s="197"/>
      <c r="M290" s="197"/>
      <c r="N290" s="197"/>
      <c r="O290" s="197"/>
      <c r="P290" s="197"/>
      <c r="Q290" s="197"/>
      <c r="R290" s="197"/>
      <c r="S290" s="197"/>
      <c r="T290" s="197"/>
      <c r="U290" s="197"/>
      <c r="V290" s="197" t="s">
        <v>876</v>
      </c>
      <c r="W290" s="197"/>
      <c r="X290" s="197"/>
    </row>
    <row r="291" spans="1:24" ht="14" x14ac:dyDescent="0.2">
      <c r="A291" s="197"/>
      <c r="B291" s="197"/>
      <c r="C291" s="197"/>
      <c r="D291" s="197"/>
      <c r="E291" s="197"/>
      <c r="F291" s="197"/>
      <c r="G291" s="197"/>
      <c r="H291" s="197"/>
      <c r="I291" s="197"/>
      <c r="J291" s="197"/>
      <c r="K291" s="197"/>
      <c r="L291" s="197"/>
      <c r="M291" s="197"/>
      <c r="N291" s="197"/>
      <c r="O291" s="197"/>
      <c r="P291" s="197"/>
      <c r="Q291" s="197"/>
      <c r="R291" s="197"/>
      <c r="S291" s="197"/>
      <c r="T291" s="197"/>
      <c r="U291" s="197"/>
      <c r="V291" s="197" t="s">
        <v>877</v>
      </c>
      <c r="W291" s="197"/>
      <c r="X291" s="197"/>
    </row>
    <row r="292" spans="1:24" ht="14" x14ac:dyDescent="0.2">
      <c r="A292" s="197"/>
      <c r="B292" s="197"/>
      <c r="C292" s="197"/>
      <c r="D292" s="197"/>
      <c r="E292" s="197"/>
      <c r="F292" s="197"/>
      <c r="G292" s="197"/>
      <c r="H292" s="197"/>
      <c r="I292" s="197"/>
      <c r="J292" s="197"/>
      <c r="K292" s="197"/>
      <c r="L292" s="197"/>
      <c r="M292" s="197"/>
      <c r="N292" s="197"/>
      <c r="O292" s="197"/>
      <c r="P292" s="197"/>
      <c r="Q292" s="197"/>
      <c r="R292" s="197"/>
      <c r="S292" s="197"/>
      <c r="T292" s="197"/>
      <c r="U292" s="197"/>
      <c r="V292" s="197" t="s">
        <v>878</v>
      </c>
      <c r="W292" s="197"/>
      <c r="X292" s="197"/>
    </row>
    <row r="293" spans="1:24" ht="14" x14ac:dyDescent="0.2">
      <c r="A293" s="197"/>
      <c r="B293" s="197"/>
      <c r="C293" s="197"/>
      <c r="D293" s="197"/>
      <c r="E293" s="197"/>
      <c r="F293" s="197"/>
      <c r="G293" s="197"/>
      <c r="H293" s="197"/>
      <c r="I293" s="197"/>
      <c r="J293" s="197"/>
      <c r="K293" s="197"/>
      <c r="L293" s="197"/>
      <c r="M293" s="197"/>
      <c r="N293" s="197"/>
      <c r="O293" s="197"/>
      <c r="P293" s="197"/>
      <c r="Q293" s="197"/>
      <c r="R293" s="197"/>
      <c r="S293" s="197"/>
      <c r="T293" s="197"/>
      <c r="U293" s="197"/>
      <c r="V293" s="197" t="s">
        <v>879</v>
      </c>
      <c r="W293" s="197"/>
      <c r="X293" s="197"/>
    </row>
    <row r="294" spans="1:24" ht="14" x14ac:dyDescent="0.2">
      <c r="A294" s="197"/>
      <c r="B294" s="197"/>
      <c r="C294" s="197"/>
      <c r="D294" s="197"/>
      <c r="E294" s="197"/>
      <c r="F294" s="197"/>
      <c r="G294" s="197"/>
      <c r="H294" s="197"/>
      <c r="I294" s="197"/>
      <c r="J294" s="197"/>
      <c r="K294" s="197"/>
      <c r="L294" s="197"/>
      <c r="M294" s="197"/>
      <c r="N294" s="197"/>
      <c r="O294" s="197"/>
      <c r="P294" s="197"/>
      <c r="Q294" s="197"/>
      <c r="R294" s="197"/>
      <c r="S294" s="197"/>
      <c r="T294" s="197"/>
      <c r="U294" s="197"/>
      <c r="V294" s="197" t="s">
        <v>880</v>
      </c>
      <c r="W294" s="197"/>
      <c r="X294" s="197"/>
    </row>
    <row r="295" spans="1:24" ht="14" x14ac:dyDescent="0.2">
      <c r="A295" s="197"/>
      <c r="B295" s="197"/>
      <c r="C295" s="197"/>
      <c r="D295" s="197"/>
      <c r="E295" s="197"/>
      <c r="F295" s="197"/>
      <c r="G295" s="197"/>
      <c r="H295" s="197"/>
      <c r="I295" s="197"/>
      <c r="J295" s="197"/>
      <c r="K295" s="197"/>
      <c r="L295" s="197"/>
      <c r="M295" s="197"/>
      <c r="N295" s="197"/>
      <c r="O295" s="197"/>
      <c r="P295" s="197"/>
      <c r="Q295" s="197"/>
      <c r="R295" s="197"/>
      <c r="S295" s="197"/>
      <c r="T295" s="197"/>
      <c r="U295" s="197"/>
      <c r="V295" s="197" t="s">
        <v>881</v>
      </c>
      <c r="W295" s="197"/>
      <c r="X295" s="197"/>
    </row>
    <row r="296" spans="1:24" ht="14" x14ac:dyDescent="0.2">
      <c r="A296" s="197"/>
      <c r="B296" s="197"/>
      <c r="C296" s="197"/>
      <c r="D296" s="197"/>
      <c r="E296" s="197"/>
      <c r="F296" s="197"/>
      <c r="G296" s="197"/>
      <c r="H296" s="197"/>
      <c r="I296" s="197"/>
      <c r="J296" s="197"/>
      <c r="K296" s="197"/>
      <c r="L296" s="197"/>
      <c r="M296" s="197"/>
      <c r="N296" s="197"/>
      <c r="O296" s="197"/>
      <c r="P296" s="197"/>
      <c r="Q296" s="197"/>
      <c r="R296" s="197"/>
      <c r="S296" s="197"/>
      <c r="T296" s="197"/>
      <c r="U296" s="197"/>
      <c r="V296" s="197" t="s">
        <v>882</v>
      </c>
      <c r="W296" s="197"/>
      <c r="X296" s="197"/>
    </row>
    <row r="297" spans="1:24" ht="14" x14ac:dyDescent="0.2">
      <c r="A297" s="197"/>
      <c r="B297" s="197"/>
      <c r="C297" s="197"/>
      <c r="D297" s="197"/>
      <c r="E297" s="197"/>
      <c r="F297" s="197"/>
      <c r="G297" s="197"/>
      <c r="H297" s="197"/>
      <c r="I297" s="197"/>
      <c r="J297" s="197"/>
      <c r="K297" s="197"/>
      <c r="L297" s="197"/>
      <c r="M297" s="197"/>
      <c r="N297" s="197"/>
      <c r="O297" s="197"/>
      <c r="P297" s="197"/>
      <c r="Q297" s="197"/>
      <c r="R297" s="197"/>
      <c r="S297" s="197"/>
      <c r="T297" s="197"/>
      <c r="U297" s="197"/>
      <c r="V297" s="197" t="s">
        <v>883</v>
      </c>
      <c r="W297" s="197"/>
      <c r="X297" s="197"/>
    </row>
    <row r="298" spans="1:24" ht="14" x14ac:dyDescent="0.2">
      <c r="A298" s="197"/>
      <c r="B298" s="197"/>
      <c r="C298" s="197"/>
      <c r="D298" s="197"/>
      <c r="E298" s="197"/>
      <c r="F298" s="197"/>
      <c r="G298" s="197"/>
      <c r="H298" s="197"/>
      <c r="I298" s="197"/>
      <c r="J298" s="197"/>
      <c r="K298" s="197"/>
      <c r="L298" s="197"/>
      <c r="M298" s="197"/>
      <c r="N298" s="197"/>
      <c r="O298" s="197"/>
      <c r="P298" s="197"/>
      <c r="Q298" s="197"/>
      <c r="R298" s="197"/>
      <c r="S298" s="197"/>
      <c r="T298" s="197"/>
      <c r="U298" s="197"/>
      <c r="V298" s="197" t="s">
        <v>884</v>
      </c>
      <c r="W298" s="197"/>
      <c r="X298" s="197"/>
    </row>
    <row r="299" spans="1:24" ht="14" x14ac:dyDescent="0.2">
      <c r="A299" s="197"/>
      <c r="B299" s="197"/>
      <c r="C299" s="197"/>
      <c r="D299" s="197"/>
      <c r="E299" s="197"/>
      <c r="F299" s="197"/>
      <c r="G299" s="197"/>
      <c r="H299" s="197"/>
      <c r="I299" s="197"/>
      <c r="J299" s="197"/>
      <c r="K299" s="197"/>
      <c r="L299" s="197"/>
      <c r="M299" s="197"/>
      <c r="N299" s="197"/>
      <c r="O299" s="197"/>
      <c r="P299" s="197"/>
      <c r="Q299" s="197"/>
      <c r="R299" s="197"/>
      <c r="S299" s="197"/>
      <c r="T299" s="197"/>
      <c r="U299" s="197"/>
      <c r="V299" s="197" t="s">
        <v>885</v>
      </c>
      <c r="W299" s="197"/>
      <c r="X299" s="197"/>
    </row>
    <row r="300" spans="1:24" ht="14" x14ac:dyDescent="0.2">
      <c r="A300" s="197"/>
      <c r="B300" s="197"/>
      <c r="C300" s="197"/>
      <c r="D300" s="197"/>
      <c r="E300" s="197"/>
      <c r="F300" s="197"/>
      <c r="G300" s="197"/>
      <c r="H300" s="197"/>
      <c r="I300" s="197"/>
      <c r="J300" s="197"/>
      <c r="K300" s="197"/>
      <c r="L300" s="197"/>
      <c r="M300" s="197"/>
      <c r="N300" s="197"/>
      <c r="O300" s="197"/>
      <c r="P300" s="197"/>
      <c r="Q300" s="197"/>
      <c r="R300" s="197"/>
      <c r="S300" s="197"/>
      <c r="T300" s="197"/>
      <c r="U300" s="197"/>
      <c r="V300" s="197" t="s">
        <v>886</v>
      </c>
      <c r="W300" s="197"/>
      <c r="X300" s="197"/>
    </row>
    <row r="301" spans="1:24" ht="14" x14ac:dyDescent="0.2">
      <c r="A301" s="197"/>
      <c r="B301" s="197"/>
      <c r="C301" s="197"/>
      <c r="D301" s="197"/>
      <c r="E301" s="197"/>
      <c r="F301" s="197"/>
      <c r="G301" s="197"/>
      <c r="H301" s="197"/>
      <c r="I301" s="197"/>
      <c r="J301" s="197"/>
      <c r="K301" s="197"/>
      <c r="L301" s="197"/>
      <c r="M301" s="197"/>
      <c r="N301" s="197"/>
      <c r="O301" s="197"/>
      <c r="P301" s="197"/>
      <c r="Q301" s="197"/>
      <c r="R301" s="197"/>
      <c r="S301" s="197"/>
      <c r="T301" s="197"/>
      <c r="U301" s="197"/>
      <c r="V301" s="197" t="s">
        <v>887</v>
      </c>
      <c r="W301" s="197"/>
      <c r="X301" s="197"/>
    </row>
    <row r="302" spans="1:24" ht="14" x14ac:dyDescent="0.2">
      <c r="A302" s="197"/>
      <c r="B302" s="197"/>
      <c r="C302" s="197"/>
      <c r="D302" s="197"/>
      <c r="E302" s="197"/>
      <c r="F302" s="197"/>
      <c r="G302" s="197"/>
      <c r="H302" s="197"/>
      <c r="I302" s="197"/>
      <c r="J302" s="197"/>
      <c r="K302" s="197"/>
      <c r="L302" s="197"/>
      <c r="M302" s="197"/>
      <c r="N302" s="197"/>
      <c r="O302" s="197"/>
      <c r="P302" s="197"/>
      <c r="Q302" s="197"/>
      <c r="R302" s="197"/>
      <c r="S302" s="197"/>
      <c r="T302" s="197"/>
      <c r="U302" s="197"/>
      <c r="V302" s="197" t="s">
        <v>888</v>
      </c>
      <c r="W302" s="197"/>
      <c r="X302" s="197"/>
    </row>
    <row r="303" spans="1:24" ht="14" x14ac:dyDescent="0.2">
      <c r="A303" s="197"/>
      <c r="B303" s="197"/>
      <c r="C303" s="197"/>
      <c r="D303" s="197"/>
      <c r="E303" s="197"/>
      <c r="F303" s="197"/>
      <c r="G303" s="197"/>
      <c r="H303" s="197"/>
      <c r="I303" s="197"/>
      <c r="J303" s="197"/>
      <c r="K303" s="197"/>
      <c r="L303" s="197"/>
      <c r="M303" s="197"/>
      <c r="N303" s="197"/>
      <c r="O303" s="197"/>
      <c r="P303" s="197"/>
      <c r="Q303" s="197"/>
      <c r="R303" s="197"/>
      <c r="S303" s="197"/>
      <c r="T303" s="197"/>
      <c r="U303" s="197"/>
      <c r="V303" s="197" t="s">
        <v>889</v>
      </c>
      <c r="W303" s="197"/>
      <c r="X303" s="197"/>
    </row>
    <row r="304" spans="1:24" ht="14" x14ac:dyDescent="0.2">
      <c r="A304" s="197"/>
      <c r="B304" s="197"/>
      <c r="C304" s="197"/>
      <c r="D304" s="197"/>
      <c r="E304" s="197"/>
      <c r="F304" s="197"/>
      <c r="G304" s="197"/>
      <c r="H304" s="197"/>
      <c r="I304" s="197"/>
      <c r="J304" s="197"/>
      <c r="K304" s="197"/>
      <c r="L304" s="197"/>
      <c r="M304" s="197"/>
      <c r="N304" s="197"/>
      <c r="O304" s="197"/>
      <c r="P304" s="197"/>
      <c r="Q304" s="197"/>
      <c r="R304" s="197"/>
      <c r="S304" s="197"/>
      <c r="T304" s="197"/>
      <c r="U304" s="197"/>
      <c r="V304" s="197" t="s">
        <v>890</v>
      </c>
      <c r="W304" s="197"/>
      <c r="X304" s="197"/>
    </row>
    <row r="305" spans="1:24" ht="14" x14ac:dyDescent="0.2">
      <c r="A305" s="197"/>
      <c r="B305" s="197"/>
      <c r="C305" s="197"/>
      <c r="D305" s="197"/>
      <c r="E305" s="197"/>
      <c r="F305" s="197"/>
      <c r="G305" s="197"/>
      <c r="H305" s="197"/>
      <c r="I305" s="197"/>
      <c r="J305" s="197"/>
      <c r="K305" s="197"/>
      <c r="L305" s="197"/>
      <c r="M305" s="197"/>
      <c r="N305" s="197"/>
      <c r="O305" s="197"/>
      <c r="P305" s="197"/>
      <c r="Q305" s="197"/>
      <c r="R305" s="197"/>
      <c r="S305" s="197"/>
      <c r="T305" s="197"/>
      <c r="U305" s="197"/>
      <c r="V305" s="197" t="s">
        <v>891</v>
      </c>
      <c r="W305" s="197"/>
      <c r="X305" s="197"/>
    </row>
    <row r="306" spans="1:24" ht="14" x14ac:dyDescent="0.2">
      <c r="A306" s="197"/>
      <c r="B306" s="197"/>
      <c r="C306" s="197"/>
      <c r="D306" s="197"/>
      <c r="E306" s="197"/>
      <c r="F306" s="197"/>
      <c r="G306" s="197"/>
      <c r="H306" s="197"/>
      <c r="I306" s="197"/>
      <c r="J306" s="197"/>
      <c r="K306" s="197"/>
      <c r="L306" s="197"/>
      <c r="M306" s="197"/>
      <c r="N306" s="197"/>
      <c r="O306" s="197"/>
      <c r="P306" s="197"/>
      <c r="Q306" s="197"/>
      <c r="R306" s="197"/>
      <c r="S306" s="197"/>
      <c r="T306" s="197"/>
      <c r="U306" s="197"/>
      <c r="V306" s="197" t="s">
        <v>892</v>
      </c>
      <c r="W306" s="197"/>
      <c r="X306" s="197"/>
    </row>
    <row r="307" spans="1:24" ht="14" x14ac:dyDescent="0.2">
      <c r="A307" s="197"/>
      <c r="B307" s="197"/>
      <c r="C307" s="197"/>
      <c r="D307" s="197"/>
      <c r="E307" s="197"/>
      <c r="F307" s="197"/>
      <c r="G307" s="197"/>
      <c r="H307" s="197"/>
      <c r="I307" s="197"/>
      <c r="J307" s="197"/>
      <c r="K307" s="197"/>
      <c r="L307" s="197"/>
      <c r="M307" s="197"/>
      <c r="N307" s="197"/>
      <c r="O307" s="197"/>
      <c r="P307" s="197"/>
      <c r="Q307" s="197"/>
      <c r="R307" s="197"/>
      <c r="S307" s="197"/>
      <c r="T307" s="197"/>
      <c r="U307" s="197"/>
      <c r="V307" s="197" t="s">
        <v>893</v>
      </c>
      <c r="W307" s="197"/>
      <c r="X307" s="197"/>
    </row>
    <row r="308" spans="1:24" ht="14" x14ac:dyDescent="0.2">
      <c r="A308" s="197"/>
      <c r="B308" s="197"/>
      <c r="C308" s="197"/>
      <c r="D308" s="197"/>
      <c r="E308" s="197"/>
      <c r="F308" s="197"/>
      <c r="G308" s="197"/>
      <c r="H308" s="197"/>
      <c r="I308" s="197"/>
      <c r="J308" s="197"/>
      <c r="K308" s="197"/>
      <c r="L308" s="197"/>
      <c r="M308" s="197"/>
      <c r="N308" s="197"/>
      <c r="O308" s="197"/>
      <c r="P308" s="197"/>
      <c r="Q308" s="197"/>
      <c r="R308" s="197"/>
      <c r="S308" s="197"/>
      <c r="T308" s="197"/>
      <c r="U308" s="197"/>
      <c r="V308" s="197" t="s">
        <v>894</v>
      </c>
      <c r="W308" s="197"/>
      <c r="X308" s="197"/>
    </row>
    <row r="309" spans="1:24" ht="14" x14ac:dyDescent="0.2">
      <c r="A309" s="197"/>
      <c r="B309" s="197"/>
      <c r="C309" s="197"/>
      <c r="D309" s="197"/>
      <c r="E309" s="197"/>
      <c r="F309" s="197"/>
      <c r="G309" s="197"/>
      <c r="H309" s="197"/>
      <c r="I309" s="197"/>
      <c r="J309" s="197"/>
      <c r="K309" s="197"/>
      <c r="L309" s="197"/>
      <c r="M309" s="197"/>
      <c r="N309" s="197"/>
      <c r="O309" s="197"/>
      <c r="P309" s="197"/>
      <c r="Q309" s="197"/>
      <c r="R309" s="197"/>
      <c r="S309" s="197"/>
      <c r="T309" s="197"/>
      <c r="U309" s="197"/>
      <c r="V309" s="197" t="s">
        <v>895</v>
      </c>
      <c r="W309" s="197"/>
      <c r="X309" s="197"/>
    </row>
    <row r="310" spans="1:24" ht="14" x14ac:dyDescent="0.2">
      <c r="A310" s="197"/>
      <c r="B310" s="197"/>
      <c r="C310" s="197"/>
      <c r="D310" s="197"/>
      <c r="E310" s="197"/>
      <c r="F310" s="197"/>
      <c r="G310" s="197"/>
      <c r="H310" s="197"/>
      <c r="I310" s="197"/>
      <c r="J310" s="197"/>
      <c r="K310" s="197"/>
      <c r="L310" s="197"/>
      <c r="M310" s="197"/>
      <c r="N310" s="197"/>
      <c r="O310" s="197"/>
      <c r="P310" s="197"/>
      <c r="Q310" s="197"/>
      <c r="R310" s="197"/>
      <c r="S310" s="197"/>
      <c r="T310" s="197"/>
      <c r="U310" s="197"/>
      <c r="V310" s="197" t="s">
        <v>896</v>
      </c>
      <c r="W310" s="197"/>
      <c r="X310" s="197"/>
    </row>
    <row r="311" spans="1:24" ht="14" x14ac:dyDescent="0.2">
      <c r="A311" s="197"/>
      <c r="B311" s="197"/>
      <c r="C311" s="197"/>
      <c r="D311" s="197"/>
      <c r="E311" s="197"/>
      <c r="F311" s="197"/>
      <c r="G311" s="197"/>
      <c r="H311" s="197"/>
      <c r="I311" s="197"/>
      <c r="J311" s="197"/>
      <c r="K311" s="197"/>
      <c r="L311" s="197"/>
      <c r="M311" s="197"/>
      <c r="N311" s="197"/>
      <c r="O311" s="197"/>
      <c r="P311" s="197"/>
      <c r="Q311" s="197"/>
      <c r="R311" s="197"/>
      <c r="S311" s="197"/>
      <c r="T311" s="197"/>
      <c r="U311" s="197"/>
      <c r="V311" s="197" t="s">
        <v>897</v>
      </c>
      <c r="W311" s="197"/>
      <c r="X311" s="197"/>
    </row>
    <row r="312" spans="1:24" ht="14" x14ac:dyDescent="0.2">
      <c r="A312" s="197"/>
      <c r="B312" s="197"/>
      <c r="C312" s="197"/>
      <c r="D312" s="197"/>
      <c r="E312" s="197"/>
      <c r="F312" s="197"/>
      <c r="G312" s="197"/>
      <c r="H312" s="197"/>
      <c r="I312" s="197"/>
      <c r="J312" s="197"/>
      <c r="K312" s="197"/>
      <c r="L312" s="197"/>
      <c r="M312" s="197"/>
      <c r="N312" s="197"/>
      <c r="O312" s="197"/>
      <c r="P312" s="197"/>
      <c r="Q312" s="197"/>
      <c r="R312" s="197"/>
      <c r="S312" s="197"/>
      <c r="T312" s="197"/>
      <c r="U312" s="197"/>
      <c r="V312" s="197" t="s">
        <v>898</v>
      </c>
      <c r="W312" s="197"/>
      <c r="X312" s="197"/>
    </row>
    <row r="313" spans="1:24" ht="14" x14ac:dyDescent="0.2">
      <c r="A313" s="197"/>
      <c r="B313" s="197"/>
      <c r="C313" s="197"/>
      <c r="D313" s="197"/>
      <c r="E313" s="197"/>
      <c r="F313" s="197"/>
      <c r="G313" s="197"/>
      <c r="H313" s="197"/>
      <c r="I313" s="197"/>
      <c r="J313" s="197"/>
      <c r="K313" s="197"/>
      <c r="L313" s="197"/>
      <c r="M313" s="197"/>
      <c r="N313" s="197"/>
      <c r="O313" s="197"/>
      <c r="P313" s="197"/>
      <c r="Q313" s="197"/>
      <c r="R313" s="197"/>
      <c r="S313" s="197"/>
      <c r="T313" s="197"/>
      <c r="U313" s="197"/>
      <c r="V313" s="197" t="s">
        <v>899</v>
      </c>
      <c r="W313" s="197"/>
      <c r="X313" s="197"/>
    </row>
    <row r="314" spans="1:24" ht="14" x14ac:dyDescent="0.2">
      <c r="A314" s="197"/>
      <c r="B314" s="197"/>
      <c r="C314" s="197"/>
      <c r="D314" s="197"/>
      <c r="E314" s="197"/>
      <c r="F314" s="197"/>
      <c r="G314" s="197"/>
      <c r="H314" s="197"/>
      <c r="I314" s="197"/>
      <c r="J314" s="197"/>
      <c r="K314" s="197"/>
      <c r="L314" s="197"/>
      <c r="M314" s="197"/>
      <c r="N314" s="197"/>
      <c r="O314" s="197"/>
      <c r="P314" s="197"/>
      <c r="Q314" s="197"/>
      <c r="R314" s="197"/>
      <c r="S314" s="197"/>
      <c r="T314" s="197"/>
      <c r="U314" s="197"/>
      <c r="V314" s="197" t="s">
        <v>900</v>
      </c>
      <c r="W314" s="197"/>
      <c r="X314" s="197"/>
    </row>
    <row r="315" spans="1:24" ht="14" x14ac:dyDescent="0.2">
      <c r="A315" s="197"/>
      <c r="B315" s="197"/>
      <c r="C315" s="197"/>
      <c r="D315" s="197"/>
      <c r="E315" s="197"/>
      <c r="F315" s="197"/>
      <c r="G315" s="197"/>
      <c r="H315" s="197"/>
      <c r="I315" s="197"/>
      <c r="J315" s="197"/>
      <c r="K315" s="197"/>
      <c r="L315" s="197"/>
      <c r="M315" s="197"/>
      <c r="N315" s="197"/>
      <c r="O315" s="197"/>
      <c r="P315" s="197"/>
      <c r="Q315" s="197"/>
      <c r="R315" s="197"/>
      <c r="S315" s="197"/>
      <c r="T315" s="197"/>
      <c r="U315" s="197"/>
      <c r="V315" s="197" t="s">
        <v>901</v>
      </c>
      <c r="W315" s="197"/>
      <c r="X315" s="197"/>
    </row>
    <row r="316" spans="1:24" ht="14" x14ac:dyDescent="0.2">
      <c r="A316" s="197"/>
      <c r="B316" s="197"/>
      <c r="C316" s="197"/>
      <c r="D316" s="197"/>
      <c r="E316" s="197"/>
      <c r="F316" s="197"/>
      <c r="G316" s="197"/>
      <c r="H316" s="197"/>
      <c r="I316" s="197"/>
      <c r="J316" s="197"/>
      <c r="K316" s="197"/>
      <c r="L316" s="197"/>
      <c r="M316" s="197"/>
      <c r="N316" s="197"/>
      <c r="O316" s="197"/>
      <c r="P316" s="197"/>
      <c r="Q316" s="197"/>
      <c r="R316" s="197"/>
      <c r="S316" s="197"/>
      <c r="T316" s="197"/>
      <c r="U316" s="197"/>
      <c r="V316" s="197" t="s">
        <v>902</v>
      </c>
      <c r="W316" s="197"/>
      <c r="X316" s="197"/>
    </row>
    <row r="317" spans="1:24" ht="14" x14ac:dyDescent="0.2">
      <c r="A317" s="197"/>
      <c r="B317" s="197"/>
      <c r="C317" s="197"/>
      <c r="D317" s="197"/>
      <c r="E317" s="197"/>
      <c r="F317" s="197"/>
      <c r="G317" s="197"/>
      <c r="H317" s="197"/>
      <c r="I317" s="197"/>
      <c r="J317" s="197"/>
      <c r="K317" s="197"/>
      <c r="L317" s="197"/>
      <c r="M317" s="197"/>
      <c r="N317" s="197"/>
      <c r="O317" s="197"/>
      <c r="P317" s="197"/>
      <c r="Q317" s="197"/>
      <c r="R317" s="197"/>
      <c r="S317" s="197"/>
      <c r="T317" s="197"/>
      <c r="U317" s="197"/>
      <c r="V317" s="197" t="s">
        <v>903</v>
      </c>
      <c r="W317" s="197"/>
      <c r="X317" s="197"/>
    </row>
    <row r="318" spans="1:24" ht="14" x14ac:dyDescent="0.2">
      <c r="A318" s="197"/>
      <c r="B318" s="197"/>
      <c r="C318" s="197"/>
      <c r="D318" s="197"/>
      <c r="E318" s="197"/>
      <c r="F318" s="197"/>
      <c r="G318" s="197"/>
      <c r="H318" s="197"/>
      <c r="I318" s="197"/>
      <c r="J318" s="197"/>
      <c r="K318" s="197"/>
      <c r="L318" s="197"/>
      <c r="M318" s="197"/>
      <c r="N318" s="197"/>
      <c r="O318" s="197"/>
      <c r="P318" s="197"/>
      <c r="Q318" s="197"/>
      <c r="R318" s="197"/>
      <c r="S318" s="197"/>
      <c r="T318" s="197"/>
      <c r="U318" s="197"/>
      <c r="V318" s="197" t="s">
        <v>904</v>
      </c>
      <c r="W318" s="197"/>
      <c r="X318" s="197"/>
    </row>
    <row r="319" spans="1:24" ht="14" x14ac:dyDescent="0.2">
      <c r="A319" s="197"/>
      <c r="B319" s="197"/>
      <c r="C319" s="197"/>
      <c r="D319" s="197"/>
      <c r="E319" s="197"/>
      <c r="F319" s="197"/>
      <c r="G319" s="197"/>
      <c r="H319" s="197"/>
      <c r="I319" s="197"/>
      <c r="J319" s="197"/>
      <c r="K319" s="197"/>
      <c r="L319" s="197"/>
      <c r="M319" s="197"/>
      <c r="N319" s="197"/>
      <c r="O319" s="197"/>
      <c r="P319" s="197"/>
      <c r="Q319" s="197"/>
      <c r="R319" s="197"/>
      <c r="S319" s="197"/>
      <c r="T319" s="197"/>
      <c r="U319" s="197"/>
      <c r="V319" s="197" t="s">
        <v>905</v>
      </c>
      <c r="W319" s="197"/>
      <c r="X319" s="197"/>
    </row>
    <row r="320" spans="1:24" ht="14" x14ac:dyDescent="0.2">
      <c r="A320" s="197"/>
      <c r="B320" s="197"/>
      <c r="C320" s="197"/>
      <c r="D320" s="197"/>
      <c r="E320" s="197"/>
      <c r="F320" s="197"/>
      <c r="G320" s="197"/>
      <c r="H320" s="197"/>
      <c r="I320" s="197"/>
      <c r="J320" s="197"/>
      <c r="K320" s="197"/>
      <c r="L320" s="197"/>
      <c r="M320" s="197"/>
      <c r="N320" s="197"/>
      <c r="O320" s="197"/>
      <c r="P320" s="197"/>
      <c r="Q320" s="197"/>
      <c r="R320" s="197"/>
      <c r="S320" s="197"/>
      <c r="T320" s="197"/>
      <c r="U320" s="197"/>
      <c r="V320" s="197" t="s">
        <v>906</v>
      </c>
      <c r="W320" s="197"/>
      <c r="X320" s="197"/>
    </row>
    <row r="321" spans="1:24" ht="14" x14ac:dyDescent="0.2">
      <c r="A321" s="197"/>
      <c r="B321" s="197"/>
      <c r="C321" s="197"/>
      <c r="D321" s="197"/>
      <c r="E321" s="197"/>
      <c r="F321" s="197"/>
      <c r="G321" s="197"/>
      <c r="H321" s="197"/>
      <c r="I321" s="197"/>
      <c r="J321" s="197"/>
      <c r="K321" s="197"/>
      <c r="L321" s="197"/>
      <c r="M321" s="197"/>
      <c r="N321" s="197"/>
      <c r="O321" s="197"/>
      <c r="P321" s="197"/>
      <c r="Q321" s="197"/>
      <c r="R321" s="197"/>
      <c r="S321" s="197"/>
      <c r="T321" s="197"/>
      <c r="U321" s="197"/>
      <c r="V321" s="197" t="s">
        <v>907</v>
      </c>
      <c r="W321" s="197"/>
      <c r="X321" s="197"/>
    </row>
    <row r="322" spans="1:24" ht="14" x14ac:dyDescent="0.2">
      <c r="A322" s="197"/>
      <c r="B322" s="197"/>
      <c r="C322" s="197"/>
      <c r="D322" s="197"/>
      <c r="E322" s="197"/>
      <c r="F322" s="197"/>
      <c r="G322" s="197"/>
      <c r="H322" s="197"/>
      <c r="I322" s="197"/>
      <c r="J322" s="197"/>
      <c r="K322" s="197"/>
      <c r="L322" s="197"/>
      <c r="M322" s="197"/>
      <c r="N322" s="197"/>
      <c r="O322" s="197"/>
      <c r="P322" s="197"/>
      <c r="Q322" s="197"/>
      <c r="R322" s="197"/>
      <c r="S322" s="197"/>
      <c r="T322" s="197"/>
      <c r="U322" s="197"/>
      <c r="V322" s="197" t="s">
        <v>908</v>
      </c>
      <c r="W322" s="197"/>
      <c r="X322" s="197"/>
    </row>
    <row r="323" spans="1:24" ht="14" x14ac:dyDescent="0.2">
      <c r="A323" s="197"/>
      <c r="B323" s="197"/>
      <c r="C323" s="197"/>
      <c r="D323" s="197"/>
      <c r="E323" s="197"/>
      <c r="F323" s="197"/>
      <c r="G323" s="197"/>
      <c r="H323" s="197"/>
      <c r="I323" s="197"/>
      <c r="J323" s="197"/>
      <c r="K323" s="197"/>
      <c r="L323" s="197"/>
      <c r="M323" s="197"/>
      <c r="N323" s="197"/>
      <c r="O323" s="197"/>
      <c r="P323" s="197"/>
      <c r="Q323" s="197"/>
      <c r="R323" s="197"/>
      <c r="S323" s="197"/>
      <c r="T323" s="197"/>
      <c r="U323" s="197"/>
      <c r="V323" s="197" t="s">
        <v>909</v>
      </c>
      <c r="W323" s="197"/>
      <c r="X323" s="197"/>
    </row>
    <row r="324" spans="1:24" ht="14" x14ac:dyDescent="0.2">
      <c r="A324" s="197"/>
      <c r="B324" s="197"/>
      <c r="C324" s="197"/>
      <c r="D324" s="197"/>
      <c r="E324" s="197"/>
      <c r="F324" s="197"/>
      <c r="G324" s="197"/>
      <c r="H324" s="197"/>
      <c r="I324" s="197"/>
      <c r="J324" s="197"/>
      <c r="K324" s="197"/>
      <c r="L324" s="197"/>
      <c r="M324" s="197"/>
      <c r="N324" s="197"/>
      <c r="O324" s="197"/>
      <c r="P324" s="197"/>
      <c r="Q324" s="197"/>
      <c r="R324" s="197"/>
      <c r="S324" s="197"/>
      <c r="T324" s="197"/>
      <c r="U324" s="197"/>
      <c r="V324" s="197" t="s">
        <v>910</v>
      </c>
      <c r="W324" s="197"/>
      <c r="X324" s="197"/>
    </row>
    <row r="325" spans="1:24" ht="14" x14ac:dyDescent="0.2">
      <c r="A325" s="197"/>
      <c r="B325" s="197"/>
      <c r="C325" s="197"/>
      <c r="D325" s="197"/>
      <c r="E325" s="197"/>
      <c r="F325" s="197"/>
      <c r="G325" s="197"/>
      <c r="H325" s="197"/>
      <c r="I325" s="197"/>
      <c r="J325" s="197"/>
      <c r="K325" s="197"/>
      <c r="L325" s="197"/>
      <c r="M325" s="197"/>
      <c r="N325" s="197"/>
      <c r="O325" s="197"/>
      <c r="P325" s="197"/>
      <c r="Q325" s="197"/>
      <c r="R325" s="197"/>
      <c r="S325" s="197"/>
      <c r="T325" s="197"/>
      <c r="U325" s="197"/>
      <c r="V325" s="197" t="s">
        <v>911</v>
      </c>
      <c r="W325" s="197"/>
      <c r="X325" s="197"/>
    </row>
    <row r="326" spans="1:24" ht="14" x14ac:dyDescent="0.2">
      <c r="A326" s="197"/>
      <c r="B326" s="197"/>
      <c r="C326" s="197"/>
      <c r="D326" s="197"/>
      <c r="E326" s="197"/>
      <c r="F326" s="197"/>
      <c r="G326" s="197"/>
      <c r="H326" s="197"/>
      <c r="I326" s="197"/>
      <c r="J326" s="197"/>
      <c r="K326" s="197"/>
      <c r="L326" s="197"/>
      <c r="M326" s="197"/>
      <c r="N326" s="197"/>
      <c r="O326" s="197"/>
      <c r="P326" s="197"/>
      <c r="Q326" s="197"/>
      <c r="R326" s="197"/>
      <c r="S326" s="197"/>
      <c r="T326" s="197"/>
      <c r="U326" s="197"/>
      <c r="V326" s="197" t="s">
        <v>912</v>
      </c>
      <c r="W326" s="197"/>
      <c r="X326" s="197"/>
    </row>
    <row r="327" spans="1:24" ht="14" x14ac:dyDescent="0.2">
      <c r="A327" s="197"/>
      <c r="B327" s="197"/>
      <c r="C327" s="197"/>
      <c r="D327" s="197"/>
      <c r="E327" s="197"/>
      <c r="F327" s="197"/>
      <c r="G327" s="197"/>
      <c r="H327" s="197"/>
      <c r="I327" s="197"/>
      <c r="J327" s="197"/>
      <c r="K327" s="197"/>
      <c r="L327" s="197"/>
      <c r="M327" s="197"/>
      <c r="N327" s="197"/>
      <c r="O327" s="197"/>
      <c r="P327" s="197"/>
      <c r="Q327" s="197"/>
      <c r="R327" s="197"/>
      <c r="S327" s="197"/>
      <c r="T327" s="197"/>
      <c r="U327" s="197"/>
      <c r="V327" s="197" t="s">
        <v>913</v>
      </c>
      <c r="W327" s="197"/>
      <c r="X327" s="197"/>
    </row>
    <row r="328" spans="1:24" ht="14" x14ac:dyDescent="0.2">
      <c r="A328" s="197"/>
      <c r="B328" s="197"/>
      <c r="C328" s="197"/>
      <c r="D328" s="197"/>
      <c r="E328" s="197"/>
      <c r="F328" s="197"/>
      <c r="G328" s="197"/>
      <c r="H328" s="197"/>
      <c r="I328" s="197"/>
      <c r="J328" s="197"/>
      <c r="K328" s="197"/>
      <c r="L328" s="197"/>
      <c r="M328" s="197"/>
      <c r="N328" s="197"/>
      <c r="O328" s="197"/>
      <c r="P328" s="197"/>
      <c r="Q328" s="197"/>
      <c r="R328" s="197"/>
      <c r="S328" s="197"/>
      <c r="T328" s="197"/>
      <c r="U328" s="197"/>
      <c r="V328" s="197" t="s">
        <v>914</v>
      </c>
      <c r="W328" s="197"/>
      <c r="X328" s="197"/>
    </row>
    <row r="329" spans="1:24" ht="14" x14ac:dyDescent="0.2">
      <c r="A329" s="197"/>
      <c r="B329" s="197"/>
      <c r="C329" s="197"/>
      <c r="D329" s="197"/>
      <c r="E329" s="197"/>
      <c r="F329" s="197"/>
      <c r="G329" s="197"/>
      <c r="H329" s="197"/>
      <c r="I329" s="197"/>
      <c r="J329" s="197"/>
      <c r="K329" s="197"/>
      <c r="L329" s="197"/>
      <c r="M329" s="197"/>
      <c r="N329" s="197"/>
      <c r="O329" s="197"/>
      <c r="P329" s="197"/>
      <c r="Q329" s="197"/>
      <c r="R329" s="197"/>
      <c r="S329" s="197"/>
      <c r="T329" s="197"/>
      <c r="U329" s="197"/>
      <c r="V329" s="197" t="s">
        <v>915</v>
      </c>
      <c r="W329" s="197"/>
      <c r="X329" s="197"/>
    </row>
    <row r="330" spans="1:24" ht="14" x14ac:dyDescent="0.2">
      <c r="A330" s="197"/>
      <c r="B330" s="197"/>
      <c r="C330" s="197"/>
      <c r="D330" s="197"/>
      <c r="E330" s="197"/>
      <c r="F330" s="197"/>
      <c r="G330" s="197"/>
      <c r="H330" s="197"/>
      <c r="I330" s="197"/>
      <c r="J330" s="197"/>
      <c r="K330" s="197"/>
      <c r="L330" s="197"/>
      <c r="M330" s="197"/>
      <c r="N330" s="197"/>
      <c r="O330" s="197"/>
      <c r="P330" s="197"/>
      <c r="Q330" s="197"/>
      <c r="R330" s="197"/>
      <c r="S330" s="197"/>
      <c r="T330" s="197"/>
      <c r="U330" s="197"/>
      <c r="V330" s="197" t="s">
        <v>916</v>
      </c>
      <c r="W330" s="197"/>
      <c r="X330" s="197"/>
    </row>
    <row r="331" spans="1:24" ht="14" x14ac:dyDescent="0.2">
      <c r="A331" s="197"/>
      <c r="B331" s="197"/>
      <c r="C331" s="197"/>
      <c r="D331" s="197"/>
      <c r="E331" s="197"/>
      <c r="F331" s="197"/>
      <c r="G331" s="197"/>
      <c r="H331" s="197"/>
      <c r="I331" s="197"/>
      <c r="J331" s="197"/>
      <c r="K331" s="197"/>
      <c r="L331" s="197"/>
      <c r="M331" s="197"/>
      <c r="N331" s="197"/>
      <c r="O331" s="197"/>
      <c r="P331" s="197"/>
      <c r="Q331" s="197"/>
      <c r="R331" s="197"/>
      <c r="S331" s="197"/>
      <c r="T331" s="197"/>
      <c r="U331" s="197"/>
      <c r="V331" s="197" t="s">
        <v>917</v>
      </c>
      <c r="W331" s="197"/>
      <c r="X331" s="197"/>
    </row>
    <row r="332" spans="1:24" ht="14" x14ac:dyDescent="0.2">
      <c r="A332" s="197"/>
      <c r="B332" s="197"/>
      <c r="C332" s="197"/>
      <c r="D332" s="197"/>
      <c r="E332" s="197"/>
      <c r="F332" s="197"/>
      <c r="G332" s="197"/>
      <c r="H332" s="197"/>
      <c r="I332" s="197"/>
      <c r="J332" s="197"/>
      <c r="K332" s="197"/>
      <c r="L332" s="197"/>
      <c r="M332" s="197"/>
      <c r="N332" s="197"/>
      <c r="O332" s="197"/>
      <c r="P332" s="197"/>
      <c r="Q332" s="197"/>
      <c r="R332" s="197"/>
      <c r="S332" s="197"/>
      <c r="T332" s="197"/>
      <c r="U332" s="197"/>
      <c r="V332" s="197" t="s">
        <v>918</v>
      </c>
      <c r="W332" s="197"/>
      <c r="X332" s="197"/>
    </row>
    <row r="333" spans="1:24" ht="14" x14ac:dyDescent="0.2">
      <c r="A333" s="197"/>
      <c r="B333" s="197"/>
      <c r="C333" s="197"/>
      <c r="D333" s="197"/>
      <c r="E333" s="197"/>
      <c r="F333" s="197"/>
      <c r="G333" s="197"/>
      <c r="H333" s="197"/>
      <c r="I333" s="197"/>
      <c r="J333" s="197"/>
      <c r="K333" s="197"/>
      <c r="L333" s="197"/>
      <c r="M333" s="197"/>
      <c r="N333" s="197"/>
      <c r="O333" s="197"/>
      <c r="P333" s="197"/>
      <c r="Q333" s="197"/>
      <c r="R333" s="197"/>
      <c r="S333" s="197"/>
      <c r="T333" s="197"/>
      <c r="U333" s="197"/>
      <c r="V333" s="197" t="s">
        <v>919</v>
      </c>
      <c r="W333" s="197"/>
      <c r="X333" s="197"/>
    </row>
    <row r="334" spans="1:24" ht="14" x14ac:dyDescent="0.2">
      <c r="A334" s="197"/>
      <c r="B334" s="197"/>
      <c r="C334" s="197"/>
      <c r="D334" s="197"/>
      <c r="E334" s="197"/>
      <c r="F334" s="197"/>
      <c r="G334" s="197"/>
      <c r="H334" s="197"/>
      <c r="I334" s="197"/>
      <c r="J334" s="197"/>
      <c r="K334" s="197"/>
      <c r="L334" s="197"/>
      <c r="M334" s="197"/>
      <c r="N334" s="197"/>
      <c r="O334" s="197"/>
      <c r="P334" s="197"/>
      <c r="Q334" s="197"/>
      <c r="R334" s="197"/>
      <c r="S334" s="197"/>
      <c r="T334" s="197"/>
      <c r="U334" s="197"/>
      <c r="V334" s="197" t="s">
        <v>920</v>
      </c>
      <c r="W334" s="197"/>
      <c r="X334" s="197"/>
    </row>
    <row r="335" spans="1:24" ht="14" x14ac:dyDescent="0.2">
      <c r="A335" s="197"/>
      <c r="B335" s="197"/>
      <c r="C335" s="197"/>
      <c r="D335" s="197"/>
      <c r="E335" s="197"/>
      <c r="F335" s="197"/>
      <c r="G335" s="197"/>
      <c r="H335" s="197"/>
      <c r="I335" s="197"/>
      <c r="J335" s="197"/>
      <c r="K335" s="197"/>
      <c r="L335" s="197"/>
      <c r="M335" s="197"/>
      <c r="N335" s="197"/>
      <c r="O335" s="197"/>
      <c r="P335" s="197"/>
      <c r="Q335" s="197"/>
      <c r="R335" s="197"/>
      <c r="S335" s="197"/>
      <c r="T335" s="197"/>
      <c r="U335" s="197"/>
      <c r="V335" s="197" t="s">
        <v>921</v>
      </c>
      <c r="W335" s="197"/>
      <c r="X335" s="197"/>
    </row>
    <row r="336" spans="1:24" ht="14" x14ac:dyDescent="0.2">
      <c r="A336" s="197"/>
      <c r="B336" s="197"/>
      <c r="C336" s="197"/>
      <c r="D336" s="197"/>
      <c r="E336" s="197"/>
      <c r="F336" s="197"/>
      <c r="G336" s="197"/>
      <c r="H336" s="197"/>
      <c r="I336" s="197"/>
      <c r="J336" s="197"/>
      <c r="K336" s="197"/>
      <c r="L336" s="197"/>
      <c r="M336" s="197"/>
      <c r="N336" s="197"/>
      <c r="O336" s="197"/>
      <c r="P336" s="197"/>
      <c r="Q336" s="197"/>
      <c r="R336" s="197"/>
      <c r="S336" s="197"/>
      <c r="T336" s="197"/>
      <c r="U336" s="197"/>
      <c r="V336" s="197" t="s">
        <v>922</v>
      </c>
      <c r="W336" s="197"/>
      <c r="X336" s="197"/>
    </row>
    <row r="337" spans="1:24" ht="14" x14ac:dyDescent="0.2">
      <c r="A337" s="197"/>
      <c r="B337" s="197"/>
      <c r="C337" s="197"/>
      <c r="D337" s="197"/>
      <c r="E337" s="197"/>
      <c r="F337" s="197"/>
      <c r="G337" s="197"/>
      <c r="H337" s="197"/>
      <c r="I337" s="197"/>
      <c r="J337" s="197"/>
      <c r="K337" s="197"/>
      <c r="L337" s="197"/>
      <c r="M337" s="197"/>
      <c r="N337" s="197"/>
      <c r="O337" s="197"/>
      <c r="P337" s="197"/>
      <c r="Q337" s="197"/>
      <c r="R337" s="197"/>
      <c r="S337" s="197"/>
      <c r="T337" s="197"/>
      <c r="U337" s="197"/>
      <c r="V337" s="197" t="s">
        <v>923</v>
      </c>
      <c r="W337" s="197"/>
      <c r="X337" s="197"/>
    </row>
    <row r="338" spans="1:24" ht="14" x14ac:dyDescent="0.2">
      <c r="A338" s="197"/>
      <c r="B338" s="197"/>
      <c r="C338" s="197"/>
      <c r="D338" s="197"/>
      <c r="E338" s="197"/>
      <c r="F338" s="197"/>
      <c r="G338" s="197"/>
      <c r="H338" s="197"/>
      <c r="I338" s="197"/>
      <c r="J338" s="197"/>
      <c r="K338" s="197"/>
      <c r="L338" s="197"/>
      <c r="M338" s="197"/>
      <c r="N338" s="197"/>
      <c r="O338" s="197"/>
      <c r="P338" s="197"/>
      <c r="Q338" s="197"/>
      <c r="R338" s="197"/>
      <c r="S338" s="197"/>
      <c r="T338" s="197"/>
      <c r="U338" s="197"/>
      <c r="V338" s="197" t="s">
        <v>924</v>
      </c>
      <c r="W338" s="197"/>
      <c r="X338" s="197"/>
    </row>
    <row r="339" spans="1:24" ht="14" x14ac:dyDescent="0.2">
      <c r="A339" s="197"/>
      <c r="B339" s="197"/>
      <c r="C339" s="197"/>
      <c r="D339" s="197"/>
      <c r="E339" s="197"/>
      <c r="F339" s="197"/>
      <c r="G339" s="197"/>
      <c r="H339" s="197"/>
      <c r="I339" s="197"/>
      <c r="J339" s="197"/>
      <c r="K339" s="197"/>
      <c r="L339" s="197"/>
      <c r="M339" s="197"/>
      <c r="N339" s="197"/>
      <c r="O339" s="197"/>
      <c r="P339" s="197"/>
      <c r="Q339" s="197"/>
      <c r="R339" s="197"/>
      <c r="S339" s="197"/>
      <c r="T339" s="197"/>
      <c r="U339" s="197"/>
      <c r="V339" s="197" t="s">
        <v>925</v>
      </c>
      <c r="W339" s="197"/>
      <c r="X339" s="197"/>
    </row>
    <row r="340" spans="1:24" ht="14" x14ac:dyDescent="0.2">
      <c r="A340" s="197"/>
      <c r="B340" s="197"/>
      <c r="C340" s="197"/>
      <c r="D340" s="197"/>
      <c r="E340" s="197"/>
      <c r="F340" s="197"/>
      <c r="G340" s="197"/>
      <c r="H340" s="197"/>
      <c r="I340" s="197"/>
      <c r="J340" s="197"/>
      <c r="K340" s="197"/>
      <c r="L340" s="197"/>
      <c r="M340" s="197"/>
      <c r="N340" s="197"/>
      <c r="O340" s="197"/>
      <c r="P340" s="197"/>
      <c r="Q340" s="197"/>
      <c r="R340" s="197"/>
      <c r="S340" s="197"/>
      <c r="T340" s="197"/>
      <c r="U340" s="197"/>
      <c r="V340" s="197" t="s">
        <v>926</v>
      </c>
      <c r="W340" s="197"/>
      <c r="X340" s="197"/>
    </row>
    <row r="341" spans="1:24" ht="14" x14ac:dyDescent="0.2">
      <c r="A341" s="197"/>
      <c r="B341" s="197"/>
      <c r="C341" s="197"/>
      <c r="D341" s="197"/>
      <c r="E341" s="197"/>
      <c r="F341" s="197"/>
      <c r="G341" s="197"/>
      <c r="H341" s="197"/>
      <c r="I341" s="197"/>
      <c r="J341" s="197"/>
      <c r="K341" s="197"/>
      <c r="L341" s="197"/>
      <c r="M341" s="197"/>
      <c r="N341" s="197"/>
      <c r="O341" s="197"/>
      <c r="P341" s="197"/>
      <c r="Q341" s="197"/>
      <c r="R341" s="197"/>
      <c r="S341" s="197"/>
      <c r="T341" s="197"/>
      <c r="U341" s="197"/>
      <c r="V341" s="197" t="s">
        <v>927</v>
      </c>
      <c r="W341" s="197"/>
      <c r="X341" s="197"/>
    </row>
    <row r="342" spans="1:24" ht="14" x14ac:dyDescent="0.2">
      <c r="A342" s="197"/>
      <c r="B342" s="197"/>
      <c r="C342" s="197"/>
      <c r="D342" s="197"/>
      <c r="E342" s="197"/>
      <c r="F342" s="197"/>
      <c r="G342" s="197"/>
      <c r="H342" s="197"/>
      <c r="I342" s="197"/>
      <c r="J342" s="197"/>
      <c r="K342" s="197"/>
      <c r="L342" s="197"/>
      <c r="M342" s="197"/>
      <c r="N342" s="197"/>
      <c r="O342" s="197"/>
      <c r="P342" s="197"/>
      <c r="Q342" s="197"/>
      <c r="R342" s="197"/>
      <c r="S342" s="197"/>
      <c r="T342" s="197"/>
      <c r="U342" s="197"/>
      <c r="V342" s="197" t="s">
        <v>928</v>
      </c>
      <c r="W342" s="197"/>
      <c r="X342" s="197"/>
    </row>
    <row r="343" spans="1:24" ht="14" x14ac:dyDescent="0.2">
      <c r="A343" s="197"/>
      <c r="B343" s="197"/>
      <c r="C343" s="197"/>
      <c r="D343" s="197"/>
      <c r="E343" s="197"/>
      <c r="F343" s="197"/>
      <c r="G343" s="197"/>
      <c r="H343" s="197"/>
      <c r="I343" s="197"/>
      <c r="J343" s="197"/>
      <c r="K343" s="197"/>
      <c r="L343" s="197"/>
      <c r="M343" s="197"/>
      <c r="N343" s="197"/>
      <c r="O343" s="197"/>
      <c r="P343" s="197"/>
      <c r="Q343" s="197"/>
      <c r="R343" s="197"/>
      <c r="S343" s="197"/>
      <c r="T343" s="197"/>
      <c r="U343" s="197"/>
      <c r="V343" s="197" t="s">
        <v>929</v>
      </c>
      <c r="W343" s="197"/>
      <c r="X343" s="197"/>
    </row>
    <row r="344" spans="1:24" ht="14" x14ac:dyDescent="0.2">
      <c r="A344" s="197"/>
      <c r="B344" s="197"/>
      <c r="C344" s="197"/>
      <c r="D344" s="197"/>
      <c r="E344" s="197"/>
      <c r="F344" s="197"/>
      <c r="G344" s="197"/>
      <c r="H344" s="197"/>
      <c r="I344" s="197"/>
      <c r="J344" s="197"/>
      <c r="K344" s="197"/>
      <c r="L344" s="197"/>
      <c r="M344" s="197"/>
      <c r="N344" s="197"/>
      <c r="O344" s="197"/>
      <c r="P344" s="197"/>
      <c r="Q344" s="197"/>
      <c r="R344" s="197"/>
      <c r="S344" s="197"/>
      <c r="T344" s="197"/>
      <c r="U344" s="197"/>
      <c r="V344" s="197" t="s">
        <v>930</v>
      </c>
      <c r="W344" s="197"/>
      <c r="X344" s="197"/>
    </row>
    <row r="345" spans="1:24" ht="14" x14ac:dyDescent="0.2">
      <c r="A345" s="197"/>
      <c r="B345" s="197"/>
      <c r="C345" s="197"/>
      <c r="D345" s="197"/>
      <c r="E345" s="197"/>
      <c r="F345" s="197"/>
      <c r="G345" s="197"/>
      <c r="H345" s="197"/>
      <c r="I345" s="197"/>
      <c r="J345" s="197"/>
      <c r="K345" s="197"/>
      <c r="L345" s="197"/>
      <c r="M345" s="197"/>
      <c r="N345" s="197"/>
      <c r="O345" s="197"/>
      <c r="P345" s="197"/>
      <c r="Q345" s="197"/>
      <c r="R345" s="197"/>
      <c r="S345" s="197"/>
      <c r="T345" s="197"/>
      <c r="U345" s="197"/>
      <c r="V345" s="197" t="s">
        <v>931</v>
      </c>
      <c r="W345" s="197"/>
      <c r="X345" s="197"/>
    </row>
    <row r="346" spans="1:24" ht="14" x14ac:dyDescent="0.2">
      <c r="A346" s="197"/>
      <c r="B346" s="197"/>
      <c r="C346" s="197"/>
      <c r="D346" s="197"/>
      <c r="E346" s="197"/>
      <c r="F346" s="197"/>
      <c r="G346" s="197"/>
      <c r="H346" s="197"/>
      <c r="I346" s="197"/>
      <c r="J346" s="197"/>
      <c r="K346" s="197"/>
      <c r="L346" s="197"/>
      <c r="M346" s="197"/>
      <c r="N346" s="197"/>
      <c r="O346" s="197"/>
      <c r="P346" s="197"/>
      <c r="Q346" s="197"/>
      <c r="R346" s="197"/>
      <c r="S346" s="197"/>
      <c r="T346" s="197"/>
      <c r="U346" s="197"/>
      <c r="V346" s="197" t="s">
        <v>932</v>
      </c>
      <c r="W346" s="197"/>
      <c r="X346" s="197"/>
    </row>
    <row r="347" spans="1:24" ht="14" x14ac:dyDescent="0.2">
      <c r="A347" s="197"/>
      <c r="B347" s="197"/>
      <c r="C347" s="197"/>
      <c r="D347" s="197"/>
      <c r="E347" s="197"/>
      <c r="F347" s="197"/>
      <c r="G347" s="197"/>
      <c r="H347" s="197"/>
      <c r="I347" s="197"/>
      <c r="J347" s="197"/>
      <c r="K347" s="197"/>
      <c r="L347" s="197"/>
      <c r="M347" s="197"/>
      <c r="N347" s="197"/>
      <c r="O347" s="197"/>
      <c r="P347" s="197"/>
      <c r="Q347" s="197"/>
      <c r="R347" s="197"/>
      <c r="S347" s="197"/>
      <c r="T347" s="197"/>
      <c r="U347" s="197"/>
      <c r="V347" s="197" t="s">
        <v>933</v>
      </c>
      <c r="W347" s="197"/>
      <c r="X347" s="197"/>
    </row>
    <row r="348" spans="1:24" ht="14" x14ac:dyDescent="0.2">
      <c r="A348" s="197"/>
      <c r="B348" s="197"/>
      <c r="C348" s="197"/>
      <c r="D348" s="197"/>
      <c r="E348" s="197"/>
      <c r="F348" s="197"/>
      <c r="G348" s="197"/>
      <c r="H348" s="197"/>
      <c r="I348" s="197"/>
      <c r="J348" s="197"/>
      <c r="K348" s="197"/>
      <c r="L348" s="197"/>
      <c r="M348" s="197"/>
      <c r="N348" s="197"/>
      <c r="O348" s="197"/>
      <c r="P348" s="197"/>
      <c r="Q348" s="197"/>
      <c r="R348" s="197"/>
      <c r="S348" s="197"/>
      <c r="T348" s="197"/>
      <c r="U348" s="197"/>
      <c r="V348" s="197" t="s">
        <v>934</v>
      </c>
      <c r="W348" s="197"/>
      <c r="X348" s="197"/>
    </row>
    <row r="349" spans="1:24" ht="14" x14ac:dyDescent="0.2">
      <c r="A349" s="197"/>
      <c r="B349" s="197"/>
      <c r="C349" s="197"/>
      <c r="D349" s="197"/>
      <c r="E349" s="197"/>
      <c r="F349" s="197"/>
      <c r="G349" s="197"/>
      <c r="H349" s="197"/>
      <c r="I349" s="197"/>
      <c r="J349" s="197"/>
      <c r="K349" s="197"/>
      <c r="L349" s="197"/>
      <c r="M349" s="197"/>
      <c r="N349" s="197"/>
      <c r="O349" s="197"/>
      <c r="P349" s="197"/>
      <c r="Q349" s="197"/>
      <c r="R349" s="197"/>
      <c r="S349" s="197"/>
      <c r="T349" s="197"/>
      <c r="U349" s="197"/>
      <c r="V349" s="197" t="s">
        <v>935</v>
      </c>
      <c r="W349" s="197"/>
      <c r="X349" s="197"/>
    </row>
    <row r="350" spans="1:24" ht="14" x14ac:dyDescent="0.2">
      <c r="A350" s="197"/>
      <c r="B350" s="197"/>
      <c r="C350" s="197"/>
      <c r="D350" s="197"/>
      <c r="E350" s="197"/>
      <c r="F350" s="197"/>
      <c r="G350" s="197"/>
      <c r="H350" s="197"/>
      <c r="I350" s="197"/>
      <c r="J350" s="197"/>
      <c r="K350" s="197"/>
      <c r="L350" s="197"/>
      <c r="M350" s="197"/>
      <c r="N350" s="197"/>
      <c r="O350" s="197"/>
      <c r="P350" s="197"/>
      <c r="Q350" s="197"/>
      <c r="R350" s="197"/>
      <c r="S350" s="197"/>
      <c r="T350" s="197"/>
      <c r="U350" s="197"/>
      <c r="V350" s="197" t="s">
        <v>936</v>
      </c>
      <c r="W350" s="197"/>
      <c r="X350" s="197"/>
    </row>
    <row r="351" spans="1:24" ht="14" x14ac:dyDescent="0.2">
      <c r="A351" s="197"/>
      <c r="B351" s="197"/>
      <c r="C351" s="197"/>
      <c r="D351" s="197"/>
      <c r="E351" s="197"/>
      <c r="F351" s="197"/>
      <c r="G351" s="197"/>
      <c r="H351" s="197"/>
      <c r="I351" s="197"/>
      <c r="J351" s="197"/>
      <c r="K351" s="197"/>
      <c r="L351" s="197"/>
      <c r="M351" s="197"/>
      <c r="N351" s="197"/>
      <c r="O351" s="197"/>
      <c r="P351" s="197"/>
      <c r="Q351" s="197"/>
      <c r="R351" s="197"/>
      <c r="S351" s="197"/>
      <c r="T351" s="197"/>
      <c r="U351" s="197"/>
      <c r="V351" s="197" t="s">
        <v>937</v>
      </c>
      <c r="W351" s="197"/>
      <c r="X351" s="197"/>
    </row>
    <row r="352" spans="1:24" ht="14" x14ac:dyDescent="0.2">
      <c r="A352" s="197"/>
      <c r="B352" s="197"/>
      <c r="C352" s="197"/>
      <c r="D352" s="197"/>
      <c r="E352" s="197"/>
      <c r="F352" s="197"/>
      <c r="G352" s="197"/>
      <c r="H352" s="197"/>
      <c r="I352" s="197"/>
      <c r="J352" s="197"/>
      <c r="K352" s="197"/>
      <c r="L352" s="197"/>
      <c r="M352" s="197"/>
      <c r="N352" s="197"/>
      <c r="O352" s="197"/>
      <c r="P352" s="197"/>
      <c r="Q352" s="197"/>
      <c r="R352" s="197"/>
      <c r="S352" s="197"/>
      <c r="T352" s="197"/>
      <c r="U352" s="197"/>
      <c r="V352" s="197" t="s">
        <v>938</v>
      </c>
      <c r="W352" s="197"/>
      <c r="X352" s="197"/>
    </row>
    <row r="353" spans="1:24" ht="14" x14ac:dyDescent="0.2">
      <c r="A353" s="197"/>
      <c r="B353" s="197"/>
      <c r="C353" s="197"/>
      <c r="D353" s="197"/>
      <c r="E353" s="197"/>
      <c r="F353" s="197"/>
      <c r="G353" s="197"/>
      <c r="H353" s="197"/>
      <c r="I353" s="197"/>
      <c r="J353" s="197"/>
      <c r="K353" s="197"/>
      <c r="L353" s="197"/>
      <c r="M353" s="197"/>
      <c r="N353" s="197"/>
      <c r="O353" s="197"/>
      <c r="P353" s="197"/>
      <c r="Q353" s="197"/>
      <c r="R353" s="197"/>
      <c r="S353" s="197"/>
      <c r="T353" s="197"/>
      <c r="U353" s="197"/>
      <c r="V353" s="197" t="s">
        <v>939</v>
      </c>
      <c r="W353" s="197"/>
      <c r="X353" s="197"/>
    </row>
    <row r="354" spans="1:24" ht="14" x14ac:dyDescent="0.2">
      <c r="A354" s="197"/>
      <c r="B354" s="197"/>
      <c r="C354" s="197"/>
      <c r="D354" s="197"/>
      <c r="E354" s="197"/>
      <c r="F354" s="197"/>
      <c r="G354" s="197"/>
      <c r="H354" s="197"/>
      <c r="I354" s="197"/>
      <c r="J354" s="197"/>
      <c r="K354" s="197"/>
      <c r="L354" s="197"/>
      <c r="M354" s="197"/>
      <c r="N354" s="197"/>
      <c r="O354" s="197"/>
      <c r="P354" s="197"/>
      <c r="Q354" s="197"/>
      <c r="R354" s="197"/>
      <c r="S354" s="197"/>
      <c r="T354" s="197"/>
      <c r="U354" s="197"/>
      <c r="V354" s="197" t="s">
        <v>940</v>
      </c>
      <c r="W354" s="197"/>
      <c r="X354" s="197"/>
    </row>
    <row r="355" spans="1:24" ht="14" x14ac:dyDescent="0.2">
      <c r="A355" s="197"/>
      <c r="B355" s="197"/>
      <c r="C355" s="197"/>
      <c r="D355" s="197"/>
      <c r="E355" s="197"/>
      <c r="F355" s="197"/>
      <c r="G355" s="197"/>
      <c r="H355" s="197"/>
      <c r="I355" s="197"/>
      <c r="J355" s="197"/>
      <c r="K355" s="197"/>
      <c r="L355" s="197"/>
      <c r="M355" s="197"/>
      <c r="N355" s="197"/>
      <c r="O355" s="197"/>
      <c r="P355" s="197"/>
      <c r="Q355" s="197"/>
      <c r="R355" s="197"/>
      <c r="S355" s="197"/>
      <c r="T355" s="197"/>
      <c r="U355" s="197"/>
      <c r="V355" s="197" t="s">
        <v>941</v>
      </c>
      <c r="W355" s="197"/>
      <c r="X355" s="197"/>
    </row>
    <row r="356" spans="1:24" ht="14" x14ac:dyDescent="0.2">
      <c r="A356" s="197"/>
      <c r="B356" s="197"/>
      <c r="C356" s="197"/>
      <c r="D356" s="197"/>
      <c r="E356" s="197"/>
      <c r="F356" s="197"/>
      <c r="G356" s="197"/>
      <c r="H356" s="197"/>
      <c r="I356" s="197"/>
      <c r="J356" s="197"/>
      <c r="K356" s="197"/>
      <c r="L356" s="197"/>
      <c r="M356" s="197"/>
      <c r="N356" s="197"/>
      <c r="O356" s="197"/>
      <c r="P356" s="197"/>
      <c r="Q356" s="197"/>
      <c r="R356" s="197"/>
      <c r="S356" s="197"/>
      <c r="T356" s="197"/>
      <c r="U356" s="197"/>
      <c r="V356" s="197" t="s">
        <v>942</v>
      </c>
      <c r="W356" s="197"/>
      <c r="X356" s="197"/>
    </row>
    <row r="357" spans="1:24" ht="14" x14ac:dyDescent="0.2">
      <c r="A357" s="197"/>
      <c r="B357" s="197"/>
      <c r="C357" s="197"/>
      <c r="D357" s="197"/>
      <c r="E357" s="197"/>
      <c r="F357" s="197"/>
      <c r="G357" s="197"/>
      <c r="H357" s="197"/>
      <c r="I357" s="197"/>
      <c r="J357" s="197"/>
      <c r="K357" s="197"/>
      <c r="L357" s="197"/>
      <c r="M357" s="197"/>
      <c r="N357" s="197"/>
      <c r="O357" s="197"/>
      <c r="P357" s="197"/>
      <c r="Q357" s="197"/>
      <c r="R357" s="197"/>
      <c r="S357" s="197"/>
      <c r="T357" s="197"/>
      <c r="U357" s="197"/>
      <c r="V357" s="197" t="s">
        <v>943</v>
      </c>
      <c r="W357" s="197"/>
      <c r="X357" s="197"/>
    </row>
    <row r="358" spans="1:24" ht="14" x14ac:dyDescent="0.2">
      <c r="A358" s="197"/>
      <c r="B358" s="197"/>
      <c r="C358" s="197"/>
      <c r="D358" s="197"/>
      <c r="E358" s="197"/>
      <c r="F358" s="197"/>
      <c r="G358" s="197"/>
      <c r="H358" s="197"/>
      <c r="I358" s="197"/>
      <c r="J358" s="197"/>
      <c r="K358" s="197"/>
      <c r="L358" s="197"/>
      <c r="M358" s="197"/>
      <c r="N358" s="197"/>
      <c r="O358" s="197"/>
      <c r="P358" s="197"/>
      <c r="Q358" s="197"/>
      <c r="R358" s="197"/>
      <c r="S358" s="197"/>
      <c r="T358" s="197"/>
      <c r="U358" s="197"/>
      <c r="V358" s="197" t="s">
        <v>944</v>
      </c>
      <c r="W358" s="197"/>
      <c r="X358" s="197"/>
    </row>
    <row r="359" spans="1:24" ht="14" x14ac:dyDescent="0.2">
      <c r="A359" s="197"/>
      <c r="B359" s="197"/>
      <c r="C359" s="197"/>
      <c r="D359" s="197"/>
      <c r="E359" s="197"/>
      <c r="F359" s="197"/>
      <c r="G359" s="197"/>
      <c r="H359" s="197"/>
      <c r="I359" s="197"/>
      <c r="J359" s="197"/>
      <c r="K359" s="197"/>
      <c r="L359" s="197"/>
      <c r="M359" s="197"/>
      <c r="N359" s="197"/>
      <c r="O359" s="197"/>
      <c r="P359" s="197"/>
      <c r="Q359" s="197"/>
      <c r="R359" s="197"/>
      <c r="S359" s="197"/>
      <c r="T359" s="197"/>
      <c r="U359" s="197"/>
      <c r="V359" s="197" t="s">
        <v>945</v>
      </c>
      <c r="W359" s="197"/>
      <c r="X359" s="197"/>
    </row>
    <row r="360" spans="1:24" ht="14" x14ac:dyDescent="0.2">
      <c r="A360" s="197"/>
      <c r="B360" s="197"/>
      <c r="C360" s="197"/>
      <c r="D360" s="197"/>
      <c r="E360" s="197"/>
      <c r="F360" s="197"/>
      <c r="G360" s="197"/>
      <c r="H360" s="197"/>
      <c r="I360" s="197"/>
      <c r="J360" s="197"/>
      <c r="K360" s="197"/>
      <c r="L360" s="197"/>
      <c r="M360" s="197"/>
      <c r="N360" s="197"/>
      <c r="O360" s="197"/>
      <c r="P360" s="197"/>
      <c r="Q360" s="197"/>
      <c r="R360" s="197"/>
      <c r="S360" s="197"/>
      <c r="T360" s="197"/>
      <c r="U360" s="197"/>
      <c r="V360" s="197" t="s">
        <v>946</v>
      </c>
      <c r="W360" s="197"/>
      <c r="X360" s="197"/>
    </row>
    <row r="361" spans="1:24" ht="14" x14ac:dyDescent="0.2">
      <c r="A361" s="197"/>
      <c r="B361" s="197"/>
      <c r="C361" s="197"/>
      <c r="D361" s="197"/>
      <c r="E361" s="197"/>
      <c r="F361" s="197"/>
      <c r="G361" s="197"/>
      <c r="H361" s="197"/>
      <c r="I361" s="197"/>
      <c r="J361" s="197"/>
      <c r="K361" s="197"/>
      <c r="L361" s="197"/>
      <c r="M361" s="197"/>
      <c r="N361" s="197"/>
      <c r="O361" s="197"/>
      <c r="P361" s="197"/>
      <c r="Q361" s="197"/>
      <c r="R361" s="197"/>
      <c r="S361" s="197"/>
      <c r="T361" s="197"/>
      <c r="U361" s="197"/>
      <c r="V361" s="197" t="s">
        <v>947</v>
      </c>
      <c r="W361" s="197"/>
      <c r="X361" s="197"/>
    </row>
    <row r="362" spans="1:24" ht="14" x14ac:dyDescent="0.2">
      <c r="A362" s="197"/>
      <c r="B362" s="197"/>
      <c r="C362" s="197"/>
      <c r="D362" s="197"/>
      <c r="E362" s="197"/>
      <c r="F362" s="197"/>
      <c r="G362" s="197"/>
      <c r="H362" s="197"/>
      <c r="I362" s="197"/>
      <c r="J362" s="197"/>
      <c r="K362" s="197"/>
      <c r="L362" s="197"/>
      <c r="M362" s="197"/>
      <c r="N362" s="197"/>
      <c r="O362" s="197"/>
      <c r="P362" s="197"/>
      <c r="Q362" s="197"/>
      <c r="R362" s="197"/>
      <c r="S362" s="197"/>
      <c r="T362" s="197"/>
      <c r="U362" s="197"/>
      <c r="V362" s="197" t="s">
        <v>948</v>
      </c>
      <c r="W362" s="197"/>
      <c r="X362" s="197"/>
    </row>
    <row r="363" spans="1:24" ht="14" x14ac:dyDescent="0.2">
      <c r="A363" s="197"/>
      <c r="B363" s="197"/>
      <c r="C363" s="197"/>
      <c r="D363" s="197"/>
      <c r="E363" s="197"/>
      <c r="F363" s="197"/>
      <c r="G363" s="197"/>
      <c r="H363" s="197"/>
      <c r="I363" s="197"/>
      <c r="J363" s="197"/>
      <c r="K363" s="197"/>
      <c r="L363" s="197"/>
      <c r="M363" s="197"/>
      <c r="N363" s="197"/>
      <c r="O363" s="197"/>
      <c r="P363" s="197"/>
      <c r="Q363" s="197"/>
      <c r="R363" s="197"/>
      <c r="S363" s="197"/>
      <c r="T363" s="197"/>
      <c r="U363" s="197"/>
      <c r="V363" s="197" t="s">
        <v>949</v>
      </c>
      <c r="W363" s="197"/>
      <c r="X363" s="197"/>
    </row>
    <row r="364" spans="1:24" ht="14" x14ac:dyDescent="0.2">
      <c r="A364" s="197"/>
      <c r="B364" s="197"/>
      <c r="C364" s="197"/>
      <c r="D364" s="197"/>
      <c r="E364" s="197"/>
      <c r="F364" s="197"/>
      <c r="G364" s="197"/>
      <c r="H364" s="197"/>
      <c r="I364" s="197"/>
      <c r="J364" s="197"/>
      <c r="K364" s="197"/>
      <c r="L364" s="197"/>
      <c r="M364" s="197"/>
      <c r="N364" s="197"/>
      <c r="O364" s="197"/>
      <c r="P364" s="197"/>
      <c r="Q364" s="197"/>
      <c r="R364" s="197"/>
      <c r="S364" s="197"/>
      <c r="T364" s="197"/>
      <c r="U364" s="197"/>
      <c r="V364" s="197" t="s">
        <v>950</v>
      </c>
      <c r="W364" s="197"/>
      <c r="X364" s="197"/>
    </row>
    <row r="365" spans="1:24" ht="14" x14ac:dyDescent="0.2">
      <c r="A365" s="197"/>
      <c r="B365" s="197"/>
      <c r="C365" s="197"/>
      <c r="D365" s="197"/>
      <c r="E365" s="197"/>
      <c r="F365" s="197"/>
      <c r="G365" s="197"/>
      <c r="H365" s="197"/>
      <c r="I365" s="197"/>
      <c r="J365" s="197"/>
      <c r="K365" s="197"/>
      <c r="L365" s="197"/>
      <c r="M365" s="197"/>
      <c r="N365" s="197"/>
      <c r="O365" s="197"/>
      <c r="P365" s="197"/>
      <c r="Q365" s="197"/>
      <c r="R365" s="197"/>
      <c r="S365" s="197"/>
      <c r="T365" s="197"/>
      <c r="U365" s="197"/>
      <c r="V365" s="197" t="s">
        <v>951</v>
      </c>
      <c r="W365" s="197"/>
      <c r="X365" s="197"/>
    </row>
    <row r="366" spans="1:24" ht="14" x14ac:dyDescent="0.2">
      <c r="A366" s="197"/>
      <c r="B366" s="197"/>
      <c r="C366" s="197"/>
      <c r="D366" s="197"/>
      <c r="E366" s="197"/>
      <c r="F366" s="197"/>
      <c r="G366" s="197"/>
      <c r="H366" s="197"/>
      <c r="I366" s="197"/>
      <c r="J366" s="197"/>
      <c r="K366" s="197"/>
      <c r="L366" s="197"/>
      <c r="M366" s="197"/>
      <c r="N366" s="197"/>
      <c r="O366" s="197"/>
      <c r="P366" s="197"/>
      <c r="Q366" s="197"/>
      <c r="R366" s="197"/>
      <c r="S366" s="197"/>
      <c r="T366" s="197"/>
      <c r="U366" s="197"/>
      <c r="V366" s="197" t="s">
        <v>952</v>
      </c>
      <c r="W366" s="197"/>
      <c r="X366" s="197"/>
    </row>
    <row r="367" spans="1:24" ht="14" x14ac:dyDescent="0.2">
      <c r="A367" s="197"/>
      <c r="B367" s="197"/>
      <c r="C367" s="197"/>
      <c r="D367" s="197"/>
      <c r="E367" s="197"/>
      <c r="F367" s="197"/>
      <c r="G367" s="197"/>
      <c r="H367" s="197"/>
      <c r="I367" s="197"/>
      <c r="J367" s="197"/>
      <c r="K367" s="197"/>
      <c r="L367" s="197"/>
      <c r="M367" s="197"/>
      <c r="N367" s="197"/>
      <c r="O367" s="197"/>
      <c r="P367" s="197"/>
      <c r="Q367" s="197"/>
      <c r="R367" s="197"/>
      <c r="S367" s="197"/>
      <c r="T367" s="197"/>
      <c r="U367" s="197"/>
      <c r="V367" s="197" t="s">
        <v>953</v>
      </c>
      <c r="W367" s="197"/>
      <c r="X367" s="197"/>
    </row>
    <row r="368" spans="1:24" ht="14" x14ac:dyDescent="0.2">
      <c r="A368" s="197"/>
      <c r="B368" s="197"/>
      <c r="C368" s="197"/>
      <c r="D368" s="197"/>
      <c r="E368" s="197"/>
      <c r="F368" s="197"/>
      <c r="G368" s="197"/>
      <c r="H368" s="197"/>
      <c r="I368" s="197"/>
      <c r="J368" s="197"/>
      <c r="K368" s="197"/>
      <c r="L368" s="197"/>
      <c r="M368" s="197"/>
      <c r="N368" s="197"/>
      <c r="O368" s="197"/>
      <c r="P368" s="197"/>
      <c r="Q368" s="197"/>
      <c r="R368" s="197"/>
      <c r="S368" s="197"/>
      <c r="T368" s="197"/>
      <c r="U368" s="197"/>
      <c r="V368" s="197" t="s">
        <v>954</v>
      </c>
      <c r="W368" s="197"/>
      <c r="X368" s="197"/>
    </row>
    <row r="369" spans="1:24" ht="14" x14ac:dyDescent="0.2">
      <c r="A369" s="197"/>
      <c r="B369" s="197"/>
      <c r="C369" s="197"/>
      <c r="D369" s="197"/>
      <c r="E369" s="197"/>
      <c r="F369" s="197"/>
      <c r="G369" s="197"/>
      <c r="H369" s="197"/>
      <c r="I369" s="197"/>
      <c r="J369" s="197"/>
      <c r="K369" s="197"/>
      <c r="L369" s="197"/>
      <c r="M369" s="197"/>
      <c r="N369" s="197"/>
      <c r="O369" s="197"/>
      <c r="P369" s="197"/>
      <c r="Q369" s="197"/>
      <c r="R369" s="197"/>
      <c r="S369" s="197"/>
      <c r="T369" s="197"/>
      <c r="U369" s="197"/>
      <c r="V369" s="197" t="s">
        <v>955</v>
      </c>
      <c r="W369" s="197"/>
      <c r="X369" s="197"/>
    </row>
    <row r="370" spans="1:24" ht="14" x14ac:dyDescent="0.2">
      <c r="A370" s="197"/>
      <c r="B370" s="197"/>
      <c r="C370" s="197"/>
      <c r="D370" s="197"/>
      <c r="E370" s="197"/>
      <c r="F370" s="197"/>
      <c r="G370" s="197"/>
      <c r="H370" s="197"/>
      <c r="I370" s="197"/>
      <c r="J370" s="197"/>
      <c r="K370" s="197"/>
      <c r="L370" s="197"/>
      <c r="M370" s="197"/>
      <c r="N370" s="197"/>
      <c r="O370" s="197"/>
      <c r="P370" s="197"/>
      <c r="Q370" s="197"/>
      <c r="R370" s="197"/>
      <c r="S370" s="197"/>
      <c r="T370" s="197"/>
      <c r="U370" s="197"/>
      <c r="V370" s="197" t="s">
        <v>956</v>
      </c>
      <c r="W370" s="197"/>
      <c r="X370" s="197"/>
    </row>
    <row r="371" spans="1:24" ht="14" x14ac:dyDescent="0.2">
      <c r="A371" s="197"/>
      <c r="B371" s="197"/>
      <c r="C371" s="197"/>
      <c r="D371" s="197"/>
      <c r="E371" s="197"/>
      <c r="F371" s="197"/>
      <c r="G371" s="197"/>
      <c r="H371" s="197"/>
      <c r="I371" s="197"/>
      <c r="J371" s="197"/>
      <c r="K371" s="197"/>
      <c r="L371" s="197"/>
      <c r="M371" s="197"/>
      <c r="N371" s="197"/>
      <c r="O371" s="197"/>
      <c r="P371" s="197"/>
      <c r="Q371" s="197"/>
      <c r="R371" s="197"/>
      <c r="S371" s="197"/>
      <c r="T371" s="197"/>
      <c r="U371" s="197"/>
      <c r="V371" s="197" t="s">
        <v>957</v>
      </c>
      <c r="W371" s="197"/>
      <c r="X371" s="197"/>
    </row>
    <row r="372" spans="1:24" ht="14" x14ac:dyDescent="0.2">
      <c r="A372" s="197"/>
      <c r="B372" s="197"/>
      <c r="C372" s="197"/>
      <c r="D372" s="197"/>
      <c r="E372" s="197"/>
      <c r="F372" s="197"/>
      <c r="G372" s="197"/>
      <c r="H372" s="197"/>
      <c r="I372" s="197"/>
      <c r="J372" s="197"/>
      <c r="K372" s="197"/>
      <c r="L372" s="197"/>
      <c r="M372" s="197"/>
      <c r="N372" s="197"/>
      <c r="O372" s="197"/>
      <c r="P372" s="197"/>
      <c r="Q372" s="197"/>
      <c r="R372" s="197"/>
      <c r="S372" s="197"/>
      <c r="T372" s="197"/>
      <c r="U372" s="197"/>
      <c r="V372" s="197" t="s">
        <v>958</v>
      </c>
      <c r="W372" s="197"/>
      <c r="X372" s="197"/>
    </row>
    <row r="373" spans="1:24" ht="14" x14ac:dyDescent="0.2">
      <c r="A373" s="197"/>
      <c r="B373" s="197"/>
      <c r="C373" s="197"/>
      <c r="D373" s="197"/>
      <c r="E373" s="197"/>
      <c r="F373" s="197"/>
      <c r="G373" s="197"/>
      <c r="H373" s="197"/>
      <c r="I373" s="197"/>
      <c r="J373" s="197"/>
      <c r="K373" s="197"/>
      <c r="L373" s="197"/>
      <c r="M373" s="197"/>
      <c r="N373" s="197"/>
      <c r="O373" s="197"/>
      <c r="P373" s="197"/>
      <c r="Q373" s="197"/>
      <c r="R373" s="197"/>
      <c r="S373" s="197"/>
      <c r="T373" s="197"/>
      <c r="U373" s="197"/>
      <c r="V373" s="197" t="s">
        <v>959</v>
      </c>
      <c r="W373" s="197"/>
      <c r="X373" s="197"/>
    </row>
    <row r="374" spans="1:24" ht="14" x14ac:dyDescent="0.2">
      <c r="A374" s="197"/>
      <c r="B374" s="197"/>
      <c r="C374" s="197"/>
      <c r="D374" s="197"/>
      <c r="E374" s="197"/>
      <c r="F374" s="197"/>
      <c r="G374" s="197"/>
      <c r="H374" s="197"/>
      <c r="I374" s="197"/>
      <c r="J374" s="197"/>
      <c r="K374" s="197"/>
      <c r="L374" s="197"/>
      <c r="M374" s="197"/>
      <c r="N374" s="197"/>
      <c r="O374" s="197"/>
      <c r="P374" s="197"/>
      <c r="Q374" s="197"/>
      <c r="R374" s="197"/>
      <c r="S374" s="197"/>
      <c r="T374" s="197"/>
      <c r="U374" s="197"/>
      <c r="V374" s="197" t="s">
        <v>960</v>
      </c>
      <c r="W374" s="197"/>
      <c r="X374" s="197"/>
    </row>
    <row r="375" spans="1:24" ht="14" x14ac:dyDescent="0.2">
      <c r="A375" s="197"/>
      <c r="B375" s="197"/>
      <c r="C375" s="197"/>
      <c r="D375" s="197"/>
      <c r="E375" s="197"/>
      <c r="F375" s="197"/>
      <c r="G375" s="197"/>
      <c r="H375" s="197"/>
      <c r="I375" s="197"/>
      <c r="J375" s="197"/>
      <c r="K375" s="197"/>
      <c r="L375" s="197"/>
      <c r="M375" s="197"/>
      <c r="N375" s="197"/>
      <c r="O375" s="197"/>
      <c r="P375" s="197"/>
      <c r="Q375" s="197"/>
      <c r="R375" s="197"/>
      <c r="S375" s="197"/>
      <c r="T375" s="197"/>
      <c r="U375" s="197"/>
      <c r="V375" s="197" t="s">
        <v>961</v>
      </c>
      <c r="W375" s="197"/>
      <c r="X375" s="197"/>
    </row>
    <row r="376" spans="1:24" ht="14" x14ac:dyDescent="0.2">
      <c r="A376" s="197"/>
      <c r="B376" s="197"/>
      <c r="C376" s="197"/>
      <c r="D376" s="197"/>
      <c r="E376" s="197"/>
      <c r="F376" s="197"/>
      <c r="G376" s="197"/>
      <c r="H376" s="197"/>
      <c r="I376" s="197"/>
      <c r="J376" s="197"/>
      <c r="K376" s="197"/>
      <c r="L376" s="197"/>
      <c r="M376" s="197"/>
      <c r="N376" s="197"/>
      <c r="O376" s="197"/>
      <c r="P376" s="197"/>
      <c r="Q376" s="197"/>
      <c r="R376" s="197"/>
      <c r="S376" s="197"/>
      <c r="T376" s="197"/>
      <c r="U376" s="197"/>
      <c r="V376" s="197" t="s">
        <v>962</v>
      </c>
      <c r="W376" s="197"/>
      <c r="X376" s="197"/>
    </row>
    <row r="377" spans="1:24" ht="14" x14ac:dyDescent="0.2">
      <c r="A377" s="197"/>
      <c r="B377" s="197"/>
      <c r="C377" s="197"/>
      <c r="D377" s="197"/>
      <c r="E377" s="197"/>
      <c r="F377" s="197"/>
      <c r="G377" s="197"/>
      <c r="H377" s="197"/>
      <c r="I377" s="197"/>
      <c r="J377" s="197"/>
      <c r="K377" s="197"/>
      <c r="L377" s="197"/>
      <c r="M377" s="197"/>
      <c r="N377" s="197"/>
      <c r="O377" s="197"/>
      <c r="P377" s="197"/>
      <c r="Q377" s="197"/>
      <c r="R377" s="197"/>
      <c r="S377" s="197"/>
      <c r="T377" s="197"/>
      <c r="U377" s="197"/>
      <c r="V377" s="197" t="s">
        <v>963</v>
      </c>
      <c r="W377" s="197"/>
      <c r="X377" s="197"/>
    </row>
    <row r="378" spans="1:24" ht="14" x14ac:dyDescent="0.2">
      <c r="A378" s="197"/>
      <c r="B378" s="197"/>
      <c r="C378" s="197"/>
      <c r="D378" s="197"/>
      <c r="E378" s="197"/>
      <c r="F378" s="197"/>
      <c r="G378" s="197"/>
      <c r="H378" s="197"/>
      <c r="I378" s="197"/>
      <c r="J378" s="197"/>
      <c r="K378" s="197"/>
      <c r="L378" s="197"/>
      <c r="M378" s="197"/>
      <c r="N378" s="197"/>
      <c r="O378" s="197"/>
      <c r="P378" s="197"/>
      <c r="Q378" s="197"/>
      <c r="R378" s="197"/>
      <c r="S378" s="197"/>
      <c r="T378" s="197"/>
      <c r="U378" s="197"/>
      <c r="V378" s="197" t="s">
        <v>964</v>
      </c>
      <c r="W378" s="197"/>
      <c r="X378" s="197"/>
    </row>
    <row r="379" spans="1:24" ht="14" x14ac:dyDescent="0.2">
      <c r="A379" s="197"/>
      <c r="B379" s="197"/>
      <c r="C379" s="197"/>
      <c r="D379" s="197"/>
      <c r="E379" s="197"/>
      <c r="F379" s="197"/>
      <c r="G379" s="197"/>
      <c r="H379" s="197"/>
      <c r="I379" s="197"/>
      <c r="J379" s="197"/>
      <c r="K379" s="197"/>
      <c r="L379" s="197"/>
      <c r="M379" s="197"/>
      <c r="N379" s="197"/>
      <c r="O379" s="197"/>
      <c r="P379" s="197"/>
      <c r="Q379" s="197"/>
      <c r="R379" s="197"/>
      <c r="S379" s="197"/>
      <c r="T379" s="197"/>
      <c r="U379" s="197"/>
      <c r="V379" s="197" t="s">
        <v>965</v>
      </c>
      <c r="W379" s="197"/>
      <c r="X379" s="197"/>
    </row>
    <row r="380" spans="1:24" ht="14" x14ac:dyDescent="0.2">
      <c r="A380" s="197"/>
      <c r="B380" s="197"/>
      <c r="C380" s="197"/>
      <c r="D380" s="197"/>
      <c r="E380" s="197"/>
      <c r="F380" s="197"/>
      <c r="G380" s="197"/>
      <c r="H380" s="197"/>
      <c r="I380" s="197"/>
      <c r="J380" s="197"/>
      <c r="K380" s="197"/>
      <c r="L380" s="197"/>
      <c r="M380" s="197"/>
      <c r="N380" s="197"/>
      <c r="O380" s="197"/>
      <c r="P380" s="197"/>
      <c r="Q380" s="197"/>
      <c r="R380" s="197"/>
      <c r="S380" s="197"/>
      <c r="T380" s="197"/>
      <c r="U380" s="197"/>
      <c r="V380" s="197" t="s">
        <v>966</v>
      </c>
      <c r="W380" s="197"/>
      <c r="X380" s="197"/>
    </row>
    <row r="381" spans="1:24" ht="14" x14ac:dyDescent="0.2">
      <c r="A381" s="197"/>
      <c r="B381" s="197"/>
      <c r="C381" s="197"/>
      <c r="D381" s="197"/>
      <c r="E381" s="197"/>
      <c r="F381" s="197"/>
      <c r="G381" s="197"/>
      <c r="H381" s="197"/>
      <c r="I381" s="197"/>
      <c r="J381" s="197"/>
      <c r="K381" s="197"/>
      <c r="L381" s="197"/>
      <c r="M381" s="197"/>
      <c r="N381" s="197"/>
      <c r="O381" s="197"/>
      <c r="P381" s="197"/>
      <c r="Q381" s="197"/>
      <c r="R381" s="197"/>
      <c r="S381" s="197"/>
      <c r="T381" s="197"/>
      <c r="U381" s="197"/>
      <c r="V381" s="197" t="s">
        <v>967</v>
      </c>
      <c r="W381" s="197"/>
      <c r="X381" s="197"/>
    </row>
    <row r="382" spans="1:24" ht="14" x14ac:dyDescent="0.2">
      <c r="A382" s="197"/>
      <c r="B382" s="197"/>
      <c r="C382" s="197"/>
      <c r="D382" s="197"/>
      <c r="E382" s="197"/>
      <c r="F382" s="197"/>
      <c r="G382" s="197"/>
      <c r="H382" s="197"/>
      <c r="I382" s="197"/>
      <c r="J382" s="197"/>
      <c r="K382" s="197"/>
      <c r="L382" s="197"/>
      <c r="M382" s="197"/>
      <c r="N382" s="197"/>
      <c r="O382" s="197"/>
      <c r="P382" s="197"/>
      <c r="Q382" s="197"/>
      <c r="R382" s="197"/>
      <c r="S382" s="197"/>
      <c r="T382" s="197"/>
      <c r="U382" s="197"/>
      <c r="V382" s="197" t="s">
        <v>968</v>
      </c>
      <c r="W382" s="197"/>
      <c r="X382" s="197"/>
    </row>
    <row r="383" spans="1:24" ht="14" x14ac:dyDescent="0.2">
      <c r="A383" s="197"/>
      <c r="B383" s="197"/>
      <c r="C383" s="197"/>
      <c r="D383" s="197"/>
      <c r="E383" s="197"/>
      <c r="F383" s="197"/>
      <c r="G383" s="197"/>
      <c r="H383" s="197"/>
      <c r="I383" s="197"/>
      <c r="J383" s="197"/>
      <c r="K383" s="197"/>
      <c r="L383" s="197"/>
      <c r="M383" s="197"/>
      <c r="N383" s="197"/>
      <c r="O383" s="197"/>
      <c r="P383" s="197"/>
      <c r="Q383" s="197"/>
      <c r="R383" s="197"/>
      <c r="S383" s="197"/>
      <c r="T383" s="197"/>
      <c r="U383" s="197"/>
      <c r="V383" s="197" t="s">
        <v>969</v>
      </c>
      <c r="W383" s="197"/>
      <c r="X383" s="197"/>
    </row>
    <row r="384" spans="1:24" ht="14" x14ac:dyDescent="0.2">
      <c r="A384" s="197"/>
      <c r="B384" s="197"/>
      <c r="C384" s="197"/>
      <c r="D384" s="197"/>
      <c r="E384" s="197"/>
      <c r="F384" s="197"/>
      <c r="G384" s="197"/>
      <c r="H384" s="197"/>
      <c r="I384" s="197"/>
      <c r="J384" s="197"/>
      <c r="K384" s="197"/>
      <c r="L384" s="197"/>
      <c r="M384" s="197"/>
      <c r="N384" s="197"/>
      <c r="O384" s="197"/>
      <c r="P384" s="197"/>
      <c r="Q384" s="197"/>
      <c r="R384" s="197"/>
      <c r="S384" s="197"/>
      <c r="T384" s="197"/>
      <c r="U384" s="197"/>
      <c r="V384" s="197" t="s">
        <v>970</v>
      </c>
      <c r="W384" s="197"/>
      <c r="X384" s="197"/>
    </row>
    <row r="385" spans="1:24" ht="14" x14ac:dyDescent="0.2">
      <c r="A385" s="197"/>
      <c r="B385" s="197"/>
      <c r="C385" s="197"/>
      <c r="D385" s="197"/>
      <c r="E385" s="197"/>
      <c r="F385" s="197"/>
      <c r="G385" s="197"/>
      <c r="H385" s="197"/>
      <c r="I385" s="197"/>
      <c r="J385" s="197"/>
      <c r="K385" s="197"/>
      <c r="L385" s="197"/>
      <c r="M385" s="197"/>
      <c r="N385" s="197"/>
      <c r="O385" s="197"/>
      <c r="P385" s="197"/>
      <c r="Q385" s="197"/>
      <c r="R385" s="197"/>
      <c r="S385" s="197"/>
      <c r="T385" s="197"/>
      <c r="U385" s="197"/>
      <c r="V385" s="197" t="s">
        <v>971</v>
      </c>
      <c r="W385" s="197"/>
      <c r="X385" s="197"/>
    </row>
    <row r="386" spans="1:24" ht="14" x14ac:dyDescent="0.2">
      <c r="A386" s="197"/>
      <c r="B386" s="197"/>
      <c r="C386" s="197"/>
      <c r="D386" s="197"/>
      <c r="E386" s="197"/>
      <c r="F386" s="197"/>
      <c r="G386" s="197"/>
      <c r="H386" s="197"/>
      <c r="I386" s="197"/>
      <c r="J386" s="197"/>
      <c r="K386" s="197"/>
      <c r="L386" s="197"/>
      <c r="M386" s="197"/>
      <c r="N386" s="197"/>
      <c r="O386" s="197"/>
      <c r="P386" s="197"/>
      <c r="Q386" s="197"/>
      <c r="R386" s="197"/>
      <c r="S386" s="197"/>
      <c r="T386" s="197"/>
      <c r="U386" s="197"/>
      <c r="V386" s="197" t="s">
        <v>972</v>
      </c>
      <c r="W386" s="197"/>
      <c r="X386" s="197"/>
    </row>
    <row r="387" spans="1:24" ht="14" x14ac:dyDescent="0.2">
      <c r="A387" s="197"/>
      <c r="B387" s="197"/>
      <c r="C387" s="197"/>
      <c r="D387" s="197"/>
      <c r="E387" s="197"/>
      <c r="F387" s="197"/>
      <c r="G387" s="197"/>
      <c r="H387" s="197"/>
      <c r="I387" s="197"/>
      <c r="J387" s="197"/>
      <c r="K387" s="197"/>
      <c r="L387" s="197"/>
      <c r="M387" s="197"/>
      <c r="N387" s="197"/>
      <c r="O387" s="197"/>
      <c r="P387" s="197"/>
      <c r="Q387" s="197"/>
      <c r="R387" s="197"/>
      <c r="S387" s="197"/>
      <c r="T387" s="197"/>
      <c r="U387" s="197"/>
      <c r="V387" s="197" t="s">
        <v>973</v>
      </c>
      <c r="W387" s="197"/>
      <c r="X387" s="197"/>
    </row>
    <row r="388" spans="1:24" ht="14" x14ac:dyDescent="0.2">
      <c r="A388" s="197"/>
      <c r="B388" s="197"/>
      <c r="C388" s="197"/>
      <c r="D388" s="197"/>
      <c r="E388" s="197"/>
      <c r="F388" s="197"/>
      <c r="G388" s="197"/>
      <c r="H388" s="197"/>
      <c r="I388" s="197"/>
      <c r="J388" s="197"/>
      <c r="K388" s="197"/>
      <c r="L388" s="197"/>
      <c r="M388" s="197"/>
      <c r="N388" s="197"/>
      <c r="O388" s="197"/>
      <c r="P388" s="197"/>
      <c r="Q388" s="197"/>
      <c r="R388" s="197"/>
      <c r="S388" s="197"/>
      <c r="T388" s="197"/>
      <c r="U388" s="197"/>
      <c r="V388" s="197" t="s">
        <v>974</v>
      </c>
      <c r="W388" s="197"/>
      <c r="X388" s="197"/>
    </row>
    <row r="389" spans="1:24" ht="14" x14ac:dyDescent="0.2">
      <c r="A389" s="197"/>
      <c r="B389" s="197"/>
      <c r="C389" s="197"/>
      <c r="D389" s="197"/>
      <c r="E389" s="197"/>
      <c r="F389" s="197"/>
      <c r="G389" s="197"/>
      <c r="H389" s="197"/>
      <c r="I389" s="197"/>
      <c r="J389" s="197"/>
      <c r="K389" s="197"/>
      <c r="L389" s="197"/>
      <c r="M389" s="197"/>
      <c r="N389" s="197"/>
      <c r="O389" s="197"/>
      <c r="P389" s="197"/>
      <c r="Q389" s="197"/>
      <c r="R389" s="197"/>
      <c r="S389" s="197"/>
      <c r="T389" s="197"/>
      <c r="U389" s="197"/>
      <c r="V389" s="197" t="s">
        <v>975</v>
      </c>
      <c r="W389" s="197"/>
      <c r="X389" s="197"/>
    </row>
    <row r="390" spans="1:24" ht="14" x14ac:dyDescent="0.2">
      <c r="A390" s="197"/>
      <c r="B390" s="197"/>
      <c r="C390" s="197"/>
      <c r="D390" s="197"/>
      <c r="E390" s="197"/>
      <c r="F390" s="197"/>
      <c r="G390" s="197"/>
      <c r="H390" s="197"/>
      <c r="I390" s="197"/>
      <c r="J390" s="197"/>
      <c r="K390" s="197"/>
      <c r="L390" s="197"/>
      <c r="M390" s="197"/>
      <c r="N390" s="197"/>
      <c r="O390" s="197"/>
      <c r="P390" s="197"/>
      <c r="Q390" s="197"/>
      <c r="R390" s="197"/>
      <c r="S390" s="197"/>
      <c r="T390" s="197"/>
      <c r="U390" s="197"/>
      <c r="V390" s="197" t="s">
        <v>976</v>
      </c>
      <c r="W390" s="197"/>
      <c r="X390" s="197"/>
    </row>
    <row r="391" spans="1:24" ht="14" x14ac:dyDescent="0.2">
      <c r="A391" s="197"/>
      <c r="B391" s="197"/>
      <c r="C391" s="197"/>
      <c r="D391" s="197"/>
      <c r="E391" s="197"/>
      <c r="F391" s="197"/>
      <c r="G391" s="197"/>
      <c r="H391" s="197"/>
      <c r="I391" s="197"/>
      <c r="J391" s="197"/>
      <c r="K391" s="197"/>
      <c r="L391" s="197"/>
      <c r="M391" s="197"/>
      <c r="N391" s="197"/>
      <c r="O391" s="197"/>
      <c r="P391" s="197"/>
      <c r="Q391" s="197"/>
      <c r="R391" s="197"/>
      <c r="S391" s="197"/>
      <c r="T391" s="197"/>
      <c r="U391" s="197"/>
      <c r="V391" s="197" t="s">
        <v>977</v>
      </c>
      <c r="W391" s="197"/>
      <c r="X391" s="197"/>
    </row>
    <row r="392" spans="1:24" ht="14" x14ac:dyDescent="0.2">
      <c r="A392" s="197"/>
      <c r="B392" s="197"/>
      <c r="C392" s="197"/>
      <c r="D392" s="197"/>
      <c r="E392" s="197"/>
      <c r="F392" s="197"/>
      <c r="G392" s="197"/>
      <c r="H392" s="197"/>
      <c r="I392" s="197"/>
      <c r="J392" s="197"/>
      <c r="K392" s="197"/>
      <c r="L392" s="197"/>
      <c r="M392" s="197"/>
      <c r="N392" s="197"/>
      <c r="O392" s="197"/>
      <c r="P392" s="197"/>
      <c r="Q392" s="197"/>
      <c r="R392" s="197"/>
      <c r="S392" s="197"/>
      <c r="T392" s="197"/>
      <c r="U392" s="197"/>
      <c r="V392" s="197" t="s">
        <v>978</v>
      </c>
      <c r="W392" s="197"/>
      <c r="X392" s="197"/>
    </row>
    <row r="393" spans="1:24" ht="14" x14ac:dyDescent="0.2">
      <c r="A393" s="197"/>
      <c r="B393" s="197"/>
      <c r="C393" s="197"/>
      <c r="D393" s="197"/>
      <c r="E393" s="197"/>
      <c r="F393" s="197"/>
      <c r="G393" s="197"/>
      <c r="H393" s="197"/>
      <c r="I393" s="197"/>
      <c r="J393" s="197"/>
      <c r="K393" s="197"/>
      <c r="L393" s="197"/>
      <c r="M393" s="197"/>
      <c r="N393" s="197"/>
      <c r="O393" s="197"/>
      <c r="P393" s="197"/>
      <c r="Q393" s="197"/>
      <c r="R393" s="197"/>
      <c r="S393" s="197"/>
      <c r="T393" s="197"/>
      <c r="U393" s="197"/>
      <c r="V393" s="197" t="s">
        <v>979</v>
      </c>
      <c r="W393" s="197"/>
      <c r="X393" s="197"/>
    </row>
    <row r="394" spans="1:24" ht="14" x14ac:dyDescent="0.2">
      <c r="A394" s="197"/>
      <c r="B394" s="197"/>
      <c r="C394" s="197"/>
      <c r="D394" s="197"/>
      <c r="E394" s="197"/>
      <c r="F394" s="197"/>
      <c r="G394" s="197"/>
      <c r="H394" s="197"/>
      <c r="I394" s="197"/>
      <c r="J394" s="197"/>
      <c r="K394" s="197"/>
      <c r="L394" s="197"/>
      <c r="M394" s="197"/>
      <c r="N394" s="197"/>
      <c r="O394" s="197"/>
      <c r="P394" s="197"/>
      <c r="Q394" s="197"/>
      <c r="R394" s="197"/>
      <c r="S394" s="197"/>
      <c r="T394" s="197"/>
      <c r="U394" s="197"/>
      <c r="V394" s="197" t="s">
        <v>980</v>
      </c>
      <c r="W394" s="197"/>
      <c r="X394" s="197"/>
    </row>
    <row r="395" spans="1:24" ht="14" x14ac:dyDescent="0.2">
      <c r="A395" s="197"/>
      <c r="B395" s="197"/>
      <c r="C395" s="197"/>
      <c r="D395" s="197"/>
      <c r="E395" s="197"/>
      <c r="F395" s="197"/>
      <c r="G395" s="197"/>
      <c r="H395" s="197"/>
      <c r="I395" s="197"/>
      <c r="J395" s="197"/>
      <c r="K395" s="197"/>
      <c r="L395" s="197"/>
      <c r="M395" s="197"/>
      <c r="N395" s="197"/>
      <c r="O395" s="197"/>
      <c r="P395" s="197"/>
      <c r="Q395" s="197"/>
      <c r="R395" s="197"/>
      <c r="S395" s="197"/>
      <c r="T395" s="197"/>
      <c r="U395" s="197"/>
      <c r="V395" s="197" t="s">
        <v>981</v>
      </c>
      <c r="W395" s="197"/>
      <c r="X395" s="197"/>
    </row>
    <row r="396" spans="1:24" ht="14" x14ac:dyDescent="0.2">
      <c r="A396" s="197"/>
      <c r="B396" s="197"/>
      <c r="C396" s="197"/>
      <c r="D396" s="197"/>
      <c r="E396" s="197"/>
      <c r="F396" s="197"/>
      <c r="G396" s="197"/>
      <c r="H396" s="197"/>
      <c r="I396" s="197"/>
      <c r="J396" s="197"/>
      <c r="K396" s="197"/>
      <c r="L396" s="197"/>
      <c r="M396" s="197"/>
      <c r="N396" s="197"/>
      <c r="O396" s="197"/>
      <c r="P396" s="197"/>
      <c r="Q396" s="197"/>
      <c r="R396" s="197"/>
      <c r="S396" s="197"/>
      <c r="T396" s="197"/>
      <c r="U396" s="197"/>
      <c r="V396" s="197" t="s">
        <v>982</v>
      </c>
      <c r="W396" s="197"/>
      <c r="X396" s="197"/>
    </row>
    <row r="397" spans="1:24" ht="14" x14ac:dyDescent="0.2">
      <c r="A397" s="197"/>
      <c r="B397" s="197"/>
      <c r="C397" s="197"/>
      <c r="D397" s="197"/>
      <c r="E397" s="197"/>
      <c r="F397" s="197"/>
      <c r="G397" s="197"/>
      <c r="H397" s="197"/>
      <c r="I397" s="197"/>
      <c r="J397" s="197"/>
      <c r="K397" s="197"/>
      <c r="L397" s="197"/>
      <c r="M397" s="197"/>
      <c r="N397" s="197"/>
      <c r="O397" s="197"/>
      <c r="P397" s="197"/>
      <c r="Q397" s="197"/>
      <c r="R397" s="197"/>
      <c r="S397" s="197"/>
      <c r="T397" s="197"/>
      <c r="U397" s="197"/>
      <c r="V397" s="197" t="s">
        <v>983</v>
      </c>
      <c r="W397" s="197"/>
      <c r="X397" s="197"/>
    </row>
    <row r="398" spans="1:24" ht="14" x14ac:dyDescent="0.2">
      <c r="A398" s="197"/>
      <c r="B398" s="197"/>
      <c r="C398" s="197"/>
      <c r="D398" s="197"/>
      <c r="E398" s="197"/>
      <c r="F398" s="197"/>
      <c r="G398" s="197"/>
      <c r="H398" s="197"/>
      <c r="I398" s="197"/>
      <c r="J398" s="197"/>
      <c r="K398" s="197"/>
      <c r="L398" s="197"/>
      <c r="M398" s="197"/>
      <c r="N398" s="197"/>
      <c r="O398" s="197"/>
      <c r="P398" s="197"/>
      <c r="Q398" s="197"/>
      <c r="R398" s="197"/>
      <c r="S398" s="197"/>
      <c r="T398" s="197"/>
      <c r="U398" s="197"/>
      <c r="V398" s="197" t="s">
        <v>984</v>
      </c>
      <c r="W398" s="197"/>
      <c r="X398" s="197"/>
    </row>
    <row r="399" spans="1:24" ht="14" x14ac:dyDescent="0.2">
      <c r="A399" s="197"/>
      <c r="B399" s="197"/>
      <c r="C399" s="197"/>
      <c r="D399" s="197"/>
      <c r="E399" s="197"/>
      <c r="F399" s="197"/>
      <c r="G399" s="197"/>
      <c r="H399" s="197"/>
      <c r="I399" s="197"/>
      <c r="J399" s="197"/>
      <c r="K399" s="197"/>
      <c r="L399" s="197"/>
      <c r="M399" s="197"/>
      <c r="N399" s="197"/>
      <c r="O399" s="197"/>
      <c r="P399" s="197"/>
      <c r="Q399" s="197"/>
      <c r="R399" s="197"/>
      <c r="S399" s="197"/>
      <c r="T399" s="197"/>
      <c r="U399" s="197"/>
      <c r="V399" s="197" t="s">
        <v>985</v>
      </c>
      <c r="W399" s="197"/>
      <c r="X399" s="197"/>
    </row>
    <row r="400" spans="1:24" ht="14" x14ac:dyDescent="0.2">
      <c r="A400" s="197"/>
      <c r="B400" s="197"/>
      <c r="C400" s="197"/>
      <c r="D400" s="197"/>
      <c r="E400" s="197"/>
      <c r="F400" s="197"/>
      <c r="G400" s="197"/>
      <c r="H400" s="197"/>
      <c r="I400" s="197"/>
      <c r="J400" s="197"/>
      <c r="K400" s="197"/>
      <c r="L400" s="197"/>
      <c r="M400" s="197"/>
      <c r="N400" s="197"/>
      <c r="O400" s="197"/>
      <c r="P400" s="197"/>
      <c r="Q400" s="197"/>
      <c r="R400" s="197"/>
      <c r="S400" s="197"/>
      <c r="T400" s="197"/>
      <c r="U400" s="197"/>
      <c r="V400" s="197" t="s">
        <v>986</v>
      </c>
      <c r="W400" s="197"/>
      <c r="X400" s="197"/>
    </row>
    <row r="401" spans="1:24" ht="14" x14ac:dyDescent="0.2">
      <c r="A401" s="197"/>
      <c r="B401" s="197"/>
      <c r="C401" s="197"/>
      <c r="D401" s="197"/>
      <c r="E401" s="197"/>
      <c r="F401" s="197"/>
      <c r="G401" s="197"/>
      <c r="H401" s="197"/>
      <c r="I401" s="197"/>
      <c r="J401" s="197"/>
      <c r="K401" s="197"/>
      <c r="L401" s="197"/>
      <c r="M401" s="197"/>
      <c r="N401" s="197"/>
      <c r="O401" s="197"/>
      <c r="P401" s="197"/>
      <c r="Q401" s="197"/>
      <c r="R401" s="197"/>
      <c r="S401" s="197"/>
      <c r="T401" s="197"/>
      <c r="U401" s="197"/>
      <c r="V401" s="197" t="s">
        <v>987</v>
      </c>
      <c r="W401" s="197"/>
      <c r="X401" s="197"/>
    </row>
    <row r="402" spans="1:24" ht="14" x14ac:dyDescent="0.2">
      <c r="A402" s="197"/>
      <c r="B402" s="197"/>
      <c r="C402" s="197"/>
      <c r="D402" s="197"/>
      <c r="E402" s="197"/>
      <c r="F402" s="197"/>
      <c r="G402" s="197"/>
      <c r="H402" s="197"/>
      <c r="I402" s="197"/>
      <c r="J402" s="197"/>
      <c r="K402" s="197"/>
      <c r="L402" s="197"/>
      <c r="M402" s="197"/>
      <c r="N402" s="197"/>
      <c r="O402" s="197"/>
      <c r="P402" s="197"/>
      <c r="Q402" s="197"/>
      <c r="R402" s="197"/>
      <c r="S402" s="197"/>
      <c r="T402" s="197"/>
      <c r="U402" s="197"/>
      <c r="V402" s="197" t="s">
        <v>988</v>
      </c>
      <c r="W402" s="197"/>
      <c r="X402" s="197"/>
    </row>
    <row r="403" spans="1:24" ht="14" x14ac:dyDescent="0.2">
      <c r="A403" s="197"/>
      <c r="B403" s="197"/>
      <c r="C403" s="197"/>
      <c r="D403" s="197"/>
      <c r="E403" s="197"/>
      <c r="F403" s="197"/>
      <c r="G403" s="197"/>
      <c r="H403" s="197"/>
      <c r="I403" s="197"/>
      <c r="J403" s="197"/>
      <c r="K403" s="197"/>
      <c r="L403" s="197"/>
      <c r="M403" s="197"/>
      <c r="N403" s="197"/>
      <c r="O403" s="197"/>
      <c r="P403" s="197"/>
      <c r="Q403" s="197"/>
      <c r="R403" s="197"/>
      <c r="S403" s="197"/>
      <c r="T403" s="197"/>
      <c r="U403" s="197"/>
      <c r="V403" s="197" t="s">
        <v>989</v>
      </c>
      <c r="W403" s="197"/>
      <c r="X403" s="197"/>
    </row>
    <row r="404" spans="1:24" ht="14" x14ac:dyDescent="0.2">
      <c r="A404" s="197"/>
      <c r="B404" s="197"/>
      <c r="C404" s="197"/>
      <c r="D404" s="197"/>
      <c r="E404" s="197"/>
      <c r="F404" s="197"/>
      <c r="G404" s="197"/>
      <c r="H404" s="197"/>
      <c r="I404" s="197"/>
      <c r="J404" s="197"/>
      <c r="K404" s="197"/>
      <c r="L404" s="197"/>
      <c r="M404" s="197"/>
      <c r="N404" s="197"/>
      <c r="O404" s="197"/>
      <c r="P404" s="197"/>
      <c r="Q404" s="197"/>
      <c r="R404" s="197"/>
      <c r="S404" s="197"/>
      <c r="T404" s="197"/>
      <c r="U404" s="197"/>
      <c r="V404" s="197" t="s">
        <v>990</v>
      </c>
      <c r="W404" s="197"/>
      <c r="X404" s="197"/>
    </row>
    <row r="405" spans="1:24" ht="14" x14ac:dyDescent="0.2">
      <c r="A405" s="197"/>
      <c r="B405" s="197"/>
      <c r="C405" s="197"/>
      <c r="D405" s="197"/>
      <c r="E405" s="197"/>
      <c r="F405" s="197"/>
      <c r="G405" s="197"/>
      <c r="H405" s="197"/>
      <c r="I405" s="197"/>
      <c r="J405" s="197"/>
      <c r="K405" s="197"/>
      <c r="L405" s="197"/>
      <c r="M405" s="197"/>
      <c r="N405" s="197"/>
      <c r="O405" s="197"/>
      <c r="P405" s="197"/>
      <c r="Q405" s="197"/>
      <c r="R405" s="197"/>
      <c r="S405" s="197"/>
      <c r="T405" s="197"/>
      <c r="U405" s="197"/>
      <c r="V405" s="197" t="s">
        <v>991</v>
      </c>
      <c r="W405" s="197"/>
      <c r="X405" s="197"/>
    </row>
    <row r="406" spans="1:24" ht="14" x14ac:dyDescent="0.2">
      <c r="A406" s="197"/>
      <c r="B406" s="197"/>
      <c r="C406" s="197"/>
      <c r="D406" s="197"/>
      <c r="E406" s="197"/>
      <c r="F406" s="197"/>
      <c r="G406" s="197"/>
      <c r="H406" s="197"/>
      <c r="I406" s="197"/>
      <c r="J406" s="197"/>
      <c r="K406" s="197"/>
      <c r="L406" s="197"/>
      <c r="M406" s="197"/>
      <c r="N406" s="197"/>
      <c r="O406" s="197"/>
      <c r="P406" s="197"/>
      <c r="Q406" s="197"/>
      <c r="R406" s="197"/>
      <c r="S406" s="197"/>
      <c r="T406" s="197"/>
      <c r="U406" s="197"/>
      <c r="V406" s="197" t="s">
        <v>992</v>
      </c>
      <c r="W406" s="197"/>
      <c r="X406" s="197"/>
    </row>
    <row r="407" spans="1:24" ht="14" x14ac:dyDescent="0.2">
      <c r="A407" s="197"/>
      <c r="B407" s="197"/>
      <c r="C407" s="197"/>
      <c r="D407" s="197"/>
      <c r="E407" s="197"/>
      <c r="F407" s="197"/>
      <c r="G407" s="197"/>
      <c r="H407" s="197"/>
      <c r="I407" s="197"/>
      <c r="J407" s="197"/>
      <c r="K407" s="197"/>
      <c r="L407" s="197"/>
      <c r="M407" s="197"/>
      <c r="N407" s="197"/>
      <c r="O407" s="197"/>
      <c r="P407" s="197"/>
      <c r="Q407" s="197"/>
      <c r="R407" s="197"/>
      <c r="S407" s="197"/>
      <c r="T407" s="197"/>
      <c r="U407" s="197"/>
      <c r="V407" s="197" t="s">
        <v>993</v>
      </c>
      <c r="W407" s="197"/>
      <c r="X407" s="197"/>
    </row>
    <row r="408" spans="1:24" ht="14" x14ac:dyDescent="0.2">
      <c r="A408" s="197"/>
      <c r="B408" s="197"/>
      <c r="C408" s="197"/>
      <c r="D408" s="197"/>
      <c r="E408" s="197"/>
      <c r="F408" s="197"/>
      <c r="G408" s="197"/>
      <c r="H408" s="197"/>
      <c r="I408" s="197"/>
      <c r="J408" s="197"/>
      <c r="K408" s="197"/>
      <c r="L408" s="197"/>
      <c r="M408" s="197"/>
      <c r="N408" s="197"/>
      <c r="O408" s="197"/>
      <c r="P408" s="197"/>
      <c r="Q408" s="197"/>
      <c r="R408" s="197"/>
      <c r="S408" s="197"/>
      <c r="T408" s="197"/>
      <c r="U408" s="197"/>
      <c r="V408" s="197" t="s">
        <v>994</v>
      </c>
      <c r="W408" s="197"/>
      <c r="X408" s="197"/>
    </row>
    <row r="409" spans="1:24" ht="14" x14ac:dyDescent="0.2">
      <c r="A409" s="197"/>
      <c r="B409" s="197"/>
      <c r="C409" s="197"/>
      <c r="D409" s="197"/>
      <c r="E409" s="197"/>
      <c r="F409" s="197"/>
      <c r="G409" s="197"/>
      <c r="H409" s="197"/>
      <c r="I409" s="197"/>
      <c r="J409" s="197"/>
      <c r="K409" s="197"/>
      <c r="L409" s="197"/>
      <c r="M409" s="197"/>
      <c r="N409" s="197"/>
      <c r="O409" s="197"/>
      <c r="P409" s="197"/>
      <c r="Q409" s="197"/>
      <c r="R409" s="197"/>
      <c r="S409" s="197"/>
      <c r="T409" s="197"/>
      <c r="U409" s="197"/>
      <c r="V409" s="197" t="s">
        <v>995</v>
      </c>
      <c r="W409" s="197"/>
      <c r="X409" s="197"/>
    </row>
    <row r="410" spans="1:24" ht="14" x14ac:dyDescent="0.2">
      <c r="A410" s="197"/>
      <c r="B410" s="197"/>
      <c r="C410" s="197"/>
      <c r="D410" s="197"/>
      <c r="E410" s="197"/>
      <c r="F410" s="197"/>
      <c r="G410" s="197"/>
      <c r="H410" s="197"/>
      <c r="I410" s="197"/>
      <c r="J410" s="197"/>
      <c r="K410" s="197"/>
      <c r="L410" s="197"/>
      <c r="M410" s="197"/>
      <c r="N410" s="197"/>
      <c r="O410" s="197"/>
      <c r="P410" s="197"/>
      <c r="Q410" s="197"/>
      <c r="R410" s="197"/>
      <c r="S410" s="197"/>
      <c r="T410" s="197"/>
      <c r="U410" s="197"/>
      <c r="V410" s="197" t="s">
        <v>996</v>
      </c>
      <c r="W410" s="197"/>
      <c r="X410" s="197"/>
    </row>
    <row r="411" spans="1:24" ht="14" x14ac:dyDescent="0.2">
      <c r="A411" s="197"/>
      <c r="B411" s="197"/>
      <c r="C411" s="197"/>
      <c r="D411" s="197"/>
      <c r="E411" s="197"/>
      <c r="F411" s="197"/>
      <c r="G411" s="197"/>
      <c r="H411" s="197"/>
      <c r="I411" s="197"/>
      <c r="J411" s="197"/>
      <c r="K411" s="197"/>
      <c r="L411" s="197"/>
      <c r="M411" s="197"/>
      <c r="N411" s="197"/>
      <c r="O411" s="197"/>
      <c r="P411" s="197"/>
      <c r="Q411" s="197"/>
      <c r="R411" s="197"/>
      <c r="S411" s="197"/>
      <c r="T411" s="197"/>
      <c r="U411" s="197"/>
      <c r="V411" s="197" t="s">
        <v>997</v>
      </c>
      <c r="W411" s="197"/>
      <c r="X411" s="197"/>
    </row>
    <row r="412" spans="1:24" ht="14" x14ac:dyDescent="0.2">
      <c r="A412" s="197"/>
      <c r="B412" s="197"/>
      <c r="C412" s="197"/>
      <c r="D412" s="197"/>
      <c r="E412" s="197"/>
      <c r="F412" s="197"/>
      <c r="G412" s="197"/>
      <c r="H412" s="197"/>
      <c r="I412" s="197"/>
      <c r="J412" s="197"/>
      <c r="K412" s="197"/>
      <c r="L412" s="197"/>
      <c r="M412" s="197"/>
      <c r="N412" s="197"/>
      <c r="O412" s="197"/>
      <c r="P412" s="197"/>
      <c r="Q412" s="197"/>
      <c r="R412" s="197"/>
      <c r="S412" s="197"/>
      <c r="T412" s="197"/>
      <c r="U412" s="197"/>
      <c r="V412" s="197" t="s">
        <v>998</v>
      </c>
      <c r="W412" s="197"/>
      <c r="X412" s="197"/>
    </row>
    <row r="413" spans="1:24" ht="14" x14ac:dyDescent="0.2">
      <c r="A413" s="197"/>
      <c r="B413" s="197"/>
      <c r="C413" s="197"/>
      <c r="D413" s="197"/>
      <c r="E413" s="197"/>
      <c r="F413" s="197"/>
      <c r="G413" s="197"/>
      <c r="H413" s="197"/>
      <c r="I413" s="197"/>
      <c r="J413" s="197"/>
      <c r="K413" s="197"/>
      <c r="L413" s="197"/>
      <c r="M413" s="197"/>
      <c r="N413" s="197"/>
      <c r="O413" s="197"/>
      <c r="P413" s="197"/>
      <c r="Q413" s="197"/>
      <c r="R413" s="197"/>
      <c r="S413" s="197"/>
      <c r="T413" s="197"/>
      <c r="U413" s="197"/>
      <c r="V413" s="197" t="s">
        <v>999</v>
      </c>
      <c r="W413" s="197"/>
      <c r="X413" s="197"/>
    </row>
    <row r="414" spans="1:24" ht="14" x14ac:dyDescent="0.2">
      <c r="A414" s="197"/>
      <c r="B414" s="197"/>
      <c r="C414" s="197"/>
      <c r="D414" s="197"/>
      <c r="E414" s="197"/>
      <c r="F414" s="197"/>
      <c r="G414" s="197"/>
      <c r="H414" s="197"/>
      <c r="I414" s="197"/>
      <c r="J414" s="197"/>
      <c r="K414" s="197"/>
      <c r="L414" s="197"/>
      <c r="M414" s="197"/>
      <c r="N414" s="197"/>
      <c r="O414" s="197"/>
      <c r="P414" s="197"/>
      <c r="Q414" s="197"/>
      <c r="R414" s="197"/>
      <c r="S414" s="197"/>
      <c r="T414" s="197"/>
      <c r="U414" s="197"/>
      <c r="V414" s="197" t="s">
        <v>1000</v>
      </c>
      <c r="W414" s="197"/>
      <c r="X414" s="197"/>
    </row>
    <row r="415" spans="1:24" ht="14" x14ac:dyDescent="0.2">
      <c r="A415" s="197"/>
      <c r="B415" s="197"/>
      <c r="C415" s="197"/>
      <c r="D415" s="197"/>
      <c r="E415" s="197"/>
      <c r="F415" s="197"/>
      <c r="G415" s="197"/>
      <c r="H415" s="197"/>
      <c r="I415" s="197"/>
      <c r="J415" s="197"/>
      <c r="K415" s="197"/>
      <c r="L415" s="197"/>
      <c r="M415" s="197"/>
      <c r="N415" s="197"/>
      <c r="O415" s="197"/>
      <c r="P415" s="197"/>
      <c r="Q415" s="197"/>
      <c r="R415" s="197"/>
      <c r="S415" s="197"/>
      <c r="T415" s="197"/>
      <c r="U415" s="197"/>
      <c r="V415" s="197" t="s">
        <v>1001</v>
      </c>
      <c r="W415" s="197"/>
      <c r="X415" s="197"/>
    </row>
    <row r="416" spans="1:24" ht="14" x14ac:dyDescent="0.2">
      <c r="A416" s="197"/>
      <c r="B416" s="197"/>
      <c r="C416" s="197"/>
      <c r="D416" s="197"/>
      <c r="E416" s="197"/>
      <c r="F416" s="197"/>
      <c r="G416" s="197"/>
      <c r="H416" s="197"/>
      <c r="I416" s="197"/>
      <c r="J416" s="197"/>
      <c r="K416" s="197"/>
      <c r="L416" s="197"/>
      <c r="M416" s="197"/>
      <c r="N416" s="197"/>
      <c r="O416" s="197"/>
      <c r="P416" s="197"/>
      <c r="Q416" s="197"/>
      <c r="R416" s="197"/>
      <c r="S416" s="197"/>
      <c r="T416" s="197"/>
      <c r="U416" s="197"/>
      <c r="V416" s="197" t="s">
        <v>1002</v>
      </c>
      <c r="W416" s="197"/>
      <c r="X416" s="197"/>
    </row>
    <row r="417" spans="1:24" ht="14" x14ac:dyDescent="0.2">
      <c r="A417" s="197"/>
      <c r="B417" s="197"/>
      <c r="C417" s="197"/>
      <c r="D417" s="197"/>
      <c r="E417" s="197"/>
      <c r="F417" s="197"/>
      <c r="G417" s="197"/>
      <c r="H417" s="197"/>
      <c r="I417" s="197"/>
      <c r="J417" s="197"/>
      <c r="K417" s="197"/>
      <c r="L417" s="197"/>
      <c r="M417" s="197"/>
      <c r="N417" s="197"/>
      <c r="O417" s="197"/>
      <c r="P417" s="197"/>
      <c r="Q417" s="197"/>
      <c r="R417" s="197"/>
      <c r="S417" s="197"/>
      <c r="T417" s="197"/>
      <c r="U417" s="197"/>
      <c r="V417" s="197" t="s">
        <v>1003</v>
      </c>
      <c r="W417" s="197"/>
      <c r="X417" s="197"/>
    </row>
    <row r="418" spans="1:24" ht="14" x14ac:dyDescent="0.2">
      <c r="A418" s="197"/>
      <c r="B418" s="197"/>
      <c r="C418" s="197"/>
      <c r="D418" s="197"/>
      <c r="E418" s="197"/>
      <c r="F418" s="197"/>
      <c r="G418" s="197"/>
      <c r="H418" s="197"/>
      <c r="I418" s="197"/>
      <c r="J418" s="197"/>
      <c r="K418" s="197"/>
      <c r="L418" s="197"/>
      <c r="M418" s="197"/>
      <c r="N418" s="197"/>
      <c r="O418" s="197"/>
      <c r="P418" s="197"/>
      <c r="Q418" s="197"/>
      <c r="R418" s="197"/>
      <c r="S418" s="197"/>
      <c r="T418" s="197"/>
      <c r="U418" s="197"/>
      <c r="V418" s="197" t="s">
        <v>1004</v>
      </c>
      <c r="W418" s="197"/>
      <c r="X418" s="197"/>
    </row>
    <row r="419" spans="1:24" ht="14" x14ac:dyDescent="0.2">
      <c r="A419" s="197"/>
      <c r="B419" s="197"/>
      <c r="C419" s="197"/>
      <c r="D419" s="197"/>
      <c r="E419" s="197"/>
      <c r="F419" s="197"/>
      <c r="G419" s="197"/>
      <c r="H419" s="197"/>
      <c r="I419" s="197"/>
      <c r="J419" s="197"/>
      <c r="K419" s="197"/>
      <c r="L419" s="197"/>
      <c r="M419" s="197"/>
      <c r="N419" s="197"/>
      <c r="O419" s="197"/>
      <c r="P419" s="197"/>
      <c r="Q419" s="197"/>
      <c r="R419" s="197"/>
      <c r="S419" s="197"/>
      <c r="T419" s="197"/>
      <c r="U419" s="197"/>
      <c r="V419" s="197" t="s">
        <v>1005</v>
      </c>
      <c r="W419" s="197"/>
      <c r="X419" s="197"/>
    </row>
    <row r="420" spans="1:24" ht="14" x14ac:dyDescent="0.2">
      <c r="A420" s="197"/>
      <c r="B420" s="197"/>
      <c r="C420" s="197"/>
      <c r="D420" s="197"/>
      <c r="E420" s="197"/>
      <c r="F420" s="197"/>
      <c r="G420" s="197"/>
      <c r="H420" s="197"/>
      <c r="I420" s="197"/>
      <c r="J420" s="197"/>
      <c r="K420" s="197"/>
      <c r="L420" s="197"/>
      <c r="M420" s="197"/>
      <c r="N420" s="197"/>
      <c r="O420" s="197"/>
      <c r="P420" s="197"/>
      <c r="Q420" s="197"/>
      <c r="R420" s="197"/>
      <c r="S420" s="197"/>
      <c r="T420" s="197"/>
      <c r="U420" s="197"/>
      <c r="V420" s="197" t="s">
        <v>1006</v>
      </c>
      <c r="W420" s="197"/>
      <c r="X420" s="197"/>
    </row>
    <row r="421" spans="1:24" ht="14" x14ac:dyDescent="0.2">
      <c r="A421" s="197"/>
      <c r="B421" s="197"/>
      <c r="C421" s="197"/>
      <c r="D421" s="197"/>
      <c r="E421" s="197"/>
      <c r="F421" s="197"/>
      <c r="G421" s="197"/>
      <c r="H421" s="197"/>
      <c r="I421" s="197"/>
      <c r="J421" s="197"/>
      <c r="K421" s="197"/>
      <c r="L421" s="197"/>
      <c r="M421" s="197"/>
      <c r="N421" s="197"/>
      <c r="O421" s="197"/>
      <c r="P421" s="197"/>
      <c r="Q421" s="197"/>
      <c r="R421" s="197"/>
      <c r="S421" s="197"/>
      <c r="T421" s="197"/>
      <c r="U421" s="197"/>
      <c r="V421" s="197" t="s">
        <v>1007</v>
      </c>
      <c r="W421" s="197"/>
      <c r="X421" s="197"/>
    </row>
    <row r="422" spans="1:24" ht="14" x14ac:dyDescent="0.2">
      <c r="A422" s="197"/>
      <c r="B422" s="197"/>
      <c r="C422" s="197"/>
      <c r="D422" s="197"/>
      <c r="E422" s="197"/>
      <c r="F422" s="197"/>
      <c r="G422" s="197"/>
      <c r="H422" s="197"/>
      <c r="I422" s="197"/>
      <c r="J422" s="197"/>
      <c r="K422" s="197"/>
      <c r="L422" s="197"/>
      <c r="M422" s="197"/>
      <c r="N422" s="197"/>
      <c r="O422" s="197"/>
      <c r="P422" s="197"/>
      <c r="Q422" s="197"/>
      <c r="R422" s="197"/>
      <c r="S422" s="197"/>
      <c r="T422" s="197"/>
      <c r="U422" s="197"/>
      <c r="V422" s="197" t="s">
        <v>1008</v>
      </c>
      <c r="W422" s="197"/>
      <c r="X422" s="197"/>
    </row>
    <row r="423" spans="1:24" ht="14" x14ac:dyDescent="0.2">
      <c r="A423" s="197"/>
      <c r="B423" s="197"/>
      <c r="C423" s="197"/>
      <c r="D423" s="197"/>
      <c r="E423" s="197"/>
      <c r="F423" s="197"/>
      <c r="G423" s="197"/>
      <c r="H423" s="197"/>
      <c r="I423" s="197"/>
      <c r="J423" s="197"/>
      <c r="K423" s="197"/>
      <c r="L423" s="197"/>
      <c r="M423" s="197"/>
      <c r="N423" s="197"/>
      <c r="O423" s="197"/>
      <c r="P423" s="197"/>
      <c r="Q423" s="197"/>
      <c r="R423" s="197"/>
      <c r="S423" s="197"/>
      <c r="T423" s="197"/>
      <c r="U423" s="197"/>
      <c r="V423" s="197" t="s">
        <v>1009</v>
      </c>
      <c r="W423" s="197"/>
      <c r="X423" s="197"/>
    </row>
    <row r="424" spans="1:24" ht="14" x14ac:dyDescent="0.2">
      <c r="A424" s="197"/>
      <c r="B424" s="197"/>
      <c r="C424" s="197"/>
      <c r="D424" s="197"/>
      <c r="E424" s="197"/>
      <c r="F424" s="197"/>
      <c r="G424" s="197"/>
      <c r="H424" s="197"/>
      <c r="I424" s="197"/>
      <c r="J424" s="197"/>
      <c r="K424" s="197"/>
      <c r="L424" s="197"/>
      <c r="M424" s="197"/>
      <c r="N424" s="197"/>
      <c r="O424" s="197"/>
      <c r="P424" s="197"/>
      <c r="Q424" s="197"/>
      <c r="R424" s="197"/>
      <c r="S424" s="197"/>
      <c r="T424" s="197"/>
      <c r="U424" s="197"/>
      <c r="V424" s="197" t="s">
        <v>1010</v>
      </c>
      <c r="W424" s="197"/>
      <c r="X424" s="197"/>
    </row>
    <row r="425" spans="1:24" ht="14" x14ac:dyDescent="0.2">
      <c r="A425" s="197"/>
      <c r="B425" s="197"/>
      <c r="C425" s="197"/>
      <c r="D425" s="197"/>
      <c r="E425" s="197"/>
      <c r="F425" s="197"/>
      <c r="G425" s="197"/>
      <c r="H425" s="197"/>
      <c r="I425" s="197"/>
      <c r="J425" s="197"/>
      <c r="K425" s="197"/>
      <c r="L425" s="197"/>
      <c r="M425" s="197"/>
      <c r="N425" s="197"/>
      <c r="O425" s="197"/>
      <c r="P425" s="197"/>
      <c r="Q425" s="197"/>
      <c r="R425" s="197"/>
      <c r="S425" s="197"/>
      <c r="T425" s="197"/>
      <c r="U425" s="197"/>
      <c r="V425" s="197" t="s">
        <v>1011</v>
      </c>
      <c r="W425" s="197"/>
      <c r="X425" s="197"/>
    </row>
    <row r="426" spans="1:24" ht="14" x14ac:dyDescent="0.2">
      <c r="A426" s="197"/>
      <c r="B426" s="197"/>
      <c r="C426" s="197"/>
      <c r="D426" s="197"/>
      <c r="E426" s="197"/>
      <c r="F426" s="197"/>
      <c r="G426" s="197"/>
      <c r="H426" s="197"/>
      <c r="I426" s="197"/>
      <c r="J426" s="197"/>
      <c r="K426" s="197"/>
      <c r="L426" s="197"/>
      <c r="M426" s="197"/>
      <c r="N426" s="197"/>
      <c r="O426" s="197"/>
      <c r="P426" s="197"/>
      <c r="Q426" s="197"/>
      <c r="R426" s="197"/>
      <c r="S426" s="197"/>
      <c r="T426" s="197"/>
      <c r="U426" s="197"/>
      <c r="V426" s="197" t="s">
        <v>1012</v>
      </c>
      <c r="W426" s="197"/>
      <c r="X426" s="197"/>
    </row>
    <row r="427" spans="1:24" ht="14" x14ac:dyDescent="0.2">
      <c r="A427" s="197"/>
      <c r="B427" s="197"/>
      <c r="C427" s="197"/>
      <c r="D427" s="197"/>
      <c r="E427" s="197"/>
      <c r="F427" s="197"/>
      <c r="G427" s="197"/>
      <c r="H427" s="197"/>
      <c r="I427" s="197"/>
      <c r="J427" s="197"/>
      <c r="K427" s="197"/>
      <c r="L427" s="197"/>
      <c r="M427" s="197"/>
      <c r="N427" s="197"/>
      <c r="O427" s="197"/>
      <c r="P427" s="197"/>
      <c r="Q427" s="197"/>
      <c r="R427" s="197"/>
      <c r="S427" s="197"/>
      <c r="T427" s="197"/>
      <c r="U427" s="197"/>
      <c r="V427" s="197" t="s">
        <v>1013</v>
      </c>
      <c r="W427" s="197"/>
      <c r="X427" s="197"/>
    </row>
    <row r="428" spans="1:24" ht="14" x14ac:dyDescent="0.2">
      <c r="A428" s="197"/>
      <c r="B428" s="197"/>
      <c r="C428" s="197"/>
      <c r="D428" s="197"/>
      <c r="E428" s="197"/>
      <c r="F428" s="197"/>
      <c r="G428" s="197"/>
      <c r="H428" s="197"/>
      <c r="I428" s="197"/>
      <c r="J428" s="197"/>
      <c r="K428" s="197"/>
      <c r="L428" s="197"/>
      <c r="M428" s="197"/>
      <c r="N428" s="197"/>
      <c r="O428" s="197"/>
      <c r="P428" s="197"/>
      <c r="Q428" s="197"/>
      <c r="R428" s="197"/>
      <c r="S428" s="197"/>
      <c r="T428" s="197"/>
      <c r="U428" s="197"/>
      <c r="V428" s="197" t="s">
        <v>1014</v>
      </c>
      <c r="W428" s="197"/>
      <c r="X428" s="197"/>
    </row>
    <row r="429" spans="1:24" ht="14" x14ac:dyDescent="0.2">
      <c r="A429" s="197"/>
      <c r="B429" s="197"/>
      <c r="C429" s="197"/>
      <c r="D429" s="197"/>
      <c r="E429" s="197"/>
      <c r="F429" s="197"/>
      <c r="G429" s="197"/>
      <c r="H429" s="197"/>
      <c r="I429" s="197"/>
      <c r="J429" s="197"/>
      <c r="K429" s="197"/>
      <c r="L429" s="197"/>
      <c r="M429" s="197"/>
      <c r="N429" s="197"/>
      <c r="O429" s="197"/>
      <c r="P429" s="197"/>
      <c r="Q429" s="197"/>
      <c r="R429" s="197"/>
      <c r="S429" s="197"/>
      <c r="T429" s="197"/>
      <c r="U429" s="197"/>
      <c r="V429" s="197" t="s">
        <v>1015</v>
      </c>
      <c r="W429" s="197"/>
      <c r="X429" s="197"/>
    </row>
    <row r="430" spans="1:24" ht="14" x14ac:dyDescent="0.2">
      <c r="A430" s="197"/>
      <c r="B430" s="197"/>
      <c r="C430" s="197"/>
      <c r="D430" s="197"/>
      <c r="E430" s="197"/>
      <c r="F430" s="197"/>
      <c r="G430" s="197"/>
      <c r="H430" s="197"/>
      <c r="I430" s="197"/>
      <c r="J430" s="197"/>
      <c r="K430" s="197"/>
      <c r="L430" s="197"/>
      <c r="M430" s="197"/>
      <c r="N430" s="197"/>
      <c r="O430" s="197"/>
      <c r="P430" s="197"/>
      <c r="Q430" s="197"/>
      <c r="R430" s="197"/>
      <c r="S430" s="197"/>
      <c r="T430" s="197"/>
      <c r="U430" s="197"/>
      <c r="V430" s="197" t="s">
        <v>1016</v>
      </c>
      <c r="W430" s="197"/>
      <c r="X430" s="197"/>
    </row>
    <row r="431" spans="1:24" ht="14" x14ac:dyDescent="0.2">
      <c r="A431" s="197"/>
      <c r="B431" s="197"/>
      <c r="C431" s="197"/>
      <c r="D431" s="197"/>
      <c r="E431" s="197"/>
      <c r="F431" s="197"/>
      <c r="G431" s="197"/>
      <c r="H431" s="197"/>
      <c r="I431" s="197"/>
      <c r="J431" s="197"/>
      <c r="K431" s="197"/>
      <c r="L431" s="197"/>
      <c r="M431" s="197"/>
      <c r="N431" s="197"/>
      <c r="O431" s="197"/>
      <c r="P431" s="197"/>
      <c r="Q431" s="197"/>
      <c r="R431" s="197"/>
      <c r="S431" s="197"/>
      <c r="T431" s="197"/>
      <c r="U431" s="197"/>
      <c r="V431" s="197" t="s">
        <v>1017</v>
      </c>
      <c r="W431" s="197"/>
      <c r="X431" s="197"/>
    </row>
    <row r="432" spans="1:24" ht="14" x14ac:dyDescent="0.2">
      <c r="A432" s="197"/>
      <c r="B432" s="197"/>
      <c r="C432" s="197"/>
      <c r="D432" s="197"/>
      <c r="E432" s="197"/>
      <c r="F432" s="197"/>
      <c r="G432" s="197"/>
      <c r="H432" s="197"/>
      <c r="I432" s="197"/>
      <c r="J432" s="197"/>
      <c r="K432" s="197"/>
      <c r="L432" s="197"/>
      <c r="M432" s="197"/>
      <c r="N432" s="197"/>
      <c r="O432" s="197"/>
      <c r="P432" s="197"/>
      <c r="Q432" s="197"/>
      <c r="R432" s="197"/>
      <c r="S432" s="197"/>
      <c r="T432" s="197"/>
      <c r="U432" s="197"/>
      <c r="V432" s="197" t="s">
        <v>1018</v>
      </c>
      <c r="W432" s="197"/>
      <c r="X432" s="197"/>
    </row>
    <row r="433" spans="1:24" ht="14" x14ac:dyDescent="0.2">
      <c r="A433" s="197"/>
      <c r="B433" s="197"/>
      <c r="C433" s="197"/>
      <c r="D433" s="197"/>
      <c r="E433" s="197"/>
      <c r="F433" s="197"/>
      <c r="G433" s="197"/>
      <c r="H433" s="197"/>
      <c r="I433" s="197"/>
      <c r="J433" s="197"/>
      <c r="K433" s="197"/>
      <c r="L433" s="197"/>
      <c r="M433" s="197"/>
      <c r="N433" s="197"/>
      <c r="O433" s="197"/>
      <c r="P433" s="197"/>
      <c r="Q433" s="197"/>
      <c r="R433" s="197"/>
      <c r="S433" s="197"/>
      <c r="T433" s="197"/>
      <c r="U433" s="197"/>
      <c r="V433" s="197" t="s">
        <v>1019</v>
      </c>
      <c r="W433" s="197"/>
      <c r="X433" s="197"/>
    </row>
    <row r="434" spans="1:24" ht="14" x14ac:dyDescent="0.2">
      <c r="A434" s="197"/>
      <c r="B434" s="197"/>
      <c r="C434" s="197"/>
      <c r="D434" s="197"/>
      <c r="E434" s="197"/>
      <c r="F434" s="197"/>
      <c r="G434" s="197"/>
      <c r="H434" s="197"/>
      <c r="I434" s="197"/>
      <c r="J434" s="197"/>
      <c r="K434" s="197"/>
      <c r="L434" s="197"/>
      <c r="M434" s="197"/>
      <c r="N434" s="197"/>
      <c r="O434" s="197"/>
      <c r="P434" s="197"/>
      <c r="Q434" s="197"/>
      <c r="R434" s="197"/>
      <c r="S434" s="197"/>
      <c r="T434" s="197"/>
      <c r="U434" s="197"/>
      <c r="V434" s="197" t="s">
        <v>1020</v>
      </c>
      <c r="W434" s="197"/>
      <c r="X434" s="197"/>
    </row>
    <row r="435" spans="1:24" ht="14" x14ac:dyDescent="0.2">
      <c r="A435" s="197"/>
      <c r="B435" s="197"/>
      <c r="C435" s="197"/>
      <c r="D435" s="197"/>
      <c r="E435" s="197"/>
      <c r="F435" s="197"/>
      <c r="G435" s="197"/>
      <c r="H435" s="197"/>
      <c r="I435" s="197"/>
      <c r="J435" s="197"/>
      <c r="K435" s="197"/>
      <c r="L435" s="197"/>
      <c r="M435" s="197"/>
      <c r="N435" s="197"/>
      <c r="O435" s="197"/>
      <c r="P435" s="197"/>
      <c r="Q435" s="197"/>
      <c r="R435" s="197"/>
      <c r="S435" s="197"/>
      <c r="T435" s="197"/>
      <c r="U435" s="197"/>
      <c r="V435" s="197" t="s">
        <v>1021</v>
      </c>
      <c r="W435" s="197"/>
      <c r="X435" s="197"/>
    </row>
    <row r="436" spans="1:24" ht="14" x14ac:dyDescent="0.2">
      <c r="A436" s="197"/>
      <c r="B436" s="197"/>
      <c r="C436" s="197"/>
      <c r="D436" s="197"/>
      <c r="E436" s="197"/>
      <c r="F436" s="197"/>
      <c r="G436" s="197"/>
      <c r="H436" s="197"/>
      <c r="I436" s="197"/>
      <c r="J436" s="197"/>
      <c r="K436" s="197"/>
      <c r="L436" s="197"/>
      <c r="M436" s="197"/>
      <c r="N436" s="197"/>
      <c r="O436" s="197"/>
      <c r="P436" s="197"/>
      <c r="Q436" s="197"/>
      <c r="R436" s="197"/>
      <c r="S436" s="197"/>
      <c r="T436" s="197"/>
      <c r="U436" s="197"/>
      <c r="V436" s="197" t="s">
        <v>1022</v>
      </c>
      <c r="W436" s="197"/>
      <c r="X436" s="197"/>
    </row>
    <row r="437" spans="1:24" ht="14" x14ac:dyDescent="0.2">
      <c r="A437" s="197"/>
      <c r="B437" s="197"/>
      <c r="C437" s="197"/>
      <c r="D437" s="197"/>
      <c r="E437" s="197"/>
      <c r="F437" s="197"/>
      <c r="G437" s="197"/>
      <c r="H437" s="197"/>
      <c r="I437" s="197"/>
      <c r="J437" s="197"/>
      <c r="K437" s="197"/>
      <c r="L437" s="197"/>
      <c r="M437" s="197"/>
      <c r="N437" s="197"/>
      <c r="O437" s="197"/>
      <c r="P437" s="197"/>
      <c r="Q437" s="197"/>
      <c r="R437" s="197"/>
      <c r="S437" s="197"/>
      <c r="T437" s="197"/>
      <c r="U437" s="197"/>
      <c r="V437" s="197" t="s">
        <v>1023</v>
      </c>
      <c r="W437" s="197"/>
      <c r="X437" s="197"/>
    </row>
    <row r="438" spans="1:24" ht="14" x14ac:dyDescent="0.2">
      <c r="A438" s="197"/>
      <c r="B438" s="197"/>
      <c r="C438" s="197"/>
      <c r="D438" s="197"/>
      <c r="E438" s="197"/>
      <c r="F438" s="197"/>
      <c r="G438" s="197"/>
      <c r="H438" s="197"/>
      <c r="I438" s="197"/>
      <c r="J438" s="197"/>
      <c r="K438" s="197"/>
      <c r="L438" s="197"/>
      <c r="M438" s="197"/>
      <c r="N438" s="197"/>
      <c r="O438" s="197"/>
      <c r="P438" s="197"/>
      <c r="Q438" s="197"/>
      <c r="R438" s="197"/>
      <c r="S438" s="197"/>
      <c r="T438" s="197"/>
      <c r="U438" s="197"/>
      <c r="V438" s="197" t="s">
        <v>1024</v>
      </c>
      <c r="W438" s="197"/>
      <c r="X438" s="197"/>
    </row>
    <row r="439" spans="1:24" ht="14" x14ac:dyDescent="0.2">
      <c r="A439" s="197"/>
      <c r="B439" s="197"/>
      <c r="C439" s="197"/>
      <c r="D439" s="197"/>
      <c r="E439" s="197"/>
      <c r="F439" s="197"/>
      <c r="G439" s="197"/>
      <c r="H439" s="197"/>
      <c r="I439" s="197"/>
      <c r="J439" s="197"/>
      <c r="K439" s="197"/>
      <c r="L439" s="197"/>
      <c r="M439" s="197"/>
      <c r="N439" s="197"/>
      <c r="O439" s="197"/>
      <c r="P439" s="197"/>
      <c r="Q439" s="197"/>
      <c r="R439" s="197"/>
      <c r="S439" s="197"/>
      <c r="T439" s="197"/>
      <c r="U439" s="197"/>
      <c r="V439" s="197" t="s">
        <v>1025</v>
      </c>
      <c r="W439" s="197"/>
      <c r="X439" s="197"/>
    </row>
    <row r="440" spans="1:24" ht="14" x14ac:dyDescent="0.2">
      <c r="A440" s="197"/>
      <c r="B440" s="197"/>
      <c r="C440" s="197"/>
      <c r="D440" s="197"/>
      <c r="E440" s="197"/>
      <c r="F440" s="197"/>
      <c r="G440" s="197"/>
      <c r="H440" s="197"/>
      <c r="I440" s="197"/>
      <c r="J440" s="197"/>
      <c r="K440" s="197"/>
      <c r="L440" s="197"/>
      <c r="M440" s="197"/>
      <c r="N440" s="197"/>
      <c r="O440" s="197"/>
      <c r="P440" s="197"/>
      <c r="Q440" s="197"/>
      <c r="R440" s="197"/>
      <c r="S440" s="197"/>
      <c r="T440" s="197"/>
      <c r="U440" s="197"/>
      <c r="V440" s="197" t="s">
        <v>1026</v>
      </c>
      <c r="W440" s="197"/>
      <c r="X440" s="197"/>
    </row>
    <row r="441" spans="1:24" ht="14" x14ac:dyDescent="0.2">
      <c r="A441" s="197"/>
      <c r="B441" s="197"/>
      <c r="C441" s="197"/>
      <c r="D441" s="197"/>
      <c r="E441" s="197"/>
      <c r="F441" s="197"/>
      <c r="G441" s="197"/>
      <c r="H441" s="197"/>
      <c r="I441" s="197"/>
      <c r="J441" s="197"/>
      <c r="K441" s="197"/>
      <c r="L441" s="197"/>
      <c r="M441" s="197"/>
      <c r="N441" s="197"/>
      <c r="O441" s="197"/>
      <c r="P441" s="197"/>
      <c r="Q441" s="197"/>
      <c r="R441" s="197"/>
      <c r="S441" s="197"/>
      <c r="T441" s="197"/>
      <c r="U441" s="197"/>
      <c r="V441" s="197" t="s">
        <v>1027</v>
      </c>
      <c r="W441" s="197"/>
      <c r="X441" s="197"/>
    </row>
    <row r="442" spans="1:24" ht="14" x14ac:dyDescent="0.2">
      <c r="A442" s="197"/>
      <c r="B442" s="197"/>
      <c r="C442" s="197"/>
      <c r="D442" s="197"/>
      <c r="E442" s="197"/>
      <c r="F442" s="197"/>
      <c r="G442" s="197"/>
      <c r="H442" s="197"/>
      <c r="I442" s="197"/>
      <c r="J442" s="197"/>
      <c r="K442" s="197"/>
      <c r="L442" s="197"/>
      <c r="M442" s="197"/>
      <c r="N442" s="197"/>
      <c r="O442" s="197"/>
      <c r="P442" s="197"/>
      <c r="Q442" s="197"/>
      <c r="R442" s="197"/>
      <c r="S442" s="197"/>
      <c r="T442" s="197"/>
      <c r="U442" s="197"/>
      <c r="V442" s="197" t="s">
        <v>1028</v>
      </c>
      <c r="W442" s="197"/>
      <c r="X442" s="197"/>
    </row>
    <row r="443" spans="1:24" ht="14" x14ac:dyDescent="0.2">
      <c r="A443" s="197"/>
      <c r="B443" s="197"/>
      <c r="C443" s="197"/>
      <c r="D443" s="197"/>
      <c r="E443" s="197"/>
      <c r="F443" s="197"/>
      <c r="G443" s="197"/>
      <c r="H443" s="197"/>
      <c r="I443" s="197"/>
      <c r="J443" s="197"/>
      <c r="K443" s="197"/>
      <c r="L443" s="197"/>
      <c r="M443" s="197"/>
      <c r="N443" s="197"/>
      <c r="O443" s="197"/>
      <c r="P443" s="197"/>
      <c r="Q443" s="197"/>
      <c r="R443" s="197"/>
      <c r="S443" s="197"/>
      <c r="T443" s="197"/>
      <c r="U443" s="197"/>
      <c r="V443" s="197" t="s">
        <v>1029</v>
      </c>
      <c r="W443" s="197"/>
      <c r="X443" s="197"/>
    </row>
    <row r="444" spans="1:24" ht="14" x14ac:dyDescent="0.2">
      <c r="A444" s="197"/>
      <c r="B444" s="197"/>
      <c r="C444" s="197"/>
      <c r="D444" s="197"/>
      <c r="E444" s="197"/>
      <c r="F444" s="197"/>
      <c r="G444" s="197"/>
      <c r="H444" s="197"/>
      <c r="I444" s="197"/>
      <c r="J444" s="197"/>
      <c r="K444" s="197"/>
      <c r="L444" s="197"/>
      <c r="M444" s="197"/>
      <c r="N444" s="197"/>
      <c r="O444" s="197"/>
      <c r="P444" s="197"/>
      <c r="Q444" s="197"/>
      <c r="R444" s="197"/>
      <c r="S444" s="197"/>
      <c r="T444" s="197"/>
      <c r="U444" s="197"/>
      <c r="V444" s="197" t="s">
        <v>1030</v>
      </c>
      <c r="W444" s="197"/>
      <c r="X444" s="197"/>
    </row>
    <row r="445" spans="1:24" ht="14" x14ac:dyDescent="0.2">
      <c r="A445" s="197"/>
      <c r="B445" s="197"/>
      <c r="C445" s="197"/>
      <c r="D445" s="197"/>
      <c r="E445" s="197"/>
      <c r="F445" s="197"/>
      <c r="G445" s="197"/>
      <c r="H445" s="197"/>
      <c r="I445" s="197"/>
      <c r="J445" s="197"/>
      <c r="K445" s="197"/>
      <c r="L445" s="197"/>
      <c r="M445" s="197"/>
      <c r="N445" s="197"/>
      <c r="O445" s="197"/>
      <c r="P445" s="197"/>
      <c r="Q445" s="197"/>
      <c r="R445" s="197"/>
      <c r="S445" s="197"/>
      <c r="T445" s="197"/>
      <c r="U445" s="197"/>
      <c r="V445" s="197" t="s">
        <v>1031</v>
      </c>
      <c r="W445" s="197"/>
      <c r="X445" s="197"/>
    </row>
    <row r="446" spans="1:24" ht="14" x14ac:dyDescent="0.2">
      <c r="A446" s="197"/>
      <c r="B446" s="197"/>
      <c r="C446" s="197"/>
      <c r="D446" s="197"/>
      <c r="E446" s="197"/>
      <c r="F446" s="197"/>
      <c r="G446" s="197"/>
      <c r="H446" s="197"/>
      <c r="I446" s="197"/>
      <c r="J446" s="197"/>
      <c r="K446" s="197"/>
      <c r="L446" s="197"/>
      <c r="M446" s="197"/>
      <c r="N446" s="197"/>
      <c r="O446" s="197"/>
      <c r="P446" s="197"/>
      <c r="Q446" s="197"/>
      <c r="R446" s="197"/>
      <c r="S446" s="197"/>
      <c r="T446" s="197"/>
      <c r="U446" s="197"/>
      <c r="V446" s="197" t="s">
        <v>1032</v>
      </c>
      <c r="W446" s="197"/>
      <c r="X446" s="197"/>
    </row>
    <row r="447" spans="1:24" ht="14" x14ac:dyDescent="0.2">
      <c r="A447" s="197"/>
      <c r="B447" s="197"/>
      <c r="C447" s="197"/>
      <c r="D447" s="197"/>
      <c r="E447" s="197"/>
      <c r="F447" s="197"/>
      <c r="G447" s="197"/>
      <c r="H447" s="197"/>
      <c r="I447" s="197"/>
      <c r="J447" s="197"/>
      <c r="K447" s="197"/>
      <c r="L447" s="197"/>
      <c r="M447" s="197"/>
      <c r="N447" s="197"/>
      <c r="O447" s="197"/>
      <c r="P447" s="197"/>
      <c r="Q447" s="197"/>
      <c r="R447" s="197"/>
      <c r="S447" s="197"/>
      <c r="T447" s="197"/>
      <c r="U447" s="197"/>
      <c r="V447" s="197" t="s">
        <v>1033</v>
      </c>
      <c r="W447" s="197"/>
      <c r="X447" s="197"/>
    </row>
    <row r="448" spans="1:24" ht="14" x14ac:dyDescent="0.2">
      <c r="A448" s="197"/>
      <c r="B448" s="197"/>
      <c r="C448" s="197"/>
      <c r="D448" s="197"/>
      <c r="E448" s="197"/>
      <c r="F448" s="197"/>
      <c r="G448" s="197"/>
      <c r="H448" s="197"/>
      <c r="I448" s="197"/>
      <c r="J448" s="197"/>
      <c r="K448" s="197"/>
      <c r="L448" s="197"/>
      <c r="M448" s="197"/>
      <c r="N448" s="197"/>
      <c r="O448" s="197"/>
      <c r="P448" s="197"/>
      <c r="Q448" s="197"/>
      <c r="R448" s="197"/>
      <c r="S448" s="197"/>
      <c r="T448" s="197"/>
      <c r="U448" s="197"/>
      <c r="V448" s="197" t="s">
        <v>1034</v>
      </c>
      <c r="W448" s="197"/>
      <c r="X448" s="197"/>
    </row>
    <row r="449" spans="1:24" ht="14" x14ac:dyDescent="0.2">
      <c r="A449" s="197"/>
      <c r="B449" s="197"/>
      <c r="C449" s="197"/>
      <c r="D449" s="197"/>
      <c r="E449" s="197"/>
      <c r="F449" s="197"/>
      <c r="G449" s="197"/>
      <c r="H449" s="197"/>
      <c r="I449" s="197"/>
      <c r="J449" s="197"/>
      <c r="K449" s="197"/>
      <c r="L449" s="197"/>
      <c r="M449" s="197"/>
      <c r="N449" s="197"/>
      <c r="O449" s="197"/>
      <c r="P449" s="197"/>
      <c r="Q449" s="197"/>
      <c r="R449" s="197"/>
      <c r="S449" s="197"/>
      <c r="T449" s="197"/>
      <c r="U449" s="197"/>
      <c r="V449" s="197" t="s">
        <v>1035</v>
      </c>
      <c r="W449" s="197"/>
      <c r="X449" s="197"/>
    </row>
    <row r="450" spans="1:24" ht="14" x14ac:dyDescent="0.2">
      <c r="A450" s="197"/>
      <c r="B450" s="197"/>
      <c r="C450" s="197"/>
      <c r="D450" s="197"/>
      <c r="E450" s="197"/>
      <c r="F450" s="197"/>
      <c r="G450" s="197"/>
      <c r="H450" s="197"/>
      <c r="I450" s="197"/>
      <c r="J450" s="197"/>
      <c r="K450" s="197"/>
      <c r="L450" s="197"/>
      <c r="M450" s="197"/>
      <c r="N450" s="197"/>
      <c r="O450" s="197"/>
      <c r="P450" s="197"/>
      <c r="Q450" s="197"/>
      <c r="R450" s="197"/>
      <c r="S450" s="197"/>
      <c r="T450" s="197"/>
      <c r="U450" s="197"/>
      <c r="V450" s="197" t="s">
        <v>1036</v>
      </c>
      <c r="W450" s="197"/>
      <c r="X450" s="197"/>
    </row>
    <row r="451" spans="1:24" ht="14" x14ac:dyDescent="0.2">
      <c r="A451" s="197"/>
      <c r="B451" s="197"/>
      <c r="C451" s="197"/>
      <c r="D451" s="197"/>
      <c r="E451" s="197"/>
      <c r="F451" s="197"/>
      <c r="G451" s="197"/>
      <c r="H451" s="197"/>
      <c r="I451" s="197"/>
      <c r="J451" s="197"/>
      <c r="K451" s="197"/>
      <c r="L451" s="197"/>
      <c r="M451" s="197"/>
      <c r="N451" s="197"/>
      <c r="O451" s="197"/>
      <c r="P451" s="197"/>
      <c r="Q451" s="197"/>
      <c r="R451" s="197"/>
      <c r="S451" s="197"/>
      <c r="T451" s="197"/>
      <c r="U451" s="197"/>
      <c r="V451" s="197" t="s">
        <v>1037</v>
      </c>
      <c r="W451" s="197"/>
      <c r="X451" s="197"/>
    </row>
    <row r="452" spans="1:24" ht="14" x14ac:dyDescent="0.2">
      <c r="A452" s="197"/>
      <c r="B452" s="197"/>
      <c r="C452" s="197"/>
      <c r="D452" s="197"/>
      <c r="E452" s="197"/>
      <c r="F452" s="197"/>
      <c r="G452" s="197"/>
      <c r="H452" s="197"/>
      <c r="I452" s="197"/>
      <c r="J452" s="197"/>
      <c r="K452" s="197"/>
      <c r="L452" s="197"/>
      <c r="M452" s="197"/>
      <c r="N452" s="197"/>
      <c r="O452" s="197"/>
      <c r="P452" s="197"/>
      <c r="Q452" s="197"/>
      <c r="R452" s="197"/>
      <c r="S452" s="197"/>
      <c r="T452" s="197"/>
      <c r="U452" s="197"/>
      <c r="V452" s="197" t="s">
        <v>1038</v>
      </c>
      <c r="W452" s="197"/>
      <c r="X452" s="197"/>
    </row>
    <row r="453" spans="1:24" ht="14" x14ac:dyDescent="0.2">
      <c r="A453" s="197"/>
      <c r="B453" s="197"/>
      <c r="C453" s="197"/>
      <c r="D453" s="197"/>
      <c r="E453" s="197"/>
      <c r="F453" s="197"/>
      <c r="G453" s="197"/>
      <c r="H453" s="197"/>
      <c r="I453" s="197"/>
      <c r="J453" s="197"/>
      <c r="K453" s="197"/>
      <c r="L453" s="197"/>
      <c r="M453" s="197"/>
      <c r="N453" s="197"/>
      <c r="O453" s="197"/>
      <c r="P453" s="197"/>
      <c r="Q453" s="197"/>
      <c r="R453" s="197"/>
      <c r="S453" s="197"/>
      <c r="T453" s="197"/>
      <c r="U453" s="197"/>
      <c r="V453" s="197" t="s">
        <v>1039</v>
      </c>
      <c r="W453" s="197"/>
      <c r="X453" s="197"/>
    </row>
    <row r="454" spans="1:24" ht="14" x14ac:dyDescent="0.2">
      <c r="A454" s="197"/>
      <c r="B454" s="197"/>
      <c r="C454" s="197"/>
      <c r="D454" s="197"/>
      <c r="E454" s="197"/>
      <c r="F454" s="197"/>
      <c r="G454" s="197"/>
      <c r="H454" s="197"/>
      <c r="I454" s="197"/>
      <c r="J454" s="197"/>
      <c r="K454" s="197"/>
      <c r="L454" s="197"/>
      <c r="M454" s="197"/>
      <c r="N454" s="197"/>
      <c r="O454" s="197"/>
      <c r="P454" s="197"/>
      <c r="Q454" s="197"/>
      <c r="R454" s="197"/>
      <c r="S454" s="197"/>
      <c r="T454" s="197"/>
      <c r="U454" s="197"/>
      <c r="V454" s="197" t="s">
        <v>1040</v>
      </c>
      <c r="W454" s="197"/>
      <c r="X454" s="197"/>
    </row>
    <row r="455" spans="1:24" ht="14" x14ac:dyDescent="0.2">
      <c r="A455" s="197"/>
      <c r="B455" s="197"/>
      <c r="C455" s="197"/>
      <c r="D455" s="197"/>
      <c r="E455" s="197"/>
      <c r="F455" s="197"/>
      <c r="G455" s="197"/>
      <c r="H455" s="197"/>
      <c r="I455" s="197"/>
      <c r="J455" s="197"/>
      <c r="K455" s="197"/>
      <c r="L455" s="197"/>
      <c r="M455" s="197"/>
      <c r="N455" s="197"/>
      <c r="O455" s="197"/>
      <c r="P455" s="197"/>
      <c r="Q455" s="197"/>
      <c r="R455" s="197"/>
      <c r="S455" s="197"/>
      <c r="T455" s="197"/>
      <c r="U455" s="197"/>
      <c r="V455" s="197" t="s">
        <v>1041</v>
      </c>
      <c r="W455" s="197"/>
      <c r="X455" s="197"/>
    </row>
    <row r="456" spans="1:24" ht="14" x14ac:dyDescent="0.2">
      <c r="A456" s="197"/>
      <c r="B456" s="197"/>
      <c r="C456" s="197"/>
      <c r="D456" s="197"/>
      <c r="E456" s="197"/>
      <c r="F456" s="197"/>
      <c r="G456" s="197"/>
      <c r="H456" s="197"/>
      <c r="I456" s="197"/>
      <c r="J456" s="197"/>
      <c r="K456" s="197"/>
      <c r="L456" s="197"/>
      <c r="M456" s="197"/>
      <c r="N456" s="197"/>
      <c r="O456" s="197"/>
      <c r="P456" s="197"/>
      <c r="Q456" s="197"/>
      <c r="R456" s="197"/>
      <c r="S456" s="197"/>
      <c r="T456" s="197"/>
      <c r="U456" s="197"/>
      <c r="V456" s="197" t="s">
        <v>182</v>
      </c>
      <c r="W456" s="197"/>
      <c r="X456" s="197"/>
    </row>
    <row r="457" spans="1:24" ht="14" x14ac:dyDescent="0.2">
      <c r="A457" s="197"/>
      <c r="B457" s="197"/>
      <c r="C457" s="197"/>
      <c r="D457" s="197"/>
      <c r="E457" s="197"/>
      <c r="F457" s="197"/>
      <c r="G457" s="197"/>
      <c r="H457" s="197"/>
      <c r="I457" s="197"/>
      <c r="J457" s="197"/>
      <c r="K457" s="197"/>
      <c r="L457" s="197"/>
      <c r="M457" s="197"/>
      <c r="N457" s="197"/>
      <c r="O457" s="197"/>
      <c r="P457" s="197"/>
      <c r="Q457" s="197"/>
      <c r="R457" s="197"/>
      <c r="S457" s="197"/>
      <c r="T457" s="197"/>
      <c r="U457" s="197"/>
      <c r="V457" s="197" t="s">
        <v>1042</v>
      </c>
      <c r="W457" s="197"/>
      <c r="X457" s="197"/>
    </row>
    <row r="458" spans="1:24" ht="14" x14ac:dyDescent="0.2">
      <c r="A458" s="197"/>
      <c r="B458" s="197"/>
      <c r="C458" s="197"/>
      <c r="D458" s="197"/>
      <c r="E458" s="197"/>
      <c r="F458" s="197"/>
      <c r="G458" s="197"/>
      <c r="H458" s="197"/>
      <c r="I458" s="197"/>
      <c r="J458" s="197"/>
      <c r="K458" s="197"/>
      <c r="L458" s="197"/>
      <c r="M458" s="197"/>
      <c r="N458" s="197"/>
      <c r="O458" s="197"/>
      <c r="P458" s="197"/>
      <c r="Q458" s="197"/>
      <c r="R458" s="197"/>
      <c r="S458" s="197"/>
      <c r="T458" s="197"/>
      <c r="U458" s="197"/>
      <c r="V458" s="197" t="s">
        <v>1043</v>
      </c>
      <c r="W458" s="197"/>
      <c r="X458" s="197"/>
    </row>
    <row r="459" spans="1:24" ht="14" x14ac:dyDescent="0.2">
      <c r="A459" s="197"/>
      <c r="B459" s="197"/>
      <c r="C459" s="197"/>
      <c r="D459" s="197"/>
      <c r="E459" s="197"/>
      <c r="F459" s="197"/>
      <c r="G459" s="197"/>
      <c r="H459" s="197"/>
      <c r="I459" s="197"/>
      <c r="J459" s="197"/>
      <c r="K459" s="197"/>
      <c r="L459" s="197"/>
      <c r="M459" s="197"/>
      <c r="N459" s="197"/>
      <c r="O459" s="197"/>
      <c r="P459" s="197"/>
      <c r="Q459" s="197"/>
      <c r="R459" s="197"/>
      <c r="S459" s="197"/>
      <c r="T459" s="197"/>
      <c r="U459" s="197"/>
      <c r="V459" s="197" t="s">
        <v>1044</v>
      </c>
      <c r="W459" s="197"/>
      <c r="X459" s="197"/>
    </row>
    <row r="460" spans="1:24" ht="14" x14ac:dyDescent="0.2">
      <c r="A460" s="197"/>
      <c r="B460" s="197"/>
      <c r="C460" s="197"/>
      <c r="D460" s="197"/>
      <c r="E460" s="197"/>
      <c r="F460" s="197"/>
      <c r="G460" s="197"/>
      <c r="H460" s="197"/>
      <c r="I460" s="197"/>
      <c r="J460" s="197"/>
      <c r="K460" s="197"/>
      <c r="L460" s="197"/>
      <c r="M460" s="197"/>
      <c r="N460" s="197"/>
      <c r="O460" s="197"/>
      <c r="P460" s="197"/>
      <c r="Q460" s="197"/>
      <c r="R460" s="197"/>
      <c r="S460" s="197"/>
      <c r="T460" s="197"/>
      <c r="U460" s="197"/>
      <c r="V460" s="197" t="s">
        <v>1045</v>
      </c>
      <c r="W460" s="197"/>
      <c r="X460" s="197"/>
    </row>
    <row r="461" spans="1:24" ht="14" x14ac:dyDescent="0.2">
      <c r="A461" s="197"/>
      <c r="B461" s="197"/>
      <c r="C461" s="197"/>
      <c r="D461" s="197"/>
      <c r="E461" s="197"/>
      <c r="F461" s="197"/>
      <c r="G461" s="197"/>
      <c r="H461" s="197"/>
      <c r="I461" s="197"/>
      <c r="J461" s="197"/>
      <c r="K461" s="197"/>
      <c r="L461" s="197"/>
      <c r="M461" s="197"/>
      <c r="N461" s="197"/>
      <c r="O461" s="197"/>
      <c r="P461" s="197"/>
      <c r="Q461" s="197"/>
      <c r="R461" s="197"/>
      <c r="S461" s="197"/>
      <c r="T461" s="197"/>
      <c r="U461" s="197"/>
      <c r="V461" s="197" t="s">
        <v>1046</v>
      </c>
      <c r="W461" s="197"/>
      <c r="X461" s="197"/>
    </row>
    <row r="462" spans="1:24" ht="14" x14ac:dyDescent="0.2">
      <c r="A462" s="197"/>
      <c r="B462" s="197"/>
      <c r="C462" s="197"/>
      <c r="D462" s="197"/>
      <c r="E462" s="197"/>
      <c r="F462" s="197"/>
      <c r="G462" s="197"/>
      <c r="H462" s="197"/>
      <c r="I462" s="197"/>
      <c r="J462" s="197"/>
      <c r="K462" s="197"/>
      <c r="L462" s="197"/>
      <c r="M462" s="197"/>
      <c r="N462" s="197"/>
      <c r="O462" s="197"/>
      <c r="P462" s="197"/>
      <c r="Q462" s="197"/>
      <c r="R462" s="197"/>
      <c r="S462" s="197"/>
      <c r="T462" s="197"/>
      <c r="U462" s="197"/>
      <c r="V462" s="197" t="s">
        <v>1047</v>
      </c>
      <c r="W462" s="197"/>
      <c r="X462" s="197"/>
    </row>
    <row r="463" spans="1:24" ht="14" x14ac:dyDescent="0.2">
      <c r="A463" s="197"/>
      <c r="B463" s="197"/>
      <c r="C463" s="197"/>
      <c r="D463" s="197"/>
      <c r="E463" s="197"/>
      <c r="F463" s="197"/>
      <c r="G463" s="197"/>
      <c r="H463" s="197"/>
      <c r="I463" s="197"/>
      <c r="J463" s="197"/>
      <c r="K463" s="197"/>
      <c r="L463" s="197"/>
      <c r="M463" s="197"/>
      <c r="N463" s="197"/>
      <c r="O463" s="197"/>
      <c r="P463" s="197"/>
      <c r="Q463" s="197"/>
      <c r="R463" s="197"/>
      <c r="S463" s="197"/>
      <c r="T463" s="197"/>
      <c r="U463" s="197"/>
      <c r="V463" s="197" t="s">
        <v>1048</v>
      </c>
      <c r="W463" s="197"/>
      <c r="X463" s="197"/>
    </row>
    <row r="464" spans="1:24" ht="14" x14ac:dyDescent="0.2">
      <c r="A464" s="197"/>
      <c r="B464" s="197"/>
      <c r="C464" s="197"/>
      <c r="D464" s="197"/>
      <c r="E464" s="197"/>
      <c r="F464" s="197"/>
      <c r="G464" s="197"/>
      <c r="H464" s="197"/>
      <c r="I464" s="197"/>
      <c r="J464" s="197"/>
      <c r="K464" s="197"/>
      <c r="L464" s="197"/>
      <c r="M464" s="197"/>
      <c r="N464" s="197"/>
      <c r="O464" s="197"/>
      <c r="P464" s="197"/>
      <c r="Q464" s="197"/>
      <c r="R464" s="197"/>
      <c r="S464" s="197"/>
      <c r="T464" s="197"/>
      <c r="U464" s="197"/>
      <c r="V464" s="197" t="s">
        <v>1049</v>
      </c>
      <c r="W464" s="197"/>
      <c r="X464" s="197"/>
    </row>
    <row r="465" spans="1:24" ht="14" x14ac:dyDescent="0.2">
      <c r="A465" s="197"/>
      <c r="B465" s="197"/>
      <c r="C465" s="197"/>
      <c r="D465" s="197"/>
      <c r="E465" s="197"/>
      <c r="F465" s="197"/>
      <c r="G465" s="197"/>
      <c r="H465" s="197"/>
      <c r="I465" s="197"/>
      <c r="J465" s="197"/>
      <c r="K465" s="197"/>
      <c r="L465" s="197"/>
      <c r="M465" s="197"/>
      <c r="N465" s="197"/>
      <c r="O465" s="197"/>
      <c r="P465" s="197"/>
      <c r="Q465" s="197"/>
      <c r="R465" s="197"/>
      <c r="S465" s="197"/>
      <c r="T465" s="197"/>
      <c r="U465" s="197"/>
      <c r="V465" s="197" t="s">
        <v>1050</v>
      </c>
      <c r="W465" s="197"/>
      <c r="X465" s="197"/>
    </row>
    <row r="466" spans="1:24" ht="14" x14ac:dyDescent="0.2">
      <c r="A466" s="197"/>
      <c r="B466" s="197"/>
      <c r="C466" s="197"/>
      <c r="D466" s="197"/>
      <c r="E466" s="197"/>
      <c r="F466" s="197"/>
      <c r="G466" s="197"/>
      <c r="H466" s="197"/>
      <c r="I466" s="197"/>
      <c r="J466" s="197"/>
      <c r="K466" s="197"/>
      <c r="L466" s="197"/>
      <c r="M466" s="197"/>
      <c r="N466" s="197"/>
      <c r="O466" s="197"/>
      <c r="P466" s="197"/>
      <c r="Q466" s="197"/>
      <c r="R466" s="197"/>
      <c r="S466" s="197"/>
      <c r="T466" s="197"/>
      <c r="U466" s="197"/>
      <c r="V466" s="197" t="s">
        <v>1051</v>
      </c>
      <c r="W466" s="197"/>
      <c r="X466" s="197"/>
    </row>
    <row r="467" spans="1:24" ht="14" x14ac:dyDescent="0.2">
      <c r="A467" s="197"/>
      <c r="B467" s="197"/>
      <c r="C467" s="197"/>
      <c r="D467" s="197"/>
      <c r="E467" s="197"/>
      <c r="F467" s="197"/>
      <c r="G467" s="197"/>
      <c r="H467" s="197"/>
      <c r="I467" s="197"/>
      <c r="J467" s="197"/>
      <c r="K467" s="197"/>
      <c r="L467" s="197"/>
      <c r="M467" s="197"/>
      <c r="N467" s="197"/>
      <c r="O467" s="197"/>
      <c r="P467" s="197"/>
      <c r="Q467" s="197"/>
      <c r="R467" s="197"/>
      <c r="S467" s="197"/>
      <c r="T467" s="197"/>
      <c r="U467" s="197"/>
      <c r="V467" s="197" t="s">
        <v>1052</v>
      </c>
      <c r="W467" s="197"/>
      <c r="X467" s="197"/>
    </row>
    <row r="468" spans="1:24" ht="14" x14ac:dyDescent="0.2">
      <c r="A468" s="197"/>
      <c r="B468" s="197"/>
      <c r="C468" s="197"/>
      <c r="D468" s="197"/>
      <c r="E468" s="197"/>
      <c r="F468" s="197"/>
      <c r="G468" s="197"/>
      <c r="H468" s="197"/>
      <c r="I468" s="197"/>
      <c r="J468" s="197"/>
      <c r="K468" s="197"/>
      <c r="L468" s="197"/>
      <c r="M468" s="197"/>
      <c r="N468" s="197"/>
      <c r="O468" s="197"/>
      <c r="P468" s="197"/>
      <c r="Q468" s="197"/>
      <c r="R468" s="197"/>
      <c r="S468" s="197"/>
      <c r="T468" s="197"/>
      <c r="U468" s="197"/>
      <c r="V468" s="197" t="s">
        <v>1053</v>
      </c>
      <c r="W468" s="197"/>
      <c r="X468" s="197"/>
    </row>
    <row r="469" spans="1:24" ht="14" x14ac:dyDescent="0.2">
      <c r="A469" s="197"/>
      <c r="B469" s="197"/>
      <c r="C469" s="197"/>
      <c r="D469" s="197"/>
      <c r="E469" s="197"/>
      <c r="F469" s="197"/>
      <c r="G469" s="197"/>
      <c r="H469" s="197"/>
      <c r="I469" s="197"/>
      <c r="J469" s="197"/>
      <c r="K469" s="197"/>
      <c r="L469" s="197"/>
      <c r="M469" s="197"/>
      <c r="N469" s="197"/>
      <c r="O469" s="197"/>
      <c r="P469" s="197"/>
      <c r="Q469" s="197"/>
      <c r="R469" s="197"/>
      <c r="S469" s="197"/>
      <c r="T469" s="197"/>
      <c r="U469" s="197"/>
      <c r="V469" s="197" t="s">
        <v>1054</v>
      </c>
      <c r="W469" s="197"/>
      <c r="X469" s="197"/>
    </row>
    <row r="470" spans="1:24" ht="14" x14ac:dyDescent="0.2">
      <c r="A470" s="197"/>
      <c r="B470" s="197"/>
      <c r="C470" s="197"/>
      <c r="D470" s="197"/>
      <c r="E470" s="197"/>
      <c r="F470" s="197"/>
      <c r="G470" s="197"/>
      <c r="H470" s="197"/>
      <c r="I470" s="197"/>
      <c r="J470" s="197"/>
      <c r="K470" s="197"/>
      <c r="L470" s="197"/>
      <c r="M470" s="197"/>
      <c r="N470" s="197"/>
      <c r="O470" s="197"/>
      <c r="P470" s="197"/>
      <c r="Q470" s="197"/>
      <c r="R470" s="197"/>
      <c r="S470" s="197"/>
      <c r="T470" s="197"/>
      <c r="U470" s="197"/>
      <c r="V470" s="197" t="s">
        <v>1055</v>
      </c>
      <c r="W470" s="197"/>
      <c r="X470" s="197"/>
    </row>
    <row r="471" spans="1:24" ht="14" x14ac:dyDescent="0.2">
      <c r="A471" s="197"/>
      <c r="B471" s="197"/>
      <c r="C471" s="197"/>
      <c r="D471" s="197"/>
      <c r="E471" s="197"/>
      <c r="F471" s="197"/>
      <c r="G471" s="197"/>
      <c r="H471" s="197"/>
      <c r="I471" s="197"/>
      <c r="J471" s="197"/>
      <c r="K471" s="197"/>
      <c r="L471" s="197"/>
      <c r="M471" s="197"/>
      <c r="N471" s="197"/>
      <c r="O471" s="197"/>
      <c r="P471" s="197"/>
      <c r="Q471" s="197"/>
      <c r="R471" s="197"/>
      <c r="S471" s="197"/>
      <c r="T471" s="197"/>
      <c r="U471" s="197"/>
      <c r="V471" s="197" t="s">
        <v>1056</v>
      </c>
      <c r="W471" s="197"/>
      <c r="X471" s="197"/>
    </row>
    <row r="472" spans="1:24" ht="14" x14ac:dyDescent="0.2">
      <c r="A472" s="197"/>
      <c r="B472" s="197"/>
      <c r="C472" s="197"/>
      <c r="D472" s="197"/>
      <c r="E472" s="197"/>
      <c r="F472" s="197"/>
      <c r="G472" s="197"/>
      <c r="H472" s="197"/>
      <c r="I472" s="197"/>
      <c r="J472" s="197"/>
      <c r="K472" s="197"/>
      <c r="L472" s="197"/>
      <c r="M472" s="197"/>
      <c r="N472" s="197"/>
      <c r="O472" s="197"/>
      <c r="P472" s="197"/>
      <c r="Q472" s="197"/>
      <c r="R472" s="197"/>
      <c r="S472" s="197"/>
      <c r="T472" s="197"/>
      <c r="U472" s="197"/>
      <c r="V472" s="197" t="s">
        <v>1057</v>
      </c>
      <c r="W472" s="197"/>
      <c r="X472" s="197"/>
    </row>
    <row r="473" spans="1:24" ht="14" x14ac:dyDescent="0.2">
      <c r="A473" s="197"/>
      <c r="B473" s="197"/>
      <c r="C473" s="197"/>
      <c r="D473" s="197"/>
      <c r="E473" s="197"/>
      <c r="F473" s="197"/>
      <c r="G473" s="197"/>
      <c r="H473" s="197"/>
      <c r="I473" s="197"/>
      <c r="J473" s="197"/>
      <c r="K473" s="197"/>
      <c r="L473" s="197"/>
      <c r="M473" s="197"/>
      <c r="N473" s="197"/>
      <c r="O473" s="197"/>
      <c r="P473" s="197"/>
      <c r="Q473" s="197"/>
      <c r="R473" s="197"/>
      <c r="S473" s="197"/>
      <c r="T473" s="197"/>
      <c r="U473" s="197"/>
      <c r="V473" s="197" t="s">
        <v>1058</v>
      </c>
      <c r="W473" s="197"/>
      <c r="X473" s="197"/>
    </row>
    <row r="474" spans="1:24" ht="14" x14ac:dyDescent="0.2">
      <c r="A474" s="197"/>
      <c r="B474" s="197"/>
      <c r="C474" s="197"/>
      <c r="D474" s="197"/>
      <c r="E474" s="197"/>
      <c r="F474" s="197"/>
      <c r="G474" s="197"/>
      <c r="H474" s="197"/>
      <c r="I474" s="197"/>
      <c r="J474" s="197"/>
      <c r="K474" s="197"/>
      <c r="L474" s="197"/>
      <c r="M474" s="197"/>
      <c r="N474" s="197"/>
      <c r="O474" s="197"/>
      <c r="P474" s="197"/>
      <c r="Q474" s="197"/>
      <c r="R474" s="197"/>
      <c r="S474" s="197"/>
      <c r="T474" s="197"/>
      <c r="U474" s="197"/>
      <c r="V474" s="197" t="s">
        <v>1059</v>
      </c>
      <c r="W474" s="197"/>
      <c r="X474" s="197"/>
    </row>
    <row r="475" spans="1:24" ht="14" x14ac:dyDescent="0.2">
      <c r="A475" s="197"/>
      <c r="B475" s="197"/>
      <c r="C475" s="197"/>
      <c r="D475" s="197"/>
      <c r="E475" s="197"/>
      <c r="F475" s="197"/>
      <c r="G475" s="197"/>
      <c r="H475" s="197"/>
      <c r="I475" s="197"/>
      <c r="J475" s="197"/>
      <c r="K475" s="197"/>
      <c r="L475" s="197"/>
      <c r="M475" s="197"/>
      <c r="N475" s="197"/>
      <c r="O475" s="197"/>
      <c r="P475" s="197"/>
      <c r="Q475" s="197"/>
      <c r="R475" s="197"/>
      <c r="S475" s="197"/>
      <c r="T475" s="197"/>
      <c r="U475" s="197"/>
      <c r="V475" s="197" t="s">
        <v>1060</v>
      </c>
      <c r="W475" s="197"/>
      <c r="X475" s="197"/>
    </row>
    <row r="476" spans="1:24" ht="14" x14ac:dyDescent="0.2">
      <c r="A476" s="197"/>
      <c r="B476" s="197"/>
      <c r="C476" s="197"/>
      <c r="D476" s="197"/>
      <c r="E476" s="197"/>
      <c r="F476" s="197"/>
      <c r="G476" s="197"/>
      <c r="H476" s="197"/>
      <c r="I476" s="197"/>
      <c r="J476" s="197"/>
      <c r="K476" s="197"/>
      <c r="L476" s="197"/>
      <c r="M476" s="197"/>
      <c r="N476" s="197"/>
      <c r="O476" s="197"/>
      <c r="P476" s="197"/>
      <c r="Q476" s="197"/>
      <c r="R476" s="197"/>
      <c r="S476" s="197"/>
      <c r="T476" s="197"/>
      <c r="U476" s="197"/>
      <c r="V476" s="197" t="s">
        <v>1061</v>
      </c>
      <c r="W476" s="197"/>
      <c r="X476" s="197"/>
    </row>
    <row r="477" spans="1:24" ht="14" x14ac:dyDescent="0.2">
      <c r="A477" s="197"/>
      <c r="B477" s="197"/>
      <c r="C477" s="197"/>
      <c r="D477" s="197"/>
      <c r="E477" s="197"/>
      <c r="F477" s="197"/>
      <c r="G477" s="197"/>
      <c r="H477" s="197"/>
      <c r="I477" s="197"/>
      <c r="J477" s="197"/>
      <c r="K477" s="197"/>
      <c r="L477" s="197"/>
      <c r="M477" s="197"/>
      <c r="N477" s="197"/>
      <c r="O477" s="197"/>
      <c r="P477" s="197"/>
      <c r="Q477" s="197"/>
      <c r="R477" s="197"/>
      <c r="S477" s="197"/>
      <c r="T477" s="197"/>
      <c r="U477" s="197"/>
      <c r="V477" s="197" t="s">
        <v>1062</v>
      </c>
      <c r="W477" s="197"/>
      <c r="X477" s="197"/>
    </row>
    <row r="478" spans="1:24" ht="14" x14ac:dyDescent="0.2">
      <c r="A478" s="197"/>
      <c r="B478" s="197"/>
      <c r="C478" s="197"/>
      <c r="D478" s="197"/>
      <c r="E478" s="197"/>
      <c r="F478" s="197"/>
      <c r="G478" s="197"/>
      <c r="H478" s="197"/>
      <c r="I478" s="197"/>
      <c r="J478" s="197"/>
      <c r="K478" s="197"/>
      <c r="L478" s="197"/>
      <c r="M478" s="197"/>
      <c r="N478" s="197"/>
      <c r="O478" s="197"/>
      <c r="P478" s="197"/>
      <c r="Q478" s="197"/>
      <c r="R478" s="197"/>
      <c r="S478" s="197"/>
      <c r="T478" s="197"/>
      <c r="U478" s="197"/>
      <c r="V478" s="197" t="s">
        <v>1063</v>
      </c>
      <c r="W478" s="197"/>
      <c r="X478" s="197"/>
    </row>
    <row r="479" spans="1:24" ht="14" x14ac:dyDescent="0.2">
      <c r="A479" s="197"/>
      <c r="B479" s="197"/>
      <c r="C479" s="197"/>
      <c r="D479" s="197"/>
      <c r="E479" s="197"/>
      <c r="F479" s="197"/>
      <c r="G479" s="197"/>
      <c r="H479" s="197"/>
      <c r="I479" s="197"/>
      <c r="J479" s="197"/>
      <c r="K479" s="197"/>
      <c r="L479" s="197"/>
      <c r="M479" s="197"/>
      <c r="N479" s="197"/>
      <c r="O479" s="197"/>
      <c r="P479" s="197"/>
      <c r="Q479" s="197"/>
      <c r="R479" s="197"/>
      <c r="S479" s="197"/>
      <c r="T479" s="197"/>
      <c r="U479" s="197"/>
      <c r="V479" s="197" t="s">
        <v>1064</v>
      </c>
      <c r="W479" s="197"/>
      <c r="X479" s="197"/>
    </row>
    <row r="480" spans="1:24" ht="14" x14ac:dyDescent="0.2">
      <c r="A480" s="197"/>
      <c r="B480" s="197"/>
      <c r="C480" s="197"/>
      <c r="D480" s="197"/>
      <c r="E480" s="197"/>
      <c r="F480" s="197"/>
      <c r="G480" s="197"/>
      <c r="H480" s="197"/>
      <c r="I480" s="197"/>
      <c r="J480" s="197"/>
      <c r="K480" s="197"/>
      <c r="L480" s="197"/>
      <c r="M480" s="197"/>
      <c r="N480" s="197"/>
      <c r="O480" s="197"/>
      <c r="P480" s="197"/>
      <c r="Q480" s="197"/>
      <c r="R480" s="197"/>
      <c r="S480" s="197"/>
      <c r="T480" s="197"/>
      <c r="U480" s="197"/>
      <c r="V480" s="197" t="s">
        <v>1065</v>
      </c>
      <c r="W480" s="197"/>
      <c r="X480" s="197"/>
    </row>
    <row r="481" spans="1:24" ht="14" x14ac:dyDescent="0.2">
      <c r="A481" s="197"/>
      <c r="B481" s="197"/>
      <c r="C481" s="197"/>
      <c r="D481" s="197"/>
      <c r="E481" s="197"/>
      <c r="F481" s="197"/>
      <c r="G481" s="197"/>
      <c r="H481" s="197"/>
      <c r="I481" s="197"/>
      <c r="J481" s="197"/>
      <c r="K481" s="197"/>
      <c r="L481" s="197"/>
      <c r="M481" s="197"/>
      <c r="N481" s="197"/>
      <c r="O481" s="197"/>
      <c r="P481" s="197"/>
      <c r="Q481" s="197"/>
      <c r="R481" s="197"/>
      <c r="S481" s="197"/>
      <c r="T481" s="197"/>
      <c r="U481" s="197"/>
      <c r="V481" s="197" t="s">
        <v>1066</v>
      </c>
      <c r="W481" s="197"/>
      <c r="X481" s="197"/>
    </row>
    <row r="482" spans="1:24" ht="14" x14ac:dyDescent="0.2">
      <c r="A482" s="197"/>
      <c r="B482" s="197"/>
      <c r="C482" s="197"/>
      <c r="D482" s="197"/>
      <c r="E482" s="197"/>
      <c r="F482" s="197"/>
      <c r="G482" s="197"/>
      <c r="H482" s="197"/>
      <c r="I482" s="197"/>
      <c r="J482" s="197"/>
      <c r="K482" s="197"/>
      <c r="L482" s="197"/>
      <c r="M482" s="197"/>
      <c r="N482" s="197"/>
      <c r="O482" s="197"/>
      <c r="P482" s="197"/>
      <c r="Q482" s="197"/>
      <c r="R482" s="197"/>
      <c r="S482" s="197"/>
      <c r="T482" s="197"/>
      <c r="U482" s="197"/>
      <c r="V482" s="197" t="s">
        <v>1067</v>
      </c>
      <c r="W482" s="197"/>
      <c r="X482" s="197"/>
    </row>
    <row r="483" spans="1:24" ht="14" x14ac:dyDescent="0.2">
      <c r="A483" s="197"/>
      <c r="B483" s="197"/>
      <c r="C483" s="197"/>
      <c r="D483" s="197"/>
      <c r="E483" s="197"/>
      <c r="F483" s="197"/>
      <c r="G483" s="197"/>
      <c r="H483" s="197"/>
      <c r="I483" s="197"/>
      <c r="J483" s="197"/>
      <c r="K483" s="197"/>
      <c r="L483" s="197"/>
      <c r="M483" s="197"/>
      <c r="N483" s="197"/>
      <c r="O483" s="197"/>
      <c r="P483" s="197"/>
      <c r="Q483" s="197"/>
      <c r="R483" s="197"/>
      <c r="S483" s="197"/>
      <c r="T483" s="197"/>
      <c r="U483" s="197"/>
      <c r="V483" s="197" t="s">
        <v>1068</v>
      </c>
      <c r="W483" s="197"/>
      <c r="X483" s="197"/>
    </row>
    <row r="484" spans="1:24" x14ac:dyDescent="0.2">
      <c r="V484"/>
    </row>
    <row r="485" spans="1:24" x14ac:dyDescent="0.2">
      <c r="V485"/>
    </row>
    <row r="486" spans="1:24" x14ac:dyDescent="0.2">
      <c r="V486"/>
    </row>
    <row r="487" spans="1:24" x14ac:dyDescent="0.2">
      <c r="V487"/>
    </row>
    <row r="488" spans="1:24" x14ac:dyDescent="0.2">
      <c r="V488"/>
    </row>
    <row r="489" spans="1:24" x14ac:dyDescent="0.2">
      <c r="V489"/>
    </row>
    <row r="490" spans="1:24" x14ac:dyDescent="0.2">
      <c r="V490"/>
    </row>
    <row r="491" spans="1:24" x14ac:dyDescent="0.2">
      <c r="V491"/>
    </row>
    <row r="492" spans="1:24" x14ac:dyDescent="0.2">
      <c r="V492"/>
    </row>
    <row r="493" spans="1:24" x14ac:dyDescent="0.2">
      <c r="V493"/>
    </row>
    <row r="494" spans="1:24" x14ac:dyDescent="0.2">
      <c r="V494"/>
    </row>
    <row r="495" spans="1:24" x14ac:dyDescent="0.2">
      <c r="V495"/>
    </row>
    <row r="496" spans="1:24" x14ac:dyDescent="0.2">
      <c r="V496"/>
    </row>
    <row r="497" spans="22:22" x14ac:dyDescent="0.2">
      <c r="V497"/>
    </row>
    <row r="498" spans="22:22" x14ac:dyDescent="0.2">
      <c r="V498"/>
    </row>
    <row r="499" spans="22:22" x14ac:dyDescent="0.2">
      <c r="V499"/>
    </row>
    <row r="500" spans="22:22" x14ac:dyDescent="0.2">
      <c r="V500"/>
    </row>
    <row r="501" spans="22:22" x14ac:dyDescent="0.2">
      <c r="V501"/>
    </row>
    <row r="502" spans="22:22" x14ac:dyDescent="0.2">
      <c r="V502"/>
    </row>
    <row r="503" spans="22:22" x14ac:dyDescent="0.2">
      <c r="V503"/>
    </row>
    <row r="504" spans="22:22" x14ac:dyDescent="0.2">
      <c r="V504"/>
    </row>
    <row r="505" spans="22:22" x14ac:dyDescent="0.2">
      <c r="V505"/>
    </row>
    <row r="506" spans="22:22" x14ac:dyDescent="0.2">
      <c r="V506"/>
    </row>
    <row r="507" spans="22:22" x14ac:dyDescent="0.2">
      <c r="V507"/>
    </row>
    <row r="508" spans="22:22" x14ac:dyDescent="0.2">
      <c r="V508"/>
    </row>
    <row r="509" spans="22:22" x14ac:dyDescent="0.2">
      <c r="V509"/>
    </row>
    <row r="510" spans="22:22" x14ac:dyDescent="0.2">
      <c r="V510"/>
    </row>
    <row r="511" spans="22:22" x14ac:dyDescent="0.2">
      <c r="V511"/>
    </row>
    <row r="512" spans="22:22" x14ac:dyDescent="0.2">
      <c r="V512"/>
    </row>
    <row r="513" spans="22:22" x14ac:dyDescent="0.2">
      <c r="V513"/>
    </row>
    <row r="514" spans="22:22" x14ac:dyDescent="0.2">
      <c r="V514"/>
    </row>
    <row r="515" spans="22:22" x14ac:dyDescent="0.2">
      <c r="V515"/>
    </row>
    <row r="516" spans="22:22" x14ac:dyDescent="0.2">
      <c r="V516"/>
    </row>
    <row r="517" spans="22:22" x14ac:dyDescent="0.2">
      <c r="V517"/>
    </row>
    <row r="518" spans="22:22" x14ac:dyDescent="0.2">
      <c r="V518"/>
    </row>
    <row r="519" spans="22:22" x14ac:dyDescent="0.2">
      <c r="V519"/>
    </row>
    <row r="520" spans="22:22" x14ac:dyDescent="0.2">
      <c r="V520"/>
    </row>
    <row r="521" spans="22:22" x14ac:dyDescent="0.2">
      <c r="V521"/>
    </row>
    <row r="522" spans="22:22" x14ac:dyDescent="0.2">
      <c r="V522"/>
    </row>
    <row r="523" spans="22:22" x14ac:dyDescent="0.2">
      <c r="V523"/>
    </row>
    <row r="524" spans="22:22" x14ac:dyDescent="0.2">
      <c r="V524"/>
    </row>
    <row r="525" spans="22:22" x14ac:dyDescent="0.2">
      <c r="V525"/>
    </row>
    <row r="526" spans="22:22" x14ac:dyDescent="0.2">
      <c r="V526"/>
    </row>
    <row r="527" spans="22:22" x14ac:dyDescent="0.2">
      <c r="V527"/>
    </row>
    <row r="528" spans="22:22" x14ac:dyDescent="0.2">
      <c r="V528"/>
    </row>
    <row r="529" spans="22:22" x14ac:dyDescent="0.2">
      <c r="V529"/>
    </row>
    <row r="530" spans="22:22" x14ac:dyDescent="0.2">
      <c r="V530"/>
    </row>
    <row r="531" spans="22:22" x14ac:dyDescent="0.2">
      <c r="V531"/>
    </row>
    <row r="532" spans="22:22" x14ac:dyDescent="0.2">
      <c r="V532"/>
    </row>
    <row r="533" spans="22:22" x14ac:dyDescent="0.2">
      <c r="V533"/>
    </row>
    <row r="534" spans="22:22" x14ac:dyDescent="0.2">
      <c r="V534"/>
    </row>
    <row r="535" spans="22:22" x14ac:dyDescent="0.2">
      <c r="V535"/>
    </row>
    <row r="536" spans="22:22" x14ac:dyDescent="0.2">
      <c r="V536"/>
    </row>
    <row r="537" spans="22:22" x14ac:dyDescent="0.2">
      <c r="V537"/>
    </row>
    <row r="538" spans="22:22" x14ac:dyDescent="0.2">
      <c r="V538"/>
    </row>
    <row r="539" spans="22:22" x14ac:dyDescent="0.2">
      <c r="V539"/>
    </row>
    <row r="540" spans="22:22" x14ac:dyDescent="0.2">
      <c r="V540"/>
    </row>
    <row r="541" spans="22:22" x14ac:dyDescent="0.2">
      <c r="V541"/>
    </row>
    <row r="542" spans="22:22" x14ac:dyDescent="0.2">
      <c r="V542"/>
    </row>
    <row r="543" spans="22:22" x14ac:dyDescent="0.2">
      <c r="V543"/>
    </row>
    <row r="544" spans="22:22" x14ac:dyDescent="0.2">
      <c r="V544"/>
    </row>
    <row r="545" spans="22:22" x14ac:dyDescent="0.2">
      <c r="V545"/>
    </row>
    <row r="546" spans="22:22" x14ac:dyDescent="0.2">
      <c r="V546"/>
    </row>
    <row r="547" spans="22:22" x14ac:dyDescent="0.2">
      <c r="V547"/>
    </row>
    <row r="548" spans="22:22" x14ac:dyDescent="0.2">
      <c r="V548"/>
    </row>
    <row r="549" spans="22:22" x14ac:dyDescent="0.2">
      <c r="V549"/>
    </row>
    <row r="550" spans="22:22" x14ac:dyDescent="0.2">
      <c r="V550"/>
    </row>
    <row r="551" spans="22:22" x14ac:dyDescent="0.2">
      <c r="V551"/>
    </row>
    <row r="552" spans="22:22" x14ac:dyDescent="0.2">
      <c r="V552"/>
    </row>
    <row r="553" spans="22:22" x14ac:dyDescent="0.2">
      <c r="V553"/>
    </row>
    <row r="554" spans="22:22" x14ac:dyDescent="0.2">
      <c r="V554"/>
    </row>
    <row r="555" spans="22:22" x14ac:dyDescent="0.2">
      <c r="V555"/>
    </row>
    <row r="556" spans="22:22" x14ac:dyDescent="0.2">
      <c r="V556"/>
    </row>
    <row r="557" spans="22:22" x14ac:dyDescent="0.2">
      <c r="V557"/>
    </row>
    <row r="558" spans="22:22" x14ac:dyDescent="0.2">
      <c r="V558"/>
    </row>
    <row r="559" spans="22:22" x14ac:dyDescent="0.2">
      <c r="V559"/>
    </row>
    <row r="560" spans="22:22" x14ac:dyDescent="0.2">
      <c r="V560"/>
    </row>
    <row r="561" spans="22:22" x14ac:dyDescent="0.2">
      <c r="V561"/>
    </row>
    <row r="562" spans="22:22" x14ac:dyDescent="0.2">
      <c r="V562"/>
    </row>
    <row r="563" spans="22:22" x14ac:dyDescent="0.2">
      <c r="V563"/>
    </row>
    <row r="564" spans="22:22" x14ac:dyDescent="0.2">
      <c r="V564"/>
    </row>
    <row r="565" spans="22:22" x14ac:dyDescent="0.2">
      <c r="V565"/>
    </row>
    <row r="566" spans="22:22" x14ac:dyDescent="0.2">
      <c r="V566"/>
    </row>
  </sheetData>
  <sheetProtection selectLockedCells="1"/>
  <sortState xmlns:xlrd2="http://schemas.microsoft.com/office/spreadsheetml/2017/richdata2" ref="T5:T16">
    <sortCondition ref="T5"/>
  </sortState>
  <customSheetViews>
    <customSheetView guid="{9F9DAF4D-D2EF-4660-943E-0C19C13C2663}" scale="80" topLeftCell="E1">
      <selection activeCell="I21" sqref="I21"/>
      <pageMargins left="0" right="0" top="0" bottom="0" header="0" footer="0"/>
      <pageSetup paperSize="9" orientation="portrait" r:id="rId1"/>
    </customSheetView>
    <customSheetView guid="{DEC7CBE2-9713-4252-8444-1D6959C164AB}" scale="80" topLeftCell="A2">
      <selection activeCell="L8" sqref="L8"/>
      <pageMargins left="0" right="0" top="0" bottom="0" header="0" footer="0"/>
      <pageSetup paperSize="9" orientation="portrait" r:id="rId2"/>
    </customSheetView>
    <customSheetView guid="{03B04745-F29E-4E26-B62E-F0D2264078A4}" scale="80" topLeftCell="C1">
      <selection activeCell="F5" sqref="F5"/>
      <pageMargins left="0" right="0" top="0" bottom="0" header="0" footer="0"/>
      <pageSetup paperSize="9" orientation="portrait" r:id="rId3"/>
    </customSheetView>
    <customSheetView guid="{853B6239-A439-411F-9927-AA08BF431DBB}" scale="70">
      <selection activeCell="H4" sqref="H4"/>
      <pageMargins left="0" right="0" top="0" bottom="0" header="0" footer="0"/>
      <pageSetup paperSize="9" orientation="portrait" r:id="rId4"/>
    </customSheetView>
  </customSheetViews>
  <pageMargins left="0.7" right="0.7" top="0.75" bottom="0.75" header="0.3" footer="0.3"/>
  <pageSetup paperSize="9"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zoomScale="80" zoomScaleNormal="80" workbookViewId="0">
      <selection activeCell="D32" sqref="D32"/>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6640625" bestFit="1" customWidth="1"/>
    <col min="6" max="6" width="34.1640625" bestFit="1" customWidth="1"/>
    <col min="7" max="7" width="29.83203125" bestFit="1" customWidth="1"/>
    <col min="8" max="8" width="10.6640625" bestFit="1" customWidth="1"/>
    <col min="9" max="9" width="25.5" bestFit="1" customWidth="1"/>
    <col min="10" max="10" width="15" bestFit="1" customWidth="1"/>
    <col min="11" max="11" width="20.6640625" bestFit="1" customWidth="1"/>
    <col min="12" max="12" width="23.5" bestFit="1" customWidth="1"/>
    <col min="13" max="13" width="15.1640625" bestFit="1" customWidth="1"/>
    <col min="14" max="14" width="20.33203125" bestFit="1" customWidth="1"/>
    <col min="15" max="15" width="13.6640625" bestFit="1" customWidth="1"/>
    <col min="16" max="16" width="24.83203125" bestFit="1" customWidth="1"/>
    <col min="17" max="17" width="17.6640625" bestFit="1" customWidth="1"/>
    <col min="18" max="18" width="25.6640625" bestFit="1" customWidth="1"/>
    <col min="19" max="19" width="21.33203125" bestFit="1" customWidth="1"/>
    <col min="20" max="20" width="14.83203125" bestFit="1" customWidth="1"/>
    <col min="21" max="21" width="20.6640625" bestFit="1" customWidth="1"/>
    <col min="22" max="22" width="17.33203125" bestFit="1" customWidth="1"/>
    <col min="23" max="23" width="27.5" bestFit="1" customWidth="1"/>
  </cols>
  <sheetData>
    <row r="1" spans="1:23" x14ac:dyDescent="0.2">
      <c r="A1" s="91" t="s">
        <v>1069</v>
      </c>
      <c r="B1" s="91" t="s">
        <v>1070</v>
      </c>
      <c r="C1" s="91" t="s">
        <v>1071</v>
      </c>
      <c r="D1" s="91" t="s">
        <v>1072</v>
      </c>
      <c r="E1" s="91" t="s">
        <v>1073</v>
      </c>
      <c r="F1" s="91" t="s">
        <v>1074</v>
      </c>
      <c r="G1" s="91" t="s">
        <v>1075</v>
      </c>
      <c r="H1" s="91" t="s">
        <v>1076</v>
      </c>
      <c r="I1" s="91" t="s">
        <v>1077</v>
      </c>
      <c r="J1" s="91" t="s">
        <v>1078</v>
      </c>
      <c r="K1" s="91" t="s">
        <v>1079</v>
      </c>
      <c r="L1" s="91" t="s">
        <v>1080</v>
      </c>
      <c r="M1" s="91" t="s">
        <v>1081</v>
      </c>
      <c r="N1" s="91" t="s">
        <v>1082</v>
      </c>
      <c r="O1" s="91" t="s">
        <v>1083</v>
      </c>
      <c r="P1" s="91" t="s">
        <v>1084</v>
      </c>
      <c r="Q1" s="91" t="s">
        <v>1085</v>
      </c>
      <c r="R1" s="91" t="s">
        <v>1086</v>
      </c>
      <c r="S1" s="91" t="s">
        <v>1087</v>
      </c>
      <c r="T1" s="91" t="s">
        <v>1088</v>
      </c>
      <c r="U1" s="91" t="s">
        <v>1089</v>
      </c>
      <c r="V1" s="91" t="s">
        <v>1090</v>
      </c>
      <c r="W1" s="91" t="s">
        <v>1091</v>
      </c>
    </row>
    <row r="2" spans="1:23" x14ac:dyDescent="0.2">
      <c r="A2" s="35" t="s">
        <v>1092</v>
      </c>
      <c r="B2" s="35" t="s">
        <v>1093</v>
      </c>
      <c r="C2" s="35" t="s">
        <v>1094</v>
      </c>
      <c r="D2" s="35" t="s">
        <v>1095</v>
      </c>
      <c r="E2" s="35" t="s">
        <v>1096</v>
      </c>
      <c r="F2" s="35" t="s">
        <v>1097</v>
      </c>
      <c r="G2" s="35" t="s">
        <v>1098</v>
      </c>
      <c r="H2" s="35" t="s">
        <v>1099</v>
      </c>
      <c r="I2" s="35" t="s">
        <v>1100</v>
      </c>
      <c r="J2" s="35" t="s">
        <v>1101</v>
      </c>
      <c r="K2" s="35" t="s">
        <v>1102</v>
      </c>
      <c r="L2" s="35" t="s">
        <v>1103</v>
      </c>
      <c r="M2" s="35" t="s">
        <v>1104</v>
      </c>
      <c r="N2" s="35" t="s">
        <v>1105</v>
      </c>
      <c r="O2" s="35" t="s">
        <v>1106</v>
      </c>
      <c r="P2" s="35" t="s">
        <v>1107</v>
      </c>
      <c r="Q2" s="35" t="s">
        <v>1108</v>
      </c>
      <c r="R2" s="35" t="s">
        <v>1109</v>
      </c>
      <c r="S2" s="35" t="s">
        <v>1110</v>
      </c>
      <c r="T2" s="35" t="s">
        <v>1111</v>
      </c>
      <c r="U2" s="35" t="s">
        <v>1112</v>
      </c>
      <c r="V2" s="35" t="s">
        <v>1113</v>
      </c>
      <c r="W2" s="35" t="s">
        <v>1114</v>
      </c>
    </row>
    <row r="3" spans="1:23" x14ac:dyDescent="0.2">
      <c r="A3" s="35" t="s">
        <v>1115</v>
      </c>
      <c r="B3" s="35" t="s">
        <v>1116</v>
      </c>
      <c r="D3" s="35" t="s">
        <v>1117</v>
      </c>
      <c r="E3" s="35" t="s">
        <v>1118</v>
      </c>
      <c r="F3" s="35" t="s">
        <v>1119</v>
      </c>
      <c r="G3" s="35" t="s">
        <v>1120</v>
      </c>
      <c r="I3" s="35" t="s">
        <v>1121</v>
      </c>
      <c r="J3" s="35" t="s">
        <v>1122</v>
      </c>
      <c r="K3" s="35" t="s">
        <v>1123</v>
      </c>
      <c r="M3" s="35" t="s">
        <v>1124</v>
      </c>
      <c r="N3" s="35" t="s">
        <v>1125</v>
      </c>
      <c r="O3" s="35" t="s">
        <v>1126</v>
      </c>
      <c r="P3" s="35" t="s">
        <v>1127</v>
      </c>
      <c r="S3" s="35" t="s">
        <v>1128</v>
      </c>
      <c r="T3" s="35" t="s">
        <v>1129</v>
      </c>
      <c r="U3" s="35" t="s">
        <v>1130</v>
      </c>
      <c r="V3" s="35" t="s">
        <v>1131</v>
      </c>
      <c r="W3" s="35" t="s">
        <v>1132</v>
      </c>
    </row>
    <row r="4" spans="1:23" x14ac:dyDescent="0.2">
      <c r="A4" s="35" t="s">
        <v>1133</v>
      </c>
      <c r="B4" s="35" t="s">
        <v>1121</v>
      </c>
      <c r="D4" s="35" t="s">
        <v>1134</v>
      </c>
      <c r="F4" s="35" t="s">
        <v>1135</v>
      </c>
      <c r="G4" s="35" t="s">
        <v>1136</v>
      </c>
      <c r="J4" s="35" t="s">
        <v>1137</v>
      </c>
      <c r="K4" s="35" t="s">
        <v>1138</v>
      </c>
      <c r="M4" s="35" t="s">
        <v>1139</v>
      </c>
      <c r="P4" s="35" t="s">
        <v>1140</v>
      </c>
      <c r="T4" s="35" t="s">
        <v>1141</v>
      </c>
      <c r="U4" s="35" t="s">
        <v>1142</v>
      </c>
      <c r="W4" s="35" t="s">
        <v>1143</v>
      </c>
    </row>
    <row r="5" spans="1:23" x14ac:dyDescent="0.2">
      <c r="A5" s="35" t="s">
        <v>1144</v>
      </c>
      <c r="B5" s="35" t="s">
        <v>1145</v>
      </c>
      <c r="D5" s="35" t="s">
        <v>1146</v>
      </c>
      <c r="F5" s="35" t="s">
        <v>1147</v>
      </c>
      <c r="G5" s="35" t="s">
        <v>1148</v>
      </c>
      <c r="J5" s="35" t="s">
        <v>1149</v>
      </c>
      <c r="K5" s="35" t="s">
        <v>1150</v>
      </c>
      <c r="P5" s="35" t="s">
        <v>1151</v>
      </c>
      <c r="T5" s="35" t="s">
        <v>1152</v>
      </c>
      <c r="U5" s="35" t="s">
        <v>1153</v>
      </c>
      <c r="W5" s="35" t="s">
        <v>1154</v>
      </c>
    </row>
    <row r="6" spans="1:23" x14ac:dyDescent="0.2">
      <c r="A6" s="35"/>
      <c r="B6" s="35" t="s">
        <v>1155</v>
      </c>
      <c r="F6" s="35" t="s">
        <v>1156</v>
      </c>
      <c r="G6" s="35" t="s">
        <v>1157</v>
      </c>
      <c r="J6" s="35" t="s">
        <v>1158</v>
      </c>
      <c r="K6" s="35" t="s">
        <v>1159</v>
      </c>
      <c r="P6" s="35" t="s">
        <v>1160</v>
      </c>
      <c r="T6" s="35" t="s">
        <v>1161</v>
      </c>
      <c r="W6" s="35" t="s">
        <v>1162</v>
      </c>
    </row>
    <row r="7" spans="1:23" x14ac:dyDescent="0.2">
      <c r="A7" s="35"/>
      <c r="B7" s="35" t="s">
        <v>1163</v>
      </c>
      <c r="G7" s="35" t="s">
        <v>1164</v>
      </c>
      <c r="K7" s="35" t="s">
        <v>1165</v>
      </c>
      <c r="P7" s="35" t="s">
        <v>1166</v>
      </c>
      <c r="W7" s="35" t="s">
        <v>1167</v>
      </c>
    </row>
    <row r="8" spans="1:23" x14ac:dyDescent="0.2">
      <c r="A8" s="35"/>
      <c r="B8" s="35" t="s">
        <v>1168</v>
      </c>
      <c r="G8" s="35" t="s">
        <v>1169</v>
      </c>
      <c r="K8" s="35" t="s">
        <v>1170</v>
      </c>
      <c r="W8" s="35" t="s">
        <v>1171</v>
      </c>
    </row>
    <row r="9" spans="1:23" x14ac:dyDescent="0.2">
      <c r="A9" s="35"/>
      <c r="B9" s="35" t="s">
        <v>1172</v>
      </c>
      <c r="G9" s="35" t="s">
        <v>1173</v>
      </c>
      <c r="K9" s="35" t="s">
        <v>1174</v>
      </c>
      <c r="W9" s="35" t="s">
        <v>1175</v>
      </c>
    </row>
    <row r="10" spans="1:23" x14ac:dyDescent="0.2">
      <c r="A10" s="35"/>
      <c r="B10" s="35" t="s">
        <v>1176</v>
      </c>
      <c r="G10" s="35" t="s">
        <v>1177</v>
      </c>
      <c r="W10" s="35" t="s">
        <v>1178</v>
      </c>
    </row>
    <row r="11" spans="1:23" x14ac:dyDescent="0.2">
      <c r="A11" s="35"/>
      <c r="B11" s="35" t="s">
        <v>1092</v>
      </c>
      <c r="G11" s="35" t="s">
        <v>1179</v>
      </c>
      <c r="W11" s="35" t="s">
        <v>1180</v>
      </c>
    </row>
    <row r="12" spans="1:23" x14ac:dyDescent="0.2">
      <c r="A12" s="35"/>
      <c r="B12" s="35" t="s">
        <v>1115</v>
      </c>
      <c r="G12" s="35" t="s">
        <v>1181</v>
      </c>
      <c r="W12" s="35" t="s">
        <v>1182</v>
      </c>
    </row>
    <row r="13" spans="1:23" x14ac:dyDescent="0.2">
      <c r="A13" s="35"/>
      <c r="B13" s="35" t="s">
        <v>1133</v>
      </c>
      <c r="G13" s="35" t="s">
        <v>1183</v>
      </c>
      <c r="W13" s="35" t="s">
        <v>1184</v>
      </c>
    </row>
    <row r="14" spans="1:23" x14ac:dyDescent="0.2">
      <c r="A14" s="35"/>
      <c r="B14" s="35" t="s">
        <v>1144</v>
      </c>
    </row>
  </sheetData>
  <sheetProtection sheet="1" objects="1" scenarios="1" selectLockedCells="1"/>
  <autoFilter ref="B1:W14" xr:uid="{00000000-0009-0000-0000-000002000000}"/>
  <customSheetViews>
    <customSheetView guid="{9F9DAF4D-D2EF-4660-943E-0C19C13C2663}" scale="80" showAutoFilter="1" topLeftCell="N1">
      <selection activeCell="B1" sqref="B1"/>
      <pageMargins left="0" right="0" top="0" bottom="0" header="0" footer="0"/>
      <autoFilter ref="B1:W14" xr:uid="{96B940F7-F444-DD45-8F92-07AFB9FF474F}"/>
    </customSheetView>
    <customSheetView guid="{DEC7CBE2-9713-4252-8444-1D6959C164AB}" scale="80" showAutoFilter="1" topLeftCell="F1">
      <selection activeCell="L8" sqref="L8"/>
      <pageMargins left="0" right="0" top="0" bottom="0" header="0" footer="0"/>
      <autoFilter ref="B1:X1" xr:uid="{7A832FDE-B342-9A49-8D44-D36443F33232}"/>
    </customSheetView>
    <customSheetView guid="{03B04745-F29E-4E26-B62E-F0D2264078A4}" scale="80" showAutoFilter="1">
      <selection activeCell="R17" sqref="R17"/>
      <pageMargins left="0" right="0" top="0" bottom="0" header="0" footer="0"/>
      <autoFilter ref="A1:W14" xr:uid="{895D7E63-19FB-A14E-BA2B-CC1C4C972587}"/>
    </customSheetView>
    <customSheetView guid="{853B6239-A439-411F-9927-AA08BF431DBB}" scale="80" showAutoFilter="1" topLeftCell="N1">
      <selection activeCell="B1" sqref="B1"/>
      <pageMargins left="0" right="0" top="0" bottom="0" header="0" footer="0"/>
      <autoFilter ref="B1:W14" xr:uid="{BC14EF21-BA52-1845-A4C8-D93F617520D3}"/>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F20"/>
  <sheetViews>
    <sheetView showGridLines="0" zoomScale="70" zoomScaleNormal="70" workbookViewId="0">
      <pane ySplit="8" topLeftCell="A9" activePane="bottomLeft" state="frozen"/>
      <selection pane="bottomLeft" activeCell="B9" sqref="B9"/>
    </sheetView>
  </sheetViews>
  <sheetFormatPr baseColWidth="10" defaultColWidth="8.6640625" defaultRowHeight="15" outlineLevelRow="1" x14ac:dyDescent="0.2"/>
  <cols>
    <col min="1" max="3" width="30.6640625" customWidth="1"/>
    <col min="4" max="4" width="80.6640625" customWidth="1"/>
    <col min="5" max="5" width="37.5" customWidth="1"/>
    <col min="6" max="6" width="30.6640625" customWidth="1"/>
  </cols>
  <sheetData>
    <row r="1" spans="1:6" ht="25.25" customHeight="1" x14ac:dyDescent="0.2">
      <c r="A1" s="120" t="s">
        <v>66</v>
      </c>
      <c r="B1" s="94" t="s">
        <v>1185</v>
      </c>
      <c r="C1" s="94" t="s">
        <v>1186</v>
      </c>
      <c r="D1" s="94" t="s">
        <v>1187</v>
      </c>
      <c r="E1" s="210" t="s">
        <v>1188</v>
      </c>
      <c r="F1" s="94" t="s">
        <v>1189</v>
      </c>
    </row>
    <row r="2" spans="1:6" ht="25.25" customHeight="1" x14ac:dyDescent="0.2">
      <c r="A2" s="120" t="s">
        <v>68</v>
      </c>
      <c r="B2" s="162"/>
      <c r="C2" s="162"/>
      <c r="D2" s="162"/>
      <c r="E2" s="162"/>
      <c r="F2" s="162"/>
    </row>
    <row r="3" spans="1:6" ht="25.25" customHeight="1" outlineLevel="1" x14ac:dyDescent="0.2">
      <c r="A3" s="211" t="s">
        <v>17</v>
      </c>
      <c r="B3" s="157" t="s">
        <v>1190</v>
      </c>
      <c r="C3" s="157" t="s">
        <v>1190</v>
      </c>
      <c r="D3" s="157" t="s">
        <v>1190</v>
      </c>
      <c r="E3" s="212" t="s">
        <v>1191</v>
      </c>
      <c r="F3" s="157"/>
    </row>
    <row r="4" spans="1:6" ht="25.25" customHeight="1" outlineLevel="1" x14ac:dyDescent="0.2">
      <c r="A4" s="120" t="s">
        <v>71</v>
      </c>
      <c r="B4" s="158" t="s">
        <v>1192</v>
      </c>
      <c r="C4" s="158" t="s">
        <v>1193</v>
      </c>
      <c r="D4" s="158" t="s">
        <v>1194</v>
      </c>
      <c r="E4" s="158"/>
      <c r="F4" s="158" t="s">
        <v>1192</v>
      </c>
    </row>
    <row r="5" spans="1:6" ht="25.25" customHeight="1" outlineLevel="1" x14ac:dyDescent="0.2">
      <c r="A5" s="120" t="s">
        <v>73</v>
      </c>
      <c r="B5" s="158">
        <v>40</v>
      </c>
      <c r="C5" s="158">
        <v>8</v>
      </c>
      <c r="D5" s="158">
        <v>255</v>
      </c>
      <c r="E5" s="158"/>
      <c r="F5" s="158">
        <v>2000</v>
      </c>
    </row>
    <row r="6" spans="1:6" ht="25.25" customHeight="1" outlineLevel="1" x14ac:dyDescent="0.2">
      <c r="A6" s="120" t="s">
        <v>75</v>
      </c>
      <c r="B6" s="158" t="s">
        <v>1195</v>
      </c>
      <c r="C6" s="158" t="s">
        <v>1195</v>
      </c>
      <c r="D6" s="158"/>
      <c r="E6" s="158"/>
      <c r="F6" s="158" t="s">
        <v>1195</v>
      </c>
    </row>
    <row r="7" spans="1:6" ht="25.25" customHeight="1" outlineLevel="1" x14ac:dyDescent="0.2">
      <c r="A7" s="120" t="s">
        <v>77</v>
      </c>
      <c r="B7" s="158" t="s">
        <v>1195</v>
      </c>
      <c r="C7" s="158" t="s">
        <v>1195</v>
      </c>
      <c r="D7" s="158"/>
      <c r="E7" s="158"/>
      <c r="F7" s="158" t="s">
        <v>1195</v>
      </c>
    </row>
    <row r="8" spans="1:6" ht="200" customHeight="1" outlineLevel="1" x14ac:dyDescent="0.2">
      <c r="A8" s="44" t="s">
        <v>65</v>
      </c>
      <c r="B8" s="159" t="s">
        <v>1196</v>
      </c>
      <c r="C8" s="159" t="s">
        <v>1197</v>
      </c>
      <c r="D8" s="159" t="s">
        <v>1198</v>
      </c>
      <c r="E8" s="159" t="s">
        <v>1199</v>
      </c>
      <c r="F8" s="159" t="s">
        <v>1200</v>
      </c>
    </row>
    <row r="9" spans="1:6" s="206" customFormat="1" x14ac:dyDescent="0.2">
      <c r="A9" s="203"/>
      <c r="B9" s="204" t="s">
        <v>1201</v>
      </c>
      <c r="C9" s="204" t="s">
        <v>1202</v>
      </c>
      <c r="D9" s="204" t="s">
        <v>1203</v>
      </c>
      <c r="E9" s="213"/>
      <c r="F9" s="205"/>
    </row>
    <row r="10" spans="1:6" s="206" customFormat="1" x14ac:dyDescent="0.2">
      <c r="A10" s="203"/>
      <c r="B10" s="204" t="s">
        <v>1201</v>
      </c>
      <c r="C10" s="204" t="s">
        <v>1204</v>
      </c>
      <c r="D10" s="204" t="s">
        <v>1205</v>
      </c>
      <c r="E10" s="204"/>
      <c r="F10" s="205"/>
    </row>
    <row r="11" spans="1:6" s="206" customFormat="1" x14ac:dyDescent="0.2">
      <c r="A11" s="203"/>
      <c r="B11" s="204" t="s">
        <v>1201</v>
      </c>
      <c r="C11" s="204" t="s">
        <v>1206</v>
      </c>
      <c r="D11" s="204" t="s">
        <v>1207</v>
      </c>
      <c r="E11" s="204"/>
      <c r="F11" s="205"/>
    </row>
    <row r="12" spans="1:6" s="206" customFormat="1" x14ac:dyDescent="0.2">
      <c r="A12" s="203"/>
      <c r="B12" s="204" t="s">
        <v>1201</v>
      </c>
      <c r="C12" s="204" t="s">
        <v>1208</v>
      </c>
      <c r="D12" s="204" t="s">
        <v>1209</v>
      </c>
      <c r="E12" s="204"/>
      <c r="F12" s="205"/>
    </row>
    <row r="13" spans="1:6" s="206" customFormat="1" ht="16" x14ac:dyDescent="0.2">
      <c r="A13" s="203"/>
      <c r="B13" s="204" t="s">
        <v>1210</v>
      </c>
      <c r="C13" s="214" t="s">
        <v>1211</v>
      </c>
      <c r="D13" s="207" t="s">
        <v>1212</v>
      </c>
      <c r="E13" s="207"/>
      <c r="F13" s="205"/>
    </row>
    <row r="14" spans="1:6" s="206" customFormat="1" x14ac:dyDescent="0.2">
      <c r="A14" s="203"/>
      <c r="B14" s="204" t="s">
        <v>1210</v>
      </c>
      <c r="C14" s="208" t="s">
        <v>1213</v>
      </c>
      <c r="D14" s="208" t="s">
        <v>1214</v>
      </c>
      <c r="E14" s="208"/>
      <c r="F14" s="205"/>
    </row>
    <row r="15" spans="1:6" s="206" customFormat="1" x14ac:dyDescent="0.2">
      <c r="A15" s="203"/>
      <c r="B15" s="204" t="s">
        <v>1210</v>
      </c>
      <c r="C15" s="209" t="s">
        <v>1215</v>
      </c>
      <c r="D15" s="209" t="s">
        <v>1216</v>
      </c>
      <c r="E15" s="209"/>
      <c r="F15" s="205"/>
    </row>
    <row r="16" spans="1:6" s="206" customFormat="1" x14ac:dyDescent="0.2">
      <c r="A16" s="203"/>
      <c r="B16" s="204" t="s">
        <v>1201</v>
      </c>
      <c r="C16" s="209" t="s">
        <v>1217</v>
      </c>
      <c r="D16" s="209" t="s">
        <v>1218</v>
      </c>
      <c r="E16" s="209"/>
      <c r="F16" s="205"/>
    </row>
    <row r="17" spans="1:6" x14ac:dyDescent="0.2">
      <c r="A17" s="8"/>
      <c r="B17" s="7"/>
      <c r="C17" s="81"/>
      <c r="D17" s="81"/>
      <c r="E17" s="81"/>
      <c r="F17" s="82"/>
    </row>
    <row r="18" spans="1:6" x14ac:dyDescent="0.2">
      <c r="A18" s="8"/>
      <c r="B18" s="7"/>
      <c r="C18" s="81"/>
      <c r="D18" s="81"/>
      <c r="E18" s="81"/>
      <c r="F18" s="82"/>
    </row>
    <row r="19" spans="1:6" x14ac:dyDescent="0.2">
      <c r="A19" s="8"/>
      <c r="B19" s="7"/>
      <c r="C19" s="81"/>
      <c r="D19" s="81"/>
      <c r="E19" s="81"/>
      <c r="F19" s="82"/>
    </row>
    <row r="20" spans="1:6" x14ac:dyDescent="0.2">
      <c r="A20" s="8"/>
      <c r="B20" s="7"/>
      <c r="C20" s="81"/>
      <c r="D20" s="81"/>
      <c r="E20" s="81"/>
      <c r="F20" s="82"/>
    </row>
  </sheetData>
  <customSheetViews>
    <customSheetView guid="{9F9DAF4D-D2EF-4660-943E-0C19C13C2663}" scale="55" showGridLines="0">
      <pane ySplit="8" topLeftCell="A9" activePane="bottomLeft" state="frozen"/>
      <selection pane="bottomLeft" activeCell="E18" sqref="E18"/>
      <pageMargins left="0" right="0" top="0" bottom="0" header="0" footer="0"/>
      <pageSetup paperSize="9" orientation="portrait" r:id="rId1"/>
    </customSheetView>
    <customSheetView guid="{DEC7CBE2-9713-4252-8444-1D6959C164AB}" scale="80" showGridLines="0">
      <pane ySplit="8" topLeftCell="A9" activePane="bottomLeft" state="frozen"/>
      <selection pane="bottomLeft" activeCell="B30" sqref="B30"/>
      <pageMargins left="0" right="0" top="0" bottom="0" header="0" footer="0"/>
      <pageSetup paperSize="9" orientation="portrait" r:id="rId2"/>
    </customSheetView>
    <customSheetView guid="{03B04745-F29E-4E26-B62E-F0D2264078A4}" scale="55" showGridLines="0">
      <pane ySplit="8" topLeftCell="A9" activePane="bottomLeft" state="frozen"/>
      <selection pane="bottomLeft" activeCell="D8" sqref="D8"/>
      <pageMargins left="0" right="0" top="0" bottom="0" header="0" footer="0"/>
      <pageSetup paperSize="9" orientation="portrait" r:id="rId3"/>
    </customSheetView>
    <customSheetView guid="{853B6239-A439-411F-9927-AA08BF431DBB}" scale="55" showGridLines="0">
      <pane ySplit="8" topLeftCell="A9" activePane="bottomLeft" state="frozen"/>
      <selection pane="bottomLeft" activeCell="E18" sqref="E18"/>
      <pageMargins left="0" right="0" top="0" bottom="0" header="0" footer="0"/>
      <pageSetup paperSize="9" orientation="portrait" r:id="rId4"/>
    </customSheetView>
  </customSheetViews>
  <conditionalFormatting sqref="A3:XFD3">
    <cfRule type="containsText" dxfId="34" priority="3" operator="containsText" text="Y">
      <formula>NOT(ISERROR(SEARCH("Y",A3)))</formula>
    </cfRule>
  </conditionalFormatting>
  <pageMargins left="0.7" right="0.7" top="0.75" bottom="0.75" header="0.3" footer="0.3"/>
  <pageSetup paperSize="9"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55" zoomScaleNormal="55" workbookViewId="0">
      <pane ySplit="8" topLeftCell="A13" activePane="bottomLeft" state="frozen"/>
      <selection pane="bottomLeft" activeCell="C13" sqref="C13"/>
    </sheetView>
  </sheetViews>
  <sheetFormatPr baseColWidth="10" defaultColWidth="8.6640625" defaultRowHeight="15" outlineLevelRow="1" x14ac:dyDescent="0.2"/>
  <cols>
    <col min="1" max="3" width="30.6640625" customWidth="1"/>
    <col min="4" max="4" width="34.83203125" bestFit="1" customWidth="1"/>
    <col min="5" max="5" width="30.6640625" customWidth="1"/>
    <col min="6" max="6" width="34.83203125" bestFit="1" customWidth="1"/>
    <col min="7" max="9" width="30.6640625" customWidth="1"/>
  </cols>
  <sheetData>
    <row r="1" spans="1:9" ht="25.25" customHeight="1" x14ac:dyDescent="0.2">
      <c r="A1" s="1" t="s">
        <v>66</v>
      </c>
      <c r="B1" s="2" t="s">
        <v>1219</v>
      </c>
      <c r="C1" s="2" t="s">
        <v>1220</v>
      </c>
      <c r="D1" s="2" t="s">
        <v>1221</v>
      </c>
      <c r="E1" s="2" t="s">
        <v>1222</v>
      </c>
      <c r="F1" s="2" t="s">
        <v>1223</v>
      </c>
      <c r="G1" s="2" t="s">
        <v>1224</v>
      </c>
      <c r="H1" s="2" t="s">
        <v>1225</v>
      </c>
      <c r="I1" s="2" t="s">
        <v>1189</v>
      </c>
    </row>
    <row r="2" spans="1:9" ht="25.25" customHeight="1" outlineLevel="1" x14ac:dyDescent="0.2">
      <c r="A2" s="32" t="s">
        <v>68</v>
      </c>
      <c r="B2" s="156" t="s">
        <v>1226</v>
      </c>
      <c r="C2" s="156" t="s">
        <v>1226</v>
      </c>
      <c r="D2" s="156" t="s">
        <v>1227</v>
      </c>
      <c r="E2" s="156" t="s">
        <v>1228</v>
      </c>
      <c r="F2" s="156" t="s">
        <v>1229</v>
      </c>
      <c r="G2" s="156" t="s">
        <v>1230</v>
      </c>
      <c r="H2" s="156" t="s">
        <v>1231</v>
      </c>
      <c r="I2" s="156" t="s">
        <v>1232</v>
      </c>
    </row>
    <row r="3" spans="1:9" ht="25.25" customHeight="1" outlineLevel="1" x14ac:dyDescent="0.2">
      <c r="A3" s="3" t="s">
        <v>17</v>
      </c>
      <c r="B3" s="157" t="s">
        <v>1190</v>
      </c>
      <c r="C3" s="157" t="s">
        <v>1190</v>
      </c>
      <c r="D3" s="157" t="s">
        <v>1190</v>
      </c>
      <c r="E3" s="157" t="s">
        <v>1190</v>
      </c>
      <c r="F3" s="157" t="s">
        <v>1190</v>
      </c>
      <c r="G3" s="157" t="s">
        <v>1190</v>
      </c>
      <c r="H3" s="157"/>
      <c r="I3" s="157"/>
    </row>
    <row r="4" spans="1:9" ht="25.25" customHeight="1" outlineLevel="1" x14ac:dyDescent="0.2">
      <c r="A4" s="5" t="s">
        <v>71</v>
      </c>
      <c r="B4" s="158" t="s">
        <v>1192</v>
      </c>
      <c r="C4" s="158" t="s">
        <v>1233</v>
      </c>
      <c r="D4" s="158" t="s">
        <v>1192</v>
      </c>
      <c r="E4" s="158" t="s">
        <v>1192</v>
      </c>
      <c r="F4" s="158" t="s">
        <v>1192</v>
      </c>
      <c r="G4" s="158" t="s">
        <v>1192</v>
      </c>
      <c r="H4" s="158" t="s">
        <v>1233</v>
      </c>
      <c r="I4" s="158" t="s">
        <v>1192</v>
      </c>
    </row>
    <row r="5" spans="1:9" ht="25.25" customHeight="1" outlineLevel="1" x14ac:dyDescent="0.2">
      <c r="A5" s="5" t="s">
        <v>73</v>
      </c>
      <c r="B5" s="158">
        <v>8</v>
      </c>
      <c r="C5" s="158">
        <v>8</v>
      </c>
      <c r="D5" s="158">
        <v>128</v>
      </c>
      <c r="E5" s="158">
        <v>255</v>
      </c>
      <c r="F5" s="158">
        <v>128</v>
      </c>
      <c r="G5" s="158">
        <v>40</v>
      </c>
      <c r="H5" s="158">
        <v>8</v>
      </c>
      <c r="I5" s="158">
        <v>2000</v>
      </c>
    </row>
    <row r="6" spans="1:9" ht="25.25" customHeight="1" outlineLevel="1" x14ac:dyDescent="0.2">
      <c r="A6" s="5" t="s">
        <v>75</v>
      </c>
      <c r="B6" s="158" t="s">
        <v>1195</v>
      </c>
      <c r="C6" s="158" t="s">
        <v>1195</v>
      </c>
      <c r="D6" s="158"/>
      <c r="E6" s="158" t="s">
        <v>1195</v>
      </c>
      <c r="F6" s="158" t="s">
        <v>1195</v>
      </c>
      <c r="G6" s="158" t="s">
        <v>1195</v>
      </c>
      <c r="H6" s="158" t="s">
        <v>1195</v>
      </c>
      <c r="I6" s="158" t="s">
        <v>1195</v>
      </c>
    </row>
    <row r="7" spans="1:9" ht="25.25" customHeight="1" outlineLevel="1" x14ac:dyDescent="0.2">
      <c r="A7" s="5" t="s">
        <v>77</v>
      </c>
      <c r="B7" s="158" t="s">
        <v>1195</v>
      </c>
      <c r="C7" s="158" t="s">
        <v>1195</v>
      </c>
      <c r="D7" s="158"/>
      <c r="E7" s="158" t="s">
        <v>1195</v>
      </c>
      <c r="F7" s="158" t="s">
        <v>1195</v>
      </c>
      <c r="G7" s="158" t="s">
        <v>1195</v>
      </c>
      <c r="H7" s="158" t="s">
        <v>1195</v>
      </c>
      <c r="I7" s="158" t="s">
        <v>1195</v>
      </c>
    </row>
    <row r="8" spans="1:9" ht="128" outlineLevel="1" x14ac:dyDescent="0.2">
      <c r="A8" s="41" t="s">
        <v>65</v>
      </c>
      <c r="B8" s="161" t="s">
        <v>1234</v>
      </c>
      <c r="C8" s="161" t="s">
        <v>1235</v>
      </c>
      <c r="D8" s="161" t="s">
        <v>1236</v>
      </c>
      <c r="E8" s="161" t="s">
        <v>1237</v>
      </c>
      <c r="F8" s="161" t="s">
        <v>1238</v>
      </c>
      <c r="G8" s="159" t="s">
        <v>1239</v>
      </c>
      <c r="H8" s="161" t="s">
        <v>1240</v>
      </c>
      <c r="I8" s="161" t="s">
        <v>1200</v>
      </c>
    </row>
    <row r="9" spans="1:9" ht="21" x14ac:dyDescent="0.25">
      <c r="A9" s="42"/>
      <c r="B9" s="174" t="s">
        <v>131</v>
      </c>
      <c r="C9" s="175">
        <v>12345</v>
      </c>
      <c r="D9" s="174" t="s">
        <v>1241</v>
      </c>
      <c r="E9" s="174" t="s">
        <v>1242</v>
      </c>
      <c r="F9" s="174" t="s">
        <v>1243</v>
      </c>
      <c r="G9" s="174" t="s">
        <v>132</v>
      </c>
      <c r="H9" s="174" t="s">
        <v>1244</v>
      </c>
      <c r="I9" s="46"/>
    </row>
    <row r="10" spans="1:9" ht="21" x14ac:dyDescent="0.25">
      <c r="A10" s="42"/>
      <c r="B10" s="46" t="s">
        <v>131</v>
      </c>
      <c r="C10" s="80">
        <v>26601</v>
      </c>
      <c r="D10" s="46" t="s">
        <v>1245</v>
      </c>
      <c r="E10" s="46" t="s">
        <v>1246</v>
      </c>
      <c r="F10" s="46" t="s">
        <v>1245</v>
      </c>
      <c r="G10" s="46" t="s">
        <v>220</v>
      </c>
      <c r="H10" s="46" t="s">
        <v>1247</v>
      </c>
      <c r="I10" s="46"/>
    </row>
    <row r="11" spans="1:9" ht="21" x14ac:dyDescent="0.25">
      <c r="A11" s="42"/>
      <c r="B11" s="46"/>
      <c r="C11" s="80"/>
      <c r="D11" s="46"/>
      <c r="E11" s="46"/>
      <c r="F11" s="46"/>
      <c r="G11" s="46"/>
      <c r="H11" s="46"/>
      <c r="I11" s="46"/>
    </row>
  </sheetData>
  <customSheetViews>
    <customSheetView guid="{9F9DAF4D-D2EF-4660-943E-0C19C13C2663}" scale="60" showGridLines="0">
      <pane ySplit="8" topLeftCell="A9" activePane="bottomLeft" state="frozen"/>
      <selection pane="bottomLeft" activeCell="F10" sqref="F10"/>
      <pageMargins left="0" right="0" top="0" bottom="0" header="0" footer="0"/>
      <pageSetup paperSize="9" orientation="portrait" r:id="rId1"/>
    </customSheetView>
    <customSheetView guid="{DEC7CBE2-9713-4252-8444-1D6959C164AB}" scale="80" showGridLines="0">
      <pane ySplit="8" topLeftCell="A9" activePane="bottomLeft" state="frozen"/>
      <selection pane="bottomLeft" activeCell="C12" sqref="C12"/>
      <pageMargins left="0" right="0" top="0" bottom="0" header="0" footer="0"/>
      <pageSetup paperSize="9" orientation="portrait" r:id="rId2"/>
    </customSheetView>
    <customSheetView guid="{03B04745-F29E-4E26-B62E-F0D2264078A4}" scale="60" showGridLines="0">
      <pane ySplit="10" topLeftCell="A11" activePane="bottomLeft" state="frozen"/>
      <selection pane="bottomLeft" activeCell="G10" sqref="G10"/>
      <pageMargins left="0" right="0" top="0" bottom="0" header="0" footer="0"/>
      <pageSetup paperSize="9" orientation="portrait" r:id="rId3"/>
    </customSheetView>
    <customSheetView guid="{853B6239-A439-411F-9927-AA08BF431DBB}" scale="60" showGridLines="0">
      <pane ySplit="8" topLeftCell="A9" activePane="bottomLeft" state="frozen"/>
      <selection pane="bottomLeft" activeCell="D8" sqref="D8"/>
      <pageMargins left="0" right="0" top="0" bottom="0" header="0" footer="0"/>
      <pageSetup paperSize="9" orientation="portrait" r:id="rId4"/>
    </customSheetView>
  </customSheetViews>
  <conditionalFormatting sqref="A3:XFD3">
    <cfRule type="containsText" dxfId="33"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zoomScale="70" zoomScaleNormal="70" workbookViewId="0">
      <pane xSplit="2" ySplit="1" topLeftCell="Q2" activePane="bottomRight" state="frozen"/>
      <selection pane="topRight" activeCell="C1" sqref="C1"/>
      <selection pane="bottomLeft" activeCell="A2" sqref="A2"/>
      <selection pane="bottomRight" activeCell="A10" sqref="A10:XFD14"/>
    </sheetView>
  </sheetViews>
  <sheetFormatPr baseColWidth="10" defaultColWidth="8.83203125" defaultRowHeight="15" outlineLevelRow="1" x14ac:dyDescent="0.2"/>
  <cols>
    <col min="1" max="18" width="30.6640625" customWidth="1"/>
    <col min="19" max="20" width="40.6640625" customWidth="1"/>
  </cols>
  <sheetData>
    <row r="1" spans="1:20" ht="25.25" customHeight="1" x14ac:dyDescent="0.2">
      <c r="A1" s="120" t="s">
        <v>66</v>
      </c>
      <c r="B1" s="94" t="s">
        <v>1248</v>
      </c>
      <c r="C1" s="94" t="str">
        <f>IF(ISNUMBER(SEARCH("NULL",TENEMENT!G9)),"Longitude",IF(ISNUMBER(SEARCH("GDA",TENEMENT!G9)),"Longitude",IF(ISNUMBER(SEARCH("AGD",TENEMENT!G9)),"Longitude",IF(ISNUMBER(SEARCH("AMG",TENEMENT!G9)),"EASTING","EASTING"))))</f>
        <v>EASTING</v>
      </c>
      <c r="D1" s="94" t="str">
        <f>IF(ISNUMBER(SEARCH("NULL",TENEMENT!G9)),"Latitude",IF(ISNUMBER(SEARCH("GDA",TENEMENT!G9)),"Latitude",IF(ISNUMBER(SEARCH("AGD",TENEMENT!G9)),"Latitude",IF(ISNUMBER(SEARCH("AMG",TENEMENT!G9)),"NORTHING","NORTHING"))))</f>
        <v>NORTHING</v>
      </c>
      <c r="E1" s="94" t="s">
        <v>1249</v>
      </c>
      <c r="F1" s="94" t="s">
        <v>1250</v>
      </c>
      <c r="G1" s="94" t="s">
        <v>1251</v>
      </c>
      <c r="H1" s="94" t="s">
        <v>90</v>
      </c>
      <c r="I1" s="94" t="s">
        <v>91</v>
      </c>
      <c r="J1" s="94" t="s">
        <v>1252</v>
      </c>
      <c r="K1" s="94" t="s">
        <v>1253</v>
      </c>
      <c r="L1" s="94" t="s">
        <v>92</v>
      </c>
      <c r="M1" s="94" t="s">
        <v>1254</v>
      </c>
      <c r="N1" s="94" t="s">
        <v>1255</v>
      </c>
      <c r="O1" s="94" t="s">
        <v>1256</v>
      </c>
      <c r="P1" s="94" t="s">
        <v>1257</v>
      </c>
      <c r="Q1" s="94" t="s">
        <v>1258</v>
      </c>
      <c r="R1" s="94" t="s">
        <v>1259</v>
      </c>
      <c r="S1" s="94" t="s">
        <v>1260</v>
      </c>
      <c r="T1" s="94" t="s">
        <v>1189</v>
      </c>
    </row>
    <row r="2" spans="1:20" ht="25.25" customHeight="1" outlineLevel="1" x14ac:dyDescent="0.2">
      <c r="A2" s="120" t="s">
        <v>68</v>
      </c>
      <c r="B2" s="162" t="s">
        <v>1261</v>
      </c>
      <c r="C2" s="162" t="s">
        <v>1261</v>
      </c>
      <c r="D2" s="162" t="s">
        <v>1261</v>
      </c>
      <c r="E2" s="162" t="s">
        <v>1261</v>
      </c>
      <c r="F2" s="162" t="s">
        <v>1261</v>
      </c>
      <c r="G2" s="162"/>
      <c r="H2" s="162" t="s">
        <v>1262</v>
      </c>
      <c r="I2" s="162" t="s">
        <v>1261</v>
      </c>
      <c r="J2" s="162" t="s">
        <v>1261</v>
      </c>
      <c r="K2" s="162" t="s">
        <v>1261</v>
      </c>
      <c r="L2" s="162"/>
      <c r="M2" s="162" t="s">
        <v>1263</v>
      </c>
      <c r="N2" s="162" t="s">
        <v>1264</v>
      </c>
      <c r="O2" s="162" t="s">
        <v>1265</v>
      </c>
      <c r="P2" s="162" t="s">
        <v>1266</v>
      </c>
      <c r="Q2" s="162"/>
      <c r="R2" s="162"/>
      <c r="S2" s="162" t="s">
        <v>1267</v>
      </c>
      <c r="T2" s="162" t="s">
        <v>1232</v>
      </c>
    </row>
    <row r="3" spans="1:20" ht="25.25" customHeight="1" outlineLevel="1" x14ac:dyDescent="0.2">
      <c r="A3" s="121" t="s">
        <v>17</v>
      </c>
      <c r="B3" s="157" t="s">
        <v>1190</v>
      </c>
      <c r="C3" s="157" t="s">
        <v>1190</v>
      </c>
      <c r="D3" s="157" t="s">
        <v>1190</v>
      </c>
      <c r="E3" s="157" t="s">
        <v>1190</v>
      </c>
      <c r="F3" s="157" t="s">
        <v>1190</v>
      </c>
      <c r="G3" s="157"/>
      <c r="H3" s="157" t="s">
        <v>1190</v>
      </c>
      <c r="I3" s="157" t="s">
        <v>1190</v>
      </c>
      <c r="J3" s="157" t="s">
        <v>1190</v>
      </c>
      <c r="K3" s="157" t="s">
        <v>1190</v>
      </c>
      <c r="L3" s="157"/>
      <c r="M3" s="157" t="s">
        <v>1190</v>
      </c>
      <c r="N3" s="157" t="s">
        <v>1190</v>
      </c>
      <c r="O3" s="157" t="s">
        <v>1190</v>
      </c>
      <c r="P3" s="157"/>
      <c r="Q3" s="157" t="s">
        <v>1191</v>
      </c>
      <c r="R3" s="157" t="s">
        <v>1191</v>
      </c>
      <c r="S3" s="157" t="s">
        <v>1190</v>
      </c>
      <c r="T3" s="157"/>
    </row>
    <row r="4" spans="1:20" ht="25.25" customHeight="1" outlineLevel="1" x14ac:dyDescent="0.2">
      <c r="A4" s="120" t="s">
        <v>71</v>
      </c>
      <c r="B4" s="158" t="s">
        <v>1192</v>
      </c>
      <c r="C4" s="158" t="s">
        <v>1233</v>
      </c>
      <c r="D4" s="158" t="s">
        <v>1233</v>
      </c>
      <c r="E4" s="158" t="s">
        <v>1233</v>
      </c>
      <c r="F4" s="158" t="s">
        <v>1233</v>
      </c>
      <c r="G4" s="158" t="s">
        <v>1233</v>
      </c>
      <c r="H4" s="158" t="s">
        <v>1192</v>
      </c>
      <c r="I4" s="158" t="s">
        <v>1268</v>
      </c>
      <c r="J4" s="158" t="s">
        <v>1233</v>
      </c>
      <c r="K4" s="158" t="s">
        <v>1233</v>
      </c>
      <c r="L4" s="158" t="s">
        <v>1192</v>
      </c>
      <c r="M4" s="158" t="s">
        <v>1269</v>
      </c>
      <c r="N4" s="158" t="s">
        <v>1269</v>
      </c>
      <c r="O4" s="158" t="s">
        <v>1192</v>
      </c>
      <c r="P4" s="158" t="s">
        <v>1192</v>
      </c>
      <c r="Q4" s="158" t="s">
        <v>1192</v>
      </c>
      <c r="R4" s="158" t="s">
        <v>1233</v>
      </c>
      <c r="S4" s="158" t="s">
        <v>1192</v>
      </c>
      <c r="T4" s="158" t="s">
        <v>1192</v>
      </c>
    </row>
    <row r="5" spans="1:20" ht="25.25" customHeight="1" outlineLevel="1" x14ac:dyDescent="0.2">
      <c r="A5" s="120" t="s">
        <v>73</v>
      </c>
      <c r="B5" s="158">
        <v>255</v>
      </c>
      <c r="C5" s="158" t="str">
        <f>IF($C$1="EASTING","10,5","14,9")</f>
        <v>10,5</v>
      </c>
      <c r="D5" s="158" t="str">
        <f>IF($D$1="NORTHING","10,5","14,9")</f>
        <v>10,5</v>
      </c>
      <c r="E5" s="158" t="s">
        <v>1270</v>
      </c>
      <c r="F5" s="158" t="s">
        <v>1270</v>
      </c>
      <c r="G5" s="158" t="s">
        <v>1270</v>
      </c>
      <c r="H5" s="158">
        <v>40</v>
      </c>
      <c r="I5" s="158">
        <v>8</v>
      </c>
      <c r="J5" s="158" t="s">
        <v>1270</v>
      </c>
      <c r="K5" s="158" t="s">
        <v>1270</v>
      </c>
      <c r="L5" s="158">
        <v>40</v>
      </c>
      <c r="M5" s="158" t="s">
        <v>1269</v>
      </c>
      <c r="N5" s="158" t="s">
        <v>1269</v>
      </c>
      <c r="O5" s="158">
        <v>40</v>
      </c>
      <c r="P5" s="158">
        <v>128</v>
      </c>
      <c r="Q5" s="158">
        <v>40</v>
      </c>
      <c r="R5" s="158" t="s">
        <v>1271</v>
      </c>
      <c r="S5" s="158">
        <v>128</v>
      </c>
      <c r="T5" s="158">
        <v>2000</v>
      </c>
    </row>
    <row r="6" spans="1:20" ht="25.25" customHeight="1" outlineLevel="1" x14ac:dyDescent="0.2">
      <c r="A6" s="120" t="s">
        <v>75</v>
      </c>
      <c r="B6" s="158" t="s">
        <v>1195</v>
      </c>
      <c r="C6" s="158" t="str">
        <f>IF($C$1="EASTING","METRES","DECIMAL DEGREES")</f>
        <v>METRES</v>
      </c>
      <c r="D6" s="158" t="str">
        <f>IF($D$1="NORTHING","METRES","DECIMAL DEGREES")</f>
        <v>METRES</v>
      </c>
      <c r="E6" s="158" t="s">
        <v>1272</v>
      </c>
      <c r="F6" s="158" t="s">
        <v>1272</v>
      </c>
      <c r="G6" s="158" t="s">
        <v>1272</v>
      </c>
      <c r="H6" s="158" t="s">
        <v>1195</v>
      </c>
      <c r="I6" s="158" t="s">
        <v>1195</v>
      </c>
      <c r="J6" s="158" t="s">
        <v>1273</v>
      </c>
      <c r="K6" s="158" t="s">
        <v>1273</v>
      </c>
      <c r="L6" s="158" t="s">
        <v>1195</v>
      </c>
      <c r="M6" s="158" t="s">
        <v>1274</v>
      </c>
      <c r="N6" s="158" t="s">
        <v>1274</v>
      </c>
      <c r="O6" s="158" t="s">
        <v>1195</v>
      </c>
      <c r="P6" s="158" t="s">
        <v>1195</v>
      </c>
      <c r="Q6" s="158" t="s">
        <v>1195</v>
      </c>
      <c r="R6" s="158" t="s">
        <v>1272</v>
      </c>
      <c r="S6" s="158" t="s">
        <v>1195</v>
      </c>
      <c r="T6" s="158" t="s">
        <v>1195</v>
      </c>
    </row>
    <row r="7" spans="1:20" ht="25.25" customHeight="1" outlineLevel="1" x14ac:dyDescent="0.2">
      <c r="A7" s="120" t="s">
        <v>77</v>
      </c>
      <c r="B7" s="158" t="s">
        <v>1195</v>
      </c>
      <c r="C7" s="158">
        <f>IF($C$1="EASTING",2,6)</f>
        <v>2</v>
      </c>
      <c r="D7" s="158" t="str">
        <f>IF($D$1="NORTHING","2",6)</f>
        <v>2</v>
      </c>
      <c r="E7" s="158">
        <v>2</v>
      </c>
      <c r="F7" s="158">
        <v>2</v>
      </c>
      <c r="G7" s="158">
        <v>2</v>
      </c>
      <c r="H7" s="158" t="s">
        <v>1195</v>
      </c>
      <c r="I7" s="158" t="s">
        <v>1195</v>
      </c>
      <c r="J7" s="158">
        <v>0</v>
      </c>
      <c r="K7" s="158">
        <v>0</v>
      </c>
      <c r="L7" s="158" t="s">
        <v>1195</v>
      </c>
      <c r="M7" s="158" t="s">
        <v>1195</v>
      </c>
      <c r="N7" s="158" t="s">
        <v>1195</v>
      </c>
      <c r="O7" s="158" t="s">
        <v>1195</v>
      </c>
      <c r="P7" s="158" t="s">
        <v>1195</v>
      </c>
      <c r="Q7" s="158" t="s">
        <v>1195</v>
      </c>
      <c r="R7" s="158">
        <v>2</v>
      </c>
      <c r="S7" s="158" t="s">
        <v>1195</v>
      </c>
      <c r="T7" s="158" t="s">
        <v>1195</v>
      </c>
    </row>
    <row r="8" spans="1:20" ht="112" outlineLevel="1" x14ac:dyDescent="0.2">
      <c r="A8" s="44" t="s">
        <v>65</v>
      </c>
      <c r="B8" s="159" t="s">
        <v>1275</v>
      </c>
      <c r="C8" s="159" t="str">
        <f>IF($C$1="EASTING","EASTING: X offet from the UTM zone point of origin in metres","LONGITUDE: Angular distance in decimal degrees, east or west of the prime meridian. A negative value represents a west longitude.")</f>
        <v>EASTING: X offet from the UTM zone point of origin in metres</v>
      </c>
      <c r="D8" s="159" t="str">
        <f>IF($D$1="NORTHING","NORTHING: Y offet from the UTM zone point of origin in metres","LATITUDE: Angular distance in decimal degrees, north or south of the equator. A negative value represents a south latitude.")</f>
        <v>NORTHING: Y offet from the UTM zone point of origin in metres</v>
      </c>
      <c r="E8" s="159" t="s">
        <v>1276</v>
      </c>
      <c r="F8" s="159" t="s">
        <v>1277</v>
      </c>
      <c r="G8" s="159" t="s">
        <v>1278</v>
      </c>
      <c r="H8" s="159" t="s">
        <v>1279</v>
      </c>
      <c r="I8" s="159" t="s">
        <v>1280</v>
      </c>
      <c r="J8" s="159" t="s">
        <v>1281</v>
      </c>
      <c r="K8" s="159" t="s">
        <v>1282</v>
      </c>
      <c r="L8" s="159" t="s">
        <v>1283</v>
      </c>
      <c r="M8" s="159" t="s">
        <v>1284</v>
      </c>
      <c r="N8" s="159" t="s">
        <v>1285</v>
      </c>
      <c r="O8" s="159" t="s">
        <v>1286</v>
      </c>
      <c r="P8" s="159" t="s">
        <v>1287</v>
      </c>
      <c r="Q8" s="159" t="s">
        <v>1288</v>
      </c>
      <c r="R8" s="159" t="s">
        <v>1289</v>
      </c>
      <c r="S8" s="159" t="s">
        <v>1290</v>
      </c>
      <c r="T8" s="159" t="s">
        <v>1200</v>
      </c>
    </row>
    <row r="9" spans="1:20" s="181" customFormat="1" x14ac:dyDescent="0.2">
      <c r="A9" s="178"/>
      <c r="B9" s="172" t="s">
        <v>1291</v>
      </c>
      <c r="C9" s="202">
        <v>123456</v>
      </c>
      <c r="D9" s="202">
        <v>1234567</v>
      </c>
      <c r="E9" s="202">
        <v>123</v>
      </c>
      <c r="F9" s="202">
        <v>200</v>
      </c>
      <c r="G9" s="202"/>
      <c r="H9" s="172" t="s">
        <v>361</v>
      </c>
      <c r="I9" s="172" t="s">
        <v>456</v>
      </c>
      <c r="J9" s="215">
        <v>-60</v>
      </c>
      <c r="K9" s="215">
        <v>270</v>
      </c>
      <c r="L9" s="172" t="s">
        <v>114</v>
      </c>
      <c r="M9" s="183">
        <v>36526</v>
      </c>
      <c r="N9" s="183">
        <v>36527</v>
      </c>
      <c r="O9" s="172" t="s">
        <v>111</v>
      </c>
      <c r="P9" s="172" t="s">
        <v>1241</v>
      </c>
      <c r="Q9" s="172"/>
      <c r="R9" s="185"/>
      <c r="S9" s="172" t="s">
        <v>1292</v>
      </c>
      <c r="T9" s="172"/>
    </row>
    <row r="10" spans="1:20" x14ac:dyDescent="0.2">
      <c r="A10" s="8"/>
      <c r="B10" s="7"/>
      <c r="C10" s="81"/>
      <c r="D10" s="81"/>
      <c r="E10" s="82"/>
      <c r="F10" s="82"/>
      <c r="G10" s="82"/>
      <c r="H10" s="7"/>
      <c r="I10" s="7"/>
      <c r="J10" s="83"/>
      <c r="K10" s="83"/>
      <c r="L10" s="7"/>
      <c r="M10" s="84"/>
      <c r="N10" s="84"/>
      <c r="O10" s="7"/>
      <c r="P10" s="7"/>
      <c r="Q10" s="7"/>
      <c r="R10" s="49"/>
      <c r="S10" s="7"/>
      <c r="T10" s="7"/>
    </row>
    <row r="11" spans="1:20" x14ac:dyDescent="0.2">
      <c r="A11" s="8"/>
      <c r="B11" s="7"/>
      <c r="C11" s="81"/>
      <c r="D11" s="81"/>
      <c r="E11" s="82"/>
      <c r="F11" s="82"/>
      <c r="G11" s="82"/>
      <c r="H11" s="7"/>
      <c r="I11" s="7"/>
      <c r="J11" s="83"/>
      <c r="K11" s="83"/>
      <c r="L11" s="7"/>
      <c r="M11" s="84"/>
      <c r="N11" s="84"/>
      <c r="O11" s="7"/>
      <c r="P11" s="7"/>
      <c r="Q11" s="7"/>
      <c r="R11" s="49"/>
      <c r="S11" s="7"/>
      <c r="T11" s="7"/>
    </row>
    <row r="12" spans="1:20" x14ac:dyDescent="0.2">
      <c r="A12" s="8"/>
      <c r="B12" s="7"/>
      <c r="C12" s="81"/>
      <c r="D12" s="81"/>
      <c r="E12" s="82"/>
      <c r="F12" s="82"/>
      <c r="G12" s="82"/>
      <c r="H12" s="7"/>
      <c r="I12" s="7"/>
      <c r="J12" s="83"/>
      <c r="K12" s="83"/>
      <c r="L12" s="7"/>
      <c r="M12" s="84"/>
      <c r="N12" s="84"/>
      <c r="O12" s="7"/>
      <c r="P12" s="7"/>
      <c r="Q12" s="7"/>
      <c r="R12" s="49"/>
      <c r="S12" s="7"/>
      <c r="T12" s="7"/>
    </row>
    <row r="13" spans="1:20" x14ac:dyDescent="0.2">
      <c r="A13" s="8"/>
      <c r="B13" s="7"/>
      <c r="C13" s="81"/>
      <c r="D13" s="81"/>
      <c r="E13" s="82"/>
      <c r="F13" s="82"/>
      <c r="G13" s="82"/>
      <c r="H13" s="7"/>
      <c r="I13" s="7"/>
      <c r="J13" s="83"/>
      <c r="K13" s="83"/>
      <c r="L13" s="7"/>
      <c r="M13" s="84"/>
      <c r="N13" s="84"/>
      <c r="O13" s="7"/>
      <c r="P13" s="7"/>
      <c r="Q13" s="7"/>
      <c r="R13" s="49"/>
      <c r="S13" s="7"/>
      <c r="T13" s="7"/>
    </row>
    <row r="14" spans="1:20" x14ac:dyDescent="0.2">
      <c r="A14" s="8"/>
      <c r="B14" s="7"/>
      <c r="C14" s="81"/>
      <c r="D14" s="81"/>
      <c r="E14" s="82"/>
      <c r="F14" s="82"/>
      <c r="G14" s="82"/>
      <c r="H14" s="7"/>
      <c r="I14" s="7"/>
      <c r="J14" s="83"/>
      <c r="K14" s="83"/>
      <c r="L14" s="7"/>
      <c r="M14" s="84"/>
      <c r="N14" s="84"/>
      <c r="O14" s="7"/>
      <c r="P14" s="7"/>
      <c r="Q14" s="7"/>
      <c r="R14" s="49"/>
      <c r="S14" s="7"/>
      <c r="T14" s="7"/>
    </row>
    <row r="15" spans="1:20" x14ac:dyDescent="0.2">
      <c r="A15" s="8"/>
      <c r="B15" s="7"/>
      <c r="C15" s="81"/>
      <c r="D15" s="81"/>
      <c r="E15" s="82"/>
      <c r="F15" s="82"/>
      <c r="G15" s="82"/>
      <c r="H15" s="7"/>
      <c r="I15" s="7"/>
      <c r="J15" s="83"/>
      <c r="K15" s="83"/>
      <c r="L15" s="7"/>
      <c r="M15" s="84"/>
      <c r="N15" s="84"/>
      <c r="O15" s="7"/>
      <c r="P15" s="7"/>
      <c r="Q15" s="7"/>
      <c r="R15" s="49"/>
      <c r="S15" s="7"/>
      <c r="T15" s="7"/>
    </row>
    <row r="16" spans="1:20" x14ac:dyDescent="0.2">
      <c r="A16" s="8"/>
      <c r="B16" s="7"/>
      <c r="C16" s="81"/>
      <c r="D16" s="81"/>
      <c r="E16" s="82"/>
      <c r="F16" s="82"/>
      <c r="G16" s="82"/>
      <c r="H16" s="7"/>
      <c r="I16" s="7"/>
      <c r="J16" s="83"/>
      <c r="K16" s="83"/>
      <c r="L16" s="7"/>
      <c r="M16" s="84"/>
      <c r="N16" s="84"/>
      <c r="O16" s="7"/>
      <c r="P16" s="7"/>
      <c r="Q16" s="7"/>
      <c r="R16" s="49"/>
      <c r="S16" s="7"/>
      <c r="T16" s="7"/>
    </row>
    <row r="17" spans="1:20" x14ac:dyDescent="0.2">
      <c r="A17" s="8"/>
      <c r="B17" s="7"/>
      <c r="C17" s="81"/>
      <c r="D17" s="81"/>
      <c r="E17" s="82"/>
      <c r="F17" s="82"/>
      <c r="G17" s="82"/>
      <c r="H17" s="7"/>
      <c r="I17" s="7"/>
      <c r="J17" s="83"/>
      <c r="K17" s="83"/>
      <c r="L17" s="7"/>
      <c r="M17" s="84"/>
      <c r="N17" s="84"/>
      <c r="O17" s="7"/>
      <c r="P17" s="7"/>
      <c r="Q17" s="7"/>
      <c r="R17" s="49"/>
      <c r="S17" s="7"/>
      <c r="T17" s="7"/>
    </row>
  </sheetData>
  <customSheetViews>
    <customSheetView guid="{9F9DAF4D-D2EF-4660-943E-0C19C13C2663}" scale="60" showGridLines="0" topLeftCell="G1">
      <selection activeCell="C12" sqref="C12"/>
      <pageMargins left="0" right="0" top="0" bottom="0" header="0" footer="0"/>
      <pageSetup paperSize="9" orientation="portrait" r:id="rId1"/>
    </customSheetView>
    <customSheetView guid="{DEC7CBE2-9713-4252-8444-1D6959C164AB}" scale="80" showGridLines="0">
      <selection activeCell="G1" sqref="G1"/>
      <pageMargins left="0" right="0" top="0" bottom="0" header="0" footer="0"/>
      <pageSetup paperSize="9" orientation="portrait" r:id="rId2"/>
    </customSheetView>
    <customSheetView guid="{03B04745-F29E-4E26-B62E-F0D2264078A4}" scale="60" showGridLines="0">
      <selection activeCell="E3" sqref="E3"/>
      <pageMargins left="0" right="0" top="0" bottom="0" header="0" footer="0"/>
      <pageSetup paperSize="9" orientation="portrait" r:id="rId3"/>
    </customSheetView>
    <customSheetView guid="{853B6239-A439-411F-9927-AA08BF431DBB}" scale="60" showGridLines="0" topLeftCell="D1">
      <selection activeCell="J13" sqref="J13"/>
      <pageMargins left="0" right="0" top="0" bottom="0" header="0" footer="0"/>
      <pageSetup paperSize="9" orientation="portrait" r:id="rId4"/>
    </customSheetView>
  </customSheetViews>
  <phoneticPr fontId="54" type="noConversion"/>
  <conditionalFormatting sqref="A3:XFD3">
    <cfRule type="containsText" dxfId="32" priority="15" operator="containsText" text="Y">
      <formula>NOT(ISERROR(SEARCH("Y",A3)))</formula>
    </cfRule>
  </conditionalFormatting>
  <dataValidations count="1">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 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 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 _DICTIONARY'!$G$5:$G$12</xm:f>
          </x14:formula1>
          <xm:sqref>L9:L17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M52"/>
  <sheetViews>
    <sheetView zoomScale="70" zoomScaleNormal="70" workbookViewId="0">
      <pane xSplit="2" ySplit="9" topLeftCell="I15" activePane="bottomRight" state="frozen"/>
      <selection pane="topRight" activeCell="C1" sqref="C1"/>
      <selection pane="bottomLeft" activeCell="A10" sqref="A10"/>
      <selection pane="bottomRight" activeCell="A15" sqref="A15:XFD50"/>
    </sheetView>
  </sheetViews>
  <sheetFormatPr baseColWidth="10" defaultColWidth="8.83203125" defaultRowHeight="15" outlineLevelRow="1" x14ac:dyDescent="0.2"/>
  <cols>
    <col min="1" max="3" width="30.6640625" customWidth="1"/>
    <col min="4" max="4" width="35.83203125" bestFit="1" customWidth="1"/>
    <col min="5" max="7" width="30.6640625" customWidth="1"/>
    <col min="8" max="8" width="26" customWidth="1"/>
    <col min="9" max="9" width="24.5" customWidth="1"/>
    <col min="10" max="10" width="24" customWidth="1"/>
    <col min="11" max="11" width="30.6640625" customWidth="1"/>
    <col min="12" max="12" width="25.5" customWidth="1"/>
    <col min="13" max="13" width="30.6640625" customWidth="1"/>
    <col min="14" max="14" width="11" customWidth="1"/>
  </cols>
  <sheetData>
    <row r="1" spans="1:13" ht="25.25" customHeight="1" x14ac:dyDescent="0.2">
      <c r="A1" s="1" t="s">
        <v>66</v>
      </c>
      <c r="B1" s="2" t="s">
        <v>1248</v>
      </c>
      <c r="C1" s="2" t="s">
        <v>1295</v>
      </c>
      <c r="D1" s="2" t="s">
        <v>1257</v>
      </c>
      <c r="E1" s="2" t="s">
        <v>1296</v>
      </c>
      <c r="F1" s="2" t="s">
        <v>1297</v>
      </c>
      <c r="G1" s="2" t="s">
        <v>1253</v>
      </c>
      <c r="H1" s="2" t="s">
        <v>1298</v>
      </c>
      <c r="I1" s="2" t="s">
        <v>1299</v>
      </c>
      <c r="J1" s="2" t="s">
        <v>1252</v>
      </c>
      <c r="K1" s="2" t="s">
        <v>1300</v>
      </c>
      <c r="L1" s="2" t="s">
        <v>1301</v>
      </c>
      <c r="M1" s="2" t="s">
        <v>1189</v>
      </c>
    </row>
    <row r="2" spans="1:13" ht="25.25" customHeight="1" outlineLevel="1" x14ac:dyDescent="0.2">
      <c r="A2" s="32" t="s">
        <v>68</v>
      </c>
      <c r="B2" s="156" t="s">
        <v>1261</v>
      </c>
      <c r="C2" s="156" t="s">
        <v>1302</v>
      </c>
      <c r="D2" s="156" t="s">
        <v>1303</v>
      </c>
      <c r="E2" s="156" t="s">
        <v>1263</v>
      </c>
      <c r="F2" s="156" t="s">
        <v>1261</v>
      </c>
      <c r="G2" s="156" t="s">
        <v>1261</v>
      </c>
      <c r="H2" s="156"/>
      <c r="I2" s="156" t="s">
        <v>1304</v>
      </c>
      <c r="J2" s="156" t="s">
        <v>1261</v>
      </c>
      <c r="K2" s="156" t="s">
        <v>1304</v>
      </c>
      <c r="L2" s="156"/>
      <c r="M2" s="156" t="s">
        <v>1232</v>
      </c>
    </row>
    <row r="3" spans="1:13" ht="25.25" customHeight="1" outlineLevel="1" x14ac:dyDescent="0.2">
      <c r="A3" s="43" t="s">
        <v>17</v>
      </c>
      <c r="B3" s="157" t="s">
        <v>1190</v>
      </c>
      <c r="C3" s="157" t="s">
        <v>1190</v>
      </c>
      <c r="D3" s="160"/>
      <c r="E3" s="160"/>
      <c r="F3" s="157" t="s">
        <v>1190</v>
      </c>
      <c r="G3" s="157" t="s">
        <v>1190</v>
      </c>
      <c r="H3" s="157"/>
      <c r="I3" s="157"/>
      <c r="J3" s="157" t="s">
        <v>1190</v>
      </c>
      <c r="K3" s="157"/>
      <c r="L3" s="157"/>
      <c r="M3" s="157"/>
    </row>
    <row r="4" spans="1:13" ht="25.25" customHeight="1" outlineLevel="1" x14ac:dyDescent="0.2">
      <c r="A4" s="5" t="s">
        <v>71</v>
      </c>
      <c r="B4" s="158" t="s">
        <v>1192</v>
      </c>
      <c r="C4" s="158" t="s">
        <v>1192</v>
      </c>
      <c r="D4" s="158" t="s">
        <v>1192</v>
      </c>
      <c r="E4" s="158" t="s">
        <v>1269</v>
      </c>
      <c r="F4" s="158" t="s">
        <v>1233</v>
      </c>
      <c r="G4" s="158" t="s">
        <v>1233</v>
      </c>
      <c r="H4" s="158" t="s">
        <v>1233</v>
      </c>
      <c r="I4" s="158" t="s">
        <v>1233</v>
      </c>
      <c r="J4" s="158" t="s">
        <v>1233</v>
      </c>
      <c r="K4" s="158" t="s">
        <v>1233</v>
      </c>
      <c r="L4" s="158" t="s">
        <v>1233</v>
      </c>
      <c r="M4" s="158" t="s">
        <v>1192</v>
      </c>
    </row>
    <row r="5" spans="1:13" ht="25.25" customHeight="1" outlineLevel="1" x14ac:dyDescent="0.2">
      <c r="A5" s="5" t="s">
        <v>73</v>
      </c>
      <c r="B5" s="158">
        <v>255</v>
      </c>
      <c r="C5" s="158">
        <v>40</v>
      </c>
      <c r="D5" s="158">
        <v>128</v>
      </c>
      <c r="E5" s="158" t="s">
        <v>1269</v>
      </c>
      <c r="F5" s="158" t="s">
        <v>1270</v>
      </c>
      <c r="G5" s="158" t="s">
        <v>1270</v>
      </c>
      <c r="H5" s="158" t="s">
        <v>1270</v>
      </c>
      <c r="I5" s="158" t="s">
        <v>1270</v>
      </c>
      <c r="J5" s="158" t="s">
        <v>1270</v>
      </c>
      <c r="K5" s="158" t="s">
        <v>1270</v>
      </c>
      <c r="L5" s="158" t="s">
        <v>1270</v>
      </c>
      <c r="M5" s="158">
        <v>2000</v>
      </c>
    </row>
    <row r="6" spans="1:13" ht="25.25" customHeight="1" outlineLevel="1" x14ac:dyDescent="0.2">
      <c r="A6" s="5" t="s">
        <v>75</v>
      </c>
      <c r="B6" s="158" t="s">
        <v>1195</v>
      </c>
      <c r="C6" s="158" t="s">
        <v>1195</v>
      </c>
      <c r="D6" s="158" t="s">
        <v>1195</v>
      </c>
      <c r="E6" s="158" t="s">
        <v>1274</v>
      </c>
      <c r="F6" s="158" t="s">
        <v>1272</v>
      </c>
      <c r="G6" s="158" t="s">
        <v>1273</v>
      </c>
      <c r="H6" s="158" t="s">
        <v>1273</v>
      </c>
      <c r="I6" s="158" t="s">
        <v>1273</v>
      </c>
      <c r="J6" s="158" t="s">
        <v>1273</v>
      </c>
      <c r="K6" s="158" t="s">
        <v>1273</v>
      </c>
      <c r="L6" s="158" t="s">
        <v>1305</v>
      </c>
      <c r="M6" s="158" t="s">
        <v>1195</v>
      </c>
    </row>
    <row r="7" spans="1:13" ht="25.25" customHeight="1" outlineLevel="1" x14ac:dyDescent="0.2">
      <c r="A7" s="5" t="s">
        <v>77</v>
      </c>
      <c r="B7" s="158" t="s">
        <v>1195</v>
      </c>
      <c r="C7" s="158" t="s">
        <v>1195</v>
      </c>
      <c r="D7" s="158" t="s">
        <v>1195</v>
      </c>
      <c r="E7" s="158" t="s">
        <v>1195</v>
      </c>
      <c r="F7" s="158">
        <v>2</v>
      </c>
      <c r="G7" s="158">
        <v>2</v>
      </c>
      <c r="H7" s="158"/>
      <c r="I7" s="158">
        <v>2</v>
      </c>
      <c r="J7" s="158">
        <v>2</v>
      </c>
      <c r="K7" s="158">
        <v>2</v>
      </c>
      <c r="L7" s="158">
        <v>2</v>
      </c>
      <c r="M7" s="158" t="s">
        <v>1195</v>
      </c>
    </row>
    <row r="8" spans="1:13" ht="160" outlineLevel="1" x14ac:dyDescent="0.2">
      <c r="A8" s="44" t="s">
        <v>65</v>
      </c>
      <c r="B8" s="159" t="s">
        <v>1306</v>
      </c>
      <c r="C8" s="159" t="s">
        <v>1307</v>
      </c>
      <c r="D8" s="159" t="s">
        <v>1308</v>
      </c>
      <c r="E8" s="159" t="s">
        <v>1309</v>
      </c>
      <c r="F8" s="159" t="s">
        <v>1310</v>
      </c>
      <c r="G8" s="159" t="s">
        <v>1311</v>
      </c>
      <c r="H8" s="159" t="s">
        <v>1312</v>
      </c>
      <c r="I8" s="159" t="s">
        <v>1313</v>
      </c>
      <c r="J8" s="159" t="s">
        <v>1314</v>
      </c>
      <c r="K8" s="159" t="s">
        <v>1315</v>
      </c>
      <c r="L8" s="159" t="s">
        <v>1316</v>
      </c>
      <c r="M8" s="159" t="s">
        <v>1200</v>
      </c>
    </row>
    <row r="9" spans="1:13" s="181" customFormat="1" x14ac:dyDescent="0.2">
      <c r="A9" s="178"/>
      <c r="B9" s="172" t="s">
        <v>1317</v>
      </c>
      <c r="C9" s="172" t="s">
        <v>225</v>
      </c>
      <c r="D9" s="172" t="s">
        <v>1292</v>
      </c>
      <c r="E9" s="183">
        <v>36526</v>
      </c>
      <c r="F9" s="180" t="s">
        <v>1318</v>
      </c>
      <c r="G9" s="184">
        <v>270</v>
      </c>
      <c r="H9" s="184"/>
      <c r="I9" s="185"/>
      <c r="J9" s="184">
        <v>-60</v>
      </c>
      <c r="K9" s="185"/>
      <c r="L9" s="185">
        <v>70000</v>
      </c>
      <c r="M9" s="186" t="s">
        <v>1319</v>
      </c>
    </row>
    <row r="10" spans="1:13" x14ac:dyDescent="0.2">
      <c r="A10" s="8"/>
      <c r="B10" s="7" t="s">
        <v>1293</v>
      </c>
      <c r="C10" s="7" t="s">
        <v>245</v>
      </c>
      <c r="D10" s="7" t="s">
        <v>1294</v>
      </c>
      <c r="E10" s="256">
        <v>44848</v>
      </c>
      <c r="F10" s="52">
        <v>54</v>
      </c>
      <c r="G10" s="85">
        <v>348.79955036003804</v>
      </c>
      <c r="H10" s="85">
        <v>342.56455036003803</v>
      </c>
      <c r="I10" s="49"/>
      <c r="J10" s="85">
        <v>-58.803062149966699</v>
      </c>
      <c r="K10" s="49"/>
      <c r="L10" s="49">
        <v>49351.866315706502</v>
      </c>
      <c r="M10" s="10" t="s">
        <v>1320</v>
      </c>
    </row>
    <row r="11" spans="1:13" x14ac:dyDescent="0.2">
      <c r="A11" s="8"/>
      <c r="B11" s="7" t="s">
        <v>1293</v>
      </c>
      <c r="C11" s="7" t="s">
        <v>245</v>
      </c>
      <c r="D11" s="7" t="s">
        <v>1294</v>
      </c>
      <c r="E11" s="256">
        <v>44848</v>
      </c>
      <c r="F11" s="52">
        <v>60</v>
      </c>
      <c r="G11" s="85">
        <v>348.79658307565001</v>
      </c>
      <c r="H11" s="85">
        <v>342.56158307564999</v>
      </c>
      <c r="I11" s="49"/>
      <c r="J11" s="85">
        <v>-58.804539758779697</v>
      </c>
      <c r="K11" s="49"/>
      <c r="L11" s="49">
        <v>49364.894396626602</v>
      </c>
      <c r="M11" s="10" t="s">
        <v>1320</v>
      </c>
    </row>
    <row r="12" spans="1:13" x14ac:dyDescent="0.2">
      <c r="A12" s="8"/>
      <c r="B12" s="7" t="s">
        <v>1293</v>
      </c>
      <c r="C12" s="7" t="s">
        <v>245</v>
      </c>
      <c r="D12" s="7" t="s">
        <v>1294</v>
      </c>
      <c r="E12" s="256">
        <v>44848</v>
      </c>
      <c r="F12" s="52">
        <v>66</v>
      </c>
      <c r="G12" s="85">
        <v>348.99519773775103</v>
      </c>
      <c r="H12" s="85">
        <v>342.76019773775101</v>
      </c>
      <c r="I12" s="49"/>
      <c r="J12" s="85">
        <v>-58.721560988055202</v>
      </c>
      <c r="K12" s="49"/>
      <c r="L12" s="49">
        <v>49323.877090791299</v>
      </c>
      <c r="M12" s="10" t="s">
        <v>1320</v>
      </c>
    </row>
    <row r="13" spans="1:13" x14ac:dyDescent="0.2">
      <c r="A13" s="8"/>
      <c r="B13" s="7" t="s">
        <v>1293</v>
      </c>
      <c r="C13" s="7" t="s">
        <v>245</v>
      </c>
      <c r="D13" s="7" t="s">
        <v>1294</v>
      </c>
      <c r="E13" s="256">
        <v>44848</v>
      </c>
      <c r="F13" s="52">
        <v>72</v>
      </c>
      <c r="G13" s="85">
        <v>348.98780572892201</v>
      </c>
      <c r="H13" s="85">
        <v>342.752805728922</v>
      </c>
      <c r="I13" s="49"/>
      <c r="J13" s="85">
        <v>-58.711371670270097</v>
      </c>
      <c r="K13" s="49"/>
      <c r="L13" s="49">
        <v>49346.728715660203</v>
      </c>
      <c r="M13" s="10" t="s">
        <v>1320</v>
      </c>
    </row>
    <row r="14" spans="1:13" x14ac:dyDescent="0.2">
      <c r="A14" s="8"/>
      <c r="B14" s="7" t="s">
        <v>1293</v>
      </c>
      <c r="C14" s="7" t="s">
        <v>245</v>
      </c>
      <c r="D14" s="7" t="s">
        <v>1294</v>
      </c>
      <c r="E14" s="256">
        <v>44848</v>
      </c>
      <c r="F14" s="52">
        <v>78</v>
      </c>
      <c r="G14" s="85">
        <v>349.05013841062402</v>
      </c>
      <c r="H14" s="85">
        <v>342.815138410624</v>
      </c>
      <c r="I14" s="49"/>
      <c r="J14" s="85">
        <v>-58.7210801563375</v>
      </c>
      <c r="K14" s="49"/>
      <c r="L14" s="49">
        <v>49309.731260570501</v>
      </c>
      <c r="M14" s="10" t="s">
        <v>1320</v>
      </c>
    </row>
    <row r="15" spans="1:13" x14ac:dyDescent="0.2">
      <c r="A15" s="8"/>
      <c r="B15" s="7"/>
      <c r="C15" s="7"/>
      <c r="D15" s="7"/>
      <c r="E15" s="256"/>
      <c r="F15" s="52"/>
      <c r="G15" s="85"/>
      <c r="H15" s="85"/>
      <c r="I15" s="49"/>
      <c r="J15" s="85"/>
      <c r="K15" s="49"/>
      <c r="L15" s="49"/>
      <c r="M15" s="10"/>
    </row>
    <row r="16" spans="1:13" x14ac:dyDescent="0.2">
      <c r="A16" s="8"/>
      <c r="B16" s="7"/>
      <c r="C16" s="7"/>
      <c r="D16" s="7"/>
      <c r="E16" s="256"/>
      <c r="F16" s="52"/>
      <c r="G16" s="85"/>
      <c r="H16" s="85"/>
      <c r="I16" s="49"/>
      <c r="J16" s="85"/>
      <c r="K16" s="49"/>
      <c r="L16" s="49"/>
      <c r="M16" s="10"/>
    </row>
    <row r="17" spans="1:13" x14ac:dyDescent="0.2">
      <c r="A17" s="8"/>
      <c r="B17" s="7"/>
      <c r="C17" s="7"/>
      <c r="D17" s="7"/>
      <c r="E17" s="256"/>
      <c r="F17" s="52"/>
      <c r="G17" s="85"/>
      <c r="H17" s="85"/>
      <c r="I17" s="49"/>
      <c r="J17" s="85"/>
      <c r="K17" s="49"/>
      <c r="L17" s="49"/>
      <c r="M17" s="10"/>
    </row>
    <row r="18" spans="1:13" x14ac:dyDescent="0.2">
      <c r="A18" s="8"/>
      <c r="B18" s="7"/>
      <c r="C18" s="7"/>
      <c r="D18" s="7"/>
      <c r="E18" s="256"/>
      <c r="F18" s="52"/>
      <c r="G18" s="85"/>
      <c r="H18" s="85"/>
      <c r="I18" s="49"/>
      <c r="J18" s="85"/>
      <c r="K18" s="49"/>
      <c r="L18" s="49"/>
      <c r="M18" s="10"/>
    </row>
    <row r="19" spans="1:13" x14ac:dyDescent="0.2">
      <c r="A19" s="8"/>
      <c r="B19" s="7"/>
      <c r="C19" s="7"/>
      <c r="D19" s="7"/>
      <c r="E19" s="256"/>
      <c r="F19" s="52"/>
      <c r="G19" s="85"/>
      <c r="H19" s="85"/>
      <c r="I19" s="49"/>
      <c r="J19" s="85"/>
      <c r="K19" s="49"/>
      <c r="L19" s="49"/>
      <c r="M19" s="10"/>
    </row>
    <row r="20" spans="1:13" x14ac:dyDescent="0.2">
      <c r="A20" s="8"/>
      <c r="B20" s="7"/>
      <c r="C20" s="7"/>
      <c r="D20" s="7"/>
      <c r="E20" s="256"/>
      <c r="F20" s="52"/>
      <c r="G20" s="85"/>
      <c r="H20" s="85"/>
      <c r="I20" s="49"/>
      <c r="J20" s="85"/>
      <c r="K20" s="49"/>
      <c r="L20" s="49"/>
      <c r="M20" s="10"/>
    </row>
    <row r="21" spans="1:13" x14ac:dyDescent="0.2">
      <c r="A21" s="8"/>
      <c r="B21" s="7"/>
      <c r="C21" s="7"/>
      <c r="D21" s="7"/>
      <c r="E21" s="256"/>
      <c r="F21" s="52"/>
      <c r="G21" s="85"/>
      <c r="H21" s="85"/>
      <c r="I21" s="49"/>
      <c r="J21" s="85"/>
      <c r="K21" s="49"/>
      <c r="L21" s="49"/>
      <c r="M21" s="10"/>
    </row>
    <row r="22" spans="1:13" x14ac:dyDescent="0.2">
      <c r="A22" s="8"/>
      <c r="B22" s="7"/>
      <c r="C22" s="7"/>
      <c r="D22" s="7"/>
      <c r="E22" s="256"/>
      <c r="F22" s="52"/>
      <c r="G22" s="85"/>
      <c r="H22" s="85"/>
      <c r="I22" s="49"/>
      <c r="J22" s="85"/>
      <c r="K22" s="49"/>
      <c r="L22" s="49"/>
      <c r="M22" s="10"/>
    </row>
    <row r="23" spans="1:13" x14ac:dyDescent="0.2">
      <c r="A23" s="8"/>
      <c r="B23" s="7"/>
      <c r="C23" s="7"/>
      <c r="D23" s="7"/>
      <c r="E23" s="256"/>
      <c r="F23" s="52"/>
      <c r="G23" s="85"/>
      <c r="H23" s="85"/>
      <c r="I23" s="49"/>
      <c r="J23" s="85"/>
      <c r="K23" s="49"/>
      <c r="L23" s="49"/>
      <c r="M23" s="10"/>
    </row>
    <row r="24" spans="1:13" x14ac:dyDescent="0.2">
      <c r="A24" s="8"/>
      <c r="B24" s="7"/>
      <c r="C24" s="7"/>
      <c r="D24" s="7"/>
      <c r="E24" s="256"/>
      <c r="F24" s="52"/>
      <c r="G24" s="85"/>
      <c r="H24" s="85"/>
      <c r="I24" s="49"/>
      <c r="J24" s="85"/>
      <c r="K24" s="49"/>
      <c r="L24" s="49"/>
      <c r="M24" s="10"/>
    </row>
    <row r="25" spans="1:13" x14ac:dyDescent="0.2">
      <c r="A25" s="8"/>
      <c r="B25" s="7"/>
      <c r="C25" s="7"/>
      <c r="D25" s="7"/>
      <c r="E25" s="256"/>
      <c r="F25" s="52"/>
      <c r="G25" s="85"/>
      <c r="H25" s="85"/>
      <c r="I25" s="49"/>
      <c r="J25" s="85"/>
      <c r="K25" s="49"/>
      <c r="L25" s="49"/>
      <c r="M25" s="10"/>
    </row>
    <row r="26" spans="1:13" x14ac:dyDescent="0.2">
      <c r="A26" s="8"/>
      <c r="B26" s="7"/>
      <c r="C26" s="7"/>
      <c r="D26" s="7"/>
      <c r="E26" s="256"/>
      <c r="F26" s="52"/>
      <c r="G26" s="85"/>
      <c r="H26" s="85"/>
      <c r="I26" s="49"/>
      <c r="J26" s="85"/>
      <c r="K26" s="49"/>
      <c r="L26" s="49"/>
      <c r="M26" s="10"/>
    </row>
    <row r="27" spans="1:13" x14ac:dyDescent="0.2">
      <c r="A27" s="8"/>
      <c r="B27" s="7"/>
      <c r="C27" s="7"/>
      <c r="D27" s="7"/>
      <c r="E27" s="256"/>
      <c r="F27" s="52"/>
      <c r="G27" s="85"/>
      <c r="H27" s="85"/>
      <c r="I27" s="49"/>
      <c r="J27" s="85"/>
      <c r="K27" s="49"/>
      <c r="L27" s="49"/>
      <c r="M27" s="10"/>
    </row>
    <row r="28" spans="1:13" x14ac:dyDescent="0.2">
      <c r="A28" s="8"/>
      <c r="B28" s="7"/>
      <c r="C28" s="7"/>
      <c r="D28" s="7"/>
      <c r="E28" s="256"/>
      <c r="F28" s="52"/>
      <c r="G28" s="85"/>
      <c r="H28" s="85"/>
      <c r="I28" s="49"/>
      <c r="J28" s="85"/>
      <c r="K28" s="49"/>
      <c r="L28" s="49"/>
      <c r="M28" s="10"/>
    </row>
    <row r="29" spans="1:13" x14ac:dyDescent="0.2">
      <c r="A29" s="8"/>
      <c r="B29" s="7"/>
      <c r="C29" s="7"/>
      <c r="D29" s="7"/>
      <c r="E29" s="256"/>
      <c r="F29" s="52"/>
      <c r="G29" s="85"/>
      <c r="H29" s="85"/>
      <c r="I29" s="49"/>
      <c r="J29" s="85"/>
      <c r="K29" s="49"/>
      <c r="L29" s="49"/>
      <c r="M29" s="10"/>
    </row>
    <row r="30" spans="1:13" x14ac:dyDescent="0.2">
      <c r="A30" s="8"/>
      <c r="B30" s="7"/>
      <c r="C30" s="7"/>
      <c r="D30" s="7"/>
      <c r="E30" s="256"/>
      <c r="F30" s="52"/>
      <c r="G30" s="85"/>
      <c r="H30" s="85"/>
      <c r="I30" s="49"/>
      <c r="J30" s="85"/>
      <c r="K30" s="49"/>
      <c r="L30" s="49"/>
      <c r="M30" s="10"/>
    </row>
    <row r="31" spans="1:13" x14ac:dyDescent="0.2">
      <c r="A31" s="8"/>
      <c r="B31" s="7"/>
      <c r="C31" s="7"/>
      <c r="D31" s="7"/>
      <c r="E31" s="256"/>
      <c r="F31" s="52"/>
      <c r="G31" s="85"/>
      <c r="H31" s="85"/>
      <c r="I31" s="49"/>
      <c r="J31" s="85"/>
      <c r="K31" s="49"/>
      <c r="L31" s="49"/>
      <c r="M31" s="10"/>
    </row>
    <row r="32" spans="1:13" x14ac:dyDescent="0.2">
      <c r="A32" s="8"/>
      <c r="B32" s="257"/>
      <c r="C32" s="7"/>
      <c r="D32" s="7"/>
      <c r="E32" s="256"/>
      <c r="F32" s="52"/>
      <c r="G32" s="85"/>
      <c r="H32" s="85"/>
      <c r="I32" s="49"/>
      <c r="J32" s="85"/>
      <c r="K32" s="49"/>
      <c r="L32" s="49"/>
      <c r="M32" s="10"/>
    </row>
    <row r="33" spans="1:13" x14ac:dyDescent="0.2">
      <c r="A33" s="8"/>
      <c r="B33" s="257"/>
      <c r="C33" s="7"/>
      <c r="D33" s="7"/>
      <c r="E33" s="256"/>
      <c r="F33" s="52"/>
      <c r="G33" s="85"/>
      <c r="H33" s="85"/>
      <c r="I33" s="49"/>
      <c r="J33" s="85"/>
      <c r="K33" s="49"/>
      <c r="L33" s="49"/>
      <c r="M33" s="10"/>
    </row>
    <row r="34" spans="1:13" x14ac:dyDescent="0.2">
      <c r="A34" s="8"/>
      <c r="B34" s="257"/>
      <c r="C34" s="7"/>
      <c r="D34" s="7"/>
      <c r="E34" s="256"/>
      <c r="F34" s="52"/>
      <c r="G34" s="85"/>
      <c r="H34" s="85"/>
      <c r="I34" s="49"/>
      <c r="J34" s="85"/>
      <c r="K34" s="49"/>
      <c r="L34" s="49"/>
      <c r="M34" s="10"/>
    </row>
    <row r="35" spans="1:13" x14ac:dyDescent="0.2">
      <c r="A35" s="8"/>
      <c r="B35" s="257"/>
      <c r="C35" s="7"/>
      <c r="D35" s="7"/>
      <c r="E35" s="256"/>
      <c r="F35" s="52"/>
      <c r="G35" s="85"/>
      <c r="H35" s="85"/>
      <c r="I35" s="49"/>
      <c r="J35" s="85"/>
      <c r="K35" s="49"/>
      <c r="L35" s="49"/>
      <c r="M35" s="10"/>
    </row>
    <row r="36" spans="1:13" x14ac:dyDescent="0.2">
      <c r="A36" s="8"/>
      <c r="B36" s="257"/>
      <c r="C36" s="7"/>
      <c r="D36" s="7"/>
      <c r="E36" s="256"/>
      <c r="F36" s="52"/>
      <c r="G36" s="85"/>
      <c r="H36" s="85"/>
      <c r="I36" s="49"/>
      <c r="J36" s="85"/>
      <c r="K36" s="49"/>
      <c r="L36" s="49"/>
      <c r="M36" s="10"/>
    </row>
    <row r="37" spans="1:13" x14ac:dyDescent="0.2">
      <c r="A37" s="8"/>
      <c r="B37" s="257"/>
      <c r="C37" s="7"/>
      <c r="D37" s="7"/>
      <c r="E37" s="256"/>
      <c r="F37" s="52"/>
      <c r="G37" s="85"/>
      <c r="H37" s="85"/>
      <c r="I37" s="49"/>
      <c r="J37" s="85"/>
      <c r="K37" s="49"/>
      <c r="L37" s="49"/>
      <c r="M37" s="10"/>
    </row>
    <row r="38" spans="1:13" x14ac:dyDescent="0.2">
      <c r="A38" s="8"/>
      <c r="B38" s="257"/>
      <c r="C38" s="7"/>
      <c r="D38" s="7"/>
      <c r="E38" s="256"/>
      <c r="F38" s="52"/>
      <c r="G38" s="85"/>
      <c r="H38" s="85"/>
      <c r="I38" s="49"/>
      <c r="J38" s="85"/>
      <c r="K38" s="49"/>
      <c r="L38" s="49"/>
      <c r="M38" s="10"/>
    </row>
    <row r="39" spans="1:13" x14ac:dyDescent="0.2">
      <c r="A39" s="8"/>
      <c r="B39" s="257"/>
      <c r="C39" s="7"/>
      <c r="D39" s="7"/>
      <c r="E39" s="256"/>
      <c r="F39" s="52"/>
      <c r="G39" s="85"/>
      <c r="H39" s="85"/>
      <c r="I39" s="49"/>
      <c r="J39" s="85"/>
      <c r="K39" s="49"/>
      <c r="L39" s="49"/>
      <c r="M39" s="10"/>
    </row>
    <row r="40" spans="1:13" x14ac:dyDescent="0.2">
      <c r="A40" s="8"/>
      <c r="B40" s="257"/>
      <c r="C40" s="7"/>
      <c r="D40" s="7"/>
      <c r="E40" s="256"/>
      <c r="F40" s="52"/>
      <c r="G40" s="85"/>
      <c r="H40" s="85"/>
      <c r="I40" s="49"/>
      <c r="J40" s="85"/>
      <c r="K40" s="49"/>
      <c r="L40" s="49"/>
      <c r="M40" s="10"/>
    </row>
    <row r="41" spans="1:13" x14ac:dyDescent="0.2">
      <c r="A41" s="8"/>
      <c r="B41" s="257"/>
      <c r="C41" s="7"/>
      <c r="D41" s="7"/>
      <c r="E41" s="256"/>
      <c r="F41" s="52"/>
      <c r="G41" s="85"/>
      <c r="H41" s="85"/>
      <c r="I41" s="49"/>
      <c r="J41" s="85"/>
      <c r="K41" s="49"/>
      <c r="L41" s="49"/>
      <c r="M41" s="10"/>
    </row>
    <row r="42" spans="1:13" x14ac:dyDescent="0.2">
      <c r="A42" s="8"/>
      <c r="B42" s="257"/>
      <c r="C42" s="7"/>
      <c r="D42" s="7"/>
      <c r="E42" s="256"/>
      <c r="F42" s="52"/>
      <c r="G42" s="85"/>
      <c r="H42" s="85"/>
      <c r="I42" s="49"/>
      <c r="J42" s="85"/>
      <c r="K42" s="49"/>
      <c r="L42" s="49"/>
      <c r="M42" s="10"/>
    </row>
    <row r="43" spans="1:13" x14ac:dyDescent="0.2">
      <c r="A43" s="8"/>
      <c r="B43" s="257"/>
      <c r="C43" s="7"/>
      <c r="D43" s="7"/>
      <c r="E43" s="256"/>
      <c r="F43" s="52"/>
      <c r="G43" s="85"/>
      <c r="H43" s="85"/>
      <c r="I43" s="49"/>
      <c r="J43" s="85"/>
      <c r="K43" s="49"/>
      <c r="L43" s="49"/>
      <c r="M43" s="10"/>
    </row>
    <row r="44" spans="1:13" x14ac:dyDescent="0.2">
      <c r="A44" s="8"/>
      <c r="B44" s="257"/>
      <c r="C44" s="7"/>
      <c r="D44" s="7"/>
      <c r="E44" s="256"/>
      <c r="F44" s="52"/>
      <c r="G44" s="85"/>
      <c r="H44" s="85"/>
      <c r="I44" s="49"/>
      <c r="J44" s="85"/>
      <c r="K44" s="49"/>
      <c r="L44" s="49"/>
      <c r="M44" s="10"/>
    </row>
    <row r="45" spans="1:13" x14ac:dyDescent="0.2">
      <c r="A45" s="8"/>
      <c r="B45" s="257"/>
      <c r="C45" s="7"/>
      <c r="D45" s="7"/>
      <c r="E45" s="256"/>
      <c r="F45" s="52"/>
      <c r="G45" s="85"/>
      <c r="H45" s="85"/>
      <c r="I45" s="49"/>
      <c r="J45" s="85"/>
      <c r="K45" s="49"/>
      <c r="L45" s="49"/>
      <c r="M45" s="10"/>
    </row>
    <row r="46" spans="1:13" x14ac:dyDescent="0.2">
      <c r="A46" s="8"/>
      <c r="B46" s="257"/>
      <c r="C46" s="7"/>
      <c r="D46" s="7"/>
      <c r="E46" s="256"/>
      <c r="F46" s="52"/>
      <c r="G46" s="85"/>
      <c r="H46" s="85"/>
      <c r="I46" s="49"/>
      <c r="J46" s="85"/>
      <c r="K46" s="49"/>
      <c r="L46" s="49"/>
      <c r="M46" s="10"/>
    </row>
    <row r="47" spans="1:13" x14ac:dyDescent="0.2">
      <c r="A47" s="8"/>
      <c r="B47" s="257"/>
      <c r="C47" s="7"/>
      <c r="D47" s="7"/>
      <c r="E47" s="256"/>
      <c r="F47" s="52"/>
      <c r="G47" s="85"/>
      <c r="H47" s="85"/>
      <c r="I47" s="49"/>
      <c r="J47" s="85"/>
      <c r="K47" s="49"/>
      <c r="L47" s="49"/>
      <c r="M47" s="10"/>
    </row>
    <row r="48" spans="1:13" x14ac:dyDescent="0.2">
      <c r="A48" s="8"/>
      <c r="B48" s="257"/>
      <c r="C48" s="7"/>
      <c r="D48" s="7"/>
      <c r="E48" s="256"/>
      <c r="F48" s="52"/>
      <c r="G48" s="85"/>
      <c r="H48" s="85"/>
      <c r="I48" s="49"/>
      <c r="J48" s="85"/>
      <c r="K48" s="49"/>
      <c r="L48" s="49"/>
      <c r="M48" s="10"/>
    </row>
    <row r="49" spans="1:13" x14ac:dyDescent="0.2">
      <c r="A49" s="8"/>
      <c r="B49" s="257"/>
      <c r="C49" s="7"/>
      <c r="D49" s="7"/>
      <c r="E49" s="256"/>
      <c r="F49" s="52"/>
      <c r="G49" s="85"/>
      <c r="H49" s="85"/>
      <c r="I49" s="49"/>
      <c r="J49" s="85"/>
      <c r="K49" s="49"/>
      <c r="L49" s="49"/>
      <c r="M49" s="10"/>
    </row>
    <row r="50" spans="1:13" x14ac:dyDescent="0.2">
      <c r="A50" s="8"/>
      <c r="B50" s="257"/>
      <c r="C50" s="7"/>
      <c r="D50" s="7"/>
      <c r="E50" s="256"/>
      <c r="F50" s="52"/>
      <c r="G50" s="85"/>
      <c r="H50" s="85"/>
      <c r="I50" s="49"/>
      <c r="J50" s="85"/>
      <c r="K50" s="49"/>
      <c r="L50" s="49"/>
      <c r="M50" s="10"/>
    </row>
    <row r="51" spans="1:13" x14ac:dyDescent="0.2">
      <c r="A51" s="8"/>
      <c r="B51" s="7"/>
      <c r="C51" s="7"/>
      <c r="D51" s="7"/>
      <c r="E51" s="84"/>
      <c r="F51" s="52"/>
      <c r="G51" s="85"/>
      <c r="H51" s="85"/>
      <c r="I51" s="49"/>
      <c r="J51" s="85"/>
      <c r="K51" s="49"/>
      <c r="L51" s="49"/>
      <c r="M51" s="86"/>
    </row>
    <row r="52" spans="1:13" x14ac:dyDescent="0.2">
      <c r="A52" s="8"/>
      <c r="B52" s="7"/>
      <c r="C52" s="7"/>
      <c r="D52" s="7"/>
      <c r="E52" s="84"/>
      <c r="F52" s="52"/>
      <c r="G52" s="85"/>
      <c r="H52" s="85"/>
      <c r="I52" s="49"/>
      <c r="J52" s="85"/>
      <c r="K52" s="49"/>
      <c r="L52" s="49"/>
      <c r="M52" s="86"/>
    </row>
  </sheetData>
  <sortState xmlns:xlrd2="http://schemas.microsoft.com/office/spreadsheetml/2017/richdata2" ref="B10:M31">
    <sortCondition ref="F10:F31"/>
  </sortState>
  <customSheetViews>
    <customSheetView guid="{9F9DAF4D-D2EF-4660-943E-0C19C13C2663}" scale="46" topLeftCell="B1">
      <selection activeCell="L8" sqref="L8"/>
      <pageMargins left="0" right="0" top="0" bottom="0" header="0" footer="0"/>
      <pageSetup paperSize="9" orientation="portrait" r:id="rId1"/>
    </customSheetView>
    <customSheetView guid="{DEC7CBE2-9713-4252-8444-1D6959C164AB}" scale="80" topLeftCell="B1">
      <selection activeCell="B1" sqref="B1:K1"/>
      <pageMargins left="0" right="0" top="0" bottom="0" header="0" footer="0"/>
    </customSheetView>
    <customSheetView guid="{03B04745-F29E-4E26-B62E-F0D2264078A4}" scale="80" topLeftCell="H1">
      <selection activeCell="K3" sqref="K3"/>
      <pageMargins left="0" right="0" top="0" bottom="0" header="0" footer="0"/>
      <pageSetup paperSize="9" orientation="portrait" r:id="rId2"/>
    </customSheetView>
    <customSheetView guid="{853B6239-A439-411F-9927-AA08BF431DBB}" scale="46">
      <selection activeCell="A8" sqref="A8"/>
      <pageMargins left="0" right="0" top="0" bottom="0" header="0" footer="0"/>
      <pageSetup paperSize="9" orientation="portrait" r:id="rId3"/>
    </customSheetView>
  </customSheetViews>
  <conditionalFormatting sqref="A3:XFD3">
    <cfRule type="containsText" dxfId="31"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52" xr:uid="{00000000-0002-0000-0600-000000000000}">
      <formula1>RPT_SURVEY_TYPE</formula1>
    </dataValidation>
    <dataValidation type="decimal" allowBlank="1" showInputMessage="1" showErrorMessage="1" sqref="G9:H52" xr:uid="{00000000-0002-0000-0600-000001000000}">
      <formula1>0</formula1>
      <formula2>360</formula2>
    </dataValidation>
    <dataValidation type="decimal" allowBlank="1" showInputMessage="1" showErrorMessage="1" sqref="J9:J52" xr:uid="{00000000-0002-0000-0600-000002000000}">
      <formula1>-90</formula1>
      <formula2>90</formula2>
    </dataValidation>
  </dataValidation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I566"/>
  <sheetViews>
    <sheetView zoomScale="70" zoomScaleNormal="70" workbookViewId="0">
      <pane xSplit="1" ySplit="10" topLeftCell="B500" activePane="bottomRight" state="frozen"/>
      <selection pane="topRight" activeCell="B1" sqref="B1"/>
      <selection pane="bottomLeft" activeCell="A11" sqref="A11"/>
      <selection pane="bottomRight" activeCell="P543" sqref="P543"/>
    </sheetView>
  </sheetViews>
  <sheetFormatPr baseColWidth="10" defaultColWidth="8.83203125" defaultRowHeight="15" outlineLevelRow="1" x14ac:dyDescent="0.2"/>
  <cols>
    <col min="1" max="7" width="30.6640625" customWidth="1"/>
    <col min="8" max="8" width="26.83203125" customWidth="1"/>
    <col min="9" max="9" width="21.5" customWidth="1"/>
  </cols>
  <sheetData>
    <row r="1" spans="1:9" ht="25.25" customHeight="1" x14ac:dyDescent="0.2">
      <c r="A1" s="120" t="s">
        <v>66</v>
      </c>
      <c r="B1" s="2" t="s">
        <v>1248</v>
      </c>
      <c r="C1" s="2" t="s">
        <v>1321</v>
      </c>
      <c r="D1" s="2" t="s">
        <v>95</v>
      </c>
      <c r="E1" s="2" t="s">
        <v>1322</v>
      </c>
      <c r="F1" s="2" t="s">
        <v>1323</v>
      </c>
      <c r="G1" s="94" t="s">
        <v>1324</v>
      </c>
      <c r="H1" s="94" t="s">
        <v>1325</v>
      </c>
      <c r="I1" s="2" t="s">
        <v>1189</v>
      </c>
    </row>
    <row r="2" spans="1:9" ht="25.25" customHeight="1" outlineLevel="1" x14ac:dyDescent="0.2">
      <c r="A2" s="120" t="s">
        <v>68</v>
      </c>
      <c r="B2" s="156" t="s">
        <v>1261</v>
      </c>
      <c r="C2" s="156" t="s">
        <v>1261</v>
      </c>
      <c r="D2" s="156" t="s">
        <v>1261</v>
      </c>
      <c r="E2" s="156" t="s">
        <v>1261</v>
      </c>
      <c r="F2" s="156" t="s">
        <v>1261</v>
      </c>
      <c r="G2" s="162" t="s">
        <v>1263</v>
      </c>
      <c r="H2" s="162" t="s">
        <v>1261</v>
      </c>
      <c r="I2" s="156" t="s">
        <v>1232</v>
      </c>
    </row>
    <row r="3" spans="1:9" ht="25.25" customHeight="1" outlineLevel="1" x14ac:dyDescent="0.2">
      <c r="A3" s="121" t="s">
        <v>17</v>
      </c>
      <c r="B3" s="157" t="s">
        <v>1190</v>
      </c>
      <c r="C3" s="157" t="s">
        <v>1190</v>
      </c>
      <c r="D3" s="157" t="s">
        <v>1190</v>
      </c>
      <c r="E3" s="157" t="s">
        <v>1190</v>
      </c>
      <c r="F3" s="157" t="s">
        <v>1190</v>
      </c>
      <c r="G3" s="157" t="s">
        <v>1190</v>
      </c>
      <c r="H3" s="190" t="s">
        <v>1190</v>
      </c>
      <c r="I3" s="157"/>
    </row>
    <row r="4" spans="1:9" ht="25.25" customHeight="1" outlineLevel="1" x14ac:dyDescent="0.2">
      <c r="A4" s="120" t="s">
        <v>71</v>
      </c>
      <c r="B4" s="158" t="s">
        <v>1192</v>
      </c>
      <c r="C4" s="158" t="s">
        <v>1192</v>
      </c>
      <c r="D4" s="158" t="s">
        <v>1192</v>
      </c>
      <c r="E4" s="158" t="s">
        <v>1233</v>
      </c>
      <c r="F4" s="158" t="s">
        <v>1233</v>
      </c>
      <c r="G4" s="158" t="s">
        <v>1269</v>
      </c>
      <c r="H4" s="158" t="s">
        <v>1269</v>
      </c>
      <c r="I4" s="158" t="s">
        <v>1192</v>
      </c>
    </row>
    <row r="5" spans="1:9" ht="25.25" customHeight="1" outlineLevel="1" x14ac:dyDescent="0.2">
      <c r="A5" s="120" t="s">
        <v>73</v>
      </c>
      <c r="B5" s="158">
        <v>255</v>
      </c>
      <c r="C5" s="158">
        <v>40</v>
      </c>
      <c r="D5" s="158">
        <v>40</v>
      </c>
      <c r="E5" s="158" t="s">
        <v>1271</v>
      </c>
      <c r="F5" s="158" t="s">
        <v>1271</v>
      </c>
      <c r="G5" s="158" t="s">
        <v>1269</v>
      </c>
      <c r="H5" s="158" t="s">
        <v>1269</v>
      </c>
      <c r="I5" s="158">
        <v>2000</v>
      </c>
    </row>
    <row r="6" spans="1:9" ht="25.25" customHeight="1" outlineLevel="1" x14ac:dyDescent="0.2">
      <c r="A6" s="120" t="s">
        <v>75</v>
      </c>
      <c r="B6" s="158" t="s">
        <v>1195</v>
      </c>
      <c r="C6" s="158" t="s">
        <v>1195</v>
      </c>
      <c r="D6" s="158" t="s">
        <v>1195</v>
      </c>
      <c r="E6" s="158" t="s">
        <v>1272</v>
      </c>
      <c r="F6" s="158" t="s">
        <v>1272</v>
      </c>
      <c r="G6" s="158" t="s">
        <v>1274</v>
      </c>
      <c r="H6" s="158" t="s">
        <v>1274</v>
      </c>
      <c r="I6" s="158" t="s">
        <v>1195</v>
      </c>
    </row>
    <row r="7" spans="1:9" ht="25.25" customHeight="1" outlineLevel="1" x14ac:dyDescent="0.2">
      <c r="A7" s="120" t="s">
        <v>77</v>
      </c>
      <c r="B7" s="158" t="s">
        <v>1195</v>
      </c>
      <c r="C7" s="158" t="s">
        <v>1195</v>
      </c>
      <c r="D7" s="158" t="s">
        <v>1195</v>
      </c>
      <c r="E7" s="158">
        <v>2</v>
      </c>
      <c r="F7" s="158">
        <v>2</v>
      </c>
      <c r="G7" s="158" t="s">
        <v>1195</v>
      </c>
      <c r="H7" s="158" t="s">
        <v>1195</v>
      </c>
      <c r="I7" s="158" t="s">
        <v>1195</v>
      </c>
    </row>
    <row r="8" spans="1:9" ht="96" outlineLevel="1" x14ac:dyDescent="0.2">
      <c r="A8" s="44" t="s">
        <v>65</v>
      </c>
      <c r="B8" s="159" t="s">
        <v>1306</v>
      </c>
      <c r="C8" s="159" t="s">
        <v>1326</v>
      </c>
      <c r="D8" s="159" t="s">
        <v>1327</v>
      </c>
      <c r="E8" s="159" t="s">
        <v>1328</v>
      </c>
      <c r="F8" s="159" t="s">
        <v>1329</v>
      </c>
      <c r="G8" s="159" t="s">
        <v>1330</v>
      </c>
      <c r="H8" s="159" t="s">
        <v>1331</v>
      </c>
      <c r="I8" s="159" t="s">
        <v>1200</v>
      </c>
    </row>
    <row r="9" spans="1:9" s="181" customFormat="1" x14ac:dyDescent="0.2">
      <c r="A9" s="178"/>
      <c r="B9" s="172" t="s">
        <v>1291</v>
      </c>
      <c r="C9" s="172" t="s">
        <v>1332</v>
      </c>
      <c r="D9" s="217" t="s">
        <v>163</v>
      </c>
      <c r="E9" s="221">
        <v>0</v>
      </c>
      <c r="F9" s="221">
        <v>1</v>
      </c>
      <c r="G9" s="245">
        <v>36526</v>
      </c>
      <c r="H9" s="229">
        <v>36527</v>
      </c>
      <c r="I9" s="189"/>
    </row>
    <row r="10" spans="1:9" x14ac:dyDescent="0.2">
      <c r="A10" s="8"/>
      <c r="B10" s="7"/>
      <c r="C10" s="7"/>
      <c r="D10" s="218"/>
      <c r="E10" s="224"/>
      <c r="F10" s="224"/>
      <c r="G10" s="246"/>
      <c r="H10" s="246"/>
      <c r="I10" s="10"/>
    </row>
    <row r="11" spans="1:9" x14ac:dyDescent="0.2">
      <c r="A11" s="8"/>
      <c r="B11" s="7"/>
      <c r="C11" s="7"/>
      <c r="D11" s="218"/>
      <c r="E11" s="224"/>
      <c r="F11" s="224"/>
      <c r="G11" s="246"/>
      <c r="H11" s="246"/>
      <c r="I11" s="10"/>
    </row>
    <row r="12" spans="1:9" x14ac:dyDescent="0.2">
      <c r="A12" s="8"/>
      <c r="B12" s="7"/>
      <c r="C12" s="7"/>
      <c r="D12" s="218"/>
      <c r="E12" s="224"/>
      <c r="F12" s="224"/>
      <c r="G12" s="246"/>
      <c r="H12" s="246"/>
      <c r="I12" s="10"/>
    </row>
    <row r="13" spans="1:9" x14ac:dyDescent="0.2">
      <c r="A13" s="8"/>
      <c r="B13" s="7"/>
      <c r="C13" s="7"/>
      <c r="D13" s="218"/>
      <c r="E13" s="224"/>
      <c r="F13" s="224"/>
      <c r="G13" s="246"/>
      <c r="H13" s="246"/>
      <c r="I13" s="10"/>
    </row>
    <row r="14" spans="1:9" x14ac:dyDescent="0.2">
      <c r="A14" s="8"/>
      <c r="B14" s="7"/>
      <c r="C14" s="7"/>
      <c r="D14" s="218"/>
      <c r="E14" s="224"/>
      <c r="F14" s="224"/>
      <c r="G14" s="246"/>
      <c r="H14" s="246"/>
      <c r="I14" s="10"/>
    </row>
    <row r="15" spans="1:9" x14ac:dyDescent="0.2">
      <c r="A15" s="8"/>
      <c r="B15" s="7"/>
      <c r="C15" s="7"/>
      <c r="D15" s="218"/>
      <c r="E15" s="224"/>
      <c r="F15" s="224"/>
      <c r="G15" s="246"/>
      <c r="H15" s="246"/>
      <c r="I15" s="10"/>
    </row>
    <row r="16" spans="1:9" x14ac:dyDescent="0.2">
      <c r="A16" s="8"/>
      <c r="B16" s="7"/>
      <c r="C16" s="7"/>
      <c r="D16" s="218"/>
      <c r="E16" s="224"/>
      <c r="F16" s="224"/>
      <c r="G16" s="246"/>
      <c r="H16" s="246"/>
      <c r="I16" s="10"/>
    </row>
    <row r="17" spans="1:9" x14ac:dyDescent="0.2">
      <c r="A17" s="8"/>
      <c r="B17" s="7"/>
      <c r="C17" s="7"/>
      <c r="D17" s="218"/>
      <c r="E17" s="224"/>
      <c r="F17" s="224"/>
      <c r="G17" s="246"/>
      <c r="H17" s="246"/>
      <c r="I17" s="10"/>
    </row>
    <row r="18" spans="1:9" x14ac:dyDescent="0.2">
      <c r="A18" s="8"/>
      <c r="B18" s="7"/>
      <c r="C18" s="7"/>
      <c r="D18" s="218"/>
      <c r="E18" s="224"/>
      <c r="F18" s="224"/>
      <c r="G18" s="246"/>
      <c r="H18" s="246"/>
      <c r="I18" s="10"/>
    </row>
    <row r="19" spans="1:9" x14ac:dyDescent="0.2">
      <c r="A19" s="8"/>
      <c r="B19" s="7"/>
      <c r="C19" s="7"/>
      <c r="D19" s="218"/>
      <c r="E19" s="224"/>
      <c r="F19" s="224"/>
      <c r="G19" s="246"/>
      <c r="H19" s="246"/>
      <c r="I19" s="10"/>
    </row>
    <row r="20" spans="1:9" x14ac:dyDescent="0.2">
      <c r="A20" s="8"/>
      <c r="B20" s="7"/>
      <c r="C20" s="7"/>
      <c r="D20" s="218"/>
      <c r="E20" s="224"/>
      <c r="F20" s="224"/>
      <c r="G20" s="246"/>
      <c r="H20" s="246"/>
      <c r="I20" s="10"/>
    </row>
    <row r="21" spans="1:9" x14ac:dyDescent="0.2">
      <c r="A21" s="8"/>
      <c r="B21" s="7"/>
      <c r="C21" s="7"/>
      <c r="D21" s="218"/>
      <c r="E21" s="224"/>
      <c r="F21" s="224"/>
      <c r="G21" s="246"/>
      <c r="H21" s="246"/>
      <c r="I21" s="10"/>
    </row>
    <row r="22" spans="1:9" x14ac:dyDescent="0.2">
      <c r="A22" s="8"/>
      <c r="B22" s="7"/>
      <c r="C22" s="7"/>
      <c r="D22" s="218"/>
      <c r="E22" s="224"/>
      <c r="F22" s="224"/>
      <c r="G22" s="246"/>
      <c r="H22" s="246"/>
      <c r="I22" s="10"/>
    </row>
    <row r="23" spans="1:9" x14ac:dyDescent="0.2">
      <c r="A23" s="8"/>
      <c r="B23" s="7"/>
      <c r="C23" s="7"/>
      <c r="D23" s="218"/>
      <c r="E23" s="224"/>
      <c r="F23" s="224"/>
      <c r="G23" s="246"/>
      <c r="H23" s="246"/>
      <c r="I23" s="10"/>
    </row>
    <row r="24" spans="1:9" x14ac:dyDescent="0.2">
      <c r="A24" s="8"/>
      <c r="B24" s="7"/>
      <c r="C24" s="7"/>
      <c r="D24" s="218"/>
      <c r="E24" s="224"/>
      <c r="F24" s="224"/>
      <c r="G24" s="246"/>
      <c r="H24" s="246"/>
      <c r="I24" s="10"/>
    </row>
    <row r="25" spans="1:9" x14ac:dyDescent="0.2">
      <c r="A25" s="8"/>
      <c r="B25" s="7"/>
      <c r="C25" s="7"/>
      <c r="D25" s="218"/>
      <c r="E25" s="224"/>
      <c r="F25" s="224"/>
      <c r="G25" s="246"/>
      <c r="H25" s="246"/>
      <c r="I25" s="10"/>
    </row>
    <row r="26" spans="1:9" x14ac:dyDescent="0.2">
      <c r="A26" s="8"/>
      <c r="B26" s="7"/>
      <c r="C26" s="7"/>
      <c r="D26" s="218"/>
      <c r="E26" s="224"/>
      <c r="F26" s="224"/>
      <c r="G26" s="246"/>
      <c r="H26" s="246"/>
      <c r="I26" s="10"/>
    </row>
    <row r="27" spans="1:9" x14ac:dyDescent="0.2">
      <c r="A27" s="8"/>
      <c r="B27" s="7"/>
      <c r="C27" s="7"/>
      <c r="D27" s="218"/>
      <c r="E27" s="224"/>
      <c r="F27" s="224"/>
      <c r="G27" s="246"/>
      <c r="H27" s="246"/>
      <c r="I27" s="10"/>
    </row>
    <row r="28" spans="1:9" x14ac:dyDescent="0.2">
      <c r="A28" s="8"/>
      <c r="B28" s="7"/>
      <c r="C28" s="7"/>
      <c r="D28" s="218"/>
      <c r="E28" s="224"/>
      <c r="F28" s="224"/>
      <c r="G28" s="246"/>
      <c r="H28" s="246"/>
      <c r="I28" s="10"/>
    </row>
    <row r="29" spans="1:9" x14ac:dyDescent="0.2">
      <c r="A29" s="8"/>
      <c r="B29" s="7"/>
      <c r="C29" s="7"/>
      <c r="D29" s="218"/>
      <c r="E29" s="224"/>
      <c r="F29" s="224"/>
      <c r="G29" s="246"/>
      <c r="H29" s="246"/>
      <c r="I29" s="10"/>
    </row>
    <row r="30" spans="1:9" x14ac:dyDescent="0.2">
      <c r="A30" s="8"/>
      <c r="B30" s="7"/>
      <c r="C30" s="7"/>
      <c r="D30" s="218"/>
      <c r="E30" s="224"/>
      <c r="F30" s="224"/>
      <c r="G30" s="246"/>
      <c r="H30" s="246"/>
      <c r="I30" s="10"/>
    </row>
    <row r="31" spans="1:9" x14ac:dyDescent="0.2">
      <c r="A31" s="8"/>
      <c r="B31" s="7"/>
      <c r="C31" s="7"/>
      <c r="D31" s="218"/>
      <c r="E31" s="224"/>
      <c r="F31" s="224"/>
      <c r="G31" s="246"/>
      <c r="H31" s="246"/>
      <c r="I31" s="10"/>
    </row>
    <row r="32" spans="1:9" x14ac:dyDescent="0.2">
      <c r="A32" s="8"/>
      <c r="B32" s="7"/>
      <c r="C32" s="7"/>
      <c r="D32" s="218"/>
      <c r="E32" s="224"/>
      <c r="F32" s="224"/>
      <c r="G32" s="246"/>
      <c r="H32" s="246"/>
      <c r="I32" s="10"/>
    </row>
    <row r="33" spans="1:9" x14ac:dyDescent="0.2">
      <c r="A33" s="8"/>
      <c r="B33" s="7"/>
      <c r="C33" s="7"/>
      <c r="D33" s="218"/>
      <c r="E33" s="224"/>
      <c r="F33" s="224"/>
      <c r="G33" s="246"/>
      <c r="H33" s="246"/>
      <c r="I33" s="10"/>
    </row>
    <row r="34" spans="1:9" x14ac:dyDescent="0.2">
      <c r="A34" s="8"/>
      <c r="B34" s="7"/>
      <c r="C34" s="7"/>
      <c r="D34" s="218"/>
      <c r="E34" s="224"/>
      <c r="F34" s="224"/>
      <c r="G34" s="246"/>
      <c r="H34" s="246"/>
      <c r="I34" s="10"/>
    </row>
    <row r="35" spans="1:9" x14ac:dyDescent="0.2">
      <c r="A35" s="8"/>
      <c r="B35" s="7"/>
      <c r="C35" s="7"/>
      <c r="D35" s="218"/>
      <c r="E35" s="224"/>
      <c r="F35" s="224"/>
      <c r="G35" s="246"/>
      <c r="H35" s="246"/>
      <c r="I35" s="10"/>
    </row>
    <row r="36" spans="1:9" x14ac:dyDescent="0.2">
      <c r="A36" s="8"/>
      <c r="B36" s="7"/>
      <c r="C36" s="7"/>
      <c r="D36" s="218"/>
      <c r="E36" s="224"/>
      <c r="F36" s="224"/>
      <c r="G36" s="246"/>
      <c r="H36" s="246"/>
      <c r="I36" s="10"/>
    </row>
    <row r="37" spans="1:9" x14ac:dyDescent="0.2">
      <c r="A37" s="8"/>
      <c r="B37" s="7"/>
      <c r="C37" s="7"/>
      <c r="D37" s="218"/>
      <c r="E37" s="224"/>
      <c r="F37" s="224"/>
      <c r="G37" s="246"/>
      <c r="H37" s="246"/>
      <c r="I37" s="10"/>
    </row>
    <row r="38" spans="1:9" x14ac:dyDescent="0.2">
      <c r="A38" s="8"/>
      <c r="B38" s="7"/>
      <c r="C38" s="7"/>
      <c r="D38" s="218"/>
      <c r="E38" s="224"/>
      <c r="F38" s="224"/>
      <c r="G38" s="246"/>
      <c r="H38" s="246"/>
      <c r="I38" s="10"/>
    </row>
    <row r="39" spans="1:9" x14ac:dyDescent="0.2">
      <c r="A39" s="8"/>
      <c r="B39" s="7"/>
      <c r="C39" s="7"/>
      <c r="D39" s="218"/>
      <c r="E39" s="224"/>
      <c r="F39" s="224"/>
      <c r="G39" s="246"/>
      <c r="H39" s="246"/>
      <c r="I39" s="10"/>
    </row>
    <row r="40" spans="1:9" x14ac:dyDescent="0.2">
      <c r="A40" s="8"/>
      <c r="B40" s="7"/>
      <c r="C40" s="7"/>
      <c r="D40" s="218"/>
      <c r="E40" s="224"/>
      <c r="F40" s="224"/>
      <c r="G40" s="246"/>
      <c r="H40" s="246"/>
      <c r="I40" s="10"/>
    </row>
    <row r="41" spans="1:9" x14ac:dyDescent="0.2">
      <c r="A41" s="8"/>
      <c r="B41" s="7"/>
      <c r="C41" s="7"/>
      <c r="D41" s="218"/>
      <c r="E41" s="224"/>
      <c r="F41" s="224"/>
      <c r="G41" s="246"/>
      <c r="H41" s="246"/>
      <c r="I41" s="10"/>
    </row>
    <row r="42" spans="1:9" x14ac:dyDescent="0.2">
      <c r="A42" s="8"/>
      <c r="B42" s="7"/>
      <c r="C42" s="7"/>
      <c r="D42" s="218"/>
      <c r="E42" s="224"/>
      <c r="F42" s="224"/>
      <c r="G42" s="246"/>
      <c r="H42" s="246"/>
      <c r="I42" s="10"/>
    </row>
    <row r="43" spans="1:9" x14ac:dyDescent="0.2">
      <c r="A43" s="8"/>
      <c r="B43" s="7"/>
      <c r="C43" s="7"/>
      <c r="D43" s="218"/>
      <c r="E43" s="224"/>
      <c r="F43" s="224"/>
      <c r="G43" s="246"/>
      <c r="H43" s="246"/>
      <c r="I43" s="10"/>
    </row>
    <row r="44" spans="1:9" x14ac:dyDescent="0.2">
      <c r="A44" s="8"/>
      <c r="B44" s="7"/>
      <c r="C44" s="7"/>
      <c r="D44" s="218"/>
      <c r="E44" s="224"/>
      <c r="F44" s="224"/>
      <c r="G44" s="246"/>
      <c r="H44" s="246"/>
      <c r="I44" s="10"/>
    </row>
    <row r="45" spans="1:9" x14ac:dyDescent="0.2">
      <c r="A45" s="8"/>
      <c r="B45" s="7"/>
      <c r="C45" s="7"/>
      <c r="D45" s="218"/>
      <c r="E45" s="224"/>
      <c r="F45" s="224"/>
      <c r="G45" s="246"/>
      <c r="H45" s="246"/>
      <c r="I45" s="10"/>
    </row>
    <row r="46" spans="1:9" x14ac:dyDescent="0.2">
      <c r="A46" s="8"/>
      <c r="B46" s="7"/>
      <c r="C46" s="7"/>
      <c r="D46" s="218"/>
      <c r="E46" s="224"/>
      <c r="F46" s="224"/>
      <c r="G46" s="246"/>
      <c r="H46" s="246"/>
      <c r="I46" s="10"/>
    </row>
    <row r="47" spans="1:9" x14ac:dyDescent="0.2">
      <c r="A47" s="8"/>
      <c r="B47" s="7"/>
      <c r="C47" s="7"/>
      <c r="D47" s="218"/>
      <c r="E47" s="224"/>
      <c r="F47" s="224"/>
      <c r="G47" s="246"/>
      <c r="H47" s="246"/>
      <c r="I47" s="10"/>
    </row>
    <row r="48" spans="1:9" x14ac:dyDescent="0.2">
      <c r="A48" s="8"/>
      <c r="B48" s="7"/>
      <c r="C48" s="7"/>
      <c r="D48" s="218"/>
      <c r="E48" s="224"/>
      <c r="F48" s="224"/>
      <c r="G48" s="246"/>
      <c r="H48" s="246"/>
      <c r="I48" s="10"/>
    </row>
    <row r="49" spans="1:9" x14ac:dyDescent="0.2">
      <c r="A49" s="8"/>
      <c r="B49" s="7"/>
      <c r="C49" s="7"/>
      <c r="D49" s="218"/>
      <c r="E49" s="224"/>
      <c r="F49" s="224"/>
      <c r="G49" s="246"/>
      <c r="H49" s="246"/>
      <c r="I49" s="10"/>
    </row>
    <row r="50" spans="1:9" x14ac:dyDescent="0.2">
      <c r="A50" s="8"/>
      <c r="B50" s="7"/>
      <c r="C50" s="7"/>
      <c r="D50" s="218"/>
      <c r="E50" s="224"/>
      <c r="F50" s="224"/>
      <c r="G50" s="246"/>
      <c r="H50" s="246"/>
      <c r="I50" s="10"/>
    </row>
    <row r="51" spans="1:9" x14ac:dyDescent="0.2">
      <c r="A51" s="8"/>
      <c r="B51" s="7"/>
      <c r="C51" s="7"/>
      <c r="D51" s="218"/>
      <c r="E51" s="224"/>
      <c r="F51" s="224"/>
      <c r="G51" s="246"/>
      <c r="H51" s="246"/>
      <c r="I51" s="10"/>
    </row>
    <row r="52" spans="1:9" x14ac:dyDescent="0.2">
      <c r="A52" s="8"/>
      <c r="B52" s="7"/>
      <c r="C52" s="7"/>
      <c r="D52" s="218"/>
      <c r="E52" s="224"/>
      <c r="F52" s="224"/>
      <c r="G52" s="246"/>
      <c r="H52" s="246"/>
      <c r="I52" s="10"/>
    </row>
    <row r="53" spans="1:9" x14ac:dyDescent="0.2">
      <c r="A53" s="8"/>
      <c r="B53" s="7"/>
      <c r="C53" s="7"/>
      <c r="D53" s="218"/>
      <c r="E53" s="224"/>
      <c r="F53" s="224"/>
      <c r="G53" s="246"/>
      <c r="H53" s="246"/>
      <c r="I53" s="10"/>
    </row>
    <row r="54" spans="1:9" x14ac:dyDescent="0.2">
      <c r="A54" s="8"/>
      <c r="B54" s="7"/>
      <c r="C54" s="7"/>
      <c r="D54" s="218"/>
      <c r="E54" s="224"/>
      <c r="F54" s="224"/>
      <c r="G54" s="246"/>
      <c r="H54" s="246"/>
      <c r="I54" s="10"/>
    </row>
    <row r="55" spans="1:9" x14ac:dyDescent="0.2">
      <c r="A55" s="8"/>
      <c r="B55" s="7"/>
      <c r="C55" s="7"/>
      <c r="D55" s="218"/>
      <c r="E55" s="224"/>
      <c r="F55" s="224"/>
      <c r="G55" s="246"/>
      <c r="H55" s="246"/>
      <c r="I55" s="10"/>
    </row>
    <row r="56" spans="1:9" x14ac:dyDescent="0.2">
      <c r="A56" s="8"/>
      <c r="B56" s="7"/>
      <c r="C56" s="7"/>
      <c r="D56" s="218"/>
      <c r="E56" s="224"/>
      <c r="F56" s="224"/>
      <c r="G56" s="246"/>
      <c r="H56" s="246"/>
      <c r="I56" s="10"/>
    </row>
    <row r="57" spans="1:9" x14ac:dyDescent="0.2">
      <c r="A57" s="8"/>
      <c r="B57" s="7"/>
      <c r="C57" s="7"/>
      <c r="D57" s="218"/>
      <c r="E57" s="224"/>
      <c r="F57" s="224"/>
      <c r="G57" s="246"/>
      <c r="H57" s="246"/>
      <c r="I57" s="10"/>
    </row>
    <row r="58" spans="1:9" x14ac:dyDescent="0.2">
      <c r="A58" s="8"/>
      <c r="B58" s="7"/>
      <c r="C58" s="7"/>
      <c r="D58" s="218"/>
      <c r="E58" s="224"/>
      <c r="F58" s="224"/>
      <c r="G58" s="246"/>
      <c r="H58" s="246"/>
      <c r="I58" s="10"/>
    </row>
    <row r="59" spans="1:9" x14ac:dyDescent="0.2">
      <c r="A59" s="8"/>
      <c r="B59" s="7"/>
      <c r="C59" s="7"/>
      <c r="D59" s="218"/>
      <c r="E59" s="224"/>
      <c r="F59" s="224"/>
      <c r="G59" s="246"/>
      <c r="H59" s="246"/>
      <c r="I59" s="10"/>
    </row>
    <row r="60" spans="1:9" x14ac:dyDescent="0.2">
      <c r="A60" s="8"/>
      <c r="B60" s="7"/>
      <c r="C60" s="7"/>
      <c r="D60" s="218"/>
      <c r="E60" s="224"/>
      <c r="F60" s="224"/>
      <c r="G60" s="246"/>
      <c r="H60" s="246"/>
      <c r="I60" s="10"/>
    </row>
    <row r="61" spans="1:9" x14ac:dyDescent="0.2">
      <c r="A61" s="8"/>
      <c r="B61" s="7"/>
      <c r="C61" s="7"/>
      <c r="D61" s="218"/>
      <c r="E61" s="224"/>
      <c r="F61" s="224"/>
      <c r="G61" s="246"/>
      <c r="H61" s="246"/>
      <c r="I61" s="10"/>
    </row>
    <row r="62" spans="1:9" x14ac:dyDescent="0.2">
      <c r="A62" s="8"/>
      <c r="B62" s="7"/>
      <c r="C62" s="7"/>
      <c r="D62" s="218"/>
      <c r="E62" s="224"/>
      <c r="F62" s="224"/>
      <c r="G62" s="246"/>
      <c r="H62" s="246"/>
      <c r="I62" s="10"/>
    </row>
    <row r="63" spans="1:9" x14ac:dyDescent="0.2">
      <c r="A63" s="8"/>
      <c r="B63" s="7"/>
      <c r="C63" s="7"/>
      <c r="D63" s="218"/>
      <c r="E63" s="224"/>
      <c r="F63" s="224"/>
      <c r="G63" s="246"/>
      <c r="H63" s="246"/>
      <c r="I63" s="10"/>
    </row>
    <row r="64" spans="1:9" x14ac:dyDescent="0.2">
      <c r="A64" s="8"/>
      <c r="B64" s="7"/>
      <c r="C64" s="7"/>
      <c r="D64" s="218"/>
      <c r="E64" s="224"/>
      <c r="F64" s="224"/>
      <c r="G64" s="246"/>
      <c r="H64" s="246"/>
      <c r="I64" s="10"/>
    </row>
    <row r="65" spans="1:9" x14ac:dyDescent="0.2">
      <c r="A65" s="8"/>
      <c r="B65" s="7"/>
      <c r="C65" s="7"/>
      <c r="D65" s="218"/>
      <c r="E65" s="224"/>
      <c r="F65" s="224"/>
      <c r="G65" s="246"/>
      <c r="H65" s="246"/>
      <c r="I65" s="10"/>
    </row>
    <row r="66" spans="1:9" x14ac:dyDescent="0.2">
      <c r="A66" s="8"/>
      <c r="B66" s="7"/>
      <c r="C66" s="7"/>
      <c r="D66" s="218"/>
      <c r="E66" s="224"/>
      <c r="F66" s="224"/>
      <c r="G66" s="246"/>
      <c r="H66" s="246"/>
      <c r="I66" s="10"/>
    </row>
    <row r="67" spans="1:9" x14ac:dyDescent="0.2">
      <c r="A67" s="8"/>
      <c r="B67" s="7"/>
      <c r="C67" s="7"/>
      <c r="D67" s="218"/>
      <c r="E67" s="224"/>
      <c r="F67" s="224"/>
      <c r="G67" s="246"/>
      <c r="H67" s="246"/>
      <c r="I67" s="10"/>
    </row>
    <row r="68" spans="1:9" x14ac:dyDescent="0.2">
      <c r="A68" s="8"/>
      <c r="B68" s="7"/>
      <c r="C68" s="7"/>
      <c r="D68" s="218"/>
      <c r="E68" s="224"/>
      <c r="F68" s="224"/>
      <c r="G68" s="246"/>
      <c r="H68" s="246"/>
      <c r="I68" s="10"/>
    </row>
    <row r="69" spans="1:9" x14ac:dyDescent="0.2">
      <c r="A69" s="8"/>
      <c r="B69" s="7"/>
      <c r="C69" s="7"/>
      <c r="D69" s="218"/>
      <c r="E69" s="224"/>
      <c r="F69" s="224"/>
      <c r="G69" s="246"/>
      <c r="H69" s="246"/>
      <c r="I69" s="10"/>
    </row>
    <row r="70" spans="1:9" x14ac:dyDescent="0.2">
      <c r="A70" s="8"/>
      <c r="B70" s="7"/>
      <c r="C70" s="7"/>
      <c r="D70" s="218"/>
      <c r="E70" s="224"/>
      <c r="F70" s="224"/>
      <c r="G70" s="246"/>
      <c r="H70" s="246"/>
      <c r="I70" s="10"/>
    </row>
    <row r="71" spans="1:9" x14ac:dyDescent="0.2">
      <c r="A71" s="8"/>
      <c r="B71" s="7"/>
      <c r="C71" s="7"/>
      <c r="D71" s="218"/>
      <c r="E71" s="224"/>
      <c r="F71" s="224"/>
      <c r="G71" s="246"/>
      <c r="H71" s="246"/>
      <c r="I71" s="10"/>
    </row>
    <row r="72" spans="1:9" x14ac:dyDescent="0.2">
      <c r="A72" s="8"/>
      <c r="B72" s="7"/>
      <c r="C72" s="7"/>
      <c r="D72" s="218"/>
      <c r="E72" s="224"/>
      <c r="F72" s="224"/>
      <c r="G72" s="246"/>
      <c r="H72" s="246"/>
      <c r="I72" s="10"/>
    </row>
    <row r="73" spans="1:9" x14ac:dyDescent="0.2">
      <c r="A73" s="8"/>
      <c r="B73" s="7"/>
      <c r="C73" s="7"/>
      <c r="D73" s="218"/>
      <c r="E73" s="224"/>
      <c r="F73" s="224"/>
      <c r="G73" s="246"/>
      <c r="H73" s="246"/>
      <c r="I73" s="10"/>
    </row>
    <row r="74" spans="1:9" x14ac:dyDescent="0.2">
      <c r="A74" s="8"/>
      <c r="B74" s="7"/>
      <c r="C74" s="7"/>
      <c r="D74" s="218"/>
      <c r="E74" s="224"/>
      <c r="F74" s="224"/>
      <c r="G74" s="246"/>
      <c r="H74" s="246"/>
      <c r="I74" s="10"/>
    </row>
    <row r="75" spans="1:9" x14ac:dyDescent="0.2">
      <c r="A75" s="8"/>
      <c r="B75" s="7"/>
      <c r="C75" s="7"/>
      <c r="D75" s="218"/>
      <c r="E75" s="224"/>
      <c r="F75" s="224"/>
      <c r="G75" s="246"/>
      <c r="H75" s="246"/>
      <c r="I75" s="10"/>
    </row>
    <row r="76" spans="1:9" x14ac:dyDescent="0.2">
      <c r="A76" s="8"/>
      <c r="B76" s="7"/>
      <c r="C76" s="7"/>
      <c r="D76" s="218"/>
      <c r="E76" s="224"/>
      <c r="F76" s="224"/>
      <c r="G76" s="246"/>
      <c r="H76" s="246"/>
      <c r="I76" s="10"/>
    </row>
    <row r="77" spans="1:9" x14ac:dyDescent="0.2">
      <c r="A77" s="8"/>
      <c r="B77" s="7"/>
      <c r="C77" s="7"/>
      <c r="D77" s="218"/>
      <c r="E77" s="224"/>
      <c r="F77" s="224"/>
      <c r="G77" s="246"/>
      <c r="H77" s="246"/>
      <c r="I77" s="10"/>
    </row>
    <row r="78" spans="1:9" x14ac:dyDescent="0.2">
      <c r="A78" s="8"/>
      <c r="B78" s="7"/>
      <c r="C78" s="7"/>
      <c r="D78" s="218"/>
      <c r="E78" s="224"/>
      <c r="F78" s="224"/>
      <c r="G78" s="246"/>
      <c r="H78" s="246"/>
      <c r="I78" s="10"/>
    </row>
    <row r="79" spans="1:9" x14ac:dyDescent="0.2">
      <c r="A79" s="8"/>
      <c r="B79" s="7"/>
      <c r="C79" s="7"/>
      <c r="D79" s="218"/>
      <c r="E79" s="224"/>
      <c r="F79" s="224"/>
      <c r="G79" s="246"/>
      <c r="H79" s="246"/>
      <c r="I79" s="10"/>
    </row>
    <row r="80" spans="1:9" x14ac:dyDescent="0.2">
      <c r="A80" s="8"/>
      <c r="B80" s="7"/>
      <c r="C80" s="7"/>
      <c r="D80" s="218"/>
      <c r="E80" s="224"/>
      <c r="F80" s="224"/>
      <c r="G80" s="246"/>
      <c r="H80" s="246"/>
      <c r="I80" s="10"/>
    </row>
    <row r="81" spans="1:9" x14ac:dyDescent="0.2">
      <c r="A81" s="8"/>
      <c r="B81" s="7"/>
      <c r="C81" s="7"/>
      <c r="D81" s="218"/>
      <c r="E81" s="224"/>
      <c r="F81" s="224"/>
      <c r="G81" s="246"/>
      <c r="H81" s="246"/>
      <c r="I81" s="10"/>
    </row>
    <row r="82" spans="1:9" x14ac:dyDescent="0.2">
      <c r="A82" s="8"/>
      <c r="B82" s="7"/>
      <c r="C82" s="7"/>
      <c r="D82" s="218"/>
      <c r="E82" s="224"/>
      <c r="F82" s="224"/>
      <c r="G82" s="246"/>
      <c r="H82" s="246"/>
      <c r="I82" s="10"/>
    </row>
    <row r="83" spans="1:9" x14ac:dyDescent="0.2">
      <c r="A83" s="8"/>
      <c r="B83" s="7"/>
      <c r="C83" s="7"/>
      <c r="D83" s="218"/>
      <c r="E83" s="224"/>
      <c r="F83" s="224"/>
      <c r="G83" s="246"/>
      <c r="H83" s="246"/>
      <c r="I83" s="10"/>
    </row>
    <row r="84" spans="1:9" x14ac:dyDescent="0.2">
      <c r="A84" s="8"/>
      <c r="B84" s="7"/>
      <c r="C84" s="7"/>
      <c r="D84" s="218"/>
      <c r="E84" s="224"/>
      <c r="F84" s="224"/>
      <c r="G84" s="246"/>
      <c r="H84" s="246"/>
      <c r="I84" s="10"/>
    </row>
    <row r="85" spans="1:9" x14ac:dyDescent="0.2">
      <c r="A85" s="8"/>
      <c r="B85" s="7"/>
      <c r="C85" s="7"/>
      <c r="D85" s="218"/>
      <c r="E85" s="224"/>
      <c r="F85" s="224"/>
      <c r="G85" s="246"/>
      <c r="H85" s="246"/>
      <c r="I85" s="10"/>
    </row>
    <row r="86" spans="1:9" x14ac:dyDescent="0.2">
      <c r="A86" s="8"/>
      <c r="B86" s="7"/>
      <c r="C86" s="7"/>
      <c r="D86" s="218"/>
      <c r="E86" s="224"/>
      <c r="F86" s="224"/>
      <c r="G86" s="246"/>
      <c r="H86" s="246"/>
      <c r="I86" s="10"/>
    </row>
    <row r="87" spans="1:9" x14ac:dyDescent="0.2">
      <c r="A87" s="8"/>
      <c r="B87" s="7"/>
      <c r="C87" s="7"/>
      <c r="D87" s="218"/>
      <c r="E87" s="224"/>
      <c r="F87" s="224"/>
      <c r="G87" s="246"/>
      <c r="H87" s="246"/>
      <c r="I87" s="10"/>
    </row>
    <row r="88" spans="1:9" x14ac:dyDescent="0.2">
      <c r="A88" s="8"/>
      <c r="B88" s="7"/>
      <c r="C88" s="7"/>
      <c r="D88" s="218"/>
      <c r="E88" s="224"/>
      <c r="F88" s="224"/>
      <c r="G88" s="246"/>
      <c r="H88" s="246"/>
      <c r="I88" s="10"/>
    </row>
    <row r="89" spans="1:9" x14ac:dyDescent="0.2">
      <c r="A89" s="8"/>
      <c r="B89" s="7"/>
      <c r="C89" s="7"/>
      <c r="D89" s="218"/>
      <c r="E89" s="224"/>
      <c r="F89" s="224"/>
      <c r="G89" s="246"/>
      <c r="H89" s="246"/>
      <c r="I89" s="10"/>
    </row>
    <row r="90" spans="1:9" x14ac:dyDescent="0.2">
      <c r="A90" s="8"/>
      <c r="B90" s="7"/>
      <c r="C90" s="7"/>
      <c r="D90" s="218"/>
      <c r="E90" s="224"/>
      <c r="F90" s="224"/>
      <c r="G90" s="246"/>
      <c r="H90" s="246"/>
      <c r="I90" s="10"/>
    </row>
    <row r="91" spans="1:9" x14ac:dyDescent="0.2">
      <c r="A91" s="8"/>
      <c r="B91" s="7"/>
      <c r="C91" s="7"/>
      <c r="D91" s="218"/>
      <c r="E91" s="224"/>
      <c r="F91" s="224"/>
      <c r="G91" s="246"/>
      <c r="H91" s="246"/>
      <c r="I91" s="10"/>
    </row>
    <row r="92" spans="1:9" x14ac:dyDescent="0.2">
      <c r="A92" s="8"/>
      <c r="B92" s="7"/>
      <c r="C92" s="7"/>
      <c r="D92" s="218"/>
      <c r="E92" s="224"/>
      <c r="F92" s="224"/>
      <c r="G92" s="246"/>
      <c r="H92" s="246"/>
      <c r="I92" s="10"/>
    </row>
    <row r="93" spans="1:9" x14ac:dyDescent="0.2">
      <c r="A93" s="8"/>
      <c r="B93" s="7"/>
      <c r="C93" s="7"/>
      <c r="D93" s="218"/>
      <c r="E93" s="224"/>
      <c r="F93" s="224"/>
      <c r="G93" s="246"/>
      <c r="H93" s="246"/>
      <c r="I93" s="10"/>
    </row>
    <row r="94" spans="1:9" x14ac:dyDescent="0.2">
      <c r="A94" s="8"/>
      <c r="B94" s="7"/>
      <c r="C94" s="7"/>
      <c r="D94" s="218"/>
      <c r="E94" s="224"/>
      <c r="F94" s="224"/>
      <c r="G94" s="246"/>
      <c r="H94" s="246"/>
      <c r="I94" s="10"/>
    </row>
    <row r="95" spans="1:9" x14ac:dyDescent="0.2">
      <c r="A95" s="8"/>
      <c r="B95" s="7"/>
      <c r="C95" s="7"/>
      <c r="D95" s="218"/>
      <c r="E95" s="224"/>
      <c r="F95" s="224"/>
      <c r="G95" s="246"/>
      <c r="H95" s="246"/>
      <c r="I95" s="10"/>
    </row>
    <row r="96" spans="1:9" x14ac:dyDescent="0.2">
      <c r="A96" s="8"/>
      <c r="B96" s="7"/>
      <c r="C96" s="7"/>
      <c r="D96" s="218"/>
      <c r="E96" s="224"/>
      <c r="F96" s="224"/>
      <c r="G96" s="246"/>
      <c r="H96" s="246"/>
      <c r="I96" s="10"/>
    </row>
    <row r="97" spans="1:9" x14ac:dyDescent="0.2">
      <c r="A97" s="8"/>
      <c r="B97" s="7"/>
      <c r="C97" s="7"/>
      <c r="D97" s="218"/>
      <c r="E97" s="224"/>
      <c r="F97" s="224"/>
      <c r="G97" s="246"/>
      <c r="H97" s="246"/>
      <c r="I97" s="10"/>
    </row>
    <row r="98" spans="1:9" x14ac:dyDescent="0.2">
      <c r="A98" s="8"/>
      <c r="B98" s="7"/>
      <c r="C98" s="7"/>
      <c r="D98" s="218"/>
      <c r="E98" s="224"/>
      <c r="F98" s="224"/>
      <c r="G98" s="246"/>
      <c r="H98" s="246"/>
      <c r="I98" s="10"/>
    </row>
    <row r="99" spans="1:9" x14ac:dyDescent="0.2">
      <c r="A99" s="8"/>
      <c r="B99" s="7"/>
      <c r="C99" s="7"/>
      <c r="D99" s="218"/>
      <c r="E99" s="224"/>
      <c r="F99" s="224"/>
      <c r="G99" s="246"/>
      <c r="H99" s="246"/>
      <c r="I99" s="10"/>
    </row>
    <row r="100" spans="1:9" x14ac:dyDescent="0.2">
      <c r="A100" s="8"/>
      <c r="B100" s="7"/>
      <c r="C100" s="7"/>
      <c r="D100" s="218"/>
      <c r="E100" s="224"/>
      <c r="F100" s="224"/>
      <c r="G100" s="246"/>
      <c r="H100" s="246"/>
      <c r="I100" s="10"/>
    </row>
    <row r="101" spans="1:9" x14ac:dyDescent="0.2">
      <c r="A101" s="8"/>
      <c r="B101" s="7"/>
      <c r="C101" s="7"/>
      <c r="D101" s="218"/>
      <c r="E101" s="224"/>
      <c r="F101" s="224"/>
      <c r="G101" s="246"/>
      <c r="H101" s="246"/>
      <c r="I101" s="10"/>
    </row>
    <row r="102" spans="1:9" x14ac:dyDescent="0.2">
      <c r="A102" s="8"/>
      <c r="B102" s="7"/>
      <c r="C102" s="7"/>
      <c r="D102" s="218"/>
      <c r="E102" s="224"/>
      <c r="F102" s="224"/>
      <c r="G102" s="246"/>
      <c r="H102" s="246"/>
      <c r="I102" s="10"/>
    </row>
    <row r="103" spans="1:9" x14ac:dyDescent="0.2">
      <c r="A103" s="8"/>
      <c r="B103" s="7"/>
      <c r="C103" s="7"/>
      <c r="D103" s="218"/>
      <c r="E103" s="224"/>
      <c r="F103" s="224"/>
      <c r="G103" s="246"/>
      <c r="H103" s="246"/>
      <c r="I103" s="10"/>
    </row>
    <row r="104" spans="1:9" x14ac:dyDescent="0.2">
      <c r="A104" s="8"/>
      <c r="B104" s="7"/>
      <c r="C104" s="7"/>
      <c r="D104" s="218"/>
      <c r="E104" s="224"/>
      <c r="F104" s="224"/>
      <c r="G104" s="246"/>
      <c r="H104" s="246"/>
      <c r="I104" s="10"/>
    </row>
    <row r="105" spans="1:9" x14ac:dyDescent="0.2">
      <c r="A105" s="8"/>
      <c r="B105" s="7"/>
      <c r="C105" s="7"/>
      <c r="D105" s="218"/>
      <c r="E105" s="224"/>
      <c r="F105" s="224"/>
      <c r="G105" s="246"/>
      <c r="H105" s="246"/>
      <c r="I105" s="10"/>
    </row>
    <row r="106" spans="1:9" x14ac:dyDescent="0.2">
      <c r="A106" s="8"/>
      <c r="B106" s="7"/>
      <c r="C106" s="7"/>
      <c r="D106" s="218"/>
      <c r="E106" s="224"/>
      <c r="F106" s="224"/>
      <c r="G106" s="246"/>
      <c r="H106" s="246"/>
      <c r="I106" s="10"/>
    </row>
    <row r="107" spans="1:9" x14ac:dyDescent="0.2">
      <c r="A107" s="8"/>
      <c r="B107" s="7"/>
      <c r="C107" s="7"/>
      <c r="D107" s="218"/>
      <c r="E107" s="224"/>
      <c r="F107" s="224"/>
      <c r="G107" s="246"/>
      <c r="H107" s="246"/>
      <c r="I107" s="10"/>
    </row>
    <row r="108" spans="1:9" x14ac:dyDescent="0.2">
      <c r="A108" s="8"/>
      <c r="B108" s="7"/>
      <c r="C108" s="7"/>
      <c r="D108" s="218"/>
      <c r="E108" s="224"/>
      <c r="F108" s="224"/>
      <c r="G108" s="246"/>
      <c r="H108" s="246"/>
      <c r="I108" s="10"/>
    </row>
    <row r="109" spans="1:9" x14ac:dyDescent="0.2">
      <c r="A109" s="8"/>
      <c r="B109" s="7"/>
      <c r="C109" s="7"/>
      <c r="D109" s="218"/>
      <c r="E109" s="224"/>
      <c r="F109" s="224"/>
      <c r="G109" s="246"/>
      <c r="H109" s="246"/>
      <c r="I109" s="10"/>
    </row>
    <row r="110" spans="1:9" x14ac:dyDescent="0.2">
      <c r="A110" s="8"/>
      <c r="B110" s="7"/>
      <c r="C110" s="7"/>
      <c r="D110" s="218"/>
      <c r="E110" s="224"/>
      <c r="F110" s="224"/>
      <c r="G110" s="246"/>
      <c r="H110" s="246"/>
      <c r="I110" s="10"/>
    </row>
    <row r="111" spans="1:9" x14ac:dyDescent="0.2">
      <c r="A111" s="8"/>
      <c r="B111" s="7"/>
      <c r="C111" s="7"/>
      <c r="D111" s="218"/>
      <c r="E111" s="224"/>
      <c r="F111" s="224"/>
      <c r="G111" s="246"/>
      <c r="H111" s="246"/>
      <c r="I111" s="10"/>
    </row>
    <row r="112" spans="1:9" x14ac:dyDescent="0.2">
      <c r="A112" s="8"/>
      <c r="B112" s="7"/>
      <c r="C112" s="7"/>
      <c r="D112" s="218"/>
      <c r="E112" s="224"/>
      <c r="F112" s="224"/>
      <c r="G112" s="246"/>
      <c r="H112" s="246"/>
      <c r="I112" s="10"/>
    </row>
    <row r="113" spans="1:9" x14ac:dyDescent="0.2">
      <c r="A113" s="8"/>
      <c r="B113" s="7"/>
      <c r="C113" s="7"/>
      <c r="D113" s="218"/>
      <c r="E113" s="224"/>
      <c r="F113" s="224"/>
      <c r="G113" s="246"/>
      <c r="H113" s="246"/>
      <c r="I113" s="10"/>
    </row>
    <row r="114" spans="1:9" x14ac:dyDescent="0.2">
      <c r="A114" s="8"/>
      <c r="B114" s="7"/>
      <c r="C114" s="7"/>
      <c r="D114" s="218"/>
      <c r="E114" s="224"/>
      <c r="F114" s="224"/>
      <c r="G114" s="246"/>
      <c r="H114" s="246"/>
      <c r="I114" s="10"/>
    </row>
    <row r="115" spans="1:9" x14ac:dyDescent="0.2">
      <c r="A115" s="8"/>
      <c r="B115" s="7"/>
      <c r="C115" s="7"/>
      <c r="D115" s="218"/>
      <c r="E115" s="224"/>
      <c r="F115" s="224"/>
      <c r="G115" s="246"/>
      <c r="H115" s="246"/>
      <c r="I115" s="10"/>
    </row>
    <row r="116" spans="1:9" x14ac:dyDescent="0.2">
      <c r="A116" s="8"/>
      <c r="B116" s="7"/>
      <c r="C116" s="7"/>
      <c r="D116" s="218"/>
      <c r="E116" s="224"/>
      <c r="F116" s="224"/>
      <c r="G116" s="246"/>
      <c r="H116" s="246"/>
      <c r="I116" s="10"/>
    </row>
    <row r="117" spans="1:9" x14ac:dyDescent="0.2">
      <c r="A117" s="8"/>
      <c r="B117" s="7"/>
      <c r="C117" s="7"/>
      <c r="D117" s="218"/>
      <c r="E117" s="224"/>
      <c r="F117" s="224"/>
      <c r="G117" s="246"/>
      <c r="H117" s="246"/>
      <c r="I117" s="10"/>
    </row>
    <row r="118" spans="1:9" x14ac:dyDescent="0.2">
      <c r="A118" s="8"/>
      <c r="B118" s="7"/>
      <c r="C118" s="7"/>
      <c r="D118" s="218"/>
      <c r="E118" s="224"/>
      <c r="F118" s="224"/>
      <c r="G118" s="246"/>
      <c r="H118" s="246"/>
      <c r="I118" s="10"/>
    </row>
    <row r="119" spans="1:9" x14ac:dyDescent="0.2">
      <c r="A119" s="8"/>
      <c r="B119" s="7"/>
      <c r="C119" s="7"/>
      <c r="D119" s="218"/>
      <c r="E119" s="224"/>
      <c r="F119" s="224"/>
      <c r="G119" s="246"/>
      <c r="H119" s="246"/>
      <c r="I119" s="10"/>
    </row>
    <row r="120" spans="1:9" x14ac:dyDescent="0.2">
      <c r="A120" s="8"/>
      <c r="B120" s="7"/>
      <c r="C120" s="7"/>
      <c r="D120" s="218"/>
      <c r="E120" s="224"/>
      <c r="F120" s="224"/>
      <c r="G120" s="246"/>
      <c r="H120" s="246"/>
      <c r="I120" s="10"/>
    </row>
    <row r="121" spans="1:9" x14ac:dyDescent="0.2">
      <c r="A121" s="8"/>
      <c r="B121" s="7"/>
      <c r="C121" s="7"/>
      <c r="D121" s="218"/>
      <c r="E121" s="224"/>
      <c r="F121" s="224"/>
      <c r="G121" s="246"/>
      <c r="H121" s="246"/>
      <c r="I121" s="10"/>
    </row>
    <row r="122" spans="1:9" x14ac:dyDescent="0.2">
      <c r="A122" s="8"/>
      <c r="B122" s="7"/>
      <c r="C122" s="7"/>
      <c r="D122" s="218"/>
      <c r="E122" s="224"/>
      <c r="F122" s="224"/>
      <c r="G122" s="246"/>
      <c r="H122" s="246"/>
      <c r="I122" s="10"/>
    </row>
    <row r="123" spans="1:9" x14ac:dyDescent="0.2">
      <c r="A123" s="8"/>
      <c r="B123" s="7"/>
      <c r="C123" s="7"/>
      <c r="D123" s="218"/>
      <c r="E123" s="224"/>
      <c r="F123" s="224"/>
      <c r="G123" s="246"/>
      <c r="H123" s="246"/>
      <c r="I123" s="10"/>
    </row>
    <row r="124" spans="1:9" x14ac:dyDescent="0.2">
      <c r="A124" s="8"/>
      <c r="B124" s="7"/>
      <c r="C124" s="7"/>
      <c r="D124" s="218"/>
      <c r="E124" s="224"/>
      <c r="F124" s="224"/>
      <c r="G124" s="246"/>
      <c r="H124" s="246"/>
      <c r="I124" s="10"/>
    </row>
    <row r="125" spans="1:9" x14ac:dyDescent="0.2">
      <c r="A125" s="8"/>
      <c r="B125" s="7"/>
      <c r="C125" s="7"/>
      <c r="D125" s="218"/>
      <c r="E125" s="224"/>
      <c r="F125" s="224"/>
      <c r="G125" s="246"/>
      <c r="H125" s="246"/>
      <c r="I125" s="10"/>
    </row>
    <row r="126" spans="1:9" x14ac:dyDescent="0.2">
      <c r="A126" s="8"/>
      <c r="B126" s="7"/>
      <c r="C126" s="7"/>
      <c r="D126" s="218"/>
      <c r="E126" s="224"/>
      <c r="F126" s="224"/>
      <c r="G126" s="246"/>
      <c r="H126" s="246"/>
      <c r="I126" s="10"/>
    </row>
    <row r="127" spans="1:9" x14ac:dyDescent="0.2">
      <c r="A127" s="8"/>
      <c r="B127" s="7"/>
      <c r="C127" s="7"/>
      <c r="D127" s="218"/>
      <c r="E127" s="224"/>
      <c r="F127" s="224"/>
      <c r="G127" s="246"/>
      <c r="H127" s="246"/>
      <c r="I127" s="10"/>
    </row>
    <row r="128" spans="1:9" x14ac:dyDescent="0.2">
      <c r="A128" s="8"/>
      <c r="B128" s="7"/>
      <c r="C128" s="7"/>
      <c r="D128" s="218"/>
      <c r="E128" s="224"/>
      <c r="F128" s="224"/>
      <c r="G128" s="246"/>
      <c r="H128" s="246"/>
      <c r="I128" s="10"/>
    </row>
    <row r="129" spans="1:9" x14ac:dyDescent="0.2">
      <c r="A129" s="8"/>
      <c r="B129" s="7"/>
      <c r="C129" s="7"/>
      <c r="D129" s="218"/>
      <c r="E129" s="224"/>
      <c r="F129" s="224"/>
      <c r="G129" s="246"/>
      <c r="H129" s="246"/>
      <c r="I129" s="10"/>
    </row>
    <row r="130" spans="1:9" x14ac:dyDescent="0.2">
      <c r="A130" s="8"/>
      <c r="B130" s="7"/>
      <c r="C130" s="7"/>
      <c r="D130" s="218"/>
      <c r="E130" s="224"/>
      <c r="F130" s="224"/>
      <c r="G130" s="246"/>
      <c r="H130" s="246"/>
      <c r="I130" s="10"/>
    </row>
    <row r="131" spans="1:9" x14ac:dyDescent="0.2">
      <c r="A131" s="8"/>
      <c r="B131" s="7"/>
      <c r="C131" s="7"/>
      <c r="D131" s="218"/>
      <c r="E131" s="224"/>
      <c r="F131" s="224"/>
      <c r="G131" s="246"/>
      <c r="H131" s="246"/>
      <c r="I131" s="10"/>
    </row>
    <row r="132" spans="1:9" x14ac:dyDescent="0.2">
      <c r="A132" s="8"/>
      <c r="B132" s="7"/>
      <c r="C132" s="7"/>
      <c r="D132" s="218"/>
      <c r="E132" s="224"/>
      <c r="F132" s="224"/>
      <c r="G132" s="246"/>
      <c r="H132" s="246"/>
      <c r="I132" s="10"/>
    </row>
    <row r="133" spans="1:9" x14ac:dyDescent="0.2">
      <c r="A133" s="8"/>
      <c r="B133" s="7"/>
      <c r="C133" s="7"/>
      <c r="D133" s="218"/>
      <c r="E133" s="224"/>
      <c r="F133" s="224"/>
      <c r="G133" s="246"/>
      <c r="H133" s="246"/>
      <c r="I133" s="10"/>
    </row>
    <row r="134" spans="1:9" x14ac:dyDescent="0.2">
      <c r="A134" s="8"/>
      <c r="B134" s="7"/>
      <c r="C134" s="7"/>
      <c r="D134" s="218"/>
      <c r="E134" s="224"/>
      <c r="F134" s="224"/>
      <c r="G134" s="246"/>
      <c r="H134" s="246"/>
      <c r="I134" s="10"/>
    </row>
    <row r="135" spans="1:9" x14ac:dyDescent="0.2">
      <c r="A135" s="8"/>
      <c r="B135" s="7"/>
      <c r="C135" s="7"/>
      <c r="D135" s="218"/>
      <c r="E135" s="224"/>
      <c r="F135" s="224"/>
      <c r="G135" s="246"/>
      <c r="H135" s="246"/>
      <c r="I135" s="10"/>
    </row>
    <row r="136" spans="1:9" x14ac:dyDescent="0.2">
      <c r="A136" s="8"/>
      <c r="B136" s="7"/>
      <c r="C136" s="7"/>
      <c r="D136" s="218"/>
      <c r="E136" s="224"/>
      <c r="F136" s="224"/>
      <c r="G136" s="246"/>
      <c r="H136" s="246"/>
      <c r="I136" s="10"/>
    </row>
    <row r="137" spans="1:9" x14ac:dyDescent="0.2">
      <c r="A137" s="8"/>
      <c r="B137" s="7"/>
      <c r="C137" s="7"/>
      <c r="D137" s="218"/>
      <c r="E137" s="224"/>
      <c r="F137" s="224"/>
      <c r="G137" s="246"/>
      <c r="H137" s="246"/>
      <c r="I137" s="10"/>
    </row>
    <row r="138" spans="1:9" x14ac:dyDescent="0.2">
      <c r="A138" s="8"/>
      <c r="B138" s="7"/>
      <c r="C138" s="7"/>
      <c r="D138" s="218"/>
      <c r="E138" s="224"/>
      <c r="F138" s="224"/>
      <c r="G138" s="246"/>
      <c r="H138" s="246"/>
      <c r="I138" s="10"/>
    </row>
    <row r="139" spans="1:9" x14ac:dyDescent="0.2">
      <c r="A139" s="8"/>
      <c r="B139" s="7"/>
      <c r="C139" s="7"/>
      <c r="D139" s="218"/>
      <c r="E139" s="224"/>
      <c r="F139" s="224"/>
      <c r="G139" s="246"/>
      <c r="H139" s="246"/>
      <c r="I139" s="10"/>
    </row>
    <row r="140" spans="1:9" x14ac:dyDescent="0.2">
      <c r="A140" s="8"/>
      <c r="B140" s="7"/>
      <c r="C140" s="7"/>
      <c r="D140" s="218"/>
      <c r="E140" s="224"/>
      <c r="F140" s="224"/>
      <c r="G140" s="246"/>
      <c r="H140" s="246"/>
      <c r="I140" s="10"/>
    </row>
    <row r="141" spans="1:9" x14ac:dyDescent="0.2">
      <c r="A141" s="8"/>
      <c r="B141" s="7"/>
      <c r="C141" s="7"/>
      <c r="D141" s="218"/>
      <c r="E141" s="224"/>
      <c r="F141" s="224"/>
      <c r="G141" s="246"/>
      <c r="H141" s="246"/>
      <c r="I141" s="10"/>
    </row>
    <row r="142" spans="1:9" x14ac:dyDescent="0.2">
      <c r="A142" s="8"/>
      <c r="B142" s="7"/>
      <c r="C142" s="7"/>
      <c r="D142" s="218"/>
      <c r="E142" s="224"/>
      <c r="F142" s="224"/>
      <c r="G142" s="246"/>
      <c r="H142" s="246"/>
      <c r="I142" s="10"/>
    </row>
    <row r="143" spans="1:9" x14ac:dyDescent="0.2">
      <c r="A143" s="8"/>
      <c r="B143" s="7"/>
      <c r="C143" s="7"/>
      <c r="D143" s="218"/>
      <c r="E143" s="224"/>
      <c r="F143" s="224"/>
      <c r="G143" s="246"/>
      <c r="H143" s="246"/>
      <c r="I143" s="10"/>
    </row>
    <row r="144" spans="1:9" x14ac:dyDescent="0.2">
      <c r="A144" s="8"/>
      <c r="B144" s="7"/>
      <c r="C144" s="7"/>
      <c r="D144" s="218"/>
      <c r="E144" s="224"/>
      <c r="F144" s="224"/>
      <c r="G144" s="246"/>
      <c r="H144" s="246"/>
      <c r="I144" s="10"/>
    </row>
    <row r="145" spans="1:9" x14ac:dyDescent="0.2">
      <c r="A145" s="8"/>
      <c r="B145" s="7"/>
      <c r="C145" s="7"/>
      <c r="D145" s="218"/>
      <c r="E145" s="224"/>
      <c r="F145" s="224"/>
      <c r="G145" s="246"/>
      <c r="H145" s="246"/>
      <c r="I145" s="10"/>
    </row>
    <row r="146" spans="1:9" x14ac:dyDescent="0.2">
      <c r="A146" s="8"/>
      <c r="B146" s="7"/>
      <c r="C146" s="7"/>
      <c r="D146" s="218"/>
      <c r="E146" s="224"/>
      <c r="F146" s="224"/>
      <c r="G146" s="246"/>
      <c r="H146" s="246"/>
      <c r="I146" s="10"/>
    </row>
    <row r="147" spans="1:9" x14ac:dyDescent="0.2">
      <c r="A147" s="8"/>
      <c r="B147" s="7"/>
      <c r="C147" s="7"/>
      <c r="D147" s="218"/>
      <c r="E147" s="224"/>
      <c r="F147" s="224"/>
      <c r="G147" s="246"/>
      <c r="H147" s="246"/>
      <c r="I147" s="10"/>
    </row>
    <row r="148" spans="1:9" x14ac:dyDescent="0.2">
      <c r="A148" s="8"/>
      <c r="B148" s="7"/>
      <c r="C148" s="7"/>
      <c r="D148" s="218"/>
      <c r="E148" s="224"/>
      <c r="F148" s="224"/>
      <c r="G148" s="246"/>
      <c r="H148" s="246"/>
      <c r="I148" s="10"/>
    </row>
    <row r="149" spans="1:9" x14ac:dyDescent="0.2">
      <c r="A149" s="8"/>
      <c r="B149" s="7"/>
      <c r="C149" s="7"/>
      <c r="D149" s="218"/>
      <c r="E149" s="224"/>
      <c r="F149" s="224"/>
      <c r="G149" s="246"/>
      <c r="H149" s="246"/>
      <c r="I149" s="10"/>
    </row>
    <row r="150" spans="1:9" x14ac:dyDescent="0.2">
      <c r="A150" s="8"/>
      <c r="B150" s="7"/>
      <c r="C150" s="7"/>
      <c r="D150" s="218"/>
      <c r="E150" s="224"/>
      <c r="F150" s="224"/>
      <c r="G150" s="246"/>
      <c r="H150" s="246"/>
      <c r="I150" s="10"/>
    </row>
    <row r="151" spans="1:9" x14ac:dyDescent="0.2">
      <c r="A151" s="8"/>
      <c r="B151" s="7"/>
      <c r="C151" s="7"/>
      <c r="D151" s="218"/>
      <c r="E151" s="224"/>
      <c r="F151" s="224"/>
      <c r="G151" s="246"/>
      <c r="H151" s="246"/>
      <c r="I151" s="10"/>
    </row>
    <row r="152" spans="1:9" x14ac:dyDescent="0.2">
      <c r="A152" s="8"/>
      <c r="B152" s="7"/>
      <c r="C152" s="7"/>
      <c r="D152" s="218"/>
      <c r="E152" s="224"/>
      <c r="F152" s="224"/>
      <c r="G152" s="246"/>
      <c r="H152" s="246"/>
      <c r="I152" s="10"/>
    </row>
    <row r="153" spans="1:9" x14ac:dyDescent="0.2">
      <c r="A153" s="8"/>
      <c r="B153" s="7"/>
      <c r="C153" s="7"/>
      <c r="D153" s="218"/>
      <c r="E153" s="224"/>
      <c r="F153" s="224"/>
      <c r="G153" s="246"/>
      <c r="H153" s="246"/>
      <c r="I153" s="10"/>
    </row>
    <row r="154" spans="1:9" x14ac:dyDescent="0.2">
      <c r="A154" s="8"/>
      <c r="B154" s="7"/>
      <c r="C154" s="7"/>
      <c r="D154" s="218"/>
      <c r="E154" s="224"/>
      <c r="F154" s="224"/>
      <c r="G154" s="246"/>
      <c r="H154" s="246"/>
      <c r="I154" s="10"/>
    </row>
    <row r="155" spans="1:9" x14ac:dyDescent="0.2">
      <c r="A155" s="8"/>
      <c r="B155" s="7"/>
      <c r="C155" s="7"/>
      <c r="D155" s="218"/>
      <c r="E155" s="224"/>
      <c r="F155" s="224"/>
      <c r="G155" s="246"/>
      <c r="H155" s="246"/>
      <c r="I155" s="10"/>
    </row>
    <row r="156" spans="1:9" x14ac:dyDescent="0.2">
      <c r="A156" s="8"/>
      <c r="B156" s="7"/>
      <c r="C156" s="7"/>
      <c r="D156" s="218"/>
      <c r="E156" s="224"/>
      <c r="F156" s="224"/>
      <c r="G156" s="246"/>
      <c r="H156" s="246"/>
      <c r="I156" s="10"/>
    </row>
    <row r="157" spans="1:9" x14ac:dyDescent="0.2">
      <c r="A157" s="8"/>
      <c r="B157" s="7"/>
      <c r="C157" s="7"/>
      <c r="D157" s="218"/>
      <c r="E157" s="224"/>
      <c r="F157" s="224"/>
      <c r="G157" s="246"/>
      <c r="H157" s="246"/>
      <c r="I157" s="10"/>
    </row>
    <row r="158" spans="1:9" x14ac:dyDescent="0.2">
      <c r="A158" s="8"/>
      <c r="B158" s="7"/>
      <c r="C158" s="7"/>
      <c r="D158" s="218"/>
      <c r="E158" s="224"/>
      <c r="F158" s="224"/>
      <c r="G158" s="246"/>
      <c r="H158" s="246"/>
      <c r="I158" s="10"/>
    </row>
    <row r="159" spans="1:9" x14ac:dyDescent="0.2">
      <c r="A159" s="8"/>
      <c r="B159" s="7"/>
      <c r="C159" s="7"/>
      <c r="D159" s="218"/>
      <c r="E159" s="224"/>
      <c r="F159" s="224"/>
      <c r="G159" s="246"/>
      <c r="H159" s="246"/>
      <c r="I159" s="10"/>
    </row>
    <row r="160" spans="1:9" x14ac:dyDescent="0.2">
      <c r="A160" s="8"/>
      <c r="B160" s="7"/>
      <c r="C160" s="7"/>
      <c r="D160" s="218"/>
      <c r="E160" s="224"/>
      <c r="F160" s="224"/>
      <c r="G160" s="246"/>
      <c r="H160" s="246"/>
      <c r="I160" s="10"/>
    </row>
    <row r="161" spans="1:9" x14ac:dyDescent="0.2">
      <c r="A161" s="8"/>
      <c r="B161" s="7"/>
      <c r="C161" s="7"/>
      <c r="D161" s="218"/>
      <c r="E161" s="224"/>
      <c r="F161" s="224"/>
      <c r="G161" s="246"/>
      <c r="H161" s="246"/>
      <c r="I161" s="10"/>
    </row>
    <row r="162" spans="1:9" x14ac:dyDescent="0.2">
      <c r="A162" s="8"/>
      <c r="B162" s="7"/>
      <c r="C162" s="7"/>
      <c r="D162" s="218"/>
      <c r="E162" s="224"/>
      <c r="F162" s="224"/>
      <c r="G162" s="246"/>
      <c r="H162" s="246"/>
      <c r="I162" s="10"/>
    </row>
    <row r="163" spans="1:9" x14ac:dyDescent="0.2">
      <c r="A163" s="8"/>
      <c r="B163" s="7"/>
      <c r="C163" s="7"/>
      <c r="D163" s="218"/>
      <c r="E163" s="224"/>
      <c r="F163" s="224"/>
      <c r="G163" s="246"/>
      <c r="H163" s="246"/>
      <c r="I163" s="10"/>
    </row>
    <row r="164" spans="1:9" x14ac:dyDescent="0.2">
      <c r="A164" s="8"/>
      <c r="B164" s="7"/>
      <c r="C164" s="7"/>
      <c r="D164" s="218"/>
      <c r="E164" s="224"/>
      <c r="F164" s="224"/>
      <c r="G164" s="246"/>
      <c r="H164" s="246"/>
      <c r="I164" s="10"/>
    </row>
    <row r="165" spans="1:9" x14ac:dyDescent="0.2">
      <c r="A165" s="8"/>
      <c r="B165" s="7"/>
      <c r="C165" s="7"/>
      <c r="D165" s="218"/>
      <c r="E165" s="224"/>
      <c r="F165" s="224"/>
      <c r="G165" s="246"/>
      <c r="H165" s="246"/>
      <c r="I165" s="10"/>
    </row>
    <row r="166" spans="1:9" x14ac:dyDescent="0.2">
      <c r="A166" s="8"/>
      <c r="B166" s="7"/>
      <c r="C166" s="7"/>
      <c r="D166" s="218"/>
      <c r="E166" s="224"/>
      <c r="F166" s="224"/>
      <c r="G166" s="246"/>
      <c r="H166" s="246"/>
      <c r="I166" s="10"/>
    </row>
    <row r="167" spans="1:9" x14ac:dyDescent="0.2">
      <c r="A167" s="8"/>
      <c r="B167" s="7"/>
      <c r="C167" s="7"/>
      <c r="D167" s="218"/>
      <c r="E167" s="224"/>
      <c r="F167" s="224"/>
      <c r="G167" s="246"/>
      <c r="H167" s="246"/>
      <c r="I167" s="10"/>
    </row>
    <row r="168" spans="1:9" x14ac:dyDescent="0.2">
      <c r="A168" s="8"/>
      <c r="B168" s="7"/>
      <c r="C168" s="7"/>
      <c r="D168" s="218"/>
      <c r="E168" s="224"/>
      <c r="F168" s="224"/>
      <c r="G168" s="246"/>
      <c r="H168" s="246"/>
      <c r="I168" s="10"/>
    </row>
    <row r="169" spans="1:9" x14ac:dyDescent="0.2">
      <c r="A169" s="8"/>
      <c r="B169" s="7"/>
      <c r="C169" s="7"/>
      <c r="D169" s="218"/>
      <c r="E169" s="224"/>
      <c r="F169" s="224"/>
      <c r="G169" s="246"/>
      <c r="H169" s="246"/>
      <c r="I169" s="10"/>
    </row>
    <row r="170" spans="1:9" x14ac:dyDescent="0.2">
      <c r="A170" s="8"/>
      <c r="B170" s="7"/>
      <c r="C170" s="7"/>
      <c r="D170" s="218"/>
      <c r="E170" s="224"/>
      <c r="F170" s="224"/>
      <c r="G170" s="246"/>
      <c r="H170" s="246"/>
      <c r="I170" s="10"/>
    </row>
    <row r="171" spans="1:9" x14ac:dyDescent="0.2">
      <c r="A171" s="8"/>
      <c r="B171" s="7"/>
      <c r="C171" s="7"/>
      <c r="D171" s="218"/>
      <c r="E171" s="224"/>
      <c r="F171" s="224"/>
      <c r="G171" s="246"/>
      <c r="H171" s="246"/>
      <c r="I171" s="10"/>
    </row>
    <row r="172" spans="1:9" x14ac:dyDescent="0.2">
      <c r="A172" s="8"/>
      <c r="B172" s="7"/>
      <c r="C172" s="7"/>
      <c r="D172" s="218"/>
      <c r="E172" s="224"/>
      <c r="F172" s="224"/>
      <c r="G172" s="246"/>
      <c r="H172" s="246"/>
      <c r="I172" s="10"/>
    </row>
    <row r="173" spans="1:9" x14ac:dyDescent="0.2">
      <c r="A173" s="8"/>
      <c r="B173" s="7"/>
      <c r="C173" s="7"/>
      <c r="D173" s="218"/>
      <c r="E173" s="224"/>
      <c r="F173" s="224"/>
      <c r="G173" s="246"/>
      <c r="H173" s="246"/>
      <c r="I173" s="10"/>
    </row>
    <row r="174" spans="1:9" x14ac:dyDescent="0.2">
      <c r="A174" s="8"/>
      <c r="B174" s="7"/>
      <c r="C174" s="7"/>
      <c r="D174" s="218"/>
      <c r="E174" s="224"/>
      <c r="F174" s="224"/>
      <c r="G174" s="246"/>
      <c r="H174" s="246"/>
      <c r="I174" s="10"/>
    </row>
    <row r="175" spans="1:9" x14ac:dyDescent="0.2">
      <c r="A175" s="8"/>
      <c r="B175" s="7"/>
      <c r="C175" s="7"/>
      <c r="D175" s="218"/>
      <c r="E175" s="224"/>
      <c r="F175" s="224"/>
      <c r="G175" s="246"/>
      <c r="H175" s="246"/>
      <c r="I175" s="10"/>
    </row>
    <row r="176" spans="1:9" x14ac:dyDescent="0.2">
      <c r="A176" s="8"/>
      <c r="B176" s="7"/>
      <c r="C176" s="7"/>
      <c r="D176" s="218"/>
      <c r="E176" s="224"/>
      <c r="F176" s="224"/>
      <c r="G176" s="246"/>
      <c r="H176" s="246"/>
      <c r="I176" s="10"/>
    </row>
    <row r="177" spans="1:9" x14ac:dyDescent="0.2">
      <c r="A177" s="8"/>
      <c r="B177" s="7"/>
      <c r="C177" s="7"/>
      <c r="D177" s="218"/>
      <c r="E177" s="224"/>
      <c r="F177" s="224"/>
      <c r="G177" s="246"/>
      <c r="H177" s="246"/>
      <c r="I177" s="10"/>
    </row>
    <row r="178" spans="1:9" x14ac:dyDescent="0.2">
      <c r="A178" s="8"/>
      <c r="B178" s="7"/>
      <c r="C178" s="7"/>
      <c r="D178" s="218"/>
      <c r="E178" s="224"/>
      <c r="F178" s="224"/>
      <c r="G178" s="246"/>
      <c r="H178" s="246"/>
      <c r="I178" s="10"/>
    </row>
    <row r="179" spans="1:9" x14ac:dyDescent="0.2">
      <c r="A179" s="8"/>
      <c r="B179" s="7"/>
      <c r="C179" s="7"/>
      <c r="D179" s="218"/>
      <c r="E179" s="224"/>
      <c r="F179" s="224"/>
      <c r="G179" s="246"/>
      <c r="H179" s="246"/>
      <c r="I179" s="10"/>
    </row>
    <row r="180" spans="1:9" x14ac:dyDescent="0.2">
      <c r="A180" s="8"/>
      <c r="B180" s="7"/>
      <c r="C180" s="7"/>
      <c r="D180" s="218"/>
      <c r="E180" s="224"/>
      <c r="F180" s="224"/>
      <c r="G180" s="246"/>
      <c r="H180" s="246"/>
      <c r="I180" s="10"/>
    </row>
    <row r="181" spans="1:9" x14ac:dyDescent="0.2">
      <c r="A181" s="8"/>
      <c r="B181" s="7"/>
      <c r="C181" s="7"/>
      <c r="D181" s="218"/>
      <c r="E181" s="224"/>
      <c r="F181" s="224"/>
      <c r="G181" s="246"/>
      <c r="H181" s="246"/>
      <c r="I181" s="10"/>
    </row>
    <row r="182" spans="1:9" x14ac:dyDescent="0.2">
      <c r="A182" s="8"/>
      <c r="B182" s="7"/>
      <c r="C182" s="7"/>
      <c r="D182" s="218"/>
      <c r="E182" s="224"/>
      <c r="F182" s="224"/>
      <c r="G182" s="246"/>
      <c r="H182" s="246"/>
      <c r="I182" s="10"/>
    </row>
    <row r="183" spans="1:9" x14ac:dyDescent="0.2">
      <c r="A183" s="8"/>
      <c r="B183" s="7"/>
      <c r="C183" s="7"/>
      <c r="D183" s="218"/>
      <c r="E183" s="224"/>
      <c r="F183" s="224"/>
      <c r="G183" s="246"/>
      <c r="H183" s="246"/>
      <c r="I183" s="10"/>
    </row>
    <row r="184" spans="1:9" x14ac:dyDescent="0.2">
      <c r="A184" s="8"/>
      <c r="B184" s="7"/>
      <c r="C184" s="7"/>
      <c r="D184" s="218"/>
      <c r="E184" s="224"/>
      <c r="F184" s="224"/>
      <c r="G184" s="246"/>
      <c r="H184" s="246"/>
      <c r="I184" s="10"/>
    </row>
    <row r="185" spans="1:9" x14ac:dyDescent="0.2">
      <c r="A185" s="8"/>
      <c r="B185" s="7"/>
      <c r="C185" s="7"/>
      <c r="D185" s="218"/>
      <c r="E185" s="224"/>
      <c r="F185" s="224"/>
      <c r="G185" s="246"/>
      <c r="H185" s="246"/>
      <c r="I185" s="10"/>
    </row>
    <row r="186" spans="1:9" x14ac:dyDescent="0.2">
      <c r="A186" s="8"/>
      <c r="B186" s="7"/>
      <c r="C186" s="7"/>
      <c r="D186" s="218"/>
      <c r="E186" s="224"/>
      <c r="F186" s="224"/>
      <c r="G186" s="246"/>
      <c r="H186" s="246"/>
      <c r="I186" s="10"/>
    </row>
    <row r="187" spans="1:9" x14ac:dyDescent="0.2">
      <c r="A187" s="8"/>
      <c r="B187" s="7"/>
      <c r="C187" s="7"/>
      <c r="D187" s="218"/>
      <c r="E187" s="224"/>
      <c r="F187" s="224"/>
      <c r="G187" s="246"/>
      <c r="H187" s="246"/>
      <c r="I187" s="10"/>
    </row>
    <row r="188" spans="1:9" x14ac:dyDescent="0.2">
      <c r="A188" s="8"/>
      <c r="B188" s="7"/>
      <c r="C188" s="7"/>
      <c r="D188" s="218"/>
      <c r="E188" s="224"/>
      <c r="F188" s="224"/>
      <c r="G188" s="246"/>
      <c r="H188" s="246"/>
      <c r="I188" s="10"/>
    </row>
    <row r="189" spans="1:9" x14ac:dyDescent="0.2">
      <c r="A189" s="8"/>
      <c r="B189" s="7"/>
      <c r="C189" s="7"/>
      <c r="D189" s="218"/>
      <c r="E189" s="224"/>
      <c r="F189" s="224"/>
      <c r="G189" s="246"/>
      <c r="H189" s="246"/>
      <c r="I189" s="10"/>
    </row>
    <row r="190" spans="1:9" x14ac:dyDescent="0.2">
      <c r="A190" s="8"/>
      <c r="B190" s="7"/>
      <c r="C190" s="7"/>
      <c r="D190" s="218"/>
      <c r="E190" s="224"/>
      <c r="F190" s="224"/>
      <c r="G190" s="246"/>
      <c r="H190" s="246"/>
      <c r="I190" s="10"/>
    </row>
    <row r="191" spans="1:9" x14ac:dyDescent="0.2">
      <c r="A191" s="8"/>
      <c r="B191" s="7"/>
      <c r="C191" s="7"/>
      <c r="D191" s="218"/>
      <c r="E191" s="224"/>
      <c r="F191" s="224"/>
      <c r="G191" s="246"/>
      <c r="H191" s="246"/>
      <c r="I191" s="10"/>
    </row>
    <row r="192" spans="1:9" x14ac:dyDescent="0.2">
      <c r="A192" s="8"/>
      <c r="B192" s="7"/>
      <c r="C192" s="7"/>
      <c r="D192" s="218"/>
      <c r="E192" s="224"/>
      <c r="F192" s="224"/>
      <c r="G192" s="246"/>
      <c r="H192" s="246"/>
      <c r="I192" s="10"/>
    </row>
    <row r="193" spans="1:9" x14ac:dyDescent="0.2">
      <c r="A193" s="8"/>
      <c r="B193" s="7"/>
      <c r="C193" s="7"/>
      <c r="D193" s="218"/>
      <c r="E193" s="224"/>
      <c r="F193" s="224"/>
      <c r="G193" s="246"/>
      <c r="H193" s="246"/>
      <c r="I193" s="10"/>
    </row>
    <row r="194" spans="1:9" x14ac:dyDescent="0.2">
      <c r="A194" s="8"/>
      <c r="B194" s="7"/>
      <c r="C194" s="7"/>
      <c r="D194" s="218"/>
      <c r="E194" s="224"/>
      <c r="F194" s="224"/>
      <c r="G194" s="246"/>
      <c r="H194" s="246"/>
      <c r="I194" s="10"/>
    </row>
    <row r="195" spans="1:9" x14ac:dyDescent="0.2">
      <c r="A195" s="8"/>
      <c r="B195" s="7"/>
      <c r="C195" s="7"/>
      <c r="D195" s="218"/>
      <c r="E195" s="224"/>
      <c r="F195" s="224"/>
      <c r="G195" s="246"/>
      <c r="H195" s="246"/>
      <c r="I195" s="10"/>
    </row>
    <row r="196" spans="1:9" x14ac:dyDescent="0.2">
      <c r="A196" s="8"/>
      <c r="B196" s="7"/>
      <c r="C196" s="7"/>
      <c r="D196" s="218"/>
      <c r="E196" s="224"/>
      <c r="F196" s="224"/>
      <c r="G196" s="246"/>
      <c r="H196" s="246"/>
      <c r="I196" s="10"/>
    </row>
    <row r="197" spans="1:9" x14ac:dyDescent="0.2">
      <c r="A197" s="8"/>
      <c r="B197" s="7"/>
      <c r="C197" s="7"/>
      <c r="D197" s="218"/>
      <c r="E197" s="224"/>
      <c r="F197" s="224"/>
      <c r="G197" s="246"/>
      <c r="H197" s="246"/>
      <c r="I197" s="10"/>
    </row>
    <row r="198" spans="1:9" x14ac:dyDescent="0.2">
      <c r="A198" s="8"/>
      <c r="B198" s="7"/>
      <c r="C198" s="7"/>
      <c r="D198" s="218"/>
      <c r="E198" s="224"/>
      <c r="F198" s="224"/>
      <c r="G198" s="246"/>
      <c r="H198" s="246"/>
      <c r="I198" s="10"/>
    </row>
    <row r="199" spans="1:9" x14ac:dyDescent="0.2">
      <c r="A199" s="8"/>
      <c r="B199" s="7"/>
      <c r="C199" s="7"/>
      <c r="D199" s="218"/>
      <c r="E199" s="224"/>
      <c r="F199" s="224"/>
      <c r="G199" s="246"/>
      <c r="H199" s="246"/>
      <c r="I199" s="10"/>
    </row>
    <row r="200" spans="1:9" x14ac:dyDescent="0.2">
      <c r="A200" s="8"/>
      <c r="B200" s="7"/>
      <c r="C200" s="7"/>
      <c r="D200" s="218"/>
      <c r="E200" s="224"/>
      <c r="F200" s="224"/>
      <c r="G200" s="246"/>
      <c r="H200" s="246"/>
      <c r="I200" s="10"/>
    </row>
    <row r="201" spans="1:9" x14ac:dyDescent="0.2">
      <c r="A201" s="8"/>
      <c r="B201" s="7"/>
      <c r="C201" s="7"/>
      <c r="D201" s="218"/>
      <c r="E201" s="224"/>
      <c r="F201" s="224"/>
      <c r="G201" s="246"/>
      <c r="H201" s="246"/>
      <c r="I201" s="10"/>
    </row>
    <row r="202" spans="1:9" x14ac:dyDescent="0.2">
      <c r="A202" s="8"/>
      <c r="B202" s="7"/>
      <c r="C202" s="7"/>
      <c r="D202" s="218"/>
      <c r="E202" s="224"/>
      <c r="F202" s="224"/>
      <c r="G202" s="246"/>
      <c r="H202" s="246"/>
      <c r="I202" s="10"/>
    </row>
    <row r="203" spans="1:9" x14ac:dyDescent="0.2">
      <c r="A203" s="8"/>
      <c r="B203" s="7"/>
      <c r="C203" s="7"/>
      <c r="D203" s="218"/>
      <c r="E203" s="224"/>
      <c r="F203" s="224"/>
      <c r="G203" s="246"/>
      <c r="H203" s="246"/>
      <c r="I203" s="10"/>
    </row>
    <row r="204" spans="1:9" x14ac:dyDescent="0.2">
      <c r="A204" s="8"/>
      <c r="B204" s="7"/>
      <c r="C204" s="7"/>
      <c r="D204" s="218"/>
      <c r="E204" s="224"/>
      <c r="F204" s="224"/>
      <c r="G204" s="246"/>
      <c r="H204" s="246"/>
      <c r="I204" s="10"/>
    </row>
    <row r="205" spans="1:9" x14ac:dyDescent="0.2">
      <c r="A205" s="8"/>
      <c r="B205" s="7"/>
      <c r="C205" s="7"/>
      <c r="D205" s="218"/>
      <c r="E205" s="224"/>
      <c r="F205" s="224"/>
      <c r="G205" s="246"/>
      <c r="H205" s="246"/>
      <c r="I205" s="10"/>
    </row>
    <row r="206" spans="1:9" x14ac:dyDescent="0.2">
      <c r="A206" s="8"/>
      <c r="B206" s="7"/>
      <c r="C206" s="7"/>
      <c r="D206" s="218"/>
      <c r="E206" s="224"/>
      <c r="F206" s="224"/>
      <c r="G206" s="246"/>
      <c r="H206" s="246"/>
      <c r="I206" s="10"/>
    </row>
    <row r="207" spans="1:9" x14ac:dyDescent="0.2">
      <c r="A207" s="8"/>
      <c r="B207" s="7"/>
      <c r="C207" s="7"/>
      <c r="D207" s="218"/>
      <c r="E207" s="224"/>
      <c r="F207" s="224"/>
      <c r="G207" s="246"/>
      <c r="H207" s="246"/>
      <c r="I207" s="10"/>
    </row>
    <row r="208" spans="1:9" x14ac:dyDescent="0.2">
      <c r="A208" s="8"/>
      <c r="B208" s="7"/>
      <c r="C208" s="7"/>
      <c r="D208" s="218"/>
      <c r="E208" s="224"/>
      <c r="F208" s="224"/>
      <c r="G208" s="246"/>
      <c r="H208" s="246"/>
      <c r="I208" s="10"/>
    </row>
    <row r="209" spans="1:9" x14ac:dyDescent="0.2">
      <c r="A209" s="8"/>
      <c r="B209" s="7"/>
      <c r="C209" s="7"/>
      <c r="D209" s="218"/>
      <c r="E209" s="224"/>
      <c r="F209" s="224"/>
      <c r="G209" s="246"/>
      <c r="H209" s="246"/>
      <c r="I209" s="10"/>
    </row>
    <row r="210" spans="1:9" x14ac:dyDescent="0.2">
      <c r="A210" s="8"/>
      <c r="B210" s="7"/>
      <c r="C210" s="7"/>
      <c r="D210" s="218"/>
      <c r="E210" s="224"/>
      <c r="F210" s="224"/>
      <c r="G210" s="246"/>
      <c r="H210" s="246"/>
      <c r="I210" s="10"/>
    </row>
    <row r="211" spans="1:9" x14ac:dyDescent="0.2">
      <c r="A211" s="8"/>
      <c r="B211" s="7"/>
      <c r="C211" s="7"/>
      <c r="D211" s="218"/>
      <c r="E211" s="224"/>
      <c r="F211" s="224"/>
      <c r="G211" s="246"/>
      <c r="H211" s="246"/>
      <c r="I211" s="10"/>
    </row>
    <row r="212" spans="1:9" x14ac:dyDescent="0.2">
      <c r="A212" s="8"/>
      <c r="B212" s="7"/>
      <c r="C212" s="7"/>
      <c r="D212" s="218"/>
      <c r="E212" s="224"/>
      <c r="F212" s="224"/>
      <c r="G212" s="246"/>
      <c r="H212" s="246"/>
      <c r="I212" s="10"/>
    </row>
    <row r="213" spans="1:9" x14ac:dyDescent="0.2">
      <c r="A213" s="8"/>
      <c r="B213" s="7"/>
      <c r="C213" s="7"/>
      <c r="D213" s="218"/>
      <c r="E213" s="224"/>
      <c r="F213" s="224"/>
      <c r="G213" s="246"/>
      <c r="H213" s="246"/>
      <c r="I213" s="10"/>
    </row>
    <row r="214" spans="1:9" x14ac:dyDescent="0.2">
      <c r="A214" s="8"/>
      <c r="B214" s="7"/>
      <c r="C214" s="7"/>
      <c r="D214" s="218"/>
      <c r="E214" s="224"/>
      <c r="F214" s="224"/>
      <c r="G214" s="246"/>
      <c r="H214" s="246"/>
      <c r="I214" s="10"/>
    </row>
    <row r="215" spans="1:9" x14ac:dyDescent="0.2">
      <c r="A215" s="8"/>
      <c r="B215" s="7"/>
      <c r="C215" s="7"/>
      <c r="D215" s="218"/>
      <c r="E215" s="224"/>
      <c r="F215" s="224"/>
      <c r="G215" s="246"/>
      <c r="H215" s="246"/>
      <c r="I215" s="10"/>
    </row>
    <row r="216" spans="1:9" x14ac:dyDescent="0.2">
      <c r="A216" s="8"/>
      <c r="B216" s="7"/>
      <c r="C216" s="7"/>
      <c r="D216" s="218"/>
      <c r="E216" s="224"/>
      <c r="F216" s="224"/>
      <c r="G216" s="246"/>
      <c r="H216" s="246"/>
      <c r="I216" s="10"/>
    </row>
    <row r="217" spans="1:9" x14ac:dyDescent="0.2">
      <c r="A217" s="8"/>
      <c r="B217" s="7"/>
      <c r="C217" s="7"/>
      <c r="D217" s="218"/>
      <c r="E217" s="224"/>
      <c r="F217" s="224"/>
      <c r="G217" s="246"/>
      <c r="H217" s="246"/>
      <c r="I217" s="10"/>
    </row>
    <row r="218" spans="1:9" x14ac:dyDescent="0.2">
      <c r="A218" s="8"/>
      <c r="B218" s="7"/>
      <c r="C218" s="7"/>
      <c r="D218" s="218"/>
      <c r="E218" s="224"/>
      <c r="F218" s="224"/>
      <c r="G218" s="246"/>
      <c r="H218" s="246"/>
      <c r="I218" s="10"/>
    </row>
    <row r="219" spans="1:9" x14ac:dyDescent="0.2">
      <c r="A219" s="8"/>
      <c r="B219" s="7"/>
      <c r="C219" s="7"/>
      <c r="D219" s="218"/>
      <c r="E219" s="224"/>
      <c r="F219" s="224"/>
      <c r="G219" s="246"/>
      <c r="H219" s="246"/>
      <c r="I219" s="10"/>
    </row>
    <row r="220" spans="1:9" x14ac:dyDescent="0.2">
      <c r="A220" s="8"/>
      <c r="B220" s="7"/>
      <c r="C220" s="7"/>
      <c r="D220" s="218"/>
      <c r="E220" s="224"/>
      <c r="F220" s="224"/>
      <c r="G220" s="246"/>
      <c r="H220" s="246"/>
      <c r="I220" s="10"/>
    </row>
    <row r="221" spans="1:9" x14ac:dyDescent="0.2">
      <c r="A221" s="8"/>
      <c r="B221" s="7"/>
      <c r="C221" s="7"/>
      <c r="D221" s="218"/>
      <c r="E221" s="224"/>
      <c r="F221" s="224"/>
      <c r="G221" s="246"/>
      <c r="H221" s="246"/>
      <c r="I221" s="10"/>
    </row>
    <row r="222" spans="1:9" x14ac:dyDescent="0.2">
      <c r="A222" s="8"/>
      <c r="B222" s="7"/>
      <c r="C222" s="7"/>
      <c r="D222" s="218"/>
      <c r="E222" s="224"/>
      <c r="F222" s="224"/>
      <c r="G222" s="246"/>
      <c r="H222" s="246"/>
      <c r="I222" s="10"/>
    </row>
    <row r="223" spans="1:9" x14ac:dyDescent="0.2">
      <c r="A223" s="8"/>
      <c r="B223" s="7"/>
      <c r="C223" s="7"/>
      <c r="D223" s="218"/>
      <c r="E223" s="224"/>
      <c r="F223" s="224"/>
      <c r="G223" s="246"/>
      <c r="H223" s="246"/>
      <c r="I223" s="10"/>
    </row>
    <row r="224" spans="1:9" x14ac:dyDescent="0.2">
      <c r="A224" s="8"/>
      <c r="B224" s="7"/>
      <c r="C224" s="7"/>
      <c r="D224" s="218"/>
      <c r="E224" s="224"/>
      <c r="F224" s="224"/>
      <c r="G224" s="246"/>
      <c r="H224" s="246"/>
      <c r="I224" s="10"/>
    </row>
    <row r="225" spans="1:9" x14ac:dyDescent="0.2">
      <c r="A225" s="8"/>
      <c r="B225" s="7"/>
      <c r="C225" s="7"/>
      <c r="D225" s="218"/>
      <c r="E225" s="224"/>
      <c r="F225" s="224"/>
      <c r="G225" s="246"/>
      <c r="H225" s="246"/>
      <c r="I225" s="10"/>
    </row>
    <row r="226" spans="1:9" x14ac:dyDescent="0.2">
      <c r="A226" s="8"/>
      <c r="B226" s="7"/>
      <c r="C226" s="7"/>
      <c r="D226" s="218"/>
      <c r="E226" s="224"/>
      <c r="F226" s="224"/>
      <c r="G226" s="246"/>
      <c r="H226" s="246"/>
      <c r="I226" s="10"/>
    </row>
    <row r="227" spans="1:9" x14ac:dyDescent="0.2">
      <c r="A227" s="8"/>
      <c r="B227" s="7"/>
      <c r="C227" s="7"/>
      <c r="D227" s="218"/>
      <c r="E227" s="224"/>
      <c r="F227" s="224"/>
      <c r="G227" s="246"/>
      <c r="H227" s="246"/>
      <c r="I227" s="10"/>
    </row>
    <row r="228" spans="1:9" x14ac:dyDescent="0.2">
      <c r="A228" s="8"/>
      <c r="B228" s="7"/>
      <c r="C228" s="7"/>
      <c r="D228" s="218"/>
      <c r="E228" s="224"/>
      <c r="F228" s="224"/>
      <c r="G228" s="246"/>
      <c r="H228" s="246"/>
      <c r="I228" s="10"/>
    </row>
    <row r="229" spans="1:9" x14ac:dyDescent="0.2">
      <c r="A229" s="8"/>
      <c r="B229" s="7"/>
      <c r="C229" s="7"/>
      <c r="D229" s="218"/>
      <c r="E229" s="224"/>
      <c r="F229" s="224"/>
      <c r="G229" s="246"/>
      <c r="H229" s="246"/>
      <c r="I229" s="10"/>
    </row>
    <row r="230" spans="1:9" x14ac:dyDescent="0.2">
      <c r="A230" s="8"/>
      <c r="B230" s="7"/>
      <c r="C230" s="7"/>
      <c r="D230" s="218"/>
      <c r="E230" s="224"/>
      <c r="F230" s="224"/>
      <c r="G230" s="246"/>
      <c r="H230" s="246"/>
      <c r="I230" s="10"/>
    </row>
    <row r="231" spans="1:9" x14ac:dyDescent="0.2">
      <c r="A231" s="8"/>
      <c r="B231" s="7"/>
      <c r="C231" s="7"/>
      <c r="D231" s="218"/>
      <c r="E231" s="224"/>
      <c r="F231" s="224"/>
      <c r="G231" s="246"/>
      <c r="H231" s="246"/>
      <c r="I231" s="10"/>
    </row>
    <row r="232" spans="1:9" x14ac:dyDescent="0.2">
      <c r="A232" s="8"/>
      <c r="B232" s="7"/>
      <c r="C232" s="7"/>
      <c r="D232" s="218"/>
      <c r="E232" s="224"/>
      <c r="F232" s="224"/>
      <c r="G232" s="246"/>
      <c r="H232" s="246"/>
      <c r="I232" s="10"/>
    </row>
    <row r="233" spans="1:9" x14ac:dyDescent="0.2">
      <c r="A233" s="8"/>
      <c r="B233" s="7"/>
      <c r="C233" s="7"/>
      <c r="D233" s="218"/>
      <c r="E233" s="224"/>
      <c r="F233" s="224"/>
      <c r="G233" s="246"/>
      <c r="H233" s="246"/>
      <c r="I233" s="10"/>
    </row>
    <row r="234" spans="1:9" x14ac:dyDescent="0.2">
      <c r="A234" s="8"/>
      <c r="B234" s="7"/>
      <c r="C234" s="7"/>
      <c r="D234" s="218"/>
      <c r="E234" s="224"/>
      <c r="F234" s="224"/>
      <c r="G234" s="246"/>
      <c r="H234" s="246"/>
      <c r="I234" s="10"/>
    </row>
    <row r="235" spans="1:9" x14ac:dyDescent="0.2">
      <c r="A235" s="8"/>
      <c r="B235" s="7"/>
      <c r="C235" s="7"/>
      <c r="D235" s="218"/>
      <c r="E235" s="224"/>
      <c r="F235" s="224"/>
      <c r="G235" s="246"/>
      <c r="H235" s="246"/>
      <c r="I235" s="10"/>
    </row>
    <row r="236" spans="1:9" x14ac:dyDescent="0.2">
      <c r="A236" s="8"/>
      <c r="B236" s="7"/>
      <c r="C236" s="7"/>
      <c r="D236" s="218"/>
      <c r="E236" s="224"/>
      <c r="F236" s="224"/>
      <c r="G236" s="246"/>
      <c r="H236" s="246"/>
      <c r="I236" s="10"/>
    </row>
    <row r="237" spans="1:9" x14ac:dyDescent="0.2">
      <c r="A237" s="8"/>
      <c r="B237" s="7"/>
      <c r="C237" s="7"/>
      <c r="D237" s="218"/>
      <c r="E237" s="224"/>
      <c r="F237" s="224"/>
      <c r="G237" s="246"/>
      <c r="H237" s="246"/>
      <c r="I237" s="10"/>
    </row>
    <row r="238" spans="1:9" x14ac:dyDescent="0.2">
      <c r="A238" s="8"/>
      <c r="B238" s="7"/>
      <c r="C238" s="7"/>
      <c r="D238" s="218"/>
      <c r="E238" s="224"/>
      <c r="F238" s="224"/>
      <c r="G238" s="246"/>
      <c r="H238" s="246"/>
      <c r="I238" s="10"/>
    </row>
    <row r="239" spans="1:9" x14ac:dyDescent="0.2">
      <c r="A239" s="8"/>
      <c r="B239" s="7"/>
      <c r="C239" s="7"/>
      <c r="D239" s="218"/>
      <c r="E239" s="224"/>
      <c r="F239" s="224"/>
      <c r="G239" s="246"/>
      <c r="H239" s="246"/>
      <c r="I239" s="10"/>
    </row>
    <row r="240" spans="1:9" x14ac:dyDescent="0.2">
      <c r="A240" s="8"/>
      <c r="B240" s="7"/>
      <c r="C240" s="7"/>
      <c r="D240" s="218"/>
      <c r="E240" s="224"/>
      <c r="F240" s="224"/>
      <c r="G240" s="246"/>
      <c r="H240" s="246"/>
      <c r="I240" s="10"/>
    </row>
    <row r="241" spans="1:9" x14ac:dyDescent="0.2">
      <c r="A241" s="8"/>
      <c r="B241" s="7"/>
      <c r="C241" s="7"/>
      <c r="D241" s="218"/>
      <c r="E241" s="224"/>
      <c r="F241" s="224"/>
      <c r="G241" s="246"/>
      <c r="H241" s="246"/>
      <c r="I241" s="10"/>
    </row>
    <row r="242" spans="1:9" x14ac:dyDescent="0.2">
      <c r="A242" s="8"/>
      <c r="B242" s="7"/>
      <c r="C242" s="7"/>
      <c r="D242" s="218"/>
      <c r="E242" s="224"/>
      <c r="F242" s="224"/>
      <c r="G242" s="246"/>
      <c r="H242" s="246"/>
      <c r="I242" s="10"/>
    </row>
    <row r="243" spans="1:9" x14ac:dyDescent="0.2">
      <c r="A243" s="8"/>
      <c r="B243" s="7"/>
      <c r="C243" s="7"/>
      <c r="D243" s="218"/>
      <c r="E243" s="224"/>
      <c r="F243" s="224"/>
      <c r="G243" s="246"/>
      <c r="H243" s="246"/>
      <c r="I243" s="10"/>
    </row>
    <row r="244" spans="1:9" x14ac:dyDescent="0.2">
      <c r="A244" s="8"/>
      <c r="B244" s="7"/>
      <c r="C244" s="7"/>
      <c r="D244" s="218"/>
      <c r="E244" s="224"/>
      <c r="F244" s="224"/>
      <c r="G244" s="246"/>
      <c r="H244" s="246"/>
      <c r="I244" s="10"/>
    </row>
    <row r="245" spans="1:9" x14ac:dyDescent="0.2">
      <c r="A245" s="8"/>
      <c r="B245" s="7"/>
      <c r="C245" s="7"/>
      <c r="D245" s="218"/>
      <c r="E245" s="224"/>
      <c r="F245" s="224"/>
      <c r="G245" s="246"/>
      <c r="H245" s="246"/>
      <c r="I245" s="10"/>
    </row>
    <row r="246" spans="1:9" x14ac:dyDescent="0.2">
      <c r="A246" s="8"/>
      <c r="B246" s="7"/>
      <c r="C246" s="7"/>
      <c r="D246" s="218"/>
      <c r="E246" s="224"/>
      <c r="F246" s="224"/>
      <c r="G246" s="246"/>
      <c r="H246" s="246"/>
      <c r="I246" s="10"/>
    </row>
    <row r="247" spans="1:9" x14ac:dyDescent="0.2">
      <c r="A247" s="8"/>
      <c r="B247" s="7"/>
      <c r="C247" s="7"/>
      <c r="D247" s="218"/>
      <c r="E247" s="224"/>
      <c r="F247" s="224"/>
      <c r="G247" s="246"/>
      <c r="H247" s="246"/>
      <c r="I247" s="10"/>
    </row>
    <row r="248" spans="1:9" x14ac:dyDescent="0.2">
      <c r="A248" s="8"/>
      <c r="B248" s="7"/>
      <c r="C248" s="7"/>
      <c r="D248" s="218"/>
      <c r="E248" s="224"/>
      <c r="F248" s="224"/>
      <c r="G248" s="246"/>
      <c r="H248" s="246"/>
      <c r="I248" s="10"/>
    </row>
    <row r="249" spans="1:9" x14ac:dyDescent="0.2">
      <c r="A249" s="8"/>
      <c r="B249" s="7"/>
      <c r="C249" s="7"/>
      <c r="D249" s="218"/>
      <c r="E249" s="224"/>
      <c r="F249" s="224"/>
      <c r="G249" s="246"/>
      <c r="H249" s="246"/>
      <c r="I249" s="10"/>
    </row>
    <row r="250" spans="1:9" x14ac:dyDescent="0.2">
      <c r="A250" s="8"/>
      <c r="B250" s="7"/>
      <c r="C250" s="7"/>
      <c r="D250" s="218"/>
      <c r="E250" s="224"/>
      <c r="F250" s="224"/>
      <c r="G250" s="246"/>
      <c r="H250" s="246"/>
      <c r="I250" s="10"/>
    </row>
    <row r="251" spans="1:9" x14ac:dyDescent="0.2">
      <c r="A251" s="8"/>
      <c r="B251" s="7"/>
      <c r="C251" s="7"/>
      <c r="D251" s="218"/>
      <c r="E251" s="224"/>
      <c r="F251" s="224"/>
      <c r="G251" s="246"/>
      <c r="H251" s="246"/>
      <c r="I251" s="10"/>
    </row>
    <row r="252" spans="1:9" x14ac:dyDescent="0.2">
      <c r="A252" s="8"/>
      <c r="B252" s="7"/>
      <c r="C252" s="7"/>
      <c r="D252" s="218"/>
      <c r="E252" s="224"/>
      <c r="F252" s="224"/>
      <c r="G252" s="246"/>
      <c r="H252" s="246"/>
      <c r="I252" s="10"/>
    </row>
    <row r="253" spans="1:9" x14ac:dyDescent="0.2">
      <c r="A253" s="8"/>
      <c r="B253" s="7"/>
      <c r="C253" s="7"/>
      <c r="D253" s="218"/>
      <c r="E253" s="224"/>
      <c r="F253" s="224"/>
      <c r="G253" s="246"/>
      <c r="H253" s="246"/>
      <c r="I253" s="10"/>
    </row>
    <row r="254" spans="1:9" x14ac:dyDescent="0.2">
      <c r="A254" s="8"/>
      <c r="B254" s="7"/>
      <c r="C254" s="7"/>
      <c r="D254" s="218"/>
      <c r="E254" s="224"/>
      <c r="F254" s="224"/>
      <c r="G254" s="246"/>
      <c r="H254" s="246"/>
      <c r="I254" s="10"/>
    </row>
    <row r="255" spans="1:9" x14ac:dyDescent="0.2">
      <c r="A255" s="8"/>
      <c r="B255" s="7"/>
      <c r="C255" s="7"/>
      <c r="D255" s="218"/>
      <c r="E255" s="224"/>
      <c r="F255" s="224"/>
      <c r="G255" s="246"/>
      <c r="H255" s="246"/>
      <c r="I255" s="10"/>
    </row>
    <row r="256" spans="1:9" x14ac:dyDescent="0.2">
      <c r="A256" s="8"/>
      <c r="B256" s="7"/>
      <c r="C256" s="7"/>
      <c r="D256" s="218"/>
      <c r="E256" s="224"/>
      <c r="F256" s="224"/>
      <c r="G256" s="246"/>
      <c r="H256" s="246"/>
      <c r="I256" s="10"/>
    </row>
    <row r="257" spans="1:9" x14ac:dyDescent="0.2">
      <c r="A257" s="8"/>
      <c r="B257" s="7"/>
      <c r="C257" s="7"/>
      <c r="D257" s="218"/>
      <c r="E257" s="224"/>
      <c r="F257" s="224"/>
      <c r="G257" s="246"/>
      <c r="H257" s="246"/>
      <c r="I257" s="10"/>
    </row>
    <row r="258" spans="1:9" x14ac:dyDescent="0.2">
      <c r="A258" s="8"/>
      <c r="B258" s="7"/>
      <c r="C258" s="7"/>
      <c r="D258" s="218"/>
      <c r="E258" s="224"/>
      <c r="F258" s="224"/>
      <c r="G258" s="246"/>
      <c r="H258" s="246"/>
      <c r="I258" s="10"/>
    </row>
    <row r="259" spans="1:9" x14ac:dyDescent="0.2">
      <c r="A259" s="8"/>
      <c r="B259" s="7"/>
      <c r="C259" s="7"/>
      <c r="D259" s="218"/>
      <c r="E259" s="224"/>
      <c r="F259" s="224"/>
      <c r="G259" s="246"/>
      <c r="H259" s="246"/>
      <c r="I259" s="10"/>
    </row>
    <row r="260" spans="1:9" x14ac:dyDescent="0.2">
      <c r="A260" s="8"/>
      <c r="B260" s="7"/>
      <c r="C260" s="7"/>
      <c r="D260" s="218"/>
      <c r="E260" s="224"/>
      <c r="F260" s="224"/>
      <c r="G260" s="246"/>
      <c r="H260" s="246"/>
      <c r="I260" s="10"/>
    </row>
    <row r="261" spans="1:9" x14ac:dyDescent="0.2">
      <c r="A261" s="8"/>
      <c r="B261" s="7"/>
      <c r="C261" s="7"/>
      <c r="D261" s="218"/>
      <c r="E261" s="224"/>
      <c r="F261" s="224"/>
      <c r="G261" s="246"/>
      <c r="H261" s="246"/>
      <c r="I261" s="10"/>
    </row>
    <row r="262" spans="1:9" x14ac:dyDescent="0.2">
      <c r="A262" s="8"/>
      <c r="B262" s="7"/>
      <c r="C262" s="7"/>
      <c r="D262" s="218"/>
      <c r="E262" s="224"/>
      <c r="F262" s="224"/>
      <c r="G262" s="246"/>
      <c r="H262" s="246"/>
      <c r="I262" s="10"/>
    </row>
    <row r="263" spans="1:9" x14ac:dyDescent="0.2">
      <c r="A263" s="8"/>
      <c r="B263" s="7"/>
      <c r="C263" s="7"/>
      <c r="D263" s="218"/>
      <c r="E263" s="224"/>
      <c r="F263" s="224"/>
      <c r="G263" s="246"/>
      <c r="H263" s="246"/>
      <c r="I263" s="10"/>
    </row>
    <row r="264" spans="1:9" x14ac:dyDescent="0.2">
      <c r="A264" s="8"/>
      <c r="B264" s="7"/>
      <c r="C264" s="7"/>
      <c r="D264" s="218"/>
      <c r="E264" s="224"/>
      <c r="F264" s="224"/>
      <c r="G264" s="246"/>
      <c r="H264" s="246"/>
      <c r="I264" s="10"/>
    </row>
    <row r="265" spans="1:9" x14ac:dyDescent="0.2">
      <c r="A265" s="8"/>
      <c r="B265" s="7"/>
      <c r="C265" s="7"/>
      <c r="D265" s="218"/>
      <c r="E265" s="224"/>
      <c r="F265" s="224"/>
      <c r="G265" s="246"/>
      <c r="H265" s="246"/>
      <c r="I265" s="10"/>
    </row>
    <row r="266" spans="1:9" x14ac:dyDescent="0.2">
      <c r="A266" s="8"/>
      <c r="B266" s="7"/>
      <c r="C266" s="7"/>
      <c r="D266" s="218"/>
      <c r="E266" s="224"/>
      <c r="F266" s="224"/>
      <c r="G266" s="246"/>
      <c r="H266" s="246"/>
      <c r="I266" s="10"/>
    </row>
    <row r="267" spans="1:9" x14ac:dyDescent="0.2">
      <c r="A267" s="8"/>
      <c r="B267" s="7"/>
      <c r="C267" s="7"/>
      <c r="D267" s="218"/>
      <c r="E267" s="224"/>
      <c r="F267" s="224"/>
      <c r="G267" s="246"/>
      <c r="H267" s="246"/>
      <c r="I267" s="10"/>
    </row>
    <row r="268" spans="1:9" x14ac:dyDescent="0.2">
      <c r="A268" s="8"/>
      <c r="B268" s="7"/>
      <c r="C268" s="7"/>
      <c r="D268" s="218"/>
      <c r="E268" s="224"/>
      <c r="F268" s="224"/>
      <c r="G268" s="246"/>
      <c r="H268" s="246"/>
      <c r="I268" s="10"/>
    </row>
    <row r="269" spans="1:9" x14ac:dyDescent="0.2">
      <c r="A269" s="8"/>
      <c r="B269" s="7"/>
      <c r="C269" s="7"/>
      <c r="D269" s="218"/>
      <c r="E269" s="224"/>
      <c r="F269" s="224"/>
      <c r="G269" s="246"/>
      <c r="H269" s="246"/>
      <c r="I269" s="10"/>
    </row>
    <row r="270" spans="1:9" x14ac:dyDescent="0.2">
      <c r="A270" s="8"/>
      <c r="B270" s="7"/>
      <c r="C270" s="7"/>
      <c r="D270" s="218"/>
      <c r="E270" s="224"/>
      <c r="F270" s="224"/>
      <c r="G270" s="246"/>
      <c r="H270" s="246"/>
      <c r="I270" s="10"/>
    </row>
    <row r="271" spans="1:9" x14ac:dyDescent="0.2">
      <c r="A271" s="8"/>
      <c r="B271" s="7"/>
      <c r="C271" s="7"/>
      <c r="D271" s="218"/>
      <c r="E271" s="224"/>
      <c r="F271" s="224"/>
      <c r="G271" s="246"/>
      <c r="H271" s="246"/>
      <c r="I271" s="10"/>
    </row>
    <row r="272" spans="1:9" x14ac:dyDescent="0.2">
      <c r="A272" s="8"/>
      <c r="B272" s="7"/>
      <c r="C272" s="7"/>
      <c r="D272" s="218"/>
      <c r="E272" s="224"/>
      <c r="F272" s="224"/>
      <c r="G272" s="246"/>
      <c r="H272" s="246"/>
      <c r="I272" s="10"/>
    </row>
    <row r="273" spans="1:9" x14ac:dyDescent="0.2">
      <c r="A273" s="8"/>
      <c r="B273" s="7"/>
      <c r="C273" s="7"/>
      <c r="D273" s="218"/>
      <c r="E273" s="224"/>
      <c r="F273" s="224"/>
      <c r="G273" s="246"/>
      <c r="H273" s="246"/>
      <c r="I273" s="10"/>
    </row>
    <row r="274" spans="1:9" x14ac:dyDescent="0.2">
      <c r="A274" s="8"/>
      <c r="B274" s="7"/>
      <c r="C274" s="7"/>
      <c r="D274" s="218"/>
      <c r="E274" s="224"/>
      <c r="F274" s="224"/>
      <c r="G274" s="246"/>
      <c r="H274" s="246"/>
      <c r="I274" s="10"/>
    </row>
    <row r="275" spans="1:9" x14ac:dyDescent="0.2">
      <c r="A275" s="8"/>
      <c r="B275" s="7"/>
      <c r="C275" s="7"/>
      <c r="D275" s="218"/>
      <c r="E275" s="224"/>
      <c r="F275" s="224"/>
      <c r="G275" s="246"/>
      <c r="H275" s="246"/>
      <c r="I275" s="10"/>
    </row>
    <row r="276" spans="1:9" x14ac:dyDescent="0.2">
      <c r="A276" s="8"/>
      <c r="B276" s="7"/>
      <c r="C276" s="7"/>
      <c r="D276" s="218"/>
      <c r="E276" s="224"/>
      <c r="F276" s="224"/>
      <c r="G276" s="246"/>
      <c r="H276" s="246"/>
      <c r="I276" s="10"/>
    </row>
    <row r="277" spans="1:9" x14ac:dyDescent="0.2">
      <c r="A277" s="8"/>
      <c r="B277" s="7"/>
      <c r="C277" s="7"/>
      <c r="D277" s="218"/>
      <c r="E277" s="224"/>
      <c r="F277" s="224"/>
      <c r="G277" s="246"/>
      <c r="H277" s="246"/>
      <c r="I277" s="10"/>
    </row>
    <row r="278" spans="1:9" x14ac:dyDescent="0.2">
      <c r="A278" s="8"/>
      <c r="B278" s="7"/>
      <c r="C278" s="7"/>
      <c r="D278" s="218"/>
      <c r="E278" s="224"/>
      <c r="F278" s="224"/>
      <c r="G278" s="246"/>
      <c r="H278" s="246"/>
      <c r="I278" s="10"/>
    </row>
    <row r="279" spans="1:9" x14ac:dyDescent="0.2">
      <c r="A279" s="8"/>
      <c r="B279" s="7"/>
      <c r="C279" s="7"/>
      <c r="D279" s="218"/>
      <c r="E279" s="224"/>
      <c r="F279" s="224"/>
      <c r="G279" s="246"/>
      <c r="H279" s="246"/>
      <c r="I279" s="10"/>
    </row>
    <row r="280" spans="1:9" x14ac:dyDescent="0.2">
      <c r="A280" s="8"/>
      <c r="B280" s="7"/>
      <c r="C280" s="7"/>
      <c r="D280" s="218"/>
      <c r="E280" s="224"/>
      <c r="F280" s="224"/>
      <c r="G280" s="246"/>
      <c r="H280" s="246"/>
      <c r="I280" s="10"/>
    </row>
    <row r="281" spans="1:9" x14ac:dyDescent="0.2">
      <c r="A281" s="8"/>
      <c r="B281" s="7"/>
      <c r="C281" s="7"/>
      <c r="D281" s="218"/>
      <c r="E281" s="224"/>
      <c r="F281" s="224"/>
      <c r="G281" s="246"/>
      <c r="H281" s="246"/>
      <c r="I281" s="10"/>
    </row>
    <row r="282" spans="1:9" x14ac:dyDescent="0.2">
      <c r="A282" s="8"/>
      <c r="B282" s="7"/>
      <c r="C282" s="7"/>
      <c r="D282" s="218"/>
      <c r="E282" s="224"/>
      <c r="F282" s="224"/>
      <c r="G282" s="246"/>
      <c r="H282" s="246"/>
      <c r="I282" s="10"/>
    </row>
    <row r="283" spans="1:9" x14ac:dyDescent="0.2">
      <c r="A283" s="8"/>
      <c r="B283" s="7"/>
      <c r="C283" s="7"/>
      <c r="D283" s="218"/>
      <c r="E283" s="224"/>
      <c r="F283" s="224"/>
      <c r="G283" s="246"/>
      <c r="H283" s="246"/>
      <c r="I283" s="10"/>
    </row>
    <row r="284" spans="1:9" x14ac:dyDescent="0.2">
      <c r="A284" s="8"/>
      <c r="B284" s="7"/>
      <c r="C284" s="7"/>
      <c r="D284" s="218"/>
      <c r="E284" s="224"/>
      <c r="F284" s="224"/>
      <c r="G284" s="246"/>
      <c r="H284" s="246"/>
      <c r="I284" s="10"/>
    </row>
    <row r="285" spans="1:9" x14ac:dyDescent="0.2">
      <c r="A285" s="8"/>
      <c r="B285" s="7"/>
      <c r="C285" s="7"/>
      <c r="D285" s="218"/>
      <c r="E285" s="224"/>
      <c r="F285" s="224"/>
      <c r="G285" s="246"/>
      <c r="H285" s="246"/>
      <c r="I285" s="10"/>
    </row>
    <row r="286" spans="1:9" x14ac:dyDescent="0.2">
      <c r="A286" s="8"/>
      <c r="B286" s="7"/>
      <c r="C286" s="7"/>
      <c r="D286" s="218"/>
      <c r="E286" s="224"/>
      <c r="F286" s="224"/>
      <c r="G286" s="246"/>
      <c r="H286" s="246"/>
      <c r="I286" s="10"/>
    </row>
    <row r="287" spans="1:9" x14ac:dyDescent="0.2">
      <c r="A287" s="8"/>
      <c r="B287" s="7"/>
      <c r="C287" s="7"/>
      <c r="D287" s="218"/>
      <c r="E287" s="224"/>
      <c r="F287" s="224"/>
      <c r="G287" s="246"/>
      <c r="H287" s="246"/>
      <c r="I287" s="10"/>
    </row>
    <row r="288" spans="1:9" x14ac:dyDescent="0.2">
      <c r="A288" s="8"/>
      <c r="B288" s="7"/>
      <c r="C288" s="7"/>
      <c r="D288" s="218"/>
      <c r="E288" s="224"/>
      <c r="F288" s="224"/>
      <c r="G288" s="246"/>
      <c r="H288" s="246"/>
      <c r="I288" s="10"/>
    </row>
    <row r="289" spans="1:9" x14ac:dyDescent="0.2">
      <c r="A289" s="8"/>
      <c r="B289" s="7"/>
      <c r="C289" s="7"/>
      <c r="D289" s="218"/>
      <c r="E289" s="224"/>
      <c r="F289" s="224"/>
      <c r="G289" s="246"/>
      <c r="H289" s="246"/>
      <c r="I289" s="10"/>
    </row>
    <row r="290" spans="1:9" x14ac:dyDescent="0.2">
      <c r="A290" s="8"/>
      <c r="B290" s="7"/>
      <c r="C290" s="7"/>
      <c r="D290" s="218"/>
      <c r="E290" s="224"/>
      <c r="F290" s="224"/>
      <c r="G290" s="246"/>
      <c r="H290" s="246"/>
      <c r="I290" s="10"/>
    </row>
    <row r="291" spans="1:9" x14ac:dyDescent="0.2">
      <c r="A291" s="8"/>
      <c r="B291" s="7"/>
      <c r="C291" s="7"/>
      <c r="D291" s="218"/>
      <c r="E291" s="224"/>
      <c r="F291" s="224"/>
      <c r="G291" s="246"/>
      <c r="H291" s="246"/>
      <c r="I291" s="10"/>
    </row>
    <row r="292" spans="1:9" x14ac:dyDescent="0.2">
      <c r="A292" s="8"/>
      <c r="B292" s="7"/>
      <c r="C292" s="7"/>
      <c r="D292" s="218"/>
      <c r="E292" s="224"/>
      <c r="F292" s="224"/>
      <c r="G292" s="246"/>
      <c r="H292" s="246"/>
      <c r="I292" s="10"/>
    </row>
    <row r="293" spans="1:9" x14ac:dyDescent="0.2">
      <c r="A293" s="8"/>
      <c r="B293" s="7"/>
      <c r="C293" s="7"/>
      <c r="D293" s="218"/>
      <c r="E293" s="224"/>
      <c r="F293" s="224"/>
      <c r="G293" s="246"/>
      <c r="H293" s="246"/>
      <c r="I293" s="10"/>
    </row>
    <row r="294" spans="1:9" x14ac:dyDescent="0.2">
      <c r="A294" s="8"/>
      <c r="B294" s="7"/>
      <c r="C294" s="7"/>
      <c r="D294" s="218"/>
      <c r="E294" s="224"/>
      <c r="F294" s="224"/>
      <c r="G294" s="246"/>
      <c r="H294" s="246"/>
      <c r="I294" s="10"/>
    </row>
    <row r="295" spans="1:9" x14ac:dyDescent="0.2">
      <c r="A295" s="8"/>
      <c r="B295" s="7"/>
      <c r="C295" s="7"/>
      <c r="D295" s="218"/>
      <c r="E295" s="224"/>
      <c r="F295" s="224"/>
      <c r="G295" s="246"/>
      <c r="H295" s="246"/>
      <c r="I295" s="10"/>
    </row>
    <row r="296" spans="1:9" x14ac:dyDescent="0.2">
      <c r="A296" s="8"/>
      <c r="B296" s="7"/>
      <c r="C296" s="7"/>
      <c r="D296" s="218"/>
      <c r="E296" s="224"/>
      <c r="F296" s="224"/>
      <c r="G296" s="246"/>
      <c r="H296" s="246"/>
      <c r="I296" s="10"/>
    </row>
    <row r="297" spans="1:9" x14ac:dyDescent="0.2">
      <c r="A297" s="8"/>
      <c r="B297" s="7"/>
      <c r="C297" s="7"/>
      <c r="D297" s="218"/>
      <c r="E297" s="224"/>
      <c r="F297" s="224"/>
      <c r="G297" s="246"/>
      <c r="H297" s="246"/>
      <c r="I297" s="10"/>
    </row>
    <row r="298" spans="1:9" x14ac:dyDescent="0.2">
      <c r="A298" s="8"/>
      <c r="B298" s="7"/>
      <c r="C298" s="7"/>
      <c r="D298" s="218"/>
      <c r="E298" s="224"/>
      <c r="F298" s="224"/>
      <c r="G298" s="246"/>
      <c r="H298" s="246"/>
      <c r="I298" s="10"/>
    </row>
    <row r="299" spans="1:9" x14ac:dyDescent="0.2">
      <c r="A299" s="8"/>
      <c r="B299" s="7"/>
      <c r="C299" s="7"/>
      <c r="D299" s="218"/>
      <c r="E299" s="224"/>
      <c r="F299" s="224"/>
      <c r="G299" s="246"/>
      <c r="H299" s="246"/>
      <c r="I299" s="10"/>
    </row>
    <row r="300" spans="1:9" x14ac:dyDescent="0.2">
      <c r="A300" s="8"/>
      <c r="B300" s="7"/>
      <c r="C300" s="7"/>
      <c r="D300" s="218"/>
      <c r="E300" s="224"/>
      <c r="F300" s="224"/>
      <c r="G300" s="246"/>
      <c r="H300" s="246"/>
      <c r="I300" s="10"/>
    </row>
    <row r="301" spans="1:9" x14ac:dyDescent="0.2">
      <c r="A301" s="8"/>
      <c r="B301" s="7"/>
      <c r="C301" s="7"/>
      <c r="D301" s="218"/>
      <c r="E301" s="224"/>
      <c r="F301" s="224"/>
      <c r="G301" s="246"/>
      <c r="H301" s="246"/>
      <c r="I301" s="10"/>
    </row>
    <row r="302" spans="1:9" x14ac:dyDescent="0.2">
      <c r="A302" s="8"/>
      <c r="B302" s="7"/>
      <c r="C302" s="7"/>
      <c r="D302" s="218"/>
      <c r="E302" s="224"/>
      <c r="F302" s="224"/>
      <c r="G302" s="246"/>
      <c r="H302" s="246"/>
      <c r="I302" s="10"/>
    </row>
    <row r="303" spans="1:9" x14ac:dyDescent="0.2">
      <c r="A303" s="8"/>
      <c r="B303" s="7"/>
      <c r="C303" s="7"/>
      <c r="D303" s="218"/>
      <c r="E303" s="224"/>
      <c r="F303" s="224"/>
      <c r="G303" s="246"/>
      <c r="H303" s="246"/>
      <c r="I303" s="10"/>
    </row>
    <row r="304" spans="1:9" x14ac:dyDescent="0.2">
      <c r="A304" s="8"/>
      <c r="B304" s="7"/>
      <c r="C304" s="7"/>
      <c r="D304" s="218"/>
      <c r="E304" s="224"/>
      <c r="F304" s="224"/>
      <c r="G304" s="246"/>
      <c r="H304" s="246"/>
      <c r="I304" s="10"/>
    </row>
    <row r="305" spans="1:9" x14ac:dyDescent="0.2">
      <c r="A305" s="8"/>
      <c r="B305" s="7"/>
      <c r="C305" s="7"/>
      <c r="D305" s="218"/>
      <c r="E305" s="224"/>
      <c r="F305" s="224"/>
      <c r="G305" s="246"/>
      <c r="H305" s="246"/>
      <c r="I305" s="10"/>
    </row>
    <row r="306" spans="1:9" x14ac:dyDescent="0.2">
      <c r="A306" s="8"/>
      <c r="B306" s="7"/>
      <c r="C306" s="7"/>
      <c r="D306" s="218"/>
      <c r="E306" s="224"/>
      <c r="F306" s="224"/>
      <c r="G306" s="246"/>
      <c r="H306" s="246"/>
      <c r="I306" s="10"/>
    </row>
    <row r="307" spans="1:9" x14ac:dyDescent="0.2">
      <c r="A307" s="8"/>
      <c r="B307" s="7"/>
      <c r="C307" s="7"/>
      <c r="D307" s="218"/>
      <c r="E307" s="224"/>
      <c r="F307" s="224"/>
      <c r="G307" s="246"/>
      <c r="H307" s="246"/>
      <c r="I307" s="10"/>
    </row>
    <row r="308" spans="1:9" x14ac:dyDescent="0.2">
      <c r="A308" s="8"/>
      <c r="B308" s="7"/>
      <c r="C308" s="7"/>
      <c r="D308" s="218"/>
      <c r="E308" s="224"/>
      <c r="F308" s="224"/>
      <c r="G308" s="246"/>
      <c r="H308" s="246"/>
      <c r="I308" s="10"/>
    </row>
    <row r="309" spans="1:9" x14ac:dyDescent="0.2">
      <c r="A309" s="8"/>
      <c r="B309" s="7"/>
      <c r="C309" s="7"/>
      <c r="D309" s="218"/>
      <c r="E309" s="224"/>
      <c r="F309" s="224"/>
      <c r="G309" s="246"/>
      <c r="H309" s="246"/>
      <c r="I309" s="10"/>
    </row>
    <row r="310" spans="1:9" x14ac:dyDescent="0.2">
      <c r="A310" s="8"/>
      <c r="B310" s="7"/>
      <c r="C310" s="7"/>
      <c r="D310" s="218"/>
      <c r="E310" s="224"/>
      <c r="F310" s="224"/>
      <c r="G310" s="246"/>
      <c r="H310" s="246"/>
      <c r="I310" s="10"/>
    </row>
    <row r="311" spans="1:9" x14ac:dyDescent="0.2">
      <c r="A311" s="8"/>
      <c r="B311" s="7"/>
      <c r="C311" s="7"/>
      <c r="D311" s="218"/>
      <c r="E311" s="224"/>
      <c r="F311" s="224"/>
      <c r="G311" s="246"/>
      <c r="H311" s="246"/>
      <c r="I311" s="10"/>
    </row>
    <row r="312" spans="1:9" x14ac:dyDescent="0.2">
      <c r="A312" s="8"/>
      <c r="B312" s="7"/>
      <c r="C312" s="7"/>
      <c r="D312" s="218"/>
      <c r="E312" s="224"/>
      <c r="F312" s="224"/>
      <c r="G312" s="246"/>
      <c r="H312" s="246"/>
      <c r="I312" s="10"/>
    </row>
    <row r="313" spans="1:9" x14ac:dyDescent="0.2">
      <c r="A313" s="8"/>
      <c r="B313" s="7"/>
      <c r="C313" s="7"/>
      <c r="D313" s="218"/>
      <c r="E313" s="224"/>
      <c r="F313" s="224"/>
      <c r="G313" s="246"/>
      <c r="H313" s="246"/>
      <c r="I313" s="10"/>
    </row>
    <row r="314" spans="1:9" x14ac:dyDescent="0.2">
      <c r="A314" s="8"/>
      <c r="B314" s="7"/>
      <c r="C314" s="7"/>
      <c r="D314" s="218"/>
      <c r="E314" s="224"/>
      <c r="F314" s="224"/>
      <c r="G314" s="246"/>
      <c r="H314" s="246"/>
      <c r="I314" s="10"/>
    </row>
    <row r="315" spans="1:9" x14ac:dyDescent="0.2">
      <c r="A315" s="8"/>
      <c r="B315" s="7"/>
      <c r="C315" s="7"/>
      <c r="D315" s="218"/>
      <c r="E315" s="224"/>
      <c r="F315" s="224"/>
      <c r="G315" s="246"/>
      <c r="H315" s="246"/>
      <c r="I315" s="10"/>
    </row>
    <row r="316" spans="1:9" x14ac:dyDescent="0.2">
      <c r="A316" s="8"/>
      <c r="B316" s="7"/>
      <c r="C316" s="7"/>
      <c r="D316" s="218"/>
      <c r="E316" s="224"/>
      <c r="F316" s="224"/>
      <c r="G316" s="246"/>
      <c r="H316" s="246"/>
      <c r="I316" s="10"/>
    </row>
    <row r="317" spans="1:9" x14ac:dyDescent="0.2">
      <c r="A317" s="8"/>
      <c r="B317" s="7"/>
      <c r="C317" s="7"/>
      <c r="D317" s="218"/>
      <c r="E317" s="224"/>
      <c r="F317" s="224"/>
      <c r="G317" s="246"/>
      <c r="H317" s="246"/>
      <c r="I317" s="10"/>
    </row>
    <row r="318" spans="1:9" x14ac:dyDescent="0.2">
      <c r="A318" s="8"/>
      <c r="B318" s="7"/>
      <c r="C318" s="7"/>
      <c r="D318" s="218"/>
      <c r="E318" s="224"/>
      <c r="F318" s="224"/>
      <c r="G318" s="246"/>
      <c r="H318" s="246"/>
      <c r="I318" s="10"/>
    </row>
    <row r="319" spans="1:9" x14ac:dyDescent="0.2">
      <c r="A319" s="8"/>
      <c r="B319" s="7"/>
      <c r="C319" s="7"/>
      <c r="D319" s="218"/>
      <c r="E319" s="224"/>
      <c r="F319" s="224"/>
      <c r="G319" s="246"/>
      <c r="H319" s="246"/>
      <c r="I319" s="10"/>
    </row>
    <row r="320" spans="1:9" x14ac:dyDescent="0.2">
      <c r="A320" s="8"/>
      <c r="B320" s="7"/>
      <c r="C320" s="7"/>
      <c r="D320" s="218"/>
      <c r="E320" s="224"/>
      <c r="F320" s="224"/>
      <c r="G320" s="246"/>
      <c r="H320" s="246"/>
      <c r="I320" s="10"/>
    </row>
    <row r="321" spans="1:9" x14ac:dyDescent="0.2">
      <c r="A321" s="8"/>
      <c r="B321" s="7"/>
      <c r="C321" s="7"/>
      <c r="D321" s="218"/>
      <c r="E321" s="224"/>
      <c r="F321" s="224"/>
      <c r="G321" s="246"/>
      <c r="H321" s="246"/>
      <c r="I321" s="10"/>
    </row>
    <row r="322" spans="1:9" x14ac:dyDescent="0.2">
      <c r="A322" s="8"/>
      <c r="B322" s="7"/>
      <c r="C322" s="7"/>
      <c r="D322" s="218"/>
      <c r="E322" s="224"/>
      <c r="F322" s="224"/>
      <c r="G322" s="246"/>
      <c r="H322" s="246"/>
      <c r="I322" s="10"/>
    </row>
    <row r="323" spans="1:9" x14ac:dyDescent="0.2">
      <c r="A323" s="8"/>
      <c r="B323" s="7"/>
      <c r="C323" s="7"/>
      <c r="D323" s="218"/>
      <c r="E323" s="224"/>
      <c r="F323" s="224"/>
      <c r="G323" s="246"/>
      <c r="H323" s="246"/>
      <c r="I323" s="10"/>
    </row>
    <row r="324" spans="1:9" x14ac:dyDescent="0.2">
      <c r="A324" s="8"/>
      <c r="B324" s="7"/>
      <c r="C324" s="7"/>
      <c r="D324" s="218"/>
      <c r="E324" s="224"/>
      <c r="F324" s="224"/>
      <c r="G324" s="246"/>
      <c r="H324" s="246"/>
      <c r="I324" s="10"/>
    </row>
    <row r="325" spans="1:9" x14ac:dyDescent="0.2">
      <c r="A325" s="8"/>
      <c r="B325" s="7"/>
      <c r="C325" s="7"/>
      <c r="D325" s="218"/>
      <c r="E325" s="224"/>
      <c r="F325" s="224"/>
      <c r="G325" s="246"/>
      <c r="H325" s="246"/>
      <c r="I325" s="10"/>
    </row>
    <row r="326" spans="1:9" x14ac:dyDescent="0.2">
      <c r="A326" s="8"/>
      <c r="B326" s="7"/>
      <c r="C326" s="7"/>
      <c r="D326" s="218"/>
      <c r="E326" s="224"/>
      <c r="F326" s="224"/>
      <c r="G326" s="246"/>
      <c r="H326" s="246"/>
      <c r="I326" s="10"/>
    </row>
    <row r="327" spans="1:9" x14ac:dyDescent="0.2">
      <c r="A327" s="8"/>
      <c r="B327" s="7"/>
      <c r="C327" s="7"/>
      <c r="D327" s="218"/>
      <c r="E327" s="224"/>
      <c r="F327" s="224"/>
      <c r="G327" s="246"/>
      <c r="H327" s="246"/>
      <c r="I327" s="10"/>
    </row>
    <row r="328" spans="1:9" x14ac:dyDescent="0.2">
      <c r="A328" s="8"/>
      <c r="B328" s="7"/>
      <c r="C328" s="7"/>
      <c r="D328" s="218"/>
      <c r="E328" s="224"/>
      <c r="F328" s="224"/>
      <c r="G328" s="246"/>
      <c r="H328" s="246"/>
      <c r="I328" s="10"/>
    </row>
    <row r="329" spans="1:9" x14ac:dyDescent="0.2">
      <c r="A329" s="8"/>
      <c r="B329" s="7"/>
      <c r="C329" s="7"/>
      <c r="D329" s="218"/>
      <c r="E329" s="224"/>
      <c r="F329" s="224"/>
      <c r="G329" s="246"/>
      <c r="H329" s="246"/>
      <c r="I329" s="10"/>
    </row>
    <row r="330" spans="1:9" x14ac:dyDescent="0.2">
      <c r="A330" s="8"/>
      <c r="B330" s="7"/>
      <c r="C330" s="7"/>
      <c r="D330" s="218"/>
      <c r="E330" s="224"/>
      <c r="F330" s="224"/>
      <c r="G330" s="246"/>
      <c r="H330" s="246"/>
      <c r="I330" s="10"/>
    </row>
    <row r="331" spans="1:9" x14ac:dyDescent="0.2">
      <c r="A331" s="8"/>
      <c r="B331" s="7"/>
      <c r="C331" s="7"/>
      <c r="D331" s="218"/>
      <c r="E331" s="224"/>
      <c r="F331" s="224"/>
      <c r="G331" s="246"/>
      <c r="H331" s="246"/>
      <c r="I331" s="10"/>
    </row>
    <row r="332" spans="1:9" x14ac:dyDescent="0.2">
      <c r="A332" s="8"/>
      <c r="B332" s="7"/>
      <c r="C332" s="7"/>
      <c r="D332" s="218"/>
      <c r="E332" s="224"/>
      <c r="F332" s="224"/>
      <c r="G332" s="246"/>
      <c r="H332" s="246"/>
      <c r="I332" s="10"/>
    </row>
    <row r="333" spans="1:9" x14ac:dyDescent="0.2">
      <c r="A333" s="8"/>
      <c r="B333" s="7"/>
      <c r="C333" s="7"/>
      <c r="D333" s="218"/>
      <c r="E333" s="224"/>
      <c r="F333" s="224"/>
      <c r="G333" s="246"/>
      <c r="H333" s="246"/>
      <c r="I333" s="10"/>
    </row>
    <row r="334" spans="1:9" x14ac:dyDescent="0.2">
      <c r="A334" s="8"/>
      <c r="B334" s="7"/>
      <c r="C334" s="7"/>
      <c r="D334" s="218"/>
      <c r="E334" s="224"/>
      <c r="F334" s="224"/>
      <c r="G334" s="246"/>
      <c r="H334" s="246"/>
      <c r="I334" s="10"/>
    </row>
    <row r="335" spans="1:9" x14ac:dyDescent="0.2">
      <c r="A335" s="8"/>
      <c r="B335" s="7"/>
      <c r="C335" s="7"/>
      <c r="D335" s="218"/>
      <c r="E335" s="224"/>
      <c r="F335" s="224"/>
      <c r="G335" s="246"/>
      <c r="H335" s="246"/>
      <c r="I335" s="10"/>
    </row>
    <row r="336" spans="1:9" x14ac:dyDescent="0.2">
      <c r="A336" s="8"/>
      <c r="B336" s="7"/>
      <c r="C336" s="7"/>
      <c r="D336" s="218"/>
      <c r="E336" s="224"/>
      <c r="F336" s="224"/>
      <c r="G336" s="246"/>
      <c r="H336" s="246"/>
      <c r="I336" s="10"/>
    </row>
    <row r="337" spans="1:9" x14ac:dyDescent="0.2">
      <c r="A337" s="8"/>
      <c r="B337" s="7"/>
      <c r="C337" s="7"/>
      <c r="D337" s="218"/>
      <c r="E337" s="224"/>
      <c r="F337" s="224"/>
      <c r="G337" s="246"/>
      <c r="H337" s="246"/>
      <c r="I337" s="10"/>
    </row>
    <row r="338" spans="1:9" x14ac:dyDescent="0.2">
      <c r="A338" s="8"/>
      <c r="B338" s="7"/>
      <c r="C338" s="7"/>
      <c r="D338" s="218"/>
      <c r="E338" s="224"/>
      <c r="F338" s="224"/>
      <c r="G338" s="246"/>
      <c r="H338" s="246"/>
      <c r="I338" s="10"/>
    </row>
    <row r="339" spans="1:9" x14ac:dyDescent="0.2">
      <c r="A339" s="8"/>
      <c r="B339" s="7"/>
      <c r="C339" s="7"/>
      <c r="D339" s="218"/>
      <c r="E339" s="224"/>
      <c r="F339" s="224"/>
      <c r="G339" s="246"/>
      <c r="H339" s="246"/>
      <c r="I339" s="10"/>
    </row>
    <row r="340" spans="1:9" x14ac:dyDescent="0.2">
      <c r="A340" s="8"/>
      <c r="B340" s="7"/>
      <c r="C340" s="7"/>
      <c r="D340" s="218"/>
      <c r="E340" s="224"/>
      <c r="F340" s="224"/>
      <c r="G340" s="246"/>
      <c r="H340" s="246"/>
      <c r="I340" s="10"/>
    </row>
    <row r="341" spans="1:9" x14ac:dyDescent="0.2">
      <c r="A341" s="8"/>
      <c r="B341" s="7"/>
      <c r="C341" s="7"/>
      <c r="D341" s="218"/>
      <c r="E341" s="224"/>
      <c r="F341" s="224"/>
      <c r="G341" s="246"/>
      <c r="H341" s="246"/>
      <c r="I341" s="10"/>
    </row>
    <row r="342" spans="1:9" x14ac:dyDescent="0.2">
      <c r="A342" s="8"/>
      <c r="B342" s="7"/>
      <c r="C342" s="7"/>
      <c r="D342" s="218"/>
      <c r="E342" s="224"/>
      <c r="F342" s="224"/>
      <c r="G342" s="246"/>
      <c r="H342" s="246"/>
      <c r="I342" s="10"/>
    </row>
    <row r="343" spans="1:9" x14ac:dyDescent="0.2">
      <c r="A343" s="8"/>
      <c r="B343" s="7"/>
      <c r="C343" s="7"/>
      <c r="D343" s="218"/>
      <c r="E343" s="224"/>
      <c r="F343" s="224"/>
      <c r="G343" s="246"/>
      <c r="H343" s="246"/>
      <c r="I343" s="10"/>
    </row>
    <row r="344" spans="1:9" x14ac:dyDescent="0.2">
      <c r="A344" s="8"/>
      <c r="B344" s="7"/>
      <c r="C344" s="7"/>
      <c r="D344" s="218"/>
      <c r="E344" s="224"/>
      <c r="F344" s="224"/>
      <c r="G344" s="246"/>
      <c r="H344" s="246"/>
      <c r="I344" s="10"/>
    </row>
    <row r="345" spans="1:9" x14ac:dyDescent="0.2">
      <c r="A345" s="8"/>
      <c r="B345" s="7"/>
      <c r="C345" s="7"/>
      <c r="D345" s="218"/>
      <c r="E345" s="224"/>
      <c r="F345" s="224"/>
      <c r="G345" s="246"/>
      <c r="H345" s="246"/>
      <c r="I345" s="10"/>
    </row>
    <row r="346" spans="1:9" x14ac:dyDescent="0.2">
      <c r="A346" s="8"/>
      <c r="B346" s="7"/>
      <c r="C346" s="7"/>
      <c r="D346" s="218"/>
      <c r="E346" s="224"/>
      <c r="F346" s="224"/>
      <c r="G346" s="246"/>
      <c r="H346" s="246"/>
      <c r="I346" s="10"/>
    </row>
    <row r="347" spans="1:9" x14ac:dyDescent="0.2">
      <c r="A347" s="8"/>
      <c r="B347" s="7"/>
      <c r="C347" s="7"/>
      <c r="D347" s="218"/>
      <c r="E347" s="224"/>
      <c r="F347" s="224"/>
      <c r="G347" s="246"/>
      <c r="H347" s="246"/>
      <c r="I347" s="10"/>
    </row>
    <row r="348" spans="1:9" x14ac:dyDescent="0.2">
      <c r="A348" s="8"/>
      <c r="B348" s="7"/>
      <c r="C348" s="7"/>
      <c r="D348" s="218"/>
      <c r="E348" s="224"/>
      <c r="F348" s="224"/>
      <c r="G348" s="246"/>
      <c r="H348" s="246"/>
      <c r="I348" s="10"/>
    </row>
    <row r="349" spans="1:9" x14ac:dyDescent="0.2">
      <c r="A349" s="8"/>
      <c r="B349" s="7"/>
      <c r="C349" s="7"/>
      <c r="D349" s="218"/>
      <c r="E349" s="224"/>
      <c r="F349" s="224"/>
      <c r="G349" s="246"/>
      <c r="H349" s="246"/>
      <c r="I349" s="10"/>
    </row>
    <row r="350" spans="1:9" x14ac:dyDescent="0.2">
      <c r="A350" s="8"/>
      <c r="B350" s="7"/>
      <c r="C350" s="7"/>
      <c r="D350" s="218"/>
      <c r="E350" s="224"/>
      <c r="F350" s="224"/>
      <c r="G350" s="246"/>
      <c r="H350" s="246"/>
      <c r="I350" s="10"/>
    </row>
    <row r="351" spans="1:9" x14ac:dyDescent="0.2">
      <c r="A351" s="8"/>
      <c r="B351" s="7"/>
      <c r="C351" s="7"/>
      <c r="D351" s="218"/>
      <c r="E351" s="224"/>
      <c r="F351" s="224"/>
      <c r="G351" s="246"/>
      <c r="H351" s="246"/>
      <c r="I351" s="10"/>
    </row>
    <row r="352" spans="1:9" x14ac:dyDescent="0.2">
      <c r="A352" s="8"/>
      <c r="B352" s="7"/>
      <c r="C352" s="7"/>
      <c r="D352" s="218"/>
      <c r="E352" s="224"/>
      <c r="F352" s="224"/>
      <c r="G352" s="246"/>
      <c r="H352" s="246"/>
      <c r="I352" s="10"/>
    </row>
    <row r="353" spans="1:9" x14ac:dyDescent="0.2">
      <c r="A353" s="8"/>
      <c r="B353" s="7"/>
      <c r="C353" s="7"/>
      <c r="D353" s="218"/>
      <c r="E353" s="224"/>
      <c r="F353" s="224"/>
      <c r="G353" s="246"/>
      <c r="H353" s="246"/>
      <c r="I353" s="10"/>
    </row>
    <row r="354" spans="1:9" x14ac:dyDescent="0.2">
      <c r="A354" s="8"/>
      <c r="B354" s="7"/>
      <c r="C354" s="7"/>
      <c r="D354" s="218"/>
      <c r="E354" s="224"/>
      <c r="F354" s="224"/>
      <c r="G354" s="246"/>
      <c r="H354" s="246"/>
      <c r="I354" s="10"/>
    </row>
    <row r="355" spans="1:9" x14ac:dyDescent="0.2">
      <c r="A355" s="8"/>
      <c r="B355" s="7"/>
      <c r="C355" s="7"/>
      <c r="D355" s="218"/>
      <c r="E355" s="224"/>
      <c r="F355" s="224"/>
      <c r="G355" s="246"/>
      <c r="H355" s="246"/>
      <c r="I355" s="10"/>
    </row>
    <row r="356" spans="1:9" x14ac:dyDescent="0.2">
      <c r="A356" s="8"/>
      <c r="B356" s="7"/>
      <c r="C356" s="7"/>
      <c r="D356" s="218"/>
      <c r="E356" s="224"/>
      <c r="F356" s="224"/>
      <c r="G356" s="246"/>
      <c r="H356" s="246"/>
      <c r="I356" s="10"/>
    </row>
    <row r="357" spans="1:9" x14ac:dyDescent="0.2">
      <c r="A357" s="8"/>
      <c r="B357" s="7"/>
      <c r="C357" s="7"/>
      <c r="D357" s="218"/>
      <c r="E357" s="224"/>
      <c r="F357" s="224"/>
      <c r="G357" s="246"/>
      <c r="H357" s="246"/>
      <c r="I357" s="10"/>
    </row>
    <row r="358" spans="1:9" x14ac:dyDescent="0.2">
      <c r="A358" s="8"/>
      <c r="B358" s="7"/>
      <c r="C358" s="7"/>
      <c r="D358" s="218"/>
      <c r="E358" s="224"/>
      <c r="F358" s="224"/>
      <c r="G358" s="246"/>
      <c r="H358" s="246"/>
      <c r="I358" s="10"/>
    </row>
    <row r="359" spans="1:9" x14ac:dyDescent="0.2">
      <c r="A359" s="8"/>
      <c r="B359" s="7"/>
      <c r="C359" s="7"/>
      <c r="D359" s="218"/>
      <c r="E359" s="224"/>
      <c r="F359" s="224"/>
      <c r="G359" s="246"/>
      <c r="H359" s="246"/>
      <c r="I359" s="10"/>
    </row>
    <row r="360" spans="1:9" x14ac:dyDescent="0.2">
      <c r="A360" s="8"/>
      <c r="B360" s="7"/>
      <c r="C360" s="7"/>
      <c r="D360" s="218"/>
      <c r="E360" s="224"/>
      <c r="F360" s="224"/>
      <c r="G360" s="246"/>
      <c r="H360" s="246"/>
      <c r="I360" s="10"/>
    </row>
    <row r="361" spans="1:9" x14ac:dyDescent="0.2">
      <c r="A361" s="8"/>
      <c r="B361" s="7"/>
      <c r="C361" s="7"/>
      <c r="D361" s="218"/>
      <c r="E361" s="224"/>
      <c r="F361" s="224"/>
      <c r="G361" s="246"/>
      <c r="H361" s="246"/>
      <c r="I361" s="10"/>
    </row>
    <row r="362" spans="1:9" x14ac:dyDescent="0.2">
      <c r="A362" s="8"/>
      <c r="B362" s="7"/>
      <c r="C362" s="7"/>
      <c r="D362" s="218"/>
      <c r="E362" s="224"/>
      <c r="F362" s="224"/>
      <c r="G362" s="246"/>
      <c r="H362" s="246"/>
      <c r="I362" s="10"/>
    </row>
    <row r="363" spans="1:9" x14ac:dyDescent="0.2">
      <c r="A363" s="8"/>
      <c r="B363" s="7"/>
      <c r="C363" s="7"/>
      <c r="D363" s="218"/>
      <c r="E363" s="224"/>
      <c r="F363" s="224"/>
      <c r="G363" s="246"/>
      <c r="H363" s="246"/>
      <c r="I363" s="10"/>
    </row>
    <row r="364" spans="1:9" x14ac:dyDescent="0.2">
      <c r="A364" s="8"/>
      <c r="B364" s="7"/>
      <c r="C364" s="7"/>
      <c r="D364" s="218"/>
      <c r="E364" s="224"/>
      <c r="F364" s="224"/>
      <c r="G364" s="246"/>
      <c r="H364" s="246"/>
      <c r="I364" s="10"/>
    </row>
    <row r="365" spans="1:9" x14ac:dyDescent="0.2">
      <c r="A365" s="8"/>
      <c r="B365" s="7"/>
      <c r="C365" s="7"/>
      <c r="D365" s="218"/>
      <c r="E365" s="224"/>
      <c r="F365" s="224"/>
      <c r="G365" s="246"/>
      <c r="H365" s="246"/>
      <c r="I365" s="10"/>
    </row>
    <row r="366" spans="1:9" x14ac:dyDescent="0.2">
      <c r="A366" s="8"/>
      <c r="B366" s="7"/>
      <c r="C366" s="7"/>
      <c r="D366" s="218"/>
      <c r="E366" s="224"/>
      <c r="F366" s="224"/>
      <c r="G366" s="246"/>
      <c r="H366" s="246"/>
      <c r="I366" s="10"/>
    </row>
    <row r="367" spans="1:9" x14ac:dyDescent="0.2">
      <c r="A367" s="8"/>
      <c r="B367" s="7"/>
      <c r="C367" s="7"/>
      <c r="D367" s="218"/>
      <c r="E367" s="224"/>
      <c r="F367" s="224"/>
      <c r="G367" s="246"/>
      <c r="H367" s="246"/>
      <c r="I367" s="10"/>
    </row>
    <row r="368" spans="1:9" x14ac:dyDescent="0.2">
      <c r="A368" s="8"/>
      <c r="B368" s="7"/>
      <c r="C368" s="7"/>
      <c r="D368" s="218"/>
      <c r="E368" s="224"/>
      <c r="F368" s="224"/>
      <c r="G368" s="246"/>
      <c r="H368" s="246"/>
      <c r="I368" s="10"/>
    </row>
    <row r="369" spans="1:9" x14ac:dyDescent="0.2">
      <c r="A369" s="8"/>
      <c r="B369" s="7"/>
      <c r="C369" s="7"/>
      <c r="D369" s="218"/>
      <c r="E369" s="224"/>
      <c r="F369" s="224"/>
      <c r="G369" s="246"/>
      <c r="H369" s="246"/>
      <c r="I369" s="10"/>
    </row>
    <row r="370" spans="1:9" x14ac:dyDescent="0.2">
      <c r="A370" s="8"/>
      <c r="B370" s="7"/>
      <c r="C370" s="7"/>
      <c r="D370" s="218"/>
      <c r="E370" s="224"/>
      <c r="F370" s="224"/>
      <c r="G370" s="246"/>
      <c r="H370" s="246"/>
      <c r="I370" s="10"/>
    </row>
    <row r="371" spans="1:9" x14ac:dyDescent="0.2">
      <c r="A371" s="8"/>
      <c r="B371" s="7"/>
      <c r="C371" s="7"/>
      <c r="D371" s="218"/>
      <c r="E371" s="224"/>
      <c r="F371" s="224"/>
      <c r="G371" s="246"/>
      <c r="H371" s="246"/>
      <c r="I371" s="10"/>
    </row>
    <row r="372" spans="1:9" x14ac:dyDescent="0.2">
      <c r="A372" s="8"/>
      <c r="B372" s="7"/>
      <c r="C372" s="7"/>
      <c r="D372" s="218"/>
      <c r="E372" s="224"/>
      <c r="F372" s="224"/>
      <c r="G372" s="246"/>
      <c r="H372" s="246"/>
      <c r="I372" s="10"/>
    </row>
    <row r="373" spans="1:9" x14ac:dyDescent="0.2">
      <c r="A373" s="8"/>
      <c r="B373" s="7"/>
      <c r="C373" s="7"/>
      <c r="D373" s="218"/>
      <c r="E373" s="224"/>
      <c r="F373" s="224"/>
      <c r="G373" s="246"/>
      <c r="H373" s="246"/>
      <c r="I373" s="10"/>
    </row>
    <row r="374" spans="1:9" x14ac:dyDescent="0.2">
      <c r="A374" s="8"/>
      <c r="B374" s="7"/>
      <c r="C374" s="7"/>
      <c r="D374" s="218"/>
      <c r="E374" s="224"/>
      <c r="F374" s="224"/>
      <c r="G374" s="246"/>
      <c r="H374" s="246"/>
      <c r="I374" s="10"/>
    </row>
    <row r="375" spans="1:9" x14ac:dyDescent="0.2">
      <c r="A375" s="8"/>
      <c r="B375" s="7"/>
      <c r="C375" s="7"/>
      <c r="D375" s="218"/>
      <c r="E375" s="224"/>
      <c r="F375" s="224"/>
      <c r="G375" s="246"/>
      <c r="H375" s="246"/>
      <c r="I375" s="10"/>
    </row>
    <row r="376" spans="1:9" x14ac:dyDescent="0.2">
      <c r="A376" s="8"/>
      <c r="B376" s="7"/>
      <c r="C376" s="7"/>
      <c r="D376" s="218"/>
      <c r="E376" s="224"/>
      <c r="F376" s="224"/>
      <c r="G376" s="246"/>
      <c r="H376" s="246"/>
      <c r="I376" s="10"/>
    </row>
    <row r="377" spans="1:9" x14ac:dyDescent="0.2">
      <c r="A377" s="8"/>
      <c r="B377" s="7"/>
      <c r="C377" s="7"/>
      <c r="D377" s="218"/>
      <c r="E377" s="224"/>
      <c r="F377" s="224"/>
      <c r="G377" s="246"/>
      <c r="H377" s="246"/>
      <c r="I377" s="10"/>
    </row>
    <row r="378" spans="1:9" x14ac:dyDescent="0.2">
      <c r="A378" s="8"/>
      <c r="B378" s="7"/>
      <c r="C378" s="7"/>
      <c r="D378" s="218"/>
      <c r="E378" s="224"/>
      <c r="F378" s="224"/>
      <c r="G378" s="246"/>
      <c r="H378" s="246"/>
      <c r="I378" s="10"/>
    </row>
    <row r="379" spans="1:9" x14ac:dyDescent="0.2">
      <c r="A379" s="8"/>
      <c r="B379" s="7"/>
      <c r="C379" s="7"/>
      <c r="D379" s="218"/>
      <c r="E379" s="224"/>
      <c r="F379" s="224"/>
      <c r="G379" s="246"/>
      <c r="H379" s="246"/>
      <c r="I379" s="10"/>
    </row>
    <row r="380" spans="1:9" x14ac:dyDescent="0.2">
      <c r="A380" s="8"/>
      <c r="B380" s="7"/>
      <c r="C380" s="7"/>
      <c r="D380" s="218"/>
      <c r="E380" s="224"/>
      <c r="F380" s="224"/>
      <c r="G380" s="246"/>
      <c r="H380" s="246"/>
      <c r="I380" s="10"/>
    </row>
    <row r="381" spans="1:9" x14ac:dyDescent="0.2">
      <c r="A381" s="8"/>
      <c r="B381" s="7"/>
      <c r="C381" s="7"/>
      <c r="D381" s="218"/>
      <c r="E381" s="224"/>
      <c r="F381" s="224"/>
      <c r="G381" s="246"/>
      <c r="H381" s="246"/>
      <c r="I381" s="10"/>
    </row>
    <row r="382" spans="1:9" x14ac:dyDescent="0.2">
      <c r="A382" s="8"/>
      <c r="B382" s="7"/>
      <c r="C382" s="7"/>
      <c r="D382" s="218"/>
      <c r="E382" s="224"/>
      <c r="F382" s="224"/>
      <c r="G382" s="246"/>
      <c r="H382" s="246"/>
      <c r="I382" s="10"/>
    </row>
    <row r="383" spans="1:9" x14ac:dyDescent="0.2">
      <c r="A383" s="8"/>
      <c r="B383" s="7"/>
      <c r="C383" s="7"/>
      <c r="D383" s="218"/>
      <c r="E383" s="224"/>
      <c r="F383" s="224"/>
      <c r="G383" s="246"/>
      <c r="H383" s="246"/>
      <c r="I383" s="10"/>
    </row>
    <row r="384" spans="1:9" x14ac:dyDescent="0.2">
      <c r="A384" s="8"/>
      <c r="B384" s="7"/>
      <c r="C384" s="7"/>
      <c r="D384" s="218"/>
      <c r="E384" s="224"/>
      <c r="F384" s="224"/>
      <c r="G384" s="246"/>
      <c r="H384" s="246"/>
      <c r="I384" s="10"/>
    </row>
    <row r="385" spans="1:9" x14ac:dyDescent="0.2">
      <c r="A385" s="8"/>
      <c r="B385" s="7"/>
      <c r="C385" s="7"/>
      <c r="D385" s="218"/>
      <c r="E385" s="224"/>
      <c r="F385" s="224"/>
      <c r="G385" s="246"/>
      <c r="H385" s="246"/>
      <c r="I385" s="10"/>
    </row>
    <row r="386" spans="1:9" x14ac:dyDescent="0.2">
      <c r="A386" s="8"/>
      <c r="B386" s="7"/>
      <c r="C386" s="7"/>
      <c r="D386" s="218"/>
      <c r="E386" s="224"/>
      <c r="F386" s="224"/>
      <c r="G386" s="246"/>
      <c r="H386" s="246"/>
      <c r="I386" s="10"/>
    </row>
    <row r="387" spans="1:9" x14ac:dyDescent="0.2">
      <c r="A387" s="8"/>
      <c r="B387" s="7"/>
      <c r="C387" s="7"/>
      <c r="D387" s="218"/>
      <c r="E387" s="224"/>
      <c r="F387" s="224"/>
      <c r="G387" s="246"/>
      <c r="H387" s="246"/>
      <c r="I387" s="10"/>
    </row>
    <row r="388" spans="1:9" x14ac:dyDescent="0.2">
      <c r="A388" s="8"/>
      <c r="B388" s="7"/>
      <c r="C388" s="7"/>
      <c r="D388" s="218"/>
      <c r="E388" s="224"/>
      <c r="F388" s="224"/>
      <c r="G388" s="246"/>
      <c r="H388" s="246"/>
      <c r="I388" s="10"/>
    </row>
    <row r="389" spans="1:9" x14ac:dyDescent="0.2">
      <c r="A389" s="8"/>
      <c r="B389" s="7"/>
      <c r="C389" s="7"/>
      <c r="D389" s="218"/>
      <c r="E389" s="224"/>
      <c r="F389" s="224"/>
      <c r="G389" s="246"/>
      <c r="H389" s="246"/>
      <c r="I389" s="10"/>
    </row>
    <row r="390" spans="1:9" x14ac:dyDescent="0.2">
      <c r="A390" s="8"/>
      <c r="B390" s="7"/>
      <c r="C390" s="7"/>
      <c r="D390" s="218"/>
      <c r="E390" s="224"/>
      <c r="F390" s="224"/>
      <c r="G390" s="246"/>
      <c r="H390" s="246"/>
      <c r="I390" s="10"/>
    </row>
    <row r="391" spans="1:9" x14ac:dyDescent="0.2">
      <c r="A391" s="8"/>
      <c r="B391" s="7"/>
      <c r="C391" s="7"/>
      <c r="D391" s="218"/>
      <c r="E391" s="224"/>
      <c r="F391" s="224"/>
      <c r="G391" s="246"/>
      <c r="H391" s="246"/>
      <c r="I391" s="10"/>
    </row>
    <row r="392" spans="1:9" x14ac:dyDescent="0.2">
      <c r="A392" s="8"/>
      <c r="B392" s="7"/>
      <c r="C392" s="7"/>
      <c r="D392" s="218"/>
      <c r="E392" s="224"/>
      <c r="F392" s="224"/>
      <c r="G392" s="246"/>
      <c r="H392" s="246"/>
      <c r="I392" s="10"/>
    </row>
    <row r="393" spans="1:9" x14ac:dyDescent="0.2">
      <c r="A393" s="8"/>
      <c r="B393" s="7"/>
      <c r="C393" s="7"/>
      <c r="D393" s="218"/>
      <c r="E393" s="224"/>
      <c r="F393" s="224"/>
      <c r="G393" s="246"/>
      <c r="H393" s="246"/>
      <c r="I393" s="10"/>
    </row>
    <row r="394" spans="1:9" x14ac:dyDescent="0.2">
      <c r="A394" s="8"/>
      <c r="B394" s="7"/>
      <c r="C394" s="7"/>
      <c r="D394" s="218"/>
      <c r="E394" s="224"/>
      <c r="F394" s="224"/>
      <c r="G394" s="246"/>
      <c r="H394" s="246"/>
      <c r="I394" s="10"/>
    </row>
    <row r="395" spans="1:9" x14ac:dyDescent="0.2">
      <c r="A395" s="8"/>
      <c r="B395" s="7"/>
      <c r="C395" s="7"/>
      <c r="D395" s="218"/>
      <c r="E395" s="224"/>
      <c r="F395" s="224"/>
      <c r="G395" s="246"/>
      <c r="H395" s="246"/>
      <c r="I395" s="10"/>
    </row>
    <row r="396" spans="1:9" x14ac:dyDescent="0.2">
      <c r="A396" s="8"/>
      <c r="B396" s="7"/>
      <c r="C396" s="7"/>
      <c r="D396" s="218"/>
      <c r="E396" s="224"/>
      <c r="F396" s="224"/>
      <c r="G396" s="246"/>
      <c r="H396" s="246"/>
      <c r="I396" s="10"/>
    </row>
    <row r="397" spans="1:9" x14ac:dyDescent="0.2">
      <c r="A397" s="8"/>
      <c r="B397" s="7"/>
      <c r="C397" s="7"/>
      <c r="D397" s="218"/>
      <c r="E397" s="224"/>
      <c r="F397" s="224"/>
      <c r="G397" s="246"/>
      <c r="H397" s="246"/>
      <c r="I397" s="10"/>
    </row>
    <row r="398" spans="1:9" x14ac:dyDescent="0.2">
      <c r="A398" s="8"/>
      <c r="B398" s="7"/>
      <c r="C398" s="7"/>
      <c r="D398" s="218"/>
      <c r="E398" s="224"/>
      <c r="F398" s="224"/>
      <c r="G398" s="246"/>
      <c r="H398" s="246"/>
      <c r="I398" s="10"/>
    </row>
    <row r="399" spans="1:9" x14ac:dyDescent="0.2">
      <c r="A399" s="8"/>
      <c r="B399" s="7"/>
      <c r="C399" s="7"/>
      <c r="D399" s="218"/>
      <c r="E399" s="224"/>
      <c r="F399" s="224"/>
      <c r="G399" s="246"/>
      <c r="H399" s="246"/>
      <c r="I399" s="10"/>
    </row>
    <row r="400" spans="1:9" x14ac:dyDescent="0.2">
      <c r="A400" s="8"/>
      <c r="B400" s="7"/>
      <c r="C400" s="7"/>
      <c r="D400" s="218"/>
      <c r="E400" s="224"/>
      <c r="F400" s="224"/>
      <c r="G400" s="246"/>
      <c r="H400" s="246"/>
      <c r="I400" s="10"/>
    </row>
    <row r="401" spans="1:9" x14ac:dyDescent="0.2">
      <c r="A401" s="8"/>
      <c r="B401" s="7"/>
      <c r="C401" s="7"/>
      <c r="D401" s="218"/>
      <c r="E401" s="224"/>
      <c r="F401" s="224"/>
      <c r="G401" s="246"/>
      <c r="H401" s="246"/>
      <c r="I401" s="10"/>
    </row>
    <row r="402" spans="1:9" x14ac:dyDescent="0.2">
      <c r="A402" s="8"/>
      <c r="B402" s="7"/>
      <c r="C402" s="7"/>
      <c r="D402" s="218"/>
      <c r="E402" s="224"/>
      <c r="F402" s="224"/>
      <c r="G402" s="246"/>
      <c r="H402" s="246"/>
      <c r="I402" s="10"/>
    </row>
    <row r="403" spans="1:9" x14ac:dyDescent="0.2">
      <c r="A403" s="8"/>
      <c r="B403" s="7"/>
      <c r="C403" s="7"/>
      <c r="D403" s="218"/>
      <c r="E403" s="224"/>
      <c r="F403" s="224"/>
      <c r="G403" s="246"/>
      <c r="H403" s="246"/>
      <c r="I403" s="10"/>
    </row>
    <row r="404" spans="1:9" x14ac:dyDescent="0.2">
      <c r="A404" s="8"/>
      <c r="B404" s="7"/>
      <c r="C404" s="7"/>
      <c r="D404" s="218"/>
      <c r="E404" s="224"/>
      <c r="F404" s="224"/>
      <c r="G404" s="246"/>
      <c r="H404" s="246"/>
      <c r="I404" s="10"/>
    </row>
    <row r="405" spans="1:9" x14ac:dyDescent="0.2">
      <c r="A405" s="8"/>
      <c r="B405" s="7"/>
      <c r="C405" s="7"/>
      <c r="D405" s="218"/>
      <c r="E405" s="224"/>
      <c r="F405" s="224"/>
      <c r="G405" s="246"/>
      <c r="H405" s="246"/>
      <c r="I405" s="10"/>
    </row>
    <row r="406" spans="1:9" x14ac:dyDescent="0.2">
      <c r="A406" s="8"/>
      <c r="B406" s="7"/>
      <c r="C406" s="7"/>
      <c r="D406" s="218"/>
      <c r="E406" s="224"/>
      <c r="F406" s="224"/>
      <c r="G406" s="246"/>
      <c r="H406" s="246"/>
      <c r="I406" s="10"/>
    </row>
    <row r="407" spans="1:9" x14ac:dyDescent="0.2">
      <c r="A407" s="8"/>
      <c r="B407" s="7"/>
      <c r="C407" s="7"/>
      <c r="D407" s="218"/>
      <c r="E407" s="224"/>
      <c r="F407" s="224"/>
      <c r="G407" s="246"/>
      <c r="H407" s="246"/>
      <c r="I407" s="10"/>
    </row>
    <row r="408" spans="1:9" x14ac:dyDescent="0.2">
      <c r="A408" s="8"/>
      <c r="B408" s="7"/>
      <c r="C408" s="7"/>
      <c r="D408" s="218"/>
      <c r="E408" s="224"/>
      <c r="F408" s="224"/>
      <c r="G408" s="246"/>
      <c r="H408" s="246"/>
      <c r="I408" s="10"/>
    </row>
    <row r="409" spans="1:9" x14ac:dyDescent="0.2">
      <c r="A409" s="8"/>
      <c r="B409" s="7"/>
      <c r="C409" s="7"/>
      <c r="D409" s="218"/>
      <c r="E409" s="224"/>
      <c r="F409" s="224"/>
      <c r="G409" s="246"/>
      <c r="H409" s="246"/>
      <c r="I409" s="10"/>
    </row>
    <row r="410" spans="1:9" x14ac:dyDescent="0.2">
      <c r="A410" s="8"/>
      <c r="B410" s="7"/>
      <c r="C410" s="7"/>
      <c r="D410" s="218"/>
      <c r="E410" s="224"/>
      <c r="F410" s="224"/>
      <c r="G410" s="246"/>
      <c r="H410" s="246"/>
      <c r="I410" s="10"/>
    </row>
    <row r="411" spans="1:9" x14ac:dyDescent="0.2">
      <c r="A411" s="8"/>
      <c r="B411" s="7"/>
      <c r="C411" s="7"/>
      <c r="D411" s="218"/>
      <c r="E411" s="224"/>
      <c r="F411" s="224"/>
      <c r="G411" s="246"/>
      <c r="H411" s="246"/>
      <c r="I411" s="10"/>
    </row>
    <row r="412" spans="1:9" x14ac:dyDescent="0.2">
      <c r="A412" s="8"/>
      <c r="B412" s="7"/>
      <c r="C412" s="7"/>
      <c r="D412" s="218"/>
      <c r="E412" s="224"/>
      <c r="F412" s="224"/>
      <c r="G412" s="246"/>
      <c r="H412" s="246"/>
      <c r="I412" s="10"/>
    </row>
    <row r="413" spans="1:9" x14ac:dyDescent="0.2">
      <c r="A413" s="8"/>
      <c r="B413" s="7"/>
      <c r="C413" s="7"/>
      <c r="D413" s="218"/>
      <c r="E413" s="224"/>
      <c r="F413" s="224"/>
      <c r="G413" s="246"/>
      <c r="H413" s="246"/>
      <c r="I413" s="10"/>
    </row>
    <row r="414" spans="1:9" x14ac:dyDescent="0.2">
      <c r="A414" s="8"/>
      <c r="B414" s="7"/>
      <c r="C414" s="7"/>
      <c r="D414" s="218"/>
      <c r="E414" s="224"/>
      <c r="F414" s="224"/>
      <c r="G414" s="246"/>
      <c r="H414" s="246"/>
      <c r="I414" s="10"/>
    </row>
    <row r="415" spans="1:9" x14ac:dyDescent="0.2">
      <c r="A415" s="8"/>
      <c r="B415" s="7"/>
      <c r="C415" s="7"/>
      <c r="D415" s="218"/>
      <c r="E415" s="224"/>
      <c r="F415" s="224"/>
      <c r="G415" s="246"/>
      <c r="H415" s="246"/>
      <c r="I415" s="10"/>
    </row>
    <row r="416" spans="1:9" x14ac:dyDescent="0.2">
      <c r="A416" s="8"/>
      <c r="B416" s="7"/>
      <c r="C416" s="7"/>
      <c r="D416" s="218"/>
      <c r="E416" s="224"/>
      <c r="F416" s="224"/>
      <c r="G416" s="246"/>
      <c r="H416" s="246"/>
      <c r="I416" s="10"/>
    </row>
    <row r="417" spans="1:9" x14ac:dyDescent="0.2">
      <c r="A417" s="8"/>
      <c r="B417" s="7"/>
      <c r="C417" s="7"/>
      <c r="D417" s="218"/>
      <c r="E417" s="224"/>
      <c r="F417" s="224"/>
      <c r="G417" s="246"/>
      <c r="H417" s="246"/>
      <c r="I417" s="10"/>
    </row>
    <row r="418" spans="1:9" x14ac:dyDescent="0.2">
      <c r="A418" s="8"/>
      <c r="B418" s="7"/>
      <c r="C418" s="7"/>
      <c r="D418" s="218"/>
      <c r="E418" s="224"/>
      <c r="F418" s="224"/>
      <c r="G418" s="246"/>
      <c r="H418" s="246"/>
      <c r="I418" s="10"/>
    </row>
    <row r="419" spans="1:9" x14ac:dyDescent="0.2">
      <c r="A419" s="8"/>
      <c r="B419" s="7"/>
      <c r="C419" s="7"/>
      <c r="D419" s="218"/>
      <c r="E419" s="224"/>
      <c r="F419" s="224"/>
      <c r="G419" s="246"/>
      <c r="H419" s="246"/>
      <c r="I419" s="10"/>
    </row>
    <row r="420" spans="1:9" x14ac:dyDescent="0.2">
      <c r="A420" s="8"/>
      <c r="B420" s="7"/>
      <c r="C420" s="7"/>
      <c r="D420" s="218"/>
      <c r="E420" s="224"/>
      <c r="F420" s="224"/>
      <c r="G420" s="246"/>
      <c r="H420" s="246"/>
      <c r="I420" s="10"/>
    </row>
    <row r="421" spans="1:9" x14ac:dyDescent="0.2">
      <c r="A421" s="8"/>
      <c r="B421" s="7"/>
      <c r="C421" s="7"/>
      <c r="D421" s="218"/>
      <c r="E421" s="224"/>
      <c r="F421" s="224"/>
      <c r="G421" s="246"/>
      <c r="H421" s="246"/>
      <c r="I421" s="10"/>
    </row>
    <row r="422" spans="1:9" x14ac:dyDescent="0.2">
      <c r="A422" s="8"/>
      <c r="B422" s="7"/>
      <c r="C422" s="7"/>
      <c r="D422" s="218"/>
      <c r="E422" s="224"/>
      <c r="F422" s="224"/>
      <c r="G422" s="246"/>
      <c r="H422" s="246"/>
      <c r="I422" s="10"/>
    </row>
    <row r="423" spans="1:9" x14ac:dyDescent="0.2">
      <c r="A423" s="8"/>
      <c r="B423" s="7"/>
      <c r="C423" s="7"/>
      <c r="D423" s="218"/>
      <c r="E423" s="224"/>
      <c r="F423" s="224"/>
      <c r="G423" s="246"/>
      <c r="H423" s="246"/>
      <c r="I423" s="10"/>
    </row>
    <row r="424" spans="1:9" x14ac:dyDescent="0.2">
      <c r="A424" s="8"/>
      <c r="B424" s="7"/>
      <c r="C424" s="7"/>
      <c r="D424" s="218"/>
      <c r="E424" s="224"/>
      <c r="F424" s="224"/>
      <c r="G424" s="246"/>
      <c r="H424" s="246"/>
      <c r="I424" s="10"/>
    </row>
    <row r="425" spans="1:9" x14ac:dyDescent="0.2">
      <c r="A425" s="8"/>
      <c r="B425" s="7"/>
      <c r="C425" s="7"/>
      <c r="D425" s="218"/>
      <c r="E425" s="224"/>
      <c r="F425" s="224"/>
      <c r="G425" s="246"/>
      <c r="H425" s="246"/>
      <c r="I425" s="10"/>
    </row>
    <row r="426" spans="1:9" x14ac:dyDescent="0.2">
      <c r="A426" s="8"/>
      <c r="B426" s="7"/>
      <c r="C426" s="7"/>
      <c r="D426" s="218"/>
      <c r="E426" s="224"/>
      <c r="F426" s="224"/>
      <c r="G426" s="246"/>
      <c r="H426" s="246"/>
      <c r="I426" s="10"/>
    </row>
    <row r="427" spans="1:9" x14ac:dyDescent="0.2">
      <c r="A427" s="8"/>
      <c r="B427" s="7"/>
      <c r="C427" s="7"/>
      <c r="D427" s="218"/>
      <c r="E427" s="224"/>
      <c r="F427" s="224"/>
      <c r="G427" s="246"/>
      <c r="H427" s="246"/>
      <c r="I427" s="10"/>
    </row>
    <row r="428" spans="1:9" x14ac:dyDescent="0.2">
      <c r="A428" s="8"/>
      <c r="B428" s="7"/>
      <c r="C428" s="7"/>
      <c r="D428" s="218"/>
      <c r="E428" s="224"/>
      <c r="F428" s="224"/>
      <c r="G428" s="246"/>
      <c r="H428" s="246"/>
      <c r="I428" s="10"/>
    </row>
    <row r="429" spans="1:9" x14ac:dyDescent="0.2">
      <c r="A429" s="8"/>
      <c r="B429" s="7"/>
      <c r="C429" s="7"/>
      <c r="D429" s="218"/>
      <c r="E429" s="224"/>
      <c r="F429" s="224"/>
      <c r="G429" s="246"/>
      <c r="H429" s="246"/>
      <c r="I429" s="10"/>
    </row>
    <row r="430" spans="1:9" x14ac:dyDescent="0.2">
      <c r="A430" s="8"/>
      <c r="B430" s="7"/>
      <c r="C430" s="7"/>
      <c r="D430" s="218"/>
      <c r="E430" s="224"/>
      <c r="F430" s="224"/>
      <c r="G430" s="246"/>
      <c r="H430" s="246"/>
      <c r="I430" s="10"/>
    </row>
    <row r="431" spans="1:9" x14ac:dyDescent="0.2">
      <c r="A431" s="8"/>
      <c r="B431" s="7"/>
      <c r="C431" s="7"/>
      <c r="D431" s="218"/>
      <c r="E431" s="224"/>
      <c r="F431" s="224"/>
      <c r="G431" s="246"/>
      <c r="H431" s="246"/>
      <c r="I431" s="10"/>
    </row>
    <row r="432" spans="1:9" x14ac:dyDescent="0.2">
      <c r="A432" s="8"/>
      <c r="B432" s="7"/>
      <c r="C432" s="7"/>
      <c r="D432" s="218"/>
      <c r="E432" s="224"/>
      <c r="F432" s="224"/>
      <c r="G432" s="246"/>
      <c r="H432" s="246"/>
      <c r="I432" s="10"/>
    </row>
    <row r="433" spans="1:9" x14ac:dyDescent="0.2">
      <c r="A433" s="8"/>
      <c r="B433" s="7"/>
      <c r="C433" s="7"/>
      <c r="D433" s="218"/>
      <c r="E433" s="224"/>
      <c r="F433" s="224"/>
      <c r="G433" s="246"/>
      <c r="H433" s="246"/>
      <c r="I433" s="10"/>
    </row>
    <row r="434" spans="1:9" x14ac:dyDescent="0.2">
      <c r="A434" s="8"/>
      <c r="B434" s="7"/>
      <c r="C434" s="7"/>
      <c r="D434" s="218"/>
      <c r="E434" s="224"/>
      <c r="F434" s="224"/>
      <c r="G434" s="246"/>
      <c r="H434" s="246"/>
      <c r="I434" s="10"/>
    </row>
    <row r="435" spans="1:9" x14ac:dyDescent="0.2">
      <c r="A435" s="8"/>
      <c r="B435" s="7"/>
      <c r="C435" s="7"/>
      <c r="D435" s="218"/>
      <c r="E435" s="224"/>
      <c r="F435" s="224"/>
      <c r="G435" s="246"/>
      <c r="H435" s="246"/>
      <c r="I435" s="10"/>
    </row>
    <row r="436" spans="1:9" x14ac:dyDescent="0.2">
      <c r="A436" s="8"/>
      <c r="B436" s="7"/>
      <c r="C436" s="7"/>
      <c r="D436" s="218"/>
      <c r="E436" s="224"/>
      <c r="F436" s="224"/>
      <c r="G436" s="246"/>
      <c r="H436" s="246"/>
      <c r="I436" s="10"/>
    </row>
    <row r="437" spans="1:9" x14ac:dyDescent="0.2">
      <c r="A437" s="8"/>
      <c r="B437" s="7"/>
      <c r="C437" s="7"/>
      <c r="D437" s="218"/>
      <c r="E437" s="224"/>
      <c r="F437" s="224"/>
      <c r="G437" s="246"/>
      <c r="H437" s="246"/>
      <c r="I437" s="10"/>
    </row>
    <row r="438" spans="1:9" x14ac:dyDescent="0.2">
      <c r="A438" s="8"/>
      <c r="B438" s="7"/>
      <c r="C438" s="7"/>
      <c r="D438" s="218"/>
      <c r="E438" s="224"/>
      <c r="F438" s="224"/>
      <c r="G438" s="246"/>
      <c r="H438" s="246"/>
      <c r="I438" s="10"/>
    </row>
    <row r="439" spans="1:9" x14ac:dyDescent="0.2">
      <c r="A439" s="8"/>
      <c r="B439" s="7"/>
      <c r="C439" s="7"/>
      <c r="D439" s="218"/>
      <c r="E439" s="224"/>
      <c r="F439" s="224"/>
      <c r="G439" s="246"/>
      <c r="H439" s="246"/>
      <c r="I439" s="10"/>
    </row>
    <row r="440" spans="1:9" x14ac:dyDescent="0.2">
      <c r="A440" s="8"/>
      <c r="B440" s="7"/>
      <c r="C440" s="7"/>
      <c r="D440" s="218"/>
      <c r="E440" s="224"/>
      <c r="F440" s="224"/>
      <c r="G440" s="246"/>
      <c r="H440" s="246"/>
      <c r="I440" s="10"/>
    </row>
    <row r="441" spans="1:9" x14ac:dyDescent="0.2">
      <c r="A441" s="8"/>
      <c r="B441" s="7"/>
      <c r="C441" s="7"/>
      <c r="D441" s="218"/>
      <c r="E441" s="224"/>
      <c r="F441" s="224"/>
      <c r="G441" s="246"/>
      <c r="H441" s="246"/>
      <c r="I441" s="10"/>
    </row>
    <row r="442" spans="1:9" x14ac:dyDescent="0.2">
      <c r="A442" s="8"/>
      <c r="B442" s="7"/>
      <c r="C442" s="7"/>
      <c r="D442" s="218"/>
      <c r="E442" s="224"/>
      <c r="F442" s="224"/>
      <c r="G442" s="246"/>
      <c r="H442" s="246"/>
      <c r="I442" s="10"/>
    </row>
    <row r="443" spans="1:9" x14ac:dyDescent="0.2">
      <c r="A443" s="8"/>
      <c r="B443" s="7"/>
      <c r="C443" s="7"/>
      <c r="D443" s="218"/>
      <c r="E443" s="224"/>
      <c r="F443" s="224"/>
      <c r="G443" s="246"/>
      <c r="H443" s="246"/>
      <c r="I443" s="10"/>
    </row>
    <row r="444" spans="1:9" x14ac:dyDescent="0.2">
      <c r="A444" s="8"/>
      <c r="B444" s="7"/>
      <c r="C444" s="7"/>
      <c r="D444" s="218"/>
      <c r="E444" s="224"/>
      <c r="F444" s="224"/>
      <c r="G444" s="246"/>
      <c r="H444" s="246"/>
      <c r="I444" s="10"/>
    </row>
    <row r="445" spans="1:9" x14ac:dyDescent="0.2">
      <c r="A445" s="8"/>
      <c r="B445" s="7"/>
      <c r="C445" s="7"/>
      <c r="D445" s="218"/>
      <c r="E445" s="224"/>
      <c r="F445" s="224"/>
      <c r="G445" s="246"/>
      <c r="H445" s="246"/>
      <c r="I445" s="10"/>
    </row>
    <row r="446" spans="1:9" x14ac:dyDescent="0.2">
      <c r="A446" s="8"/>
      <c r="B446" s="7"/>
      <c r="C446" s="7"/>
      <c r="D446" s="218"/>
      <c r="E446" s="224"/>
      <c r="F446" s="224"/>
      <c r="G446" s="246"/>
      <c r="H446" s="246"/>
      <c r="I446" s="10"/>
    </row>
    <row r="447" spans="1:9" x14ac:dyDescent="0.2">
      <c r="A447" s="8"/>
      <c r="B447" s="7"/>
      <c r="C447" s="7"/>
      <c r="D447" s="218"/>
      <c r="E447" s="224"/>
      <c r="F447" s="224"/>
      <c r="G447" s="246"/>
      <c r="H447" s="246"/>
      <c r="I447" s="10"/>
    </row>
    <row r="448" spans="1:9" x14ac:dyDescent="0.2">
      <c r="A448" s="8"/>
      <c r="B448" s="7"/>
      <c r="C448" s="7"/>
      <c r="D448" s="218"/>
      <c r="E448" s="224"/>
      <c r="F448" s="224"/>
      <c r="G448" s="246"/>
      <c r="H448" s="246"/>
      <c r="I448" s="10"/>
    </row>
    <row r="449" spans="1:9" x14ac:dyDescent="0.2">
      <c r="A449" s="8"/>
      <c r="B449" s="7"/>
      <c r="C449" s="7"/>
      <c r="D449" s="218"/>
      <c r="E449" s="224"/>
      <c r="F449" s="224"/>
      <c r="G449" s="246"/>
      <c r="H449" s="246"/>
      <c r="I449" s="10"/>
    </row>
    <row r="450" spans="1:9" x14ac:dyDescent="0.2">
      <c r="A450" s="8"/>
      <c r="B450" s="7"/>
      <c r="C450" s="7"/>
      <c r="D450" s="218"/>
      <c r="E450" s="224"/>
      <c r="F450" s="224"/>
      <c r="G450" s="246"/>
      <c r="H450" s="246"/>
      <c r="I450" s="10"/>
    </row>
    <row r="451" spans="1:9" x14ac:dyDescent="0.2">
      <c r="A451" s="8"/>
      <c r="B451" s="7"/>
      <c r="C451" s="7"/>
      <c r="D451" s="218"/>
      <c r="E451" s="224"/>
      <c r="F451" s="224"/>
      <c r="G451" s="246"/>
      <c r="H451" s="246"/>
      <c r="I451" s="10"/>
    </row>
    <row r="452" spans="1:9" x14ac:dyDescent="0.2">
      <c r="A452" s="8"/>
      <c r="B452" s="7"/>
      <c r="C452" s="7"/>
      <c r="D452" s="218"/>
      <c r="E452" s="224"/>
      <c r="F452" s="224"/>
      <c r="G452" s="246"/>
      <c r="H452" s="246"/>
      <c r="I452" s="10"/>
    </row>
    <row r="453" spans="1:9" x14ac:dyDescent="0.2">
      <c r="A453" s="8"/>
      <c r="B453" s="7"/>
      <c r="C453" s="7"/>
      <c r="D453" s="218"/>
      <c r="E453" s="224"/>
      <c r="F453" s="224"/>
      <c r="G453" s="246"/>
      <c r="H453" s="246"/>
      <c r="I453" s="10"/>
    </row>
    <row r="454" spans="1:9" x14ac:dyDescent="0.2">
      <c r="A454" s="8"/>
      <c r="B454" s="7"/>
      <c r="C454" s="7"/>
      <c r="D454" s="218"/>
      <c r="E454" s="224"/>
      <c r="F454" s="224"/>
      <c r="G454" s="246"/>
      <c r="H454" s="246"/>
      <c r="I454" s="10"/>
    </row>
    <row r="455" spans="1:9" x14ac:dyDescent="0.2">
      <c r="A455" s="8"/>
      <c r="B455" s="7"/>
      <c r="C455" s="7"/>
      <c r="D455" s="218"/>
      <c r="E455" s="224"/>
      <c r="F455" s="224"/>
      <c r="G455" s="246"/>
      <c r="H455" s="246"/>
      <c r="I455" s="10"/>
    </row>
    <row r="456" spans="1:9" x14ac:dyDescent="0.2">
      <c r="A456" s="8"/>
      <c r="B456" s="7"/>
      <c r="C456" s="7"/>
      <c r="D456" s="218"/>
      <c r="E456" s="224"/>
      <c r="F456" s="224"/>
      <c r="G456" s="246"/>
      <c r="H456" s="246"/>
      <c r="I456" s="10"/>
    </row>
    <row r="457" spans="1:9" x14ac:dyDescent="0.2">
      <c r="A457" s="8"/>
      <c r="B457" s="7"/>
      <c r="C457" s="7"/>
      <c r="D457" s="218"/>
      <c r="E457" s="224"/>
      <c r="F457" s="224"/>
      <c r="G457" s="246"/>
      <c r="H457" s="246"/>
      <c r="I457" s="10"/>
    </row>
    <row r="458" spans="1:9" x14ac:dyDescent="0.2">
      <c r="A458" s="8"/>
      <c r="B458" s="7"/>
      <c r="C458" s="7"/>
      <c r="D458" s="218"/>
      <c r="E458" s="224"/>
      <c r="F458" s="224"/>
      <c r="G458" s="246"/>
      <c r="H458" s="246"/>
      <c r="I458" s="10"/>
    </row>
    <row r="459" spans="1:9" x14ac:dyDescent="0.2">
      <c r="A459" s="8"/>
      <c r="B459" s="7"/>
      <c r="C459" s="7"/>
      <c r="D459" s="218"/>
      <c r="E459" s="224"/>
      <c r="F459" s="224"/>
      <c r="G459" s="246"/>
      <c r="H459" s="246"/>
      <c r="I459" s="10"/>
    </row>
    <row r="460" spans="1:9" x14ac:dyDescent="0.2">
      <c r="A460" s="8"/>
      <c r="B460" s="7"/>
      <c r="C460" s="7"/>
      <c r="D460" s="218"/>
      <c r="E460" s="224"/>
      <c r="F460" s="224"/>
      <c r="G460" s="246"/>
      <c r="H460" s="246"/>
      <c r="I460" s="10"/>
    </row>
    <row r="461" spans="1:9" x14ac:dyDescent="0.2">
      <c r="A461" s="8"/>
      <c r="B461" s="7"/>
      <c r="C461" s="7"/>
      <c r="D461" s="218"/>
      <c r="E461" s="224"/>
      <c r="F461" s="224"/>
      <c r="G461" s="246"/>
      <c r="H461" s="246"/>
      <c r="I461" s="10"/>
    </row>
    <row r="462" spans="1:9" x14ac:dyDescent="0.2">
      <c r="A462" s="8"/>
      <c r="B462" s="7"/>
      <c r="C462" s="7"/>
      <c r="D462" s="218"/>
      <c r="E462" s="224"/>
      <c r="F462" s="224"/>
      <c r="G462" s="246"/>
      <c r="H462" s="246"/>
      <c r="I462" s="10"/>
    </row>
    <row r="463" spans="1:9" x14ac:dyDescent="0.2">
      <c r="A463" s="8"/>
      <c r="B463" s="7"/>
      <c r="C463" s="7"/>
      <c r="D463" s="218"/>
      <c r="E463" s="224"/>
      <c r="F463" s="224"/>
      <c r="G463" s="246"/>
      <c r="H463" s="246"/>
      <c r="I463" s="10"/>
    </row>
    <row r="464" spans="1:9" x14ac:dyDescent="0.2">
      <c r="A464" s="8"/>
      <c r="B464" s="7"/>
      <c r="C464" s="7"/>
      <c r="D464" s="218"/>
      <c r="E464" s="224"/>
      <c r="F464" s="224"/>
      <c r="G464" s="246"/>
      <c r="H464" s="246"/>
      <c r="I464" s="10"/>
    </row>
    <row r="465" spans="1:9" x14ac:dyDescent="0.2">
      <c r="A465" s="8"/>
      <c r="B465" s="7"/>
      <c r="C465" s="7"/>
      <c r="D465" s="218"/>
      <c r="E465" s="224"/>
      <c r="F465" s="224"/>
      <c r="G465" s="246"/>
      <c r="H465" s="246"/>
      <c r="I465" s="10"/>
    </row>
    <row r="466" spans="1:9" x14ac:dyDescent="0.2">
      <c r="A466" s="8"/>
      <c r="B466" s="7"/>
      <c r="C466" s="7"/>
      <c r="D466" s="218"/>
      <c r="E466" s="224"/>
      <c r="F466" s="224"/>
      <c r="G466" s="246"/>
      <c r="H466" s="246"/>
      <c r="I466" s="10"/>
    </row>
    <row r="467" spans="1:9" x14ac:dyDescent="0.2">
      <c r="A467" s="8"/>
      <c r="B467" s="7"/>
      <c r="C467" s="7"/>
      <c r="D467" s="218"/>
      <c r="E467" s="224"/>
      <c r="F467" s="224"/>
      <c r="G467" s="246"/>
      <c r="H467" s="246"/>
      <c r="I467" s="10"/>
    </row>
    <row r="468" spans="1:9" x14ac:dyDescent="0.2">
      <c r="A468" s="8"/>
      <c r="B468" s="7"/>
      <c r="C468" s="7"/>
      <c r="D468" s="218"/>
      <c r="E468" s="224"/>
      <c r="F468" s="224"/>
      <c r="G468" s="246"/>
      <c r="H468" s="246"/>
      <c r="I468" s="10"/>
    </row>
    <row r="469" spans="1:9" x14ac:dyDescent="0.2">
      <c r="A469" s="8"/>
      <c r="B469" s="7"/>
      <c r="C469" s="7"/>
      <c r="D469" s="218"/>
      <c r="E469" s="224"/>
      <c r="F469" s="224"/>
      <c r="G469" s="246"/>
      <c r="H469" s="246"/>
      <c r="I469" s="10"/>
    </row>
    <row r="470" spans="1:9" x14ac:dyDescent="0.2">
      <c r="A470" s="8"/>
      <c r="B470" s="7"/>
      <c r="C470" s="7"/>
      <c r="D470" s="218"/>
      <c r="E470" s="224"/>
      <c r="F470" s="224"/>
      <c r="G470" s="246"/>
      <c r="H470" s="246"/>
      <c r="I470" s="10"/>
    </row>
    <row r="471" spans="1:9" x14ac:dyDescent="0.2">
      <c r="A471" s="8"/>
      <c r="B471" s="7"/>
      <c r="C471" s="7"/>
      <c r="D471" s="218"/>
      <c r="E471" s="224"/>
      <c r="F471" s="224"/>
      <c r="G471" s="246"/>
      <c r="H471" s="246"/>
      <c r="I471" s="10"/>
    </row>
    <row r="472" spans="1:9" x14ac:dyDescent="0.2">
      <c r="A472" s="8"/>
      <c r="B472" s="7"/>
      <c r="C472" s="7"/>
      <c r="D472" s="218"/>
      <c r="E472" s="224"/>
      <c r="F472" s="224"/>
      <c r="G472" s="246"/>
      <c r="H472" s="246"/>
      <c r="I472" s="10"/>
    </row>
    <row r="473" spans="1:9" x14ac:dyDescent="0.2">
      <c r="A473" s="8"/>
      <c r="B473" s="7"/>
      <c r="C473" s="7"/>
      <c r="D473" s="218"/>
      <c r="E473" s="224"/>
      <c r="F473" s="224"/>
      <c r="G473" s="246"/>
      <c r="H473" s="246"/>
      <c r="I473" s="10"/>
    </row>
    <row r="474" spans="1:9" x14ac:dyDescent="0.2">
      <c r="A474" s="8"/>
      <c r="B474" s="7"/>
      <c r="C474" s="7"/>
      <c r="D474" s="218"/>
      <c r="E474" s="224"/>
      <c r="F474" s="224"/>
      <c r="G474" s="246"/>
      <c r="H474" s="246"/>
      <c r="I474" s="10"/>
    </row>
    <row r="475" spans="1:9" x14ac:dyDescent="0.2">
      <c r="A475" s="8"/>
      <c r="B475" s="7"/>
      <c r="C475" s="7"/>
      <c r="D475" s="218"/>
      <c r="E475" s="224"/>
      <c r="F475" s="224"/>
      <c r="G475" s="246"/>
      <c r="H475" s="246"/>
      <c r="I475" s="10"/>
    </row>
    <row r="476" spans="1:9" x14ac:dyDescent="0.2">
      <c r="A476" s="8"/>
      <c r="B476" s="7"/>
      <c r="C476" s="7"/>
      <c r="D476" s="218"/>
      <c r="E476" s="224"/>
      <c r="F476" s="224"/>
      <c r="G476" s="246"/>
      <c r="H476" s="246"/>
      <c r="I476" s="10"/>
    </row>
    <row r="477" spans="1:9" x14ac:dyDescent="0.2">
      <c r="A477" s="8"/>
      <c r="B477" s="7"/>
      <c r="C477" s="7"/>
      <c r="D477" s="218"/>
      <c r="E477" s="224"/>
      <c r="F477" s="224"/>
      <c r="G477" s="246"/>
      <c r="H477" s="246"/>
      <c r="I477" s="10"/>
    </row>
    <row r="478" spans="1:9" x14ac:dyDescent="0.2">
      <c r="A478" s="8"/>
      <c r="B478" s="7"/>
      <c r="C478" s="7"/>
      <c r="D478" s="218"/>
      <c r="E478" s="224"/>
      <c r="F478" s="224"/>
      <c r="G478" s="246"/>
      <c r="H478" s="246"/>
      <c r="I478" s="10"/>
    </row>
    <row r="479" spans="1:9" x14ac:dyDescent="0.2">
      <c r="A479" s="8"/>
      <c r="B479" s="7"/>
      <c r="C479" s="7"/>
      <c r="D479" s="218"/>
      <c r="E479" s="224"/>
      <c r="F479" s="224"/>
      <c r="G479" s="246"/>
      <c r="H479" s="246"/>
      <c r="I479" s="10"/>
    </row>
    <row r="480" spans="1:9" x14ac:dyDescent="0.2">
      <c r="A480" s="8"/>
      <c r="B480" s="7"/>
      <c r="C480" s="7"/>
      <c r="D480" s="218"/>
      <c r="E480" s="224"/>
      <c r="F480" s="224"/>
      <c r="G480" s="246"/>
      <c r="H480" s="246"/>
      <c r="I480" s="10"/>
    </row>
    <row r="481" spans="1:9" x14ac:dyDescent="0.2">
      <c r="A481" s="8"/>
      <c r="B481" s="7"/>
      <c r="C481" s="7"/>
      <c r="D481" s="218"/>
      <c r="E481" s="224"/>
      <c r="F481" s="224"/>
      <c r="G481" s="246"/>
      <c r="H481" s="246"/>
      <c r="I481" s="10"/>
    </row>
    <row r="482" spans="1:9" x14ac:dyDescent="0.2">
      <c r="A482" s="8"/>
      <c r="B482" s="7"/>
      <c r="C482" s="7"/>
      <c r="D482" s="218"/>
      <c r="E482" s="224"/>
      <c r="F482" s="224"/>
      <c r="G482" s="246"/>
      <c r="H482" s="246"/>
      <c r="I482" s="10"/>
    </row>
    <row r="483" spans="1:9" x14ac:dyDescent="0.2">
      <c r="A483" s="8"/>
      <c r="B483" s="7"/>
      <c r="C483" s="7"/>
      <c r="D483" s="218"/>
      <c r="E483" s="224"/>
      <c r="F483" s="224"/>
      <c r="G483" s="246"/>
      <c r="H483" s="246"/>
      <c r="I483" s="10"/>
    </row>
    <row r="484" spans="1:9" x14ac:dyDescent="0.2">
      <c r="A484" s="8"/>
      <c r="B484" s="7"/>
      <c r="C484" s="7"/>
      <c r="D484" s="218"/>
      <c r="E484" s="224"/>
      <c r="F484" s="224"/>
      <c r="G484" s="246"/>
      <c r="H484" s="246"/>
      <c r="I484" s="10"/>
    </row>
    <row r="485" spans="1:9" x14ac:dyDescent="0.2">
      <c r="A485" s="8"/>
      <c r="B485" s="7"/>
      <c r="C485" s="7"/>
      <c r="D485" s="218"/>
      <c r="E485" s="224"/>
      <c r="F485" s="224"/>
      <c r="G485" s="246"/>
      <c r="H485" s="246"/>
      <c r="I485" s="10"/>
    </row>
    <row r="486" spans="1:9" x14ac:dyDescent="0.2">
      <c r="A486" s="8"/>
      <c r="B486" s="7"/>
      <c r="C486" s="7"/>
      <c r="D486" s="218"/>
      <c r="E486" s="224"/>
      <c r="F486" s="224"/>
      <c r="G486" s="246"/>
      <c r="H486" s="246"/>
      <c r="I486" s="10"/>
    </row>
    <row r="487" spans="1:9" x14ac:dyDescent="0.2">
      <c r="A487" s="8"/>
      <c r="B487" s="7"/>
      <c r="C487" s="7"/>
      <c r="D487" s="218"/>
      <c r="E487" s="224"/>
      <c r="F487" s="224"/>
      <c r="G487" s="246"/>
      <c r="H487" s="246"/>
      <c r="I487" s="10"/>
    </row>
    <row r="488" spans="1:9" x14ac:dyDescent="0.2">
      <c r="A488" s="8"/>
      <c r="B488" s="7"/>
      <c r="C488" s="7"/>
      <c r="D488" s="218"/>
      <c r="E488" s="224"/>
      <c r="F488" s="224"/>
      <c r="G488" s="246"/>
      <c r="H488" s="246"/>
      <c r="I488" s="10"/>
    </row>
    <row r="489" spans="1:9" x14ac:dyDescent="0.2">
      <c r="A489" s="8"/>
      <c r="B489" s="7"/>
      <c r="C489" s="7"/>
      <c r="D489" s="218"/>
      <c r="E489" s="224"/>
      <c r="F489" s="224"/>
      <c r="G489" s="246"/>
      <c r="H489" s="246"/>
      <c r="I489" s="10"/>
    </row>
    <row r="490" spans="1:9" x14ac:dyDescent="0.2">
      <c r="A490" s="8"/>
      <c r="B490" s="7"/>
      <c r="C490" s="7"/>
      <c r="D490" s="218"/>
      <c r="E490" s="224"/>
      <c r="F490" s="224"/>
      <c r="G490" s="246"/>
      <c r="H490" s="246"/>
      <c r="I490" s="10"/>
    </row>
    <row r="491" spans="1:9" x14ac:dyDescent="0.2">
      <c r="A491" s="8"/>
      <c r="B491" s="7"/>
      <c r="C491" s="7"/>
      <c r="D491" s="218"/>
      <c r="E491" s="224"/>
      <c r="F491" s="224"/>
      <c r="G491" s="246"/>
      <c r="H491" s="246"/>
      <c r="I491" s="10"/>
    </row>
    <row r="492" spans="1:9" x14ac:dyDescent="0.2">
      <c r="A492" s="8"/>
      <c r="B492" s="7"/>
      <c r="C492" s="7"/>
      <c r="D492" s="218"/>
      <c r="E492" s="224"/>
      <c r="F492" s="224"/>
      <c r="G492" s="246"/>
      <c r="H492" s="246"/>
      <c r="I492" s="10"/>
    </row>
    <row r="493" spans="1:9" x14ac:dyDescent="0.2">
      <c r="A493" s="8"/>
      <c r="B493" s="7"/>
      <c r="C493" s="7"/>
      <c r="D493" s="218"/>
      <c r="E493" s="224"/>
      <c r="F493" s="224"/>
      <c r="G493" s="246"/>
      <c r="H493" s="246"/>
      <c r="I493" s="10"/>
    </row>
    <row r="494" spans="1:9" x14ac:dyDescent="0.2">
      <c r="A494" s="8"/>
      <c r="B494" s="7"/>
      <c r="C494" s="7"/>
      <c r="D494" s="218"/>
      <c r="E494" s="224"/>
      <c r="F494" s="224"/>
      <c r="G494" s="246"/>
      <c r="H494" s="246"/>
      <c r="I494" s="10"/>
    </row>
    <row r="495" spans="1:9" x14ac:dyDescent="0.2">
      <c r="A495" s="8"/>
      <c r="B495" s="7"/>
      <c r="C495" s="7"/>
      <c r="D495" s="218"/>
      <c r="E495" s="224"/>
      <c r="F495" s="224"/>
      <c r="G495" s="246"/>
      <c r="H495" s="246"/>
      <c r="I495" s="10"/>
    </row>
    <row r="496" spans="1:9" x14ac:dyDescent="0.2">
      <c r="A496" s="8"/>
      <c r="B496" s="7"/>
      <c r="C496" s="7"/>
      <c r="D496" s="218"/>
      <c r="E496" s="224"/>
      <c r="F496" s="224"/>
      <c r="G496" s="246"/>
      <c r="H496" s="246"/>
      <c r="I496" s="10"/>
    </row>
    <row r="497" spans="1:9" x14ac:dyDescent="0.2">
      <c r="A497" s="8"/>
      <c r="B497" s="7"/>
      <c r="C497" s="7"/>
      <c r="D497" s="218"/>
      <c r="E497" s="224"/>
      <c r="F497" s="224"/>
      <c r="G497" s="246"/>
      <c r="H497" s="246"/>
      <c r="I497" s="10"/>
    </row>
    <row r="498" spans="1:9" x14ac:dyDescent="0.2">
      <c r="A498" s="8"/>
      <c r="B498" s="7"/>
      <c r="C498" s="7"/>
      <c r="D498" s="218"/>
      <c r="E498" s="224"/>
      <c r="F498" s="224"/>
      <c r="G498" s="246"/>
      <c r="H498" s="246"/>
      <c r="I498" s="10"/>
    </row>
    <row r="499" spans="1:9" x14ac:dyDescent="0.2">
      <c r="A499" s="8"/>
      <c r="B499" s="7"/>
      <c r="C499" s="7"/>
      <c r="D499" s="218"/>
      <c r="E499" s="224"/>
      <c r="F499" s="224"/>
      <c r="G499" s="246"/>
      <c r="H499" s="246"/>
      <c r="I499" s="10"/>
    </row>
    <row r="500" spans="1:9" x14ac:dyDescent="0.2">
      <c r="A500" s="8"/>
      <c r="B500" s="7"/>
      <c r="C500" s="7"/>
      <c r="D500" s="218"/>
      <c r="E500" s="224"/>
      <c r="F500" s="224"/>
      <c r="G500" s="246"/>
      <c r="H500" s="246"/>
      <c r="I500" s="10"/>
    </row>
    <row r="501" spans="1:9" x14ac:dyDescent="0.2">
      <c r="A501" s="8"/>
      <c r="B501" s="7"/>
      <c r="C501" s="7"/>
      <c r="D501" s="218"/>
      <c r="E501" s="224"/>
      <c r="F501" s="224"/>
      <c r="G501" s="246"/>
      <c r="H501" s="246"/>
      <c r="I501" s="10"/>
    </row>
    <row r="502" spans="1:9" x14ac:dyDescent="0.2">
      <c r="A502" s="8"/>
      <c r="B502" s="7"/>
      <c r="C502" s="7"/>
      <c r="D502" s="218"/>
      <c r="E502" s="224"/>
      <c r="F502" s="224"/>
      <c r="G502" s="246"/>
      <c r="H502" s="246"/>
      <c r="I502" s="10"/>
    </row>
    <row r="503" spans="1:9" x14ac:dyDescent="0.2">
      <c r="A503" s="8"/>
      <c r="B503" s="7"/>
      <c r="C503" s="7"/>
      <c r="D503" s="218"/>
      <c r="E503" s="224"/>
      <c r="F503" s="224"/>
      <c r="G503" s="246"/>
      <c r="H503" s="246"/>
      <c r="I503" s="10"/>
    </row>
    <row r="504" spans="1:9" x14ac:dyDescent="0.2">
      <c r="A504" s="8"/>
      <c r="B504" s="7"/>
      <c r="C504" s="7"/>
      <c r="D504" s="218"/>
      <c r="E504" s="224"/>
      <c r="F504" s="224"/>
      <c r="G504" s="246"/>
      <c r="H504" s="246"/>
      <c r="I504" s="10"/>
    </row>
    <row r="505" spans="1:9" x14ac:dyDescent="0.2">
      <c r="A505" s="8"/>
      <c r="B505" s="7"/>
      <c r="C505" s="7"/>
      <c r="D505" s="218"/>
      <c r="E505" s="224"/>
      <c r="F505" s="224"/>
      <c r="G505" s="246"/>
      <c r="H505" s="246"/>
      <c r="I505" s="10"/>
    </row>
    <row r="506" spans="1:9" x14ac:dyDescent="0.2">
      <c r="A506" s="8"/>
      <c r="B506" s="7"/>
      <c r="C506" s="7"/>
      <c r="D506" s="218"/>
      <c r="E506" s="224"/>
      <c r="F506" s="224"/>
      <c r="G506" s="246"/>
      <c r="H506" s="246"/>
      <c r="I506" s="10"/>
    </row>
    <row r="507" spans="1:9" x14ac:dyDescent="0.2">
      <c r="A507" s="8"/>
      <c r="B507" s="7"/>
      <c r="C507" s="7"/>
      <c r="D507" s="218"/>
      <c r="E507" s="224"/>
      <c r="F507" s="224"/>
      <c r="G507" s="246"/>
      <c r="H507" s="246"/>
      <c r="I507" s="10"/>
    </row>
    <row r="508" spans="1:9" x14ac:dyDescent="0.2">
      <c r="A508" s="8"/>
      <c r="B508" s="7"/>
      <c r="C508" s="7"/>
      <c r="D508" s="218"/>
      <c r="E508" s="224"/>
      <c r="F508" s="224"/>
      <c r="G508" s="246"/>
      <c r="H508" s="246"/>
      <c r="I508" s="10"/>
    </row>
    <row r="509" spans="1:9" x14ac:dyDescent="0.2">
      <c r="A509" s="8"/>
      <c r="B509" s="7"/>
      <c r="C509" s="7"/>
      <c r="D509" s="218"/>
      <c r="E509" s="224"/>
      <c r="F509" s="224"/>
      <c r="G509" s="246"/>
      <c r="H509" s="246"/>
      <c r="I509" s="10"/>
    </row>
    <row r="510" spans="1:9" x14ac:dyDescent="0.2">
      <c r="A510" s="8"/>
      <c r="B510" s="7"/>
      <c r="C510" s="7"/>
      <c r="D510" s="218"/>
      <c r="E510" s="224"/>
      <c r="F510" s="224"/>
      <c r="G510" s="246"/>
      <c r="H510" s="246"/>
      <c r="I510" s="10"/>
    </row>
    <row r="511" spans="1:9" x14ac:dyDescent="0.2">
      <c r="A511" s="8"/>
      <c r="B511" s="7"/>
      <c r="C511" s="7"/>
      <c r="D511" s="218"/>
      <c r="E511" s="224"/>
      <c r="F511" s="224"/>
      <c r="G511" s="246"/>
      <c r="H511" s="246"/>
      <c r="I511" s="10"/>
    </row>
    <row r="512" spans="1:9" x14ac:dyDescent="0.2">
      <c r="A512" s="8"/>
      <c r="B512" s="7"/>
      <c r="C512" s="7"/>
      <c r="D512" s="218"/>
      <c r="E512" s="224"/>
      <c r="F512" s="224"/>
      <c r="G512" s="246"/>
      <c r="H512" s="246"/>
      <c r="I512" s="10"/>
    </row>
    <row r="513" spans="1:9" x14ac:dyDescent="0.2">
      <c r="A513" s="8"/>
      <c r="B513" s="7"/>
      <c r="C513" s="7"/>
      <c r="D513" s="218"/>
      <c r="E513" s="224"/>
      <c r="F513" s="224"/>
      <c r="G513" s="246"/>
      <c r="H513" s="246"/>
      <c r="I513" s="10"/>
    </row>
    <row r="514" spans="1:9" x14ac:dyDescent="0.2">
      <c r="A514" s="8"/>
      <c r="B514" s="7"/>
      <c r="C514" s="7"/>
      <c r="D514" s="218"/>
      <c r="E514" s="224"/>
      <c r="F514" s="224"/>
      <c r="G514" s="246"/>
      <c r="H514" s="246"/>
      <c r="I514" s="10"/>
    </row>
    <row r="515" spans="1:9" x14ac:dyDescent="0.2">
      <c r="A515" s="8"/>
      <c r="B515" s="7"/>
      <c r="C515" s="7"/>
      <c r="D515" s="218"/>
      <c r="E515" s="224"/>
      <c r="F515" s="224"/>
      <c r="G515" s="246"/>
      <c r="H515" s="246"/>
      <c r="I515" s="10"/>
    </row>
    <row r="516" spans="1:9" x14ac:dyDescent="0.2">
      <c r="A516" s="8"/>
      <c r="B516" s="7"/>
      <c r="C516" s="7"/>
      <c r="D516" s="218"/>
      <c r="E516" s="224"/>
      <c r="F516" s="224"/>
      <c r="G516" s="246"/>
      <c r="H516" s="246"/>
      <c r="I516" s="10"/>
    </row>
    <row r="517" spans="1:9" x14ac:dyDescent="0.2">
      <c r="A517" s="8"/>
      <c r="B517" s="7"/>
      <c r="C517" s="7"/>
      <c r="D517" s="218"/>
      <c r="E517" s="224"/>
      <c r="F517" s="224"/>
      <c r="G517" s="246"/>
      <c r="H517" s="246"/>
      <c r="I517" s="10"/>
    </row>
    <row r="518" spans="1:9" x14ac:dyDescent="0.2">
      <c r="A518" s="8"/>
      <c r="B518" s="7"/>
      <c r="C518" s="7"/>
      <c r="D518" s="218"/>
      <c r="E518" s="224"/>
      <c r="F518" s="224"/>
      <c r="G518" s="246"/>
      <c r="H518" s="246"/>
      <c r="I518" s="10"/>
    </row>
    <row r="519" spans="1:9" x14ac:dyDescent="0.2">
      <c r="A519" s="8"/>
      <c r="B519" s="7"/>
      <c r="C519" s="7"/>
      <c r="D519" s="218"/>
      <c r="E519" s="224"/>
      <c r="F519" s="224"/>
      <c r="G519" s="246"/>
      <c r="H519" s="246"/>
      <c r="I519" s="10"/>
    </row>
    <row r="520" spans="1:9" x14ac:dyDescent="0.2">
      <c r="A520" s="8"/>
      <c r="B520" s="7"/>
      <c r="C520" s="7"/>
      <c r="D520" s="218"/>
      <c r="E520" s="224"/>
      <c r="F520" s="224"/>
      <c r="G520" s="246"/>
      <c r="H520" s="246"/>
      <c r="I520" s="10"/>
    </row>
    <row r="521" spans="1:9" x14ac:dyDescent="0.2">
      <c r="A521" s="8"/>
      <c r="B521" s="7"/>
      <c r="C521" s="7"/>
      <c r="D521" s="218"/>
      <c r="E521" s="224"/>
      <c r="F521" s="224"/>
      <c r="G521" s="246"/>
      <c r="H521" s="246"/>
      <c r="I521" s="10"/>
    </row>
    <row r="522" spans="1:9" x14ac:dyDescent="0.2">
      <c r="A522" s="8"/>
      <c r="B522" s="7"/>
      <c r="C522" s="7"/>
      <c r="D522" s="218"/>
      <c r="E522" s="224"/>
      <c r="F522" s="224"/>
      <c r="G522" s="246"/>
      <c r="H522" s="246"/>
      <c r="I522" s="10"/>
    </row>
    <row r="523" spans="1:9" x14ac:dyDescent="0.2">
      <c r="A523" s="8"/>
      <c r="B523" s="7"/>
      <c r="C523" s="7"/>
      <c r="D523" s="218"/>
      <c r="E523" s="224"/>
      <c r="F523" s="224"/>
      <c r="G523" s="246"/>
      <c r="H523" s="246"/>
      <c r="I523" s="10"/>
    </row>
    <row r="524" spans="1:9" x14ac:dyDescent="0.2">
      <c r="A524" s="8"/>
      <c r="B524" s="7"/>
      <c r="C524" s="7"/>
      <c r="D524" s="218"/>
      <c r="E524" s="224"/>
      <c r="F524" s="224"/>
      <c r="G524" s="246"/>
      <c r="H524" s="246"/>
      <c r="I524" s="10"/>
    </row>
    <row r="525" spans="1:9" x14ac:dyDescent="0.2">
      <c r="A525" s="8"/>
      <c r="B525" s="7"/>
      <c r="C525" s="7"/>
      <c r="D525" s="218"/>
      <c r="E525" s="224"/>
      <c r="F525" s="224"/>
      <c r="G525" s="246"/>
      <c r="H525" s="246"/>
      <c r="I525" s="10"/>
    </row>
    <row r="526" spans="1:9" x14ac:dyDescent="0.2">
      <c r="A526" s="8"/>
      <c r="B526" s="7"/>
      <c r="C526" s="7"/>
      <c r="D526" s="218"/>
      <c r="E526" s="224"/>
      <c r="F526" s="224"/>
      <c r="G526" s="246"/>
      <c r="H526" s="246"/>
      <c r="I526" s="10"/>
    </row>
    <row r="527" spans="1:9" x14ac:dyDescent="0.2">
      <c r="A527" s="8"/>
      <c r="B527" s="7"/>
      <c r="C527" s="7"/>
      <c r="D527" s="218"/>
      <c r="E527" s="224"/>
      <c r="F527" s="224"/>
      <c r="G527" s="246"/>
      <c r="H527" s="246"/>
      <c r="I527" s="10"/>
    </row>
    <row r="528" spans="1:9" x14ac:dyDescent="0.2">
      <c r="A528" s="8"/>
      <c r="B528" s="7"/>
      <c r="C528" s="7"/>
      <c r="D528" s="218"/>
      <c r="E528" s="224"/>
      <c r="F528" s="224"/>
      <c r="G528" s="246"/>
      <c r="H528" s="246"/>
      <c r="I528" s="10"/>
    </row>
    <row r="529" spans="1:9" x14ac:dyDescent="0.2">
      <c r="A529" s="8"/>
      <c r="B529" s="7"/>
      <c r="C529" s="7"/>
      <c r="D529" s="218"/>
      <c r="E529" s="224"/>
      <c r="F529" s="224"/>
      <c r="G529" s="246"/>
      <c r="H529" s="246"/>
      <c r="I529" s="10"/>
    </row>
    <row r="530" spans="1:9" x14ac:dyDescent="0.2">
      <c r="A530" s="8"/>
      <c r="B530" s="7"/>
      <c r="C530" s="7"/>
      <c r="D530" s="218"/>
      <c r="E530" s="224"/>
      <c r="F530" s="224"/>
      <c r="G530" s="246"/>
      <c r="H530" s="246"/>
      <c r="I530" s="10"/>
    </row>
    <row r="531" spans="1:9" x14ac:dyDescent="0.2">
      <c r="A531" s="8"/>
      <c r="B531" s="7"/>
      <c r="C531" s="7"/>
      <c r="D531" s="218"/>
      <c r="E531" s="224"/>
      <c r="F531" s="224"/>
      <c r="G531" s="246"/>
      <c r="H531" s="246"/>
      <c r="I531" s="10"/>
    </row>
    <row r="532" spans="1:9" x14ac:dyDescent="0.2">
      <c r="A532" s="8"/>
      <c r="B532" s="7"/>
      <c r="C532" s="7"/>
      <c r="D532" s="218"/>
      <c r="E532" s="224"/>
      <c r="F532" s="224"/>
      <c r="G532" s="246"/>
      <c r="H532" s="246"/>
      <c r="I532" s="10"/>
    </row>
    <row r="533" spans="1:9" x14ac:dyDescent="0.2">
      <c r="A533" s="8"/>
      <c r="B533" s="7"/>
      <c r="C533" s="7"/>
      <c r="D533" s="218"/>
      <c r="E533" s="224"/>
      <c r="F533" s="224"/>
      <c r="G533" s="246"/>
      <c r="H533" s="246"/>
      <c r="I533" s="10"/>
    </row>
    <row r="534" spans="1:9" x14ac:dyDescent="0.2">
      <c r="A534" s="8"/>
      <c r="B534" s="7"/>
      <c r="C534" s="7"/>
      <c r="D534" s="218"/>
      <c r="E534" s="224"/>
      <c r="F534" s="224"/>
      <c r="G534" s="246"/>
      <c r="H534" s="246"/>
      <c r="I534" s="10"/>
    </row>
    <row r="535" spans="1:9" x14ac:dyDescent="0.2">
      <c r="A535" s="8"/>
      <c r="B535" s="7"/>
      <c r="C535" s="7"/>
      <c r="D535" s="218"/>
      <c r="E535" s="224"/>
      <c r="F535" s="224"/>
      <c r="G535" s="246"/>
      <c r="H535" s="246"/>
      <c r="I535" s="10"/>
    </row>
    <row r="536" spans="1:9" x14ac:dyDescent="0.2">
      <c r="A536" s="8"/>
      <c r="B536" s="7"/>
      <c r="C536" s="7"/>
      <c r="D536" s="218"/>
      <c r="E536" s="224"/>
      <c r="F536" s="224"/>
      <c r="G536" s="246"/>
      <c r="H536" s="246"/>
      <c r="I536" s="10"/>
    </row>
    <row r="537" spans="1:9" x14ac:dyDescent="0.2">
      <c r="A537" s="8"/>
      <c r="B537" s="7"/>
      <c r="C537" s="7"/>
      <c r="D537" s="218"/>
      <c r="E537" s="224"/>
      <c r="F537" s="224"/>
      <c r="G537" s="246"/>
      <c r="H537" s="246"/>
      <c r="I537" s="10"/>
    </row>
    <row r="538" spans="1:9" x14ac:dyDescent="0.2">
      <c r="A538" s="8"/>
      <c r="B538" s="7"/>
      <c r="C538" s="7"/>
      <c r="D538" s="218"/>
      <c r="E538" s="224"/>
      <c r="F538" s="224"/>
      <c r="G538" s="246"/>
      <c r="H538" s="246"/>
      <c r="I538" s="10"/>
    </row>
    <row r="539" spans="1:9" x14ac:dyDescent="0.2">
      <c r="A539" s="8"/>
      <c r="B539" s="7"/>
      <c r="C539" s="7"/>
      <c r="D539" s="218"/>
      <c r="E539" s="224"/>
      <c r="F539" s="224"/>
      <c r="G539" s="246"/>
      <c r="H539" s="246"/>
      <c r="I539" s="10"/>
    </row>
    <row r="540" spans="1:9" x14ac:dyDescent="0.2">
      <c r="A540" s="8"/>
      <c r="B540" s="7"/>
      <c r="C540" s="7"/>
      <c r="D540" s="218"/>
      <c r="E540" s="224"/>
      <c r="F540" s="224"/>
      <c r="G540" s="246"/>
      <c r="H540" s="246"/>
      <c r="I540" s="10"/>
    </row>
    <row r="541" spans="1:9" x14ac:dyDescent="0.2">
      <c r="A541" s="8"/>
      <c r="B541" s="7"/>
      <c r="C541" s="7"/>
      <c r="D541" s="218"/>
      <c r="E541" s="224"/>
      <c r="F541" s="224"/>
      <c r="G541" s="246"/>
      <c r="H541" s="246"/>
      <c r="I541" s="10"/>
    </row>
    <row r="542" spans="1:9" x14ac:dyDescent="0.2">
      <c r="A542" s="8"/>
      <c r="B542" s="7"/>
      <c r="C542" s="7"/>
      <c r="D542" s="218"/>
      <c r="E542" s="224"/>
      <c r="F542" s="224"/>
      <c r="G542" s="246"/>
      <c r="H542" s="246"/>
      <c r="I542" s="10"/>
    </row>
    <row r="543" spans="1:9" x14ac:dyDescent="0.2">
      <c r="A543" s="8"/>
      <c r="B543" s="7"/>
      <c r="C543" s="7"/>
      <c r="D543" s="218"/>
      <c r="E543" s="224"/>
      <c r="F543" s="224"/>
      <c r="G543" s="246"/>
      <c r="H543" s="246"/>
      <c r="I543" s="10"/>
    </row>
    <row r="544" spans="1:9" x14ac:dyDescent="0.2">
      <c r="A544" s="8"/>
      <c r="B544" s="7"/>
      <c r="C544" s="7"/>
      <c r="D544" s="218"/>
      <c r="E544" s="224"/>
      <c r="F544" s="224"/>
      <c r="G544" s="246"/>
      <c r="H544" s="246"/>
      <c r="I544" s="10"/>
    </row>
    <row r="545" spans="1:9" x14ac:dyDescent="0.2">
      <c r="A545" s="8"/>
      <c r="B545" s="7"/>
      <c r="C545" s="7"/>
      <c r="D545" s="218"/>
      <c r="E545" s="224"/>
      <c r="F545" s="224"/>
      <c r="G545" s="246"/>
      <c r="H545" s="246"/>
      <c r="I545" s="10"/>
    </row>
    <row r="546" spans="1:9" x14ac:dyDescent="0.2">
      <c r="A546" s="8"/>
      <c r="B546" s="7"/>
      <c r="C546" s="7"/>
      <c r="D546" s="218"/>
      <c r="E546" s="224"/>
      <c r="F546" s="224"/>
      <c r="G546" s="246"/>
      <c r="H546" s="246"/>
      <c r="I546" s="10"/>
    </row>
    <row r="547" spans="1:9" x14ac:dyDescent="0.2">
      <c r="A547" s="8"/>
      <c r="B547" s="7"/>
      <c r="C547" s="7"/>
      <c r="D547" s="218"/>
      <c r="E547" s="224"/>
      <c r="F547" s="224"/>
      <c r="G547" s="246"/>
      <c r="H547" s="246"/>
      <c r="I547" s="10"/>
    </row>
    <row r="548" spans="1:9" x14ac:dyDescent="0.2">
      <c r="A548" s="8"/>
      <c r="B548" s="7"/>
      <c r="C548" s="7"/>
      <c r="D548" s="218"/>
      <c r="E548" s="224"/>
      <c r="F548" s="224"/>
      <c r="G548" s="246"/>
      <c r="H548" s="246"/>
      <c r="I548" s="10"/>
    </row>
    <row r="549" spans="1:9" x14ac:dyDescent="0.2">
      <c r="A549" s="8"/>
      <c r="B549" s="7"/>
      <c r="C549" s="7"/>
      <c r="D549" s="218"/>
      <c r="E549" s="224"/>
      <c r="F549" s="224"/>
      <c r="G549" s="246"/>
      <c r="H549" s="246"/>
      <c r="I549" s="10"/>
    </row>
    <row r="550" spans="1:9" x14ac:dyDescent="0.2">
      <c r="A550" s="8"/>
      <c r="B550" s="7"/>
      <c r="C550" s="7"/>
      <c r="D550" s="218"/>
      <c r="E550" s="224"/>
      <c r="F550" s="224"/>
      <c r="G550" s="246"/>
      <c r="H550" s="246"/>
      <c r="I550" s="10"/>
    </row>
    <row r="551" spans="1:9" x14ac:dyDescent="0.2">
      <c r="A551" s="8"/>
      <c r="B551" s="7"/>
      <c r="C551" s="7"/>
      <c r="D551" s="218"/>
      <c r="E551" s="224"/>
      <c r="F551" s="224"/>
      <c r="G551" s="246"/>
      <c r="H551" s="246"/>
      <c r="I551" s="10"/>
    </row>
    <row r="552" spans="1:9" x14ac:dyDescent="0.2">
      <c r="A552" s="8"/>
      <c r="B552" s="7"/>
      <c r="C552" s="7"/>
      <c r="D552" s="218"/>
      <c r="E552" s="224"/>
      <c r="F552" s="224"/>
      <c r="G552" s="246"/>
      <c r="H552" s="246"/>
      <c r="I552" s="10"/>
    </row>
    <row r="553" spans="1:9" x14ac:dyDescent="0.2">
      <c r="A553" s="8"/>
      <c r="B553" s="7"/>
      <c r="C553" s="7"/>
      <c r="D553" s="218"/>
      <c r="E553" s="224"/>
      <c r="F553" s="224"/>
      <c r="G553" s="246"/>
      <c r="H553" s="246"/>
      <c r="I553" s="10"/>
    </row>
    <row r="554" spans="1:9" x14ac:dyDescent="0.2">
      <c r="A554" s="8"/>
      <c r="B554" s="7"/>
      <c r="C554" s="7"/>
      <c r="D554" s="218"/>
      <c r="E554" s="224"/>
      <c r="F554" s="224"/>
      <c r="G554" s="246"/>
      <c r="H554" s="246"/>
      <c r="I554" s="10"/>
    </row>
    <row r="555" spans="1:9" x14ac:dyDescent="0.2">
      <c r="A555" s="8"/>
      <c r="B555" s="7"/>
      <c r="C555" s="7"/>
      <c r="D555" s="218"/>
      <c r="E555" s="224"/>
      <c r="F555" s="224"/>
      <c r="G555" s="246"/>
      <c r="H555" s="246"/>
      <c r="I555" s="10"/>
    </row>
    <row r="556" spans="1:9" x14ac:dyDescent="0.2">
      <c r="A556" s="8"/>
      <c r="B556" s="7"/>
      <c r="C556" s="7"/>
      <c r="D556" s="218"/>
      <c r="E556" s="224"/>
      <c r="F556" s="224"/>
      <c r="G556" s="246"/>
      <c r="H556" s="246"/>
      <c r="I556" s="10"/>
    </row>
    <row r="557" spans="1:9" x14ac:dyDescent="0.2">
      <c r="A557" s="8"/>
      <c r="B557" s="7"/>
      <c r="C557" s="7"/>
      <c r="D557" s="218"/>
      <c r="E557" s="224"/>
      <c r="F557" s="224"/>
      <c r="G557" s="246"/>
      <c r="H557" s="246"/>
      <c r="I557" s="10"/>
    </row>
    <row r="558" spans="1:9" x14ac:dyDescent="0.2">
      <c r="A558" s="8"/>
      <c r="B558" s="7"/>
      <c r="C558" s="7"/>
      <c r="D558" s="218"/>
      <c r="E558" s="224"/>
      <c r="F558" s="224"/>
      <c r="G558" s="246"/>
      <c r="H558" s="246"/>
      <c r="I558" s="10"/>
    </row>
    <row r="559" spans="1:9" x14ac:dyDescent="0.2">
      <c r="A559" s="8"/>
      <c r="B559" s="7"/>
      <c r="C559" s="7"/>
      <c r="D559" s="218"/>
      <c r="E559" s="224"/>
      <c r="F559" s="224"/>
      <c r="G559" s="246"/>
      <c r="H559" s="246"/>
      <c r="I559" s="10"/>
    </row>
    <row r="560" spans="1:9" x14ac:dyDescent="0.2">
      <c r="A560" s="8"/>
      <c r="B560" s="7"/>
      <c r="C560" s="7"/>
      <c r="D560" s="218"/>
      <c r="E560" s="224"/>
      <c r="F560" s="224"/>
      <c r="G560" s="246"/>
      <c r="H560" s="246"/>
      <c r="I560" s="10"/>
    </row>
    <row r="561" spans="1:9" x14ac:dyDescent="0.2">
      <c r="A561" s="8"/>
      <c r="B561" s="7"/>
      <c r="C561" s="7"/>
      <c r="D561" s="218"/>
      <c r="E561" s="224"/>
      <c r="F561" s="224"/>
      <c r="G561" s="246"/>
      <c r="H561" s="246"/>
      <c r="I561" s="10"/>
    </row>
    <row r="562" spans="1:9" x14ac:dyDescent="0.2">
      <c r="A562" s="8"/>
      <c r="B562" s="7"/>
      <c r="C562" s="7"/>
      <c r="D562" s="218"/>
      <c r="E562" s="224"/>
      <c r="F562" s="224"/>
      <c r="G562" s="246"/>
      <c r="H562" s="246"/>
      <c r="I562" s="10"/>
    </row>
    <row r="563" spans="1:9" x14ac:dyDescent="0.2">
      <c r="A563" s="8"/>
      <c r="B563" s="7"/>
      <c r="C563" s="7"/>
      <c r="D563" s="218"/>
      <c r="E563" s="224"/>
      <c r="F563" s="224"/>
      <c r="G563" s="246"/>
      <c r="H563" s="246"/>
      <c r="I563" s="10"/>
    </row>
    <row r="564" spans="1:9" x14ac:dyDescent="0.2">
      <c r="A564" s="8"/>
      <c r="B564" s="7"/>
      <c r="C564" s="7"/>
      <c r="D564" s="218"/>
      <c r="E564" s="224"/>
      <c r="F564" s="224"/>
      <c r="G564" s="246"/>
      <c r="H564" s="246"/>
      <c r="I564" s="10"/>
    </row>
    <row r="565" spans="1:9" x14ac:dyDescent="0.2">
      <c r="A565" s="8"/>
      <c r="B565" s="7"/>
      <c r="C565" s="7"/>
      <c r="D565" s="218"/>
      <c r="E565" s="224"/>
      <c r="F565" s="224"/>
      <c r="G565" s="246"/>
      <c r="H565" s="246"/>
      <c r="I565" s="10"/>
    </row>
    <row r="566" spans="1:9" x14ac:dyDescent="0.2">
      <c r="A566" s="8"/>
      <c r="B566" s="7"/>
      <c r="C566" s="7"/>
      <c r="D566" s="218"/>
      <c r="E566" s="224"/>
      <c r="F566" s="224"/>
      <c r="G566" s="246"/>
      <c r="H566" s="246"/>
      <c r="I566" s="10"/>
    </row>
  </sheetData>
  <autoFilter ref="A9:I564" xr:uid="{00000000-0001-0000-0700-000000000000}"/>
  <customSheetViews>
    <customSheetView guid="{9F9DAF4D-D2EF-4660-943E-0C19C13C2663}" scale="60">
      <selection activeCell="E8" sqref="E8"/>
      <pageMargins left="0" right="0" top="0" bottom="0" header="0" footer="0"/>
    </customSheetView>
    <customSheetView guid="{DEC7CBE2-9713-4252-8444-1D6959C164AB}" scale="80">
      <selection activeCell="L8" sqref="L8"/>
      <pageMargins left="0" right="0" top="0" bottom="0" header="0" footer="0"/>
    </customSheetView>
    <customSheetView guid="{03B04745-F29E-4E26-B62E-F0D2264078A4}" scale="55">
      <selection activeCell="J8" sqref="J8"/>
      <pageMargins left="0" right="0" top="0" bottom="0" header="0" footer="0"/>
    </customSheetView>
    <customSheetView guid="{853B6239-A439-411F-9927-AA08BF431DBB}" scale="60" topLeftCell="C1">
      <selection activeCell="F13" sqref="F13"/>
      <pageMargins left="0" right="0" top="0" bottom="0" header="0" footer="0"/>
    </customSheetView>
  </customSheetViews>
  <conditionalFormatting sqref="A3:XFD3">
    <cfRule type="containsText" dxfId="30" priority="1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 _DICTIONARY'!$J$5:$J$14</xm:f>
          </x14:formula1>
          <xm:sqref>D9:D566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AA20"/>
  <sheetViews>
    <sheetView topLeftCell="A4" zoomScale="70" zoomScaleNormal="70" workbookViewId="0">
      <selection activeCell="A13" sqref="A13:H26"/>
    </sheetView>
  </sheetViews>
  <sheetFormatPr baseColWidth="10" defaultColWidth="8.6640625" defaultRowHeight="15" outlineLevelRow="1" x14ac:dyDescent="0.2"/>
  <cols>
    <col min="1" max="2" width="30.6640625" customWidth="1"/>
    <col min="3" max="3" width="36.6640625" bestFit="1" customWidth="1"/>
    <col min="4" max="4" width="30.6640625" customWidth="1"/>
    <col min="5" max="5" width="53.83203125" bestFit="1" customWidth="1"/>
    <col min="6" max="7" width="30.6640625" customWidth="1"/>
    <col min="8" max="8" width="12.33203125" customWidth="1"/>
    <col min="9" max="9" width="12.6640625" bestFit="1" customWidth="1"/>
    <col min="10" max="10" width="14.5" bestFit="1" customWidth="1"/>
    <col min="11" max="11" width="14" bestFit="1" customWidth="1"/>
    <col min="12" max="12" width="12.33203125" bestFit="1" customWidth="1"/>
    <col min="13" max="15" width="12" bestFit="1" customWidth="1"/>
    <col min="16" max="16" width="11.6640625" bestFit="1" customWidth="1"/>
    <col min="17" max="17" width="12.5" bestFit="1" customWidth="1"/>
    <col min="18" max="18" width="14.5" bestFit="1" customWidth="1"/>
    <col min="19" max="20" width="9.33203125" customWidth="1"/>
    <col min="21" max="21" width="12.5" bestFit="1" customWidth="1"/>
    <col min="22" max="23" width="13.5" bestFit="1" customWidth="1"/>
    <col min="24" max="24" width="14.6640625" bestFit="1" customWidth="1"/>
    <col min="25" max="25" width="12.5" bestFit="1" customWidth="1"/>
    <col min="26" max="26" width="11.6640625" bestFit="1" customWidth="1"/>
    <col min="27" max="27" width="10.5" bestFit="1" customWidth="1"/>
  </cols>
  <sheetData>
    <row r="1" spans="1:27" ht="25.25" customHeight="1" x14ac:dyDescent="0.2">
      <c r="A1" s="120" t="s">
        <v>66</v>
      </c>
      <c r="B1" s="2" t="s">
        <v>1333</v>
      </c>
      <c r="C1" s="94" t="s">
        <v>1334</v>
      </c>
      <c r="D1" s="94" t="s">
        <v>1335</v>
      </c>
      <c r="E1" s="139" t="s">
        <v>1336</v>
      </c>
      <c r="F1" s="94" t="s">
        <v>1210</v>
      </c>
      <c r="G1" s="94" t="s">
        <v>1321</v>
      </c>
      <c r="H1" s="16"/>
      <c r="I1" s="16"/>
      <c r="J1" s="16"/>
      <c r="K1" s="16"/>
      <c r="L1" s="16"/>
      <c r="M1" s="16"/>
      <c r="N1" s="16"/>
      <c r="O1" s="16"/>
      <c r="P1" s="16"/>
      <c r="Q1" s="16"/>
      <c r="R1" s="16"/>
      <c r="S1" s="16"/>
      <c r="T1" s="16"/>
      <c r="U1" s="16"/>
      <c r="V1" s="16"/>
      <c r="W1" s="16"/>
      <c r="X1" s="16"/>
      <c r="Y1" s="16"/>
      <c r="Z1" s="16"/>
      <c r="AA1" s="16"/>
    </row>
    <row r="2" spans="1:27" ht="25.25" customHeight="1" outlineLevel="1" x14ac:dyDescent="0.2">
      <c r="A2" s="120" t="s">
        <v>68</v>
      </c>
      <c r="B2" s="156" t="s">
        <v>1337</v>
      </c>
      <c r="C2" s="162" t="s">
        <v>1338</v>
      </c>
      <c r="D2" s="162"/>
      <c r="E2" s="156" t="s">
        <v>1339</v>
      </c>
      <c r="F2" s="162" t="s">
        <v>1340</v>
      </c>
      <c r="G2" s="162" t="s">
        <v>1261</v>
      </c>
    </row>
    <row r="3" spans="1:27" ht="25.25" customHeight="1" outlineLevel="1" x14ac:dyDescent="0.2">
      <c r="A3" s="121" t="s">
        <v>17</v>
      </c>
      <c r="B3" s="157" t="s">
        <v>1190</v>
      </c>
      <c r="C3" s="157" t="s">
        <v>1190</v>
      </c>
      <c r="D3" s="190" t="s">
        <v>1190</v>
      </c>
      <c r="E3" s="157" t="s">
        <v>1190</v>
      </c>
      <c r="F3" s="157" t="s">
        <v>1190</v>
      </c>
      <c r="G3" s="157" t="s">
        <v>1190</v>
      </c>
    </row>
    <row r="4" spans="1:27" ht="25.25" customHeight="1" outlineLevel="1" x14ac:dyDescent="0.2">
      <c r="A4" s="120" t="s">
        <v>71</v>
      </c>
      <c r="B4" s="158" t="s">
        <v>1192</v>
      </c>
      <c r="C4" s="158" t="s">
        <v>1192</v>
      </c>
      <c r="D4" s="158" t="s">
        <v>1192</v>
      </c>
      <c r="E4" s="158" t="s">
        <v>1192</v>
      </c>
      <c r="F4" s="158" t="s">
        <v>1192</v>
      </c>
      <c r="G4" s="158" t="s">
        <v>1192</v>
      </c>
    </row>
    <row r="5" spans="1:27" ht="25.25" customHeight="1" outlineLevel="1" x14ac:dyDescent="0.2">
      <c r="A5" s="120" t="s">
        <v>73</v>
      </c>
      <c r="B5" s="158">
        <v>40</v>
      </c>
      <c r="C5" s="158">
        <v>40</v>
      </c>
      <c r="D5" s="158">
        <v>40</v>
      </c>
      <c r="E5" s="158">
        <v>255</v>
      </c>
      <c r="F5" s="158">
        <v>40</v>
      </c>
      <c r="G5" s="158">
        <v>40</v>
      </c>
    </row>
    <row r="6" spans="1:27" ht="25.25" customHeight="1" outlineLevel="1" x14ac:dyDescent="0.2">
      <c r="A6" s="120" t="s">
        <v>75</v>
      </c>
      <c r="B6" s="158" t="s">
        <v>1195</v>
      </c>
      <c r="C6" s="158"/>
      <c r="D6" s="158"/>
      <c r="E6" s="158" t="s">
        <v>1341</v>
      </c>
      <c r="F6" s="158"/>
      <c r="G6" s="158" t="s">
        <v>1195</v>
      </c>
    </row>
    <row r="7" spans="1:27" ht="25.25" customHeight="1" outlineLevel="1" x14ac:dyDescent="0.2">
      <c r="A7" s="120" t="s">
        <v>77</v>
      </c>
      <c r="B7" s="158" t="s">
        <v>1195</v>
      </c>
      <c r="C7" s="158"/>
      <c r="D7" s="158"/>
      <c r="E7" s="158"/>
      <c r="F7" s="158"/>
      <c r="G7" s="158" t="s">
        <v>1195</v>
      </c>
    </row>
    <row r="8" spans="1:27" ht="112" outlineLevel="1" x14ac:dyDescent="0.2">
      <c r="A8" s="44" t="s">
        <v>65</v>
      </c>
      <c r="B8" s="159" t="s">
        <v>1342</v>
      </c>
      <c r="C8" s="159" t="s">
        <v>1343</v>
      </c>
      <c r="D8" s="159" t="s">
        <v>1344</v>
      </c>
      <c r="E8" s="159" t="s">
        <v>1345</v>
      </c>
      <c r="F8" s="159" t="s">
        <v>1346</v>
      </c>
      <c r="G8" s="159" t="s">
        <v>1347</v>
      </c>
    </row>
    <row r="9" spans="1:27" s="181" customFormat="1" x14ac:dyDescent="0.2">
      <c r="A9" s="178"/>
      <c r="B9" s="172" t="s">
        <v>1348</v>
      </c>
      <c r="C9" s="172" t="s">
        <v>1349</v>
      </c>
      <c r="D9" s="172" t="s">
        <v>1350</v>
      </c>
      <c r="E9" s="172" t="s">
        <v>1351</v>
      </c>
      <c r="F9" s="173" t="s">
        <v>1211</v>
      </c>
      <c r="G9" s="172" t="s">
        <v>1352</v>
      </c>
    </row>
    <row r="10" spans="1:27" s="181" customFormat="1" x14ac:dyDescent="0.2">
      <c r="A10" s="178"/>
      <c r="B10" s="172" t="s">
        <v>1348</v>
      </c>
      <c r="C10" s="172" t="s">
        <v>1349</v>
      </c>
      <c r="D10" s="172" t="s">
        <v>1350</v>
      </c>
      <c r="E10" s="172" t="s">
        <v>1351</v>
      </c>
      <c r="F10" s="173" t="s">
        <v>1213</v>
      </c>
      <c r="G10" s="172" t="s">
        <v>1352</v>
      </c>
    </row>
    <row r="11" spans="1:27" s="181" customFormat="1" x14ac:dyDescent="0.2">
      <c r="A11" s="178"/>
      <c r="B11" s="172" t="s">
        <v>1348</v>
      </c>
      <c r="C11" s="172" t="s">
        <v>1349</v>
      </c>
      <c r="D11" s="172" t="s">
        <v>1350</v>
      </c>
      <c r="E11" s="172" t="s">
        <v>1353</v>
      </c>
      <c r="F11" s="173" t="s">
        <v>1354</v>
      </c>
      <c r="G11" s="172" t="s">
        <v>1352</v>
      </c>
    </row>
    <row r="12" spans="1:27" s="181" customFormat="1" x14ac:dyDescent="0.2">
      <c r="A12" s="178"/>
      <c r="B12" s="172" t="s">
        <v>1348</v>
      </c>
      <c r="C12" s="172" t="s">
        <v>1349</v>
      </c>
      <c r="D12" s="172" t="s">
        <v>1350</v>
      </c>
      <c r="E12" s="172"/>
      <c r="F12" s="173" t="s">
        <v>1211</v>
      </c>
      <c r="G12" s="172" t="s">
        <v>1355</v>
      </c>
    </row>
    <row r="13" spans="1:27" x14ac:dyDescent="0.2">
      <c r="A13" s="8"/>
      <c r="B13" s="7"/>
      <c r="C13" s="7"/>
      <c r="D13" s="7"/>
      <c r="E13" s="7"/>
      <c r="G13" s="7"/>
    </row>
    <row r="14" spans="1:27" x14ac:dyDescent="0.2">
      <c r="A14" s="8"/>
      <c r="B14" s="7"/>
      <c r="C14" s="7"/>
      <c r="D14" s="7"/>
      <c r="E14" s="7"/>
      <c r="F14" s="7"/>
      <c r="G14" s="7"/>
    </row>
    <row r="15" spans="1:27" x14ac:dyDescent="0.2">
      <c r="A15" s="8"/>
      <c r="B15" s="7"/>
      <c r="C15" s="7"/>
      <c r="D15" s="7"/>
      <c r="E15" s="7"/>
      <c r="F15" s="7"/>
      <c r="G15" s="7"/>
    </row>
    <row r="16" spans="1:27" x14ac:dyDescent="0.2">
      <c r="A16" s="8"/>
      <c r="B16" s="7"/>
      <c r="C16" s="7"/>
      <c r="D16" s="7"/>
      <c r="E16" s="7"/>
      <c r="F16" s="7"/>
      <c r="G16" s="7"/>
    </row>
    <row r="17" spans="1:7" x14ac:dyDescent="0.2">
      <c r="A17" s="8"/>
      <c r="B17" s="7"/>
      <c r="C17" s="7"/>
      <c r="D17" s="7"/>
      <c r="E17" s="7"/>
      <c r="F17" s="7"/>
      <c r="G17" s="7"/>
    </row>
    <row r="18" spans="1:7" x14ac:dyDescent="0.2">
      <c r="A18" s="8"/>
      <c r="B18" s="7"/>
      <c r="C18" s="7"/>
      <c r="D18" s="7"/>
      <c r="E18" s="7"/>
      <c r="F18" s="7"/>
      <c r="G18" s="7"/>
    </row>
    <row r="19" spans="1:7" x14ac:dyDescent="0.2">
      <c r="A19" s="8"/>
      <c r="B19" s="7"/>
      <c r="C19" s="7"/>
      <c r="D19" s="7"/>
      <c r="E19" s="7"/>
      <c r="F19" s="7"/>
      <c r="G19" s="7"/>
    </row>
    <row r="20" spans="1:7" x14ac:dyDescent="0.2">
      <c r="A20" s="8"/>
      <c r="B20" s="7"/>
      <c r="C20" s="7"/>
      <c r="D20" s="7"/>
      <c r="E20" s="7"/>
      <c r="F20" s="7"/>
      <c r="G20" s="7"/>
    </row>
  </sheetData>
  <customSheetViews>
    <customSheetView guid="{9F9DAF4D-D2EF-4660-943E-0C19C13C2663}" scale="60" topLeftCell="D1">
      <selection activeCell="E18" sqref="E18"/>
      <pageMargins left="0" right="0" top="0" bottom="0" header="0" footer="0"/>
      <pageSetup paperSize="9" orientation="portrait" r:id="rId1"/>
    </customSheetView>
    <customSheetView guid="{853B6239-A439-411F-9927-AA08BF431DBB}" scale="60">
      <selection activeCell="D4" sqref="D4"/>
      <pageMargins left="0" right="0" top="0" bottom="0" header="0" footer="0"/>
      <pageSetup paperSize="9" orientation="portrait" r:id="rId2"/>
    </customSheetView>
  </customSheetViews>
  <conditionalFormatting sqref="A3:XFD3">
    <cfRule type="containsText" dxfId="29" priority="60" operator="containsText" text="Y">
      <formula>NOT(ISERROR(SEARCH("Y",A3)))</formula>
    </cfRule>
  </conditionalFormatting>
  <pageMargins left="0.7" right="0.7" top="0.75" bottom="0.75" header="0.3" footer="0.3"/>
  <pageSetup paperSize="9"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39997558519241921"/>
  </sheetPr>
  <dimension ref="A1:K1599"/>
  <sheetViews>
    <sheetView zoomScale="70" zoomScaleNormal="70" workbookViewId="0">
      <pane xSplit="2" ySplit="10" topLeftCell="D1532" activePane="bottomRight" state="frozen"/>
      <selection pane="topRight" activeCell="C1" sqref="C1"/>
      <selection pane="bottomLeft" activeCell="A11" sqref="A11"/>
      <selection pane="bottomRight" activeCell="A10" sqref="A10:P1598"/>
    </sheetView>
  </sheetViews>
  <sheetFormatPr baseColWidth="10" defaultColWidth="8.6640625" defaultRowHeight="15" outlineLevelRow="1" x14ac:dyDescent="0.2"/>
  <cols>
    <col min="1" max="8" width="30.6640625" customWidth="1"/>
    <col min="9" max="9" width="28.33203125" customWidth="1"/>
    <col min="10" max="10" width="29.5" customWidth="1"/>
    <col min="11" max="11" width="29.33203125" customWidth="1"/>
  </cols>
  <sheetData>
    <row r="1" spans="1:11" ht="25.25" customHeight="1" x14ac:dyDescent="0.2">
      <c r="A1" s="120" t="s">
        <v>66</v>
      </c>
      <c r="B1" s="2" t="s">
        <v>1248</v>
      </c>
      <c r="C1" s="2" t="s">
        <v>1321</v>
      </c>
      <c r="D1" s="2" t="s">
        <v>95</v>
      </c>
      <c r="E1" s="2" t="s">
        <v>1322</v>
      </c>
      <c r="F1" s="2" t="s">
        <v>1323</v>
      </c>
      <c r="G1" s="94" t="s">
        <v>1324</v>
      </c>
      <c r="H1" s="94" t="s">
        <v>1357</v>
      </c>
      <c r="I1" s="94" t="s">
        <v>1358</v>
      </c>
      <c r="J1" s="94" t="s">
        <v>1359</v>
      </c>
      <c r="K1" s="94" t="s">
        <v>1189</v>
      </c>
    </row>
    <row r="2" spans="1:11" ht="25.25" customHeight="1" outlineLevel="1" x14ac:dyDescent="0.2">
      <c r="A2" s="120" t="s">
        <v>68</v>
      </c>
      <c r="B2" s="156" t="s">
        <v>1261</v>
      </c>
      <c r="C2" s="156" t="s">
        <v>1261</v>
      </c>
      <c r="D2" s="156" t="s">
        <v>1261</v>
      </c>
      <c r="E2" s="156" t="s">
        <v>1261</v>
      </c>
      <c r="F2" s="156" t="s">
        <v>1261</v>
      </c>
      <c r="G2" s="162" t="s">
        <v>1263</v>
      </c>
      <c r="H2" s="162"/>
      <c r="I2" s="162"/>
      <c r="J2" s="162" t="s">
        <v>1360</v>
      </c>
      <c r="K2" s="162" t="s">
        <v>1232</v>
      </c>
    </row>
    <row r="3" spans="1:11" ht="25.25" customHeight="1" outlineLevel="1" x14ac:dyDescent="0.2">
      <c r="A3" s="121" t="s">
        <v>17</v>
      </c>
      <c r="B3" s="157" t="s">
        <v>1190</v>
      </c>
      <c r="C3" s="157"/>
      <c r="D3" s="157"/>
      <c r="E3" s="157"/>
      <c r="F3" s="157"/>
      <c r="G3" s="157"/>
      <c r="H3" s="157"/>
      <c r="I3" s="157"/>
      <c r="J3" s="157"/>
      <c r="K3" s="157"/>
    </row>
    <row r="4" spans="1:11" ht="25.25" customHeight="1" outlineLevel="1" x14ac:dyDescent="0.2">
      <c r="A4" s="120" t="s">
        <v>71</v>
      </c>
      <c r="B4" s="158" t="s">
        <v>1192</v>
      </c>
      <c r="C4" s="158" t="s">
        <v>1192</v>
      </c>
      <c r="D4" s="158" t="s">
        <v>1192</v>
      </c>
      <c r="E4" s="158" t="s">
        <v>1233</v>
      </c>
      <c r="F4" s="158" t="s">
        <v>1233</v>
      </c>
      <c r="G4" s="158" t="s">
        <v>1269</v>
      </c>
      <c r="H4" s="158" t="s">
        <v>1192</v>
      </c>
      <c r="I4" s="158" t="s">
        <v>1233</v>
      </c>
      <c r="J4" s="158" t="s">
        <v>1233</v>
      </c>
      <c r="K4" s="158" t="s">
        <v>1192</v>
      </c>
    </row>
    <row r="5" spans="1:11" ht="25.25" customHeight="1" outlineLevel="1" x14ac:dyDescent="0.2">
      <c r="A5" s="120" t="s">
        <v>73</v>
      </c>
      <c r="B5" s="158">
        <v>255</v>
      </c>
      <c r="C5" s="158">
        <v>40</v>
      </c>
      <c r="D5" s="158">
        <v>40</v>
      </c>
      <c r="E5" s="158" t="s">
        <v>1271</v>
      </c>
      <c r="F5" s="158" t="s">
        <v>1271</v>
      </c>
      <c r="G5" s="158" t="s">
        <v>1269</v>
      </c>
      <c r="H5" s="158">
        <v>40</v>
      </c>
      <c r="I5" s="158" t="s">
        <v>1271</v>
      </c>
      <c r="J5" s="158" t="s">
        <v>1271</v>
      </c>
      <c r="K5" s="158">
        <v>2000</v>
      </c>
    </row>
    <row r="6" spans="1:11" ht="25.25" customHeight="1" outlineLevel="1" x14ac:dyDescent="0.2">
      <c r="A6" s="120" t="s">
        <v>75</v>
      </c>
      <c r="B6" s="158" t="s">
        <v>1195</v>
      </c>
      <c r="C6" s="158" t="s">
        <v>1195</v>
      </c>
      <c r="D6" s="158" t="s">
        <v>1195</v>
      </c>
      <c r="E6" s="158" t="s">
        <v>1272</v>
      </c>
      <c r="F6" s="158" t="s">
        <v>1272</v>
      </c>
      <c r="G6" s="158" t="s">
        <v>1274</v>
      </c>
      <c r="H6" s="158" t="s">
        <v>1195</v>
      </c>
      <c r="I6" s="158" t="s">
        <v>1361</v>
      </c>
      <c r="J6" s="158" t="s">
        <v>1361</v>
      </c>
      <c r="K6" s="158" t="s">
        <v>1195</v>
      </c>
    </row>
    <row r="7" spans="1:11" ht="25.25" customHeight="1" outlineLevel="1" x14ac:dyDescent="0.2">
      <c r="A7" s="120" t="s">
        <v>77</v>
      </c>
      <c r="B7" s="158" t="s">
        <v>1195</v>
      </c>
      <c r="C7" s="158" t="s">
        <v>1195</v>
      </c>
      <c r="D7" s="158" t="s">
        <v>1195</v>
      </c>
      <c r="E7" s="158">
        <v>2</v>
      </c>
      <c r="F7" s="158">
        <v>2</v>
      </c>
      <c r="G7" s="158" t="s">
        <v>1195</v>
      </c>
      <c r="H7" s="158" t="s">
        <v>1195</v>
      </c>
      <c r="I7" s="158" t="s">
        <v>1195</v>
      </c>
      <c r="J7" s="158" t="s">
        <v>1195</v>
      </c>
      <c r="K7" s="158" t="s">
        <v>1195</v>
      </c>
    </row>
    <row r="8" spans="1:11" ht="80" outlineLevel="1" x14ac:dyDescent="0.2">
      <c r="A8" s="44" t="s">
        <v>65</v>
      </c>
      <c r="B8" s="159" t="s">
        <v>1306</v>
      </c>
      <c r="C8" s="159" t="s">
        <v>1326</v>
      </c>
      <c r="D8" s="159" t="s">
        <v>1327</v>
      </c>
      <c r="E8" s="159" t="s">
        <v>1328</v>
      </c>
      <c r="F8" s="159" t="s">
        <v>1329</v>
      </c>
      <c r="G8" s="159" t="s">
        <v>1330</v>
      </c>
      <c r="H8" s="159" t="s">
        <v>1362</v>
      </c>
      <c r="I8" s="159" t="s">
        <v>1363</v>
      </c>
      <c r="J8" s="159" t="s">
        <v>1364</v>
      </c>
      <c r="K8" s="159" t="s">
        <v>1200</v>
      </c>
    </row>
    <row r="9" spans="1:11" s="181" customFormat="1" x14ac:dyDescent="0.2">
      <c r="A9" s="178"/>
      <c r="B9" s="172" t="s">
        <v>1317</v>
      </c>
      <c r="C9" s="172" t="s">
        <v>1365</v>
      </c>
      <c r="D9" s="217" t="s">
        <v>117</v>
      </c>
      <c r="E9" s="221">
        <v>10</v>
      </c>
      <c r="F9" s="221">
        <v>10.199999999999999</v>
      </c>
      <c r="G9" s="245">
        <v>36526</v>
      </c>
      <c r="H9" s="245" t="s">
        <v>1366</v>
      </c>
      <c r="I9" s="221">
        <v>2.7</v>
      </c>
      <c r="J9" s="217" t="s">
        <v>1367</v>
      </c>
      <c r="K9" s="188"/>
    </row>
    <row r="10" spans="1:11" x14ac:dyDescent="0.2">
      <c r="A10" s="8"/>
      <c r="B10" s="7"/>
      <c r="C10" s="7"/>
      <c r="D10" s="218"/>
      <c r="E10" s="224"/>
      <c r="F10" s="224"/>
      <c r="G10" s="246"/>
      <c r="H10" s="246"/>
      <c r="I10" s="224"/>
      <c r="J10" s="218"/>
      <c r="K10" s="88"/>
    </row>
    <row r="11" spans="1:11" x14ac:dyDescent="0.2">
      <c r="A11" s="8"/>
      <c r="B11" s="7"/>
      <c r="C11" s="7"/>
      <c r="D11" s="218"/>
      <c r="E11" s="224"/>
      <c r="F11" s="224"/>
      <c r="G11" s="246"/>
      <c r="H11" s="246"/>
      <c r="I11" s="224"/>
      <c r="J11" s="218"/>
      <c r="K11" s="88"/>
    </row>
    <row r="12" spans="1:11" x14ac:dyDescent="0.2">
      <c r="A12" s="8"/>
      <c r="B12" s="7"/>
      <c r="C12" s="7"/>
      <c r="D12" s="218"/>
      <c r="E12" s="224"/>
      <c r="F12" s="224"/>
      <c r="G12" s="246"/>
      <c r="H12" s="246"/>
      <c r="I12" s="224"/>
      <c r="J12" s="218"/>
      <c r="K12" s="88"/>
    </row>
    <row r="13" spans="1:11" x14ac:dyDescent="0.2">
      <c r="A13" s="8"/>
      <c r="B13" s="7"/>
      <c r="C13" s="7"/>
      <c r="D13" s="218"/>
      <c r="E13" s="224"/>
      <c r="F13" s="224"/>
      <c r="G13" s="246"/>
      <c r="H13" s="246"/>
      <c r="I13" s="224"/>
      <c r="J13" s="218"/>
      <c r="K13" s="88"/>
    </row>
    <row r="14" spans="1:11" x14ac:dyDescent="0.2">
      <c r="A14" s="8"/>
      <c r="B14" s="7"/>
      <c r="C14" s="7"/>
      <c r="D14" s="218"/>
      <c r="E14" s="224"/>
      <c r="F14" s="224"/>
      <c r="G14" s="246"/>
      <c r="H14" s="246"/>
      <c r="I14" s="224"/>
      <c r="J14" s="218"/>
      <c r="K14" s="88"/>
    </row>
    <row r="15" spans="1:11" x14ac:dyDescent="0.2">
      <c r="A15" s="8"/>
      <c r="B15" s="7"/>
      <c r="C15" s="7"/>
      <c r="D15" s="218"/>
      <c r="E15" s="224"/>
      <c r="F15" s="224"/>
      <c r="G15" s="246"/>
      <c r="H15" s="246"/>
      <c r="I15" s="224"/>
      <c r="J15" s="218"/>
      <c r="K15" s="88"/>
    </row>
    <row r="16" spans="1:11" x14ac:dyDescent="0.2">
      <c r="A16" s="8"/>
      <c r="B16" s="7"/>
      <c r="C16" s="7"/>
      <c r="D16" s="218"/>
      <c r="E16" s="224"/>
      <c r="F16" s="224"/>
      <c r="G16" s="246"/>
      <c r="H16" s="246"/>
      <c r="I16" s="224"/>
      <c r="J16" s="218"/>
      <c r="K16" s="88"/>
    </row>
    <row r="17" spans="1:11" x14ac:dyDescent="0.2">
      <c r="A17" s="8"/>
      <c r="B17" s="7"/>
      <c r="C17" s="7"/>
      <c r="D17" s="218"/>
      <c r="E17" s="224"/>
      <c r="F17" s="224"/>
      <c r="G17" s="246"/>
      <c r="H17" s="246"/>
      <c r="I17" s="224"/>
      <c r="J17" s="218"/>
      <c r="K17" s="88"/>
    </row>
    <row r="18" spans="1:11" x14ac:dyDescent="0.2">
      <c r="A18" s="8"/>
      <c r="B18" s="7"/>
      <c r="C18" s="7"/>
      <c r="D18" s="218"/>
      <c r="E18" s="224"/>
      <c r="F18" s="224"/>
      <c r="G18" s="246"/>
      <c r="H18" s="246"/>
      <c r="I18" s="224"/>
      <c r="J18" s="218"/>
      <c r="K18" s="88"/>
    </row>
    <row r="19" spans="1:11" x14ac:dyDescent="0.2">
      <c r="A19" s="8"/>
      <c r="B19" s="7"/>
      <c r="C19" s="7"/>
      <c r="D19" s="218"/>
      <c r="E19" s="224"/>
      <c r="F19" s="224"/>
      <c r="G19" s="246"/>
      <c r="H19" s="246"/>
      <c r="I19" s="224"/>
      <c r="J19" s="218"/>
      <c r="K19" s="88"/>
    </row>
    <row r="20" spans="1:11" x14ac:dyDescent="0.2">
      <c r="A20" s="8"/>
      <c r="B20" s="7"/>
      <c r="C20" s="7"/>
      <c r="D20" s="218"/>
      <c r="E20" s="224"/>
      <c r="F20" s="224"/>
      <c r="G20" s="246"/>
      <c r="H20" s="246"/>
      <c r="I20" s="224"/>
      <c r="J20" s="218"/>
      <c r="K20" s="88"/>
    </row>
    <row r="21" spans="1:11" x14ac:dyDescent="0.2">
      <c r="A21" s="8"/>
      <c r="B21" s="7"/>
      <c r="C21" s="7"/>
      <c r="D21" s="218"/>
      <c r="E21" s="224"/>
      <c r="F21" s="224"/>
      <c r="G21" s="246"/>
      <c r="H21" s="246"/>
      <c r="I21" s="224"/>
      <c r="J21" s="218"/>
      <c r="K21" s="88"/>
    </row>
    <row r="22" spans="1:11" x14ac:dyDescent="0.2">
      <c r="A22" s="8"/>
      <c r="B22" s="7"/>
      <c r="C22" s="7"/>
      <c r="D22" s="218"/>
      <c r="E22" s="224"/>
      <c r="F22" s="224"/>
      <c r="G22" s="246"/>
      <c r="H22" s="246"/>
      <c r="I22" s="224"/>
      <c r="J22" s="218"/>
      <c r="K22" s="88"/>
    </row>
    <row r="23" spans="1:11" x14ac:dyDescent="0.2">
      <c r="A23" s="8"/>
      <c r="B23" s="7"/>
      <c r="C23" s="7"/>
      <c r="D23" s="218"/>
      <c r="E23" s="224"/>
      <c r="F23" s="224"/>
      <c r="G23" s="246"/>
      <c r="H23" s="246"/>
      <c r="I23" s="224"/>
      <c r="J23" s="218"/>
      <c r="K23" s="88"/>
    </row>
    <row r="24" spans="1:11" x14ac:dyDescent="0.2">
      <c r="A24" s="8"/>
      <c r="B24" s="7"/>
      <c r="C24" s="7"/>
      <c r="D24" s="218"/>
      <c r="E24" s="224"/>
      <c r="F24" s="224"/>
      <c r="G24" s="246"/>
      <c r="H24" s="246"/>
      <c r="I24" s="224"/>
      <c r="J24" s="218"/>
      <c r="K24" s="88"/>
    </row>
    <row r="25" spans="1:11" x14ac:dyDescent="0.2">
      <c r="A25" s="8"/>
      <c r="B25" s="7"/>
      <c r="C25" s="7"/>
      <c r="D25" s="218"/>
      <c r="E25" s="224"/>
      <c r="F25" s="224"/>
      <c r="G25" s="246"/>
      <c r="H25" s="246"/>
      <c r="I25" s="224"/>
      <c r="J25" s="218"/>
      <c r="K25" s="88"/>
    </row>
    <row r="26" spans="1:11" x14ac:dyDescent="0.2">
      <c r="A26" s="8"/>
      <c r="B26" s="7"/>
      <c r="C26" s="7"/>
      <c r="D26" s="218"/>
      <c r="E26" s="224"/>
      <c r="F26" s="224"/>
      <c r="G26" s="246"/>
      <c r="H26" s="246"/>
      <c r="I26" s="224"/>
      <c r="J26" s="218"/>
      <c r="K26" s="88"/>
    </row>
    <row r="27" spans="1:11" x14ac:dyDescent="0.2">
      <c r="A27" s="8"/>
      <c r="B27" s="7"/>
      <c r="C27" s="7"/>
      <c r="D27" s="218"/>
      <c r="E27" s="224"/>
      <c r="F27" s="224"/>
      <c r="G27" s="246"/>
      <c r="H27" s="246"/>
      <c r="I27" s="224"/>
      <c r="J27" s="218"/>
      <c r="K27" s="88"/>
    </row>
    <row r="28" spans="1:11" x14ac:dyDescent="0.2">
      <c r="A28" s="8"/>
      <c r="B28" s="7"/>
      <c r="C28" s="7"/>
      <c r="D28" s="218"/>
      <c r="E28" s="224"/>
      <c r="F28" s="224"/>
      <c r="G28" s="246"/>
      <c r="H28" s="246"/>
      <c r="I28" s="224"/>
      <c r="J28" s="218"/>
      <c r="K28" s="88"/>
    </row>
    <row r="29" spans="1:11" x14ac:dyDescent="0.2">
      <c r="A29" s="8"/>
      <c r="B29" s="7"/>
      <c r="C29" s="7"/>
      <c r="D29" s="218"/>
      <c r="E29" s="224"/>
      <c r="F29" s="224"/>
      <c r="G29" s="246"/>
      <c r="H29" s="246"/>
      <c r="I29" s="224"/>
      <c r="J29" s="218"/>
      <c r="K29" s="88"/>
    </row>
    <row r="30" spans="1:11" x14ac:dyDescent="0.2">
      <c r="A30" s="8"/>
      <c r="B30" s="7"/>
      <c r="C30" s="7"/>
      <c r="D30" s="218"/>
      <c r="E30" s="224"/>
      <c r="F30" s="224"/>
      <c r="G30" s="246"/>
      <c r="H30" s="246"/>
      <c r="I30" s="224"/>
      <c r="J30" s="218"/>
      <c r="K30" s="88"/>
    </row>
    <row r="31" spans="1:11" x14ac:dyDescent="0.2">
      <c r="A31" s="8"/>
      <c r="B31" s="7"/>
      <c r="C31" s="7"/>
      <c r="D31" s="218"/>
      <c r="E31" s="224"/>
      <c r="F31" s="224"/>
      <c r="G31" s="246"/>
      <c r="H31" s="246"/>
      <c r="I31" s="224"/>
      <c r="J31" s="218"/>
      <c r="K31" s="88"/>
    </row>
    <row r="32" spans="1:11" x14ac:dyDescent="0.2">
      <c r="A32" s="8"/>
      <c r="B32" s="7"/>
      <c r="C32" s="7"/>
      <c r="D32" s="218"/>
      <c r="E32" s="224"/>
      <c r="F32" s="224"/>
      <c r="G32" s="246"/>
      <c r="H32" s="246"/>
      <c r="I32" s="224"/>
      <c r="J32" s="218"/>
      <c r="K32" s="88"/>
    </row>
    <row r="33" spans="1:11" x14ac:dyDescent="0.2">
      <c r="A33" s="8"/>
      <c r="B33" s="7"/>
      <c r="C33" s="7"/>
      <c r="D33" s="218"/>
      <c r="E33" s="224"/>
      <c r="F33" s="224"/>
      <c r="G33" s="246"/>
      <c r="H33" s="246"/>
      <c r="I33" s="224"/>
      <c r="J33" s="218"/>
      <c r="K33" s="88"/>
    </row>
    <row r="34" spans="1:11" x14ac:dyDescent="0.2">
      <c r="A34" s="8"/>
      <c r="B34" s="7"/>
      <c r="C34" s="7"/>
      <c r="D34" s="218"/>
      <c r="E34" s="224"/>
      <c r="F34" s="224"/>
      <c r="G34" s="246"/>
      <c r="H34" s="246"/>
      <c r="I34" s="224"/>
      <c r="J34" s="218"/>
      <c r="K34" s="88"/>
    </row>
    <row r="35" spans="1:11" x14ac:dyDescent="0.2">
      <c r="A35" s="8"/>
      <c r="B35" s="7"/>
      <c r="C35" s="7"/>
      <c r="D35" s="218"/>
      <c r="E35" s="224"/>
      <c r="F35" s="224"/>
      <c r="G35" s="246"/>
      <c r="H35" s="246"/>
      <c r="I35" s="224"/>
      <c r="J35" s="218"/>
      <c r="K35" s="88"/>
    </row>
    <row r="36" spans="1:11" x14ac:dyDescent="0.2">
      <c r="A36" s="8"/>
      <c r="B36" s="7"/>
      <c r="C36" s="7"/>
      <c r="D36" s="218"/>
      <c r="E36" s="224"/>
      <c r="F36" s="224"/>
      <c r="G36" s="246"/>
      <c r="H36" s="246"/>
      <c r="I36" s="224"/>
      <c r="J36" s="218"/>
      <c r="K36" s="88"/>
    </row>
    <row r="37" spans="1:11" x14ac:dyDescent="0.2">
      <c r="A37" s="8"/>
      <c r="B37" s="7"/>
      <c r="C37" s="7"/>
      <c r="D37" s="218"/>
      <c r="E37" s="224"/>
      <c r="F37" s="224"/>
      <c r="G37" s="246"/>
      <c r="H37" s="246"/>
      <c r="I37" s="224"/>
      <c r="J37" s="218"/>
      <c r="K37" s="88"/>
    </row>
    <row r="38" spans="1:11" x14ac:dyDescent="0.2">
      <c r="A38" s="8"/>
      <c r="B38" s="7"/>
      <c r="C38" s="7"/>
      <c r="D38" s="218"/>
      <c r="E38" s="224"/>
      <c r="F38" s="224"/>
      <c r="G38" s="246"/>
      <c r="H38" s="246"/>
      <c r="I38" s="224"/>
      <c r="J38" s="218"/>
      <c r="K38" s="88"/>
    </row>
    <row r="39" spans="1:11" x14ac:dyDescent="0.2">
      <c r="A39" s="8"/>
      <c r="B39" s="7"/>
      <c r="C39" s="7"/>
      <c r="D39" s="218"/>
      <c r="E39" s="224"/>
      <c r="F39" s="224"/>
      <c r="G39" s="246"/>
      <c r="H39" s="246"/>
      <c r="I39" s="224"/>
      <c r="J39" s="218"/>
      <c r="K39" s="88"/>
    </row>
    <row r="40" spans="1:11" x14ac:dyDescent="0.2">
      <c r="A40" s="8"/>
      <c r="B40" s="7"/>
      <c r="C40" s="7"/>
      <c r="D40" s="218"/>
      <c r="E40" s="224"/>
      <c r="F40" s="224"/>
      <c r="G40" s="246"/>
      <c r="H40" s="246"/>
      <c r="I40" s="224"/>
      <c r="J40" s="218"/>
      <c r="K40" s="88"/>
    </row>
    <row r="41" spans="1:11" x14ac:dyDescent="0.2">
      <c r="A41" s="8"/>
      <c r="B41" s="7"/>
      <c r="C41" s="7"/>
      <c r="D41" s="218"/>
      <c r="E41" s="224"/>
      <c r="F41" s="224"/>
      <c r="G41" s="246"/>
      <c r="H41" s="246"/>
      <c r="I41" s="224"/>
      <c r="J41" s="218"/>
      <c r="K41" s="88"/>
    </row>
    <row r="42" spans="1:11" x14ac:dyDescent="0.2">
      <c r="A42" s="8"/>
      <c r="B42" s="7"/>
      <c r="C42" s="7"/>
      <c r="D42" s="218"/>
      <c r="E42" s="224"/>
      <c r="F42" s="224"/>
      <c r="G42" s="246"/>
      <c r="H42" s="246"/>
      <c r="I42" s="224"/>
      <c r="J42" s="218"/>
      <c r="K42" s="88"/>
    </row>
    <row r="43" spans="1:11" x14ac:dyDescent="0.2">
      <c r="A43" s="8"/>
      <c r="B43" s="7"/>
      <c r="C43" s="7"/>
      <c r="D43" s="218"/>
      <c r="E43" s="224"/>
      <c r="F43" s="224"/>
      <c r="G43" s="246"/>
      <c r="H43" s="246"/>
      <c r="I43" s="224"/>
      <c r="J43" s="218"/>
      <c r="K43" s="88"/>
    </row>
    <row r="44" spans="1:11" x14ac:dyDescent="0.2">
      <c r="A44" s="8"/>
      <c r="B44" s="7"/>
      <c r="C44" s="7"/>
      <c r="D44" s="218"/>
      <c r="E44" s="224"/>
      <c r="F44" s="224"/>
      <c r="G44" s="246"/>
      <c r="H44" s="246"/>
      <c r="I44" s="224"/>
      <c r="J44" s="218"/>
      <c r="K44" s="88"/>
    </row>
    <row r="45" spans="1:11" x14ac:dyDescent="0.2">
      <c r="A45" s="8"/>
      <c r="B45" s="7"/>
      <c r="C45" s="7"/>
      <c r="D45" s="218"/>
      <c r="E45" s="224"/>
      <c r="F45" s="224"/>
      <c r="G45" s="246"/>
      <c r="H45" s="246"/>
      <c r="I45" s="224"/>
      <c r="J45" s="218"/>
      <c r="K45" s="88"/>
    </row>
    <row r="46" spans="1:11" x14ac:dyDescent="0.2">
      <c r="A46" s="8"/>
      <c r="B46" s="7"/>
      <c r="C46" s="7"/>
      <c r="D46" s="218"/>
      <c r="E46" s="224"/>
      <c r="F46" s="224"/>
      <c r="G46" s="246"/>
      <c r="H46" s="246"/>
      <c r="I46" s="224"/>
      <c r="J46" s="218"/>
      <c r="K46" s="88"/>
    </row>
    <row r="47" spans="1:11" x14ac:dyDescent="0.2">
      <c r="A47" s="8"/>
      <c r="B47" s="7"/>
      <c r="C47" s="7"/>
      <c r="D47" s="218"/>
      <c r="E47" s="224"/>
      <c r="F47" s="224"/>
      <c r="G47" s="246"/>
      <c r="H47" s="246"/>
      <c r="I47" s="224"/>
      <c r="J47" s="218"/>
      <c r="K47" s="88"/>
    </row>
    <row r="48" spans="1:11" x14ac:dyDescent="0.2">
      <c r="A48" s="8"/>
      <c r="B48" s="7"/>
      <c r="C48" s="7"/>
      <c r="D48" s="218"/>
      <c r="E48" s="224"/>
      <c r="F48" s="224"/>
      <c r="G48" s="246"/>
      <c r="H48" s="246"/>
      <c r="I48" s="224"/>
      <c r="J48" s="218"/>
      <c r="K48" s="88"/>
    </row>
    <row r="49" spans="1:11" x14ac:dyDescent="0.2">
      <c r="A49" s="8"/>
      <c r="B49" s="7"/>
      <c r="C49" s="7"/>
      <c r="D49" s="218"/>
      <c r="E49" s="224"/>
      <c r="F49" s="224"/>
      <c r="G49" s="246"/>
      <c r="H49" s="246"/>
      <c r="I49" s="224"/>
      <c r="J49" s="218"/>
      <c r="K49" s="88"/>
    </row>
    <row r="50" spans="1:11" x14ac:dyDescent="0.2">
      <c r="A50" s="8"/>
      <c r="B50" s="7"/>
      <c r="C50" s="7"/>
      <c r="D50" s="218"/>
      <c r="E50" s="224"/>
      <c r="F50" s="224"/>
      <c r="G50" s="246"/>
      <c r="H50" s="246"/>
      <c r="I50" s="224"/>
      <c r="J50" s="218"/>
      <c r="K50" s="88"/>
    </row>
    <row r="51" spans="1:11" x14ac:dyDescent="0.2">
      <c r="A51" s="8"/>
      <c r="B51" s="7"/>
      <c r="C51" s="7"/>
      <c r="D51" s="218"/>
      <c r="E51" s="224"/>
      <c r="F51" s="224"/>
      <c r="G51" s="246"/>
      <c r="H51" s="246"/>
      <c r="I51" s="224"/>
      <c r="J51" s="218"/>
      <c r="K51" s="88"/>
    </row>
    <row r="52" spans="1:11" x14ac:dyDescent="0.2">
      <c r="A52" s="8"/>
      <c r="B52" s="7"/>
      <c r="C52" s="7"/>
      <c r="D52" s="218"/>
      <c r="E52" s="224"/>
      <c r="F52" s="224"/>
      <c r="G52" s="246"/>
      <c r="H52" s="246"/>
      <c r="I52" s="224"/>
      <c r="J52" s="218"/>
      <c r="K52" s="88"/>
    </row>
    <row r="53" spans="1:11" x14ac:dyDescent="0.2">
      <c r="A53" s="8"/>
      <c r="B53" s="7"/>
      <c r="C53" s="7"/>
      <c r="D53" s="218"/>
      <c r="E53" s="224"/>
      <c r="F53" s="224"/>
      <c r="G53" s="246"/>
      <c r="H53" s="246"/>
      <c r="I53" s="224"/>
      <c r="J53" s="218"/>
      <c r="K53" s="88"/>
    </row>
    <row r="54" spans="1:11" x14ac:dyDescent="0.2">
      <c r="A54" s="8"/>
      <c r="B54" s="7"/>
      <c r="C54" s="7"/>
      <c r="D54" s="218"/>
      <c r="E54" s="224"/>
      <c r="F54" s="224"/>
      <c r="G54" s="246"/>
      <c r="H54" s="246"/>
      <c r="I54" s="224"/>
      <c r="J54" s="218"/>
      <c r="K54" s="88"/>
    </row>
    <row r="55" spans="1:11" x14ac:dyDescent="0.2">
      <c r="A55" s="8"/>
      <c r="B55" s="7"/>
      <c r="C55" s="7"/>
      <c r="D55" s="218"/>
      <c r="E55" s="224"/>
      <c r="F55" s="224"/>
      <c r="G55" s="246"/>
      <c r="H55" s="246"/>
      <c r="I55" s="224"/>
      <c r="J55" s="218"/>
      <c r="K55" s="88"/>
    </row>
    <row r="56" spans="1:11" x14ac:dyDescent="0.2">
      <c r="A56" s="8"/>
      <c r="B56" s="7"/>
      <c r="C56" s="7"/>
      <c r="D56" s="218"/>
      <c r="E56" s="224"/>
      <c r="F56" s="224"/>
      <c r="G56" s="246"/>
      <c r="H56" s="246"/>
      <c r="I56" s="224"/>
      <c r="J56" s="218"/>
      <c r="K56" s="88"/>
    </row>
    <row r="57" spans="1:11" x14ac:dyDescent="0.2">
      <c r="A57" s="8"/>
      <c r="B57" s="7"/>
      <c r="C57" s="7"/>
      <c r="D57" s="218"/>
      <c r="E57" s="224"/>
      <c r="F57" s="224"/>
      <c r="G57" s="246"/>
      <c r="H57" s="246"/>
      <c r="I57" s="224"/>
      <c r="J57" s="218"/>
      <c r="K57" s="88"/>
    </row>
    <row r="58" spans="1:11" x14ac:dyDescent="0.2">
      <c r="A58" s="8"/>
      <c r="B58" s="7"/>
      <c r="C58" s="7"/>
      <c r="D58" s="218"/>
      <c r="E58" s="224"/>
      <c r="F58" s="224"/>
      <c r="G58" s="246"/>
      <c r="H58" s="246"/>
      <c r="I58" s="224"/>
      <c r="J58" s="218"/>
      <c r="K58" s="88"/>
    </row>
    <row r="59" spans="1:11" x14ac:dyDescent="0.2">
      <c r="A59" s="8"/>
      <c r="B59" s="7"/>
      <c r="C59" s="7"/>
      <c r="D59" s="218"/>
      <c r="E59" s="224"/>
      <c r="F59" s="224"/>
      <c r="G59" s="246"/>
      <c r="H59" s="246"/>
      <c r="I59" s="224"/>
      <c r="J59" s="218"/>
      <c r="K59" s="88"/>
    </row>
    <row r="60" spans="1:11" x14ac:dyDescent="0.2">
      <c r="A60" s="8"/>
      <c r="B60" s="7"/>
      <c r="C60" s="7"/>
      <c r="D60" s="218"/>
      <c r="E60" s="224"/>
      <c r="F60" s="224"/>
      <c r="G60" s="246"/>
      <c r="H60" s="246"/>
      <c r="I60" s="224"/>
      <c r="J60" s="218"/>
      <c r="K60" s="88"/>
    </row>
    <row r="61" spans="1:11" x14ac:dyDescent="0.2">
      <c r="A61" s="8"/>
      <c r="B61" s="7"/>
      <c r="C61" s="7"/>
      <c r="D61" s="218"/>
      <c r="E61" s="224"/>
      <c r="F61" s="224"/>
      <c r="G61" s="246"/>
      <c r="H61" s="246"/>
      <c r="I61" s="224"/>
      <c r="J61" s="218"/>
      <c r="K61" s="88"/>
    </row>
    <row r="62" spans="1:11" x14ac:dyDescent="0.2">
      <c r="A62" s="8"/>
      <c r="B62" s="7"/>
      <c r="C62" s="7"/>
      <c r="D62" s="218"/>
      <c r="E62" s="224"/>
      <c r="F62" s="224"/>
      <c r="G62" s="246"/>
      <c r="H62" s="246"/>
      <c r="I62" s="224"/>
      <c r="J62" s="218"/>
      <c r="K62" s="88"/>
    </row>
    <row r="63" spans="1:11" x14ac:dyDescent="0.2">
      <c r="A63" s="8"/>
      <c r="B63" s="7"/>
      <c r="C63" s="7"/>
      <c r="D63" s="218"/>
      <c r="E63" s="224"/>
      <c r="F63" s="224"/>
      <c r="G63" s="246"/>
      <c r="H63" s="246"/>
      <c r="I63" s="224"/>
      <c r="J63" s="218"/>
      <c r="K63" s="88"/>
    </row>
    <row r="64" spans="1:11" x14ac:dyDescent="0.2">
      <c r="A64" s="8"/>
      <c r="B64" s="7"/>
      <c r="C64" s="7"/>
      <c r="D64" s="218"/>
      <c r="E64" s="224"/>
      <c r="F64" s="224"/>
      <c r="G64" s="246"/>
      <c r="H64" s="246"/>
      <c r="I64" s="224"/>
      <c r="J64" s="218"/>
      <c r="K64" s="88"/>
    </row>
    <row r="65" spans="1:11" x14ac:dyDescent="0.2">
      <c r="A65" s="8"/>
      <c r="B65" s="7"/>
      <c r="C65" s="7"/>
      <c r="D65" s="218"/>
      <c r="E65" s="224"/>
      <c r="F65" s="224"/>
      <c r="G65" s="246"/>
      <c r="H65" s="246"/>
      <c r="I65" s="224"/>
      <c r="J65" s="218"/>
      <c r="K65" s="88"/>
    </row>
    <row r="66" spans="1:11" x14ac:dyDescent="0.2">
      <c r="A66" s="8"/>
      <c r="B66" s="7"/>
      <c r="C66" s="7"/>
      <c r="D66" s="218"/>
      <c r="E66" s="224"/>
      <c r="F66" s="224"/>
      <c r="G66" s="246"/>
      <c r="H66" s="246"/>
      <c r="I66" s="224"/>
      <c r="J66" s="218"/>
      <c r="K66" s="88"/>
    </row>
    <row r="67" spans="1:11" x14ac:dyDescent="0.2">
      <c r="A67" s="8"/>
      <c r="B67" s="7"/>
      <c r="C67" s="7"/>
      <c r="D67" s="218"/>
      <c r="E67" s="224"/>
      <c r="F67" s="224"/>
      <c r="G67" s="246"/>
      <c r="H67" s="246"/>
      <c r="I67" s="224"/>
      <c r="J67" s="218"/>
      <c r="K67" s="88"/>
    </row>
    <row r="68" spans="1:11" x14ac:dyDescent="0.2">
      <c r="A68" s="8"/>
      <c r="B68" s="7"/>
      <c r="C68" s="7"/>
      <c r="D68" s="218"/>
      <c r="E68" s="224"/>
      <c r="F68" s="224"/>
      <c r="G68" s="246"/>
      <c r="H68" s="246"/>
      <c r="I68" s="224"/>
      <c r="J68" s="218"/>
      <c r="K68" s="88"/>
    </row>
    <row r="69" spans="1:11" x14ac:dyDescent="0.2">
      <c r="A69" s="8"/>
      <c r="B69" s="7"/>
      <c r="C69" s="7"/>
      <c r="D69" s="218"/>
      <c r="E69" s="224"/>
      <c r="F69" s="224"/>
      <c r="G69" s="246"/>
      <c r="H69" s="246"/>
      <c r="I69" s="224"/>
      <c r="J69" s="218"/>
      <c r="K69" s="88"/>
    </row>
    <row r="70" spans="1:11" x14ac:dyDescent="0.2">
      <c r="A70" s="8"/>
      <c r="B70" s="7"/>
      <c r="C70" s="7"/>
      <c r="D70" s="218"/>
      <c r="E70" s="224"/>
      <c r="F70" s="224"/>
      <c r="G70" s="246"/>
      <c r="H70" s="246"/>
      <c r="I70" s="224"/>
      <c r="J70" s="218"/>
      <c r="K70" s="88"/>
    </row>
    <row r="71" spans="1:11" x14ac:dyDescent="0.2">
      <c r="A71" s="8"/>
      <c r="B71" s="7"/>
      <c r="C71" s="7"/>
      <c r="D71" s="218"/>
      <c r="E71" s="224"/>
      <c r="F71" s="224"/>
      <c r="G71" s="246"/>
      <c r="H71" s="246"/>
      <c r="I71" s="224"/>
      <c r="J71" s="218"/>
      <c r="K71" s="88"/>
    </row>
    <row r="72" spans="1:11" x14ac:dyDescent="0.2">
      <c r="A72" s="8"/>
      <c r="B72" s="7"/>
      <c r="C72" s="7"/>
      <c r="D72" s="218"/>
      <c r="E72" s="224"/>
      <c r="F72" s="224"/>
      <c r="G72" s="246"/>
      <c r="H72" s="246"/>
      <c r="I72" s="224"/>
      <c r="J72" s="218"/>
      <c r="K72" s="88"/>
    </row>
    <row r="73" spans="1:11" x14ac:dyDescent="0.2">
      <c r="A73" s="8"/>
      <c r="B73" s="7"/>
      <c r="C73" s="7"/>
      <c r="D73" s="218"/>
      <c r="E73" s="224"/>
      <c r="F73" s="224"/>
      <c r="G73" s="246"/>
      <c r="H73" s="246"/>
      <c r="I73" s="224"/>
      <c r="J73" s="218"/>
      <c r="K73" s="88"/>
    </row>
    <row r="74" spans="1:11" x14ac:dyDescent="0.2">
      <c r="A74" s="8"/>
      <c r="B74" s="7"/>
      <c r="C74" s="7"/>
      <c r="D74" s="218"/>
      <c r="E74" s="224"/>
      <c r="F74" s="224"/>
      <c r="G74" s="246"/>
      <c r="H74" s="246"/>
      <c r="I74" s="224"/>
      <c r="J74" s="218"/>
      <c r="K74" s="88"/>
    </row>
    <row r="75" spans="1:11" x14ac:dyDescent="0.2">
      <c r="A75" s="8"/>
      <c r="B75" s="7"/>
      <c r="C75" s="7"/>
      <c r="D75" s="218"/>
      <c r="E75" s="224"/>
      <c r="F75" s="224"/>
      <c r="G75" s="246"/>
      <c r="H75" s="246"/>
      <c r="I75" s="224"/>
      <c r="J75" s="218"/>
      <c r="K75" s="88"/>
    </row>
    <row r="76" spans="1:11" x14ac:dyDescent="0.2">
      <c r="A76" s="8"/>
      <c r="B76" s="7"/>
      <c r="C76" s="7"/>
      <c r="D76" s="218"/>
      <c r="E76" s="224"/>
      <c r="F76" s="224"/>
      <c r="G76" s="246"/>
      <c r="H76" s="246"/>
      <c r="I76" s="224"/>
      <c r="J76" s="218"/>
      <c r="K76" s="88"/>
    </row>
    <row r="77" spans="1:11" x14ac:dyDescent="0.2">
      <c r="A77" s="8"/>
      <c r="B77" s="7"/>
      <c r="C77" s="7"/>
      <c r="D77" s="218"/>
      <c r="E77" s="224"/>
      <c r="F77" s="224"/>
      <c r="G77" s="246"/>
      <c r="H77" s="246"/>
      <c r="I77" s="224"/>
      <c r="J77" s="218"/>
      <c r="K77" s="88"/>
    </row>
    <row r="78" spans="1:11" x14ac:dyDescent="0.2">
      <c r="A78" s="8"/>
      <c r="B78" s="7"/>
      <c r="C78" s="7"/>
      <c r="D78" s="218"/>
      <c r="E78" s="224"/>
      <c r="F78" s="224"/>
      <c r="G78" s="246"/>
      <c r="H78" s="246"/>
      <c r="I78" s="224"/>
      <c r="J78" s="218"/>
      <c r="K78" s="88"/>
    </row>
    <row r="79" spans="1:11" x14ac:dyDescent="0.2">
      <c r="A79" s="8"/>
      <c r="B79" s="7"/>
      <c r="C79" s="7"/>
      <c r="D79" s="218"/>
      <c r="E79" s="224"/>
      <c r="F79" s="224"/>
      <c r="G79" s="246"/>
      <c r="H79" s="246"/>
      <c r="I79" s="224"/>
      <c r="J79" s="218"/>
      <c r="K79" s="88"/>
    </row>
    <row r="80" spans="1:11" x14ac:dyDescent="0.2">
      <c r="A80" s="8"/>
      <c r="B80" s="7"/>
      <c r="C80" s="7"/>
      <c r="D80" s="218"/>
      <c r="E80" s="224"/>
      <c r="F80" s="224"/>
      <c r="G80" s="246"/>
      <c r="H80" s="246"/>
      <c r="I80" s="224"/>
      <c r="J80" s="218"/>
      <c r="K80" s="88"/>
    </row>
    <row r="81" spans="1:11" x14ac:dyDescent="0.2">
      <c r="A81" s="8"/>
      <c r="B81" s="7"/>
      <c r="C81" s="7"/>
      <c r="D81" s="218"/>
      <c r="E81" s="224"/>
      <c r="F81" s="224"/>
      <c r="G81" s="246"/>
      <c r="H81" s="246"/>
      <c r="I81" s="224"/>
      <c r="J81" s="218"/>
      <c r="K81" s="88"/>
    </row>
    <row r="82" spans="1:11" x14ac:dyDescent="0.2">
      <c r="A82" s="8"/>
      <c r="B82" s="7"/>
      <c r="C82" s="7"/>
      <c r="D82" s="218"/>
      <c r="E82" s="224"/>
      <c r="F82" s="224"/>
      <c r="G82" s="246"/>
      <c r="H82" s="246"/>
      <c r="I82" s="224"/>
      <c r="J82" s="218"/>
      <c r="K82" s="88"/>
    </row>
    <row r="83" spans="1:11" x14ac:dyDescent="0.2">
      <c r="A83" s="8"/>
      <c r="B83" s="7"/>
      <c r="C83" s="7"/>
      <c r="D83" s="218"/>
      <c r="E83" s="224"/>
      <c r="F83" s="224"/>
      <c r="G83" s="246"/>
      <c r="H83" s="246"/>
      <c r="I83" s="224"/>
      <c r="J83" s="218"/>
      <c r="K83" s="88"/>
    </row>
    <row r="84" spans="1:11" x14ac:dyDescent="0.2">
      <c r="A84" s="8"/>
      <c r="B84" s="7"/>
      <c r="C84" s="7"/>
      <c r="D84" s="218"/>
      <c r="E84" s="224"/>
      <c r="F84" s="224"/>
      <c r="G84" s="246"/>
      <c r="H84" s="246"/>
      <c r="I84" s="224"/>
      <c r="J84" s="218"/>
      <c r="K84" s="88"/>
    </row>
    <row r="85" spans="1:11" x14ac:dyDescent="0.2">
      <c r="A85" s="8"/>
      <c r="B85" s="7"/>
      <c r="C85" s="7"/>
      <c r="D85" s="218"/>
      <c r="E85" s="224"/>
      <c r="F85" s="224"/>
      <c r="G85" s="246"/>
      <c r="H85" s="246"/>
      <c r="I85" s="224"/>
      <c r="J85" s="218"/>
      <c r="K85" s="88"/>
    </row>
    <row r="86" spans="1:11" x14ac:dyDescent="0.2">
      <c r="A86" s="8"/>
      <c r="B86" s="7"/>
      <c r="C86" s="7"/>
      <c r="D86" s="218"/>
      <c r="E86" s="224"/>
      <c r="F86" s="224"/>
      <c r="G86" s="246"/>
      <c r="H86" s="246"/>
      <c r="I86" s="224"/>
      <c r="J86" s="218"/>
      <c r="K86" s="88"/>
    </row>
    <row r="87" spans="1:11" x14ac:dyDescent="0.2">
      <c r="A87" s="8"/>
      <c r="B87" s="7"/>
      <c r="C87" s="7"/>
      <c r="D87" s="218"/>
      <c r="E87" s="224"/>
      <c r="F87" s="224"/>
      <c r="G87" s="246"/>
      <c r="H87" s="246"/>
      <c r="I87" s="224"/>
      <c r="J87" s="218"/>
      <c r="K87" s="88"/>
    </row>
    <row r="88" spans="1:11" x14ac:dyDescent="0.2">
      <c r="A88" s="8"/>
      <c r="B88" s="7"/>
      <c r="C88" s="7"/>
      <c r="D88" s="218"/>
      <c r="E88" s="224"/>
      <c r="F88" s="224"/>
      <c r="G88" s="246"/>
      <c r="H88" s="246"/>
      <c r="I88" s="224"/>
      <c r="J88" s="218"/>
      <c r="K88" s="88"/>
    </row>
    <row r="89" spans="1:11" x14ac:dyDescent="0.2">
      <c r="A89" s="8"/>
      <c r="B89" s="7"/>
      <c r="C89" s="7"/>
      <c r="D89" s="218"/>
      <c r="E89" s="224"/>
      <c r="F89" s="224"/>
      <c r="G89" s="246"/>
      <c r="H89" s="246"/>
      <c r="I89" s="224"/>
      <c r="J89" s="218"/>
      <c r="K89" s="88"/>
    </row>
    <row r="90" spans="1:11" x14ac:dyDescent="0.2">
      <c r="A90" s="8"/>
      <c r="B90" s="7"/>
      <c r="C90" s="7"/>
      <c r="D90" s="218"/>
      <c r="E90" s="224"/>
      <c r="F90" s="224"/>
      <c r="G90" s="246"/>
      <c r="H90" s="246"/>
      <c r="I90" s="224"/>
      <c r="J90" s="218"/>
      <c r="K90" s="88"/>
    </row>
    <row r="91" spans="1:11" x14ac:dyDescent="0.2">
      <c r="A91" s="8"/>
      <c r="B91" s="7"/>
      <c r="C91" s="7"/>
      <c r="D91" s="218"/>
      <c r="E91" s="224"/>
      <c r="F91" s="224"/>
      <c r="G91" s="246"/>
      <c r="H91" s="246"/>
      <c r="I91" s="224"/>
      <c r="J91" s="218"/>
      <c r="K91" s="88"/>
    </row>
    <row r="92" spans="1:11" x14ac:dyDescent="0.2">
      <c r="A92" s="8"/>
      <c r="B92" s="7"/>
      <c r="C92" s="7"/>
      <c r="D92" s="218"/>
      <c r="E92" s="224"/>
      <c r="F92" s="224"/>
      <c r="G92" s="246"/>
      <c r="H92" s="246"/>
      <c r="I92" s="224"/>
      <c r="J92" s="218"/>
      <c r="K92" s="88"/>
    </row>
    <row r="93" spans="1:11" x14ac:dyDescent="0.2">
      <c r="A93" s="8"/>
      <c r="B93" s="7"/>
      <c r="C93" s="7"/>
      <c r="D93" s="218"/>
      <c r="E93" s="224"/>
      <c r="F93" s="224"/>
      <c r="G93" s="246"/>
      <c r="H93" s="246"/>
      <c r="I93" s="224"/>
      <c r="J93" s="218"/>
      <c r="K93" s="88"/>
    </row>
    <row r="94" spans="1:11" x14ac:dyDescent="0.2">
      <c r="A94" s="8"/>
      <c r="B94" s="7"/>
      <c r="C94" s="7"/>
      <c r="D94" s="218"/>
      <c r="E94" s="224"/>
      <c r="F94" s="224"/>
      <c r="G94" s="246"/>
      <c r="H94" s="246"/>
      <c r="I94" s="224"/>
      <c r="J94" s="218"/>
      <c r="K94" s="88"/>
    </row>
    <row r="95" spans="1:11" x14ac:dyDescent="0.2">
      <c r="A95" s="8"/>
      <c r="B95" s="7"/>
      <c r="C95" s="7"/>
      <c r="D95" s="218"/>
      <c r="E95" s="224"/>
      <c r="F95" s="224"/>
      <c r="G95" s="246"/>
      <c r="H95" s="246"/>
      <c r="I95" s="224"/>
      <c r="J95" s="218"/>
      <c r="K95" s="88"/>
    </row>
    <row r="96" spans="1:11" x14ac:dyDescent="0.2">
      <c r="A96" s="8"/>
      <c r="B96" s="7"/>
      <c r="C96" s="7"/>
      <c r="D96" s="218"/>
      <c r="E96" s="224"/>
      <c r="F96" s="224"/>
      <c r="G96" s="246"/>
      <c r="H96" s="246"/>
      <c r="I96" s="224"/>
      <c r="J96" s="218"/>
      <c r="K96" s="88"/>
    </row>
    <row r="97" spans="1:11" x14ac:dyDescent="0.2">
      <c r="A97" s="8"/>
      <c r="B97" s="7"/>
      <c r="C97" s="7"/>
      <c r="D97" s="218"/>
      <c r="E97" s="224"/>
      <c r="F97" s="224"/>
      <c r="G97" s="246"/>
      <c r="H97" s="246"/>
      <c r="I97" s="224"/>
      <c r="J97" s="218"/>
      <c r="K97" s="88"/>
    </row>
    <row r="98" spans="1:11" x14ac:dyDescent="0.2">
      <c r="A98" s="8"/>
      <c r="B98" s="7"/>
      <c r="C98" s="7"/>
      <c r="D98" s="218"/>
      <c r="E98" s="224"/>
      <c r="F98" s="224"/>
      <c r="G98" s="246"/>
      <c r="H98" s="246"/>
      <c r="I98" s="224"/>
      <c r="J98" s="218"/>
      <c r="K98" s="88"/>
    </row>
    <row r="99" spans="1:11" x14ac:dyDescent="0.2">
      <c r="A99" s="8"/>
      <c r="B99" s="7"/>
      <c r="C99" s="7"/>
      <c r="D99" s="218"/>
      <c r="E99" s="224"/>
      <c r="F99" s="224"/>
      <c r="G99" s="246"/>
      <c r="H99" s="246"/>
      <c r="I99" s="224"/>
      <c r="J99" s="218"/>
      <c r="K99" s="88"/>
    </row>
    <row r="100" spans="1:11" x14ac:dyDescent="0.2">
      <c r="A100" s="8"/>
      <c r="B100" s="7"/>
      <c r="C100" s="7"/>
      <c r="D100" s="218"/>
      <c r="E100" s="224"/>
      <c r="F100" s="224"/>
      <c r="G100" s="246"/>
      <c r="H100" s="246"/>
      <c r="I100" s="224"/>
      <c r="J100" s="218"/>
      <c r="K100" s="88"/>
    </row>
    <row r="101" spans="1:11" x14ac:dyDescent="0.2">
      <c r="A101" s="8"/>
      <c r="B101" s="7"/>
      <c r="C101" s="7"/>
      <c r="D101" s="218"/>
      <c r="E101" s="224"/>
      <c r="F101" s="224"/>
      <c r="G101" s="246"/>
      <c r="H101" s="246"/>
      <c r="I101" s="224"/>
      <c r="J101" s="218"/>
      <c r="K101" s="88"/>
    </row>
    <row r="102" spans="1:11" x14ac:dyDescent="0.2">
      <c r="A102" s="8"/>
      <c r="B102" s="7"/>
      <c r="C102" s="7"/>
      <c r="D102" s="218"/>
      <c r="E102" s="224"/>
      <c r="F102" s="224"/>
      <c r="G102" s="246"/>
      <c r="H102" s="246"/>
      <c r="I102" s="224"/>
      <c r="J102" s="218"/>
      <c r="K102" s="88"/>
    </row>
    <row r="103" spans="1:11" x14ac:dyDescent="0.2">
      <c r="A103" s="8"/>
      <c r="B103" s="7"/>
      <c r="C103" s="7"/>
      <c r="D103" s="218"/>
      <c r="E103" s="224"/>
      <c r="F103" s="224"/>
      <c r="G103" s="246"/>
      <c r="H103" s="246"/>
      <c r="I103" s="224"/>
      <c r="J103" s="218"/>
      <c r="K103" s="88"/>
    </row>
    <row r="104" spans="1:11" x14ac:dyDescent="0.2">
      <c r="A104" s="8"/>
      <c r="B104" s="7"/>
      <c r="C104" s="7"/>
      <c r="D104" s="218"/>
      <c r="E104" s="224"/>
      <c r="F104" s="224"/>
      <c r="G104" s="246"/>
      <c r="H104" s="246"/>
      <c r="I104" s="224"/>
      <c r="J104" s="218"/>
      <c r="K104" s="88"/>
    </row>
    <row r="105" spans="1:11" x14ac:dyDescent="0.2">
      <c r="A105" s="8"/>
      <c r="B105" s="7"/>
      <c r="C105" s="7"/>
      <c r="D105" s="218"/>
      <c r="E105" s="224"/>
      <c r="F105" s="224"/>
      <c r="G105" s="246"/>
      <c r="H105" s="246"/>
      <c r="I105" s="224"/>
      <c r="J105" s="218"/>
      <c r="K105" s="88"/>
    </row>
    <row r="106" spans="1:11" x14ac:dyDescent="0.2">
      <c r="A106" s="8"/>
      <c r="B106" s="7"/>
      <c r="C106" s="7"/>
      <c r="D106" s="218"/>
      <c r="E106" s="224"/>
      <c r="F106" s="224"/>
      <c r="G106" s="246"/>
      <c r="H106" s="246"/>
      <c r="I106" s="224"/>
      <c r="J106" s="218"/>
      <c r="K106" s="88"/>
    </row>
    <row r="107" spans="1:11" x14ac:dyDescent="0.2">
      <c r="A107" s="8"/>
      <c r="B107" s="7"/>
      <c r="C107" s="7"/>
      <c r="D107" s="218"/>
      <c r="E107" s="224"/>
      <c r="F107" s="224"/>
      <c r="G107" s="246"/>
      <c r="H107" s="246"/>
      <c r="I107" s="224"/>
      <c r="J107" s="218"/>
      <c r="K107" s="88"/>
    </row>
    <row r="108" spans="1:11" x14ac:dyDescent="0.2">
      <c r="A108" s="8"/>
      <c r="B108" s="7"/>
      <c r="C108" s="7"/>
      <c r="D108" s="218"/>
      <c r="E108" s="224"/>
      <c r="F108" s="224"/>
      <c r="G108" s="246"/>
      <c r="H108" s="246"/>
      <c r="I108" s="224"/>
      <c r="J108" s="218"/>
      <c r="K108" s="88"/>
    </row>
    <row r="109" spans="1:11" x14ac:dyDescent="0.2">
      <c r="A109" s="8"/>
      <c r="B109" s="7"/>
      <c r="C109" s="7"/>
      <c r="D109" s="218"/>
      <c r="E109" s="224"/>
      <c r="F109" s="224"/>
      <c r="G109" s="246"/>
      <c r="H109" s="246"/>
      <c r="I109" s="224"/>
      <c r="J109" s="218"/>
      <c r="K109" s="88"/>
    </row>
    <row r="110" spans="1:11" x14ac:dyDescent="0.2">
      <c r="A110" s="8"/>
      <c r="B110" s="7"/>
      <c r="C110" s="7"/>
      <c r="D110" s="218"/>
      <c r="E110" s="224"/>
      <c r="F110" s="224"/>
      <c r="G110" s="246"/>
      <c r="H110" s="246"/>
      <c r="I110" s="224"/>
      <c r="J110" s="218"/>
      <c r="K110" s="88"/>
    </row>
    <row r="111" spans="1:11" x14ac:dyDescent="0.2">
      <c r="A111" s="8"/>
      <c r="B111" s="7"/>
      <c r="C111" s="7"/>
      <c r="D111" s="218"/>
      <c r="E111" s="224"/>
      <c r="F111" s="224"/>
      <c r="G111" s="246"/>
      <c r="H111" s="246"/>
      <c r="I111" s="224"/>
      <c r="J111" s="218"/>
      <c r="K111" s="88"/>
    </row>
    <row r="112" spans="1:11" x14ac:dyDescent="0.2">
      <c r="A112" s="8"/>
      <c r="B112" s="7"/>
      <c r="C112" s="7"/>
      <c r="D112" s="218"/>
      <c r="E112" s="224"/>
      <c r="F112" s="224"/>
      <c r="G112" s="246"/>
      <c r="H112" s="246"/>
      <c r="I112" s="224"/>
      <c r="J112" s="218"/>
      <c r="K112" s="88"/>
    </row>
    <row r="113" spans="1:11" x14ac:dyDescent="0.2">
      <c r="A113" s="8"/>
      <c r="B113" s="7"/>
      <c r="C113" s="7"/>
      <c r="D113" s="218"/>
      <c r="E113" s="224"/>
      <c r="F113" s="224"/>
      <c r="G113" s="246"/>
      <c r="H113" s="246"/>
      <c r="I113" s="224"/>
      <c r="J113" s="218"/>
      <c r="K113" s="88"/>
    </row>
    <row r="114" spans="1:11" x14ac:dyDescent="0.2">
      <c r="A114" s="8"/>
      <c r="B114" s="7"/>
      <c r="C114" s="7"/>
      <c r="D114" s="218"/>
      <c r="E114" s="224"/>
      <c r="F114" s="224"/>
      <c r="G114" s="246"/>
      <c r="H114" s="246"/>
      <c r="I114" s="224"/>
      <c r="J114" s="218"/>
      <c r="K114" s="88"/>
    </row>
    <row r="115" spans="1:11" x14ac:dyDescent="0.2">
      <c r="A115" s="8"/>
      <c r="B115" s="7"/>
      <c r="C115" s="7"/>
      <c r="D115" s="218"/>
      <c r="E115" s="224"/>
      <c r="F115" s="224"/>
      <c r="G115" s="246"/>
      <c r="H115" s="246"/>
      <c r="I115" s="224"/>
      <c r="J115" s="218"/>
      <c r="K115" s="88"/>
    </row>
    <row r="116" spans="1:11" x14ac:dyDescent="0.2">
      <c r="A116" s="8"/>
      <c r="B116" s="7"/>
      <c r="C116" s="7"/>
      <c r="D116" s="218"/>
      <c r="E116" s="224"/>
      <c r="F116" s="224"/>
      <c r="G116" s="246"/>
      <c r="H116" s="246"/>
      <c r="I116" s="224"/>
      <c r="J116" s="218"/>
      <c r="K116" s="88"/>
    </row>
    <row r="117" spans="1:11" x14ac:dyDescent="0.2">
      <c r="A117" s="8"/>
      <c r="B117" s="7"/>
      <c r="C117" s="7"/>
      <c r="D117" s="218"/>
      <c r="E117" s="224"/>
      <c r="F117" s="224"/>
      <c r="G117" s="246"/>
      <c r="H117" s="246"/>
      <c r="I117" s="224"/>
      <c r="J117" s="218"/>
      <c r="K117" s="88"/>
    </row>
    <row r="118" spans="1:11" x14ac:dyDescent="0.2">
      <c r="A118" s="8"/>
      <c r="B118" s="7"/>
      <c r="C118" s="7"/>
      <c r="D118" s="218"/>
      <c r="E118" s="224"/>
      <c r="F118" s="224"/>
      <c r="G118" s="246"/>
      <c r="H118" s="246"/>
      <c r="I118" s="224"/>
      <c r="J118" s="218"/>
      <c r="K118" s="88"/>
    </row>
    <row r="119" spans="1:11" x14ac:dyDescent="0.2">
      <c r="A119" s="8"/>
      <c r="B119" s="7"/>
      <c r="C119" s="7"/>
      <c r="D119" s="218"/>
      <c r="E119" s="224"/>
      <c r="F119" s="224"/>
      <c r="G119" s="246"/>
      <c r="H119" s="246"/>
      <c r="I119" s="224"/>
      <c r="J119" s="218"/>
      <c r="K119" s="88"/>
    </row>
    <row r="120" spans="1:11" x14ac:dyDescent="0.2">
      <c r="A120" s="8"/>
      <c r="B120" s="7"/>
      <c r="C120" s="7"/>
      <c r="D120" s="218"/>
      <c r="E120" s="224"/>
      <c r="F120" s="224"/>
      <c r="G120" s="246"/>
      <c r="H120" s="246"/>
      <c r="I120" s="224"/>
      <c r="J120" s="218"/>
      <c r="K120" s="88"/>
    </row>
    <row r="121" spans="1:11" x14ac:dyDescent="0.2">
      <c r="A121" s="8"/>
      <c r="B121" s="7"/>
      <c r="C121" s="7"/>
      <c r="D121" s="218"/>
      <c r="E121" s="224"/>
      <c r="F121" s="224"/>
      <c r="G121" s="246"/>
      <c r="H121" s="246"/>
      <c r="I121" s="224"/>
      <c r="J121" s="218"/>
      <c r="K121" s="88"/>
    </row>
    <row r="122" spans="1:11" x14ac:dyDescent="0.2">
      <c r="A122" s="8"/>
      <c r="B122" s="7"/>
      <c r="C122" s="7"/>
      <c r="D122" s="218"/>
      <c r="E122" s="224"/>
      <c r="F122" s="224"/>
      <c r="G122" s="246"/>
      <c r="H122" s="246"/>
      <c r="I122" s="224"/>
      <c r="J122" s="218"/>
      <c r="K122" s="88"/>
    </row>
    <row r="123" spans="1:11" x14ac:dyDescent="0.2">
      <c r="A123" s="8"/>
      <c r="B123" s="7"/>
      <c r="C123" s="7"/>
      <c r="D123" s="218"/>
      <c r="E123" s="224"/>
      <c r="F123" s="224"/>
      <c r="G123" s="246"/>
      <c r="H123" s="246"/>
      <c r="I123" s="224"/>
      <c r="J123" s="218"/>
      <c r="K123" s="88"/>
    </row>
    <row r="124" spans="1:11" x14ac:dyDescent="0.2">
      <c r="A124" s="8"/>
      <c r="B124" s="7"/>
      <c r="C124" s="7"/>
      <c r="D124" s="218"/>
      <c r="E124" s="224"/>
      <c r="F124" s="224"/>
      <c r="G124" s="246"/>
      <c r="H124" s="246"/>
      <c r="I124" s="224"/>
      <c r="J124" s="218"/>
      <c r="K124" s="88"/>
    </row>
    <row r="125" spans="1:11" x14ac:dyDescent="0.2">
      <c r="A125" s="8"/>
      <c r="B125" s="7"/>
      <c r="C125" s="7"/>
      <c r="D125" s="218"/>
      <c r="E125" s="224"/>
      <c r="F125" s="224"/>
      <c r="G125" s="246"/>
      <c r="H125" s="246"/>
      <c r="I125" s="224"/>
      <c r="J125" s="218"/>
      <c r="K125" s="88"/>
    </row>
    <row r="126" spans="1:11" x14ac:dyDescent="0.2">
      <c r="A126" s="8"/>
      <c r="B126" s="7"/>
      <c r="C126" s="7"/>
      <c r="D126" s="218"/>
      <c r="E126" s="224"/>
      <c r="F126" s="224"/>
      <c r="G126" s="246"/>
      <c r="H126" s="246"/>
      <c r="I126" s="224"/>
      <c r="J126" s="218"/>
      <c r="K126" s="88"/>
    </row>
    <row r="127" spans="1:11" x14ac:dyDescent="0.2">
      <c r="A127" s="8"/>
      <c r="B127" s="7"/>
      <c r="C127" s="7"/>
      <c r="D127" s="218"/>
      <c r="E127" s="224"/>
      <c r="F127" s="224"/>
      <c r="G127" s="246"/>
      <c r="H127" s="246"/>
      <c r="I127" s="224"/>
      <c r="J127" s="218"/>
      <c r="K127" s="88"/>
    </row>
    <row r="128" spans="1:11" x14ac:dyDescent="0.2">
      <c r="A128" s="8"/>
      <c r="B128" s="7"/>
      <c r="C128" s="7"/>
      <c r="D128" s="218"/>
      <c r="E128" s="224"/>
      <c r="F128" s="224"/>
      <c r="G128" s="246"/>
      <c r="H128" s="246"/>
      <c r="I128" s="224"/>
      <c r="J128" s="218"/>
      <c r="K128" s="88"/>
    </row>
    <row r="129" spans="1:11" x14ac:dyDescent="0.2">
      <c r="A129" s="8"/>
      <c r="B129" s="7"/>
      <c r="C129" s="7"/>
      <c r="D129" s="218"/>
      <c r="E129" s="224"/>
      <c r="F129" s="224"/>
      <c r="G129" s="246"/>
      <c r="H129" s="246"/>
      <c r="I129" s="224"/>
      <c r="J129" s="218"/>
      <c r="K129" s="88"/>
    </row>
    <row r="130" spans="1:11" x14ac:dyDescent="0.2">
      <c r="A130" s="8"/>
      <c r="B130" s="7"/>
      <c r="C130" s="7"/>
      <c r="D130" s="218"/>
      <c r="E130" s="224"/>
      <c r="F130" s="224"/>
      <c r="G130" s="246"/>
      <c r="H130" s="246"/>
      <c r="I130" s="224"/>
      <c r="J130" s="218"/>
      <c r="K130" s="88"/>
    </row>
    <row r="131" spans="1:11" x14ac:dyDescent="0.2">
      <c r="A131" s="8"/>
      <c r="B131" s="7"/>
      <c r="C131" s="7"/>
      <c r="D131" s="218"/>
      <c r="E131" s="224"/>
      <c r="F131" s="224"/>
      <c r="G131" s="246"/>
      <c r="H131" s="246"/>
      <c r="I131" s="224"/>
      <c r="J131" s="218"/>
      <c r="K131" s="88"/>
    </row>
    <row r="132" spans="1:11" x14ac:dyDescent="0.2">
      <c r="A132" s="8"/>
      <c r="B132" s="7"/>
      <c r="C132" s="7"/>
      <c r="D132" s="218"/>
      <c r="E132" s="224"/>
      <c r="F132" s="224"/>
      <c r="G132" s="246"/>
      <c r="H132" s="246"/>
      <c r="I132" s="224"/>
      <c r="J132" s="218"/>
      <c r="K132" s="88"/>
    </row>
    <row r="133" spans="1:11" x14ac:dyDescent="0.2">
      <c r="A133" s="8"/>
      <c r="B133" s="7"/>
      <c r="C133" s="7"/>
      <c r="D133" s="218"/>
      <c r="E133" s="224"/>
      <c r="F133" s="224"/>
      <c r="G133" s="246"/>
      <c r="H133" s="246"/>
      <c r="I133" s="224"/>
      <c r="J133" s="218"/>
      <c r="K133" s="88"/>
    </row>
    <row r="134" spans="1:11" x14ac:dyDescent="0.2">
      <c r="A134" s="8"/>
      <c r="B134" s="7"/>
      <c r="C134" s="7"/>
      <c r="D134" s="218"/>
      <c r="E134" s="224"/>
      <c r="F134" s="224"/>
      <c r="G134" s="246"/>
      <c r="H134" s="246"/>
      <c r="I134" s="224"/>
      <c r="J134" s="218"/>
      <c r="K134" s="88"/>
    </row>
    <row r="135" spans="1:11" x14ac:dyDescent="0.2">
      <c r="A135" s="8"/>
      <c r="B135" s="7"/>
      <c r="C135" s="7"/>
      <c r="D135" s="218"/>
      <c r="E135" s="224"/>
      <c r="F135" s="224"/>
      <c r="G135" s="246"/>
      <c r="H135" s="246"/>
      <c r="I135" s="224"/>
      <c r="J135" s="218"/>
      <c r="K135" s="88"/>
    </row>
    <row r="136" spans="1:11" x14ac:dyDescent="0.2">
      <c r="A136" s="8"/>
      <c r="B136" s="7"/>
      <c r="C136" s="7"/>
      <c r="D136" s="218"/>
      <c r="E136" s="224"/>
      <c r="F136" s="224"/>
      <c r="G136" s="246"/>
      <c r="H136" s="246"/>
      <c r="I136" s="224"/>
      <c r="J136" s="218"/>
      <c r="K136" s="88"/>
    </row>
    <row r="137" spans="1:11" x14ac:dyDescent="0.2">
      <c r="A137" s="8"/>
      <c r="B137" s="7"/>
      <c r="C137" s="7"/>
      <c r="D137" s="218"/>
      <c r="E137" s="224"/>
      <c r="F137" s="224"/>
      <c r="G137" s="246"/>
      <c r="H137" s="246"/>
      <c r="I137" s="224"/>
      <c r="J137" s="218"/>
      <c r="K137" s="88"/>
    </row>
    <row r="138" spans="1:11" x14ac:dyDescent="0.2">
      <c r="A138" s="8"/>
      <c r="B138" s="7"/>
      <c r="C138" s="7"/>
      <c r="D138" s="218"/>
      <c r="E138" s="224"/>
      <c r="F138" s="224"/>
      <c r="G138" s="246"/>
      <c r="H138" s="246"/>
      <c r="I138" s="224"/>
      <c r="J138" s="218"/>
      <c r="K138" s="88"/>
    </row>
    <row r="139" spans="1:11" x14ac:dyDescent="0.2">
      <c r="A139" s="8"/>
      <c r="B139" s="7"/>
      <c r="C139" s="7"/>
      <c r="D139" s="218"/>
      <c r="E139" s="224"/>
      <c r="F139" s="224"/>
      <c r="G139" s="246"/>
      <c r="H139" s="246"/>
      <c r="I139" s="224"/>
      <c r="J139" s="218"/>
      <c r="K139" s="88"/>
    </row>
    <row r="140" spans="1:11" x14ac:dyDescent="0.2">
      <c r="A140" s="8"/>
      <c r="B140" s="7"/>
      <c r="C140" s="7"/>
      <c r="D140" s="218"/>
      <c r="E140" s="224"/>
      <c r="F140" s="224"/>
      <c r="G140" s="246"/>
      <c r="H140" s="246"/>
      <c r="I140" s="224"/>
      <c r="J140" s="218"/>
      <c r="K140" s="88"/>
    </row>
    <row r="141" spans="1:11" x14ac:dyDescent="0.2">
      <c r="A141" s="8"/>
      <c r="B141" s="7"/>
      <c r="C141" s="7"/>
      <c r="D141" s="218"/>
      <c r="E141" s="224"/>
      <c r="F141" s="224"/>
      <c r="G141" s="246"/>
      <c r="H141" s="246"/>
      <c r="I141" s="224"/>
      <c r="J141" s="218"/>
      <c r="K141" s="88"/>
    </row>
    <row r="142" spans="1:11" x14ac:dyDescent="0.2">
      <c r="A142" s="8"/>
      <c r="B142" s="7"/>
      <c r="C142" s="7"/>
      <c r="D142" s="218"/>
      <c r="E142" s="224"/>
      <c r="F142" s="224"/>
      <c r="G142" s="246"/>
      <c r="H142" s="246"/>
      <c r="I142" s="224"/>
      <c r="J142" s="218"/>
      <c r="K142" s="88"/>
    </row>
    <row r="143" spans="1:11" x14ac:dyDescent="0.2">
      <c r="A143" s="8"/>
      <c r="B143" s="7"/>
      <c r="C143" s="7"/>
      <c r="D143" s="218"/>
      <c r="E143" s="224"/>
      <c r="F143" s="224"/>
      <c r="G143" s="246"/>
      <c r="H143" s="246"/>
      <c r="I143" s="224"/>
      <c r="J143" s="218"/>
      <c r="K143" s="88"/>
    </row>
    <row r="144" spans="1:11" x14ac:dyDescent="0.2">
      <c r="A144" s="8"/>
      <c r="B144" s="7"/>
      <c r="C144" s="7"/>
      <c r="D144" s="218"/>
      <c r="E144" s="224"/>
      <c r="F144" s="224"/>
      <c r="G144" s="246"/>
      <c r="H144" s="246"/>
      <c r="I144" s="224"/>
      <c r="J144" s="218"/>
      <c r="K144" s="88"/>
    </row>
    <row r="145" spans="1:11" x14ac:dyDescent="0.2">
      <c r="A145" s="8"/>
      <c r="B145" s="7"/>
      <c r="C145" s="7"/>
      <c r="D145" s="218"/>
      <c r="E145" s="224"/>
      <c r="F145" s="224"/>
      <c r="G145" s="246"/>
      <c r="H145" s="246"/>
      <c r="I145" s="224"/>
      <c r="J145" s="218"/>
      <c r="K145" s="88"/>
    </row>
    <row r="146" spans="1:11" x14ac:dyDescent="0.2">
      <c r="A146" s="8"/>
      <c r="B146" s="7"/>
      <c r="C146" s="7"/>
      <c r="D146" s="218"/>
      <c r="E146" s="224"/>
      <c r="F146" s="224"/>
      <c r="G146" s="246"/>
      <c r="H146" s="246"/>
      <c r="I146" s="224"/>
      <c r="J146" s="218"/>
      <c r="K146" s="88"/>
    </row>
    <row r="147" spans="1:11" x14ac:dyDescent="0.2">
      <c r="A147" s="8"/>
      <c r="B147" s="7"/>
      <c r="C147" s="7"/>
      <c r="D147" s="218"/>
      <c r="E147" s="224"/>
      <c r="F147" s="224"/>
      <c r="G147" s="246"/>
      <c r="H147" s="246"/>
      <c r="I147" s="224"/>
      <c r="J147" s="218"/>
      <c r="K147" s="88"/>
    </row>
    <row r="148" spans="1:11" x14ac:dyDescent="0.2">
      <c r="A148" s="8"/>
      <c r="B148" s="7"/>
      <c r="C148" s="7"/>
      <c r="D148" s="218"/>
      <c r="E148" s="224"/>
      <c r="F148" s="224"/>
      <c r="G148" s="246"/>
      <c r="H148" s="246"/>
      <c r="I148" s="224"/>
      <c r="J148" s="218"/>
      <c r="K148" s="88"/>
    </row>
    <row r="149" spans="1:11" x14ac:dyDescent="0.2">
      <c r="A149" s="8"/>
      <c r="B149" s="7"/>
      <c r="C149" s="7"/>
      <c r="D149" s="218"/>
      <c r="E149" s="224"/>
      <c r="F149" s="224"/>
      <c r="G149" s="246"/>
      <c r="H149" s="246"/>
      <c r="I149" s="224"/>
      <c r="J149" s="218"/>
      <c r="K149" s="88"/>
    </row>
    <row r="150" spans="1:11" x14ac:dyDescent="0.2">
      <c r="A150" s="8"/>
      <c r="B150" s="7"/>
      <c r="C150" s="7"/>
      <c r="D150" s="218"/>
      <c r="E150" s="224"/>
      <c r="F150" s="224"/>
      <c r="G150" s="246"/>
      <c r="H150" s="246"/>
      <c r="I150" s="224"/>
      <c r="J150" s="218"/>
      <c r="K150" s="88"/>
    </row>
    <row r="151" spans="1:11" x14ac:dyDescent="0.2">
      <c r="A151" s="8"/>
      <c r="B151" s="7"/>
      <c r="C151" s="7"/>
      <c r="D151" s="218"/>
      <c r="E151" s="224"/>
      <c r="F151" s="224"/>
      <c r="G151" s="246"/>
      <c r="H151" s="246"/>
      <c r="I151" s="224"/>
      <c r="J151" s="218"/>
      <c r="K151" s="88"/>
    </row>
    <row r="152" spans="1:11" x14ac:dyDescent="0.2">
      <c r="A152" s="8"/>
      <c r="B152" s="7"/>
      <c r="C152" s="7"/>
      <c r="D152" s="218"/>
      <c r="E152" s="224"/>
      <c r="F152" s="224"/>
      <c r="G152" s="246"/>
      <c r="H152" s="246"/>
      <c r="I152" s="224"/>
      <c r="J152" s="218"/>
      <c r="K152" s="88"/>
    </row>
    <row r="153" spans="1:11" x14ac:dyDescent="0.2">
      <c r="A153" s="8"/>
      <c r="B153" s="7"/>
      <c r="C153" s="7"/>
      <c r="D153" s="218"/>
      <c r="E153" s="224"/>
      <c r="F153" s="224"/>
      <c r="G153" s="246"/>
      <c r="H153" s="246"/>
      <c r="I153" s="224"/>
      <c r="J153" s="218"/>
      <c r="K153" s="88"/>
    </row>
    <row r="154" spans="1:11" x14ac:dyDescent="0.2">
      <c r="A154" s="8"/>
      <c r="B154" s="7"/>
      <c r="C154" s="7"/>
      <c r="D154" s="218"/>
      <c r="E154" s="224"/>
      <c r="F154" s="224"/>
      <c r="G154" s="246"/>
      <c r="H154" s="246"/>
      <c r="I154" s="224"/>
      <c r="J154" s="218"/>
      <c r="K154" s="88"/>
    </row>
    <row r="155" spans="1:11" x14ac:dyDescent="0.2">
      <c r="A155" s="8"/>
      <c r="B155" s="7"/>
      <c r="C155" s="7"/>
      <c r="D155" s="218"/>
      <c r="E155" s="224"/>
      <c r="F155" s="224"/>
      <c r="G155" s="246"/>
      <c r="H155" s="246"/>
      <c r="I155" s="224"/>
      <c r="J155" s="218"/>
      <c r="K155" s="88"/>
    </row>
    <row r="156" spans="1:11" x14ac:dyDescent="0.2">
      <c r="A156" s="8"/>
      <c r="B156" s="7"/>
      <c r="C156" s="7"/>
      <c r="D156" s="218"/>
      <c r="E156" s="224"/>
      <c r="F156" s="224"/>
      <c r="G156" s="246"/>
      <c r="H156" s="246"/>
      <c r="I156" s="224"/>
      <c r="J156" s="218"/>
      <c r="K156" s="88"/>
    </row>
    <row r="157" spans="1:11" x14ac:dyDescent="0.2">
      <c r="A157" s="8"/>
      <c r="B157" s="7"/>
      <c r="C157" s="7"/>
      <c r="D157" s="218"/>
      <c r="E157" s="224"/>
      <c r="F157" s="224"/>
      <c r="G157" s="246"/>
      <c r="H157" s="246"/>
      <c r="I157" s="224"/>
      <c r="J157" s="218"/>
      <c r="K157" s="88"/>
    </row>
    <row r="158" spans="1:11" x14ac:dyDescent="0.2">
      <c r="A158" s="8"/>
      <c r="B158" s="7"/>
      <c r="C158" s="7"/>
      <c r="D158" s="218"/>
      <c r="E158" s="224"/>
      <c r="F158" s="224"/>
      <c r="G158" s="246"/>
      <c r="H158" s="246"/>
      <c r="I158" s="224"/>
      <c r="J158" s="218"/>
      <c r="K158" s="88"/>
    </row>
    <row r="159" spans="1:11" x14ac:dyDescent="0.2">
      <c r="A159" s="8"/>
      <c r="B159" s="7"/>
      <c r="C159" s="7"/>
      <c r="D159" s="218"/>
      <c r="E159" s="224"/>
      <c r="F159" s="224"/>
      <c r="G159" s="246"/>
      <c r="H159" s="246"/>
      <c r="I159" s="224"/>
      <c r="J159" s="218"/>
      <c r="K159" s="88"/>
    </row>
    <row r="160" spans="1:11" x14ac:dyDescent="0.2">
      <c r="A160" s="8"/>
      <c r="B160" s="7"/>
      <c r="C160" s="7"/>
      <c r="D160" s="218"/>
      <c r="E160" s="224"/>
      <c r="F160" s="224"/>
      <c r="G160" s="246"/>
      <c r="H160" s="246"/>
      <c r="I160" s="224"/>
      <c r="J160" s="218"/>
      <c r="K160" s="88"/>
    </row>
    <row r="161" spans="1:11" x14ac:dyDescent="0.2">
      <c r="A161" s="8"/>
      <c r="B161" s="7"/>
      <c r="C161" s="7"/>
      <c r="D161" s="218"/>
      <c r="E161" s="224"/>
      <c r="F161" s="224"/>
      <c r="G161" s="246"/>
      <c r="H161" s="246"/>
      <c r="I161" s="224"/>
      <c r="J161" s="218"/>
      <c r="K161" s="88"/>
    </row>
    <row r="162" spans="1:11" x14ac:dyDescent="0.2">
      <c r="A162" s="8"/>
      <c r="B162" s="7"/>
      <c r="C162" s="7"/>
      <c r="D162" s="218"/>
      <c r="E162" s="224"/>
      <c r="F162" s="224"/>
      <c r="G162" s="246"/>
      <c r="H162" s="246"/>
      <c r="I162" s="224"/>
      <c r="J162" s="218"/>
      <c r="K162" s="88"/>
    </row>
    <row r="163" spans="1:11" x14ac:dyDescent="0.2">
      <c r="A163" s="8"/>
      <c r="B163" s="7"/>
      <c r="C163" s="7"/>
      <c r="D163" s="218"/>
      <c r="E163" s="224"/>
      <c r="F163" s="224"/>
      <c r="G163" s="246"/>
      <c r="H163" s="246"/>
      <c r="I163" s="224"/>
      <c r="J163" s="218"/>
      <c r="K163" s="88"/>
    </row>
    <row r="164" spans="1:11" x14ac:dyDescent="0.2">
      <c r="A164" s="8"/>
      <c r="B164" s="7"/>
      <c r="C164" s="7"/>
      <c r="D164" s="218"/>
      <c r="E164" s="224"/>
      <c r="F164" s="224"/>
      <c r="G164" s="246"/>
      <c r="H164" s="246"/>
      <c r="I164" s="224"/>
      <c r="J164" s="218"/>
      <c r="K164" s="88"/>
    </row>
    <row r="165" spans="1:11" x14ac:dyDescent="0.2">
      <c r="A165" s="8"/>
      <c r="B165" s="7"/>
      <c r="C165" s="7"/>
      <c r="D165" s="218"/>
      <c r="E165" s="224"/>
      <c r="F165" s="224"/>
      <c r="G165" s="246"/>
      <c r="H165" s="246"/>
      <c r="I165" s="224"/>
      <c r="J165" s="218"/>
      <c r="K165" s="88"/>
    </row>
    <row r="166" spans="1:11" x14ac:dyDescent="0.2">
      <c r="A166" s="8"/>
      <c r="B166" s="7"/>
      <c r="C166" s="7"/>
      <c r="D166" s="218"/>
      <c r="E166" s="224"/>
      <c r="F166" s="224"/>
      <c r="G166" s="246"/>
      <c r="H166" s="246"/>
      <c r="I166" s="224"/>
      <c r="J166" s="218"/>
      <c r="K166" s="88"/>
    </row>
    <row r="167" spans="1:11" x14ac:dyDescent="0.2">
      <c r="A167" s="8"/>
      <c r="B167" s="7"/>
      <c r="C167" s="7"/>
      <c r="D167" s="218"/>
      <c r="E167" s="224"/>
      <c r="F167" s="224"/>
      <c r="G167" s="246"/>
      <c r="H167" s="246"/>
      <c r="I167" s="224"/>
      <c r="J167" s="218"/>
      <c r="K167" s="88"/>
    </row>
    <row r="168" spans="1:11" x14ac:dyDescent="0.2">
      <c r="A168" s="8"/>
      <c r="B168" s="7"/>
      <c r="C168" s="7"/>
      <c r="D168" s="218"/>
      <c r="E168" s="224"/>
      <c r="F168" s="224"/>
      <c r="G168" s="246"/>
      <c r="H168" s="246"/>
      <c r="I168" s="224"/>
      <c r="J168" s="218"/>
      <c r="K168" s="88"/>
    </row>
    <row r="169" spans="1:11" x14ac:dyDescent="0.2">
      <c r="A169" s="8"/>
      <c r="B169" s="7"/>
      <c r="C169" s="7"/>
      <c r="D169" s="218"/>
      <c r="E169" s="224"/>
      <c r="F169" s="224"/>
      <c r="G169" s="246"/>
      <c r="H169" s="246"/>
      <c r="I169" s="224"/>
      <c r="J169" s="218"/>
      <c r="K169" s="88"/>
    </row>
    <row r="170" spans="1:11" x14ac:dyDescent="0.2">
      <c r="A170" s="8"/>
      <c r="B170" s="7"/>
      <c r="C170" s="7"/>
      <c r="D170" s="218"/>
      <c r="E170" s="224"/>
      <c r="F170" s="224"/>
      <c r="G170" s="246"/>
      <c r="H170" s="246"/>
      <c r="I170" s="224"/>
      <c r="J170" s="218"/>
      <c r="K170" s="88"/>
    </row>
    <row r="171" spans="1:11" x14ac:dyDescent="0.2">
      <c r="A171" s="8"/>
      <c r="B171" s="7"/>
      <c r="C171" s="7"/>
      <c r="D171" s="218"/>
      <c r="E171" s="224"/>
      <c r="F171" s="224"/>
      <c r="G171" s="246"/>
      <c r="H171" s="246"/>
      <c r="I171" s="224"/>
      <c r="J171" s="218"/>
      <c r="K171" s="88"/>
    </row>
    <row r="172" spans="1:11" x14ac:dyDescent="0.2">
      <c r="A172" s="8"/>
      <c r="B172" s="7"/>
      <c r="C172" s="7"/>
      <c r="D172" s="218"/>
      <c r="E172" s="224"/>
      <c r="F172" s="224"/>
      <c r="G172" s="246"/>
      <c r="H172" s="246"/>
      <c r="I172" s="224"/>
      <c r="J172" s="218"/>
      <c r="K172" s="88"/>
    </row>
    <row r="173" spans="1:11" x14ac:dyDescent="0.2">
      <c r="A173" s="8"/>
      <c r="B173" s="7"/>
      <c r="C173" s="7"/>
      <c r="D173" s="218"/>
      <c r="E173" s="224"/>
      <c r="F173" s="224"/>
      <c r="G173" s="246"/>
      <c r="H173" s="246"/>
      <c r="I173" s="224"/>
      <c r="J173" s="218"/>
      <c r="K173" s="88"/>
    </row>
    <row r="174" spans="1:11" x14ac:dyDescent="0.2">
      <c r="A174" s="8"/>
      <c r="B174" s="7"/>
      <c r="C174" s="7"/>
      <c r="D174" s="218"/>
      <c r="E174" s="224"/>
      <c r="F174" s="224"/>
      <c r="G174" s="246"/>
      <c r="H174" s="246"/>
      <c r="I174" s="224"/>
      <c r="J174" s="218"/>
      <c r="K174" s="88"/>
    </row>
    <row r="175" spans="1:11" x14ac:dyDescent="0.2">
      <c r="A175" s="8"/>
      <c r="B175" s="7"/>
      <c r="C175" s="7"/>
      <c r="D175" s="218"/>
      <c r="E175" s="224"/>
      <c r="F175" s="224"/>
      <c r="G175" s="246"/>
      <c r="H175" s="246"/>
      <c r="I175" s="224"/>
      <c r="J175" s="218"/>
      <c r="K175" s="88"/>
    </row>
    <row r="176" spans="1:11" x14ac:dyDescent="0.2">
      <c r="A176" s="8"/>
      <c r="B176" s="7"/>
      <c r="C176" s="7"/>
      <c r="D176" s="218"/>
      <c r="E176" s="224"/>
      <c r="F176" s="224"/>
      <c r="G176" s="246"/>
      <c r="H176" s="246"/>
      <c r="I176" s="224"/>
      <c r="J176" s="218"/>
      <c r="K176" s="88"/>
    </row>
    <row r="177" spans="1:11" x14ac:dyDescent="0.2">
      <c r="A177" s="8"/>
      <c r="B177" s="7"/>
      <c r="C177" s="7"/>
      <c r="D177" s="218"/>
      <c r="E177" s="224"/>
      <c r="F177" s="224"/>
      <c r="G177" s="246"/>
      <c r="H177" s="246"/>
      <c r="I177" s="224"/>
      <c r="J177" s="218"/>
      <c r="K177" s="88"/>
    </row>
    <row r="178" spans="1:11" x14ac:dyDescent="0.2">
      <c r="A178" s="8"/>
      <c r="B178" s="7"/>
      <c r="C178" s="7"/>
      <c r="D178" s="218"/>
      <c r="E178" s="224"/>
      <c r="F178" s="224"/>
      <c r="G178" s="246"/>
      <c r="H178" s="246"/>
      <c r="I178" s="224"/>
      <c r="J178" s="218"/>
      <c r="K178" s="88"/>
    </row>
    <row r="179" spans="1:11" x14ac:dyDescent="0.2">
      <c r="A179" s="8"/>
      <c r="B179" s="7"/>
      <c r="C179" s="7"/>
      <c r="D179" s="218"/>
      <c r="E179" s="224"/>
      <c r="F179" s="224"/>
      <c r="G179" s="246"/>
      <c r="H179" s="246"/>
      <c r="I179" s="224"/>
      <c r="J179" s="218"/>
      <c r="K179" s="88"/>
    </row>
    <row r="180" spans="1:11" x14ac:dyDescent="0.2">
      <c r="A180" s="8"/>
      <c r="B180" s="7"/>
      <c r="C180" s="7"/>
      <c r="D180" s="218"/>
      <c r="E180" s="224"/>
      <c r="F180" s="224"/>
      <c r="G180" s="246"/>
      <c r="H180" s="246"/>
      <c r="I180" s="224"/>
      <c r="J180" s="218"/>
      <c r="K180" s="88"/>
    </row>
    <row r="181" spans="1:11" x14ac:dyDescent="0.2">
      <c r="A181" s="8"/>
      <c r="B181" s="7"/>
      <c r="C181" s="7"/>
      <c r="D181" s="218"/>
      <c r="E181" s="224"/>
      <c r="F181" s="224"/>
      <c r="G181" s="246"/>
      <c r="H181" s="246"/>
      <c r="I181" s="224"/>
      <c r="J181" s="218"/>
      <c r="K181" s="88"/>
    </row>
    <row r="182" spans="1:11" x14ac:dyDescent="0.2">
      <c r="A182" s="8"/>
      <c r="B182" s="7"/>
      <c r="C182" s="7"/>
      <c r="D182" s="218"/>
      <c r="E182" s="224"/>
      <c r="F182" s="224"/>
      <c r="G182" s="246"/>
      <c r="H182" s="246"/>
      <c r="I182" s="224"/>
      <c r="J182" s="218"/>
      <c r="K182" s="88"/>
    </row>
    <row r="183" spans="1:11" x14ac:dyDescent="0.2">
      <c r="A183" s="8"/>
      <c r="B183" s="7"/>
      <c r="C183" s="7"/>
      <c r="D183" s="218"/>
      <c r="E183" s="224"/>
      <c r="F183" s="224"/>
      <c r="G183" s="246"/>
      <c r="H183" s="246"/>
      <c r="I183" s="224"/>
      <c r="J183" s="218"/>
      <c r="K183" s="88"/>
    </row>
    <row r="184" spans="1:11" x14ac:dyDescent="0.2">
      <c r="A184" s="8"/>
      <c r="B184" s="7"/>
      <c r="C184" s="7"/>
      <c r="D184" s="218"/>
      <c r="E184" s="224"/>
      <c r="F184" s="224"/>
      <c r="G184" s="246"/>
      <c r="H184" s="246"/>
      <c r="I184" s="224"/>
      <c r="J184" s="218"/>
      <c r="K184" s="88"/>
    </row>
    <row r="185" spans="1:11" x14ac:dyDescent="0.2">
      <c r="A185" s="8"/>
      <c r="B185" s="7"/>
      <c r="C185" s="7"/>
      <c r="D185" s="218"/>
      <c r="E185" s="224"/>
      <c r="F185" s="224"/>
      <c r="G185" s="246"/>
      <c r="H185" s="246"/>
      <c r="I185" s="224"/>
      <c r="J185" s="218"/>
      <c r="K185" s="88"/>
    </row>
    <row r="186" spans="1:11" x14ac:dyDescent="0.2">
      <c r="A186" s="8"/>
      <c r="B186" s="7"/>
      <c r="C186" s="7"/>
      <c r="D186" s="218"/>
      <c r="E186" s="224"/>
      <c r="F186" s="224"/>
      <c r="G186" s="246"/>
      <c r="H186" s="246"/>
      <c r="I186" s="224"/>
      <c r="J186" s="218"/>
      <c r="K186" s="88"/>
    </row>
    <row r="187" spans="1:11" x14ac:dyDescent="0.2">
      <c r="A187" s="8"/>
      <c r="B187" s="7"/>
      <c r="C187" s="7"/>
      <c r="D187" s="218"/>
      <c r="E187" s="224"/>
      <c r="F187" s="224"/>
      <c r="G187" s="246"/>
      <c r="H187" s="246"/>
      <c r="I187" s="224"/>
      <c r="J187" s="218"/>
      <c r="K187" s="88"/>
    </row>
    <row r="188" spans="1:11" x14ac:dyDescent="0.2">
      <c r="A188" s="8"/>
      <c r="B188" s="7"/>
      <c r="C188" s="7"/>
      <c r="D188" s="218"/>
      <c r="E188" s="224"/>
      <c r="F188" s="224"/>
      <c r="G188" s="246"/>
      <c r="H188" s="246"/>
      <c r="I188" s="224"/>
      <c r="J188" s="218"/>
      <c r="K188" s="88"/>
    </row>
    <row r="189" spans="1:11" x14ac:dyDescent="0.2">
      <c r="A189" s="8"/>
      <c r="B189" s="7"/>
      <c r="C189" s="7"/>
      <c r="D189" s="218"/>
      <c r="E189" s="224"/>
      <c r="F189" s="224"/>
      <c r="G189" s="246"/>
      <c r="H189" s="246"/>
      <c r="I189" s="224"/>
      <c r="J189" s="218"/>
      <c r="K189" s="88"/>
    </row>
    <row r="190" spans="1:11" x14ac:dyDescent="0.2">
      <c r="A190" s="8"/>
      <c r="B190" s="7"/>
      <c r="C190" s="7"/>
      <c r="D190" s="218"/>
      <c r="E190" s="224"/>
      <c r="F190" s="224"/>
      <c r="G190" s="246"/>
      <c r="H190" s="246"/>
      <c r="I190" s="224"/>
      <c r="J190" s="218"/>
      <c r="K190" s="88"/>
    </row>
    <row r="191" spans="1:11" x14ac:dyDescent="0.2">
      <c r="A191" s="8"/>
      <c r="B191" s="7"/>
      <c r="C191" s="7"/>
      <c r="D191" s="218"/>
      <c r="E191" s="224"/>
      <c r="F191" s="224"/>
      <c r="G191" s="246"/>
      <c r="H191" s="246"/>
      <c r="I191" s="224"/>
      <c r="J191" s="218"/>
      <c r="K191" s="88"/>
    </row>
    <row r="192" spans="1:11" x14ac:dyDescent="0.2">
      <c r="A192" s="8"/>
      <c r="B192" s="7"/>
      <c r="C192" s="7"/>
      <c r="D192" s="218"/>
      <c r="E192" s="224"/>
      <c r="F192" s="224"/>
      <c r="G192" s="246"/>
      <c r="H192" s="246"/>
      <c r="I192" s="224"/>
      <c r="J192" s="218"/>
      <c r="K192" s="88"/>
    </row>
    <row r="193" spans="1:11" x14ac:dyDescent="0.2">
      <c r="A193" s="8"/>
      <c r="B193" s="7"/>
      <c r="C193" s="7"/>
      <c r="D193" s="218"/>
      <c r="E193" s="224"/>
      <c r="F193" s="224"/>
      <c r="G193" s="246"/>
      <c r="H193" s="246"/>
      <c r="I193" s="224"/>
      <c r="J193" s="218"/>
      <c r="K193" s="88"/>
    </row>
    <row r="194" spans="1:11" x14ac:dyDescent="0.2">
      <c r="A194" s="8"/>
      <c r="B194" s="7"/>
      <c r="C194" s="7"/>
      <c r="D194" s="218"/>
      <c r="E194" s="224"/>
      <c r="F194" s="224"/>
      <c r="G194" s="246"/>
      <c r="H194" s="246"/>
      <c r="I194" s="224"/>
      <c r="J194" s="218"/>
      <c r="K194" s="88"/>
    </row>
    <row r="195" spans="1:11" x14ac:dyDescent="0.2">
      <c r="A195" s="8"/>
      <c r="B195" s="7"/>
      <c r="C195" s="7"/>
      <c r="D195" s="218"/>
      <c r="E195" s="224"/>
      <c r="F195" s="224"/>
      <c r="G195" s="246"/>
      <c r="H195" s="246"/>
      <c r="I195" s="224"/>
      <c r="J195" s="218"/>
      <c r="K195" s="88"/>
    </row>
    <row r="196" spans="1:11" x14ac:dyDescent="0.2">
      <c r="A196" s="8"/>
      <c r="B196" s="7"/>
      <c r="C196" s="7"/>
      <c r="D196" s="218"/>
      <c r="E196" s="224"/>
      <c r="F196" s="224"/>
      <c r="G196" s="246"/>
      <c r="H196" s="246"/>
      <c r="I196" s="224"/>
      <c r="J196" s="218"/>
      <c r="K196" s="88"/>
    </row>
    <row r="197" spans="1:11" x14ac:dyDescent="0.2">
      <c r="A197" s="8"/>
      <c r="B197" s="7"/>
      <c r="C197" s="7"/>
      <c r="D197" s="218"/>
      <c r="E197" s="224"/>
      <c r="F197" s="224"/>
      <c r="G197" s="246"/>
      <c r="H197" s="246"/>
      <c r="I197" s="224"/>
      <c r="J197" s="218"/>
      <c r="K197" s="88"/>
    </row>
    <row r="198" spans="1:11" x14ac:dyDescent="0.2">
      <c r="A198" s="8"/>
      <c r="B198" s="7"/>
      <c r="C198" s="7"/>
      <c r="D198" s="218"/>
      <c r="E198" s="224"/>
      <c r="F198" s="224"/>
      <c r="G198" s="246"/>
      <c r="H198" s="246"/>
      <c r="I198" s="224"/>
      <c r="J198" s="218"/>
      <c r="K198" s="88"/>
    </row>
    <row r="199" spans="1:11" x14ac:dyDescent="0.2">
      <c r="A199" s="8"/>
      <c r="B199" s="7"/>
      <c r="C199" s="7"/>
      <c r="D199" s="218"/>
      <c r="E199" s="224"/>
      <c r="F199" s="224"/>
      <c r="G199" s="246"/>
      <c r="H199" s="246"/>
      <c r="I199" s="224"/>
      <c r="J199" s="218"/>
      <c r="K199" s="88"/>
    </row>
    <row r="200" spans="1:11" x14ac:dyDescent="0.2">
      <c r="A200" s="8"/>
      <c r="B200" s="7"/>
      <c r="C200" s="7"/>
      <c r="D200" s="218"/>
      <c r="E200" s="224"/>
      <c r="F200" s="224"/>
      <c r="G200" s="246"/>
      <c r="H200" s="246"/>
      <c r="I200" s="224"/>
      <c r="J200" s="218"/>
      <c r="K200" s="88"/>
    </row>
    <row r="201" spans="1:11" x14ac:dyDescent="0.2">
      <c r="A201" s="8"/>
      <c r="B201" s="7"/>
      <c r="C201" s="7"/>
      <c r="D201" s="218"/>
      <c r="E201" s="224"/>
      <c r="F201" s="224"/>
      <c r="G201" s="246"/>
      <c r="H201" s="246"/>
      <c r="I201" s="224"/>
      <c r="J201" s="218"/>
      <c r="K201" s="88"/>
    </row>
    <row r="202" spans="1:11" x14ac:dyDescent="0.2">
      <c r="A202" s="8"/>
      <c r="B202" s="7"/>
      <c r="C202" s="7"/>
      <c r="D202" s="218"/>
      <c r="E202" s="224"/>
      <c r="F202" s="224"/>
      <c r="G202" s="246"/>
      <c r="H202" s="246"/>
      <c r="I202" s="224"/>
      <c r="J202" s="218"/>
      <c r="K202" s="88"/>
    </row>
    <row r="203" spans="1:11" x14ac:dyDescent="0.2">
      <c r="A203" s="8"/>
      <c r="B203" s="7"/>
      <c r="C203" s="7"/>
      <c r="D203" s="218"/>
      <c r="E203" s="224"/>
      <c r="F203" s="224"/>
      <c r="G203" s="246"/>
      <c r="H203" s="246"/>
      <c r="I203" s="224"/>
      <c r="J203" s="218"/>
      <c r="K203" s="88"/>
    </row>
    <row r="204" spans="1:11" x14ac:dyDescent="0.2">
      <c r="A204" s="8"/>
      <c r="B204" s="7"/>
      <c r="C204" s="7"/>
      <c r="D204" s="218"/>
      <c r="E204" s="224"/>
      <c r="F204" s="224"/>
      <c r="G204" s="246"/>
      <c r="H204" s="246"/>
      <c r="I204" s="224"/>
      <c r="J204" s="218"/>
      <c r="K204" s="88"/>
    </row>
    <row r="205" spans="1:11" x14ac:dyDescent="0.2">
      <c r="A205" s="8"/>
      <c r="B205" s="7"/>
      <c r="C205" s="7"/>
      <c r="D205" s="218"/>
      <c r="E205" s="224"/>
      <c r="F205" s="224"/>
      <c r="G205" s="246"/>
      <c r="H205" s="246"/>
      <c r="I205" s="224"/>
      <c r="J205" s="218"/>
      <c r="K205" s="88"/>
    </row>
    <row r="206" spans="1:11" x14ac:dyDescent="0.2">
      <c r="A206" s="8"/>
      <c r="B206" s="7"/>
      <c r="C206" s="7"/>
      <c r="D206" s="218"/>
      <c r="E206" s="224"/>
      <c r="F206" s="224"/>
      <c r="G206" s="246"/>
      <c r="H206" s="246"/>
      <c r="I206" s="224"/>
      <c r="J206" s="218"/>
      <c r="K206" s="88"/>
    </row>
    <row r="207" spans="1:11" x14ac:dyDescent="0.2">
      <c r="A207" s="8"/>
      <c r="B207" s="7"/>
      <c r="C207" s="7"/>
      <c r="D207" s="218"/>
      <c r="E207" s="224"/>
      <c r="F207" s="224"/>
      <c r="G207" s="246"/>
      <c r="H207" s="246"/>
      <c r="I207" s="224"/>
      <c r="J207" s="218"/>
      <c r="K207" s="88"/>
    </row>
    <row r="208" spans="1:11" x14ac:dyDescent="0.2">
      <c r="A208" s="8"/>
      <c r="B208" s="7"/>
      <c r="C208" s="7"/>
      <c r="D208" s="218"/>
      <c r="E208" s="224"/>
      <c r="F208" s="224"/>
      <c r="G208" s="246"/>
      <c r="H208" s="246"/>
      <c r="I208" s="224"/>
      <c r="J208" s="218"/>
      <c r="K208" s="88"/>
    </row>
    <row r="209" spans="1:11" x14ac:dyDescent="0.2">
      <c r="A209" s="8"/>
      <c r="B209" s="7"/>
      <c r="C209" s="7"/>
      <c r="D209" s="218"/>
      <c r="E209" s="224"/>
      <c r="F209" s="224"/>
      <c r="G209" s="246"/>
      <c r="H209" s="246"/>
      <c r="I209" s="224"/>
      <c r="J209" s="218"/>
      <c r="K209" s="88"/>
    </row>
    <row r="210" spans="1:11" x14ac:dyDescent="0.2">
      <c r="A210" s="8"/>
      <c r="B210" s="7"/>
      <c r="C210" s="7"/>
      <c r="D210" s="218"/>
      <c r="E210" s="224"/>
      <c r="F210" s="224"/>
      <c r="G210" s="246"/>
      <c r="H210" s="246"/>
      <c r="I210" s="224"/>
      <c r="J210" s="218"/>
      <c r="K210" s="88"/>
    </row>
    <row r="211" spans="1:11" x14ac:dyDescent="0.2">
      <c r="A211" s="8"/>
      <c r="B211" s="7"/>
      <c r="C211" s="7"/>
      <c r="D211" s="218"/>
      <c r="E211" s="224"/>
      <c r="F211" s="224"/>
      <c r="G211" s="246"/>
      <c r="H211" s="246"/>
      <c r="I211" s="224"/>
      <c r="J211" s="218"/>
      <c r="K211" s="88"/>
    </row>
    <row r="212" spans="1:11" x14ac:dyDescent="0.2">
      <c r="A212" s="8"/>
      <c r="B212" s="7"/>
      <c r="C212" s="7"/>
      <c r="D212" s="218"/>
      <c r="E212" s="224"/>
      <c r="F212" s="224"/>
      <c r="G212" s="246"/>
      <c r="H212" s="246"/>
      <c r="I212" s="224"/>
      <c r="J212" s="218"/>
      <c r="K212" s="88"/>
    </row>
    <row r="213" spans="1:11" x14ac:dyDescent="0.2">
      <c r="A213" s="8"/>
      <c r="B213" s="7"/>
      <c r="C213" s="7"/>
      <c r="D213" s="218"/>
      <c r="E213" s="224"/>
      <c r="F213" s="224"/>
      <c r="G213" s="246"/>
      <c r="H213" s="246"/>
      <c r="I213" s="224"/>
      <c r="J213" s="218"/>
      <c r="K213" s="88"/>
    </row>
    <row r="214" spans="1:11" x14ac:dyDescent="0.2">
      <c r="A214" s="8"/>
      <c r="B214" s="7"/>
      <c r="C214" s="7"/>
      <c r="D214" s="218"/>
      <c r="E214" s="224"/>
      <c r="F214" s="224"/>
      <c r="G214" s="246"/>
      <c r="H214" s="246"/>
      <c r="I214" s="224"/>
      <c r="J214" s="218"/>
      <c r="K214" s="88"/>
    </row>
    <row r="215" spans="1:11" x14ac:dyDescent="0.2">
      <c r="A215" s="8"/>
      <c r="B215" s="7"/>
      <c r="C215" s="7"/>
      <c r="D215" s="218"/>
      <c r="E215" s="224"/>
      <c r="F215" s="224"/>
      <c r="G215" s="246"/>
      <c r="H215" s="246"/>
      <c r="I215" s="224"/>
      <c r="J215" s="218"/>
      <c r="K215" s="88"/>
    </row>
    <row r="216" spans="1:11" x14ac:dyDescent="0.2">
      <c r="A216" s="8"/>
      <c r="B216" s="7"/>
      <c r="C216" s="7"/>
      <c r="D216" s="218"/>
      <c r="E216" s="224"/>
      <c r="F216" s="224"/>
      <c r="G216" s="246"/>
      <c r="H216" s="246"/>
      <c r="I216" s="224"/>
      <c r="J216" s="218"/>
      <c r="K216" s="88"/>
    </row>
    <row r="217" spans="1:11" x14ac:dyDescent="0.2">
      <c r="A217" s="8"/>
      <c r="B217" s="7"/>
      <c r="C217" s="7"/>
      <c r="D217" s="218"/>
      <c r="E217" s="224"/>
      <c r="F217" s="224"/>
      <c r="G217" s="246"/>
      <c r="H217" s="246"/>
      <c r="I217" s="224"/>
      <c r="J217" s="218"/>
      <c r="K217" s="88"/>
    </row>
    <row r="218" spans="1:11" x14ac:dyDescent="0.2">
      <c r="A218" s="8"/>
      <c r="B218" s="7"/>
      <c r="C218" s="7"/>
      <c r="D218" s="218"/>
      <c r="E218" s="224"/>
      <c r="F218" s="224"/>
      <c r="G218" s="246"/>
      <c r="H218" s="246"/>
      <c r="I218" s="224"/>
      <c r="J218" s="218"/>
      <c r="K218" s="88"/>
    </row>
    <row r="219" spans="1:11" x14ac:dyDescent="0.2">
      <c r="A219" s="8"/>
      <c r="B219" s="7"/>
      <c r="C219" s="7"/>
      <c r="D219" s="218"/>
      <c r="E219" s="224"/>
      <c r="F219" s="224"/>
      <c r="G219" s="246"/>
      <c r="H219" s="246"/>
      <c r="I219" s="224"/>
      <c r="J219" s="218"/>
      <c r="K219" s="88"/>
    </row>
    <row r="220" spans="1:11" x14ac:dyDescent="0.2">
      <c r="A220" s="8"/>
      <c r="B220" s="7"/>
      <c r="C220" s="7"/>
      <c r="D220" s="218"/>
      <c r="E220" s="224"/>
      <c r="F220" s="224"/>
      <c r="G220" s="246"/>
      <c r="H220" s="246"/>
      <c r="I220" s="224"/>
      <c r="J220" s="218"/>
      <c r="K220" s="88"/>
    </row>
    <row r="221" spans="1:11" x14ac:dyDescent="0.2">
      <c r="A221" s="8"/>
      <c r="B221" s="7"/>
      <c r="C221" s="7"/>
      <c r="D221" s="218"/>
      <c r="E221" s="224"/>
      <c r="F221" s="224"/>
      <c r="G221" s="246"/>
      <c r="H221" s="246"/>
      <c r="I221" s="224"/>
      <c r="J221" s="218"/>
      <c r="K221" s="88"/>
    </row>
    <row r="222" spans="1:11" x14ac:dyDescent="0.2">
      <c r="A222" s="8"/>
      <c r="B222" s="7"/>
      <c r="C222" s="7"/>
      <c r="D222" s="218"/>
      <c r="E222" s="224"/>
      <c r="F222" s="224"/>
      <c r="G222" s="246"/>
      <c r="H222" s="246"/>
      <c r="I222" s="224"/>
      <c r="J222" s="218"/>
      <c r="K222" s="88"/>
    </row>
    <row r="223" spans="1:11" x14ac:dyDescent="0.2">
      <c r="A223" s="8"/>
      <c r="B223" s="7"/>
      <c r="C223" s="7"/>
      <c r="D223" s="218"/>
      <c r="E223" s="224"/>
      <c r="F223" s="224"/>
      <c r="G223" s="246"/>
      <c r="H223" s="246"/>
      <c r="I223" s="224"/>
      <c r="J223" s="218"/>
      <c r="K223" s="88"/>
    </row>
    <row r="224" spans="1:11" x14ac:dyDescent="0.2">
      <c r="A224" s="8"/>
      <c r="B224" s="7"/>
      <c r="C224" s="7"/>
      <c r="D224" s="218"/>
      <c r="E224" s="224"/>
      <c r="F224" s="224"/>
      <c r="G224" s="246"/>
      <c r="H224" s="246"/>
      <c r="I224" s="224"/>
      <c r="J224" s="218"/>
      <c r="K224" s="88"/>
    </row>
    <row r="225" spans="1:11" x14ac:dyDescent="0.2">
      <c r="A225" s="8"/>
      <c r="B225" s="7"/>
      <c r="C225" s="7"/>
      <c r="D225" s="218"/>
      <c r="E225" s="224"/>
      <c r="F225" s="224"/>
      <c r="G225" s="246"/>
      <c r="H225" s="246"/>
      <c r="I225" s="224"/>
      <c r="J225" s="218"/>
      <c r="K225" s="88"/>
    </row>
    <row r="226" spans="1:11" x14ac:dyDescent="0.2">
      <c r="A226" s="8"/>
      <c r="B226" s="7"/>
      <c r="C226" s="7"/>
      <c r="D226" s="218"/>
      <c r="E226" s="224"/>
      <c r="F226" s="224"/>
      <c r="G226" s="246"/>
      <c r="H226" s="246"/>
      <c r="I226" s="224"/>
      <c r="J226" s="218"/>
      <c r="K226" s="88"/>
    </row>
    <row r="227" spans="1:11" x14ac:dyDescent="0.2">
      <c r="A227" s="8"/>
      <c r="B227" s="7"/>
      <c r="C227" s="7"/>
      <c r="D227" s="218"/>
      <c r="E227" s="224"/>
      <c r="F227" s="224"/>
      <c r="G227" s="246"/>
      <c r="H227" s="246"/>
      <c r="I227" s="224"/>
      <c r="J227" s="218"/>
      <c r="K227" s="88"/>
    </row>
    <row r="228" spans="1:11" x14ac:dyDescent="0.2">
      <c r="A228" s="8"/>
      <c r="B228" s="7"/>
      <c r="C228" s="7"/>
      <c r="D228" s="218"/>
      <c r="E228" s="224"/>
      <c r="F228" s="224"/>
      <c r="G228" s="246"/>
      <c r="H228" s="246"/>
      <c r="I228" s="224"/>
      <c r="J228" s="218"/>
      <c r="K228" s="88"/>
    </row>
    <row r="229" spans="1:11" x14ac:dyDescent="0.2">
      <c r="A229" s="8"/>
      <c r="B229" s="7"/>
      <c r="C229" s="7"/>
      <c r="D229" s="218"/>
      <c r="E229" s="224"/>
      <c r="F229" s="224"/>
      <c r="G229" s="246"/>
      <c r="H229" s="246"/>
      <c r="I229" s="224"/>
      <c r="J229" s="218"/>
      <c r="K229" s="88"/>
    </row>
    <row r="230" spans="1:11" x14ac:dyDescent="0.2">
      <c r="A230" s="8"/>
      <c r="B230" s="7"/>
      <c r="C230" s="7"/>
      <c r="D230" s="218"/>
      <c r="E230" s="224"/>
      <c r="F230" s="224"/>
      <c r="G230" s="246"/>
      <c r="H230" s="246"/>
      <c r="I230" s="224"/>
      <c r="J230" s="218"/>
      <c r="K230" s="88"/>
    </row>
    <row r="231" spans="1:11" x14ac:dyDescent="0.2">
      <c r="A231" s="8"/>
      <c r="B231" s="7"/>
      <c r="C231" s="7"/>
      <c r="D231" s="218"/>
      <c r="E231" s="224"/>
      <c r="F231" s="224"/>
      <c r="G231" s="246"/>
      <c r="H231" s="246"/>
      <c r="I231" s="224"/>
      <c r="J231" s="218"/>
      <c r="K231" s="88"/>
    </row>
    <row r="232" spans="1:11" x14ac:dyDescent="0.2">
      <c r="A232" s="8"/>
      <c r="B232" s="7"/>
      <c r="C232" s="7"/>
      <c r="D232" s="218"/>
      <c r="E232" s="224"/>
      <c r="F232" s="224"/>
      <c r="G232" s="246"/>
      <c r="H232" s="246"/>
      <c r="I232" s="224"/>
      <c r="J232" s="218"/>
      <c r="K232" s="88"/>
    </row>
    <row r="233" spans="1:11" x14ac:dyDescent="0.2">
      <c r="A233" s="8"/>
      <c r="B233" s="7"/>
      <c r="C233" s="7"/>
      <c r="D233" s="218"/>
      <c r="E233" s="224"/>
      <c r="F233" s="224"/>
      <c r="G233" s="246"/>
      <c r="H233" s="246"/>
      <c r="I233" s="224"/>
      <c r="J233" s="218"/>
      <c r="K233" s="88"/>
    </row>
    <row r="234" spans="1:11" x14ac:dyDescent="0.2">
      <c r="A234" s="8"/>
      <c r="B234" s="7"/>
      <c r="C234" s="7"/>
      <c r="D234" s="218"/>
      <c r="E234" s="224"/>
      <c r="F234" s="224"/>
      <c r="G234" s="246"/>
      <c r="H234" s="246"/>
      <c r="I234" s="224"/>
      <c r="J234" s="218"/>
      <c r="K234" s="88"/>
    </row>
    <row r="235" spans="1:11" x14ac:dyDescent="0.2">
      <c r="A235" s="8"/>
      <c r="B235" s="7"/>
      <c r="C235" s="7"/>
      <c r="D235" s="218"/>
      <c r="E235" s="224"/>
      <c r="F235" s="224"/>
      <c r="G235" s="246"/>
      <c r="H235" s="246"/>
      <c r="I235" s="224"/>
      <c r="J235" s="218"/>
      <c r="K235" s="88"/>
    </row>
    <row r="236" spans="1:11" x14ac:dyDescent="0.2">
      <c r="A236" s="8"/>
      <c r="B236" s="7"/>
      <c r="C236" s="7"/>
      <c r="D236" s="218"/>
      <c r="E236" s="224"/>
      <c r="F236" s="224"/>
      <c r="G236" s="246"/>
      <c r="H236" s="246"/>
      <c r="I236" s="224"/>
      <c r="J236" s="218"/>
      <c r="K236" s="88"/>
    </row>
    <row r="237" spans="1:11" x14ac:dyDescent="0.2">
      <c r="A237" s="8"/>
      <c r="B237" s="7"/>
      <c r="C237" s="7"/>
      <c r="D237" s="218"/>
      <c r="E237" s="224"/>
      <c r="F237" s="224"/>
      <c r="G237" s="246"/>
      <c r="H237" s="246"/>
      <c r="I237" s="224"/>
      <c r="J237" s="218"/>
      <c r="K237" s="88"/>
    </row>
    <row r="238" spans="1:11" x14ac:dyDescent="0.2">
      <c r="A238" s="8"/>
      <c r="B238" s="7"/>
      <c r="C238" s="7"/>
      <c r="D238" s="218"/>
      <c r="E238" s="224"/>
      <c r="F238" s="224"/>
      <c r="G238" s="246"/>
      <c r="H238" s="246"/>
      <c r="I238" s="224"/>
      <c r="J238" s="218"/>
      <c r="K238" s="88"/>
    </row>
    <row r="239" spans="1:11" x14ac:dyDescent="0.2">
      <c r="A239" s="8"/>
      <c r="B239" s="7"/>
      <c r="C239" s="7"/>
      <c r="D239" s="218"/>
      <c r="E239" s="224"/>
      <c r="F239" s="224"/>
      <c r="G239" s="246"/>
      <c r="H239" s="246"/>
      <c r="I239" s="224"/>
      <c r="J239" s="218"/>
      <c r="K239" s="88"/>
    </row>
    <row r="240" spans="1:11" x14ac:dyDescent="0.2">
      <c r="A240" s="8"/>
      <c r="B240" s="7"/>
      <c r="C240" s="7"/>
      <c r="D240" s="218"/>
      <c r="E240" s="224"/>
      <c r="F240" s="224"/>
      <c r="G240" s="246"/>
      <c r="H240" s="246"/>
      <c r="I240" s="224"/>
      <c r="J240" s="218"/>
      <c r="K240" s="88"/>
    </row>
    <row r="241" spans="1:11" x14ac:dyDescent="0.2">
      <c r="A241" s="8"/>
      <c r="B241" s="7"/>
      <c r="C241" s="7"/>
      <c r="D241" s="218"/>
      <c r="E241" s="224"/>
      <c r="F241" s="224"/>
      <c r="G241" s="246"/>
      <c r="H241" s="246"/>
      <c r="I241" s="224"/>
      <c r="J241" s="218"/>
      <c r="K241" s="88"/>
    </row>
    <row r="242" spans="1:11" x14ac:dyDescent="0.2">
      <c r="A242" s="8"/>
      <c r="B242" s="7"/>
      <c r="C242" s="7"/>
      <c r="D242" s="218"/>
      <c r="E242" s="224"/>
      <c r="F242" s="224"/>
      <c r="G242" s="246"/>
      <c r="H242" s="246"/>
      <c r="I242" s="224"/>
      <c r="J242" s="218"/>
      <c r="K242" s="88"/>
    </row>
    <row r="243" spans="1:11" x14ac:dyDescent="0.2">
      <c r="A243" s="8"/>
      <c r="B243" s="7"/>
      <c r="C243" s="7"/>
      <c r="D243" s="218"/>
      <c r="E243" s="224"/>
      <c r="F243" s="224"/>
      <c r="G243" s="246"/>
      <c r="H243" s="246"/>
      <c r="I243" s="224"/>
      <c r="J243" s="218"/>
      <c r="K243" s="88"/>
    </row>
    <row r="244" spans="1:11" x14ac:dyDescent="0.2">
      <c r="A244" s="8"/>
      <c r="B244" s="7"/>
      <c r="C244" s="7"/>
      <c r="D244" s="218"/>
      <c r="E244" s="224"/>
      <c r="F244" s="224"/>
      <c r="G244" s="246"/>
      <c r="H244" s="246"/>
      <c r="I244" s="224"/>
      <c r="J244" s="218"/>
      <c r="K244" s="88"/>
    </row>
    <row r="245" spans="1:11" x14ac:dyDescent="0.2">
      <c r="A245" s="8"/>
      <c r="B245" s="7"/>
      <c r="C245" s="7"/>
      <c r="D245" s="218"/>
      <c r="E245" s="224"/>
      <c r="F245" s="224"/>
      <c r="G245" s="246"/>
      <c r="H245" s="246"/>
      <c r="I245" s="224"/>
      <c r="J245" s="218"/>
      <c r="K245" s="88"/>
    </row>
    <row r="246" spans="1:11" x14ac:dyDescent="0.2">
      <c r="A246" s="8"/>
      <c r="B246" s="7"/>
      <c r="C246" s="7"/>
      <c r="D246" s="218"/>
      <c r="E246" s="224"/>
      <c r="F246" s="224"/>
      <c r="G246" s="246"/>
      <c r="H246" s="246"/>
      <c r="I246" s="224"/>
      <c r="J246" s="218"/>
      <c r="K246" s="88"/>
    </row>
    <row r="247" spans="1:11" x14ac:dyDescent="0.2">
      <c r="A247" s="8"/>
      <c r="B247" s="7"/>
      <c r="C247" s="7"/>
      <c r="D247" s="218"/>
      <c r="E247" s="224"/>
      <c r="F247" s="224"/>
      <c r="G247" s="246"/>
      <c r="H247" s="246"/>
      <c r="I247" s="224"/>
      <c r="J247" s="218"/>
      <c r="K247" s="88"/>
    </row>
    <row r="248" spans="1:11" x14ac:dyDescent="0.2">
      <c r="A248" s="8"/>
      <c r="B248" s="7"/>
      <c r="C248" s="7"/>
      <c r="D248" s="218"/>
      <c r="E248" s="224"/>
      <c r="F248" s="224"/>
      <c r="G248" s="246"/>
      <c r="H248" s="246"/>
      <c r="I248" s="224"/>
      <c r="J248" s="218"/>
      <c r="K248" s="88"/>
    </row>
    <row r="249" spans="1:11" x14ac:dyDescent="0.2">
      <c r="A249" s="8"/>
      <c r="B249" s="7"/>
      <c r="C249" s="7"/>
      <c r="D249" s="218"/>
      <c r="E249" s="224"/>
      <c r="F249" s="224"/>
      <c r="G249" s="246"/>
      <c r="H249" s="246"/>
      <c r="I249" s="224"/>
      <c r="J249" s="218"/>
      <c r="K249" s="88"/>
    </row>
    <row r="250" spans="1:11" x14ac:dyDescent="0.2">
      <c r="A250" s="8"/>
      <c r="B250" s="7"/>
      <c r="C250" s="7"/>
      <c r="D250" s="218"/>
      <c r="E250" s="224"/>
      <c r="F250" s="224"/>
      <c r="G250" s="246"/>
      <c r="H250" s="246"/>
      <c r="I250" s="224"/>
      <c r="J250" s="218"/>
      <c r="K250" s="88"/>
    </row>
    <row r="251" spans="1:11" x14ac:dyDescent="0.2">
      <c r="A251" s="8"/>
      <c r="B251" s="7"/>
      <c r="C251" s="7"/>
      <c r="D251" s="218"/>
      <c r="E251" s="224"/>
      <c r="F251" s="224"/>
      <c r="G251" s="246"/>
      <c r="H251" s="246"/>
      <c r="I251" s="224"/>
      <c r="J251" s="218"/>
      <c r="K251" s="88"/>
    </row>
    <row r="252" spans="1:11" x14ac:dyDescent="0.2">
      <c r="A252" s="8"/>
      <c r="B252" s="7"/>
      <c r="C252" s="7"/>
      <c r="D252" s="218"/>
      <c r="E252" s="224"/>
      <c r="F252" s="224"/>
      <c r="G252" s="246"/>
      <c r="H252" s="246"/>
      <c r="I252" s="224"/>
      <c r="J252" s="218"/>
      <c r="K252" s="88"/>
    </row>
    <row r="253" spans="1:11" x14ac:dyDescent="0.2">
      <c r="A253" s="8"/>
      <c r="B253" s="7"/>
      <c r="C253" s="7"/>
      <c r="D253" s="218"/>
      <c r="E253" s="224"/>
      <c r="F253" s="224"/>
      <c r="G253" s="246"/>
      <c r="H253" s="246"/>
      <c r="I253" s="224"/>
      <c r="J253" s="218"/>
      <c r="K253" s="88"/>
    </row>
    <row r="254" spans="1:11" x14ac:dyDescent="0.2">
      <c r="A254" s="8"/>
      <c r="B254" s="7"/>
      <c r="C254" s="7"/>
      <c r="D254" s="218"/>
      <c r="E254" s="224"/>
      <c r="F254" s="224"/>
      <c r="G254" s="246"/>
      <c r="H254" s="246"/>
      <c r="I254" s="224"/>
      <c r="J254" s="218"/>
      <c r="K254" s="88"/>
    </row>
    <row r="255" spans="1:11" x14ac:dyDescent="0.2">
      <c r="A255" s="8"/>
      <c r="B255" s="7"/>
      <c r="C255" s="7"/>
      <c r="D255" s="218"/>
      <c r="E255" s="224"/>
      <c r="F255" s="224"/>
      <c r="G255" s="246"/>
      <c r="H255" s="246"/>
      <c r="I255" s="224"/>
      <c r="J255" s="218"/>
      <c r="K255" s="88"/>
    </row>
    <row r="256" spans="1:11" x14ac:dyDescent="0.2">
      <c r="A256" s="8"/>
      <c r="B256" s="7"/>
      <c r="C256" s="7"/>
      <c r="D256" s="218"/>
      <c r="E256" s="224"/>
      <c r="F256" s="224"/>
      <c r="G256" s="246"/>
      <c r="H256" s="246"/>
      <c r="I256" s="224"/>
      <c r="J256" s="218"/>
      <c r="K256" s="88"/>
    </row>
    <row r="257" spans="1:11" x14ac:dyDescent="0.2">
      <c r="A257" s="8"/>
      <c r="B257" s="7"/>
      <c r="C257" s="7"/>
      <c r="D257" s="218"/>
      <c r="E257" s="224"/>
      <c r="F257" s="224"/>
      <c r="G257" s="246"/>
      <c r="H257" s="246"/>
      <c r="I257" s="224"/>
      <c r="J257" s="218"/>
      <c r="K257" s="88"/>
    </row>
    <row r="258" spans="1:11" x14ac:dyDescent="0.2">
      <c r="A258" s="8"/>
      <c r="B258" s="7"/>
      <c r="C258" s="7"/>
      <c r="D258" s="218"/>
      <c r="E258" s="224"/>
      <c r="F258" s="224"/>
      <c r="G258" s="246"/>
      <c r="H258" s="246"/>
      <c r="I258" s="224"/>
      <c r="J258" s="218"/>
      <c r="K258" s="88"/>
    </row>
    <row r="259" spans="1:11" x14ac:dyDescent="0.2">
      <c r="A259" s="8"/>
      <c r="B259" s="7"/>
      <c r="C259" s="7"/>
      <c r="D259" s="218"/>
      <c r="E259" s="224"/>
      <c r="F259" s="224"/>
      <c r="G259" s="246"/>
      <c r="H259" s="246"/>
      <c r="I259" s="224"/>
      <c r="J259" s="218"/>
      <c r="K259" s="88"/>
    </row>
    <row r="260" spans="1:11" x14ac:dyDescent="0.2">
      <c r="A260" s="8"/>
      <c r="B260" s="7"/>
      <c r="C260" s="7"/>
      <c r="D260" s="218"/>
      <c r="E260" s="224"/>
      <c r="F260" s="224"/>
      <c r="G260" s="246"/>
      <c r="H260" s="246"/>
      <c r="I260" s="224"/>
      <c r="J260" s="218"/>
      <c r="K260" s="88"/>
    </row>
    <row r="261" spans="1:11" x14ac:dyDescent="0.2">
      <c r="A261" s="8"/>
      <c r="B261" s="7"/>
      <c r="C261" s="7"/>
      <c r="D261" s="218"/>
      <c r="E261" s="224"/>
      <c r="F261" s="224"/>
      <c r="G261" s="246"/>
      <c r="H261" s="246"/>
      <c r="I261" s="224"/>
      <c r="J261" s="218"/>
      <c r="K261" s="88"/>
    </row>
    <row r="262" spans="1:11" x14ac:dyDescent="0.2">
      <c r="A262" s="8"/>
      <c r="B262" s="7"/>
      <c r="C262" s="7"/>
      <c r="D262" s="218"/>
      <c r="E262" s="224"/>
      <c r="F262" s="224"/>
      <c r="G262" s="246"/>
      <c r="H262" s="246"/>
      <c r="I262" s="224"/>
      <c r="J262" s="218"/>
      <c r="K262" s="88"/>
    </row>
    <row r="263" spans="1:11" x14ac:dyDescent="0.2">
      <c r="A263" s="8"/>
      <c r="B263" s="7"/>
      <c r="C263" s="7"/>
      <c r="D263" s="218"/>
      <c r="E263" s="224"/>
      <c r="F263" s="224"/>
      <c r="G263" s="246"/>
      <c r="H263" s="246"/>
      <c r="I263" s="224"/>
      <c r="J263" s="218"/>
      <c r="K263" s="88"/>
    </row>
    <row r="264" spans="1:11" x14ac:dyDescent="0.2">
      <c r="A264" s="8"/>
      <c r="B264" s="7"/>
      <c r="C264" s="7"/>
      <c r="D264" s="218"/>
      <c r="E264" s="224"/>
      <c r="F264" s="224"/>
      <c r="G264" s="246"/>
      <c r="H264" s="246"/>
      <c r="I264" s="224"/>
      <c r="J264" s="218"/>
      <c r="K264" s="88"/>
    </row>
    <row r="265" spans="1:11" x14ac:dyDescent="0.2">
      <c r="A265" s="8"/>
      <c r="B265" s="7"/>
      <c r="C265" s="7"/>
      <c r="D265" s="218"/>
      <c r="E265" s="224"/>
      <c r="F265" s="224"/>
      <c r="G265" s="246"/>
      <c r="H265" s="246"/>
      <c r="I265" s="224"/>
      <c r="J265" s="218"/>
      <c r="K265" s="88"/>
    </row>
    <row r="266" spans="1:11" x14ac:dyDescent="0.2">
      <c r="A266" s="8"/>
      <c r="B266" s="7"/>
      <c r="C266" s="7"/>
      <c r="D266" s="218"/>
      <c r="E266" s="224"/>
      <c r="F266" s="224"/>
      <c r="G266" s="246"/>
      <c r="H266" s="246"/>
      <c r="I266" s="224"/>
      <c r="J266" s="218"/>
      <c r="K266" s="88"/>
    </row>
    <row r="267" spans="1:11" x14ac:dyDescent="0.2">
      <c r="A267" s="8"/>
      <c r="B267" s="7"/>
      <c r="C267" s="7"/>
      <c r="D267" s="218"/>
      <c r="E267" s="224"/>
      <c r="F267" s="224"/>
      <c r="G267" s="246"/>
      <c r="H267" s="246"/>
      <c r="I267" s="224"/>
      <c r="J267" s="218"/>
      <c r="K267" s="88"/>
    </row>
    <row r="268" spans="1:11" x14ac:dyDescent="0.2">
      <c r="A268" s="8"/>
      <c r="B268" s="7"/>
      <c r="C268" s="7"/>
      <c r="D268" s="218"/>
      <c r="E268" s="224"/>
      <c r="F268" s="224"/>
      <c r="G268" s="246"/>
      <c r="H268" s="246"/>
      <c r="I268" s="224"/>
      <c r="J268" s="218"/>
      <c r="K268" s="88"/>
    </row>
    <row r="269" spans="1:11" x14ac:dyDescent="0.2">
      <c r="A269" s="8"/>
      <c r="B269" s="7"/>
      <c r="C269" s="7"/>
      <c r="D269" s="218"/>
      <c r="E269" s="224"/>
      <c r="F269" s="224"/>
      <c r="G269" s="246"/>
      <c r="H269" s="246"/>
      <c r="I269" s="224"/>
      <c r="J269" s="218"/>
      <c r="K269" s="88"/>
    </row>
    <row r="270" spans="1:11" x14ac:dyDescent="0.2">
      <c r="A270" s="8"/>
      <c r="B270" s="7"/>
      <c r="C270" s="7"/>
      <c r="D270" s="218"/>
      <c r="E270" s="224"/>
      <c r="F270" s="224"/>
      <c r="G270" s="246"/>
      <c r="H270" s="246"/>
      <c r="I270" s="224"/>
      <c r="J270" s="218"/>
      <c r="K270" s="88"/>
    </row>
    <row r="271" spans="1:11" x14ac:dyDescent="0.2">
      <c r="A271" s="8"/>
      <c r="B271" s="7"/>
      <c r="C271" s="7"/>
      <c r="D271" s="218"/>
      <c r="E271" s="224"/>
      <c r="F271" s="224"/>
      <c r="G271" s="246"/>
      <c r="H271" s="246"/>
      <c r="I271" s="224"/>
      <c r="J271" s="218"/>
      <c r="K271" s="88"/>
    </row>
    <row r="272" spans="1:11" x14ac:dyDescent="0.2">
      <c r="A272" s="8"/>
      <c r="B272" s="7"/>
      <c r="C272" s="7"/>
      <c r="D272" s="218"/>
      <c r="E272" s="224"/>
      <c r="F272" s="224"/>
      <c r="G272" s="246"/>
      <c r="H272" s="246"/>
      <c r="I272" s="224"/>
      <c r="J272" s="218"/>
      <c r="K272" s="88"/>
    </row>
    <row r="273" spans="1:11" x14ac:dyDescent="0.2">
      <c r="A273" s="8"/>
      <c r="B273" s="7"/>
      <c r="C273" s="7"/>
      <c r="D273" s="218"/>
      <c r="E273" s="224"/>
      <c r="F273" s="224"/>
      <c r="G273" s="246"/>
      <c r="H273" s="246"/>
      <c r="I273" s="224"/>
      <c r="J273" s="218"/>
      <c r="K273" s="88"/>
    </row>
    <row r="274" spans="1:11" x14ac:dyDescent="0.2">
      <c r="A274" s="8"/>
      <c r="B274" s="7"/>
      <c r="C274" s="7"/>
      <c r="D274" s="218"/>
      <c r="E274" s="224"/>
      <c r="F274" s="224"/>
      <c r="G274" s="246"/>
      <c r="H274" s="246"/>
      <c r="I274" s="224"/>
      <c r="J274" s="218"/>
      <c r="K274" s="88"/>
    </row>
    <row r="275" spans="1:11" x14ac:dyDescent="0.2">
      <c r="A275" s="8"/>
      <c r="B275" s="7"/>
      <c r="C275" s="7"/>
      <c r="D275" s="218"/>
      <c r="E275" s="224"/>
      <c r="F275" s="224"/>
      <c r="G275" s="246"/>
      <c r="H275" s="246"/>
      <c r="I275" s="224"/>
      <c r="J275" s="218"/>
      <c r="K275" s="88"/>
    </row>
    <row r="276" spans="1:11" x14ac:dyDescent="0.2">
      <c r="A276" s="8"/>
      <c r="B276" s="7"/>
      <c r="C276" s="7"/>
      <c r="D276" s="218"/>
      <c r="E276" s="224"/>
      <c r="F276" s="224"/>
      <c r="G276" s="246"/>
      <c r="H276" s="246"/>
      <c r="I276" s="224"/>
      <c r="J276" s="218"/>
      <c r="K276" s="88"/>
    </row>
    <row r="277" spans="1:11" x14ac:dyDescent="0.2">
      <c r="A277" s="8"/>
      <c r="B277" s="7"/>
      <c r="C277" s="7"/>
      <c r="D277" s="218"/>
      <c r="E277" s="224"/>
      <c r="F277" s="224"/>
      <c r="G277" s="246"/>
      <c r="H277" s="246"/>
      <c r="I277" s="224"/>
      <c r="J277" s="218"/>
      <c r="K277" s="88"/>
    </row>
    <row r="278" spans="1:11" x14ac:dyDescent="0.2">
      <c r="A278" s="8"/>
      <c r="B278" s="7"/>
      <c r="C278" s="7"/>
      <c r="D278" s="218"/>
      <c r="E278" s="224"/>
      <c r="F278" s="224"/>
      <c r="G278" s="246"/>
      <c r="H278" s="246"/>
      <c r="I278" s="224"/>
      <c r="J278" s="218"/>
      <c r="K278" s="88"/>
    </row>
    <row r="279" spans="1:11" x14ac:dyDescent="0.2">
      <c r="A279" s="8"/>
      <c r="B279" s="7"/>
      <c r="C279" s="7"/>
      <c r="D279" s="218"/>
      <c r="E279" s="224"/>
      <c r="F279" s="224"/>
      <c r="G279" s="246"/>
      <c r="H279" s="246"/>
      <c r="I279" s="224"/>
      <c r="J279" s="218"/>
      <c r="K279" s="88"/>
    </row>
    <row r="280" spans="1:11" x14ac:dyDescent="0.2">
      <c r="A280" s="8"/>
      <c r="B280" s="7"/>
      <c r="C280" s="7"/>
      <c r="D280" s="218"/>
      <c r="E280" s="224"/>
      <c r="F280" s="224"/>
      <c r="G280" s="246"/>
      <c r="H280" s="246"/>
      <c r="I280" s="224"/>
      <c r="J280" s="218"/>
      <c r="K280" s="88"/>
    </row>
    <row r="281" spans="1:11" x14ac:dyDescent="0.2">
      <c r="A281" s="8"/>
      <c r="B281" s="7"/>
      <c r="C281" s="7"/>
      <c r="D281" s="218"/>
      <c r="E281" s="224"/>
      <c r="F281" s="224"/>
      <c r="G281" s="246"/>
      <c r="H281" s="246"/>
      <c r="I281" s="224"/>
      <c r="J281" s="218"/>
      <c r="K281" s="88"/>
    </row>
    <row r="282" spans="1:11" x14ac:dyDescent="0.2">
      <c r="A282" s="8"/>
      <c r="B282" s="7"/>
      <c r="C282" s="7"/>
      <c r="D282" s="218"/>
      <c r="E282" s="224"/>
      <c r="F282" s="224"/>
      <c r="G282" s="246"/>
      <c r="H282" s="246"/>
      <c r="I282" s="224"/>
      <c r="J282" s="218"/>
      <c r="K282" s="88"/>
    </row>
    <row r="283" spans="1:11" x14ac:dyDescent="0.2">
      <c r="A283" s="8"/>
      <c r="B283" s="7"/>
      <c r="C283" s="7"/>
      <c r="D283" s="218"/>
      <c r="E283" s="224"/>
      <c r="F283" s="224"/>
      <c r="G283" s="246"/>
      <c r="H283" s="246"/>
      <c r="I283" s="224"/>
      <c r="J283" s="218"/>
      <c r="K283" s="88"/>
    </row>
    <row r="284" spans="1:11" x14ac:dyDescent="0.2">
      <c r="A284" s="8"/>
      <c r="B284" s="7"/>
      <c r="C284" s="7"/>
      <c r="D284" s="218"/>
      <c r="E284" s="224"/>
      <c r="F284" s="224"/>
      <c r="G284" s="246"/>
      <c r="H284" s="246"/>
      <c r="I284" s="224"/>
      <c r="J284" s="218"/>
      <c r="K284" s="88"/>
    </row>
    <row r="285" spans="1:11" x14ac:dyDescent="0.2">
      <c r="A285" s="8"/>
      <c r="B285" s="7"/>
      <c r="C285" s="7"/>
      <c r="D285" s="218"/>
      <c r="E285" s="224"/>
      <c r="F285" s="224"/>
      <c r="G285" s="246"/>
      <c r="H285" s="246"/>
      <c r="I285" s="224"/>
      <c r="J285" s="218"/>
      <c r="K285" s="88"/>
    </row>
    <row r="286" spans="1:11" x14ac:dyDescent="0.2">
      <c r="A286" s="8"/>
      <c r="B286" s="7"/>
      <c r="C286" s="7"/>
      <c r="D286" s="218"/>
      <c r="E286" s="224"/>
      <c r="F286" s="224"/>
      <c r="G286" s="246"/>
      <c r="H286" s="246"/>
      <c r="I286" s="224"/>
      <c r="J286" s="218"/>
      <c r="K286" s="88"/>
    </row>
    <row r="287" spans="1:11" x14ac:dyDescent="0.2">
      <c r="A287" s="8"/>
      <c r="B287" s="7"/>
      <c r="C287" s="7"/>
      <c r="D287" s="218"/>
      <c r="E287" s="224"/>
      <c r="F287" s="224"/>
      <c r="G287" s="246"/>
      <c r="H287" s="246"/>
      <c r="I287" s="224"/>
      <c r="J287" s="218"/>
      <c r="K287" s="88"/>
    </row>
    <row r="288" spans="1:11" x14ac:dyDescent="0.2">
      <c r="A288" s="8"/>
      <c r="B288" s="7"/>
      <c r="C288" s="7"/>
      <c r="D288" s="218"/>
      <c r="E288" s="224"/>
      <c r="F288" s="224"/>
      <c r="G288" s="246"/>
      <c r="H288" s="246"/>
      <c r="I288" s="224"/>
      <c r="J288" s="218"/>
      <c r="K288" s="88"/>
    </row>
    <row r="289" spans="1:11" x14ac:dyDescent="0.2">
      <c r="A289" s="8"/>
      <c r="B289" s="7"/>
      <c r="C289" s="7"/>
      <c r="D289" s="218"/>
      <c r="E289" s="224"/>
      <c r="F289" s="224"/>
      <c r="G289" s="246"/>
      <c r="H289" s="246"/>
      <c r="I289" s="224"/>
      <c r="J289" s="218"/>
      <c r="K289" s="88"/>
    </row>
    <row r="290" spans="1:11" x14ac:dyDescent="0.2">
      <c r="A290" s="8"/>
      <c r="B290" s="7"/>
      <c r="C290" s="7"/>
      <c r="D290" s="218"/>
      <c r="E290" s="224"/>
      <c r="F290" s="224"/>
      <c r="G290" s="246"/>
      <c r="H290" s="246"/>
      <c r="I290" s="224"/>
      <c r="J290" s="218"/>
      <c r="K290" s="88"/>
    </row>
    <row r="291" spans="1:11" x14ac:dyDescent="0.2">
      <c r="A291" s="8"/>
      <c r="B291" s="7"/>
      <c r="C291" s="7"/>
      <c r="D291" s="218"/>
      <c r="E291" s="224"/>
      <c r="F291" s="224"/>
      <c r="G291" s="246"/>
      <c r="H291" s="246"/>
      <c r="I291" s="224"/>
      <c r="J291" s="218"/>
      <c r="K291" s="88"/>
    </row>
    <row r="292" spans="1:11" x14ac:dyDescent="0.2">
      <c r="A292" s="8"/>
      <c r="B292" s="7"/>
      <c r="C292" s="7"/>
      <c r="D292" s="218"/>
      <c r="E292" s="224"/>
      <c r="F292" s="224"/>
      <c r="G292" s="246"/>
      <c r="H292" s="246"/>
      <c r="I292" s="224"/>
      <c r="J292" s="218"/>
      <c r="K292" s="88"/>
    </row>
    <row r="293" spans="1:11" x14ac:dyDescent="0.2">
      <c r="A293" s="8"/>
      <c r="B293" s="7"/>
      <c r="C293" s="7"/>
      <c r="D293" s="218"/>
      <c r="E293" s="224"/>
      <c r="F293" s="224"/>
      <c r="G293" s="246"/>
      <c r="H293" s="246"/>
      <c r="I293" s="224"/>
      <c r="J293" s="218"/>
      <c r="K293" s="88"/>
    </row>
    <row r="294" spans="1:11" x14ac:dyDescent="0.2">
      <c r="A294" s="8"/>
      <c r="B294" s="7"/>
      <c r="C294" s="7"/>
      <c r="D294" s="218"/>
      <c r="E294" s="224"/>
      <c r="F294" s="224"/>
      <c r="G294" s="246"/>
      <c r="H294" s="246"/>
      <c r="I294" s="224"/>
      <c r="J294" s="218"/>
      <c r="K294" s="88"/>
    </row>
    <row r="295" spans="1:11" x14ac:dyDescent="0.2">
      <c r="A295" s="8"/>
      <c r="B295" s="7"/>
      <c r="C295" s="7"/>
      <c r="D295" s="218"/>
      <c r="E295" s="224"/>
      <c r="F295" s="224"/>
      <c r="G295" s="246"/>
      <c r="H295" s="246"/>
      <c r="I295" s="224"/>
      <c r="J295" s="218"/>
      <c r="K295" s="88"/>
    </row>
    <row r="296" spans="1:11" x14ac:dyDescent="0.2">
      <c r="A296" s="8"/>
      <c r="B296" s="7"/>
      <c r="C296" s="7"/>
      <c r="D296" s="218"/>
      <c r="E296" s="224"/>
      <c r="F296" s="224"/>
      <c r="G296" s="246"/>
      <c r="H296" s="246"/>
      <c r="I296" s="224"/>
      <c r="J296" s="218"/>
      <c r="K296" s="88"/>
    </row>
    <row r="297" spans="1:11" x14ac:dyDescent="0.2">
      <c r="A297" s="8"/>
      <c r="B297" s="7"/>
      <c r="C297" s="7"/>
      <c r="D297" s="218"/>
      <c r="E297" s="224"/>
      <c r="F297" s="224"/>
      <c r="G297" s="246"/>
      <c r="H297" s="246"/>
      <c r="I297" s="224"/>
      <c r="J297" s="218"/>
      <c r="K297" s="88"/>
    </row>
    <row r="298" spans="1:11" x14ac:dyDescent="0.2">
      <c r="A298" s="8"/>
      <c r="B298" s="7"/>
      <c r="C298" s="7"/>
      <c r="D298" s="218"/>
      <c r="E298" s="224"/>
      <c r="F298" s="224"/>
      <c r="G298" s="246"/>
      <c r="H298" s="246"/>
      <c r="I298" s="224"/>
      <c r="J298" s="218"/>
      <c r="K298" s="88"/>
    </row>
    <row r="299" spans="1:11" x14ac:dyDescent="0.2">
      <c r="A299" s="8"/>
      <c r="B299" s="7"/>
      <c r="C299" s="7"/>
      <c r="D299" s="218"/>
      <c r="E299" s="224"/>
      <c r="F299" s="224"/>
      <c r="G299" s="246"/>
      <c r="H299" s="246"/>
      <c r="I299" s="224"/>
      <c r="J299" s="218"/>
      <c r="K299" s="88"/>
    </row>
    <row r="300" spans="1:11" x14ac:dyDescent="0.2">
      <c r="A300" s="8"/>
      <c r="B300" s="7"/>
      <c r="C300" s="7"/>
      <c r="D300" s="218"/>
      <c r="E300" s="224"/>
      <c r="F300" s="224"/>
      <c r="G300" s="246"/>
      <c r="H300" s="246"/>
      <c r="I300" s="224"/>
      <c r="J300" s="218"/>
      <c r="K300" s="88"/>
    </row>
    <row r="301" spans="1:11" x14ac:dyDescent="0.2">
      <c r="A301" s="8"/>
      <c r="B301" s="7"/>
      <c r="C301" s="7"/>
      <c r="D301" s="218"/>
      <c r="E301" s="224"/>
      <c r="F301" s="224"/>
      <c r="G301" s="246"/>
      <c r="H301" s="246"/>
      <c r="I301" s="224"/>
      <c r="J301" s="218"/>
      <c r="K301" s="88"/>
    </row>
    <row r="302" spans="1:11" x14ac:dyDescent="0.2">
      <c r="A302" s="8"/>
      <c r="B302" s="7"/>
      <c r="C302" s="7"/>
      <c r="D302" s="218"/>
      <c r="E302" s="224"/>
      <c r="F302" s="224"/>
      <c r="G302" s="246"/>
      <c r="H302" s="246"/>
      <c r="I302" s="224"/>
      <c r="J302" s="218"/>
      <c r="K302" s="88"/>
    </row>
    <row r="303" spans="1:11" x14ac:dyDescent="0.2">
      <c r="A303" s="8"/>
      <c r="B303" s="7"/>
      <c r="C303" s="7"/>
      <c r="D303" s="218"/>
      <c r="E303" s="224"/>
      <c r="F303" s="224"/>
      <c r="G303" s="246"/>
      <c r="H303" s="246"/>
      <c r="I303" s="224"/>
      <c r="J303" s="218"/>
      <c r="K303" s="88"/>
    </row>
    <row r="304" spans="1:11" x14ac:dyDescent="0.2">
      <c r="A304" s="8"/>
      <c r="B304" s="7"/>
      <c r="C304" s="7"/>
      <c r="D304" s="218"/>
      <c r="E304" s="224"/>
      <c r="F304" s="224"/>
      <c r="G304" s="246"/>
      <c r="H304" s="246"/>
      <c r="I304" s="224"/>
      <c r="J304" s="218"/>
      <c r="K304" s="88"/>
    </row>
    <row r="305" spans="1:11" x14ac:dyDescent="0.2">
      <c r="A305" s="8"/>
      <c r="B305" s="7"/>
      <c r="C305" s="7"/>
      <c r="D305" s="218"/>
      <c r="E305" s="224"/>
      <c r="F305" s="224"/>
      <c r="G305" s="246"/>
      <c r="H305" s="246"/>
      <c r="I305" s="224"/>
      <c r="J305" s="218"/>
      <c r="K305" s="88"/>
    </row>
    <row r="306" spans="1:11" x14ac:dyDescent="0.2">
      <c r="A306" s="8"/>
      <c r="B306" s="7"/>
      <c r="C306" s="7"/>
      <c r="D306" s="218"/>
      <c r="E306" s="224"/>
      <c r="F306" s="224"/>
      <c r="G306" s="246"/>
      <c r="H306" s="246"/>
      <c r="I306" s="224"/>
      <c r="J306" s="218"/>
      <c r="K306" s="88"/>
    </row>
    <row r="307" spans="1:11" x14ac:dyDescent="0.2">
      <c r="A307" s="8"/>
      <c r="B307" s="7"/>
      <c r="C307" s="7"/>
      <c r="D307" s="218"/>
      <c r="E307" s="224"/>
      <c r="F307" s="224"/>
      <c r="G307" s="246"/>
      <c r="H307" s="246"/>
      <c r="I307" s="224"/>
      <c r="J307" s="218"/>
      <c r="K307" s="88"/>
    </row>
    <row r="308" spans="1:11" x14ac:dyDescent="0.2">
      <c r="A308" s="8"/>
      <c r="B308" s="7"/>
      <c r="C308" s="7"/>
      <c r="D308" s="218"/>
      <c r="E308" s="224"/>
      <c r="F308" s="224"/>
      <c r="G308" s="246"/>
      <c r="H308" s="246"/>
      <c r="I308" s="224"/>
      <c r="J308" s="218"/>
      <c r="K308" s="88"/>
    </row>
    <row r="309" spans="1:11" x14ac:dyDescent="0.2">
      <c r="A309" s="8"/>
      <c r="B309" s="7"/>
      <c r="C309" s="7"/>
      <c r="D309" s="218"/>
      <c r="E309" s="224"/>
      <c r="F309" s="224"/>
      <c r="G309" s="246"/>
      <c r="H309" s="246"/>
      <c r="I309" s="224"/>
      <c r="J309" s="218"/>
      <c r="K309" s="88"/>
    </row>
    <row r="310" spans="1:11" x14ac:dyDescent="0.2">
      <c r="A310" s="8"/>
      <c r="B310" s="7"/>
      <c r="C310" s="7"/>
      <c r="D310" s="218"/>
      <c r="E310" s="224"/>
      <c r="F310" s="224"/>
      <c r="G310" s="246"/>
      <c r="H310" s="246"/>
      <c r="I310" s="224"/>
      <c r="J310" s="218"/>
      <c r="K310" s="88"/>
    </row>
    <row r="311" spans="1:11" x14ac:dyDescent="0.2">
      <c r="A311" s="8"/>
      <c r="B311" s="7"/>
      <c r="C311" s="7"/>
      <c r="D311" s="218"/>
      <c r="E311" s="224"/>
      <c r="F311" s="224"/>
      <c r="G311" s="246"/>
      <c r="H311" s="246"/>
      <c r="I311" s="224"/>
      <c r="J311" s="218"/>
      <c r="K311" s="88"/>
    </row>
    <row r="312" spans="1:11" x14ac:dyDescent="0.2">
      <c r="A312" s="8"/>
      <c r="B312" s="7"/>
      <c r="C312" s="7"/>
      <c r="D312" s="218"/>
      <c r="E312" s="224"/>
      <c r="F312" s="224"/>
      <c r="G312" s="246"/>
      <c r="H312" s="246"/>
      <c r="I312" s="224"/>
      <c r="J312" s="218"/>
      <c r="K312" s="88"/>
    </row>
    <row r="313" spans="1:11" x14ac:dyDescent="0.2">
      <c r="A313" s="8"/>
      <c r="B313" s="7"/>
      <c r="C313" s="7"/>
      <c r="D313" s="218"/>
      <c r="E313" s="224"/>
      <c r="F313" s="224"/>
      <c r="G313" s="246"/>
      <c r="H313" s="246"/>
      <c r="I313" s="224"/>
      <c r="J313" s="218"/>
      <c r="K313" s="88"/>
    </row>
    <row r="314" spans="1:11" x14ac:dyDescent="0.2">
      <c r="A314" s="8"/>
      <c r="B314" s="7"/>
      <c r="C314" s="7"/>
      <c r="D314" s="218"/>
      <c r="E314" s="224"/>
      <c r="F314" s="224"/>
      <c r="G314" s="246"/>
      <c r="H314" s="246"/>
      <c r="I314" s="224"/>
      <c r="J314" s="218"/>
      <c r="K314" s="88"/>
    </row>
    <row r="315" spans="1:11" x14ac:dyDescent="0.2">
      <c r="A315" s="8"/>
      <c r="B315" s="7"/>
      <c r="C315" s="7"/>
      <c r="D315" s="218"/>
      <c r="E315" s="224"/>
      <c r="F315" s="224"/>
      <c r="G315" s="246"/>
      <c r="H315" s="246"/>
      <c r="I315" s="224"/>
      <c r="J315" s="218"/>
      <c r="K315" s="88"/>
    </row>
    <row r="316" spans="1:11" x14ac:dyDescent="0.2">
      <c r="A316" s="8"/>
      <c r="B316" s="7"/>
      <c r="C316" s="7"/>
      <c r="D316" s="218"/>
      <c r="E316" s="224"/>
      <c r="F316" s="224"/>
      <c r="G316" s="246"/>
      <c r="H316" s="246"/>
      <c r="I316" s="224"/>
      <c r="J316" s="218"/>
      <c r="K316" s="88"/>
    </row>
    <row r="317" spans="1:11" x14ac:dyDescent="0.2">
      <c r="A317" s="8"/>
      <c r="B317" s="7"/>
      <c r="C317" s="7"/>
      <c r="D317" s="218"/>
      <c r="E317" s="224"/>
      <c r="F317" s="224"/>
      <c r="G317" s="246"/>
      <c r="H317" s="246"/>
      <c r="I317" s="224"/>
      <c r="J317" s="218"/>
      <c r="K317" s="88"/>
    </row>
    <row r="318" spans="1:11" x14ac:dyDescent="0.2">
      <c r="A318" s="8"/>
      <c r="B318" s="7"/>
      <c r="C318" s="7"/>
      <c r="D318" s="218"/>
      <c r="E318" s="224"/>
      <c r="F318" s="224"/>
      <c r="G318" s="246"/>
      <c r="H318" s="246"/>
      <c r="I318" s="224"/>
      <c r="J318" s="218"/>
      <c r="K318" s="88"/>
    </row>
    <row r="319" spans="1:11" x14ac:dyDescent="0.2">
      <c r="A319" s="8"/>
      <c r="B319" s="7"/>
      <c r="C319" s="7"/>
      <c r="D319" s="218"/>
      <c r="E319" s="224"/>
      <c r="F319" s="224"/>
      <c r="G319" s="246"/>
      <c r="H319" s="246"/>
      <c r="I319" s="224"/>
      <c r="J319" s="218"/>
      <c r="K319" s="88"/>
    </row>
    <row r="320" spans="1:11" x14ac:dyDescent="0.2">
      <c r="A320" s="8"/>
      <c r="B320" s="7"/>
      <c r="C320" s="7"/>
      <c r="D320" s="218"/>
      <c r="E320" s="224"/>
      <c r="F320" s="224"/>
      <c r="G320" s="246"/>
      <c r="H320" s="246"/>
      <c r="I320" s="224"/>
      <c r="J320" s="218"/>
      <c r="K320" s="88"/>
    </row>
    <row r="321" spans="1:11" x14ac:dyDescent="0.2">
      <c r="A321" s="8"/>
      <c r="B321" s="7"/>
      <c r="C321" s="7"/>
      <c r="D321" s="218"/>
      <c r="E321" s="224"/>
      <c r="F321" s="224"/>
      <c r="G321" s="246"/>
      <c r="H321" s="246"/>
      <c r="I321" s="224"/>
      <c r="J321" s="218"/>
      <c r="K321" s="88"/>
    </row>
    <row r="322" spans="1:11" x14ac:dyDescent="0.2">
      <c r="A322" s="8"/>
      <c r="B322" s="7"/>
      <c r="C322" s="7"/>
      <c r="D322" s="218"/>
      <c r="E322" s="224"/>
      <c r="F322" s="224"/>
      <c r="G322" s="246"/>
      <c r="H322" s="246"/>
      <c r="I322" s="224"/>
      <c r="J322" s="218"/>
      <c r="K322" s="88"/>
    </row>
    <row r="323" spans="1:11" x14ac:dyDescent="0.2">
      <c r="A323" s="8"/>
      <c r="B323" s="7"/>
      <c r="C323" s="7"/>
      <c r="D323" s="218"/>
      <c r="E323" s="224"/>
      <c r="F323" s="224"/>
      <c r="G323" s="246"/>
      <c r="H323" s="246"/>
      <c r="I323" s="224"/>
      <c r="J323" s="218"/>
      <c r="K323" s="88"/>
    </row>
    <row r="324" spans="1:11" x14ac:dyDescent="0.2">
      <c r="A324" s="8"/>
      <c r="B324" s="7"/>
      <c r="C324" s="7"/>
      <c r="D324" s="218"/>
      <c r="E324" s="224"/>
      <c r="F324" s="224"/>
      <c r="G324" s="246"/>
      <c r="H324" s="246"/>
      <c r="I324" s="224"/>
      <c r="J324" s="218"/>
      <c r="K324" s="88"/>
    </row>
    <row r="325" spans="1:11" x14ac:dyDescent="0.2">
      <c r="A325" s="8"/>
      <c r="B325" s="7"/>
      <c r="C325" s="7"/>
      <c r="D325" s="218"/>
      <c r="E325" s="224"/>
      <c r="F325" s="224"/>
      <c r="G325" s="246"/>
      <c r="H325" s="246"/>
      <c r="I325" s="224"/>
      <c r="J325" s="218"/>
      <c r="K325" s="88"/>
    </row>
    <row r="326" spans="1:11" x14ac:dyDescent="0.2">
      <c r="A326" s="8"/>
      <c r="B326" s="7"/>
      <c r="C326" s="7"/>
      <c r="D326" s="218"/>
      <c r="E326" s="224"/>
      <c r="F326" s="224"/>
      <c r="G326" s="246"/>
      <c r="H326" s="246"/>
      <c r="I326" s="224"/>
      <c r="J326" s="218"/>
      <c r="K326" s="88"/>
    </row>
    <row r="327" spans="1:11" x14ac:dyDescent="0.2">
      <c r="A327" s="8"/>
      <c r="B327" s="7"/>
      <c r="C327" s="7"/>
      <c r="D327" s="218"/>
      <c r="E327" s="224"/>
      <c r="F327" s="224"/>
      <c r="G327" s="246"/>
      <c r="H327" s="246"/>
      <c r="I327" s="224"/>
      <c r="J327" s="218"/>
      <c r="K327" s="88"/>
    </row>
    <row r="328" spans="1:11" x14ac:dyDescent="0.2">
      <c r="A328" s="8"/>
      <c r="B328" s="7"/>
      <c r="C328" s="7"/>
      <c r="D328" s="218"/>
      <c r="E328" s="224"/>
      <c r="F328" s="224"/>
      <c r="G328" s="246"/>
      <c r="H328" s="246"/>
      <c r="I328" s="224"/>
      <c r="J328" s="218"/>
      <c r="K328" s="88"/>
    </row>
    <row r="329" spans="1:11" x14ac:dyDescent="0.2">
      <c r="A329" s="8"/>
      <c r="B329" s="7"/>
      <c r="C329" s="7"/>
      <c r="D329" s="218"/>
      <c r="E329" s="224"/>
      <c r="F329" s="224"/>
      <c r="G329" s="246"/>
      <c r="H329" s="246"/>
      <c r="I329" s="224"/>
      <c r="J329" s="218"/>
      <c r="K329" s="88"/>
    </row>
    <row r="330" spans="1:11" x14ac:dyDescent="0.2">
      <c r="A330" s="8"/>
      <c r="B330" s="7"/>
      <c r="C330" s="7"/>
      <c r="D330" s="218"/>
      <c r="E330" s="224"/>
      <c r="F330" s="224"/>
      <c r="G330" s="246"/>
      <c r="H330" s="246"/>
      <c r="I330" s="224"/>
      <c r="J330" s="218"/>
      <c r="K330" s="88"/>
    </row>
    <row r="331" spans="1:11" x14ac:dyDescent="0.2">
      <c r="A331" s="8"/>
      <c r="B331" s="7"/>
      <c r="C331" s="7"/>
      <c r="D331" s="218"/>
      <c r="E331" s="224"/>
      <c r="F331" s="224"/>
      <c r="G331" s="246"/>
      <c r="H331" s="246"/>
      <c r="I331" s="224"/>
      <c r="J331" s="218"/>
      <c r="K331" s="88"/>
    </row>
    <row r="332" spans="1:11" x14ac:dyDescent="0.2">
      <c r="A332" s="8"/>
      <c r="B332" s="7"/>
      <c r="C332" s="7"/>
      <c r="D332" s="218"/>
      <c r="E332" s="224"/>
      <c r="F332" s="224"/>
      <c r="G332" s="246"/>
      <c r="H332" s="246"/>
      <c r="I332" s="224"/>
      <c r="J332" s="218"/>
      <c r="K332" s="88"/>
    </row>
    <row r="333" spans="1:11" x14ac:dyDescent="0.2">
      <c r="A333" s="8"/>
      <c r="B333" s="7"/>
      <c r="C333" s="7"/>
      <c r="D333" s="218"/>
      <c r="E333" s="224"/>
      <c r="F333" s="224"/>
      <c r="G333" s="246"/>
      <c r="H333" s="246"/>
      <c r="I333" s="224"/>
      <c r="J333" s="218"/>
      <c r="K333" s="88"/>
    </row>
    <row r="334" spans="1:11" x14ac:dyDescent="0.2">
      <c r="A334" s="8"/>
      <c r="B334" s="7"/>
      <c r="C334" s="7"/>
      <c r="D334" s="218"/>
      <c r="E334" s="224"/>
      <c r="F334" s="224"/>
      <c r="G334" s="246"/>
      <c r="H334" s="246"/>
      <c r="I334" s="224"/>
      <c r="J334" s="218"/>
      <c r="K334" s="88"/>
    </row>
    <row r="335" spans="1:11" x14ac:dyDescent="0.2">
      <c r="A335" s="8"/>
      <c r="B335" s="7"/>
      <c r="C335" s="7"/>
      <c r="D335" s="218"/>
      <c r="E335" s="224"/>
      <c r="F335" s="224"/>
      <c r="G335" s="246"/>
      <c r="H335" s="246"/>
      <c r="I335" s="224"/>
      <c r="J335" s="218"/>
      <c r="K335" s="88"/>
    </row>
    <row r="336" spans="1:11" x14ac:dyDescent="0.2">
      <c r="A336" s="8"/>
      <c r="B336" s="7"/>
      <c r="C336" s="7"/>
      <c r="D336" s="218"/>
      <c r="E336" s="224"/>
      <c r="F336" s="224"/>
      <c r="G336" s="246"/>
      <c r="H336" s="246"/>
      <c r="I336" s="224"/>
      <c r="J336" s="218"/>
      <c r="K336" s="88"/>
    </row>
    <row r="337" spans="1:11" x14ac:dyDescent="0.2">
      <c r="A337" s="8"/>
      <c r="B337" s="7"/>
      <c r="C337" s="7"/>
      <c r="D337" s="218"/>
      <c r="E337" s="224"/>
      <c r="F337" s="224"/>
      <c r="G337" s="246"/>
      <c r="H337" s="246"/>
      <c r="I337" s="224"/>
      <c r="J337" s="218"/>
      <c r="K337" s="88"/>
    </row>
    <row r="338" spans="1:11" x14ac:dyDescent="0.2">
      <c r="A338" s="8"/>
      <c r="B338" s="7"/>
      <c r="C338" s="7"/>
      <c r="D338" s="218"/>
      <c r="E338" s="224"/>
      <c r="F338" s="224"/>
      <c r="G338" s="246"/>
      <c r="H338" s="246"/>
      <c r="I338" s="224"/>
      <c r="J338" s="218"/>
      <c r="K338" s="88"/>
    </row>
    <row r="339" spans="1:11" x14ac:dyDescent="0.2">
      <c r="A339" s="8"/>
      <c r="B339" s="7"/>
      <c r="C339" s="7"/>
      <c r="D339" s="218"/>
      <c r="E339" s="224"/>
      <c r="F339" s="224"/>
      <c r="G339" s="246"/>
      <c r="H339" s="246"/>
      <c r="I339" s="224"/>
      <c r="J339" s="218"/>
      <c r="K339" s="88"/>
    </row>
    <row r="340" spans="1:11" x14ac:dyDescent="0.2">
      <c r="A340" s="8"/>
      <c r="B340" s="7"/>
      <c r="C340" s="7"/>
      <c r="D340" s="218"/>
      <c r="E340" s="224"/>
      <c r="F340" s="224"/>
      <c r="G340" s="246"/>
      <c r="H340" s="246"/>
      <c r="I340" s="224"/>
      <c r="J340" s="218"/>
      <c r="K340" s="88"/>
    </row>
    <row r="341" spans="1:11" x14ac:dyDescent="0.2">
      <c r="A341" s="8"/>
      <c r="B341" s="7"/>
      <c r="C341" s="7"/>
      <c r="D341" s="218"/>
      <c r="E341" s="224"/>
      <c r="F341" s="224"/>
      <c r="G341" s="246"/>
      <c r="H341" s="246"/>
      <c r="I341" s="224"/>
      <c r="J341" s="218"/>
      <c r="K341" s="88"/>
    </row>
    <row r="342" spans="1:11" x14ac:dyDescent="0.2">
      <c r="A342" s="8"/>
      <c r="B342" s="7"/>
      <c r="C342" s="7"/>
      <c r="D342" s="218"/>
      <c r="E342" s="224"/>
      <c r="F342" s="224"/>
      <c r="G342" s="246"/>
      <c r="H342" s="246"/>
      <c r="I342" s="224"/>
      <c r="J342" s="218"/>
      <c r="K342" s="88"/>
    </row>
    <row r="343" spans="1:11" x14ac:dyDescent="0.2">
      <c r="A343" s="8"/>
      <c r="B343" s="7"/>
      <c r="C343" s="7"/>
      <c r="D343" s="218"/>
      <c r="E343" s="224"/>
      <c r="F343" s="224"/>
      <c r="G343" s="246"/>
      <c r="H343" s="246"/>
      <c r="I343" s="224"/>
      <c r="J343" s="218"/>
      <c r="K343" s="88"/>
    </row>
    <row r="344" spans="1:11" x14ac:dyDescent="0.2">
      <c r="A344" s="8"/>
      <c r="B344" s="7"/>
      <c r="C344" s="7"/>
      <c r="D344" s="218"/>
      <c r="E344" s="224"/>
      <c r="F344" s="224"/>
      <c r="G344" s="246"/>
      <c r="H344" s="246"/>
      <c r="I344" s="224"/>
      <c r="J344" s="218"/>
      <c r="K344" s="88"/>
    </row>
    <row r="345" spans="1:11" x14ac:dyDescent="0.2">
      <c r="A345" s="8"/>
      <c r="B345" s="7"/>
      <c r="C345" s="7"/>
      <c r="D345" s="218"/>
      <c r="E345" s="224"/>
      <c r="F345" s="224"/>
      <c r="G345" s="246"/>
      <c r="H345" s="246"/>
      <c r="I345" s="224"/>
      <c r="J345" s="218"/>
      <c r="K345" s="88"/>
    </row>
    <row r="346" spans="1:11" x14ac:dyDescent="0.2">
      <c r="A346" s="8"/>
      <c r="B346" s="7"/>
      <c r="C346" s="7"/>
      <c r="D346" s="218"/>
      <c r="E346" s="224"/>
      <c r="F346" s="224"/>
      <c r="G346" s="246"/>
      <c r="H346" s="246"/>
      <c r="I346" s="224"/>
      <c r="J346" s="218"/>
      <c r="K346" s="88"/>
    </row>
    <row r="347" spans="1:11" x14ac:dyDescent="0.2">
      <c r="A347" s="8"/>
      <c r="B347" s="7"/>
      <c r="C347" s="7"/>
      <c r="D347" s="218"/>
      <c r="E347" s="224"/>
      <c r="F347" s="224"/>
      <c r="G347" s="246"/>
      <c r="H347" s="246"/>
      <c r="I347" s="224"/>
      <c r="J347" s="218"/>
      <c r="K347" s="88"/>
    </row>
    <row r="348" spans="1:11" x14ac:dyDescent="0.2">
      <c r="A348" s="8"/>
      <c r="B348" s="7"/>
      <c r="C348" s="7"/>
      <c r="D348" s="218"/>
      <c r="E348" s="224"/>
      <c r="F348" s="224"/>
      <c r="G348" s="246"/>
      <c r="H348" s="246"/>
      <c r="I348" s="224"/>
      <c r="J348" s="218"/>
      <c r="K348" s="88"/>
    </row>
    <row r="349" spans="1:11" x14ac:dyDescent="0.2">
      <c r="A349" s="8"/>
      <c r="B349" s="7"/>
      <c r="C349" s="7"/>
      <c r="D349" s="218"/>
      <c r="E349" s="224"/>
      <c r="F349" s="224"/>
      <c r="G349" s="246"/>
      <c r="H349" s="246"/>
      <c r="I349" s="224"/>
      <c r="J349" s="218"/>
      <c r="K349" s="88"/>
    </row>
    <row r="350" spans="1:11" x14ac:dyDescent="0.2">
      <c r="A350" s="8"/>
      <c r="B350" s="7"/>
      <c r="C350" s="7"/>
      <c r="D350" s="218"/>
      <c r="E350" s="224"/>
      <c r="F350" s="224"/>
      <c r="G350" s="246"/>
      <c r="H350" s="246"/>
      <c r="I350" s="224"/>
      <c r="J350" s="218"/>
      <c r="K350" s="88"/>
    </row>
    <row r="351" spans="1:11" x14ac:dyDescent="0.2">
      <c r="A351" s="8"/>
      <c r="B351" s="7"/>
      <c r="C351" s="7"/>
      <c r="D351" s="218"/>
      <c r="E351" s="224"/>
      <c r="F351" s="224"/>
      <c r="G351" s="246"/>
      <c r="H351" s="246"/>
      <c r="I351" s="224"/>
      <c r="J351" s="218"/>
      <c r="K351" s="88"/>
    </row>
    <row r="352" spans="1:11" x14ac:dyDescent="0.2">
      <c r="A352" s="8"/>
      <c r="B352" s="7"/>
      <c r="C352" s="7"/>
      <c r="D352" s="218"/>
      <c r="E352" s="224"/>
      <c r="F352" s="224"/>
      <c r="G352" s="246"/>
      <c r="H352" s="246"/>
      <c r="I352" s="224"/>
      <c r="J352" s="218"/>
      <c r="K352" s="88"/>
    </row>
    <row r="353" spans="1:11" x14ac:dyDescent="0.2">
      <c r="A353" s="8"/>
      <c r="B353" s="7"/>
      <c r="C353" s="7"/>
      <c r="D353" s="218"/>
      <c r="E353" s="224"/>
      <c r="F353" s="224"/>
      <c r="G353" s="246"/>
      <c r="H353" s="246"/>
      <c r="I353" s="224"/>
      <c r="J353" s="218"/>
      <c r="K353" s="88"/>
    </row>
    <row r="354" spans="1:11" x14ac:dyDescent="0.2">
      <c r="A354" s="8"/>
      <c r="B354" s="7"/>
      <c r="C354" s="7"/>
      <c r="D354" s="218"/>
      <c r="E354" s="224"/>
      <c r="F354" s="224"/>
      <c r="G354" s="246"/>
      <c r="H354" s="246"/>
      <c r="I354" s="224"/>
      <c r="J354" s="218"/>
      <c r="K354" s="88"/>
    </row>
    <row r="355" spans="1:11" x14ac:dyDescent="0.2">
      <c r="A355" s="8"/>
      <c r="B355" s="7"/>
      <c r="C355" s="7"/>
      <c r="D355" s="218"/>
      <c r="E355" s="224"/>
      <c r="F355" s="224"/>
      <c r="G355" s="246"/>
      <c r="H355" s="246"/>
      <c r="I355" s="224"/>
      <c r="J355" s="218"/>
      <c r="K355" s="88"/>
    </row>
    <row r="356" spans="1:11" x14ac:dyDescent="0.2">
      <c r="A356" s="8"/>
      <c r="B356" s="7"/>
      <c r="C356" s="7"/>
      <c r="D356" s="218"/>
      <c r="E356" s="224"/>
      <c r="F356" s="224"/>
      <c r="G356" s="246"/>
      <c r="H356" s="246"/>
      <c r="I356" s="224"/>
      <c r="J356" s="218"/>
      <c r="K356" s="88"/>
    </row>
    <row r="357" spans="1:11" x14ac:dyDescent="0.2">
      <c r="A357" s="8"/>
      <c r="B357" s="7"/>
      <c r="C357" s="7"/>
      <c r="D357" s="218"/>
      <c r="E357" s="224"/>
      <c r="F357" s="224"/>
      <c r="G357" s="246"/>
      <c r="H357" s="246"/>
      <c r="I357" s="224"/>
      <c r="J357" s="218"/>
      <c r="K357" s="88"/>
    </row>
    <row r="358" spans="1:11" x14ac:dyDescent="0.2">
      <c r="A358" s="8"/>
      <c r="B358" s="7"/>
      <c r="C358" s="7"/>
      <c r="D358" s="218"/>
      <c r="E358" s="224"/>
      <c r="F358" s="224"/>
      <c r="G358" s="246"/>
      <c r="H358" s="246"/>
      <c r="I358" s="224"/>
      <c r="J358" s="218"/>
      <c r="K358" s="88"/>
    </row>
    <row r="359" spans="1:11" x14ac:dyDescent="0.2">
      <c r="A359" s="8"/>
      <c r="B359" s="7"/>
      <c r="C359" s="7"/>
      <c r="D359" s="218"/>
      <c r="E359" s="224"/>
      <c r="F359" s="224"/>
      <c r="G359" s="246"/>
      <c r="H359" s="246"/>
      <c r="I359" s="224"/>
      <c r="J359" s="218"/>
      <c r="K359" s="88"/>
    </row>
    <row r="360" spans="1:11" x14ac:dyDescent="0.2">
      <c r="A360" s="8"/>
      <c r="B360" s="7"/>
      <c r="C360" s="7"/>
      <c r="D360" s="218"/>
      <c r="E360" s="224"/>
      <c r="F360" s="224"/>
      <c r="G360" s="246"/>
      <c r="H360" s="246"/>
      <c r="I360" s="224"/>
      <c r="J360" s="218"/>
      <c r="K360" s="88"/>
    </row>
    <row r="361" spans="1:11" x14ac:dyDescent="0.2">
      <c r="A361" s="8"/>
      <c r="B361" s="7"/>
      <c r="C361" s="7"/>
      <c r="D361" s="218"/>
      <c r="E361" s="224"/>
      <c r="F361" s="224"/>
      <c r="G361" s="246"/>
      <c r="H361" s="246"/>
      <c r="I361" s="224"/>
      <c r="J361" s="218"/>
      <c r="K361" s="88"/>
    </row>
    <row r="362" spans="1:11" x14ac:dyDescent="0.2">
      <c r="A362" s="8"/>
      <c r="B362" s="7"/>
      <c r="C362" s="7"/>
      <c r="D362" s="218"/>
      <c r="E362" s="224"/>
      <c r="F362" s="224"/>
      <c r="G362" s="246"/>
      <c r="H362" s="246"/>
      <c r="I362" s="224"/>
      <c r="J362" s="218"/>
      <c r="K362" s="88"/>
    </row>
    <row r="363" spans="1:11" x14ac:dyDescent="0.2">
      <c r="A363" s="8"/>
      <c r="B363" s="7"/>
      <c r="C363" s="7"/>
      <c r="D363" s="218"/>
      <c r="E363" s="224"/>
      <c r="F363" s="224"/>
      <c r="G363" s="246"/>
      <c r="H363" s="246"/>
      <c r="I363" s="224"/>
      <c r="J363" s="218"/>
      <c r="K363" s="88"/>
    </row>
    <row r="364" spans="1:11" x14ac:dyDescent="0.2">
      <c r="A364" s="8"/>
      <c r="B364" s="7"/>
      <c r="C364" s="7"/>
      <c r="D364" s="218"/>
      <c r="E364" s="224"/>
      <c r="F364" s="224"/>
      <c r="G364" s="246"/>
      <c r="H364" s="246"/>
      <c r="I364" s="224"/>
      <c r="J364" s="218"/>
      <c r="K364" s="88"/>
    </row>
    <row r="365" spans="1:11" x14ac:dyDescent="0.2">
      <c r="A365" s="8"/>
      <c r="B365" s="7"/>
      <c r="C365" s="7"/>
      <c r="D365" s="218"/>
      <c r="E365" s="224"/>
      <c r="F365" s="224"/>
      <c r="G365" s="246"/>
      <c r="H365" s="246"/>
      <c r="I365" s="224"/>
      <c r="J365" s="218"/>
      <c r="K365" s="88"/>
    </row>
    <row r="366" spans="1:11" x14ac:dyDescent="0.2">
      <c r="A366" s="8"/>
      <c r="B366" s="7"/>
      <c r="C366" s="7"/>
      <c r="D366" s="218"/>
      <c r="E366" s="224"/>
      <c r="F366" s="224"/>
      <c r="G366" s="246"/>
      <c r="H366" s="246"/>
      <c r="I366" s="224"/>
      <c r="J366" s="218"/>
      <c r="K366" s="88"/>
    </row>
    <row r="367" spans="1:11" x14ac:dyDescent="0.2">
      <c r="A367" s="8"/>
      <c r="B367" s="7"/>
      <c r="C367" s="7"/>
      <c r="D367" s="218"/>
      <c r="E367" s="224"/>
      <c r="F367" s="224"/>
      <c r="G367" s="246"/>
      <c r="H367" s="246"/>
      <c r="I367" s="224"/>
      <c r="J367" s="218"/>
      <c r="K367" s="88"/>
    </row>
    <row r="368" spans="1:11" x14ac:dyDescent="0.2">
      <c r="A368" s="8"/>
      <c r="B368" s="7"/>
      <c r="C368" s="7"/>
      <c r="D368" s="218"/>
      <c r="E368" s="224"/>
      <c r="F368" s="224"/>
      <c r="G368" s="246"/>
      <c r="H368" s="246"/>
      <c r="I368" s="224"/>
      <c r="J368" s="218"/>
      <c r="K368" s="88"/>
    </row>
    <row r="369" spans="1:11" x14ac:dyDescent="0.2">
      <c r="A369" s="8"/>
      <c r="B369" s="7"/>
      <c r="C369" s="7"/>
      <c r="D369" s="218"/>
      <c r="E369" s="224"/>
      <c r="F369" s="224"/>
      <c r="G369" s="246"/>
      <c r="H369" s="246"/>
      <c r="I369" s="224"/>
      <c r="J369" s="218"/>
      <c r="K369" s="88"/>
    </row>
    <row r="370" spans="1:11" x14ac:dyDescent="0.2">
      <c r="A370" s="8"/>
      <c r="B370" s="7"/>
      <c r="C370" s="7"/>
      <c r="D370" s="218"/>
      <c r="E370" s="224"/>
      <c r="F370" s="224"/>
      <c r="G370" s="246"/>
      <c r="H370" s="246"/>
      <c r="I370" s="224"/>
      <c r="J370" s="218"/>
      <c r="K370" s="88"/>
    </row>
    <row r="371" spans="1:11" x14ac:dyDescent="0.2">
      <c r="A371" s="8"/>
      <c r="B371" s="7"/>
      <c r="C371" s="7"/>
      <c r="D371" s="218"/>
      <c r="E371" s="224"/>
      <c r="F371" s="224"/>
      <c r="G371" s="246"/>
      <c r="H371" s="246"/>
      <c r="I371" s="224"/>
      <c r="J371" s="218"/>
      <c r="K371" s="88"/>
    </row>
    <row r="372" spans="1:11" x14ac:dyDescent="0.2">
      <c r="A372" s="8"/>
      <c r="B372" s="7"/>
      <c r="C372" s="7"/>
      <c r="D372" s="218"/>
      <c r="E372" s="224"/>
      <c r="F372" s="224"/>
      <c r="G372" s="246"/>
      <c r="H372" s="246"/>
      <c r="I372" s="224"/>
      <c r="J372" s="218"/>
      <c r="K372" s="88"/>
    </row>
    <row r="373" spans="1:11" x14ac:dyDescent="0.2">
      <c r="A373" s="8"/>
      <c r="B373" s="7"/>
      <c r="C373" s="7"/>
      <c r="D373" s="218"/>
      <c r="E373" s="224"/>
      <c r="F373" s="224"/>
      <c r="G373" s="246"/>
      <c r="H373" s="246"/>
      <c r="I373" s="224"/>
      <c r="J373" s="218"/>
      <c r="K373" s="88"/>
    </row>
    <row r="374" spans="1:11" x14ac:dyDescent="0.2">
      <c r="A374" s="8"/>
      <c r="B374" s="7"/>
      <c r="C374" s="7"/>
      <c r="D374" s="218"/>
      <c r="E374" s="224"/>
      <c r="F374" s="224"/>
      <c r="G374" s="246"/>
      <c r="H374" s="246"/>
      <c r="I374" s="224"/>
      <c r="J374" s="218"/>
      <c r="K374" s="88"/>
    </row>
    <row r="375" spans="1:11" x14ac:dyDescent="0.2">
      <c r="A375" s="8"/>
      <c r="B375" s="7"/>
      <c r="C375" s="7"/>
      <c r="D375" s="218"/>
      <c r="E375" s="224"/>
      <c r="F375" s="224"/>
      <c r="G375" s="246"/>
      <c r="H375" s="246"/>
      <c r="I375" s="224"/>
      <c r="J375" s="218"/>
      <c r="K375" s="88"/>
    </row>
    <row r="376" spans="1:11" x14ac:dyDescent="0.2">
      <c r="A376" s="8"/>
      <c r="B376" s="7"/>
      <c r="C376" s="7"/>
      <c r="D376" s="218"/>
      <c r="E376" s="224"/>
      <c r="F376" s="224"/>
      <c r="G376" s="246"/>
      <c r="H376" s="246"/>
      <c r="I376" s="224"/>
      <c r="J376" s="218"/>
      <c r="K376" s="88"/>
    </row>
    <row r="377" spans="1:11" x14ac:dyDescent="0.2">
      <c r="A377" s="8"/>
      <c r="B377" s="7"/>
      <c r="C377" s="7"/>
      <c r="D377" s="218"/>
      <c r="E377" s="224"/>
      <c r="F377" s="224"/>
      <c r="G377" s="246"/>
      <c r="H377" s="246"/>
      <c r="I377" s="224"/>
      <c r="J377" s="218"/>
      <c r="K377" s="88"/>
    </row>
    <row r="378" spans="1:11" x14ac:dyDescent="0.2">
      <c r="A378" s="8"/>
      <c r="B378" s="7"/>
      <c r="C378" s="7"/>
      <c r="D378" s="218"/>
      <c r="E378" s="224"/>
      <c r="F378" s="224"/>
      <c r="G378" s="246"/>
      <c r="H378" s="246"/>
      <c r="I378" s="224"/>
      <c r="J378" s="218"/>
      <c r="K378" s="88"/>
    </row>
    <row r="379" spans="1:11" x14ac:dyDescent="0.2">
      <c r="A379" s="8"/>
      <c r="B379" s="7"/>
      <c r="C379" s="7"/>
      <c r="D379" s="218"/>
      <c r="E379" s="224"/>
      <c r="F379" s="224"/>
      <c r="G379" s="246"/>
      <c r="H379" s="246"/>
      <c r="I379" s="224"/>
      <c r="J379" s="218"/>
      <c r="K379" s="88"/>
    </row>
    <row r="380" spans="1:11" x14ac:dyDescent="0.2">
      <c r="A380" s="8"/>
      <c r="B380" s="7"/>
      <c r="C380" s="7"/>
      <c r="D380" s="218"/>
      <c r="E380" s="224"/>
      <c r="F380" s="224"/>
      <c r="G380" s="246"/>
      <c r="H380" s="246"/>
      <c r="I380" s="224"/>
      <c r="J380" s="218"/>
      <c r="K380" s="88"/>
    </row>
    <row r="381" spans="1:11" x14ac:dyDescent="0.2">
      <c r="A381" s="8"/>
      <c r="B381" s="7"/>
      <c r="C381" s="7"/>
      <c r="D381" s="218"/>
      <c r="E381" s="224"/>
      <c r="F381" s="224"/>
      <c r="G381" s="246"/>
      <c r="H381" s="246"/>
      <c r="I381" s="224"/>
      <c r="J381" s="218"/>
      <c r="K381" s="88"/>
    </row>
    <row r="382" spans="1:11" x14ac:dyDescent="0.2">
      <c r="A382" s="8"/>
      <c r="B382" s="7"/>
      <c r="C382" s="7"/>
      <c r="D382" s="218"/>
      <c r="E382" s="224"/>
      <c r="F382" s="224"/>
      <c r="G382" s="246"/>
      <c r="H382" s="246"/>
      <c r="I382" s="224"/>
      <c r="J382" s="218"/>
      <c r="K382" s="88"/>
    </row>
    <row r="383" spans="1:11" x14ac:dyDescent="0.2">
      <c r="A383" s="8"/>
      <c r="B383" s="7"/>
      <c r="C383" s="7"/>
      <c r="D383" s="218"/>
      <c r="E383" s="224"/>
      <c r="F383" s="224"/>
      <c r="G383" s="246"/>
      <c r="H383" s="246"/>
      <c r="I383" s="224"/>
      <c r="J383" s="218"/>
      <c r="K383" s="88"/>
    </row>
    <row r="384" spans="1:11" x14ac:dyDescent="0.2">
      <c r="A384" s="8"/>
      <c r="B384" s="7"/>
      <c r="C384" s="7"/>
      <c r="D384" s="218"/>
      <c r="E384" s="224"/>
      <c r="F384" s="224"/>
      <c r="G384" s="246"/>
      <c r="H384" s="246"/>
      <c r="I384" s="224"/>
      <c r="J384" s="218"/>
      <c r="K384" s="88"/>
    </row>
    <row r="385" spans="1:11" x14ac:dyDescent="0.2">
      <c r="A385" s="8"/>
      <c r="B385" s="7"/>
      <c r="C385" s="7"/>
      <c r="D385" s="218"/>
      <c r="E385" s="224"/>
      <c r="F385" s="224"/>
      <c r="G385" s="246"/>
      <c r="H385" s="246"/>
      <c r="I385" s="224"/>
      <c r="J385" s="218"/>
      <c r="K385" s="88"/>
    </row>
    <row r="386" spans="1:11" x14ac:dyDescent="0.2">
      <c r="A386" s="8"/>
      <c r="B386" s="7"/>
      <c r="C386" s="7"/>
      <c r="D386" s="218"/>
      <c r="E386" s="224"/>
      <c r="F386" s="224"/>
      <c r="G386" s="246"/>
      <c r="H386" s="246"/>
      <c r="I386" s="224"/>
      <c r="J386" s="218"/>
      <c r="K386" s="88"/>
    </row>
    <row r="387" spans="1:11" x14ac:dyDescent="0.2">
      <c r="A387" s="8"/>
      <c r="B387" s="7"/>
      <c r="C387" s="7"/>
      <c r="D387" s="218"/>
      <c r="E387" s="224"/>
      <c r="F387" s="224"/>
      <c r="G387" s="246"/>
      <c r="H387" s="246"/>
      <c r="I387" s="224"/>
      <c r="J387" s="218"/>
      <c r="K387" s="88"/>
    </row>
    <row r="388" spans="1:11" x14ac:dyDescent="0.2">
      <c r="A388" s="8"/>
      <c r="B388" s="7"/>
      <c r="C388" s="7"/>
      <c r="D388" s="218"/>
      <c r="E388" s="224"/>
      <c r="F388" s="224"/>
      <c r="G388" s="246"/>
      <c r="H388" s="246"/>
      <c r="I388" s="224"/>
      <c r="J388" s="218"/>
      <c r="K388" s="88"/>
    </row>
    <row r="389" spans="1:11" x14ac:dyDescent="0.2">
      <c r="A389" s="8"/>
      <c r="B389" s="7"/>
      <c r="C389" s="7"/>
      <c r="D389" s="218"/>
      <c r="E389" s="224"/>
      <c r="F389" s="224"/>
      <c r="G389" s="246"/>
      <c r="H389" s="246"/>
      <c r="I389" s="224"/>
      <c r="J389" s="218"/>
      <c r="K389" s="88"/>
    </row>
    <row r="390" spans="1:11" x14ac:dyDescent="0.2">
      <c r="A390" s="8"/>
      <c r="B390" s="7"/>
      <c r="C390" s="7"/>
      <c r="D390" s="218"/>
      <c r="E390" s="224"/>
      <c r="F390" s="224"/>
      <c r="G390" s="246"/>
      <c r="H390" s="246"/>
      <c r="I390" s="224"/>
      <c r="J390" s="218"/>
      <c r="K390" s="88"/>
    </row>
    <row r="391" spans="1:11" x14ac:dyDescent="0.2">
      <c r="A391" s="8"/>
      <c r="B391" s="7"/>
      <c r="C391" s="7"/>
      <c r="D391" s="218"/>
      <c r="E391" s="224"/>
      <c r="F391" s="224"/>
      <c r="G391" s="246"/>
      <c r="H391" s="246"/>
      <c r="I391" s="224"/>
      <c r="J391" s="218"/>
      <c r="K391" s="88"/>
    </row>
    <row r="392" spans="1:11" x14ac:dyDescent="0.2">
      <c r="A392" s="8"/>
      <c r="B392" s="7"/>
      <c r="C392" s="7"/>
      <c r="D392" s="218"/>
      <c r="E392" s="224"/>
      <c r="F392" s="224"/>
      <c r="G392" s="246"/>
      <c r="H392" s="246"/>
      <c r="I392" s="224"/>
      <c r="J392" s="218"/>
      <c r="K392" s="88"/>
    </row>
    <row r="393" spans="1:11" x14ac:dyDescent="0.2">
      <c r="A393" s="8"/>
      <c r="B393" s="7"/>
      <c r="C393" s="7"/>
      <c r="D393" s="218"/>
      <c r="E393" s="224"/>
      <c r="F393" s="224"/>
      <c r="G393" s="246"/>
      <c r="H393" s="246"/>
      <c r="I393" s="224"/>
      <c r="J393" s="218"/>
      <c r="K393" s="88"/>
    </row>
    <row r="394" spans="1:11" x14ac:dyDescent="0.2">
      <c r="A394" s="8"/>
      <c r="B394" s="7"/>
      <c r="C394" s="7"/>
      <c r="D394" s="218"/>
      <c r="E394" s="224"/>
      <c r="F394" s="224"/>
      <c r="G394" s="246"/>
      <c r="H394" s="246"/>
      <c r="I394" s="224"/>
      <c r="J394" s="218"/>
      <c r="K394" s="88"/>
    </row>
    <row r="395" spans="1:11" x14ac:dyDescent="0.2">
      <c r="A395" s="8"/>
      <c r="B395" s="7"/>
      <c r="C395" s="7"/>
      <c r="D395" s="218"/>
      <c r="E395" s="224"/>
      <c r="F395" s="224"/>
      <c r="G395" s="246"/>
      <c r="H395" s="246"/>
      <c r="I395" s="224"/>
      <c r="J395" s="218"/>
      <c r="K395" s="88"/>
    </row>
    <row r="396" spans="1:11" x14ac:dyDescent="0.2">
      <c r="A396" s="8"/>
      <c r="B396" s="7"/>
      <c r="C396" s="7"/>
      <c r="D396" s="218"/>
      <c r="E396" s="224"/>
      <c r="F396" s="224"/>
      <c r="G396" s="246"/>
      <c r="H396" s="246"/>
      <c r="I396" s="224"/>
      <c r="J396" s="218"/>
      <c r="K396" s="88"/>
    </row>
    <row r="397" spans="1:11" x14ac:dyDescent="0.2">
      <c r="A397" s="8"/>
      <c r="B397" s="7"/>
      <c r="C397" s="7"/>
      <c r="D397" s="218"/>
      <c r="E397" s="224"/>
      <c r="F397" s="224"/>
      <c r="G397" s="246"/>
      <c r="H397" s="246"/>
      <c r="I397" s="224"/>
      <c r="J397" s="218"/>
      <c r="K397" s="88"/>
    </row>
    <row r="398" spans="1:11" x14ac:dyDescent="0.2">
      <c r="A398" s="8"/>
      <c r="B398" s="7"/>
      <c r="C398" s="7"/>
      <c r="D398" s="218"/>
      <c r="E398" s="224"/>
      <c r="F398" s="224"/>
      <c r="G398" s="246"/>
      <c r="H398" s="246"/>
      <c r="I398" s="224"/>
      <c r="J398" s="218"/>
      <c r="K398" s="88"/>
    </row>
    <row r="399" spans="1:11" x14ac:dyDescent="0.2">
      <c r="A399" s="8"/>
      <c r="B399" s="7"/>
      <c r="C399" s="7"/>
      <c r="D399" s="218"/>
      <c r="E399" s="224"/>
      <c r="F399" s="224"/>
      <c r="G399" s="246"/>
      <c r="H399" s="246"/>
      <c r="I399" s="224"/>
      <c r="J399" s="218"/>
      <c r="K399" s="88"/>
    </row>
    <row r="400" spans="1:11" x14ac:dyDescent="0.2">
      <c r="A400" s="8"/>
      <c r="B400" s="7"/>
      <c r="C400" s="7"/>
      <c r="D400" s="218"/>
      <c r="E400" s="224"/>
      <c r="F400" s="224"/>
      <c r="G400" s="246"/>
      <c r="H400" s="246"/>
      <c r="I400" s="224"/>
      <c r="J400" s="218"/>
      <c r="K400" s="88"/>
    </row>
    <row r="401" spans="1:11" x14ac:dyDescent="0.2">
      <c r="A401" s="8"/>
      <c r="B401" s="7"/>
      <c r="C401" s="7"/>
      <c r="D401" s="218"/>
      <c r="E401" s="224"/>
      <c r="F401" s="224"/>
      <c r="G401" s="246"/>
      <c r="H401" s="246"/>
      <c r="I401" s="224"/>
      <c r="J401" s="218"/>
      <c r="K401" s="88"/>
    </row>
    <row r="402" spans="1:11" x14ac:dyDescent="0.2">
      <c r="A402" s="8"/>
      <c r="B402" s="7"/>
      <c r="C402" s="7"/>
      <c r="D402" s="218"/>
      <c r="E402" s="224"/>
      <c r="F402" s="224"/>
      <c r="G402" s="246"/>
      <c r="H402" s="246"/>
      <c r="I402" s="224"/>
      <c r="J402" s="218"/>
      <c r="K402" s="88"/>
    </row>
    <row r="403" spans="1:11" x14ac:dyDescent="0.2">
      <c r="A403" s="8"/>
      <c r="B403" s="7"/>
      <c r="C403" s="7"/>
      <c r="D403" s="218"/>
      <c r="E403" s="224"/>
      <c r="F403" s="224"/>
      <c r="G403" s="246"/>
      <c r="H403" s="246"/>
      <c r="I403" s="224"/>
      <c r="J403" s="218"/>
      <c r="K403" s="88"/>
    </row>
    <row r="404" spans="1:11" x14ac:dyDescent="0.2">
      <c r="A404" s="8"/>
      <c r="B404" s="7"/>
      <c r="C404" s="7"/>
      <c r="D404" s="218"/>
      <c r="E404" s="224"/>
      <c r="F404" s="224"/>
      <c r="G404" s="246"/>
      <c r="H404" s="246"/>
      <c r="I404" s="224"/>
      <c r="J404" s="218"/>
      <c r="K404" s="88"/>
    </row>
    <row r="405" spans="1:11" x14ac:dyDescent="0.2">
      <c r="A405" s="8"/>
      <c r="B405" s="7"/>
      <c r="C405" s="7"/>
      <c r="D405" s="218"/>
      <c r="E405" s="224"/>
      <c r="F405" s="224"/>
      <c r="G405" s="246"/>
      <c r="H405" s="246"/>
      <c r="I405" s="224"/>
      <c r="J405" s="218"/>
      <c r="K405" s="88"/>
    </row>
    <row r="406" spans="1:11" x14ac:dyDescent="0.2">
      <c r="A406" s="8"/>
      <c r="B406" s="7"/>
      <c r="C406" s="7"/>
      <c r="D406" s="218"/>
      <c r="E406" s="224"/>
      <c r="F406" s="224"/>
      <c r="G406" s="246"/>
      <c r="H406" s="246"/>
      <c r="I406" s="224"/>
      <c r="J406" s="218"/>
      <c r="K406" s="88"/>
    </row>
    <row r="407" spans="1:11" x14ac:dyDescent="0.2">
      <c r="A407" s="8"/>
      <c r="B407" s="7"/>
      <c r="C407" s="7"/>
      <c r="D407" s="218"/>
      <c r="E407" s="224"/>
      <c r="F407" s="224"/>
      <c r="G407" s="246"/>
      <c r="H407" s="246"/>
      <c r="I407" s="224"/>
      <c r="J407" s="218"/>
      <c r="K407" s="88"/>
    </row>
    <row r="408" spans="1:11" x14ac:dyDescent="0.2">
      <c r="A408" s="8"/>
      <c r="B408" s="7"/>
      <c r="C408" s="7"/>
      <c r="D408" s="218"/>
      <c r="E408" s="224"/>
      <c r="F408" s="224"/>
      <c r="G408" s="246"/>
      <c r="H408" s="246"/>
      <c r="I408" s="224"/>
      <c r="J408" s="218"/>
      <c r="K408" s="88"/>
    </row>
    <row r="409" spans="1:11" x14ac:dyDescent="0.2">
      <c r="A409" s="8"/>
      <c r="B409" s="7"/>
      <c r="C409" s="7"/>
      <c r="D409" s="218"/>
      <c r="E409" s="224"/>
      <c r="F409" s="224"/>
      <c r="G409" s="246"/>
      <c r="H409" s="246"/>
      <c r="I409" s="224"/>
      <c r="J409" s="218"/>
      <c r="K409" s="88"/>
    </row>
    <row r="410" spans="1:11" x14ac:dyDescent="0.2">
      <c r="A410" s="8"/>
      <c r="B410" s="7"/>
      <c r="C410" s="7"/>
      <c r="D410" s="218"/>
      <c r="E410" s="224"/>
      <c r="F410" s="224"/>
      <c r="G410" s="246"/>
      <c r="H410" s="246"/>
      <c r="I410" s="224"/>
      <c r="J410" s="218"/>
      <c r="K410" s="88"/>
    </row>
    <row r="411" spans="1:11" x14ac:dyDescent="0.2">
      <c r="A411" s="8"/>
      <c r="B411" s="7"/>
      <c r="C411" s="7"/>
      <c r="D411" s="218"/>
      <c r="E411" s="224"/>
      <c r="F411" s="224"/>
      <c r="G411" s="246"/>
      <c r="H411" s="246"/>
      <c r="I411" s="224"/>
      <c r="J411" s="218"/>
      <c r="K411" s="88"/>
    </row>
    <row r="412" spans="1:11" x14ac:dyDescent="0.2">
      <c r="A412" s="8"/>
      <c r="B412" s="7"/>
      <c r="C412" s="7"/>
      <c r="D412" s="218"/>
      <c r="E412" s="224"/>
      <c r="F412" s="224"/>
      <c r="G412" s="246"/>
      <c r="H412" s="246"/>
      <c r="I412" s="224"/>
      <c r="J412" s="218"/>
      <c r="K412" s="88"/>
    </row>
    <row r="413" spans="1:11" x14ac:dyDescent="0.2">
      <c r="A413" s="8"/>
      <c r="B413" s="7"/>
      <c r="C413" s="7"/>
      <c r="D413" s="218"/>
      <c r="E413" s="224"/>
      <c r="F413" s="224"/>
      <c r="G413" s="246"/>
      <c r="H413" s="246"/>
      <c r="I413" s="224"/>
      <c r="J413" s="218"/>
      <c r="K413" s="88"/>
    </row>
    <row r="414" spans="1:11" x14ac:dyDescent="0.2">
      <c r="A414" s="8"/>
      <c r="B414" s="7"/>
      <c r="C414" s="7"/>
      <c r="D414" s="218"/>
      <c r="E414" s="224"/>
      <c r="F414" s="224"/>
      <c r="G414" s="246"/>
      <c r="H414" s="246"/>
      <c r="I414" s="224"/>
      <c r="J414" s="218"/>
      <c r="K414" s="88"/>
    </row>
    <row r="415" spans="1:11" x14ac:dyDescent="0.2">
      <c r="A415" s="8"/>
      <c r="B415" s="7"/>
      <c r="C415" s="7"/>
      <c r="D415" s="218"/>
      <c r="E415" s="224"/>
      <c r="F415" s="224"/>
      <c r="G415" s="246"/>
      <c r="H415" s="246"/>
      <c r="I415" s="224"/>
      <c r="J415" s="218"/>
      <c r="K415" s="88"/>
    </row>
    <row r="416" spans="1:11" x14ac:dyDescent="0.2">
      <c r="A416" s="8"/>
      <c r="B416" s="7"/>
      <c r="C416" s="7"/>
      <c r="D416" s="218"/>
      <c r="E416" s="224"/>
      <c r="F416" s="224"/>
      <c r="G416" s="246"/>
      <c r="H416" s="246"/>
      <c r="I416" s="224"/>
      <c r="J416" s="218"/>
      <c r="K416" s="88"/>
    </row>
    <row r="417" spans="1:11" x14ac:dyDescent="0.2">
      <c r="A417" s="8"/>
      <c r="B417" s="7"/>
      <c r="C417" s="7"/>
      <c r="D417" s="218"/>
      <c r="E417" s="224"/>
      <c r="F417" s="224"/>
      <c r="G417" s="246"/>
      <c r="H417" s="246"/>
      <c r="I417" s="224"/>
      <c r="J417" s="218"/>
      <c r="K417" s="88"/>
    </row>
    <row r="418" spans="1:11" x14ac:dyDescent="0.2">
      <c r="A418" s="8"/>
      <c r="B418" s="7"/>
      <c r="C418" s="7"/>
      <c r="D418" s="218"/>
      <c r="E418" s="224"/>
      <c r="F418" s="224"/>
      <c r="G418" s="246"/>
      <c r="H418" s="246"/>
      <c r="I418" s="224"/>
      <c r="J418" s="218"/>
      <c r="K418" s="88"/>
    </row>
    <row r="419" spans="1:11" x14ac:dyDescent="0.2">
      <c r="A419" s="8"/>
      <c r="B419" s="7"/>
      <c r="C419" s="7"/>
      <c r="D419" s="218"/>
      <c r="E419" s="224"/>
      <c r="F419" s="224"/>
      <c r="G419" s="246"/>
      <c r="H419" s="246"/>
      <c r="I419" s="224"/>
      <c r="J419" s="218"/>
      <c r="K419" s="88"/>
    </row>
    <row r="420" spans="1:11" x14ac:dyDescent="0.2">
      <c r="A420" s="8"/>
      <c r="B420" s="7"/>
      <c r="C420" s="7"/>
      <c r="D420" s="218"/>
      <c r="E420" s="224"/>
      <c r="F420" s="224"/>
      <c r="G420" s="246"/>
      <c r="H420" s="246"/>
      <c r="I420" s="224"/>
      <c r="J420" s="218"/>
      <c r="K420" s="88"/>
    </row>
    <row r="421" spans="1:11" x14ac:dyDescent="0.2">
      <c r="A421" s="8"/>
      <c r="B421" s="7"/>
      <c r="C421" s="7"/>
      <c r="D421" s="218"/>
      <c r="E421" s="224"/>
      <c r="F421" s="224"/>
      <c r="G421" s="246"/>
      <c r="H421" s="246"/>
      <c r="I421" s="224"/>
      <c r="J421" s="218"/>
      <c r="K421" s="88"/>
    </row>
    <row r="422" spans="1:11" x14ac:dyDescent="0.2">
      <c r="A422" s="8"/>
      <c r="B422" s="7"/>
      <c r="C422" s="7"/>
      <c r="D422" s="218"/>
      <c r="E422" s="224"/>
      <c r="F422" s="224"/>
      <c r="G422" s="246"/>
      <c r="H422" s="246"/>
      <c r="I422" s="224"/>
      <c r="J422" s="218"/>
      <c r="K422" s="88"/>
    </row>
    <row r="423" spans="1:11" x14ac:dyDescent="0.2">
      <c r="A423" s="8"/>
      <c r="B423" s="7"/>
      <c r="C423" s="7"/>
      <c r="D423" s="218"/>
      <c r="E423" s="224"/>
      <c r="F423" s="224"/>
      <c r="G423" s="246"/>
      <c r="H423" s="246"/>
      <c r="I423" s="224"/>
      <c r="J423" s="218"/>
      <c r="K423" s="88"/>
    </row>
    <row r="424" spans="1:11" x14ac:dyDescent="0.2">
      <c r="A424" s="8"/>
      <c r="B424" s="7"/>
      <c r="C424" s="7"/>
      <c r="D424" s="218"/>
      <c r="E424" s="224"/>
      <c r="F424" s="224"/>
      <c r="G424" s="246"/>
      <c r="H424" s="246"/>
      <c r="I424" s="224"/>
      <c r="J424" s="218"/>
      <c r="K424" s="88"/>
    </row>
    <row r="425" spans="1:11" x14ac:dyDescent="0.2">
      <c r="A425" s="8"/>
      <c r="B425" s="7"/>
      <c r="C425" s="7"/>
      <c r="D425" s="218"/>
      <c r="E425" s="224"/>
      <c r="F425" s="224"/>
      <c r="G425" s="246"/>
      <c r="H425" s="246"/>
      <c r="I425" s="224"/>
      <c r="J425" s="218"/>
      <c r="K425" s="88"/>
    </row>
    <row r="426" spans="1:11" x14ac:dyDescent="0.2">
      <c r="A426" s="8"/>
      <c r="B426" s="7"/>
      <c r="C426" s="7"/>
      <c r="D426" s="218"/>
      <c r="E426" s="224"/>
      <c r="F426" s="224"/>
      <c r="G426" s="246"/>
      <c r="H426" s="246"/>
      <c r="I426" s="224"/>
      <c r="J426" s="218"/>
      <c r="K426" s="88"/>
    </row>
    <row r="427" spans="1:11" x14ac:dyDescent="0.2">
      <c r="A427" s="8"/>
      <c r="B427" s="7"/>
      <c r="C427" s="7"/>
      <c r="D427" s="218"/>
      <c r="E427" s="224"/>
      <c r="F427" s="224"/>
      <c r="G427" s="246"/>
      <c r="H427" s="246"/>
      <c r="I427" s="224"/>
      <c r="J427" s="218"/>
      <c r="K427" s="88"/>
    </row>
    <row r="428" spans="1:11" x14ac:dyDescent="0.2">
      <c r="A428" s="8"/>
      <c r="B428" s="7"/>
      <c r="C428" s="7"/>
      <c r="D428" s="218"/>
      <c r="E428" s="224"/>
      <c r="F428" s="224"/>
      <c r="G428" s="246"/>
      <c r="H428" s="246"/>
      <c r="I428" s="224"/>
      <c r="J428" s="218"/>
      <c r="K428" s="88"/>
    </row>
    <row r="429" spans="1:11" x14ac:dyDescent="0.2">
      <c r="A429" s="8"/>
      <c r="B429" s="7"/>
      <c r="C429" s="7"/>
      <c r="D429" s="218"/>
      <c r="E429" s="224"/>
      <c r="F429" s="224"/>
      <c r="G429" s="246"/>
      <c r="H429" s="246"/>
      <c r="I429" s="224"/>
      <c r="J429" s="218"/>
      <c r="K429" s="88"/>
    </row>
    <row r="430" spans="1:11" x14ac:dyDescent="0.2">
      <c r="A430" s="8"/>
      <c r="B430" s="7"/>
      <c r="C430" s="7"/>
      <c r="D430" s="218"/>
      <c r="E430" s="224"/>
      <c r="F430" s="224"/>
      <c r="G430" s="246"/>
      <c r="H430" s="246"/>
      <c r="I430" s="224"/>
      <c r="J430" s="218"/>
      <c r="K430" s="88"/>
    </row>
    <row r="431" spans="1:11" x14ac:dyDescent="0.2">
      <c r="A431" s="8"/>
      <c r="B431" s="7"/>
      <c r="C431" s="7"/>
      <c r="D431" s="218"/>
      <c r="E431" s="224"/>
      <c r="F431" s="224"/>
      <c r="G431" s="246"/>
      <c r="H431" s="246"/>
      <c r="I431" s="224"/>
      <c r="J431" s="218"/>
      <c r="K431" s="88"/>
    </row>
    <row r="432" spans="1:11" x14ac:dyDescent="0.2">
      <c r="A432" s="8"/>
      <c r="B432" s="7"/>
      <c r="C432" s="7"/>
      <c r="D432" s="218"/>
      <c r="E432" s="224"/>
      <c r="F432" s="224"/>
      <c r="G432" s="246"/>
      <c r="H432" s="246"/>
      <c r="I432" s="224"/>
      <c r="J432" s="218"/>
      <c r="K432" s="88"/>
    </row>
    <row r="433" spans="1:11" x14ac:dyDescent="0.2">
      <c r="A433" s="8"/>
      <c r="B433" s="7"/>
      <c r="C433" s="7"/>
      <c r="D433" s="218"/>
      <c r="E433" s="224"/>
      <c r="F433" s="224"/>
      <c r="G433" s="246"/>
      <c r="H433" s="246"/>
      <c r="I433" s="224"/>
      <c r="J433" s="218"/>
      <c r="K433" s="88"/>
    </row>
    <row r="434" spans="1:11" x14ac:dyDescent="0.2">
      <c r="A434" s="8"/>
      <c r="B434" s="7"/>
      <c r="C434" s="7"/>
      <c r="D434" s="218"/>
      <c r="E434" s="224"/>
      <c r="F434" s="224"/>
      <c r="G434" s="246"/>
      <c r="H434" s="246"/>
      <c r="I434" s="224"/>
      <c r="J434" s="218"/>
      <c r="K434" s="88"/>
    </row>
    <row r="435" spans="1:11" x14ac:dyDescent="0.2">
      <c r="A435" s="8"/>
      <c r="B435" s="7"/>
      <c r="C435" s="7"/>
      <c r="D435" s="218"/>
      <c r="E435" s="224"/>
      <c r="F435" s="224"/>
      <c r="G435" s="246"/>
      <c r="H435" s="246"/>
      <c r="I435" s="224"/>
      <c r="J435" s="218"/>
      <c r="K435" s="88"/>
    </row>
    <row r="436" spans="1:11" x14ac:dyDescent="0.2">
      <c r="A436" s="8"/>
      <c r="B436" s="7"/>
      <c r="C436" s="7"/>
      <c r="D436" s="218"/>
      <c r="E436" s="224"/>
      <c r="F436" s="224"/>
      <c r="G436" s="246"/>
      <c r="H436" s="246"/>
      <c r="I436" s="224"/>
      <c r="J436" s="218"/>
      <c r="K436" s="88"/>
    </row>
    <row r="437" spans="1:11" x14ac:dyDescent="0.2">
      <c r="A437" s="8"/>
      <c r="B437" s="7"/>
      <c r="C437" s="7"/>
      <c r="D437" s="218"/>
      <c r="E437" s="224"/>
      <c r="F437" s="224"/>
      <c r="G437" s="246"/>
      <c r="H437" s="246"/>
      <c r="I437" s="224"/>
      <c r="J437" s="218"/>
      <c r="K437" s="88"/>
    </row>
    <row r="438" spans="1:11" x14ac:dyDescent="0.2">
      <c r="A438" s="8"/>
      <c r="B438" s="7"/>
      <c r="C438" s="7"/>
      <c r="D438" s="218"/>
      <c r="E438" s="224"/>
      <c r="F438" s="224"/>
      <c r="G438" s="246"/>
      <c r="H438" s="246"/>
      <c r="I438" s="224"/>
      <c r="J438" s="218"/>
      <c r="K438" s="88"/>
    </row>
    <row r="439" spans="1:11" x14ac:dyDescent="0.2">
      <c r="A439" s="8"/>
      <c r="B439" s="7"/>
      <c r="C439" s="7"/>
      <c r="D439" s="218"/>
      <c r="E439" s="224"/>
      <c r="F439" s="224"/>
      <c r="G439" s="246"/>
      <c r="H439" s="246"/>
      <c r="I439" s="224"/>
      <c r="J439" s="218"/>
      <c r="K439" s="88"/>
    </row>
    <row r="440" spans="1:11" x14ac:dyDescent="0.2">
      <c r="A440" s="8"/>
      <c r="B440" s="7"/>
      <c r="C440" s="7"/>
      <c r="D440" s="218"/>
      <c r="E440" s="224"/>
      <c r="F440" s="224"/>
      <c r="G440" s="246"/>
      <c r="H440" s="246"/>
      <c r="I440" s="224"/>
      <c r="J440" s="218"/>
      <c r="K440" s="88"/>
    </row>
    <row r="441" spans="1:11" x14ac:dyDescent="0.2">
      <c r="A441" s="8"/>
      <c r="B441" s="7"/>
      <c r="C441" s="7"/>
      <c r="D441" s="218"/>
      <c r="E441" s="224"/>
      <c r="F441" s="224"/>
      <c r="G441" s="246"/>
      <c r="H441" s="246"/>
      <c r="I441" s="224"/>
      <c r="J441" s="218"/>
      <c r="K441" s="88"/>
    </row>
    <row r="442" spans="1:11" x14ac:dyDescent="0.2">
      <c r="A442" s="8"/>
      <c r="B442" s="7"/>
      <c r="C442" s="7"/>
      <c r="D442" s="218"/>
      <c r="E442" s="224"/>
      <c r="F442" s="224"/>
      <c r="G442" s="246"/>
      <c r="H442" s="246"/>
      <c r="I442" s="224"/>
      <c r="J442" s="218"/>
      <c r="K442" s="88"/>
    </row>
    <row r="443" spans="1:11" x14ac:dyDescent="0.2">
      <c r="A443" s="8"/>
      <c r="B443" s="7"/>
      <c r="C443" s="7"/>
      <c r="D443" s="218"/>
      <c r="E443" s="224"/>
      <c r="F443" s="224"/>
      <c r="G443" s="246"/>
      <c r="H443" s="246"/>
      <c r="I443" s="224"/>
      <c r="J443" s="218"/>
      <c r="K443" s="88"/>
    </row>
    <row r="444" spans="1:11" x14ac:dyDescent="0.2">
      <c r="A444" s="8"/>
      <c r="B444" s="7"/>
      <c r="C444" s="7"/>
      <c r="D444" s="218"/>
      <c r="E444" s="224"/>
      <c r="F444" s="224"/>
      <c r="G444" s="246"/>
      <c r="H444" s="246"/>
      <c r="I444" s="224"/>
      <c r="J444" s="218"/>
      <c r="K444" s="88"/>
    </row>
    <row r="445" spans="1:11" x14ac:dyDescent="0.2">
      <c r="A445" s="8"/>
      <c r="B445" s="7"/>
      <c r="C445" s="7"/>
      <c r="D445" s="218"/>
      <c r="E445" s="224"/>
      <c r="F445" s="224"/>
      <c r="G445" s="246"/>
      <c r="H445" s="246"/>
      <c r="I445" s="224"/>
      <c r="J445" s="218"/>
      <c r="K445" s="88"/>
    </row>
    <row r="446" spans="1:11" x14ac:dyDescent="0.2">
      <c r="A446" s="8"/>
      <c r="B446" s="7"/>
      <c r="C446" s="7"/>
      <c r="D446" s="218"/>
      <c r="E446" s="224"/>
      <c r="F446" s="224"/>
      <c r="G446" s="246"/>
      <c r="H446" s="246"/>
      <c r="I446" s="224"/>
      <c r="J446" s="218"/>
      <c r="K446" s="88"/>
    </row>
    <row r="447" spans="1:11" x14ac:dyDescent="0.2">
      <c r="A447" s="8"/>
      <c r="B447" s="7"/>
      <c r="C447" s="7"/>
      <c r="D447" s="218"/>
      <c r="E447" s="224"/>
      <c r="F447" s="224"/>
      <c r="G447" s="246"/>
      <c r="H447" s="246"/>
      <c r="I447" s="224"/>
      <c r="J447" s="218"/>
      <c r="K447" s="88"/>
    </row>
    <row r="448" spans="1:11" x14ac:dyDescent="0.2">
      <c r="A448" s="8"/>
      <c r="B448" s="7"/>
      <c r="C448" s="7"/>
      <c r="D448" s="218"/>
      <c r="E448" s="224"/>
      <c r="F448" s="224"/>
      <c r="G448" s="246"/>
      <c r="H448" s="246"/>
      <c r="I448" s="224"/>
      <c r="J448" s="218"/>
      <c r="K448" s="88"/>
    </row>
    <row r="449" spans="1:11" x14ac:dyDescent="0.2">
      <c r="A449" s="8"/>
      <c r="B449" s="7"/>
      <c r="C449" s="7"/>
      <c r="D449" s="218"/>
      <c r="E449" s="224"/>
      <c r="F449" s="224"/>
      <c r="G449" s="246"/>
      <c r="H449" s="246"/>
      <c r="I449" s="224"/>
      <c r="J449" s="218"/>
      <c r="K449" s="88"/>
    </row>
    <row r="450" spans="1:11" x14ac:dyDescent="0.2">
      <c r="A450" s="8"/>
      <c r="B450" s="7"/>
      <c r="C450" s="7"/>
      <c r="D450" s="218"/>
      <c r="E450" s="224"/>
      <c r="F450" s="224"/>
      <c r="G450" s="246"/>
      <c r="H450" s="246"/>
      <c r="I450" s="224"/>
      <c r="J450" s="218"/>
      <c r="K450" s="88"/>
    </row>
    <row r="451" spans="1:11" x14ac:dyDescent="0.2">
      <c r="A451" s="8"/>
      <c r="B451" s="7"/>
      <c r="C451" s="7"/>
      <c r="D451" s="218"/>
      <c r="E451" s="224"/>
      <c r="F451" s="224"/>
      <c r="G451" s="246"/>
      <c r="H451" s="246"/>
      <c r="I451" s="224"/>
      <c r="J451" s="218"/>
      <c r="K451" s="88"/>
    </row>
    <row r="452" spans="1:11" x14ac:dyDescent="0.2">
      <c r="A452" s="8"/>
      <c r="B452" s="7"/>
      <c r="C452" s="7"/>
      <c r="D452" s="218"/>
      <c r="E452" s="224"/>
      <c r="F452" s="224"/>
      <c r="G452" s="246"/>
      <c r="H452" s="246"/>
      <c r="I452" s="224"/>
      <c r="J452" s="218"/>
      <c r="K452" s="88"/>
    </row>
    <row r="453" spans="1:11" x14ac:dyDescent="0.2">
      <c r="A453" s="8"/>
      <c r="B453" s="7"/>
      <c r="C453" s="7"/>
      <c r="D453" s="218"/>
      <c r="E453" s="224"/>
      <c r="F453" s="224"/>
      <c r="G453" s="246"/>
      <c r="H453" s="246"/>
      <c r="I453" s="224"/>
      <c r="J453" s="218"/>
      <c r="K453" s="88"/>
    </row>
    <row r="454" spans="1:11" x14ac:dyDescent="0.2">
      <c r="A454" s="8"/>
      <c r="B454" s="7"/>
      <c r="C454" s="7"/>
      <c r="D454" s="218"/>
      <c r="E454" s="224"/>
      <c r="F454" s="224"/>
      <c r="G454" s="246"/>
      <c r="H454" s="246"/>
      <c r="I454" s="224"/>
      <c r="J454" s="218"/>
      <c r="K454" s="88"/>
    </row>
    <row r="455" spans="1:11" x14ac:dyDescent="0.2">
      <c r="A455" s="8"/>
      <c r="B455" s="7"/>
      <c r="C455" s="7"/>
      <c r="D455" s="218"/>
      <c r="E455" s="224"/>
      <c r="F455" s="224"/>
      <c r="G455" s="246"/>
      <c r="H455" s="246"/>
      <c r="I455" s="224"/>
      <c r="J455" s="218"/>
      <c r="K455" s="88"/>
    </row>
    <row r="456" spans="1:11" x14ac:dyDescent="0.2">
      <c r="A456" s="8"/>
      <c r="B456" s="7"/>
      <c r="C456" s="7"/>
      <c r="D456" s="218"/>
      <c r="E456" s="224"/>
      <c r="F456" s="224"/>
      <c r="G456" s="246"/>
      <c r="H456" s="246"/>
      <c r="I456" s="224"/>
      <c r="J456" s="218"/>
      <c r="K456" s="88"/>
    </row>
    <row r="457" spans="1:11" x14ac:dyDescent="0.2">
      <c r="A457" s="8"/>
      <c r="B457" s="7"/>
      <c r="C457" s="7"/>
      <c r="D457" s="218"/>
      <c r="E457" s="224"/>
      <c r="F457" s="224"/>
      <c r="G457" s="246"/>
      <c r="H457" s="246"/>
      <c r="I457" s="224"/>
      <c r="J457" s="218"/>
      <c r="K457" s="88"/>
    </row>
    <row r="458" spans="1:11" x14ac:dyDescent="0.2">
      <c r="A458" s="8"/>
      <c r="B458" s="7"/>
      <c r="C458" s="7"/>
      <c r="D458" s="218"/>
      <c r="E458" s="224"/>
      <c r="F458" s="224"/>
      <c r="G458" s="246"/>
      <c r="H458" s="246"/>
      <c r="I458" s="224"/>
      <c r="J458" s="218"/>
      <c r="K458" s="88"/>
    </row>
    <row r="459" spans="1:11" x14ac:dyDescent="0.2">
      <c r="A459" s="8"/>
      <c r="B459" s="7"/>
      <c r="C459" s="7"/>
      <c r="D459" s="218"/>
      <c r="E459" s="224"/>
      <c r="F459" s="224"/>
      <c r="G459" s="246"/>
      <c r="H459" s="246"/>
      <c r="I459" s="224"/>
      <c r="J459" s="218"/>
      <c r="K459" s="88"/>
    </row>
    <row r="460" spans="1:11" x14ac:dyDescent="0.2">
      <c r="A460" s="8"/>
      <c r="B460" s="7"/>
      <c r="C460" s="7"/>
      <c r="D460" s="218"/>
      <c r="E460" s="224"/>
      <c r="F460" s="224"/>
      <c r="G460" s="246"/>
      <c r="H460" s="246"/>
      <c r="I460" s="224"/>
      <c r="J460" s="218"/>
      <c r="K460" s="88"/>
    </row>
    <row r="461" spans="1:11" x14ac:dyDescent="0.2">
      <c r="A461" s="8"/>
      <c r="B461" s="7"/>
      <c r="C461" s="7"/>
      <c r="D461" s="218"/>
      <c r="E461" s="224"/>
      <c r="F461" s="224"/>
      <c r="G461" s="246"/>
      <c r="H461" s="246"/>
      <c r="I461" s="224"/>
      <c r="J461" s="218"/>
      <c r="K461" s="88"/>
    </row>
    <row r="462" spans="1:11" x14ac:dyDescent="0.2">
      <c r="A462" s="8"/>
      <c r="B462" s="7"/>
      <c r="C462" s="7"/>
      <c r="D462" s="218"/>
      <c r="E462" s="224"/>
      <c r="F462" s="224"/>
      <c r="G462" s="246"/>
      <c r="H462" s="246"/>
      <c r="I462" s="224"/>
      <c r="J462" s="218"/>
      <c r="K462" s="88"/>
    </row>
    <row r="463" spans="1:11" x14ac:dyDescent="0.2">
      <c r="A463" s="8"/>
      <c r="B463" s="7"/>
      <c r="C463" s="7"/>
      <c r="D463" s="218"/>
      <c r="E463" s="224"/>
      <c r="F463" s="224"/>
      <c r="G463" s="246"/>
      <c r="H463" s="246"/>
      <c r="I463" s="224"/>
      <c r="J463" s="218"/>
      <c r="K463" s="88"/>
    </row>
    <row r="464" spans="1:11" x14ac:dyDescent="0.2">
      <c r="A464" s="8"/>
      <c r="B464" s="7"/>
      <c r="C464" s="7"/>
      <c r="D464" s="218"/>
      <c r="E464" s="224"/>
      <c r="F464" s="224"/>
      <c r="G464" s="246"/>
      <c r="H464" s="246"/>
      <c r="I464" s="224"/>
      <c r="J464" s="218"/>
      <c r="K464" s="88"/>
    </row>
    <row r="465" spans="1:11" x14ac:dyDescent="0.2">
      <c r="A465" s="8"/>
      <c r="B465" s="7"/>
      <c r="C465" s="7"/>
      <c r="D465" s="218"/>
      <c r="E465" s="224"/>
      <c r="F465" s="224"/>
      <c r="G465" s="246"/>
      <c r="H465" s="246"/>
      <c r="I465" s="224"/>
      <c r="J465" s="218"/>
      <c r="K465" s="88"/>
    </row>
    <row r="466" spans="1:11" x14ac:dyDescent="0.2">
      <c r="A466" s="8"/>
      <c r="B466" s="7"/>
      <c r="C466" s="7"/>
      <c r="D466" s="218"/>
      <c r="E466" s="224"/>
      <c r="F466" s="224"/>
      <c r="G466" s="246"/>
      <c r="H466" s="246"/>
      <c r="I466" s="224"/>
      <c r="J466" s="218"/>
      <c r="K466" s="88"/>
    </row>
    <row r="467" spans="1:11" x14ac:dyDescent="0.2">
      <c r="A467" s="8"/>
      <c r="B467" s="7"/>
      <c r="C467" s="7"/>
      <c r="D467" s="218"/>
      <c r="E467" s="224"/>
      <c r="F467" s="224"/>
      <c r="G467" s="246"/>
      <c r="H467" s="246"/>
      <c r="I467" s="224"/>
      <c r="J467" s="218"/>
      <c r="K467" s="88"/>
    </row>
    <row r="468" spans="1:11" x14ac:dyDescent="0.2">
      <c r="A468" s="8"/>
      <c r="B468" s="7"/>
      <c r="C468" s="7"/>
      <c r="D468" s="218"/>
      <c r="E468" s="224"/>
      <c r="F468" s="224"/>
      <c r="G468" s="246"/>
      <c r="H468" s="246"/>
      <c r="I468" s="224"/>
      <c r="J468" s="218"/>
      <c r="K468" s="88"/>
    </row>
    <row r="469" spans="1:11" x14ac:dyDescent="0.2">
      <c r="A469" s="8"/>
      <c r="B469" s="7"/>
      <c r="C469" s="7"/>
      <c r="D469" s="218"/>
      <c r="E469" s="224"/>
      <c r="F469" s="224"/>
      <c r="G469" s="246"/>
      <c r="H469" s="246"/>
      <c r="I469" s="224"/>
      <c r="J469" s="218"/>
      <c r="K469" s="88"/>
    </row>
    <row r="470" spans="1:11" x14ac:dyDescent="0.2">
      <c r="A470" s="8"/>
      <c r="B470" s="7"/>
      <c r="C470" s="7"/>
      <c r="D470" s="218"/>
      <c r="E470" s="224"/>
      <c r="F470" s="224"/>
      <c r="G470" s="246"/>
      <c r="H470" s="246"/>
      <c r="I470" s="224"/>
      <c r="J470" s="218"/>
      <c r="K470" s="88"/>
    </row>
    <row r="471" spans="1:11" x14ac:dyDescent="0.2">
      <c r="A471" s="8"/>
      <c r="B471" s="7"/>
      <c r="C471" s="7"/>
      <c r="D471" s="218"/>
      <c r="E471" s="224"/>
      <c r="F471" s="224"/>
      <c r="G471" s="246"/>
      <c r="H471" s="246"/>
      <c r="I471" s="224"/>
      <c r="J471" s="218"/>
      <c r="K471" s="88"/>
    </row>
    <row r="472" spans="1:11" x14ac:dyDescent="0.2">
      <c r="A472" s="8"/>
      <c r="B472" s="7"/>
      <c r="C472" s="7"/>
      <c r="D472" s="218"/>
      <c r="E472" s="224"/>
      <c r="F472" s="224"/>
      <c r="G472" s="246"/>
      <c r="H472" s="246"/>
      <c r="I472" s="224"/>
      <c r="J472" s="218"/>
      <c r="K472" s="88"/>
    </row>
    <row r="473" spans="1:11" x14ac:dyDescent="0.2">
      <c r="A473" s="8"/>
      <c r="B473" s="7"/>
      <c r="C473" s="7"/>
      <c r="D473" s="218"/>
      <c r="E473" s="224"/>
      <c r="F473" s="224"/>
      <c r="G473" s="246"/>
      <c r="H473" s="246"/>
      <c r="I473" s="224"/>
      <c r="J473" s="218"/>
      <c r="K473" s="88"/>
    </row>
    <row r="474" spans="1:11" x14ac:dyDescent="0.2">
      <c r="A474" s="8"/>
      <c r="B474" s="7"/>
      <c r="C474" s="7"/>
      <c r="D474" s="218"/>
      <c r="E474" s="224"/>
      <c r="F474" s="224"/>
      <c r="G474" s="246"/>
      <c r="H474" s="246"/>
      <c r="I474" s="224"/>
      <c r="J474" s="218"/>
      <c r="K474" s="88"/>
    </row>
    <row r="475" spans="1:11" x14ac:dyDescent="0.2">
      <c r="A475" s="8"/>
      <c r="B475" s="7"/>
      <c r="C475" s="7"/>
      <c r="D475" s="218"/>
      <c r="E475" s="224"/>
      <c r="F475" s="224"/>
      <c r="G475" s="246"/>
      <c r="H475" s="246"/>
      <c r="I475" s="224"/>
      <c r="J475" s="218"/>
      <c r="K475" s="88"/>
    </row>
    <row r="476" spans="1:11" x14ac:dyDescent="0.2">
      <c r="A476" s="8"/>
      <c r="B476" s="7"/>
      <c r="C476" s="7"/>
      <c r="D476" s="218"/>
      <c r="E476" s="224"/>
      <c r="F476" s="224"/>
      <c r="G476" s="246"/>
      <c r="H476" s="246"/>
      <c r="I476" s="224"/>
      <c r="J476" s="218"/>
      <c r="K476" s="88"/>
    </row>
    <row r="477" spans="1:11" x14ac:dyDescent="0.2">
      <c r="A477" s="8"/>
      <c r="B477" s="7"/>
      <c r="C477" s="7"/>
      <c r="D477" s="218"/>
      <c r="E477" s="224"/>
      <c r="F477" s="224"/>
      <c r="G477" s="246"/>
      <c r="H477" s="246"/>
      <c r="I477" s="224"/>
      <c r="J477" s="218"/>
      <c r="K477" s="88"/>
    </row>
    <row r="478" spans="1:11" x14ac:dyDescent="0.2">
      <c r="A478" s="8"/>
      <c r="B478" s="7"/>
      <c r="C478" s="7"/>
      <c r="D478" s="218"/>
      <c r="E478" s="224"/>
      <c r="F478" s="224"/>
      <c r="G478" s="246"/>
      <c r="H478" s="246"/>
      <c r="I478" s="224"/>
      <c r="J478" s="218"/>
      <c r="K478" s="88"/>
    </row>
    <row r="479" spans="1:11" x14ac:dyDescent="0.2">
      <c r="A479" s="8"/>
      <c r="B479" s="7"/>
      <c r="C479" s="7"/>
      <c r="D479" s="218"/>
      <c r="E479" s="224"/>
      <c r="F479" s="224"/>
      <c r="G479" s="246"/>
      <c r="H479" s="246"/>
      <c r="I479" s="224"/>
      <c r="J479" s="218"/>
      <c r="K479" s="88"/>
    </row>
    <row r="480" spans="1:11" x14ac:dyDescent="0.2">
      <c r="A480" s="8"/>
      <c r="B480" s="7"/>
      <c r="C480" s="7"/>
      <c r="D480" s="218"/>
      <c r="E480" s="224"/>
      <c r="F480" s="224"/>
      <c r="G480" s="246"/>
      <c r="H480" s="246"/>
      <c r="I480" s="224"/>
      <c r="J480" s="218"/>
      <c r="K480" s="88"/>
    </row>
    <row r="481" spans="1:11" x14ac:dyDescent="0.2">
      <c r="A481" s="8"/>
      <c r="B481" s="7"/>
      <c r="C481" s="7"/>
      <c r="D481" s="218"/>
      <c r="E481" s="224"/>
      <c r="F481" s="224"/>
      <c r="G481" s="246"/>
      <c r="H481" s="246"/>
      <c r="I481" s="224"/>
      <c r="J481" s="218"/>
      <c r="K481" s="88"/>
    </row>
    <row r="482" spans="1:11" x14ac:dyDescent="0.2">
      <c r="A482" s="8"/>
      <c r="B482" s="7"/>
      <c r="C482" s="7"/>
      <c r="D482" s="218"/>
      <c r="E482" s="224"/>
      <c r="F482" s="224"/>
      <c r="G482" s="246"/>
      <c r="H482" s="246"/>
      <c r="I482" s="224"/>
      <c r="J482" s="218"/>
      <c r="K482" s="88"/>
    </row>
    <row r="483" spans="1:11" x14ac:dyDescent="0.2">
      <c r="A483" s="8"/>
      <c r="B483" s="7"/>
      <c r="C483" s="7"/>
      <c r="D483" s="218"/>
      <c r="E483" s="224"/>
      <c r="F483" s="224"/>
      <c r="G483" s="246"/>
      <c r="H483" s="246"/>
      <c r="I483" s="224"/>
      <c r="J483" s="218"/>
      <c r="K483" s="88"/>
    </row>
    <row r="484" spans="1:11" x14ac:dyDescent="0.2">
      <c r="A484" s="8"/>
      <c r="B484" s="7"/>
      <c r="C484" s="7"/>
      <c r="D484" s="218"/>
      <c r="E484" s="224"/>
      <c r="F484" s="224"/>
      <c r="G484" s="246"/>
      <c r="H484" s="246"/>
      <c r="I484" s="224"/>
      <c r="J484" s="218"/>
      <c r="K484" s="88"/>
    </row>
    <row r="485" spans="1:11" x14ac:dyDescent="0.2">
      <c r="A485" s="8"/>
      <c r="B485" s="7"/>
      <c r="C485" s="7"/>
      <c r="D485" s="218"/>
      <c r="E485" s="224"/>
      <c r="F485" s="224"/>
      <c r="G485" s="246"/>
      <c r="H485" s="246"/>
      <c r="I485" s="224"/>
      <c r="J485" s="218"/>
      <c r="K485" s="88"/>
    </row>
    <row r="486" spans="1:11" x14ac:dyDescent="0.2">
      <c r="A486" s="8"/>
      <c r="B486" s="7"/>
      <c r="C486" s="7"/>
      <c r="D486" s="218"/>
      <c r="E486" s="224"/>
      <c r="F486" s="224"/>
      <c r="G486" s="246"/>
      <c r="H486" s="246"/>
      <c r="I486" s="224"/>
      <c r="J486" s="218"/>
      <c r="K486" s="88"/>
    </row>
    <row r="487" spans="1:11" x14ac:dyDescent="0.2">
      <c r="A487" s="8"/>
      <c r="B487" s="7"/>
      <c r="C487" s="7"/>
      <c r="D487" s="218"/>
      <c r="E487" s="224"/>
      <c r="F487" s="224"/>
      <c r="G487" s="246"/>
      <c r="H487" s="246"/>
      <c r="I487" s="224"/>
      <c r="J487" s="218"/>
      <c r="K487" s="88"/>
    </row>
    <row r="488" spans="1:11" x14ac:dyDescent="0.2">
      <c r="A488" s="8"/>
      <c r="B488" s="7"/>
      <c r="C488" s="7"/>
      <c r="D488" s="218"/>
      <c r="E488" s="224"/>
      <c r="F488" s="224"/>
      <c r="G488" s="246"/>
      <c r="H488" s="246"/>
      <c r="I488" s="224"/>
      <c r="J488" s="218"/>
      <c r="K488" s="88"/>
    </row>
    <row r="489" spans="1:11" x14ac:dyDescent="0.2">
      <c r="A489" s="8"/>
      <c r="B489" s="7"/>
      <c r="C489" s="7"/>
      <c r="D489" s="218"/>
      <c r="E489" s="224"/>
      <c r="F489" s="224"/>
      <c r="G489" s="246"/>
      <c r="H489" s="246"/>
      <c r="I489" s="224"/>
      <c r="J489" s="218"/>
      <c r="K489" s="88"/>
    </row>
    <row r="490" spans="1:11" x14ac:dyDescent="0.2">
      <c r="A490" s="8"/>
      <c r="B490" s="7"/>
      <c r="C490" s="7"/>
      <c r="D490" s="218"/>
      <c r="E490" s="224"/>
      <c r="F490" s="224"/>
      <c r="G490" s="246"/>
      <c r="H490" s="246"/>
      <c r="I490" s="224"/>
      <c r="J490" s="218"/>
      <c r="K490" s="88"/>
    </row>
    <row r="491" spans="1:11" x14ac:dyDescent="0.2">
      <c r="A491" s="8"/>
      <c r="B491" s="7"/>
      <c r="C491" s="7"/>
      <c r="D491" s="218"/>
      <c r="E491" s="224"/>
      <c r="F491" s="224"/>
      <c r="G491" s="246"/>
      <c r="H491" s="246"/>
      <c r="I491" s="224"/>
      <c r="J491" s="218"/>
      <c r="K491" s="88"/>
    </row>
    <row r="492" spans="1:11" x14ac:dyDescent="0.2">
      <c r="A492" s="8"/>
      <c r="B492" s="7"/>
      <c r="C492" s="7"/>
      <c r="D492" s="218"/>
      <c r="E492" s="224"/>
      <c r="F492" s="224"/>
      <c r="G492" s="246"/>
      <c r="H492" s="246"/>
      <c r="I492" s="224"/>
      <c r="J492" s="218"/>
      <c r="K492" s="88"/>
    </row>
    <row r="493" spans="1:11" x14ac:dyDescent="0.2">
      <c r="A493" s="8"/>
      <c r="B493" s="7"/>
      <c r="C493" s="7"/>
      <c r="D493" s="218"/>
      <c r="E493" s="224"/>
      <c r="F493" s="224"/>
      <c r="G493" s="246"/>
      <c r="H493" s="246"/>
      <c r="I493" s="224"/>
      <c r="J493" s="218"/>
      <c r="K493" s="88"/>
    </row>
    <row r="494" spans="1:11" x14ac:dyDescent="0.2">
      <c r="A494" s="8"/>
      <c r="B494" s="7"/>
      <c r="C494" s="7"/>
      <c r="D494" s="218"/>
      <c r="E494" s="224"/>
      <c r="F494" s="224"/>
      <c r="G494" s="246"/>
      <c r="H494" s="246"/>
      <c r="I494" s="224"/>
      <c r="J494" s="218"/>
      <c r="K494" s="88"/>
    </row>
    <row r="495" spans="1:11" x14ac:dyDescent="0.2">
      <c r="A495" s="8"/>
      <c r="B495" s="7"/>
      <c r="C495" s="7"/>
      <c r="D495" s="218"/>
      <c r="E495" s="224"/>
      <c r="F495" s="224"/>
      <c r="G495" s="246"/>
      <c r="H495" s="246"/>
      <c r="I495" s="224"/>
      <c r="J495" s="218"/>
      <c r="K495" s="88"/>
    </row>
    <row r="496" spans="1:11" x14ac:dyDescent="0.2">
      <c r="A496" s="8"/>
      <c r="B496" s="7"/>
      <c r="C496" s="7"/>
      <c r="D496" s="218"/>
      <c r="E496" s="224"/>
      <c r="F496" s="224"/>
      <c r="G496" s="246"/>
      <c r="H496" s="246"/>
      <c r="I496" s="224"/>
      <c r="J496" s="218"/>
      <c r="K496" s="88"/>
    </row>
    <row r="497" spans="1:11" x14ac:dyDescent="0.2">
      <c r="A497" s="8"/>
      <c r="B497" s="7"/>
      <c r="C497" s="7"/>
      <c r="D497" s="218"/>
      <c r="E497" s="224"/>
      <c r="F497" s="224"/>
      <c r="G497" s="246"/>
      <c r="H497" s="246"/>
      <c r="I497" s="224"/>
      <c r="J497" s="218"/>
      <c r="K497" s="88"/>
    </row>
    <row r="498" spans="1:11" x14ac:dyDescent="0.2">
      <c r="A498" s="8"/>
      <c r="B498" s="7"/>
      <c r="C498" s="7"/>
      <c r="D498" s="218"/>
      <c r="E498" s="224"/>
      <c r="F498" s="224"/>
      <c r="G498" s="246"/>
      <c r="H498" s="246"/>
      <c r="I498" s="224"/>
      <c r="J498" s="218"/>
      <c r="K498" s="88"/>
    </row>
    <row r="499" spans="1:11" x14ac:dyDescent="0.2">
      <c r="A499" s="8"/>
      <c r="B499" s="7"/>
      <c r="C499" s="7"/>
      <c r="D499" s="218"/>
      <c r="E499" s="224"/>
      <c r="F499" s="224"/>
      <c r="G499" s="246"/>
      <c r="H499" s="246"/>
      <c r="I499" s="224"/>
      <c r="J499" s="218"/>
      <c r="K499" s="88"/>
    </row>
    <row r="500" spans="1:11" x14ac:dyDescent="0.2">
      <c r="A500" s="8"/>
      <c r="B500" s="7"/>
      <c r="C500" s="7"/>
      <c r="D500" s="218"/>
      <c r="E500" s="224"/>
      <c r="F500" s="224"/>
      <c r="G500" s="246"/>
      <c r="H500" s="246"/>
      <c r="I500" s="224"/>
      <c r="J500" s="218"/>
      <c r="K500" s="88"/>
    </row>
    <row r="501" spans="1:11" x14ac:dyDescent="0.2">
      <c r="A501" s="8"/>
      <c r="B501" s="7"/>
      <c r="C501" s="7"/>
      <c r="D501" s="218"/>
      <c r="E501" s="224"/>
      <c r="F501" s="224"/>
      <c r="G501" s="246"/>
      <c r="H501" s="246"/>
      <c r="I501" s="224"/>
      <c r="J501" s="218"/>
      <c r="K501" s="88"/>
    </row>
    <row r="502" spans="1:11" x14ac:dyDescent="0.2">
      <c r="A502" s="8"/>
      <c r="B502" s="7"/>
      <c r="C502" s="7"/>
      <c r="D502" s="218"/>
      <c r="E502" s="224"/>
      <c r="F502" s="224"/>
      <c r="G502" s="246"/>
      <c r="H502" s="246"/>
      <c r="I502" s="224"/>
      <c r="J502" s="218"/>
      <c r="K502" s="88"/>
    </row>
    <row r="503" spans="1:11" x14ac:dyDescent="0.2">
      <c r="A503" s="8"/>
      <c r="B503" s="7"/>
      <c r="C503" s="7"/>
      <c r="D503" s="218"/>
      <c r="E503" s="224"/>
      <c r="F503" s="224"/>
      <c r="G503" s="246"/>
      <c r="H503" s="246"/>
      <c r="I503" s="224"/>
      <c r="J503" s="218"/>
      <c r="K503" s="88"/>
    </row>
    <row r="504" spans="1:11" x14ac:dyDescent="0.2">
      <c r="A504" s="8"/>
      <c r="B504" s="7"/>
      <c r="C504" s="7"/>
      <c r="D504" s="218"/>
      <c r="E504" s="224"/>
      <c r="F504" s="224"/>
      <c r="G504" s="246"/>
      <c r="H504" s="246"/>
      <c r="I504" s="224"/>
      <c r="J504" s="218"/>
      <c r="K504" s="88"/>
    </row>
    <row r="505" spans="1:11" x14ac:dyDescent="0.2">
      <c r="A505" s="8"/>
      <c r="B505" s="7"/>
      <c r="C505" s="7"/>
      <c r="D505" s="218"/>
      <c r="E505" s="224"/>
      <c r="F505" s="224"/>
      <c r="G505" s="246"/>
      <c r="H505" s="246"/>
      <c r="I505" s="224"/>
      <c r="J505" s="218"/>
      <c r="K505" s="88"/>
    </row>
    <row r="506" spans="1:11" x14ac:dyDescent="0.2">
      <c r="A506" s="8"/>
      <c r="B506" s="7"/>
      <c r="C506" s="7"/>
      <c r="D506" s="218"/>
      <c r="E506" s="224"/>
      <c r="F506" s="224"/>
      <c r="G506" s="246"/>
      <c r="H506" s="246"/>
      <c r="I506" s="224"/>
      <c r="J506" s="218"/>
      <c r="K506" s="88"/>
    </row>
    <row r="507" spans="1:11" x14ac:dyDescent="0.2">
      <c r="A507" s="8"/>
      <c r="B507" s="7"/>
      <c r="C507" s="7"/>
      <c r="D507" s="218"/>
      <c r="E507" s="224"/>
      <c r="F507" s="224"/>
      <c r="G507" s="246"/>
      <c r="H507" s="246"/>
      <c r="I507" s="224"/>
      <c r="J507" s="218"/>
      <c r="K507" s="88"/>
    </row>
    <row r="508" spans="1:11" x14ac:dyDescent="0.2">
      <c r="A508" s="8"/>
      <c r="B508" s="7"/>
      <c r="C508" s="7"/>
      <c r="D508" s="218"/>
      <c r="E508" s="224"/>
      <c r="F508" s="224"/>
      <c r="G508" s="246"/>
      <c r="H508" s="246"/>
      <c r="I508" s="224"/>
      <c r="J508" s="218"/>
      <c r="K508" s="88"/>
    </row>
    <row r="509" spans="1:11" x14ac:dyDescent="0.2">
      <c r="A509" s="8"/>
      <c r="B509" s="7"/>
      <c r="C509" s="7"/>
      <c r="D509" s="218"/>
      <c r="E509" s="224"/>
      <c r="F509" s="224"/>
      <c r="G509" s="246"/>
      <c r="H509" s="246"/>
      <c r="I509" s="224"/>
      <c r="J509" s="218"/>
      <c r="K509" s="88"/>
    </row>
    <row r="510" spans="1:11" x14ac:dyDescent="0.2">
      <c r="A510" s="8"/>
      <c r="B510" s="7"/>
      <c r="C510" s="7"/>
      <c r="D510" s="218"/>
      <c r="E510" s="224"/>
      <c r="F510" s="224"/>
      <c r="G510" s="246"/>
      <c r="H510" s="246"/>
      <c r="I510" s="224"/>
      <c r="J510" s="218"/>
      <c r="K510" s="88"/>
    </row>
    <row r="511" spans="1:11" x14ac:dyDescent="0.2">
      <c r="A511" s="8"/>
      <c r="B511" s="7"/>
      <c r="C511" s="7"/>
      <c r="D511" s="218"/>
      <c r="E511" s="224"/>
      <c r="F511" s="224"/>
      <c r="G511" s="246"/>
      <c r="H511" s="246"/>
      <c r="I511" s="224"/>
      <c r="J511" s="218"/>
      <c r="K511" s="88"/>
    </row>
    <row r="512" spans="1:11" x14ac:dyDescent="0.2">
      <c r="A512" s="8"/>
      <c r="B512" s="7"/>
      <c r="C512" s="7"/>
      <c r="D512" s="218"/>
      <c r="E512" s="224"/>
      <c r="F512" s="224"/>
      <c r="G512" s="246"/>
      <c r="H512" s="246"/>
      <c r="I512" s="224"/>
      <c r="J512" s="218"/>
      <c r="K512" s="88"/>
    </row>
    <row r="513" spans="1:11" x14ac:dyDescent="0.2">
      <c r="A513" s="8"/>
      <c r="B513" s="7"/>
      <c r="C513" s="7"/>
      <c r="D513" s="218"/>
      <c r="E513" s="224"/>
      <c r="F513" s="224"/>
      <c r="G513" s="246"/>
      <c r="H513" s="246"/>
      <c r="I513" s="224"/>
      <c r="J513" s="218"/>
      <c r="K513" s="88"/>
    </row>
    <row r="514" spans="1:11" x14ac:dyDescent="0.2">
      <c r="A514" s="8"/>
      <c r="B514" s="7"/>
      <c r="C514" s="7"/>
      <c r="D514" s="218"/>
      <c r="E514" s="224"/>
      <c r="F514" s="224"/>
      <c r="G514" s="246"/>
      <c r="H514" s="246"/>
      <c r="I514" s="224"/>
      <c r="J514" s="218"/>
      <c r="K514" s="88"/>
    </row>
    <row r="515" spans="1:11" x14ac:dyDescent="0.2">
      <c r="A515" s="8"/>
      <c r="B515" s="7"/>
      <c r="C515" s="7"/>
      <c r="D515" s="218"/>
      <c r="E515" s="224"/>
      <c r="F515" s="224"/>
      <c r="G515" s="246"/>
      <c r="H515" s="246"/>
      <c r="I515" s="224"/>
      <c r="J515" s="218"/>
      <c r="K515" s="88"/>
    </row>
    <row r="516" spans="1:11" x14ac:dyDescent="0.2">
      <c r="A516" s="8"/>
      <c r="B516" s="7"/>
      <c r="C516" s="7"/>
      <c r="D516" s="218"/>
      <c r="E516" s="224"/>
      <c r="F516" s="224"/>
      <c r="G516" s="246"/>
      <c r="H516" s="246"/>
      <c r="I516" s="224"/>
      <c r="J516" s="218"/>
      <c r="K516" s="88"/>
    </row>
    <row r="517" spans="1:11" x14ac:dyDescent="0.2">
      <c r="A517" s="8"/>
      <c r="B517" s="7"/>
      <c r="C517" s="7"/>
      <c r="D517" s="218"/>
      <c r="E517" s="224"/>
      <c r="F517" s="224"/>
      <c r="G517" s="246"/>
      <c r="H517" s="246"/>
      <c r="I517" s="224"/>
      <c r="J517" s="218"/>
      <c r="K517" s="88"/>
    </row>
    <row r="518" spans="1:11" x14ac:dyDescent="0.2">
      <c r="A518" s="8"/>
      <c r="B518" s="7"/>
      <c r="C518" s="7"/>
      <c r="D518" s="218"/>
      <c r="E518" s="224"/>
      <c r="F518" s="224"/>
      <c r="G518" s="246"/>
      <c r="H518" s="246"/>
      <c r="I518" s="224"/>
      <c r="J518" s="218"/>
      <c r="K518" s="88"/>
    </row>
    <row r="519" spans="1:11" x14ac:dyDescent="0.2">
      <c r="A519" s="8"/>
      <c r="B519" s="7"/>
      <c r="C519" s="7"/>
      <c r="D519" s="218"/>
      <c r="E519" s="224"/>
      <c r="F519" s="224"/>
      <c r="G519" s="246"/>
      <c r="H519" s="246"/>
      <c r="I519" s="224"/>
      <c r="J519" s="218"/>
      <c r="K519" s="88"/>
    </row>
    <row r="520" spans="1:11" x14ac:dyDescent="0.2">
      <c r="A520" s="8"/>
      <c r="B520" s="7"/>
      <c r="C520" s="7"/>
      <c r="D520" s="218"/>
      <c r="E520" s="224"/>
      <c r="F520" s="224"/>
      <c r="G520" s="246"/>
      <c r="H520" s="246"/>
      <c r="I520" s="224"/>
      <c r="J520" s="218"/>
      <c r="K520" s="88"/>
    </row>
    <row r="521" spans="1:11" x14ac:dyDescent="0.2">
      <c r="A521" s="8"/>
      <c r="B521" s="7"/>
      <c r="C521" s="7"/>
      <c r="D521" s="218"/>
      <c r="E521" s="224"/>
      <c r="F521" s="224"/>
      <c r="G521" s="246"/>
      <c r="H521" s="246"/>
      <c r="I521" s="224"/>
      <c r="J521" s="218"/>
      <c r="K521" s="88"/>
    </row>
    <row r="522" spans="1:11" x14ac:dyDescent="0.2">
      <c r="A522" s="8"/>
      <c r="B522" s="7"/>
      <c r="C522" s="7"/>
      <c r="D522" s="218"/>
      <c r="E522" s="224"/>
      <c r="F522" s="224"/>
      <c r="G522" s="246"/>
      <c r="H522" s="246"/>
      <c r="I522" s="224"/>
      <c r="J522" s="218"/>
      <c r="K522" s="88"/>
    </row>
    <row r="523" spans="1:11" x14ac:dyDescent="0.2">
      <c r="A523" s="8"/>
      <c r="B523" s="7"/>
      <c r="C523" s="7"/>
      <c r="D523" s="218"/>
      <c r="E523" s="224"/>
      <c r="F523" s="224"/>
      <c r="G523" s="246"/>
      <c r="H523" s="246"/>
      <c r="I523" s="224"/>
      <c r="J523" s="218"/>
      <c r="K523" s="88"/>
    </row>
    <row r="524" spans="1:11" x14ac:dyDescent="0.2">
      <c r="A524" s="8"/>
      <c r="B524" s="7"/>
      <c r="C524" s="7"/>
      <c r="D524" s="218"/>
      <c r="E524" s="224"/>
      <c r="F524" s="224"/>
      <c r="G524" s="246"/>
      <c r="H524" s="246"/>
      <c r="I524" s="224"/>
      <c r="J524" s="218"/>
      <c r="K524" s="88"/>
    </row>
    <row r="525" spans="1:11" x14ac:dyDescent="0.2">
      <c r="A525" s="8"/>
      <c r="B525" s="7"/>
      <c r="C525" s="7"/>
      <c r="D525" s="218"/>
      <c r="E525" s="224"/>
      <c r="F525" s="224"/>
      <c r="G525" s="246"/>
      <c r="H525" s="246"/>
      <c r="I525" s="224"/>
      <c r="J525" s="218"/>
      <c r="K525" s="88"/>
    </row>
    <row r="526" spans="1:11" x14ac:dyDescent="0.2">
      <c r="A526" s="8"/>
      <c r="B526" s="7"/>
      <c r="C526" s="7"/>
      <c r="D526" s="218"/>
      <c r="E526" s="224"/>
      <c r="F526" s="224"/>
      <c r="G526" s="246"/>
      <c r="H526" s="246"/>
      <c r="I526" s="224"/>
      <c r="J526" s="218"/>
      <c r="K526" s="88"/>
    </row>
    <row r="527" spans="1:11" x14ac:dyDescent="0.2">
      <c r="A527" s="8"/>
      <c r="B527" s="7"/>
      <c r="C527" s="7"/>
      <c r="D527" s="218"/>
      <c r="E527" s="224"/>
      <c r="F527" s="224"/>
      <c r="G527" s="246"/>
      <c r="H527" s="246"/>
      <c r="I527" s="224"/>
      <c r="J527" s="218"/>
      <c r="K527" s="88"/>
    </row>
    <row r="528" spans="1:11" x14ac:dyDescent="0.2">
      <c r="A528" s="8"/>
      <c r="B528" s="7"/>
      <c r="C528" s="7"/>
      <c r="D528" s="218"/>
      <c r="E528" s="224"/>
      <c r="F528" s="224"/>
      <c r="G528" s="246"/>
      <c r="H528" s="246"/>
      <c r="I528" s="224"/>
      <c r="J528" s="218"/>
      <c r="K528" s="88"/>
    </row>
    <row r="529" spans="1:11" x14ac:dyDescent="0.2">
      <c r="A529" s="8"/>
      <c r="B529" s="7"/>
      <c r="C529" s="7"/>
      <c r="D529" s="218"/>
      <c r="E529" s="224"/>
      <c r="F529" s="224"/>
      <c r="G529" s="246"/>
      <c r="H529" s="246"/>
      <c r="I529" s="224"/>
      <c r="J529" s="218"/>
      <c r="K529" s="88"/>
    </row>
    <row r="530" spans="1:11" x14ac:dyDescent="0.2">
      <c r="A530" s="8"/>
      <c r="B530" s="7"/>
      <c r="C530" s="7"/>
      <c r="D530" s="218"/>
      <c r="E530" s="224"/>
      <c r="F530" s="224"/>
      <c r="G530" s="246"/>
      <c r="H530" s="246"/>
      <c r="I530" s="224"/>
      <c r="J530" s="218"/>
      <c r="K530" s="88"/>
    </row>
    <row r="531" spans="1:11" x14ac:dyDescent="0.2">
      <c r="A531" s="8"/>
      <c r="B531" s="7"/>
      <c r="C531" s="7"/>
      <c r="D531" s="218"/>
      <c r="E531" s="224"/>
      <c r="F531" s="224"/>
      <c r="G531" s="246"/>
      <c r="H531" s="246"/>
      <c r="I531" s="224"/>
      <c r="J531" s="218"/>
      <c r="K531" s="88"/>
    </row>
    <row r="532" spans="1:11" x14ac:dyDescent="0.2">
      <c r="A532" s="8"/>
      <c r="B532" s="7"/>
      <c r="C532" s="7"/>
      <c r="D532" s="218"/>
      <c r="E532" s="224"/>
      <c r="F532" s="224"/>
      <c r="G532" s="246"/>
      <c r="H532" s="246"/>
      <c r="I532" s="224"/>
      <c r="J532" s="218"/>
      <c r="K532" s="88"/>
    </row>
    <row r="533" spans="1:11" x14ac:dyDescent="0.2">
      <c r="A533" s="8"/>
      <c r="B533" s="7"/>
      <c r="C533" s="7"/>
      <c r="D533" s="218"/>
      <c r="E533" s="224"/>
      <c r="F533" s="224"/>
      <c r="G533" s="246"/>
      <c r="H533" s="246"/>
      <c r="I533" s="224"/>
      <c r="J533" s="218"/>
      <c r="K533" s="88"/>
    </row>
    <row r="534" spans="1:11" x14ac:dyDescent="0.2">
      <c r="A534" s="8"/>
      <c r="B534" s="7"/>
      <c r="C534" s="7"/>
      <c r="D534" s="218"/>
      <c r="E534" s="224"/>
      <c r="F534" s="224"/>
      <c r="G534" s="246"/>
      <c r="H534" s="246"/>
      <c r="I534" s="224"/>
      <c r="J534" s="218"/>
      <c r="K534" s="88"/>
    </row>
    <row r="535" spans="1:11" x14ac:dyDescent="0.2">
      <c r="A535" s="8"/>
      <c r="B535" s="7"/>
      <c r="C535" s="7"/>
      <c r="D535" s="218"/>
      <c r="E535" s="224"/>
      <c r="F535" s="224"/>
      <c r="G535" s="246"/>
      <c r="H535" s="246"/>
      <c r="I535" s="224"/>
      <c r="J535" s="218"/>
      <c r="K535" s="88"/>
    </row>
    <row r="536" spans="1:11" x14ac:dyDescent="0.2">
      <c r="A536" s="8"/>
      <c r="B536" s="7"/>
      <c r="C536" s="7"/>
      <c r="D536" s="218"/>
      <c r="E536" s="224"/>
      <c r="F536" s="224"/>
      <c r="G536" s="246"/>
      <c r="H536" s="246"/>
      <c r="I536" s="224"/>
      <c r="J536" s="218"/>
      <c r="K536" s="88"/>
    </row>
    <row r="537" spans="1:11" x14ac:dyDescent="0.2">
      <c r="A537" s="8"/>
      <c r="B537" s="7"/>
      <c r="C537" s="7"/>
      <c r="D537" s="218"/>
      <c r="E537" s="224"/>
      <c r="F537" s="224"/>
      <c r="G537" s="246"/>
      <c r="H537" s="246"/>
      <c r="I537" s="224"/>
      <c r="J537" s="218"/>
      <c r="K537" s="88"/>
    </row>
    <row r="538" spans="1:11" x14ac:dyDescent="0.2">
      <c r="A538" s="8"/>
      <c r="B538" s="7"/>
      <c r="C538" s="7"/>
      <c r="D538" s="218"/>
      <c r="E538" s="224"/>
      <c r="F538" s="224"/>
      <c r="G538" s="246"/>
      <c r="H538" s="246"/>
      <c r="I538" s="224"/>
      <c r="J538" s="218"/>
      <c r="K538" s="88"/>
    </row>
    <row r="539" spans="1:11" x14ac:dyDescent="0.2">
      <c r="A539" s="8"/>
      <c r="B539" s="7"/>
      <c r="C539" s="7"/>
      <c r="D539" s="218"/>
      <c r="E539" s="224"/>
      <c r="F539" s="224"/>
      <c r="G539" s="246"/>
      <c r="H539" s="246"/>
      <c r="I539" s="224"/>
      <c r="J539" s="218"/>
      <c r="K539" s="88"/>
    </row>
    <row r="540" spans="1:11" x14ac:dyDescent="0.2">
      <c r="A540" s="8"/>
      <c r="B540" s="7"/>
      <c r="C540" s="7"/>
      <c r="D540" s="218"/>
      <c r="E540" s="224"/>
      <c r="F540" s="224"/>
      <c r="G540" s="246"/>
      <c r="H540" s="246"/>
      <c r="I540" s="224"/>
      <c r="J540" s="218"/>
      <c r="K540" s="88"/>
    </row>
    <row r="541" spans="1:11" x14ac:dyDescent="0.2">
      <c r="A541" s="8"/>
      <c r="B541" s="7"/>
      <c r="C541" s="7"/>
      <c r="D541" s="218"/>
      <c r="E541" s="224"/>
      <c r="F541" s="224"/>
      <c r="G541" s="246"/>
      <c r="H541" s="246"/>
      <c r="I541" s="224"/>
      <c r="J541" s="218"/>
      <c r="K541" s="88"/>
    </row>
    <row r="542" spans="1:11" x14ac:dyDescent="0.2">
      <c r="A542" s="8"/>
      <c r="B542" s="7"/>
      <c r="C542" s="7"/>
      <c r="D542" s="218"/>
      <c r="E542" s="224"/>
      <c r="F542" s="224"/>
      <c r="G542" s="246"/>
      <c r="H542" s="246"/>
      <c r="I542" s="224"/>
      <c r="J542" s="218"/>
      <c r="K542" s="88"/>
    </row>
    <row r="543" spans="1:11" x14ac:dyDescent="0.2">
      <c r="A543" s="8"/>
      <c r="B543" s="7"/>
      <c r="C543" s="7"/>
      <c r="D543" s="218"/>
      <c r="E543" s="224"/>
      <c r="F543" s="224"/>
      <c r="G543" s="246"/>
      <c r="H543" s="246"/>
      <c r="I543" s="224"/>
      <c r="J543" s="218"/>
      <c r="K543" s="88"/>
    </row>
    <row r="544" spans="1:11" x14ac:dyDescent="0.2">
      <c r="A544" s="8"/>
      <c r="B544" s="7"/>
      <c r="C544" s="7"/>
      <c r="D544" s="218"/>
      <c r="E544" s="224"/>
      <c r="F544" s="224"/>
      <c r="G544" s="246"/>
      <c r="H544" s="246"/>
      <c r="I544" s="224"/>
      <c r="J544" s="218"/>
      <c r="K544" s="88"/>
    </row>
    <row r="545" spans="1:11" x14ac:dyDescent="0.2">
      <c r="A545" s="8"/>
      <c r="B545" s="7"/>
      <c r="C545" s="7"/>
      <c r="D545" s="218"/>
      <c r="E545" s="224"/>
      <c r="F545" s="224"/>
      <c r="G545" s="246"/>
      <c r="H545" s="246"/>
      <c r="I545" s="224"/>
      <c r="J545" s="218"/>
      <c r="K545" s="88"/>
    </row>
    <row r="546" spans="1:11" x14ac:dyDescent="0.2">
      <c r="A546" s="8"/>
      <c r="B546" s="7"/>
      <c r="C546" s="7"/>
      <c r="D546" s="218"/>
      <c r="E546" s="224"/>
      <c r="F546" s="224"/>
      <c r="G546" s="246"/>
      <c r="H546" s="246"/>
      <c r="I546" s="224"/>
      <c r="J546" s="218"/>
      <c r="K546" s="88"/>
    </row>
    <row r="547" spans="1:11" x14ac:dyDescent="0.2">
      <c r="A547" s="8"/>
      <c r="B547" s="7"/>
      <c r="C547" s="7"/>
      <c r="D547" s="218"/>
      <c r="E547" s="224"/>
      <c r="F547" s="224"/>
      <c r="G547" s="246"/>
      <c r="H547" s="246"/>
      <c r="I547" s="224"/>
      <c r="J547" s="218"/>
      <c r="K547" s="88"/>
    </row>
    <row r="548" spans="1:11" x14ac:dyDescent="0.2">
      <c r="A548" s="8"/>
      <c r="B548" s="7"/>
      <c r="C548" s="7"/>
      <c r="D548" s="218"/>
      <c r="E548" s="224"/>
      <c r="F548" s="224"/>
      <c r="G548" s="246"/>
      <c r="H548" s="246"/>
      <c r="I548" s="224"/>
      <c r="J548" s="218"/>
      <c r="K548" s="88"/>
    </row>
    <row r="549" spans="1:11" x14ac:dyDescent="0.2">
      <c r="A549" s="8"/>
      <c r="B549" s="7"/>
      <c r="C549" s="7"/>
      <c r="D549" s="218"/>
      <c r="E549" s="224"/>
      <c r="F549" s="224"/>
      <c r="G549" s="246"/>
      <c r="H549" s="246"/>
      <c r="I549" s="224"/>
      <c r="J549" s="218"/>
      <c r="K549" s="88"/>
    </row>
    <row r="550" spans="1:11" x14ac:dyDescent="0.2">
      <c r="A550" s="8"/>
      <c r="B550" s="7"/>
      <c r="C550" s="7"/>
      <c r="D550" s="218"/>
      <c r="E550" s="224"/>
      <c r="F550" s="224"/>
      <c r="G550" s="246"/>
      <c r="H550" s="246"/>
      <c r="I550" s="224"/>
      <c r="J550" s="218"/>
      <c r="K550" s="88"/>
    </row>
    <row r="551" spans="1:11" x14ac:dyDescent="0.2">
      <c r="A551" s="8"/>
      <c r="B551" s="7"/>
      <c r="C551" s="7"/>
      <c r="D551" s="218"/>
      <c r="E551" s="224"/>
      <c r="F551" s="224"/>
      <c r="G551" s="246"/>
      <c r="H551" s="246"/>
      <c r="I551" s="224"/>
      <c r="J551" s="218"/>
      <c r="K551" s="88"/>
    </row>
    <row r="552" spans="1:11" x14ac:dyDescent="0.2">
      <c r="A552" s="8"/>
      <c r="B552" s="7"/>
      <c r="C552" s="7"/>
      <c r="D552" s="218"/>
      <c r="E552" s="224"/>
      <c r="F552" s="224"/>
      <c r="G552" s="246"/>
      <c r="H552" s="246"/>
      <c r="I552" s="224"/>
      <c r="J552" s="218"/>
      <c r="K552" s="88"/>
    </row>
    <row r="553" spans="1:11" x14ac:dyDescent="0.2">
      <c r="A553" s="8"/>
      <c r="B553" s="7"/>
      <c r="C553" s="7"/>
      <c r="D553" s="218"/>
      <c r="E553" s="224"/>
      <c r="F553" s="224"/>
      <c r="G553" s="246"/>
      <c r="H553" s="246"/>
      <c r="I553" s="224"/>
      <c r="J553" s="218"/>
      <c r="K553" s="88"/>
    </row>
    <row r="554" spans="1:11" x14ac:dyDescent="0.2">
      <c r="A554" s="8"/>
      <c r="B554" s="7"/>
      <c r="C554" s="7"/>
      <c r="D554" s="218"/>
      <c r="E554" s="224"/>
      <c r="F554" s="224"/>
      <c r="G554" s="246"/>
      <c r="H554" s="246"/>
      <c r="I554" s="224"/>
      <c r="J554" s="218"/>
      <c r="K554" s="88"/>
    </row>
    <row r="555" spans="1:11" x14ac:dyDescent="0.2">
      <c r="A555" s="8"/>
      <c r="B555" s="7"/>
      <c r="C555" s="7"/>
      <c r="D555" s="218"/>
      <c r="E555" s="224"/>
      <c r="F555" s="224"/>
      <c r="G555" s="246"/>
      <c r="H555" s="246"/>
      <c r="I555" s="224"/>
      <c r="J555" s="218"/>
      <c r="K555" s="88"/>
    </row>
    <row r="556" spans="1:11" x14ac:dyDescent="0.2">
      <c r="A556" s="8"/>
      <c r="B556" s="7"/>
      <c r="C556" s="7"/>
      <c r="D556" s="218"/>
      <c r="E556" s="224"/>
      <c r="F556" s="224"/>
      <c r="G556" s="246"/>
      <c r="H556" s="246"/>
      <c r="I556" s="224"/>
      <c r="J556" s="218"/>
      <c r="K556" s="88"/>
    </row>
    <row r="557" spans="1:11" x14ac:dyDescent="0.2">
      <c r="A557" s="8"/>
      <c r="B557" s="7"/>
      <c r="C557" s="7"/>
      <c r="D557" s="218"/>
      <c r="E557" s="224"/>
      <c r="F557" s="224"/>
      <c r="G557" s="246"/>
      <c r="H557" s="246"/>
      <c r="I557" s="224"/>
      <c r="J557" s="218"/>
      <c r="K557" s="88"/>
    </row>
    <row r="558" spans="1:11" x14ac:dyDescent="0.2">
      <c r="A558" s="8"/>
      <c r="B558" s="7"/>
      <c r="C558" s="7"/>
      <c r="D558" s="218"/>
      <c r="E558" s="224"/>
      <c r="F558" s="224"/>
      <c r="G558" s="246"/>
      <c r="H558" s="246"/>
      <c r="I558" s="224"/>
      <c r="J558" s="218"/>
      <c r="K558" s="88"/>
    </row>
    <row r="559" spans="1:11" x14ac:dyDescent="0.2">
      <c r="A559" s="8"/>
      <c r="B559" s="7"/>
      <c r="C559" s="7"/>
      <c r="D559" s="218"/>
      <c r="E559" s="224"/>
      <c r="F559" s="224"/>
      <c r="G559" s="246"/>
      <c r="H559" s="246"/>
      <c r="I559" s="224"/>
      <c r="J559" s="218"/>
      <c r="K559" s="88"/>
    </row>
    <row r="560" spans="1:11" x14ac:dyDescent="0.2">
      <c r="A560" s="8"/>
      <c r="B560" s="7"/>
      <c r="C560" s="7"/>
      <c r="D560" s="218"/>
      <c r="E560" s="224"/>
      <c r="F560" s="224"/>
      <c r="G560" s="246"/>
      <c r="H560" s="246"/>
      <c r="I560" s="224"/>
      <c r="J560" s="218"/>
      <c r="K560" s="88"/>
    </row>
    <row r="561" spans="1:11" x14ac:dyDescent="0.2">
      <c r="A561" s="8"/>
      <c r="B561" s="7"/>
      <c r="C561" s="7"/>
      <c r="D561" s="218"/>
      <c r="E561" s="224"/>
      <c r="F561" s="224"/>
      <c r="G561" s="246"/>
      <c r="H561" s="246"/>
      <c r="I561" s="224"/>
      <c r="J561" s="218"/>
      <c r="K561" s="88"/>
    </row>
    <row r="562" spans="1:11" x14ac:dyDescent="0.2">
      <c r="A562" s="8"/>
      <c r="B562" s="7"/>
      <c r="C562" s="7"/>
      <c r="D562" s="218"/>
      <c r="E562" s="224"/>
      <c r="F562" s="224"/>
      <c r="G562" s="246"/>
      <c r="H562" s="246"/>
      <c r="I562" s="224"/>
      <c r="J562" s="218"/>
      <c r="K562" s="88"/>
    </row>
    <row r="563" spans="1:11" x14ac:dyDescent="0.2">
      <c r="A563" s="8"/>
      <c r="B563" s="7"/>
      <c r="C563" s="7"/>
      <c r="D563" s="218"/>
      <c r="E563" s="224"/>
      <c r="F563" s="224"/>
      <c r="G563" s="246"/>
      <c r="H563" s="246"/>
      <c r="I563" s="224"/>
      <c r="J563" s="218"/>
      <c r="K563" s="88"/>
    </row>
    <row r="564" spans="1:11" x14ac:dyDescent="0.2">
      <c r="A564" s="8"/>
      <c r="B564" s="7"/>
      <c r="C564" s="7"/>
      <c r="D564" s="218"/>
      <c r="E564" s="224"/>
      <c r="F564" s="224"/>
      <c r="G564" s="246"/>
      <c r="H564" s="246"/>
      <c r="I564" s="224"/>
      <c r="J564" s="218"/>
      <c r="K564" s="88"/>
    </row>
    <row r="565" spans="1:11" x14ac:dyDescent="0.2">
      <c r="A565" s="8"/>
      <c r="B565" s="7"/>
      <c r="C565" s="7"/>
      <c r="D565" s="218"/>
      <c r="E565" s="224"/>
      <c r="F565" s="224"/>
      <c r="G565" s="246"/>
      <c r="H565" s="246"/>
      <c r="I565" s="224"/>
      <c r="J565" s="218"/>
      <c r="K565" s="88"/>
    </row>
    <row r="566" spans="1:11" x14ac:dyDescent="0.2">
      <c r="A566" s="8"/>
      <c r="B566" s="7"/>
      <c r="C566" s="7"/>
      <c r="D566" s="218"/>
      <c r="E566" s="224"/>
      <c r="F566" s="224"/>
      <c r="G566" s="246"/>
      <c r="H566" s="246"/>
      <c r="I566" s="224"/>
      <c r="J566" s="218"/>
      <c r="K566" s="88"/>
    </row>
    <row r="567" spans="1:11" x14ac:dyDescent="0.2">
      <c r="A567" s="8"/>
      <c r="B567" s="7"/>
      <c r="C567" s="7"/>
      <c r="D567" s="218"/>
      <c r="E567" s="224"/>
      <c r="F567" s="224"/>
      <c r="G567" s="246"/>
      <c r="H567" s="246"/>
      <c r="I567" s="224"/>
      <c r="J567" s="218"/>
      <c r="K567" s="88"/>
    </row>
    <row r="568" spans="1:11" x14ac:dyDescent="0.2">
      <c r="A568" s="8"/>
      <c r="B568" s="7"/>
      <c r="C568" s="7"/>
      <c r="D568" s="218"/>
      <c r="E568" s="224"/>
      <c r="F568" s="224"/>
      <c r="G568" s="246"/>
      <c r="H568" s="246"/>
      <c r="I568" s="224"/>
      <c r="J568" s="218"/>
      <c r="K568" s="88"/>
    </row>
    <row r="569" spans="1:11" x14ac:dyDescent="0.2">
      <c r="A569" s="8"/>
      <c r="B569" s="7"/>
      <c r="C569" s="7"/>
      <c r="D569" s="218"/>
      <c r="E569" s="224"/>
      <c r="F569" s="224"/>
      <c r="G569" s="246"/>
      <c r="H569" s="246"/>
      <c r="I569" s="224"/>
      <c r="J569" s="218"/>
      <c r="K569" s="88"/>
    </row>
    <row r="570" spans="1:11" x14ac:dyDescent="0.2">
      <c r="A570" s="8"/>
      <c r="B570" s="7"/>
      <c r="C570" s="7"/>
      <c r="D570" s="218"/>
      <c r="E570" s="224"/>
      <c r="F570" s="224"/>
      <c r="G570" s="246"/>
      <c r="H570" s="246"/>
      <c r="I570" s="224"/>
      <c r="J570" s="218"/>
      <c r="K570" s="88"/>
    </row>
    <row r="571" spans="1:11" x14ac:dyDescent="0.2">
      <c r="A571" s="8"/>
      <c r="B571" s="7"/>
      <c r="C571" s="7"/>
      <c r="D571" s="218"/>
      <c r="E571" s="224"/>
      <c r="F571" s="224"/>
      <c r="G571" s="246"/>
      <c r="H571" s="246"/>
      <c r="I571" s="224"/>
      <c r="J571" s="218"/>
      <c r="K571" s="88"/>
    </row>
    <row r="572" spans="1:11" x14ac:dyDescent="0.2">
      <c r="A572" s="8"/>
      <c r="B572" s="7"/>
      <c r="C572" s="7"/>
      <c r="D572" s="218"/>
      <c r="E572" s="224"/>
      <c r="F572" s="224"/>
      <c r="G572" s="246"/>
      <c r="H572" s="246"/>
      <c r="I572" s="224"/>
      <c r="J572" s="218"/>
      <c r="K572" s="88"/>
    </row>
    <row r="573" spans="1:11" x14ac:dyDescent="0.2">
      <c r="A573" s="8"/>
      <c r="B573" s="7"/>
      <c r="C573" s="7"/>
      <c r="D573" s="218"/>
      <c r="E573" s="224"/>
      <c r="F573" s="224"/>
      <c r="G573" s="246"/>
      <c r="H573" s="246"/>
      <c r="I573" s="224"/>
      <c r="J573" s="218"/>
      <c r="K573" s="88"/>
    </row>
    <row r="574" spans="1:11" x14ac:dyDescent="0.2">
      <c r="A574" s="8"/>
      <c r="B574" s="7"/>
      <c r="C574" s="7"/>
      <c r="D574" s="218"/>
      <c r="E574" s="224"/>
      <c r="F574" s="224"/>
      <c r="G574" s="246"/>
      <c r="H574" s="246"/>
      <c r="I574" s="224"/>
      <c r="J574" s="218"/>
      <c r="K574" s="88"/>
    </row>
    <row r="575" spans="1:11" x14ac:dyDescent="0.2">
      <c r="A575" s="8"/>
      <c r="B575" s="7"/>
      <c r="C575" s="7"/>
      <c r="D575" s="218"/>
      <c r="E575" s="224"/>
      <c r="F575" s="224"/>
      <c r="G575" s="246"/>
      <c r="H575" s="246"/>
      <c r="I575" s="224"/>
      <c r="J575" s="218"/>
      <c r="K575" s="88"/>
    </row>
    <row r="576" spans="1:11" x14ac:dyDescent="0.2">
      <c r="A576" s="8"/>
      <c r="B576" s="7"/>
      <c r="C576" s="7"/>
      <c r="D576" s="218"/>
      <c r="E576" s="224"/>
      <c r="F576" s="224"/>
      <c r="G576" s="246"/>
      <c r="H576" s="246"/>
      <c r="I576" s="224"/>
      <c r="J576" s="218"/>
      <c r="K576" s="88"/>
    </row>
    <row r="577" spans="1:11" x14ac:dyDescent="0.2">
      <c r="A577" s="8"/>
      <c r="B577" s="7"/>
      <c r="C577" s="7"/>
      <c r="D577" s="218"/>
      <c r="E577" s="224"/>
      <c r="F577" s="224"/>
      <c r="G577" s="246"/>
      <c r="H577" s="246"/>
      <c r="I577" s="224"/>
      <c r="J577" s="218"/>
      <c r="K577" s="88"/>
    </row>
    <row r="578" spans="1:11" x14ac:dyDescent="0.2">
      <c r="A578" s="8"/>
      <c r="B578" s="7"/>
      <c r="C578" s="7"/>
      <c r="D578" s="218"/>
      <c r="E578" s="224"/>
      <c r="F578" s="224"/>
      <c r="G578" s="246"/>
      <c r="H578" s="246"/>
      <c r="I578" s="224"/>
      <c r="J578" s="218"/>
      <c r="K578" s="88"/>
    </row>
    <row r="579" spans="1:11" x14ac:dyDescent="0.2">
      <c r="A579" s="8"/>
      <c r="B579" s="7"/>
      <c r="C579" s="7"/>
      <c r="D579" s="218"/>
      <c r="E579" s="224"/>
      <c r="F579" s="224"/>
      <c r="G579" s="246"/>
      <c r="H579" s="246"/>
      <c r="I579" s="224"/>
      <c r="J579" s="218"/>
      <c r="K579" s="88"/>
    </row>
    <row r="580" spans="1:11" x14ac:dyDescent="0.2">
      <c r="A580" s="8"/>
      <c r="B580" s="7"/>
      <c r="C580" s="7"/>
      <c r="D580" s="218"/>
      <c r="E580" s="224"/>
      <c r="F580" s="224"/>
      <c r="G580" s="246"/>
      <c r="H580" s="246"/>
      <c r="I580" s="224"/>
      <c r="J580" s="218"/>
      <c r="K580" s="88"/>
    </row>
    <row r="581" spans="1:11" x14ac:dyDescent="0.2">
      <c r="A581" s="8"/>
      <c r="B581" s="7"/>
      <c r="C581" s="7"/>
      <c r="D581" s="218"/>
      <c r="E581" s="224"/>
      <c r="F581" s="224"/>
      <c r="G581" s="246"/>
      <c r="H581" s="246"/>
      <c r="I581" s="224"/>
      <c r="J581" s="218"/>
      <c r="K581" s="88"/>
    </row>
    <row r="582" spans="1:11" x14ac:dyDescent="0.2">
      <c r="A582" s="8"/>
      <c r="B582" s="7"/>
      <c r="C582" s="7"/>
      <c r="D582" s="218"/>
      <c r="E582" s="224"/>
      <c r="F582" s="224"/>
      <c r="G582" s="246"/>
      <c r="H582" s="246"/>
      <c r="I582" s="224"/>
      <c r="J582" s="218"/>
      <c r="K582" s="88"/>
    </row>
    <row r="583" spans="1:11" x14ac:dyDescent="0.2">
      <c r="A583" s="8"/>
      <c r="B583" s="7"/>
      <c r="C583" s="7"/>
      <c r="D583" s="218"/>
      <c r="E583" s="224"/>
      <c r="F583" s="224"/>
      <c r="G583" s="246"/>
      <c r="H583" s="246"/>
      <c r="I583" s="224"/>
      <c r="J583" s="218"/>
      <c r="K583" s="88"/>
    </row>
    <row r="584" spans="1:11" x14ac:dyDescent="0.2">
      <c r="A584" s="8"/>
      <c r="B584" s="7"/>
      <c r="C584" s="7"/>
      <c r="D584" s="218"/>
      <c r="E584" s="224"/>
      <c r="F584" s="224"/>
      <c r="G584" s="246"/>
      <c r="H584" s="246"/>
      <c r="I584" s="224"/>
      <c r="J584" s="218"/>
      <c r="K584" s="88"/>
    </row>
    <row r="585" spans="1:11" x14ac:dyDescent="0.2">
      <c r="A585" s="8"/>
      <c r="B585" s="7"/>
      <c r="C585" s="7"/>
      <c r="D585" s="218"/>
      <c r="E585" s="224"/>
      <c r="F585" s="224"/>
      <c r="G585" s="246"/>
      <c r="H585" s="246"/>
      <c r="I585" s="224"/>
      <c r="J585" s="218"/>
      <c r="K585" s="88"/>
    </row>
    <row r="586" spans="1:11" x14ac:dyDescent="0.2">
      <c r="A586" s="8"/>
      <c r="B586" s="7"/>
      <c r="C586" s="7"/>
      <c r="D586" s="218"/>
      <c r="E586" s="224"/>
      <c r="F586" s="224"/>
      <c r="G586" s="246"/>
      <c r="H586" s="246"/>
      <c r="I586" s="224"/>
      <c r="J586" s="218"/>
      <c r="K586" s="88"/>
    </row>
    <row r="587" spans="1:11" x14ac:dyDescent="0.2">
      <c r="A587" s="8"/>
      <c r="B587" s="7"/>
      <c r="C587" s="7"/>
      <c r="D587" s="218"/>
      <c r="E587" s="224"/>
      <c r="F587" s="224"/>
      <c r="G587" s="246"/>
      <c r="H587" s="246"/>
      <c r="I587" s="224"/>
      <c r="J587" s="218"/>
      <c r="K587" s="88"/>
    </row>
    <row r="588" spans="1:11" x14ac:dyDescent="0.2">
      <c r="A588" s="8"/>
      <c r="B588" s="7"/>
      <c r="C588" s="7"/>
      <c r="D588" s="218"/>
      <c r="E588" s="224"/>
      <c r="F588" s="224"/>
      <c r="G588" s="246"/>
      <c r="H588" s="246"/>
      <c r="I588" s="224"/>
      <c r="J588" s="218"/>
      <c r="K588" s="88"/>
    </row>
    <row r="589" spans="1:11" x14ac:dyDescent="0.2">
      <c r="A589" s="8"/>
      <c r="B589" s="7"/>
      <c r="C589" s="7"/>
      <c r="D589" s="218"/>
      <c r="E589" s="224"/>
      <c r="F589" s="224"/>
      <c r="G589" s="246"/>
      <c r="H589" s="246"/>
      <c r="I589" s="224"/>
      <c r="J589" s="218"/>
      <c r="K589" s="88"/>
    </row>
    <row r="590" spans="1:11" x14ac:dyDescent="0.2">
      <c r="A590" s="8"/>
      <c r="B590" s="7"/>
      <c r="C590" s="7"/>
      <c r="D590" s="218"/>
      <c r="E590" s="224"/>
      <c r="F590" s="224"/>
      <c r="G590" s="246"/>
      <c r="H590" s="246"/>
      <c r="I590" s="224"/>
      <c r="J590" s="218"/>
      <c r="K590" s="88"/>
    </row>
    <row r="591" spans="1:11" x14ac:dyDescent="0.2">
      <c r="A591" s="8"/>
      <c r="B591" s="7"/>
      <c r="C591" s="7"/>
      <c r="D591" s="218"/>
      <c r="E591" s="224"/>
      <c r="F591" s="224"/>
      <c r="G591" s="246"/>
      <c r="H591" s="246"/>
      <c r="I591" s="224"/>
      <c r="J591" s="218"/>
      <c r="K591" s="88"/>
    </row>
    <row r="592" spans="1:11" x14ac:dyDescent="0.2">
      <c r="A592" s="8"/>
      <c r="B592" s="7"/>
      <c r="C592" s="7"/>
      <c r="D592" s="218"/>
      <c r="E592" s="224"/>
      <c r="F592" s="224"/>
      <c r="G592" s="246"/>
      <c r="H592" s="246"/>
      <c r="I592" s="224"/>
      <c r="J592" s="218"/>
      <c r="K592" s="88"/>
    </row>
    <row r="593" spans="1:11" x14ac:dyDescent="0.2">
      <c r="A593" s="8"/>
      <c r="B593" s="7"/>
      <c r="C593" s="7"/>
      <c r="D593" s="218"/>
      <c r="E593" s="224"/>
      <c r="F593" s="224"/>
      <c r="G593" s="246"/>
      <c r="H593" s="246"/>
      <c r="I593" s="224"/>
      <c r="J593" s="218"/>
      <c r="K593" s="88"/>
    </row>
    <row r="594" spans="1:11" x14ac:dyDescent="0.2">
      <c r="A594" s="8"/>
      <c r="B594" s="7"/>
      <c r="C594" s="7"/>
      <c r="D594" s="218"/>
      <c r="E594" s="224"/>
      <c r="F594" s="224"/>
      <c r="G594" s="246"/>
      <c r="H594" s="246"/>
      <c r="I594" s="224"/>
      <c r="J594" s="218"/>
      <c r="K594" s="88"/>
    </row>
    <row r="595" spans="1:11" x14ac:dyDescent="0.2">
      <c r="A595" s="8"/>
      <c r="B595" s="7"/>
      <c r="C595" s="7"/>
      <c r="D595" s="218"/>
      <c r="E595" s="224"/>
      <c r="F595" s="224"/>
      <c r="G595" s="246"/>
      <c r="H595" s="246"/>
      <c r="I595" s="224"/>
      <c r="J595" s="218"/>
      <c r="K595" s="88"/>
    </row>
    <row r="596" spans="1:11" x14ac:dyDescent="0.2">
      <c r="A596" s="8"/>
      <c r="B596" s="7"/>
      <c r="C596" s="7"/>
      <c r="D596" s="218"/>
      <c r="E596" s="224"/>
      <c r="F596" s="224"/>
      <c r="G596" s="246"/>
      <c r="H596" s="246"/>
      <c r="I596" s="224"/>
      <c r="J596" s="218"/>
      <c r="K596" s="88"/>
    </row>
    <row r="597" spans="1:11" x14ac:dyDescent="0.2">
      <c r="A597" s="8"/>
      <c r="B597" s="7"/>
      <c r="C597" s="7"/>
      <c r="D597" s="218"/>
      <c r="E597" s="224"/>
      <c r="F597" s="224"/>
      <c r="G597" s="246"/>
      <c r="H597" s="246"/>
      <c r="I597" s="224"/>
      <c r="J597" s="218"/>
      <c r="K597" s="88"/>
    </row>
    <row r="598" spans="1:11" x14ac:dyDescent="0.2">
      <c r="A598" s="8"/>
      <c r="B598" s="7"/>
      <c r="C598" s="7"/>
      <c r="D598" s="218"/>
      <c r="E598" s="224"/>
      <c r="F598" s="224"/>
      <c r="G598" s="246"/>
      <c r="H598" s="246"/>
      <c r="I598" s="224"/>
      <c r="J598" s="218"/>
      <c r="K598" s="88"/>
    </row>
    <row r="599" spans="1:11" x14ac:dyDescent="0.2">
      <c r="A599" s="8"/>
      <c r="B599" s="7"/>
      <c r="C599" s="7"/>
      <c r="D599" s="218"/>
      <c r="E599" s="224"/>
      <c r="F599" s="224"/>
      <c r="G599" s="246"/>
      <c r="H599" s="246"/>
      <c r="I599" s="224"/>
      <c r="J599" s="218"/>
      <c r="K599" s="88"/>
    </row>
    <row r="600" spans="1:11" x14ac:dyDescent="0.2">
      <c r="A600" s="8"/>
      <c r="B600" s="7"/>
      <c r="C600" s="7"/>
      <c r="D600" s="218"/>
      <c r="E600" s="224"/>
      <c r="F600" s="224"/>
      <c r="G600" s="246"/>
      <c r="H600" s="246"/>
      <c r="I600" s="224"/>
      <c r="J600" s="218"/>
      <c r="K600" s="88"/>
    </row>
    <row r="601" spans="1:11" x14ac:dyDescent="0.2">
      <c r="A601" s="8"/>
      <c r="B601" s="7"/>
      <c r="C601" s="7"/>
      <c r="D601" s="218"/>
      <c r="E601" s="224"/>
      <c r="F601" s="224"/>
      <c r="G601" s="246"/>
      <c r="H601" s="246"/>
      <c r="I601" s="224"/>
      <c r="J601" s="218"/>
      <c r="K601" s="88"/>
    </row>
    <row r="602" spans="1:11" x14ac:dyDescent="0.2">
      <c r="A602" s="8"/>
      <c r="B602" s="7"/>
      <c r="C602" s="7"/>
      <c r="D602" s="218"/>
      <c r="E602" s="224"/>
      <c r="F602" s="224"/>
      <c r="G602" s="246"/>
      <c r="H602" s="246"/>
      <c r="I602" s="224"/>
      <c r="J602" s="218"/>
      <c r="K602" s="88"/>
    </row>
    <row r="603" spans="1:11" x14ac:dyDescent="0.2">
      <c r="A603" s="8"/>
      <c r="B603" s="7"/>
      <c r="C603" s="7"/>
      <c r="D603" s="218"/>
      <c r="E603" s="224"/>
      <c r="F603" s="224"/>
      <c r="G603" s="246"/>
      <c r="H603" s="246"/>
      <c r="I603" s="224"/>
      <c r="J603" s="218"/>
      <c r="K603" s="88"/>
    </row>
    <row r="604" spans="1:11" x14ac:dyDescent="0.2">
      <c r="A604" s="8"/>
      <c r="B604" s="7"/>
      <c r="C604" s="7"/>
      <c r="D604" s="218"/>
      <c r="E604" s="224"/>
      <c r="F604" s="224"/>
      <c r="G604" s="246"/>
      <c r="H604" s="246"/>
      <c r="I604" s="224"/>
      <c r="J604" s="218"/>
      <c r="K604" s="88"/>
    </row>
    <row r="605" spans="1:11" x14ac:dyDescent="0.2">
      <c r="A605" s="8"/>
      <c r="B605" s="7"/>
      <c r="C605" s="7"/>
      <c r="D605" s="218"/>
      <c r="E605" s="224"/>
      <c r="F605" s="224"/>
      <c r="G605" s="246"/>
      <c r="H605" s="246"/>
      <c r="I605" s="224"/>
      <c r="J605" s="218"/>
      <c r="K605" s="88"/>
    </row>
    <row r="606" spans="1:11" x14ac:dyDescent="0.2">
      <c r="A606" s="8"/>
      <c r="B606" s="7"/>
      <c r="C606" s="7"/>
      <c r="D606" s="218"/>
      <c r="E606" s="224"/>
      <c r="F606" s="224"/>
      <c r="G606" s="246"/>
      <c r="H606" s="246"/>
      <c r="I606" s="224"/>
      <c r="J606" s="218"/>
      <c r="K606" s="88"/>
    </row>
    <row r="607" spans="1:11" x14ac:dyDescent="0.2">
      <c r="A607" s="8"/>
      <c r="B607" s="7"/>
      <c r="C607" s="7"/>
      <c r="D607" s="218"/>
      <c r="E607" s="224"/>
      <c r="F607" s="224"/>
      <c r="G607" s="246"/>
      <c r="H607" s="246"/>
      <c r="I607" s="224"/>
      <c r="J607" s="218"/>
      <c r="K607" s="88"/>
    </row>
    <row r="608" spans="1:11" x14ac:dyDescent="0.2">
      <c r="A608" s="8"/>
      <c r="B608" s="7"/>
      <c r="C608" s="7"/>
      <c r="D608" s="218"/>
      <c r="E608" s="224"/>
      <c r="F608" s="224"/>
      <c r="G608" s="246"/>
      <c r="H608" s="246"/>
      <c r="I608" s="224"/>
      <c r="J608" s="218"/>
      <c r="K608" s="88"/>
    </row>
    <row r="609" spans="1:11" x14ac:dyDescent="0.2">
      <c r="A609" s="8"/>
      <c r="B609" s="7"/>
      <c r="C609" s="7"/>
      <c r="D609" s="218"/>
      <c r="E609" s="224"/>
      <c r="F609" s="224"/>
      <c r="G609" s="246"/>
      <c r="H609" s="246"/>
      <c r="I609" s="224"/>
      <c r="J609" s="218"/>
      <c r="K609" s="88"/>
    </row>
    <row r="610" spans="1:11" x14ac:dyDescent="0.2">
      <c r="A610" s="8"/>
      <c r="B610" s="7"/>
      <c r="C610" s="7"/>
      <c r="D610" s="218"/>
      <c r="E610" s="224"/>
      <c r="F610" s="224"/>
      <c r="G610" s="246"/>
      <c r="H610" s="246"/>
      <c r="I610" s="224"/>
      <c r="J610" s="218"/>
      <c r="K610" s="88"/>
    </row>
    <row r="611" spans="1:11" x14ac:dyDescent="0.2">
      <c r="A611" s="8"/>
      <c r="B611" s="7"/>
      <c r="C611" s="7"/>
      <c r="D611" s="218"/>
      <c r="E611" s="224"/>
      <c r="F611" s="224"/>
      <c r="G611" s="246"/>
      <c r="H611" s="246"/>
      <c r="I611" s="224"/>
      <c r="J611" s="218"/>
      <c r="K611" s="88"/>
    </row>
    <row r="612" spans="1:11" x14ac:dyDescent="0.2">
      <c r="A612" s="8"/>
      <c r="B612" s="7"/>
      <c r="C612" s="7"/>
      <c r="D612" s="218"/>
      <c r="E612" s="224"/>
      <c r="F612" s="224"/>
      <c r="G612" s="246"/>
      <c r="H612" s="246"/>
      <c r="I612" s="224"/>
      <c r="J612" s="218"/>
      <c r="K612" s="88"/>
    </row>
    <row r="613" spans="1:11" x14ac:dyDescent="0.2">
      <c r="A613" s="8"/>
      <c r="B613" s="7"/>
      <c r="C613" s="7"/>
      <c r="D613" s="218"/>
      <c r="E613" s="224"/>
      <c r="F613" s="224"/>
      <c r="G613" s="246"/>
      <c r="H613" s="246"/>
      <c r="I613" s="224"/>
      <c r="J613" s="218"/>
      <c r="K613" s="88"/>
    </row>
    <row r="614" spans="1:11" x14ac:dyDescent="0.2">
      <c r="A614" s="8"/>
      <c r="B614" s="7"/>
      <c r="C614" s="7"/>
      <c r="D614" s="218"/>
      <c r="E614" s="224"/>
      <c r="F614" s="224"/>
      <c r="G614" s="246"/>
      <c r="H614" s="246"/>
      <c r="I614" s="224"/>
      <c r="J614" s="218"/>
      <c r="K614" s="88"/>
    </row>
    <row r="615" spans="1:11" x14ac:dyDescent="0.2">
      <c r="A615" s="8"/>
      <c r="B615" s="7"/>
      <c r="C615" s="7"/>
      <c r="D615" s="218"/>
      <c r="E615" s="224"/>
      <c r="F615" s="224"/>
      <c r="G615" s="246"/>
      <c r="H615" s="246"/>
      <c r="I615" s="224"/>
      <c r="J615" s="218"/>
      <c r="K615" s="88"/>
    </row>
    <row r="616" spans="1:11" x14ac:dyDescent="0.2">
      <c r="A616" s="8"/>
      <c r="B616" s="7"/>
      <c r="C616" s="7"/>
      <c r="D616" s="218"/>
      <c r="E616" s="224"/>
      <c r="F616" s="224"/>
      <c r="G616" s="246"/>
      <c r="H616" s="246"/>
      <c r="I616" s="224"/>
      <c r="J616" s="218"/>
      <c r="K616" s="88"/>
    </row>
    <row r="617" spans="1:11" x14ac:dyDescent="0.2">
      <c r="A617" s="8"/>
      <c r="B617" s="7"/>
      <c r="C617" s="7"/>
      <c r="D617" s="218"/>
      <c r="E617" s="224"/>
      <c r="F617" s="224"/>
      <c r="G617" s="246"/>
      <c r="H617" s="246"/>
      <c r="I617" s="224"/>
      <c r="J617" s="218"/>
      <c r="K617" s="88"/>
    </row>
    <row r="618" spans="1:11" x14ac:dyDescent="0.2">
      <c r="A618" s="8"/>
      <c r="B618" s="7"/>
      <c r="C618" s="7"/>
      <c r="D618" s="218"/>
      <c r="E618" s="224"/>
      <c r="F618" s="224"/>
      <c r="G618" s="246"/>
      <c r="H618" s="246"/>
      <c r="I618" s="224"/>
      <c r="J618" s="218"/>
      <c r="K618" s="88"/>
    </row>
    <row r="619" spans="1:11" x14ac:dyDescent="0.2">
      <c r="A619" s="8"/>
      <c r="B619" s="7"/>
      <c r="C619" s="7"/>
      <c r="D619" s="218"/>
      <c r="E619" s="224"/>
      <c r="F619" s="224"/>
      <c r="G619" s="246"/>
      <c r="H619" s="246"/>
      <c r="I619" s="224"/>
      <c r="J619" s="218"/>
      <c r="K619" s="88"/>
    </row>
    <row r="620" spans="1:11" x14ac:dyDescent="0.2">
      <c r="A620" s="8"/>
      <c r="B620" s="7"/>
      <c r="C620" s="7"/>
      <c r="D620" s="218"/>
      <c r="E620" s="224"/>
      <c r="F620" s="224"/>
      <c r="G620" s="246"/>
      <c r="H620" s="246"/>
      <c r="I620" s="224"/>
      <c r="J620" s="218"/>
      <c r="K620" s="88"/>
    </row>
    <row r="621" spans="1:11" x14ac:dyDescent="0.2">
      <c r="A621" s="8"/>
      <c r="B621" s="7"/>
      <c r="C621" s="7"/>
      <c r="D621" s="218"/>
      <c r="E621" s="224"/>
      <c r="F621" s="224"/>
      <c r="G621" s="246"/>
      <c r="H621" s="246"/>
      <c r="I621" s="224"/>
      <c r="J621" s="218"/>
      <c r="K621" s="88"/>
    </row>
    <row r="622" spans="1:11" x14ac:dyDescent="0.2">
      <c r="A622" s="8"/>
      <c r="B622" s="7"/>
      <c r="C622" s="7"/>
      <c r="D622" s="218"/>
      <c r="E622" s="224"/>
      <c r="F622" s="224"/>
      <c r="G622" s="246"/>
      <c r="H622" s="246"/>
      <c r="I622" s="224"/>
      <c r="J622" s="218"/>
      <c r="K622" s="88"/>
    </row>
    <row r="623" spans="1:11" x14ac:dyDescent="0.2">
      <c r="A623" s="8"/>
      <c r="B623" s="7"/>
      <c r="C623" s="7"/>
      <c r="D623" s="218"/>
      <c r="E623" s="224"/>
      <c r="F623" s="224"/>
      <c r="G623" s="246"/>
      <c r="H623" s="246"/>
      <c r="I623" s="224"/>
      <c r="J623" s="218"/>
      <c r="K623" s="88"/>
    </row>
    <row r="624" spans="1:11" x14ac:dyDescent="0.2">
      <c r="A624" s="8"/>
      <c r="B624" s="7"/>
      <c r="C624" s="7"/>
      <c r="D624" s="218"/>
      <c r="E624" s="224"/>
      <c r="F624" s="224"/>
      <c r="G624" s="246"/>
      <c r="H624" s="246"/>
      <c r="I624" s="224"/>
      <c r="J624" s="218"/>
      <c r="K624" s="88"/>
    </row>
    <row r="625" spans="1:11" x14ac:dyDescent="0.2">
      <c r="A625" s="8"/>
      <c r="B625" s="7"/>
      <c r="C625" s="7"/>
      <c r="D625" s="218"/>
      <c r="E625" s="224"/>
      <c r="F625" s="224"/>
      <c r="G625" s="246"/>
      <c r="H625" s="246"/>
      <c r="I625" s="224"/>
      <c r="J625" s="218"/>
      <c r="K625" s="88"/>
    </row>
    <row r="626" spans="1:11" x14ac:dyDescent="0.2">
      <c r="A626" s="8"/>
      <c r="B626" s="7"/>
      <c r="C626" s="7"/>
      <c r="D626" s="218"/>
      <c r="E626" s="224"/>
      <c r="F626" s="224"/>
      <c r="G626" s="246"/>
      <c r="H626" s="246"/>
      <c r="I626" s="224"/>
      <c r="J626" s="218"/>
      <c r="K626" s="88"/>
    </row>
    <row r="627" spans="1:11" x14ac:dyDescent="0.2">
      <c r="A627" s="8"/>
      <c r="B627" s="7"/>
      <c r="C627" s="7"/>
      <c r="D627" s="218"/>
      <c r="E627" s="224"/>
      <c r="F627" s="224"/>
      <c r="G627" s="246"/>
      <c r="H627" s="246"/>
      <c r="I627" s="224"/>
      <c r="J627" s="218"/>
      <c r="K627" s="88"/>
    </row>
    <row r="628" spans="1:11" x14ac:dyDescent="0.2">
      <c r="A628" s="8"/>
      <c r="B628" s="7"/>
      <c r="C628" s="7"/>
      <c r="D628" s="218"/>
      <c r="E628" s="224"/>
      <c r="F628" s="224"/>
      <c r="G628" s="246"/>
      <c r="H628" s="246"/>
      <c r="I628" s="224"/>
      <c r="J628" s="218"/>
      <c r="K628" s="88"/>
    </row>
    <row r="629" spans="1:11" x14ac:dyDescent="0.2">
      <c r="A629" s="8"/>
      <c r="B629" s="7"/>
      <c r="C629" s="7"/>
      <c r="D629" s="218"/>
      <c r="E629" s="224"/>
      <c r="F629" s="224"/>
      <c r="G629" s="246"/>
      <c r="H629" s="246"/>
      <c r="I629" s="224"/>
      <c r="J629" s="218"/>
      <c r="K629" s="88"/>
    </row>
    <row r="630" spans="1:11" x14ac:dyDescent="0.2">
      <c r="A630" s="8"/>
      <c r="B630" s="7"/>
      <c r="C630" s="7"/>
      <c r="D630" s="218"/>
      <c r="E630" s="224"/>
      <c r="F630" s="224"/>
      <c r="G630" s="246"/>
      <c r="H630" s="246"/>
      <c r="I630" s="224"/>
      <c r="J630" s="218"/>
      <c r="K630" s="88"/>
    </row>
    <row r="631" spans="1:11" x14ac:dyDescent="0.2">
      <c r="A631" s="8"/>
      <c r="B631" s="7"/>
      <c r="C631" s="7"/>
      <c r="D631" s="218"/>
      <c r="E631" s="224"/>
      <c r="F631" s="224"/>
      <c r="G631" s="246"/>
      <c r="H631" s="246"/>
      <c r="I631" s="224"/>
      <c r="J631" s="218"/>
      <c r="K631" s="88"/>
    </row>
    <row r="632" spans="1:11" x14ac:dyDescent="0.2">
      <c r="A632" s="8"/>
      <c r="B632" s="7"/>
      <c r="C632" s="7"/>
      <c r="D632" s="218"/>
      <c r="E632" s="224"/>
      <c r="F632" s="224"/>
      <c r="G632" s="246"/>
      <c r="H632" s="246"/>
      <c r="I632" s="224"/>
      <c r="J632" s="218"/>
      <c r="K632" s="88"/>
    </row>
    <row r="633" spans="1:11" x14ac:dyDescent="0.2">
      <c r="A633" s="8"/>
      <c r="B633" s="7"/>
      <c r="C633" s="7"/>
      <c r="D633" s="218"/>
      <c r="E633" s="224"/>
      <c r="F633" s="224"/>
      <c r="G633" s="246"/>
      <c r="H633" s="246"/>
      <c r="I633" s="224"/>
      <c r="J633" s="218"/>
      <c r="K633" s="88"/>
    </row>
    <row r="634" spans="1:11" x14ac:dyDescent="0.2">
      <c r="A634" s="8"/>
      <c r="B634" s="7"/>
      <c r="C634" s="7"/>
      <c r="D634" s="218"/>
      <c r="E634" s="224"/>
      <c r="F634" s="224"/>
      <c r="G634" s="246"/>
      <c r="H634" s="246"/>
      <c r="I634" s="224"/>
      <c r="J634" s="218"/>
      <c r="K634" s="88"/>
    </row>
    <row r="635" spans="1:11" x14ac:dyDescent="0.2">
      <c r="A635" s="8"/>
      <c r="B635" s="7"/>
      <c r="C635" s="7"/>
      <c r="D635" s="218"/>
      <c r="E635" s="224"/>
      <c r="F635" s="224"/>
      <c r="G635" s="246"/>
      <c r="H635" s="246"/>
      <c r="I635" s="224"/>
      <c r="J635" s="218"/>
      <c r="K635" s="88"/>
    </row>
    <row r="636" spans="1:11" x14ac:dyDescent="0.2">
      <c r="A636" s="8"/>
      <c r="B636" s="7"/>
      <c r="C636" s="7"/>
      <c r="D636" s="218"/>
      <c r="E636" s="224"/>
      <c r="F636" s="224"/>
      <c r="G636" s="246"/>
      <c r="H636" s="246"/>
      <c r="I636" s="224"/>
      <c r="J636" s="218"/>
      <c r="K636" s="88"/>
    </row>
    <row r="637" spans="1:11" x14ac:dyDescent="0.2">
      <c r="A637" s="8"/>
      <c r="B637" s="7"/>
      <c r="C637" s="7"/>
      <c r="D637" s="218"/>
      <c r="E637" s="224"/>
      <c r="F637" s="224"/>
      <c r="G637" s="246"/>
      <c r="H637" s="246"/>
      <c r="I637" s="224"/>
      <c r="J637" s="218"/>
      <c r="K637" s="88"/>
    </row>
    <row r="638" spans="1:11" x14ac:dyDescent="0.2">
      <c r="A638" s="8"/>
      <c r="B638" s="7"/>
      <c r="C638" s="7"/>
      <c r="D638" s="218"/>
      <c r="E638" s="224"/>
      <c r="F638" s="224"/>
      <c r="G638" s="246"/>
      <c r="H638" s="246"/>
      <c r="I638" s="224"/>
      <c r="J638" s="218"/>
      <c r="K638" s="88"/>
    </row>
    <row r="639" spans="1:11" x14ac:dyDescent="0.2">
      <c r="A639" s="8"/>
      <c r="B639" s="7"/>
      <c r="C639" s="7"/>
      <c r="D639" s="218"/>
      <c r="E639" s="224"/>
      <c r="F639" s="224"/>
      <c r="G639" s="246"/>
      <c r="H639" s="246"/>
      <c r="I639" s="224"/>
      <c r="J639" s="218"/>
      <c r="K639" s="88"/>
    </row>
    <row r="640" spans="1:11" x14ac:dyDescent="0.2">
      <c r="A640" s="8"/>
      <c r="B640" s="7"/>
      <c r="C640" s="7"/>
      <c r="D640" s="218"/>
      <c r="E640" s="224"/>
      <c r="F640" s="224"/>
      <c r="G640" s="246"/>
      <c r="H640" s="246"/>
      <c r="I640" s="224"/>
      <c r="J640" s="218"/>
      <c r="K640" s="88"/>
    </row>
    <row r="641" spans="1:11" x14ac:dyDescent="0.2">
      <c r="A641" s="8"/>
      <c r="B641" s="7"/>
      <c r="C641" s="7"/>
      <c r="D641" s="218"/>
      <c r="E641" s="224"/>
      <c r="F641" s="224"/>
      <c r="G641" s="246"/>
      <c r="H641" s="246"/>
      <c r="I641" s="224"/>
      <c r="J641" s="218"/>
      <c r="K641" s="88"/>
    </row>
    <row r="642" spans="1:11" x14ac:dyDescent="0.2">
      <c r="A642" s="8"/>
      <c r="B642" s="7"/>
      <c r="C642" s="7"/>
      <c r="D642" s="218"/>
      <c r="E642" s="224"/>
      <c r="F642" s="224"/>
      <c r="G642" s="246"/>
      <c r="H642" s="246"/>
      <c r="I642" s="224"/>
      <c r="J642" s="218"/>
      <c r="K642" s="88"/>
    </row>
    <row r="643" spans="1:11" x14ac:dyDescent="0.2">
      <c r="A643" s="8"/>
      <c r="B643" s="7"/>
      <c r="C643" s="7"/>
      <c r="D643" s="218"/>
      <c r="E643" s="224"/>
      <c r="F643" s="224"/>
      <c r="G643" s="246"/>
      <c r="H643" s="246"/>
      <c r="I643" s="224"/>
      <c r="J643" s="218"/>
      <c r="K643" s="88"/>
    </row>
    <row r="644" spans="1:11" x14ac:dyDescent="0.2">
      <c r="A644" s="8"/>
      <c r="B644" s="7"/>
      <c r="C644" s="7"/>
      <c r="D644" s="218"/>
      <c r="E644" s="224"/>
      <c r="F644" s="224"/>
      <c r="G644" s="246"/>
      <c r="H644" s="246"/>
      <c r="I644" s="224"/>
      <c r="J644" s="218"/>
      <c r="K644" s="88"/>
    </row>
    <row r="645" spans="1:11" x14ac:dyDescent="0.2">
      <c r="A645" s="8"/>
      <c r="B645" s="7"/>
      <c r="C645" s="7"/>
      <c r="D645" s="218"/>
      <c r="E645" s="224"/>
      <c r="F645" s="224"/>
      <c r="G645" s="246"/>
      <c r="H645" s="246"/>
      <c r="I645" s="224"/>
      <c r="J645" s="218"/>
      <c r="K645" s="88"/>
    </row>
    <row r="646" spans="1:11" x14ac:dyDescent="0.2">
      <c r="A646" s="8"/>
      <c r="B646" s="7"/>
      <c r="C646" s="7"/>
      <c r="D646" s="218"/>
      <c r="E646" s="224"/>
      <c r="F646" s="224"/>
      <c r="G646" s="246"/>
      <c r="H646" s="246"/>
      <c r="I646" s="224"/>
      <c r="J646" s="218"/>
      <c r="K646" s="88"/>
    </row>
    <row r="647" spans="1:11" x14ac:dyDescent="0.2">
      <c r="A647" s="8"/>
      <c r="B647" s="7"/>
      <c r="C647" s="7"/>
      <c r="D647" s="218"/>
      <c r="E647" s="224"/>
      <c r="F647" s="224"/>
      <c r="G647" s="246"/>
      <c r="H647" s="246"/>
      <c r="I647" s="224"/>
      <c r="J647" s="218"/>
      <c r="K647" s="88"/>
    </row>
    <row r="648" spans="1:11" x14ac:dyDescent="0.2">
      <c r="A648" s="8"/>
      <c r="B648" s="7"/>
      <c r="C648" s="7"/>
      <c r="D648" s="218"/>
      <c r="E648" s="224"/>
      <c r="F648" s="224"/>
      <c r="G648" s="246"/>
      <c r="H648" s="246"/>
      <c r="I648" s="224"/>
      <c r="J648" s="218"/>
      <c r="K648" s="88"/>
    </row>
    <row r="649" spans="1:11" x14ac:dyDescent="0.2">
      <c r="A649" s="8"/>
      <c r="B649" s="7"/>
      <c r="C649" s="7"/>
      <c r="D649" s="218"/>
      <c r="E649" s="224"/>
      <c r="F649" s="224"/>
      <c r="G649" s="246"/>
      <c r="H649" s="246"/>
      <c r="I649" s="224"/>
      <c r="J649" s="218"/>
      <c r="K649" s="88"/>
    </row>
    <row r="650" spans="1:11" x14ac:dyDescent="0.2">
      <c r="A650" s="8"/>
      <c r="B650" s="7"/>
      <c r="C650" s="7"/>
      <c r="D650" s="218"/>
      <c r="E650" s="224"/>
      <c r="F650" s="224"/>
      <c r="G650" s="246"/>
      <c r="H650" s="246"/>
      <c r="I650" s="224"/>
      <c r="J650" s="218"/>
      <c r="K650" s="88"/>
    </row>
    <row r="651" spans="1:11" x14ac:dyDescent="0.2">
      <c r="A651" s="8"/>
      <c r="B651" s="7"/>
      <c r="C651" s="7"/>
      <c r="D651" s="218"/>
      <c r="E651" s="224"/>
      <c r="F651" s="224"/>
      <c r="G651" s="246"/>
      <c r="H651" s="246"/>
      <c r="I651" s="224"/>
      <c r="J651" s="218"/>
      <c r="K651" s="88"/>
    </row>
    <row r="652" spans="1:11" x14ac:dyDescent="0.2">
      <c r="A652" s="8"/>
      <c r="B652" s="7"/>
      <c r="C652" s="7"/>
      <c r="D652" s="218"/>
      <c r="E652" s="224"/>
      <c r="F652" s="224"/>
      <c r="G652" s="246"/>
      <c r="H652" s="246"/>
      <c r="I652" s="224"/>
      <c r="J652" s="218"/>
      <c r="K652" s="88"/>
    </row>
    <row r="653" spans="1:11" x14ac:dyDescent="0.2">
      <c r="A653" s="8"/>
      <c r="B653" s="7"/>
      <c r="C653" s="7"/>
      <c r="D653" s="218"/>
      <c r="E653" s="224"/>
      <c r="F653" s="224"/>
      <c r="G653" s="246"/>
      <c r="H653" s="246"/>
      <c r="I653" s="224"/>
      <c r="J653" s="218"/>
      <c r="K653" s="88"/>
    </row>
    <row r="654" spans="1:11" x14ac:dyDescent="0.2">
      <c r="A654" s="8"/>
      <c r="B654" s="7"/>
      <c r="C654" s="7"/>
      <c r="D654" s="218"/>
      <c r="E654" s="224"/>
      <c r="F654" s="224"/>
      <c r="G654" s="246"/>
      <c r="H654" s="246"/>
      <c r="I654" s="224"/>
      <c r="J654" s="218"/>
      <c r="K654" s="88"/>
    </row>
    <row r="655" spans="1:11" x14ac:dyDescent="0.2">
      <c r="A655" s="8"/>
      <c r="B655" s="7"/>
      <c r="C655" s="7"/>
      <c r="D655" s="218"/>
      <c r="E655" s="224"/>
      <c r="F655" s="224"/>
      <c r="G655" s="246"/>
      <c r="H655" s="246"/>
      <c r="I655" s="224"/>
      <c r="J655" s="218"/>
      <c r="K655" s="88"/>
    </row>
    <row r="656" spans="1:11" x14ac:dyDescent="0.2">
      <c r="A656" s="8"/>
      <c r="B656" s="7"/>
      <c r="C656" s="7"/>
      <c r="D656" s="218"/>
      <c r="E656" s="224"/>
      <c r="F656" s="224"/>
      <c r="G656" s="246"/>
      <c r="H656" s="246"/>
      <c r="I656" s="224"/>
      <c r="J656" s="218"/>
      <c r="K656" s="88"/>
    </row>
    <row r="657" spans="1:11" x14ac:dyDescent="0.2">
      <c r="A657" s="8"/>
      <c r="B657" s="7"/>
      <c r="C657" s="7"/>
      <c r="D657" s="218"/>
      <c r="E657" s="224"/>
      <c r="F657" s="224"/>
      <c r="G657" s="246"/>
      <c r="H657" s="246"/>
      <c r="I657" s="224"/>
      <c r="J657" s="218"/>
      <c r="K657" s="88"/>
    </row>
    <row r="658" spans="1:11" x14ac:dyDescent="0.2">
      <c r="A658" s="8"/>
      <c r="B658" s="7"/>
      <c r="C658" s="7"/>
      <c r="D658" s="218"/>
      <c r="E658" s="224"/>
      <c r="F658" s="224"/>
      <c r="G658" s="246"/>
      <c r="H658" s="246"/>
      <c r="I658" s="224"/>
      <c r="J658" s="218"/>
      <c r="K658" s="88"/>
    </row>
    <row r="659" spans="1:11" x14ac:dyDescent="0.2">
      <c r="A659" s="8"/>
      <c r="B659" s="7"/>
      <c r="C659" s="7"/>
      <c r="D659" s="218"/>
      <c r="E659" s="224"/>
      <c r="F659" s="224"/>
      <c r="G659" s="246"/>
      <c r="H659" s="246"/>
      <c r="I659" s="224"/>
      <c r="J659" s="218"/>
      <c r="K659" s="88"/>
    </row>
    <row r="660" spans="1:11" x14ac:dyDescent="0.2">
      <c r="A660" s="8"/>
      <c r="B660" s="7"/>
      <c r="C660" s="7"/>
      <c r="D660" s="218"/>
      <c r="E660" s="224"/>
      <c r="F660" s="224"/>
      <c r="G660" s="246"/>
      <c r="H660" s="246"/>
      <c r="I660" s="224"/>
      <c r="J660" s="218"/>
      <c r="K660" s="88"/>
    </row>
    <row r="661" spans="1:11" x14ac:dyDescent="0.2">
      <c r="A661" s="8"/>
      <c r="B661" s="7"/>
      <c r="C661" s="7"/>
      <c r="D661" s="218"/>
      <c r="E661" s="224"/>
      <c r="F661" s="224"/>
      <c r="G661" s="246"/>
      <c r="H661" s="246"/>
      <c r="I661" s="224"/>
      <c r="J661" s="218"/>
      <c r="K661" s="88"/>
    </row>
    <row r="662" spans="1:11" x14ac:dyDescent="0.2">
      <c r="A662" s="8"/>
      <c r="B662" s="7"/>
      <c r="C662" s="7"/>
      <c r="D662" s="218"/>
      <c r="E662" s="224"/>
      <c r="F662" s="224"/>
      <c r="G662" s="246"/>
      <c r="H662" s="246"/>
      <c r="I662" s="224"/>
      <c r="J662" s="218"/>
      <c r="K662" s="88"/>
    </row>
    <row r="663" spans="1:11" x14ac:dyDescent="0.2">
      <c r="A663" s="8"/>
      <c r="B663" s="7"/>
      <c r="C663" s="7"/>
      <c r="D663" s="218"/>
      <c r="E663" s="224"/>
      <c r="F663" s="224"/>
      <c r="G663" s="246"/>
      <c r="H663" s="246"/>
      <c r="I663" s="224"/>
      <c r="J663" s="218"/>
      <c r="K663" s="88"/>
    </row>
    <row r="664" spans="1:11" x14ac:dyDescent="0.2">
      <c r="A664" s="8"/>
      <c r="B664" s="7"/>
      <c r="C664" s="7"/>
      <c r="D664" s="218"/>
      <c r="E664" s="224"/>
      <c r="F664" s="224"/>
      <c r="G664" s="246"/>
      <c r="H664" s="246"/>
      <c r="I664" s="224"/>
      <c r="J664" s="218"/>
      <c r="K664" s="88"/>
    </row>
    <row r="665" spans="1:11" x14ac:dyDescent="0.2">
      <c r="A665" s="8"/>
      <c r="B665" s="7"/>
      <c r="C665" s="7"/>
      <c r="D665" s="218"/>
      <c r="E665" s="224"/>
      <c r="F665" s="224"/>
      <c r="G665" s="246"/>
      <c r="H665" s="246"/>
      <c r="I665" s="224"/>
      <c r="J665" s="218"/>
      <c r="K665" s="88"/>
    </row>
    <row r="666" spans="1:11" x14ac:dyDescent="0.2">
      <c r="A666" s="8"/>
      <c r="B666" s="7"/>
      <c r="C666" s="7"/>
      <c r="D666" s="218"/>
      <c r="E666" s="224"/>
      <c r="F666" s="224"/>
      <c r="G666" s="246"/>
      <c r="H666" s="246"/>
      <c r="I666" s="224"/>
      <c r="J666" s="218"/>
      <c r="K666" s="88"/>
    </row>
    <row r="667" spans="1:11" x14ac:dyDescent="0.2">
      <c r="A667" s="8"/>
      <c r="B667" s="7"/>
      <c r="C667" s="7"/>
      <c r="D667" s="218"/>
      <c r="E667" s="224"/>
      <c r="F667" s="224"/>
      <c r="G667" s="246"/>
      <c r="H667" s="246"/>
      <c r="I667" s="224"/>
      <c r="J667" s="218"/>
      <c r="K667" s="88"/>
    </row>
    <row r="668" spans="1:11" x14ac:dyDescent="0.2">
      <c r="A668" s="8"/>
      <c r="B668" s="7"/>
      <c r="C668" s="7"/>
      <c r="D668" s="218"/>
      <c r="E668" s="224"/>
      <c r="F668" s="224"/>
      <c r="G668" s="246"/>
      <c r="H668" s="246"/>
      <c r="I668" s="224"/>
      <c r="J668" s="218"/>
      <c r="K668" s="88"/>
    </row>
    <row r="669" spans="1:11" x14ac:dyDescent="0.2">
      <c r="A669" s="8"/>
      <c r="B669" s="7"/>
      <c r="C669" s="7"/>
      <c r="D669" s="218"/>
      <c r="E669" s="224"/>
      <c r="F669" s="224"/>
      <c r="G669" s="246"/>
      <c r="H669" s="246"/>
      <c r="I669" s="224"/>
      <c r="J669" s="218"/>
      <c r="K669" s="88"/>
    </row>
    <row r="670" spans="1:11" x14ac:dyDescent="0.2">
      <c r="A670" s="8"/>
      <c r="B670" s="7"/>
      <c r="C670" s="7"/>
      <c r="D670" s="218"/>
      <c r="E670" s="224"/>
      <c r="F670" s="224"/>
      <c r="G670" s="246"/>
      <c r="H670" s="246"/>
      <c r="I670" s="224"/>
      <c r="J670" s="218"/>
      <c r="K670" s="88"/>
    </row>
    <row r="671" spans="1:11" x14ac:dyDescent="0.2">
      <c r="A671" s="8"/>
      <c r="B671" s="7"/>
      <c r="C671" s="7"/>
      <c r="D671" s="218"/>
      <c r="E671" s="224"/>
      <c r="F671" s="224"/>
      <c r="G671" s="246"/>
      <c r="H671" s="246"/>
      <c r="I671" s="224"/>
      <c r="J671" s="218"/>
      <c r="K671" s="88"/>
    </row>
    <row r="672" spans="1:11" x14ac:dyDescent="0.2">
      <c r="A672" s="8"/>
      <c r="B672" s="7"/>
      <c r="C672" s="7"/>
      <c r="D672" s="218"/>
      <c r="E672" s="224"/>
      <c r="F672" s="224"/>
      <c r="G672" s="246"/>
      <c r="H672" s="246"/>
      <c r="I672" s="224"/>
      <c r="J672" s="218"/>
      <c r="K672" s="88"/>
    </row>
    <row r="673" spans="1:11" x14ac:dyDescent="0.2">
      <c r="A673" s="8"/>
      <c r="B673" s="7"/>
      <c r="C673" s="7"/>
      <c r="D673" s="218"/>
      <c r="E673" s="224"/>
      <c r="F673" s="224"/>
      <c r="G673" s="246"/>
      <c r="H673" s="246"/>
      <c r="I673" s="224"/>
      <c r="J673" s="218"/>
      <c r="K673" s="88"/>
    </row>
    <row r="674" spans="1:11" x14ac:dyDescent="0.2">
      <c r="A674" s="8"/>
      <c r="B674" s="7"/>
      <c r="C674" s="7"/>
      <c r="D674" s="218"/>
      <c r="E674" s="224"/>
      <c r="F674" s="224"/>
      <c r="G674" s="246"/>
      <c r="H674" s="246"/>
      <c r="I674" s="224"/>
      <c r="J674" s="218"/>
      <c r="K674" s="88"/>
    </row>
    <row r="675" spans="1:11" x14ac:dyDescent="0.2">
      <c r="A675" s="8"/>
      <c r="B675" s="7"/>
      <c r="C675" s="7"/>
      <c r="D675" s="218"/>
      <c r="E675" s="224"/>
      <c r="F675" s="224"/>
      <c r="G675" s="246"/>
      <c r="H675" s="246"/>
      <c r="I675" s="224"/>
      <c r="J675" s="218"/>
      <c r="K675" s="88"/>
    </row>
    <row r="676" spans="1:11" x14ac:dyDescent="0.2">
      <c r="A676" s="8"/>
      <c r="B676" s="7"/>
      <c r="C676" s="7"/>
      <c r="D676" s="218"/>
      <c r="E676" s="224"/>
      <c r="F676" s="224"/>
      <c r="G676" s="246"/>
      <c r="H676" s="246"/>
      <c r="I676" s="224"/>
      <c r="J676" s="218"/>
      <c r="K676" s="88"/>
    </row>
    <row r="677" spans="1:11" x14ac:dyDescent="0.2">
      <c r="A677" s="8"/>
      <c r="B677" s="7"/>
      <c r="C677" s="7"/>
      <c r="D677" s="218"/>
      <c r="E677" s="224"/>
      <c r="F677" s="224"/>
      <c r="G677" s="246"/>
      <c r="H677" s="246"/>
      <c r="I677" s="224"/>
      <c r="J677" s="218"/>
      <c r="K677" s="88"/>
    </row>
    <row r="678" spans="1:11" x14ac:dyDescent="0.2">
      <c r="A678" s="8"/>
      <c r="B678" s="7"/>
      <c r="C678" s="7"/>
      <c r="D678" s="218"/>
      <c r="E678" s="224"/>
      <c r="F678" s="224"/>
      <c r="G678" s="246"/>
      <c r="H678" s="246"/>
      <c r="I678" s="224"/>
      <c r="J678" s="218"/>
      <c r="K678" s="88"/>
    </row>
    <row r="679" spans="1:11" x14ac:dyDescent="0.2">
      <c r="A679" s="8"/>
      <c r="B679" s="7"/>
      <c r="C679" s="7"/>
      <c r="D679" s="218"/>
      <c r="E679" s="224"/>
      <c r="F679" s="224"/>
      <c r="G679" s="246"/>
      <c r="H679" s="246"/>
      <c r="I679" s="224"/>
      <c r="J679" s="218"/>
      <c r="K679" s="88"/>
    </row>
    <row r="680" spans="1:11" x14ac:dyDescent="0.2">
      <c r="A680" s="8"/>
      <c r="B680" s="7"/>
      <c r="C680" s="7"/>
      <c r="D680" s="218"/>
      <c r="E680" s="224"/>
      <c r="F680" s="224"/>
      <c r="G680" s="246"/>
      <c r="H680" s="246"/>
      <c r="I680" s="224"/>
      <c r="J680" s="218"/>
      <c r="K680" s="88"/>
    </row>
    <row r="681" spans="1:11" x14ac:dyDescent="0.2">
      <c r="A681" s="8"/>
      <c r="B681" s="7"/>
      <c r="C681" s="7"/>
      <c r="D681" s="218"/>
      <c r="E681" s="224"/>
      <c r="F681" s="224"/>
      <c r="G681" s="246"/>
      <c r="H681" s="246"/>
      <c r="I681" s="224"/>
      <c r="J681" s="218"/>
      <c r="K681" s="88"/>
    </row>
    <row r="682" spans="1:11" x14ac:dyDescent="0.2">
      <c r="A682" s="8"/>
      <c r="B682" s="7"/>
      <c r="C682" s="7"/>
      <c r="D682" s="218"/>
      <c r="E682" s="224"/>
      <c r="F682" s="224"/>
      <c r="G682" s="246"/>
      <c r="H682" s="246"/>
      <c r="I682" s="224"/>
      <c r="J682" s="218"/>
      <c r="K682" s="88"/>
    </row>
    <row r="683" spans="1:11" x14ac:dyDescent="0.2">
      <c r="A683" s="8"/>
      <c r="B683" s="7"/>
      <c r="C683" s="7"/>
      <c r="D683" s="218"/>
      <c r="E683" s="224"/>
      <c r="F683" s="224"/>
      <c r="G683" s="246"/>
      <c r="H683" s="246"/>
      <c r="I683" s="224"/>
      <c r="J683" s="218"/>
      <c r="K683" s="88"/>
    </row>
    <row r="684" spans="1:11" x14ac:dyDescent="0.2">
      <c r="A684" s="8"/>
      <c r="B684" s="7"/>
      <c r="C684" s="7"/>
      <c r="D684" s="218"/>
      <c r="E684" s="224"/>
      <c r="F684" s="224"/>
      <c r="G684" s="246"/>
      <c r="H684" s="246"/>
      <c r="I684" s="224"/>
      <c r="J684" s="218"/>
      <c r="K684" s="88"/>
    </row>
    <row r="685" spans="1:11" x14ac:dyDescent="0.2">
      <c r="A685" s="8"/>
      <c r="B685" s="7"/>
      <c r="C685" s="7"/>
      <c r="D685" s="218"/>
      <c r="E685" s="224"/>
      <c r="F685" s="224"/>
      <c r="G685" s="246"/>
      <c r="H685" s="246"/>
      <c r="I685" s="224"/>
      <c r="J685" s="218"/>
      <c r="K685" s="88"/>
    </row>
    <row r="686" spans="1:11" x14ac:dyDescent="0.2">
      <c r="A686" s="8"/>
      <c r="B686" s="7"/>
      <c r="C686" s="7"/>
      <c r="D686" s="218"/>
      <c r="E686" s="224"/>
      <c r="F686" s="224"/>
      <c r="G686" s="246"/>
      <c r="H686" s="246"/>
      <c r="I686" s="224"/>
      <c r="J686" s="218"/>
      <c r="K686" s="88"/>
    </row>
    <row r="687" spans="1:11" x14ac:dyDescent="0.2">
      <c r="A687" s="8"/>
      <c r="B687" s="7"/>
      <c r="C687" s="7"/>
      <c r="D687" s="218"/>
      <c r="E687" s="224"/>
      <c r="F687" s="224"/>
      <c r="G687" s="246"/>
      <c r="H687" s="246"/>
      <c r="I687" s="224"/>
      <c r="J687" s="218"/>
      <c r="K687" s="88"/>
    </row>
    <row r="688" spans="1:11" x14ac:dyDescent="0.2">
      <c r="A688" s="8"/>
      <c r="B688" s="7"/>
      <c r="C688" s="7"/>
      <c r="D688" s="218"/>
      <c r="E688" s="224"/>
      <c r="F688" s="224"/>
      <c r="G688" s="246"/>
      <c r="H688" s="246"/>
      <c r="I688" s="224"/>
      <c r="J688" s="218"/>
      <c r="K688" s="88"/>
    </row>
    <row r="689" spans="1:11" x14ac:dyDescent="0.2">
      <c r="A689" s="8"/>
      <c r="B689" s="7"/>
      <c r="C689" s="7"/>
      <c r="D689" s="218"/>
      <c r="E689" s="224"/>
      <c r="F689" s="224"/>
      <c r="G689" s="246"/>
      <c r="H689" s="246"/>
      <c r="I689" s="224"/>
      <c r="J689" s="218"/>
      <c r="K689" s="88"/>
    </row>
    <row r="690" spans="1:11" x14ac:dyDescent="0.2">
      <c r="A690" s="8"/>
      <c r="B690" s="7"/>
      <c r="C690" s="7"/>
      <c r="D690" s="218"/>
      <c r="E690" s="224"/>
      <c r="F690" s="224"/>
      <c r="G690" s="246"/>
      <c r="H690" s="246"/>
      <c r="I690" s="224"/>
      <c r="J690" s="218"/>
      <c r="K690" s="88"/>
    </row>
    <row r="691" spans="1:11" x14ac:dyDescent="0.2">
      <c r="A691" s="8"/>
      <c r="B691" s="7"/>
      <c r="C691" s="7"/>
      <c r="D691" s="218"/>
      <c r="E691" s="224"/>
      <c r="F691" s="224"/>
      <c r="G691" s="246"/>
      <c r="H691" s="246"/>
      <c r="I691" s="224"/>
      <c r="J691" s="218"/>
      <c r="K691" s="88"/>
    </row>
    <row r="692" spans="1:11" x14ac:dyDescent="0.2">
      <c r="A692" s="8"/>
      <c r="B692" s="7"/>
      <c r="C692" s="7"/>
      <c r="D692" s="218"/>
      <c r="E692" s="224"/>
      <c r="F692" s="224"/>
      <c r="G692" s="246"/>
      <c r="H692" s="246"/>
      <c r="I692" s="224"/>
      <c r="J692" s="218"/>
      <c r="K692" s="88"/>
    </row>
    <row r="693" spans="1:11" x14ac:dyDescent="0.2">
      <c r="A693" s="8"/>
      <c r="B693" s="7"/>
      <c r="C693" s="7"/>
      <c r="D693" s="218"/>
      <c r="E693" s="224"/>
      <c r="F693" s="224"/>
      <c r="G693" s="246"/>
      <c r="H693" s="246"/>
      <c r="I693" s="224"/>
      <c r="J693" s="218"/>
      <c r="K693" s="88"/>
    </row>
    <row r="694" spans="1:11" x14ac:dyDescent="0.2">
      <c r="A694" s="8"/>
      <c r="B694" s="7"/>
      <c r="C694" s="7"/>
      <c r="D694" s="218"/>
      <c r="E694" s="224"/>
      <c r="F694" s="224"/>
      <c r="G694" s="246"/>
      <c r="H694" s="246"/>
      <c r="I694" s="224"/>
      <c r="J694" s="218"/>
      <c r="K694" s="88"/>
    </row>
    <row r="695" spans="1:11" x14ac:dyDescent="0.2">
      <c r="A695" s="8"/>
      <c r="B695" s="7"/>
      <c r="C695" s="7"/>
      <c r="D695" s="218"/>
      <c r="E695" s="224"/>
      <c r="F695" s="224"/>
      <c r="G695" s="246"/>
      <c r="H695" s="246"/>
      <c r="I695" s="224"/>
      <c r="J695" s="218"/>
      <c r="K695" s="88"/>
    </row>
    <row r="696" spans="1:11" x14ac:dyDescent="0.2">
      <c r="A696" s="8"/>
      <c r="B696" s="7"/>
      <c r="C696" s="7"/>
      <c r="D696" s="218"/>
      <c r="E696" s="224"/>
      <c r="F696" s="224"/>
      <c r="G696" s="246"/>
      <c r="H696" s="246"/>
      <c r="I696" s="224"/>
      <c r="J696" s="218"/>
      <c r="K696" s="88"/>
    </row>
    <row r="697" spans="1:11" x14ac:dyDescent="0.2">
      <c r="A697" s="8"/>
      <c r="B697" s="7"/>
      <c r="C697" s="7"/>
      <c r="D697" s="218"/>
      <c r="E697" s="224"/>
      <c r="F697" s="224"/>
      <c r="G697" s="246"/>
      <c r="H697" s="246"/>
      <c r="I697" s="224"/>
      <c r="J697" s="218"/>
      <c r="K697" s="88"/>
    </row>
    <row r="698" spans="1:11" x14ac:dyDescent="0.2">
      <c r="A698" s="8"/>
      <c r="B698" s="7"/>
      <c r="C698" s="7"/>
      <c r="D698" s="218"/>
      <c r="E698" s="224"/>
      <c r="F698" s="224"/>
      <c r="G698" s="246"/>
      <c r="H698" s="246"/>
      <c r="I698" s="224"/>
      <c r="J698" s="218"/>
      <c r="K698" s="88"/>
    </row>
    <row r="699" spans="1:11" x14ac:dyDescent="0.2">
      <c r="A699" s="8"/>
      <c r="B699" s="7"/>
      <c r="C699" s="7"/>
      <c r="D699" s="218"/>
      <c r="E699" s="224"/>
      <c r="F699" s="224"/>
      <c r="G699" s="246"/>
      <c r="H699" s="246"/>
      <c r="I699" s="224"/>
      <c r="J699" s="218"/>
      <c r="K699" s="88"/>
    </row>
    <row r="700" spans="1:11" x14ac:dyDescent="0.2">
      <c r="A700" s="8"/>
      <c r="B700" s="7"/>
      <c r="C700" s="7"/>
      <c r="D700" s="218"/>
      <c r="E700" s="224"/>
      <c r="F700" s="224"/>
      <c r="G700" s="246"/>
      <c r="H700" s="246"/>
      <c r="I700" s="224"/>
      <c r="J700" s="218"/>
      <c r="K700" s="88"/>
    </row>
    <row r="701" spans="1:11" x14ac:dyDescent="0.2">
      <c r="A701" s="8"/>
      <c r="B701" s="7"/>
      <c r="C701" s="7"/>
      <c r="D701" s="218"/>
      <c r="E701" s="224"/>
      <c r="F701" s="224"/>
      <c r="G701" s="246"/>
      <c r="H701" s="246"/>
      <c r="I701" s="224"/>
      <c r="J701" s="218"/>
      <c r="K701" s="88"/>
    </row>
    <row r="702" spans="1:11" x14ac:dyDescent="0.2">
      <c r="A702" s="8"/>
      <c r="B702" s="7"/>
      <c r="C702" s="7"/>
      <c r="D702" s="218"/>
      <c r="E702" s="224"/>
      <c r="F702" s="224"/>
      <c r="G702" s="246"/>
      <c r="H702" s="246"/>
      <c r="I702" s="224"/>
      <c r="J702" s="218"/>
      <c r="K702" s="88"/>
    </row>
    <row r="703" spans="1:11" x14ac:dyDescent="0.2">
      <c r="A703" s="8"/>
      <c r="B703" s="7"/>
      <c r="C703" s="7"/>
      <c r="D703" s="218"/>
      <c r="E703" s="224"/>
      <c r="F703" s="224"/>
      <c r="G703" s="246"/>
      <c r="H703" s="246"/>
      <c r="I703" s="224"/>
      <c r="J703" s="218"/>
      <c r="K703" s="88"/>
    </row>
    <row r="704" spans="1:11" x14ac:dyDescent="0.2">
      <c r="A704" s="8"/>
      <c r="B704" s="7"/>
      <c r="C704" s="7"/>
      <c r="D704" s="218"/>
      <c r="E704" s="224"/>
      <c r="F704" s="224"/>
      <c r="G704" s="246"/>
      <c r="H704" s="246"/>
      <c r="I704" s="224"/>
      <c r="J704" s="218"/>
      <c r="K704" s="88"/>
    </row>
    <row r="705" spans="1:11" x14ac:dyDescent="0.2">
      <c r="A705" s="8"/>
      <c r="B705" s="7"/>
      <c r="C705" s="7"/>
      <c r="D705" s="218"/>
      <c r="E705" s="224"/>
      <c r="F705" s="224"/>
      <c r="G705" s="246"/>
      <c r="H705" s="246"/>
      <c r="I705" s="224"/>
      <c r="J705" s="218"/>
      <c r="K705" s="88"/>
    </row>
    <row r="706" spans="1:11" x14ac:dyDescent="0.2">
      <c r="A706" s="8"/>
      <c r="B706" s="7"/>
      <c r="C706" s="7"/>
      <c r="D706" s="218"/>
      <c r="E706" s="224"/>
      <c r="F706" s="224"/>
      <c r="G706" s="246"/>
      <c r="H706" s="246"/>
      <c r="I706" s="224"/>
      <c r="J706" s="218"/>
      <c r="K706" s="88"/>
    </row>
    <row r="707" spans="1:11" x14ac:dyDescent="0.2">
      <c r="A707" s="8"/>
      <c r="B707" s="7"/>
      <c r="C707" s="7"/>
      <c r="D707" s="218"/>
      <c r="E707" s="224"/>
      <c r="F707" s="224"/>
      <c r="G707" s="246"/>
      <c r="H707" s="246"/>
      <c r="I707" s="224"/>
      <c r="J707" s="218"/>
      <c r="K707" s="88"/>
    </row>
    <row r="708" spans="1:11" x14ac:dyDescent="0.2">
      <c r="A708" s="8"/>
      <c r="B708" s="7"/>
      <c r="C708" s="7"/>
      <c r="D708" s="218"/>
      <c r="E708" s="224"/>
      <c r="F708" s="224"/>
      <c r="G708" s="246"/>
      <c r="H708" s="246"/>
      <c r="I708" s="224"/>
      <c r="J708" s="218"/>
      <c r="K708" s="88"/>
    </row>
    <row r="709" spans="1:11" x14ac:dyDescent="0.2">
      <c r="A709" s="8"/>
      <c r="B709" s="7"/>
      <c r="C709" s="7"/>
      <c r="D709" s="218"/>
      <c r="E709" s="224"/>
      <c r="F709" s="224"/>
      <c r="G709" s="246"/>
      <c r="H709" s="246"/>
      <c r="I709" s="224"/>
      <c r="J709" s="218"/>
      <c r="K709" s="88"/>
    </row>
    <row r="710" spans="1:11" x14ac:dyDescent="0.2">
      <c r="A710" s="8"/>
      <c r="B710" s="7"/>
      <c r="C710" s="7"/>
      <c r="D710" s="218"/>
      <c r="E710" s="224"/>
      <c r="F710" s="224"/>
      <c r="G710" s="246"/>
      <c r="H710" s="246"/>
      <c r="I710" s="224"/>
      <c r="J710" s="218"/>
      <c r="K710" s="88"/>
    </row>
    <row r="711" spans="1:11" x14ac:dyDescent="0.2">
      <c r="A711" s="8"/>
      <c r="B711" s="7"/>
      <c r="C711" s="7"/>
      <c r="D711" s="218"/>
      <c r="E711" s="224"/>
      <c r="F711" s="224"/>
      <c r="G711" s="246"/>
      <c r="H711" s="246"/>
      <c r="I711" s="224"/>
      <c r="J711" s="218"/>
      <c r="K711" s="88"/>
    </row>
    <row r="712" spans="1:11" x14ac:dyDescent="0.2">
      <c r="A712" s="8"/>
      <c r="B712" s="7"/>
      <c r="C712" s="7"/>
      <c r="D712" s="218"/>
      <c r="E712" s="224"/>
      <c r="F712" s="224"/>
      <c r="G712" s="246"/>
      <c r="H712" s="246"/>
      <c r="I712" s="224"/>
      <c r="J712" s="218"/>
      <c r="K712" s="88"/>
    </row>
    <row r="713" spans="1:11" x14ac:dyDescent="0.2">
      <c r="A713" s="8"/>
      <c r="B713" s="7"/>
      <c r="C713" s="7"/>
      <c r="D713" s="218"/>
      <c r="E713" s="224"/>
      <c r="F713" s="224"/>
      <c r="G713" s="246"/>
      <c r="H713" s="246"/>
      <c r="I713" s="224"/>
      <c r="J713" s="218"/>
      <c r="K713" s="88"/>
    </row>
    <row r="714" spans="1:11" x14ac:dyDescent="0.2">
      <c r="A714" s="8"/>
      <c r="B714" s="7"/>
      <c r="C714" s="7"/>
      <c r="D714" s="218"/>
      <c r="E714" s="224"/>
      <c r="F714" s="224"/>
      <c r="G714" s="246"/>
      <c r="H714" s="246"/>
      <c r="I714" s="224"/>
      <c r="J714" s="218"/>
      <c r="K714" s="88"/>
    </row>
    <row r="715" spans="1:11" x14ac:dyDescent="0.2">
      <c r="A715" s="8"/>
      <c r="B715" s="7"/>
      <c r="C715" s="7"/>
      <c r="D715" s="218"/>
      <c r="E715" s="224"/>
      <c r="F715" s="224"/>
      <c r="G715" s="246"/>
      <c r="H715" s="246"/>
      <c r="I715" s="224"/>
      <c r="J715" s="218"/>
      <c r="K715" s="88"/>
    </row>
    <row r="716" spans="1:11" x14ac:dyDescent="0.2">
      <c r="A716" s="8"/>
      <c r="B716" s="7"/>
      <c r="C716" s="7"/>
      <c r="D716" s="218"/>
      <c r="E716" s="224"/>
      <c r="F716" s="224"/>
      <c r="G716" s="246"/>
      <c r="H716" s="246"/>
      <c r="I716" s="224"/>
      <c r="J716" s="218"/>
      <c r="K716" s="88"/>
    </row>
    <row r="717" spans="1:11" x14ac:dyDescent="0.2">
      <c r="A717" s="8"/>
      <c r="B717" s="7"/>
      <c r="C717" s="7"/>
      <c r="D717" s="218"/>
      <c r="E717" s="224"/>
      <c r="F717" s="224"/>
      <c r="G717" s="246"/>
      <c r="H717" s="246"/>
      <c r="I717" s="224"/>
      <c r="J717" s="218"/>
      <c r="K717" s="88"/>
    </row>
    <row r="718" spans="1:11" x14ac:dyDescent="0.2">
      <c r="A718" s="8"/>
      <c r="B718" s="7"/>
      <c r="C718" s="7"/>
      <c r="D718" s="218"/>
      <c r="E718" s="224"/>
      <c r="F718" s="224"/>
      <c r="G718" s="246"/>
      <c r="H718" s="246"/>
      <c r="I718" s="224"/>
      <c r="J718" s="218"/>
      <c r="K718" s="88"/>
    </row>
    <row r="719" spans="1:11" x14ac:dyDescent="0.2">
      <c r="A719" s="8"/>
      <c r="B719" s="7"/>
      <c r="C719" s="7"/>
      <c r="D719" s="218"/>
      <c r="E719" s="224"/>
      <c r="F719" s="224"/>
      <c r="G719" s="246"/>
      <c r="H719" s="246"/>
      <c r="I719" s="224"/>
      <c r="J719" s="218"/>
      <c r="K719" s="88"/>
    </row>
    <row r="720" spans="1:11" x14ac:dyDescent="0.2">
      <c r="A720" s="8"/>
      <c r="B720" s="7"/>
      <c r="C720" s="7"/>
      <c r="D720" s="218"/>
      <c r="E720" s="224"/>
      <c r="F720" s="224"/>
      <c r="G720" s="246"/>
      <c r="H720" s="246"/>
      <c r="I720" s="224"/>
      <c r="J720" s="218"/>
      <c r="K720" s="88"/>
    </row>
    <row r="721" spans="1:11" x14ac:dyDescent="0.2">
      <c r="A721" s="8"/>
      <c r="B721" s="7"/>
      <c r="C721" s="7"/>
      <c r="D721" s="218"/>
      <c r="E721" s="224"/>
      <c r="F721" s="224"/>
      <c r="G721" s="246"/>
      <c r="H721" s="246"/>
      <c r="I721" s="224"/>
      <c r="J721" s="218"/>
      <c r="K721" s="88"/>
    </row>
    <row r="722" spans="1:11" x14ac:dyDescent="0.2">
      <c r="A722" s="8"/>
      <c r="B722" s="7"/>
      <c r="C722" s="7"/>
      <c r="D722" s="218"/>
      <c r="E722" s="224"/>
      <c r="F722" s="224"/>
      <c r="G722" s="246"/>
      <c r="H722" s="246"/>
      <c r="I722" s="224"/>
      <c r="J722" s="218"/>
      <c r="K722" s="88"/>
    </row>
    <row r="723" spans="1:11" x14ac:dyDescent="0.2">
      <c r="A723" s="8"/>
      <c r="B723" s="7"/>
      <c r="C723" s="7"/>
      <c r="D723" s="218"/>
      <c r="E723" s="224"/>
      <c r="F723" s="224"/>
      <c r="G723" s="246"/>
      <c r="H723" s="246"/>
      <c r="I723" s="224"/>
      <c r="J723" s="218"/>
      <c r="K723" s="88"/>
    </row>
    <row r="724" spans="1:11" x14ac:dyDescent="0.2">
      <c r="A724" s="8"/>
      <c r="B724" s="7"/>
      <c r="C724" s="7"/>
      <c r="D724" s="218"/>
      <c r="E724" s="224"/>
      <c r="F724" s="224"/>
      <c r="G724" s="246"/>
      <c r="H724" s="246"/>
      <c r="I724" s="224"/>
      <c r="J724" s="218"/>
      <c r="K724" s="88"/>
    </row>
    <row r="725" spans="1:11" x14ac:dyDescent="0.2">
      <c r="A725" s="8"/>
      <c r="B725" s="7"/>
      <c r="C725" s="7"/>
      <c r="D725" s="218"/>
      <c r="E725" s="224"/>
      <c r="F725" s="224"/>
      <c r="G725" s="246"/>
      <c r="H725" s="246"/>
      <c r="I725" s="224"/>
      <c r="J725" s="218"/>
      <c r="K725" s="88"/>
    </row>
    <row r="726" spans="1:11" x14ac:dyDescent="0.2">
      <c r="A726" s="8"/>
      <c r="B726" s="7"/>
      <c r="C726" s="7"/>
      <c r="D726" s="218"/>
      <c r="E726" s="224"/>
      <c r="F726" s="224"/>
      <c r="G726" s="246"/>
      <c r="H726" s="246"/>
      <c r="I726" s="224"/>
      <c r="J726" s="218"/>
      <c r="K726" s="88"/>
    </row>
    <row r="727" spans="1:11" x14ac:dyDescent="0.2">
      <c r="A727" s="8"/>
      <c r="B727" s="7"/>
      <c r="C727" s="7"/>
      <c r="D727" s="218"/>
      <c r="E727" s="224"/>
      <c r="F727" s="224"/>
      <c r="G727" s="246"/>
      <c r="H727" s="246"/>
      <c r="I727" s="224"/>
      <c r="J727" s="218"/>
      <c r="K727" s="88"/>
    </row>
    <row r="728" spans="1:11" x14ac:dyDescent="0.2">
      <c r="A728" s="8"/>
      <c r="B728" s="7"/>
      <c r="C728" s="7"/>
      <c r="D728" s="218"/>
      <c r="E728" s="224"/>
      <c r="F728" s="224"/>
      <c r="G728" s="246"/>
      <c r="H728" s="246"/>
      <c r="I728" s="224"/>
      <c r="J728" s="218"/>
      <c r="K728" s="88"/>
    </row>
    <row r="729" spans="1:11" x14ac:dyDescent="0.2">
      <c r="A729" s="8"/>
      <c r="B729" s="7"/>
      <c r="C729" s="7"/>
      <c r="D729" s="218"/>
      <c r="E729" s="224"/>
      <c r="F729" s="224"/>
      <c r="G729" s="246"/>
      <c r="H729" s="246"/>
      <c r="I729" s="224"/>
      <c r="J729" s="218"/>
      <c r="K729" s="88"/>
    </row>
    <row r="730" spans="1:11" x14ac:dyDescent="0.2">
      <c r="A730" s="8"/>
      <c r="B730" s="7"/>
      <c r="C730" s="7"/>
      <c r="D730" s="218"/>
      <c r="E730" s="224"/>
      <c r="F730" s="224"/>
      <c r="G730" s="246"/>
      <c r="H730" s="246"/>
      <c r="I730" s="224"/>
      <c r="J730" s="218"/>
      <c r="K730" s="88"/>
    </row>
    <row r="731" spans="1:11" x14ac:dyDescent="0.2">
      <c r="A731" s="8"/>
      <c r="B731" s="7"/>
      <c r="C731" s="7"/>
      <c r="D731" s="218"/>
      <c r="E731" s="224"/>
      <c r="F731" s="224"/>
      <c r="G731" s="246"/>
      <c r="H731" s="246"/>
      <c r="I731" s="224"/>
      <c r="J731" s="218"/>
      <c r="K731" s="88"/>
    </row>
    <row r="732" spans="1:11" x14ac:dyDescent="0.2">
      <c r="A732" s="8"/>
      <c r="B732" s="7"/>
      <c r="C732" s="7"/>
      <c r="D732" s="218"/>
      <c r="E732" s="224"/>
      <c r="F732" s="224"/>
      <c r="G732" s="246"/>
      <c r="H732" s="246"/>
      <c r="I732" s="224"/>
      <c r="J732" s="218"/>
      <c r="K732" s="88"/>
    </row>
    <row r="733" spans="1:11" x14ac:dyDescent="0.2">
      <c r="A733" s="8"/>
      <c r="B733" s="7"/>
      <c r="C733" s="7"/>
      <c r="D733" s="218"/>
      <c r="E733" s="224"/>
      <c r="F733" s="224"/>
      <c r="G733" s="246"/>
      <c r="H733" s="246"/>
      <c r="I733" s="224"/>
      <c r="J733" s="218"/>
      <c r="K733" s="88"/>
    </row>
    <row r="734" spans="1:11" x14ac:dyDescent="0.2">
      <c r="A734" s="8"/>
      <c r="B734" s="7"/>
      <c r="C734" s="7"/>
      <c r="D734" s="218"/>
      <c r="E734" s="224"/>
      <c r="F734" s="224"/>
      <c r="G734" s="246"/>
      <c r="H734" s="246"/>
      <c r="I734" s="224"/>
      <c r="J734" s="218"/>
      <c r="K734" s="88"/>
    </row>
    <row r="735" spans="1:11" x14ac:dyDescent="0.2">
      <c r="A735" s="8"/>
      <c r="B735" s="7"/>
      <c r="C735" s="7"/>
      <c r="D735" s="218"/>
      <c r="E735" s="224"/>
      <c r="F735" s="224"/>
      <c r="G735" s="246"/>
      <c r="H735" s="246"/>
      <c r="I735" s="224"/>
      <c r="J735" s="218"/>
      <c r="K735" s="88"/>
    </row>
    <row r="736" spans="1:11" x14ac:dyDescent="0.2">
      <c r="A736" s="8"/>
      <c r="B736" s="7"/>
      <c r="C736" s="7"/>
      <c r="D736" s="218"/>
      <c r="E736" s="224"/>
      <c r="F736" s="224"/>
      <c r="G736" s="246"/>
      <c r="H736" s="246"/>
      <c r="I736" s="224"/>
      <c r="J736" s="218"/>
      <c r="K736" s="88"/>
    </row>
    <row r="737" spans="1:11" x14ac:dyDescent="0.2">
      <c r="A737" s="8"/>
      <c r="B737" s="7"/>
      <c r="C737" s="7"/>
      <c r="D737" s="218"/>
      <c r="E737" s="224"/>
      <c r="F737" s="224"/>
      <c r="G737" s="246"/>
      <c r="H737" s="246"/>
      <c r="I737" s="224"/>
      <c r="J737" s="218"/>
      <c r="K737" s="88"/>
    </row>
    <row r="738" spans="1:11" x14ac:dyDescent="0.2">
      <c r="A738" s="8"/>
      <c r="B738" s="7"/>
      <c r="C738" s="7"/>
      <c r="D738" s="218"/>
      <c r="E738" s="224"/>
      <c r="F738" s="224"/>
      <c r="G738" s="246"/>
      <c r="H738" s="246"/>
      <c r="I738" s="224"/>
      <c r="J738" s="218"/>
      <c r="K738" s="88"/>
    </row>
    <row r="739" spans="1:11" x14ac:dyDescent="0.2">
      <c r="A739" s="8"/>
      <c r="B739" s="7"/>
      <c r="C739" s="7"/>
      <c r="D739" s="218"/>
      <c r="E739" s="224"/>
      <c r="F739" s="224"/>
      <c r="G739" s="246"/>
      <c r="H739" s="246"/>
      <c r="I739" s="224"/>
      <c r="J739" s="218"/>
      <c r="K739" s="88"/>
    </row>
    <row r="740" spans="1:11" x14ac:dyDescent="0.2">
      <c r="A740" s="8"/>
      <c r="B740" s="7"/>
      <c r="C740" s="7"/>
      <c r="D740" s="218"/>
      <c r="E740" s="224"/>
      <c r="F740" s="224"/>
      <c r="G740" s="246"/>
      <c r="H740" s="246"/>
      <c r="I740" s="224"/>
      <c r="J740" s="218"/>
      <c r="K740" s="88"/>
    </row>
    <row r="741" spans="1:11" x14ac:dyDescent="0.2">
      <c r="A741" s="8"/>
      <c r="B741" s="7"/>
      <c r="C741" s="7"/>
      <c r="D741" s="218"/>
      <c r="E741" s="224"/>
      <c r="F741" s="224"/>
      <c r="G741" s="246"/>
      <c r="H741" s="246"/>
      <c r="I741" s="224"/>
      <c r="J741" s="218"/>
      <c r="K741" s="88"/>
    </row>
    <row r="742" spans="1:11" x14ac:dyDescent="0.2">
      <c r="A742" s="8"/>
      <c r="B742" s="7"/>
      <c r="C742" s="7"/>
      <c r="D742" s="218"/>
      <c r="E742" s="224"/>
      <c r="F742" s="224"/>
      <c r="G742" s="246"/>
      <c r="H742" s="246"/>
      <c r="I742" s="224"/>
      <c r="J742" s="218"/>
      <c r="K742" s="88"/>
    </row>
    <row r="743" spans="1:11" x14ac:dyDescent="0.2">
      <c r="A743" s="8"/>
      <c r="B743" s="7"/>
      <c r="C743" s="7"/>
      <c r="D743" s="218"/>
      <c r="E743" s="224"/>
      <c r="F743" s="224"/>
      <c r="G743" s="246"/>
      <c r="H743" s="246"/>
      <c r="I743" s="224"/>
      <c r="J743" s="218"/>
      <c r="K743" s="88"/>
    </row>
    <row r="744" spans="1:11" x14ac:dyDescent="0.2">
      <c r="A744" s="8"/>
      <c r="B744" s="7"/>
      <c r="C744" s="7"/>
      <c r="D744" s="218"/>
      <c r="E744" s="224"/>
      <c r="F744" s="224"/>
      <c r="G744" s="246"/>
      <c r="H744" s="246"/>
      <c r="I744" s="224"/>
      <c r="J744" s="218"/>
      <c r="K744" s="88"/>
    </row>
    <row r="745" spans="1:11" x14ac:dyDescent="0.2">
      <c r="A745" s="8"/>
      <c r="B745" s="7"/>
      <c r="C745" s="7"/>
      <c r="D745" s="218"/>
      <c r="E745" s="224"/>
      <c r="F745" s="224"/>
      <c r="G745" s="246"/>
      <c r="H745" s="246"/>
      <c r="I745" s="224"/>
      <c r="J745" s="218"/>
      <c r="K745" s="88"/>
    </row>
    <row r="746" spans="1:11" x14ac:dyDescent="0.2">
      <c r="A746" s="8"/>
      <c r="B746" s="7"/>
      <c r="C746" s="7"/>
      <c r="D746" s="218"/>
      <c r="E746" s="224"/>
      <c r="F746" s="224"/>
      <c r="G746" s="246"/>
      <c r="H746" s="246"/>
      <c r="I746" s="224"/>
      <c r="J746" s="218"/>
      <c r="K746" s="88"/>
    </row>
    <row r="747" spans="1:11" x14ac:dyDescent="0.2">
      <c r="A747" s="8"/>
      <c r="B747" s="7"/>
      <c r="C747" s="7"/>
      <c r="D747" s="218"/>
      <c r="E747" s="224"/>
      <c r="F747" s="224"/>
      <c r="G747" s="246"/>
      <c r="H747" s="246"/>
      <c r="I747" s="224"/>
      <c r="J747" s="218"/>
      <c r="K747" s="88"/>
    </row>
    <row r="748" spans="1:11" x14ac:dyDescent="0.2">
      <c r="A748" s="8"/>
      <c r="B748" s="7"/>
      <c r="C748" s="7"/>
      <c r="D748" s="218"/>
      <c r="E748" s="224"/>
      <c r="F748" s="224"/>
      <c r="G748" s="246"/>
      <c r="H748" s="246"/>
      <c r="I748" s="224"/>
      <c r="J748" s="218"/>
      <c r="K748" s="88"/>
    </row>
    <row r="749" spans="1:11" x14ac:dyDescent="0.2">
      <c r="A749" s="8"/>
      <c r="B749" s="7"/>
      <c r="C749" s="7"/>
      <c r="D749" s="218"/>
      <c r="E749" s="224"/>
      <c r="F749" s="224"/>
      <c r="G749" s="246"/>
      <c r="H749" s="246"/>
      <c r="I749" s="224"/>
      <c r="J749" s="218"/>
      <c r="K749" s="88"/>
    </row>
    <row r="750" spans="1:11" x14ac:dyDescent="0.2">
      <c r="A750" s="8"/>
      <c r="B750" s="7"/>
      <c r="C750" s="7"/>
      <c r="D750" s="218"/>
      <c r="E750" s="224"/>
      <c r="F750" s="224"/>
      <c r="G750" s="246"/>
      <c r="H750" s="246"/>
      <c r="I750" s="224"/>
      <c r="J750" s="218"/>
      <c r="K750" s="88"/>
    </row>
    <row r="751" spans="1:11" x14ac:dyDescent="0.2">
      <c r="A751" s="8"/>
      <c r="B751" s="7"/>
      <c r="C751" s="7"/>
      <c r="D751" s="218"/>
      <c r="E751" s="224"/>
      <c r="F751" s="224"/>
      <c r="G751" s="246"/>
      <c r="H751" s="246"/>
      <c r="I751" s="224"/>
      <c r="J751" s="218"/>
      <c r="K751" s="88"/>
    </row>
    <row r="752" spans="1:11" x14ac:dyDescent="0.2">
      <c r="A752" s="8"/>
      <c r="B752" s="7"/>
      <c r="C752" s="7"/>
      <c r="D752" s="218"/>
      <c r="E752" s="224"/>
      <c r="F752" s="224"/>
      <c r="G752" s="246"/>
      <c r="H752" s="246"/>
      <c r="I752" s="224"/>
      <c r="J752" s="218"/>
      <c r="K752" s="88"/>
    </row>
    <row r="753" spans="1:11" x14ac:dyDescent="0.2">
      <c r="A753" s="8"/>
      <c r="B753" s="7"/>
      <c r="C753" s="7"/>
      <c r="D753" s="218"/>
      <c r="E753" s="224"/>
      <c r="F753" s="224"/>
      <c r="G753" s="246"/>
      <c r="H753" s="246"/>
      <c r="I753" s="224"/>
      <c r="J753" s="218"/>
      <c r="K753" s="88"/>
    </row>
    <row r="754" spans="1:11" x14ac:dyDescent="0.2">
      <c r="A754" s="8"/>
      <c r="B754" s="7"/>
      <c r="C754" s="7"/>
      <c r="D754" s="218"/>
      <c r="E754" s="224"/>
      <c r="F754" s="224"/>
      <c r="G754" s="246"/>
      <c r="H754" s="246"/>
      <c r="I754" s="224"/>
      <c r="J754" s="218"/>
      <c r="K754" s="88"/>
    </row>
    <row r="755" spans="1:11" x14ac:dyDescent="0.2">
      <c r="A755" s="8"/>
      <c r="B755" s="7"/>
      <c r="C755" s="7"/>
      <c r="D755" s="218"/>
      <c r="E755" s="224"/>
      <c r="F755" s="224"/>
      <c r="G755" s="246"/>
      <c r="H755" s="246"/>
      <c r="I755" s="224"/>
      <c r="J755" s="218"/>
      <c r="K755" s="88"/>
    </row>
    <row r="756" spans="1:11" x14ac:dyDescent="0.2">
      <c r="A756" s="8"/>
      <c r="B756" s="7"/>
      <c r="C756" s="7"/>
      <c r="D756" s="218"/>
      <c r="E756" s="224"/>
      <c r="F756" s="224"/>
      <c r="G756" s="246"/>
      <c r="H756" s="246"/>
      <c r="I756" s="224"/>
      <c r="J756" s="218"/>
      <c r="K756" s="88"/>
    </row>
    <row r="757" spans="1:11" x14ac:dyDescent="0.2">
      <c r="A757" s="8"/>
      <c r="B757" s="7"/>
      <c r="C757" s="7"/>
      <c r="D757" s="218"/>
      <c r="E757" s="224"/>
      <c r="F757" s="224"/>
      <c r="G757" s="246"/>
      <c r="H757" s="246"/>
      <c r="I757" s="224"/>
      <c r="J757" s="218"/>
      <c r="K757" s="88"/>
    </row>
    <row r="758" spans="1:11" x14ac:dyDescent="0.2">
      <c r="A758" s="8"/>
      <c r="B758" s="7"/>
      <c r="C758" s="7"/>
      <c r="D758" s="218"/>
      <c r="E758" s="224"/>
      <c r="F758" s="224"/>
      <c r="G758" s="246"/>
      <c r="H758" s="246"/>
      <c r="I758" s="224"/>
      <c r="J758" s="218"/>
      <c r="K758" s="88"/>
    </row>
    <row r="759" spans="1:11" x14ac:dyDescent="0.2">
      <c r="A759" s="8"/>
      <c r="B759" s="7"/>
      <c r="C759" s="7"/>
      <c r="D759" s="218"/>
      <c r="E759" s="224"/>
      <c r="F759" s="224"/>
      <c r="G759" s="246"/>
      <c r="H759" s="246"/>
      <c r="I759" s="224"/>
      <c r="J759" s="218"/>
      <c r="K759" s="88"/>
    </row>
    <row r="760" spans="1:11" x14ac:dyDescent="0.2">
      <c r="A760" s="8"/>
      <c r="B760" s="7"/>
      <c r="C760" s="7"/>
      <c r="D760" s="218"/>
      <c r="E760" s="224"/>
      <c r="F760" s="224"/>
      <c r="G760" s="246"/>
      <c r="H760" s="246"/>
      <c r="I760" s="224"/>
      <c r="J760" s="218"/>
      <c r="K760" s="88"/>
    </row>
    <row r="761" spans="1:11" x14ac:dyDescent="0.2">
      <c r="A761" s="8"/>
      <c r="B761" s="7"/>
      <c r="C761" s="7"/>
      <c r="D761" s="218"/>
      <c r="E761" s="224"/>
      <c r="F761" s="224"/>
      <c r="G761" s="246"/>
      <c r="H761" s="246"/>
      <c r="I761" s="224"/>
      <c r="J761" s="218"/>
      <c r="K761" s="88"/>
    </row>
    <row r="762" spans="1:11" x14ac:dyDescent="0.2">
      <c r="A762" s="8"/>
      <c r="B762" s="7"/>
      <c r="C762" s="7"/>
      <c r="D762" s="218"/>
      <c r="E762" s="224"/>
      <c r="F762" s="224"/>
      <c r="G762" s="246"/>
      <c r="H762" s="246"/>
      <c r="I762" s="224"/>
      <c r="J762" s="218"/>
      <c r="K762" s="88"/>
    </row>
    <row r="763" spans="1:11" x14ac:dyDescent="0.2">
      <c r="A763" s="8"/>
      <c r="B763" s="7"/>
      <c r="C763" s="7"/>
      <c r="D763" s="218"/>
      <c r="E763" s="224"/>
      <c r="F763" s="224"/>
      <c r="G763" s="246"/>
      <c r="H763" s="246"/>
      <c r="I763" s="224"/>
      <c r="J763" s="218"/>
      <c r="K763" s="88"/>
    </row>
    <row r="764" spans="1:11" x14ac:dyDescent="0.2">
      <c r="A764" s="8"/>
      <c r="B764" s="7"/>
      <c r="C764" s="7"/>
      <c r="D764" s="218"/>
      <c r="E764" s="224"/>
      <c r="F764" s="224"/>
      <c r="G764" s="246"/>
      <c r="H764" s="246"/>
      <c r="I764" s="224"/>
      <c r="J764" s="218"/>
      <c r="K764" s="88"/>
    </row>
    <row r="765" spans="1:11" x14ac:dyDescent="0.2">
      <c r="A765" s="8"/>
      <c r="B765" s="7"/>
      <c r="C765" s="7"/>
      <c r="D765" s="218"/>
      <c r="E765" s="224"/>
      <c r="F765" s="224"/>
      <c r="G765" s="246"/>
      <c r="H765" s="246"/>
      <c r="I765" s="224"/>
      <c r="J765" s="218"/>
      <c r="K765" s="88"/>
    </row>
    <row r="766" spans="1:11" x14ac:dyDescent="0.2">
      <c r="A766" s="8"/>
      <c r="B766" s="7"/>
      <c r="C766" s="7"/>
      <c r="D766" s="218"/>
      <c r="E766" s="224"/>
      <c r="F766" s="224"/>
      <c r="G766" s="246"/>
      <c r="H766" s="246"/>
      <c r="I766" s="224"/>
      <c r="J766" s="218"/>
      <c r="K766" s="88"/>
    </row>
    <row r="767" spans="1:11" x14ac:dyDescent="0.2">
      <c r="A767" s="8"/>
      <c r="B767" s="7"/>
      <c r="C767" s="7"/>
      <c r="D767" s="218"/>
      <c r="E767" s="224"/>
      <c r="F767" s="224"/>
      <c r="G767" s="246"/>
      <c r="H767" s="246"/>
      <c r="I767" s="224"/>
      <c r="J767" s="218"/>
      <c r="K767" s="88"/>
    </row>
    <row r="768" spans="1:11" x14ac:dyDescent="0.2">
      <c r="A768" s="8"/>
      <c r="B768" s="7"/>
      <c r="C768" s="7"/>
      <c r="D768" s="218"/>
      <c r="E768" s="224"/>
      <c r="F768" s="224"/>
      <c r="G768" s="246"/>
      <c r="H768" s="246"/>
      <c r="I768" s="224"/>
      <c r="J768" s="218"/>
      <c r="K768" s="88"/>
    </row>
    <row r="769" spans="1:11" x14ac:dyDescent="0.2">
      <c r="A769" s="8"/>
      <c r="B769" s="7"/>
      <c r="C769" s="7"/>
      <c r="D769" s="218"/>
      <c r="E769" s="224"/>
      <c r="F769" s="224"/>
      <c r="G769" s="246"/>
      <c r="H769" s="246"/>
      <c r="I769" s="224"/>
      <c r="J769" s="218"/>
      <c r="K769" s="88"/>
    </row>
    <row r="770" spans="1:11" x14ac:dyDescent="0.2">
      <c r="A770" s="8"/>
      <c r="B770" s="7"/>
      <c r="C770" s="7"/>
      <c r="D770" s="218"/>
      <c r="E770" s="224"/>
      <c r="F770" s="224"/>
      <c r="G770" s="246"/>
      <c r="H770" s="246"/>
      <c r="I770" s="224"/>
      <c r="J770" s="218"/>
      <c r="K770" s="88"/>
    </row>
    <row r="771" spans="1:11" x14ac:dyDescent="0.2">
      <c r="A771" s="8"/>
      <c r="B771" s="7"/>
      <c r="C771" s="7"/>
      <c r="D771" s="218"/>
      <c r="E771" s="224"/>
      <c r="F771" s="224"/>
      <c r="G771" s="246"/>
      <c r="H771" s="246"/>
      <c r="I771" s="224"/>
      <c r="J771" s="218"/>
      <c r="K771" s="88"/>
    </row>
    <row r="772" spans="1:11" x14ac:dyDescent="0.2">
      <c r="A772" s="8"/>
      <c r="B772" s="7"/>
      <c r="C772" s="7"/>
      <c r="D772" s="218"/>
      <c r="E772" s="224"/>
      <c r="F772" s="224"/>
      <c r="G772" s="246"/>
      <c r="H772" s="246"/>
      <c r="I772" s="224"/>
      <c r="J772" s="218"/>
      <c r="K772" s="88"/>
    </row>
    <row r="773" spans="1:11" x14ac:dyDescent="0.2">
      <c r="A773" s="8"/>
      <c r="B773" s="7"/>
      <c r="C773" s="7"/>
      <c r="D773" s="218"/>
      <c r="E773" s="224"/>
      <c r="F773" s="224"/>
      <c r="G773" s="246"/>
      <c r="H773" s="246"/>
      <c r="I773" s="224"/>
      <c r="J773" s="218"/>
      <c r="K773" s="88"/>
    </row>
    <row r="774" spans="1:11" x14ac:dyDescent="0.2">
      <c r="A774" s="8"/>
      <c r="B774" s="7"/>
      <c r="C774" s="7"/>
      <c r="D774" s="218"/>
      <c r="E774" s="224"/>
      <c r="F774" s="224"/>
      <c r="G774" s="246"/>
      <c r="H774" s="246"/>
      <c r="I774" s="224"/>
      <c r="J774" s="218"/>
      <c r="K774" s="88"/>
    </row>
    <row r="775" spans="1:11" x14ac:dyDescent="0.2">
      <c r="A775" s="8"/>
      <c r="B775" s="7"/>
      <c r="C775" s="7"/>
      <c r="D775" s="218"/>
      <c r="E775" s="224"/>
      <c r="F775" s="224"/>
      <c r="G775" s="246"/>
      <c r="H775" s="246"/>
      <c r="I775" s="224"/>
      <c r="J775" s="218"/>
      <c r="K775" s="88"/>
    </row>
    <row r="776" spans="1:11" x14ac:dyDescent="0.2">
      <c r="A776" s="8"/>
      <c r="B776" s="7"/>
      <c r="C776" s="7"/>
      <c r="D776" s="218"/>
      <c r="E776" s="224"/>
      <c r="F776" s="224"/>
      <c r="G776" s="246"/>
      <c r="H776" s="246"/>
      <c r="I776" s="224"/>
      <c r="J776" s="218"/>
      <c r="K776" s="88"/>
    </row>
    <row r="777" spans="1:11" x14ac:dyDescent="0.2">
      <c r="A777" s="8"/>
      <c r="B777" s="7"/>
      <c r="C777" s="7"/>
      <c r="D777" s="218"/>
      <c r="E777" s="224"/>
      <c r="F777" s="224"/>
      <c r="G777" s="246"/>
      <c r="H777" s="246"/>
      <c r="I777" s="224"/>
      <c r="J777" s="218"/>
      <c r="K777" s="88"/>
    </row>
    <row r="778" spans="1:11" x14ac:dyDescent="0.2">
      <c r="A778" s="8"/>
      <c r="B778" s="7"/>
      <c r="C778" s="7"/>
      <c r="D778" s="218"/>
      <c r="E778" s="224"/>
      <c r="F778" s="224"/>
      <c r="G778" s="246"/>
      <c r="H778" s="246"/>
      <c r="I778" s="224"/>
      <c r="J778" s="218"/>
      <c r="K778" s="88"/>
    </row>
    <row r="779" spans="1:11" x14ac:dyDescent="0.2">
      <c r="A779" s="8"/>
      <c r="B779" s="7"/>
      <c r="C779" s="7"/>
      <c r="D779" s="218"/>
      <c r="E779" s="224"/>
      <c r="F779" s="224"/>
      <c r="G779" s="246"/>
      <c r="H779" s="246"/>
      <c r="I779" s="224"/>
      <c r="J779" s="218"/>
      <c r="K779" s="88"/>
    </row>
    <row r="780" spans="1:11" x14ac:dyDescent="0.2">
      <c r="A780" s="8"/>
      <c r="B780" s="7"/>
      <c r="C780" s="7"/>
      <c r="D780" s="218"/>
      <c r="E780" s="224"/>
      <c r="F780" s="224"/>
      <c r="G780" s="246"/>
      <c r="H780" s="246"/>
      <c r="I780" s="224"/>
      <c r="J780" s="218"/>
      <c r="K780" s="88"/>
    </row>
    <row r="781" spans="1:11" x14ac:dyDescent="0.2">
      <c r="A781" s="8"/>
      <c r="B781" s="7"/>
      <c r="C781" s="7"/>
      <c r="D781" s="218"/>
      <c r="E781" s="224"/>
      <c r="F781" s="224"/>
      <c r="G781" s="246"/>
      <c r="H781" s="246"/>
      <c r="I781" s="224"/>
      <c r="J781" s="218"/>
      <c r="K781" s="88"/>
    </row>
    <row r="782" spans="1:11" x14ac:dyDescent="0.2">
      <c r="A782" s="8"/>
      <c r="B782" s="7"/>
      <c r="C782" s="7"/>
      <c r="D782" s="218"/>
      <c r="E782" s="224"/>
      <c r="F782" s="224"/>
      <c r="G782" s="246"/>
      <c r="H782" s="246"/>
      <c r="I782" s="224"/>
      <c r="J782" s="218"/>
      <c r="K782" s="88"/>
    </row>
    <row r="783" spans="1:11" x14ac:dyDescent="0.2">
      <c r="A783" s="8"/>
      <c r="B783" s="7"/>
      <c r="C783" s="7"/>
      <c r="D783" s="218"/>
      <c r="E783" s="224"/>
      <c r="F783" s="224"/>
      <c r="G783" s="246"/>
      <c r="H783" s="246"/>
      <c r="I783" s="224"/>
      <c r="J783" s="218"/>
      <c r="K783" s="88"/>
    </row>
    <row r="784" spans="1:11" x14ac:dyDescent="0.2">
      <c r="A784" s="8"/>
      <c r="B784" s="7"/>
      <c r="C784" s="7"/>
      <c r="D784" s="218"/>
      <c r="E784" s="224"/>
      <c r="F784" s="224"/>
      <c r="G784" s="246"/>
      <c r="H784" s="246"/>
      <c r="I784" s="224"/>
      <c r="J784" s="218"/>
      <c r="K784" s="88"/>
    </row>
    <row r="785" spans="1:11" x14ac:dyDescent="0.2">
      <c r="A785" s="8"/>
      <c r="B785" s="7"/>
      <c r="C785" s="7"/>
      <c r="D785" s="218"/>
      <c r="E785" s="224"/>
      <c r="F785" s="224"/>
      <c r="G785" s="246"/>
      <c r="H785" s="246"/>
      <c r="I785" s="224"/>
      <c r="J785" s="218"/>
      <c r="K785" s="88"/>
    </row>
    <row r="786" spans="1:11" x14ac:dyDescent="0.2">
      <c r="A786" s="8"/>
      <c r="B786" s="7"/>
      <c r="C786" s="7"/>
      <c r="D786" s="218"/>
      <c r="E786" s="224"/>
      <c r="F786" s="224"/>
      <c r="G786" s="246"/>
      <c r="H786" s="246"/>
      <c r="I786" s="224"/>
      <c r="J786" s="218"/>
      <c r="K786" s="88"/>
    </row>
    <row r="787" spans="1:11" x14ac:dyDescent="0.2">
      <c r="A787" s="8"/>
      <c r="B787" s="7"/>
      <c r="C787" s="7"/>
      <c r="D787" s="218"/>
      <c r="E787" s="224"/>
      <c r="F787" s="224"/>
      <c r="G787" s="246"/>
      <c r="H787" s="246"/>
      <c r="I787" s="224"/>
      <c r="J787" s="218"/>
      <c r="K787" s="88"/>
    </row>
    <row r="788" spans="1:11" x14ac:dyDescent="0.2">
      <c r="A788" s="8"/>
      <c r="B788" s="7"/>
      <c r="C788" s="7"/>
      <c r="D788" s="218"/>
      <c r="E788" s="224"/>
      <c r="F788" s="224"/>
      <c r="G788" s="246"/>
      <c r="H788" s="246"/>
      <c r="I788" s="224"/>
      <c r="J788" s="218"/>
      <c r="K788" s="88"/>
    </row>
    <row r="789" spans="1:11" x14ac:dyDescent="0.2">
      <c r="A789" s="8"/>
      <c r="B789" s="7"/>
      <c r="C789" s="7"/>
      <c r="D789" s="218"/>
      <c r="E789" s="224"/>
      <c r="F789" s="224"/>
      <c r="G789" s="246"/>
      <c r="H789" s="246"/>
      <c r="I789" s="224"/>
      <c r="J789" s="218"/>
      <c r="K789" s="88"/>
    </row>
    <row r="790" spans="1:11" x14ac:dyDescent="0.2">
      <c r="A790" s="8"/>
      <c r="B790" s="7"/>
      <c r="C790" s="7"/>
      <c r="D790" s="218"/>
      <c r="E790" s="224"/>
      <c r="F790" s="224"/>
      <c r="G790" s="246"/>
      <c r="H790" s="246"/>
      <c r="I790" s="224"/>
      <c r="J790" s="218"/>
      <c r="K790" s="88"/>
    </row>
    <row r="791" spans="1:11" x14ac:dyDescent="0.2">
      <c r="A791" s="8"/>
      <c r="B791" s="7"/>
      <c r="C791" s="7"/>
      <c r="D791" s="218"/>
      <c r="E791" s="224"/>
      <c r="F791" s="224"/>
      <c r="G791" s="246"/>
      <c r="H791" s="246"/>
      <c r="I791" s="224"/>
      <c r="J791" s="218"/>
      <c r="K791" s="88"/>
    </row>
    <row r="792" spans="1:11" x14ac:dyDescent="0.2">
      <c r="A792" s="8"/>
      <c r="B792" s="7"/>
      <c r="C792" s="7"/>
      <c r="D792" s="218"/>
      <c r="E792" s="224"/>
      <c r="F792" s="224"/>
      <c r="G792" s="246"/>
      <c r="H792" s="246"/>
      <c r="I792" s="224"/>
      <c r="J792" s="218"/>
      <c r="K792" s="88"/>
    </row>
    <row r="793" spans="1:11" x14ac:dyDescent="0.2">
      <c r="A793" s="8"/>
      <c r="B793" s="7"/>
      <c r="C793" s="7"/>
      <c r="D793" s="218"/>
      <c r="E793" s="224"/>
      <c r="F793" s="224"/>
      <c r="G793" s="246"/>
      <c r="H793" s="246"/>
      <c r="I793" s="224"/>
      <c r="J793" s="218"/>
      <c r="K793" s="88"/>
    </row>
    <row r="794" spans="1:11" x14ac:dyDescent="0.2">
      <c r="A794" s="8"/>
      <c r="B794" s="7"/>
      <c r="C794" s="7"/>
      <c r="D794" s="218"/>
      <c r="E794" s="224"/>
      <c r="F794" s="224"/>
      <c r="G794" s="246"/>
      <c r="H794" s="246"/>
      <c r="I794" s="224"/>
      <c r="J794" s="218"/>
      <c r="K794" s="88"/>
    </row>
    <row r="795" spans="1:11" x14ac:dyDescent="0.2">
      <c r="A795" s="8"/>
      <c r="B795" s="7"/>
      <c r="C795" s="7"/>
      <c r="D795" s="218"/>
      <c r="E795" s="224"/>
      <c r="F795" s="224"/>
      <c r="G795" s="246"/>
      <c r="H795" s="246"/>
      <c r="I795" s="224"/>
      <c r="J795" s="218"/>
      <c r="K795" s="88"/>
    </row>
    <row r="796" spans="1:11" x14ac:dyDescent="0.2">
      <c r="A796" s="8"/>
      <c r="B796" s="7"/>
      <c r="C796" s="7"/>
      <c r="D796" s="218"/>
      <c r="E796" s="224"/>
      <c r="F796" s="224"/>
      <c r="G796" s="246"/>
      <c r="H796" s="246"/>
      <c r="I796" s="224"/>
      <c r="J796" s="218"/>
      <c r="K796" s="88"/>
    </row>
    <row r="797" spans="1:11" x14ac:dyDescent="0.2">
      <c r="A797" s="8"/>
      <c r="B797" s="7"/>
      <c r="C797" s="7"/>
      <c r="D797" s="218"/>
      <c r="E797" s="224"/>
      <c r="F797" s="224"/>
      <c r="G797" s="246"/>
      <c r="H797" s="246"/>
      <c r="I797" s="224"/>
      <c r="J797" s="218"/>
      <c r="K797" s="88"/>
    </row>
    <row r="798" spans="1:11" x14ac:dyDescent="0.2">
      <c r="A798" s="8"/>
      <c r="B798" s="7"/>
      <c r="C798" s="7"/>
      <c r="D798" s="218"/>
      <c r="E798" s="224"/>
      <c r="F798" s="224"/>
      <c r="G798" s="246"/>
      <c r="H798" s="246"/>
      <c r="I798" s="224"/>
      <c r="J798" s="218"/>
      <c r="K798" s="88"/>
    </row>
    <row r="799" spans="1:11" x14ac:dyDescent="0.2">
      <c r="A799" s="8"/>
      <c r="B799" s="7"/>
      <c r="C799" s="7"/>
      <c r="D799" s="218"/>
      <c r="E799" s="224"/>
      <c r="F799" s="224"/>
      <c r="G799" s="246"/>
      <c r="H799" s="246"/>
      <c r="I799" s="224"/>
      <c r="J799" s="218"/>
      <c r="K799" s="88"/>
    </row>
    <row r="800" spans="1:11" x14ac:dyDescent="0.2">
      <c r="A800" s="8"/>
      <c r="B800" s="7"/>
      <c r="C800" s="7"/>
      <c r="D800" s="218"/>
      <c r="E800" s="224"/>
      <c r="F800" s="224"/>
      <c r="G800" s="246"/>
      <c r="H800" s="246"/>
      <c r="I800" s="224"/>
      <c r="J800" s="218"/>
      <c r="K800" s="88"/>
    </row>
    <row r="801" spans="1:11" x14ac:dyDescent="0.2">
      <c r="A801" s="8"/>
      <c r="B801" s="7"/>
      <c r="C801" s="7"/>
      <c r="D801" s="218"/>
      <c r="E801" s="224"/>
      <c r="F801" s="224"/>
      <c r="G801" s="246"/>
      <c r="H801" s="246"/>
      <c r="I801" s="224"/>
      <c r="J801" s="218"/>
      <c r="K801" s="88"/>
    </row>
    <row r="802" spans="1:11" x14ac:dyDescent="0.2">
      <c r="A802" s="8"/>
      <c r="B802" s="7"/>
      <c r="C802" s="7"/>
      <c r="D802" s="218"/>
      <c r="E802" s="224"/>
      <c r="F802" s="224"/>
      <c r="G802" s="246"/>
      <c r="H802" s="246"/>
      <c r="I802" s="224"/>
      <c r="J802" s="218"/>
      <c r="K802" s="88"/>
    </row>
    <row r="803" spans="1:11" x14ac:dyDescent="0.2">
      <c r="A803" s="8"/>
      <c r="B803" s="7"/>
      <c r="C803" s="7"/>
      <c r="D803" s="218"/>
      <c r="E803" s="224"/>
      <c r="F803" s="224"/>
      <c r="G803" s="246"/>
      <c r="H803" s="246"/>
      <c r="I803" s="224"/>
      <c r="J803" s="218"/>
      <c r="K803" s="88"/>
    </row>
    <row r="804" spans="1:11" x14ac:dyDescent="0.2">
      <c r="A804" s="8"/>
      <c r="B804" s="7"/>
      <c r="C804" s="7"/>
      <c r="D804" s="218"/>
      <c r="E804" s="224"/>
      <c r="F804" s="224"/>
      <c r="G804" s="246"/>
      <c r="H804" s="246"/>
      <c r="I804" s="224"/>
      <c r="J804" s="218"/>
      <c r="K804" s="88"/>
    </row>
    <row r="805" spans="1:11" x14ac:dyDescent="0.2">
      <c r="A805" s="8"/>
      <c r="B805" s="7"/>
      <c r="C805" s="7"/>
      <c r="D805" s="218"/>
      <c r="E805" s="224"/>
      <c r="F805" s="224"/>
      <c r="G805" s="246"/>
      <c r="H805" s="246"/>
      <c r="I805" s="224"/>
      <c r="J805" s="218"/>
      <c r="K805" s="88"/>
    </row>
    <row r="806" spans="1:11" x14ac:dyDescent="0.2">
      <c r="A806" s="8"/>
      <c r="B806" s="7"/>
      <c r="C806" s="7"/>
      <c r="D806" s="218"/>
      <c r="E806" s="224"/>
      <c r="F806" s="224"/>
      <c r="G806" s="246"/>
      <c r="H806" s="246"/>
      <c r="I806" s="224"/>
      <c r="J806" s="218"/>
      <c r="K806" s="88"/>
    </row>
    <row r="807" spans="1:11" x14ac:dyDescent="0.2">
      <c r="A807" s="8"/>
      <c r="B807" s="7"/>
      <c r="C807" s="7"/>
      <c r="D807" s="218"/>
      <c r="E807" s="224"/>
      <c r="F807" s="224"/>
      <c r="G807" s="246"/>
      <c r="H807" s="246"/>
      <c r="I807" s="224"/>
      <c r="J807" s="218"/>
      <c r="K807" s="88"/>
    </row>
    <row r="808" spans="1:11" x14ac:dyDescent="0.2">
      <c r="A808" s="8"/>
      <c r="B808" s="7"/>
      <c r="C808" s="7"/>
      <c r="D808" s="218"/>
      <c r="E808" s="224"/>
      <c r="F808" s="224"/>
      <c r="G808" s="246"/>
      <c r="H808" s="246"/>
      <c r="I808" s="224"/>
      <c r="J808" s="218"/>
      <c r="K808" s="88"/>
    </row>
    <row r="809" spans="1:11" x14ac:dyDescent="0.2">
      <c r="A809" s="8"/>
      <c r="B809" s="7"/>
      <c r="C809" s="7"/>
      <c r="D809" s="218"/>
      <c r="E809" s="224"/>
      <c r="F809" s="224"/>
      <c r="G809" s="246"/>
      <c r="H809" s="246"/>
      <c r="I809" s="224"/>
      <c r="J809" s="218"/>
      <c r="K809" s="88"/>
    </row>
    <row r="810" spans="1:11" x14ac:dyDescent="0.2">
      <c r="A810" s="8"/>
      <c r="B810" s="7"/>
      <c r="C810" s="7"/>
      <c r="D810" s="218"/>
      <c r="E810" s="224"/>
      <c r="F810" s="224"/>
      <c r="G810" s="246"/>
      <c r="H810" s="246"/>
      <c r="I810" s="224"/>
      <c r="J810" s="218"/>
      <c r="K810" s="88"/>
    </row>
    <row r="811" spans="1:11" x14ac:dyDescent="0.2">
      <c r="A811" s="8"/>
      <c r="B811" s="7"/>
      <c r="C811" s="7"/>
      <c r="D811" s="218"/>
      <c r="E811" s="224"/>
      <c r="F811" s="224"/>
      <c r="G811" s="246"/>
      <c r="H811" s="246"/>
      <c r="I811" s="224"/>
      <c r="J811" s="218"/>
      <c r="K811" s="88"/>
    </row>
    <row r="812" spans="1:11" x14ac:dyDescent="0.2">
      <c r="A812" s="8"/>
      <c r="B812" s="7"/>
      <c r="C812" s="7"/>
      <c r="D812" s="218"/>
      <c r="E812" s="224"/>
      <c r="F812" s="224"/>
      <c r="G812" s="246"/>
      <c r="H812" s="246"/>
      <c r="I812" s="224"/>
      <c r="J812" s="218"/>
      <c r="K812" s="88"/>
    </row>
    <row r="813" spans="1:11" x14ac:dyDescent="0.2">
      <c r="A813" s="8"/>
      <c r="B813" s="7"/>
      <c r="C813" s="7"/>
      <c r="D813" s="218"/>
      <c r="E813" s="224"/>
      <c r="F813" s="224"/>
      <c r="G813" s="246"/>
      <c r="H813" s="246"/>
      <c r="I813" s="224"/>
      <c r="J813" s="218"/>
      <c r="K813" s="88"/>
    </row>
    <row r="814" spans="1:11" x14ac:dyDescent="0.2">
      <c r="A814" s="8"/>
      <c r="B814" s="7"/>
      <c r="C814" s="7"/>
      <c r="D814" s="218"/>
      <c r="E814" s="224"/>
      <c r="F814" s="224"/>
      <c r="G814" s="246"/>
      <c r="H814" s="246"/>
      <c r="I814" s="224"/>
      <c r="J814" s="218"/>
      <c r="K814" s="88"/>
    </row>
    <row r="815" spans="1:11" x14ac:dyDescent="0.2">
      <c r="A815" s="8"/>
      <c r="B815" s="7"/>
      <c r="C815" s="7"/>
      <c r="D815" s="218"/>
      <c r="E815" s="224"/>
      <c r="F815" s="224"/>
      <c r="G815" s="246"/>
      <c r="H815" s="246"/>
      <c r="I815" s="224"/>
      <c r="J815" s="218"/>
      <c r="K815" s="88"/>
    </row>
    <row r="816" spans="1:11" x14ac:dyDescent="0.2">
      <c r="A816" s="8"/>
      <c r="B816" s="7"/>
      <c r="C816" s="7"/>
      <c r="D816" s="218"/>
      <c r="E816" s="224"/>
      <c r="F816" s="224"/>
      <c r="G816" s="246"/>
      <c r="H816" s="246"/>
      <c r="I816" s="224"/>
      <c r="J816" s="218"/>
      <c r="K816" s="88"/>
    </row>
    <row r="817" spans="1:11" x14ac:dyDescent="0.2">
      <c r="A817" s="8"/>
      <c r="B817" s="7"/>
      <c r="C817" s="7"/>
      <c r="D817" s="218"/>
      <c r="E817" s="224"/>
      <c r="F817" s="224"/>
      <c r="G817" s="246"/>
      <c r="H817" s="246"/>
      <c r="I817" s="224"/>
      <c r="J817" s="218"/>
      <c r="K817" s="88"/>
    </row>
    <row r="818" spans="1:11" x14ac:dyDescent="0.2">
      <c r="A818" s="8"/>
      <c r="B818" s="7"/>
      <c r="C818" s="7"/>
      <c r="D818" s="218"/>
      <c r="E818" s="224"/>
      <c r="F818" s="224"/>
      <c r="G818" s="246"/>
      <c r="H818" s="246"/>
      <c r="I818" s="224"/>
      <c r="J818" s="218"/>
      <c r="K818" s="88"/>
    </row>
    <row r="819" spans="1:11" x14ac:dyDescent="0.2">
      <c r="A819" s="8"/>
      <c r="B819" s="7"/>
      <c r="C819" s="7"/>
      <c r="D819" s="218"/>
      <c r="E819" s="224"/>
      <c r="F819" s="224"/>
      <c r="G819" s="246"/>
      <c r="H819" s="246"/>
      <c r="I819" s="224"/>
      <c r="J819" s="218"/>
      <c r="K819" s="88"/>
    </row>
    <row r="820" spans="1:11" x14ac:dyDescent="0.2">
      <c r="A820" s="8"/>
      <c r="B820" s="7"/>
      <c r="C820" s="7"/>
      <c r="D820" s="218"/>
      <c r="E820" s="224"/>
      <c r="F820" s="224"/>
      <c r="G820" s="246"/>
      <c r="H820" s="246"/>
      <c r="I820" s="224"/>
      <c r="J820" s="218"/>
      <c r="K820" s="88"/>
    </row>
    <row r="821" spans="1:11" x14ac:dyDescent="0.2">
      <c r="A821" s="8"/>
      <c r="B821" s="7"/>
      <c r="C821" s="7"/>
      <c r="D821" s="218"/>
      <c r="E821" s="224"/>
      <c r="F821" s="224"/>
      <c r="G821" s="246"/>
      <c r="H821" s="246"/>
      <c r="I821" s="224"/>
      <c r="J821" s="218"/>
      <c r="K821" s="88"/>
    </row>
    <row r="822" spans="1:11" x14ac:dyDescent="0.2">
      <c r="A822" s="8"/>
      <c r="B822" s="7"/>
      <c r="C822" s="7"/>
      <c r="D822" s="218"/>
      <c r="E822" s="224"/>
      <c r="F822" s="224"/>
      <c r="G822" s="246"/>
      <c r="H822" s="246"/>
      <c r="I822" s="224"/>
      <c r="J822" s="218"/>
      <c r="K822" s="88"/>
    </row>
    <row r="823" spans="1:11" x14ac:dyDescent="0.2">
      <c r="A823" s="8"/>
      <c r="B823" s="7"/>
      <c r="C823" s="7"/>
      <c r="D823" s="218"/>
      <c r="E823" s="224"/>
      <c r="F823" s="224"/>
      <c r="G823" s="246"/>
      <c r="H823" s="246"/>
      <c r="I823" s="224"/>
      <c r="J823" s="218"/>
      <c r="K823" s="88"/>
    </row>
    <row r="824" spans="1:11" x14ac:dyDescent="0.2">
      <c r="A824" s="8"/>
      <c r="B824" s="7"/>
      <c r="C824" s="7"/>
      <c r="D824" s="218"/>
      <c r="E824" s="224"/>
      <c r="F824" s="224"/>
      <c r="G824" s="246"/>
      <c r="H824" s="246"/>
      <c r="I824" s="224"/>
      <c r="J824" s="218"/>
      <c r="K824" s="88"/>
    </row>
    <row r="825" spans="1:11" x14ac:dyDescent="0.2">
      <c r="A825" s="8"/>
      <c r="B825" s="7"/>
      <c r="C825" s="7"/>
      <c r="D825" s="218"/>
      <c r="E825" s="224"/>
      <c r="F825" s="224"/>
      <c r="G825" s="246"/>
      <c r="H825" s="246"/>
      <c r="I825" s="224"/>
      <c r="J825" s="218"/>
      <c r="K825" s="88"/>
    </row>
    <row r="826" spans="1:11" x14ac:dyDescent="0.2">
      <c r="A826" s="8"/>
      <c r="B826" s="7"/>
      <c r="C826" s="7"/>
      <c r="D826" s="218"/>
      <c r="E826" s="224"/>
      <c r="F826" s="224"/>
      <c r="G826" s="246"/>
      <c r="H826" s="246"/>
      <c r="I826" s="224"/>
      <c r="J826" s="218"/>
      <c r="K826" s="88"/>
    </row>
    <row r="827" spans="1:11" x14ac:dyDescent="0.2">
      <c r="A827" s="8"/>
      <c r="B827" s="7"/>
      <c r="C827" s="7"/>
      <c r="D827" s="218"/>
      <c r="E827" s="224"/>
      <c r="F827" s="224"/>
      <c r="G827" s="246"/>
      <c r="H827" s="246"/>
      <c r="I827" s="224"/>
      <c r="J827" s="218"/>
      <c r="K827" s="88"/>
    </row>
    <row r="828" spans="1:11" x14ac:dyDescent="0.2">
      <c r="A828" s="8"/>
      <c r="B828" s="7"/>
      <c r="C828" s="7"/>
      <c r="D828" s="218"/>
      <c r="E828" s="224"/>
      <c r="F828" s="224"/>
      <c r="G828" s="246"/>
      <c r="H828" s="246"/>
      <c r="I828" s="224"/>
      <c r="J828" s="218"/>
      <c r="K828" s="88"/>
    </row>
    <row r="829" spans="1:11" x14ac:dyDescent="0.2">
      <c r="A829" s="8"/>
      <c r="B829" s="7"/>
      <c r="C829" s="7"/>
      <c r="D829" s="218"/>
      <c r="E829" s="224"/>
      <c r="F829" s="224"/>
      <c r="G829" s="246"/>
      <c r="H829" s="246"/>
      <c r="I829" s="224"/>
      <c r="J829" s="218"/>
      <c r="K829" s="88"/>
    </row>
    <row r="830" spans="1:11" x14ac:dyDescent="0.2">
      <c r="A830" s="8"/>
      <c r="B830" s="7"/>
      <c r="C830" s="7"/>
      <c r="D830" s="218"/>
      <c r="E830" s="224"/>
      <c r="F830" s="224"/>
      <c r="G830" s="246"/>
      <c r="H830" s="246"/>
      <c r="I830" s="224"/>
      <c r="J830" s="218"/>
      <c r="K830" s="88"/>
    </row>
    <row r="831" spans="1:11" x14ac:dyDescent="0.2">
      <c r="A831" s="8"/>
      <c r="B831" s="7"/>
      <c r="C831" s="7"/>
      <c r="D831" s="218"/>
      <c r="E831" s="224"/>
      <c r="F831" s="224"/>
      <c r="G831" s="246"/>
      <c r="H831" s="246"/>
      <c r="I831" s="224"/>
      <c r="J831" s="218"/>
      <c r="K831" s="88"/>
    </row>
    <row r="832" spans="1:11" x14ac:dyDescent="0.2">
      <c r="A832" s="8"/>
      <c r="B832" s="7"/>
      <c r="C832" s="7"/>
      <c r="D832" s="218"/>
      <c r="E832" s="224"/>
      <c r="F832" s="224"/>
      <c r="G832" s="246"/>
      <c r="H832" s="246"/>
      <c r="I832" s="224"/>
      <c r="J832" s="218"/>
      <c r="K832" s="88"/>
    </row>
    <row r="833" spans="1:11" x14ac:dyDescent="0.2">
      <c r="A833" s="8"/>
      <c r="B833" s="7"/>
      <c r="C833" s="7"/>
      <c r="D833" s="218"/>
      <c r="E833" s="224"/>
      <c r="F833" s="224"/>
      <c r="G833" s="246"/>
      <c r="H833" s="246"/>
      <c r="I833" s="224"/>
      <c r="J833" s="218"/>
      <c r="K833" s="88"/>
    </row>
    <row r="834" spans="1:11" x14ac:dyDescent="0.2">
      <c r="A834" s="8"/>
      <c r="B834" s="7"/>
      <c r="C834" s="7"/>
      <c r="D834" s="218"/>
      <c r="E834" s="224"/>
      <c r="F834" s="224"/>
      <c r="G834" s="246"/>
      <c r="H834" s="246"/>
      <c r="I834" s="224"/>
      <c r="J834" s="218"/>
      <c r="K834" s="88"/>
    </row>
    <row r="835" spans="1:11" x14ac:dyDescent="0.2">
      <c r="A835" s="8"/>
      <c r="B835" s="7"/>
      <c r="C835" s="7"/>
      <c r="D835" s="218"/>
      <c r="E835" s="224"/>
      <c r="F835" s="224"/>
      <c r="G835" s="246"/>
      <c r="H835" s="246"/>
      <c r="I835" s="224"/>
      <c r="J835" s="218"/>
      <c r="K835" s="88"/>
    </row>
    <row r="836" spans="1:11" x14ac:dyDescent="0.2">
      <c r="A836" s="8"/>
      <c r="B836" s="7"/>
      <c r="C836" s="7"/>
      <c r="D836" s="218"/>
      <c r="E836" s="224"/>
      <c r="F836" s="224"/>
      <c r="G836" s="246"/>
      <c r="H836" s="246"/>
      <c r="I836" s="224"/>
      <c r="J836" s="218"/>
      <c r="K836" s="88"/>
    </row>
    <row r="837" spans="1:11" x14ac:dyDescent="0.2">
      <c r="A837" s="8"/>
      <c r="B837" s="7"/>
      <c r="C837" s="7"/>
      <c r="D837" s="218"/>
      <c r="E837" s="224"/>
      <c r="F837" s="224"/>
      <c r="G837" s="246"/>
      <c r="H837" s="246"/>
      <c r="I837" s="224"/>
      <c r="J837" s="218"/>
      <c r="K837" s="88"/>
    </row>
    <row r="838" spans="1:11" x14ac:dyDescent="0.2">
      <c r="A838" s="8"/>
      <c r="B838" s="7"/>
      <c r="C838" s="7"/>
      <c r="D838" s="218"/>
      <c r="E838" s="224"/>
      <c r="F838" s="224"/>
      <c r="G838" s="246"/>
      <c r="H838" s="246"/>
      <c r="I838" s="224"/>
      <c r="J838" s="218"/>
      <c r="K838" s="88"/>
    </row>
    <row r="839" spans="1:11" x14ac:dyDescent="0.2">
      <c r="A839" s="8"/>
      <c r="B839" s="7"/>
      <c r="C839" s="7"/>
      <c r="D839" s="218"/>
      <c r="E839" s="224"/>
      <c r="F839" s="224"/>
      <c r="G839" s="246"/>
      <c r="H839" s="246"/>
      <c r="I839" s="224"/>
      <c r="J839" s="218"/>
      <c r="K839" s="88"/>
    </row>
    <row r="840" spans="1:11" x14ac:dyDescent="0.2">
      <c r="A840" s="8"/>
      <c r="B840" s="7"/>
      <c r="C840" s="7"/>
      <c r="D840" s="218"/>
      <c r="E840" s="224"/>
      <c r="F840" s="224"/>
      <c r="G840" s="246"/>
      <c r="H840" s="246"/>
      <c r="I840" s="224"/>
      <c r="J840" s="218"/>
      <c r="K840" s="88"/>
    </row>
    <row r="841" spans="1:11" x14ac:dyDescent="0.2">
      <c r="A841" s="8"/>
      <c r="B841" s="7"/>
      <c r="C841" s="7"/>
      <c r="D841" s="218"/>
      <c r="E841" s="224"/>
      <c r="F841" s="224"/>
      <c r="G841" s="246"/>
      <c r="H841" s="246"/>
      <c r="I841" s="224"/>
      <c r="J841" s="218"/>
      <c r="K841" s="88"/>
    </row>
    <row r="842" spans="1:11" x14ac:dyDescent="0.2">
      <c r="A842" s="8"/>
      <c r="B842" s="7"/>
      <c r="C842" s="7"/>
      <c r="D842" s="218"/>
      <c r="E842" s="224"/>
      <c r="F842" s="224"/>
      <c r="G842" s="246"/>
      <c r="H842" s="246"/>
      <c r="I842" s="224"/>
      <c r="J842" s="218"/>
      <c r="K842" s="88"/>
    </row>
    <row r="843" spans="1:11" x14ac:dyDescent="0.2">
      <c r="A843" s="8"/>
      <c r="B843" s="7"/>
      <c r="C843" s="7"/>
      <c r="D843" s="218"/>
      <c r="E843" s="224"/>
      <c r="F843" s="224"/>
      <c r="G843" s="246"/>
      <c r="H843" s="246"/>
      <c r="I843" s="224"/>
      <c r="J843" s="218"/>
      <c r="K843" s="88"/>
    </row>
    <row r="844" spans="1:11" x14ac:dyDescent="0.2">
      <c r="A844" s="8"/>
      <c r="B844" s="7"/>
      <c r="C844" s="7"/>
      <c r="D844" s="218"/>
      <c r="E844" s="224"/>
      <c r="F844" s="224"/>
      <c r="G844" s="246"/>
      <c r="H844" s="246"/>
      <c r="I844" s="224"/>
      <c r="J844" s="218"/>
      <c r="K844" s="88"/>
    </row>
    <row r="845" spans="1:11" x14ac:dyDescent="0.2">
      <c r="A845" s="8"/>
      <c r="B845" s="7"/>
      <c r="C845" s="7"/>
      <c r="D845" s="218"/>
      <c r="E845" s="224"/>
      <c r="F845" s="224"/>
      <c r="G845" s="246"/>
      <c r="H845" s="246"/>
      <c r="I845" s="224"/>
      <c r="J845" s="218"/>
      <c r="K845" s="88"/>
    </row>
    <row r="846" spans="1:11" x14ac:dyDescent="0.2">
      <c r="A846" s="8"/>
      <c r="B846" s="7"/>
      <c r="C846" s="7"/>
      <c r="D846" s="218"/>
      <c r="E846" s="224"/>
      <c r="F846" s="224"/>
      <c r="G846" s="246"/>
      <c r="H846" s="246"/>
      <c r="I846" s="224"/>
      <c r="J846" s="218"/>
      <c r="K846" s="88"/>
    </row>
    <row r="847" spans="1:11" x14ac:dyDescent="0.2">
      <c r="A847" s="8"/>
      <c r="B847" s="7"/>
      <c r="C847" s="7"/>
      <c r="D847" s="218"/>
      <c r="E847" s="224"/>
      <c r="F847" s="224"/>
      <c r="G847" s="246"/>
      <c r="H847" s="246"/>
      <c r="I847" s="224"/>
      <c r="J847" s="218"/>
      <c r="K847" s="88"/>
    </row>
    <row r="848" spans="1:11" x14ac:dyDescent="0.2">
      <c r="A848" s="8"/>
      <c r="B848" s="7"/>
      <c r="C848" s="7"/>
      <c r="D848" s="218"/>
      <c r="E848" s="224"/>
      <c r="F848" s="224"/>
      <c r="G848" s="246"/>
      <c r="H848" s="246"/>
      <c r="I848" s="224"/>
      <c r="J848" s="218"/>
      <c r="K848" s="88"/>
    </row>
    <row r="849" spans="1:11" x14ac:dyDescent="0.2">
      <c r="A849" s="8"/>
      <c r="B849" s="7"/>
      <c r="C849" s="7"/>
      <c r="D849" s="218"/>
      <c r="E849" s="224"/>
      <c r="F849" s="224"/>
      <c r="G849" s="246"/>
      <c r="H849" s="246"/>
      <c r="I849" s="224"/>
      <c r="J849" s="218"/>
      <c r="K849" s="88"/>
    </row>
    <row r="850" spans="1:11" x14ac:dyDescent="0.2">
      <c r="A850" s="8"/>
      <c r="B850" s="7"/>
      <c r="C850" s="7"/>
      <c r="D850" s="218"/>
      <c r="E850" s="224"/>
      <c r="F850" s="224"/>
      <c r="G850" s="246"/>
      <c r="H850" s="246"/>
      <c r="I850" s="224"/>
      <c r="J850" s="218"/>
      <c r="K850" s="88"/>
    </row>
    <row r="851" spans="1:11" x14ac:dyDescent="0.2">
      <c r="A851" s="8"/>
      <c r="B851" s="7"/>
      <c r="C851" s="7"/>
      <c r="D851" s="218"/>
      <c r="E851" s="224"/>
      <c r="F851" s="224"/>
      <c r="G851" s="246"/>
      <c r="H851" s="246"/>
      <c r="I851" s="224"/>
      <c r="J851" s="218"/>
      <c r="K851" s="88"/>
    </row>
    <row r="852" spans="1:11" x14ac:dyDescent="0.2">
      <c r="A852" s="8"/>
      <c r="B852" s="7"/>
      <c r="C852" s="7"/>
      <c r="D852" s="218"/>
      <c r="E852" s="224"/>
      <c r="F852" s="224"/>
      <c r="G852" s="246"/>
      <c r="H852" s="246"/>
      <c r="I852" s="224"/>
      <c r="J852" s="218"/>
      <c r="K852" s="88"/>
    </row>
    <row r="853" spans="1:11" x14ac:dyDescent="0.2">
      <c r="A853" s="8"/>
      <c r="B853" s="7"/>
      <c r="C853" s="7"/>
      <c r="D853" s="218"/>
      <c r="E853" s="224"/>
      <c r="F853" s="224"/>
      <c r="G853" s="246"/>
      <c r="H853" s="246"/>
      <c r="I853" s="224"/>
      <c r="J853" s="218"/>
      <c r="K853" s="88"/>
    </row>
    <row r="854" spans="1:11" x14ac:dyDescent="0.2">
      <c r="A854" s="8"/>
      <c r="B854" s="7"/>
      <c r="C854" s="7"/>
      <c r="D854" s="218"/>
      <c r="E854" s="224"/>
      <c r="F854" s="224"/>
      <c r="G854" s="246"/>
      <c r="H854" s="246"/>
      <c r="I854" s="224"/>
      <c r="J854" s="218"/>
      <c r="K854" s="88"/>
    </row>
    <row r="855" spans="1:11" x14ac:dyDescent="0.2">
      <c r="A855" s="8"/>
      <c r="B855" s="7"/>
      <c r="C855" s="7"/>
      <c r="D855" s="218"/>
      <c r="E855" s="224"/>
      <c r="F855" s="224"/>
      <c r="G855" s="246"/>
      <c r="H855" s="246"/>
      <c r="I855" s="224"/>
      <c r="J855" s="218"/>
      <c r="K855" s="88"/>
    </row>
    <row r="856" spans="1:11" x14ac:dyDescent="0.2">
      <c r="A856" s="8"/>
      <c r="B856" s="7"/>
      <c r="C856" s="7"/>
      <c r="D856" s="218"/>
      <c r="E856" s="224"/>
      <c r="F856" s="224"/>
      <c r="G856" s="246"/>
      <c r="H856" s="246"/>
      <c r="I856" s="224"/>
      <c r="J856" s="218"/>
      <c r="K856" s="88"/>
    </row>
    <row r="857" spans="1:11" x14ac:dyDescent="0.2">
      <c r="A857" s="8"/>
      <c r="B857" s="7"/>
      <c r="C857" s="7"/>
      <c r="D857" s="218"/>
      <c r="E857" s="224"/>
      <c r="F857" s="224"/>
      <c r="G857" s="246"/>
      <c r="H857" s="246"/>
      <c r="I857" s="224"/>
      <c r="J857" s="218"/>
      <c r="K857" s="88"/>
    </row>
    <row r="858" spans="1:11" x14ac:dyDescent="0.2">
      <c r="A858" s="8"/>
      <c r="B858" s="7"/>
      <c r="C858" s="7"/>
      <c r="D858" s="218"/>
      <c r="E858" s="224"/>
      <c r="F858" s="224"/>
      <c r="G858" s="246"/>
      <c r="H858" s="246"/>
      <c r="I858" s="224"/>
      <c r="J858" s="218"/>
      <c r="K858" s="88"/>
    </row>
    <row r="859" spans="1:11" x14ac:dyDescent="0.2">
      <c r="A859" s="8"/>
      <c r="B859" s="7"/>
      <c r="C859" s="7"/>
      <c r="D859" s="218"/>
      <c r="E859" s="224"/>
      <c r="F859" s="224"/>
      <c r="G859" s="246"/>
      <c r="H859" s="246"/>
      <c r="I859" s="224"/>
      <c r="J859" s="218"/>
      <c r="K859" s="88"/>
    </row>
    <row r="860" spans="1:11" x14ac:dyDescent="0.2">
      <c r="A860" s="8"/>
      <c r="B860" s="7"/>
      <c r="C860" s="7"/>
      <c r="D860" s="218"/>
      <c r="E860" s="224"/>
      <c r="F860" s="224"/>
      <c r="G860" s="246"/>
      <c r="H860" s="246"/>
      <c r="I860" s="224"/>
      <c r="J860" s="218"/>
      <c r="K860" s="88"/>
    </row>
    <row r="861" spans="1:11" x14ac:dyDescent="0.2">
      <c r="A861" s="8"/>
      <c r="B861" s="7"/>
      <c r="C861" s="7"/>
      <c r="D861" s="218"/>
      <c r="E861" s="224"/>
      <c r="F861" s="224"/>
      <c r="G861" s="246"/>
      <c r="H861" s="246"/>
      <c r="I861" s="224"/>
      <c r="J861" s="218"/>
      <c r="K861" s="88"/>
    </row>
    <row r="862" spans="1:11" x14ac:dyDescent="0.2">
      <c r="A862" s="8"/>
      <c r="B862" s="7"/>
      <c r="C862" s="7"/>
      <c r="D862" s="218"/>
      <c r="E862" s="224"/>
      <c r="F862" s="224"/>
      <c r="G862" s="246"/>
      <c r="H862" s="246"/>
      <c r="I862" s="224"/>
      <c r="J862" s="218"/>
      <c r="K862" s="88"/>
    </row>
    <row r="863" spans="1:11" x14ac:dyDescent="0.2">
      <c r="A863" s="8"/>
      <c r="B863" s="7"/>
      <c r="C863" s="7"/>
      <c r="D863" s="218"/>
      <c r="E863" s="224"/>
      <c r="F863" s="224"/>
      <c r="G863" s="246"/>
      <c r="H863" s="246"/>
      <c r="I863" s="224"/>
      <c r="J863" s="218"/>
      <c r="K863" s="88"/>
    </row>
    <row r="864" spans="1:11" x14ac:dyDescent="0.2">
      <c r="A864" s="8"/>
      <c r="B864" s="7"/>
      <c r="C864" s="7"/>
      <c r="D864" s="218"/>
      <c r="E864" s="224"/>
      <c r="F864" s="224"/>
      <c r="G864" s="246"/>
      <c r="H864" s="246"/>
      <c r="I864" s="224"/>
      <c r="J864" s="218"/>
      <c r="K864" s="88"/>
    </row>
    <row r="865" spans="1:11" x14ac:dyDescent="0.2">
      <c r="A865" s="8"/>
      <c r="B865" s="7"/>
      <c r="C865" s="7"/>
      <c r="D865" s="218"/>
      <c r="E865" s="224"/>
      <c r="F865" s="224"/>
      <c r="G865" s="246"/>
      <c r="H865" s="246"/>
      <c r="I865" s="224"/>
      <c r="J865" s="218"/>
      <c r="K865" s="88"/>
    </row>
    <row r="866" spans="1:11" x14ac:dyDescent="0.2">
      <c r="A866" s="8"/>
      <c r="B866" s="7"/>
      <c r="C866" s="7"/>
      <c r="D866" s="218"/>
      <c r="E866" s="224"/>
      <c r="F866" s="224"/>
      <c r="G866" s="246"/>
      <c r="H866" s="246"/>
      <c r="I866" s="224"/>
      <c r="J866" s="218"/>
      <c r="K866" s="88"/>
    </row>
    <row r="867" spans="1:11" x14ac:dyDescent="0.2">
      <c r="A867" s="8"/>
      <c r="B867" s="7"/>
      <c r="C867" s="7"/>
      <c r="D867" s="218"/>
      <c r="E867" s="224"/>
      <c r="F867" s="224"/>
      <c r="G867" s="246"/>
      <c r="H867" s="246"/>
      <c r="I867" s="224"/>
      <c r="J867" s="218"/>
      <c r="K867" s="88"/>
    </row>
    <row r="868" spans="1:11" x14ac:dyDescent="0.2">
      <c r="A868" s="8"/>
      <c r="B868" s="7"/>
      <c r="C868" s="7"/>
      <c r="D868" s="218"/>
      <c r="E868" s="224"/>
      <c r="F868" s="224"/>
      <c r="G868" s="246"/>
      <c r="H868" s="246"/>
      <c r="I868" s="224"/>
      <c r="J868" s="218"/>
      <c r="K868" s="88"/>
    </row>
    <row r="869" spans="1:11" x14ac:dyDescent="0.2">
      <c r="A869" s="8"/>
      <c r="B869" s="7"/>
      <c r="C869" s="7"/>
      <c r="D869" s="218"/>
      <c r="E869" s="224"/>
      <c r="F869" s="224"/>
      <c r="G869" s="246"/>
      <c r="H869" s="246"/>
      <c r="I869" s="224"/>
      <c r="J869" s="218"/>
      <c r="K869" s="88"/>
    </row>
    <row r="870" spans="1:11" x14ac:dyDescent="0.2">
      <c r="A870" s="8"/>
      <c r="B870" s="7"/>
      <c r="C870" s="7"/>
      <c r="D870" s="218"/>
      <c r="E870" s="224"/>
      <c r="F870" s="224"/>
      <c r="G870" s="246"/>
      <c r="H870" s="246"/>
      <c r="I870" s="224"/>
      <c r="J870" s="218"/>
      <c r="K870" s="88"/>
    </row>
    <row r="871" spans="1:11" x14ac:dyDescent="0.2">
      <c r="A871" s="8"/>
      <c r="B871" s="7"/>
      <c r="C871" s="7"/>
      <c r="D871" s="218"/>
      <c r="E871" s="224"/>
      <c r="F871" s="224"/>
      <c r="G871" s="246"/>
      <c r="H871" s="246"/>
      <c r="I871" s="224"/>
      <c r="J871" s="218"/>
      <c r="K871" s="88"/>
    </row>
    <row r="872" spans="1:11" x14ac:dyDescent="0.2">
      <c r="A872" s="8"/>
      <c r="B872" s="7"/>
      <c r="C872" s="7"/>
      <c r="D872" s="218"/>
      <c r="E872" s="224"/>
      <c r="F872" s="224"/>
      <c r="G872" s="246"/>
      <c r="H872" s="246"/>
      <c r="I872" s="224"/>
      <c r="J872" s="218"/>
      <c r="K872" s="88"/>
    </row>
    <row r="873" spans="1:11" x14ac:dyDescent="0.2">
      <c r="A873" s="8"/>
      <c r="B873" s="7"/>
      <c r="C873" s="7"/>
      <c r="D873" s="218"/>
      <c r="E873" s="224"/>
      <c r="F873" s="224"/>
      <c r="G873" s="246"/>
      <c r="H873" s="246"/>
      <c r="I873" s="224"/>
      <c r="J873" s="218"/>
      <c r="K873" s="88"/>
    </row>
    <row r="874" spans="1:11" x14ac:dyDescent="0.2">
      <c r="A874" s="8"/>
      <c r="B874" s="7"/>
      <c r="C874" s="7"/>
      <c r="D874" s="218"/>
      <c r="E874" s="224"/>
      <c r="F874" s="224"/>
      <c r="G874" s="246"/>
      <c r="H874" s="246"/>
      <c r="I874" s="224"/>
      <c r="J874" s="218"/>
      <c r="K874" s="88"/>
    </row>
    <row r="875" spans="1:11" x14ac:dyDescent="0.2">
      <c r="A875" s="8"/>
      <c r="B875" s="7"/>
      <c r="C875" s="7"/>
      <c r="D875" s="218"/>
      <c r="E875" s="224"/>
      <c r="F875" s="224"/>
      <c r="G875" s="246"/>
      <c r="H875" s="246"/>
      <c r="I875" s="224"/>
      <c r="J875" s="218"/>
      <c r="K875" s="88"/>
    </row>
    <row r="876" spans="1:11" x14ac:dyDescent="0.2">
      <c r="A876" s="8"/>
      <c r="B876" s="7"/>
      <c r="C876" s="7"/>
      <c r="D876" s="218"/>
      <c r="E876" s="224"/>
      <c r="F876" s="224"/>
      <c r="G876" s="246"/>
      <c r="H876" s="246"/>
      <c r="I876" s="224"/>
      <c r="J876" s="218"/>
      <c r="K876" s="88"/>
    </row>
    <row r="877" spans="1:11" x14ac:dyDescent="0.2">
      <c r="A877" s="8"/>
      <c r="B877" s="7"/>
      <c r="C877" s="7"/>
      <c r="D877" s="218"/>
      <c r="E877" s="224"/>
      <c r="F877" s="224"/>
      <c r="G877" s="246"/>
      <c r="H877" s="246"/>
      <c r="I877" s="224"/>
      <c r="J877" s="218"/>
      <c r="K877" s="88"/>
    </row>
    <row r="878" spans="1:11" x14ac:dyDescent="0.2">
      <c r="A878" s="8"/>
      <c r="B878" s="7"/>
      <c r="C878" s="7"/>
      <c r="D878" s="218"/>
      <c r="E878" s="224"/>
      <c r="F878" s="224"/>
      <c r="G878" s="246"/>
      <c r="H878" s="246"/>
      <c r="I878" s="224"/>
      <c r="J878" s="218"/>
      <c r="K878" s="88"/>
    </row>
    <row r="879" spans="1:11" x14ac:dyDescent="0.2">
      <c r="A879" s="8"/>
      <c r="B879" s="7"/>
      <c r="C879" s="7"/>
      <c r="D879" s="218"/>
      <c r="E879" s="224"/>
      <c r="F879" s="224"/>
      <c r="G879" s="246"/>
      <c r="H879" s="246"/>
      <c r="I879" s="224"/>
      <c r="J879" s="218"/>
      <c r="K879" s="88"/>
    </row>
    <row r="880" spans="1:11" x14ac:dyDescent="0.2">
      <c r="A880" s="8"/>
      <c r="B880" s="7"/>
      <c r="C880" s="7"/>
      <c r="D880" s="218"/>
      <c r="E880" s="224"/>
      <c r="F880" s="224"/>
      <c r="G880" s="246"/>
      <c r="H880" s="246"/>
      <c r="I880" s="224"/>
      <c r="J880" s="218"/>
      <c r="K880" s="88"/>
    </row>
    <row r="881" spans="1:11" x14ac:dyDescent="0.2">
      <c r="A881" s="8"/>
      <c r="B881" s="7"/>
      <c r="C881" s="7"/>
      <c r="D881" s="218"/>
      <c r="E881" s="224"/>
      <c r="F881" s="224"/>
      <c r="G881" s="246"/>
      <c r="H881" s="246"/>
      <c r="I881" s="224"/>
      <c r="J881" s="218"/>
      <c r="K881" s="88"/>
    </row>
    <row r="882" spans="1:11" x14ac:dyDescent="0.2">
      <c r="A882" s="8"/>
      <c r="B882" s="7"/>
      <c r="C882" s="7"/>
      <c r="D882" s="218"/>
      <c r="E882" s="224"/>
      <c r="F882" s="224"/>
      <c r="G882" s="246"/>
      <c r="H882" s="246"/>
      <c r="I882" s="224"/>
      <c r="J882" s="218"/>
      <c r="K882" s="88"/>
    </row>
    <row r="883" spans="1:11" x14ac:dyDescent="0.2">
      <c r="A883" s="8"/>
      <c r="B883" s="7"/>
      <c r="C883" s="7"/>
      <c r="D883" s="218"/>
      <c r="E883" s="224"/>
      <c r="F883" s="224"/>
      <c r="G883" s="246"/>
      <c r="H883" s="246"/>
      <c r="I883" s="224"/>
      <c r="J883" s="218"/>
      <c r="K883" s="88"/>
    </row>
    <row r="884" spans="1:11" x14ac:dyDescent="0.2">
      <c r="A884" s="8"/>
      <c r="B884" s="7"/>
      <c r="C884" s="7"/>
      <c r="D884" s="218"/>
      <c r="E884" s="224"/>
      <c r="F884" s="224"/>
      <c r="G884" s="246"/>
      <c r="H884" s="246"/>
      <c r="I884" s="224"/>
      <c r="J884" s="218"/>
      <c r="K884" s="88"/>
    </row>
    <row r="885" spans="1:11" x14ac:dyDescent="0.2">
      <c r="A885" s="8"/>
      <c r="B885" s="7"/>
      <c r="C885" s="7"/>
      <c r="D885" s="218"/>
      <c r="E885" s="224"/>
      <c r="F885" s="224"/>
      <c r="G885" s="246"/>
      <c r="H885" s="246"/>
      <c r="I885" s="224"/>
      <c r="J885" s="218"/>
      <c r="K885" s="88"/>
    </row>
    <row r="886" spans="1:11" x14ac:dyDescent="0.2">
      <c r="A886" s="8"/>
      <c r="B886" s="7"/>
      <c r="C886" s="7"/>
      <c r="D886" s="218"/>
      <c r="E886" s="224"/>
      <c r="F886" s="224"/>
      <c r="G886" s="246"/>
      <c r="H886" s="246"/>
      <c r="I886" s="224"/>
      <c r="J886" s="218"/>
      <c r="K886" s="88"/>
    </row>
    <row r="887" spans="1:11" x14ac:dyDescent="0.2">
      <c r="A887" s="8"/>
      <c r="B887" s="7"/>
      <c r="C887" s="7"/>
      <c r="D887" s="218"/>
      <c r="E887" s="224"/>
      <c r="F887" s="224"/>
      <c r="G887" s="246"/>
      <c r="H887" s="246"/>
      <c r="I887" s="224"/>
      <c r="J887" s="218"/>
      <c r="K887" s="88"/>
    </row>
    <row r="888" spans="1:11" x14ac:dyDescent="0.2">
      <c r="A888" s="8"/>
      <c r="B888" s="7"/>
      <c r="C888" s="7"/>
      <c r="D888" s="218"/>
      <c r="E888" s="224"/>
      <c r="F888" s="224"/>
      <c r="G888" s="246"/>
      <c r="H888" s="246"/>
      <c r="I888" s="224"/>
      <c r="J888" s="218"/>
      <c r="K888" s="88"/>
    </row>
    <row r="889" spans="1:11" x14ac:dyDescent="0.2">
      <c r="A889" s="8"/>
      <c r="B889" s="7"/>
      <c r="C889" s="7"/>
      <c r="D889" s="218"/>
      <c r="E889" s="224"/>
      <c r="F889" s="224"/>
      <c r="G889" s="246"/>
      <c r="H889" s="246"/>
      <c r="I889" s="224"/>
      <c r="J889" s="218"/>
      <c r="K889" s="88"/>
    </row>
    <row r="890" spans="1:11" x14ac:dyDescent="0.2">
      <c r="A890" s="8"/>
      <c r="B890" s="7"/>
      <c r="C890" s="7"/>
      <c r="D890" s="218"/>
      <c r="E890" s="224"/>
      <c r="F890" s="224"/>
      <c r="G890" s="246"/>
      <c r="H890" s="246"/>
      <c r="I890" s="224"/>
      <c r="J890" s="218"/>
      <c r="K890" s="88"/>
    </row>
    <row r="891" spans="1:11" x14ac:dyDescent="0.2">
      <c r="A891" s="8"/>
      <c r="B891" s="7"/>
      <c r="C891" s="7"/>
      <c r="D891" s="218"/>
      <c r="E891" s="224"/>
      <c r="F891" s="224"/>
      <c r="G891" s="246"/>
      <c r="H891" s="246"/>
      <c r="I891" s="224"/>
      <c r="J891" s="218"/>
      <c r="K891" s="88"/>
    </row>
    <row r="892" spans="1:11" x14ac:dyDescent="0.2">
      <c r="A892" s="8"/>
      <c r="B892" s="7"/>
      <c r="C892" s="7"/>
      <c r="D892" s="218"/>
      <c r="E892" s="224"/>
      <c r="F892" s="224"/>
      <c r="G892" s="246"/>
      <c r="H892" s="246"/>
      <c r="I892" s="224"/>
      <c r="J892" s="218"/>
      <c r="K892" s="88"/>
    </row>
    <row r="893" spans="1:11" x14ac:dyDescent="0.2">
      <c r="A893" s="8"/>
      <c r="B893" s="7"/>
      <c r="C893" s="7"/>
      <c r="D893" s="218"/>
      <c r="E893" s="224"/>
      <c r="F893" s="224"/>
      <c r="G893" s="246"/>
      <c r="H893" s="246"/>
      <c r="I893" s="224"/>
      <c r="J893" s="218"/>
      <c r="K893" s="88"/>
    </row>
    <row r="894" spans="1:11" x14ac:dyDescent="0.2">
      <c r="A894" s="8"/>
      <c r="B894" s="7"/>
      <c r="C894" s="7"/>
      <c r="D894" s="218"/>
      <c r="E894" s="224"/>
      <c r="F894" s="224"/>
      <c r="G894" s="246"/>
      <c r="H894" s="246"/>
      <c r="I894" s="224"/>
      <c r="J894" s="218"/>
      <c r="K894" s="88"/>
    </row>
    <row r="895" spans="1:11" x14ac:dyDescent="0.2">
      <c r="A895" s="8"/>
      <c r="B895" s="7"/>
      <c r="C895" s="7"/>
      <c r="D895" s="218"/>
      <c r="E895" s="224"/>
      <c r="F895" s="224"/>
      <c r="G895" s="246"/>
      <c r="H895" s="246"/>
      <c r="I895" s="224"/>
      <c r="J895" s="218"/>
      <c r="K895" s="88"/>
    </row>
    <row r="896" spans="1:11" x14ac:dyDescent="0.2">
      <c r="A896" s="8"/>
      <c r="B896" s="7"/>
      <c r="C896" s="7"/>
      <c r="D896" s="218"/>
      <c r="E896" s="224"/>
      <c r="F896" s="224"/>
      <c r="G896" s="246"/>
      <c r="H896" s="246"/>
      <c r="I896" s="224"/>
      <c r="J896" s="218"/>
      <c r="K896" s="88"/>
    </row>
    <row r="897" spans="1:11" x14ac:dyDescent="0.2">
      <c r="A897" s="8"/>
      <c r="B897" s="7"/>
      <c r="C897" s="7"/>
      <c r="D897" s="218"/>
      <c r="E897" s="224"/>
      <c r="F897" s="224"/>
      <c r="G897" s="246"/>
      <c r="H897" s="246"/>
      <c r="I897" s="224"/>
      <c r="J897" s="218"/>
      <c r="K897" s="88"/>
    </row>
    <row r="898" spans="1:11" x14ac:dyDescent="0.2">
      <c r="A898" s="8"/>
      <c r="B898" s="7"/>
      <c r="C898" s="7"/>
      <c r="D898" s="218"/>
      <c r="E898" s="224"/>
      <c r="F898" s="224"/>
      <c r="G898" s="246"/>
      <c r="H898" s="246"/>
      <c r="I898" s="224"/>
      <c r="J898" s="218"/>
      <c r="K898" s="88"/>
    </row>
    <row r="899" spans="1:11" x14ac:dyDescent="0.2">
      <c r="A899" s="8"/>
      <c r="B899" s="7"/>
      <c r="C899" s="7"/>
      <c r="D899" s="218"/>
      <c r="E899" s="224"/>
      <c r="F899" s="224"/>
      <c r="G899" s="246"/>
      <c r="H899" s="246"/>
      <c r="I899" s="224"/>
      <c r="J899" s="218"/>
      <c r="K899" s="88"/>
    </row>
    <row r="900" spans="1:11" x14ac:dyDescent="0.2">
      <c r="A900" s="8"/>
      <c r="B900" s="7"/>
      <c r="C900" s="7"/>
      <c r="D900" s="218"/>
      <c r="E900" s="224"/>
      <c r="F900" s="224"/>
      <c r="G900" s="246"/>
      <c r="H900" s="246"/>
      <c r="I900" s="224"/>
      <c r="J900" s="218"/>
      <c r="K900" s="88"/>
    </row>
    <row r="901" spans="1:11" x14ac:dyDescent="0.2">
      <c r="A901" s="8"/>
      <c r="B901" s="7"/>
      <c r="C901" s="7"/>
      <c r="D901" s="218"/>
      <c r="E901" s="224"/>
      <c r="F901" s="224"/>
      <c r="G901" s="246"/>
      <c r="H901" s="246"/>
      <c r="I901" s="224"/>
      <c r="J901" s="218"/>
      <c r="K901" s="88"/>
    </row>
    <row r="902" spans="1:11" x14ac:dyDescent="0.2">
      <c r="A902" s="8"/>
      <c r="B902" s="7"/>
      <c r="C902" s="7"/>
      <c r="D902" s="218"/>
      <c r="E902" s="224"/>
      <c r="F902" s="224"/>
      <c r="G902" s="246"/>
      <c r="H902" s="246"/>
      <c r="I902" s="224"/>
      <c r="J902" s="218"/>
      <c r="K902" s="88"/>
    </row>
    <row r="903" spans="1:11" x14ac:dyDescent="0.2">
      <c r="A903" s="8"/>
      <c r="B903" s="7"/>
      <c r="C903" s="7"/>
      <c r="D903" s="218"/>
      <c r="E903" s="224"/>
      <c r="F903" s="224"/>
      <c r="G903" s="246"/>
      <c r="H903" s="246"/>
      <c r="I903" s="224"/>
      <c r="J903" s="218"/>
      <c r="K903" s="88"/>
    </row>
    <row r="904" spans="1:11" x14ac:dyDescent="0.2">
      <c r="A904" s="8"/>
      <c r="B904" s="7"/>
      <c r="C904" s="7"/>
      <c r="D904" s="218"/>
      <c r="E904" s="224"/>
      <c r="F904" s="224"/>
      <c r="G904" s="246"/>
      <c r="H904" s="246"/>
      <c r="I904" s="224"/>
      <c r="J904" s="218"/>
      <c r="K904" s="88"/>
    </row>
    <row r="905" spans="1:11" x14ac:dyDescent="0.2">
      <c r="A905" s="8"/>
      <c r="B905" s="7"/>
      <c r="C905" s="7"/>
      <c r="D905" s="218"/>
      <c r="E905" s="224"/>
      <c r="F905" s="224"/>
      <c r="G905" s="246"/>
      <c r="H905" s="246"/>
      <c r="I905" s="224"/>
      <c r="J905" s="218"/>
      <c r="K905" s="88"/>
    </row>
    <row r="906" spans="1:11" x14ac:dyDescent="0.2">
      <c r="A906" s="8"/>
      <c r="B906" s="7"/>
      <c r="C906" s="7"/>
      <c r="D906" s="218"/>
      <c r="E906" s="224"/>
      <c r="F906" s="224"/>
      <c r="G906" s="246"/>
      <c r="H906" s="246"/>
      <c r="I906" s="224"/>
      <c r="J906" s="218"/>
      <c r="K906" s="88"/>
    </row>
    <row r="907" spans="1:11" x14ac:dyDescent="0.2">
      <c r="A907" s="8"/>
      <c r="B907" s="7"/>
      <c r="C907" s="7"/>
      <c r="D907" s="218"/>
      <c r="E907" s="224"/>
      <c r="F907" s="224"/>
      <c r="G907" s="246"/>
      <c r="H907" s="246"/>
      <c r="I907" s="224"/>
      <c r="J907" s="218"/>
      <c r="K907" s="88"/>
    </row>
    <row r="908" spans="1:11" x14ac:dyDescent="0.2">
      <c r="A908" s="8"/>
      <c r="B908" s="7"/>
      <c r="C908" s="7"/>
      <c r="D908" s="218"/>
      <c r="E908" s="224"/>
      <c r="F908" s="224"/>
      <c r="G908" s="246"/>
      <c r="H908" s="246"/>
      <c r="I908" s="224"/>
      <c r="J908" s="218"/>
      <c r="K908" s="88"/>
    </row>
    <row r="909" spans="1:11" x14ac:dyDescent="0.2">
      <c r="A909" s="8"/>
      <c r="B909" s="7"/>
      <c r="C909" s="7"/>
      <c r="D909" s="218"/>
      <c r="E909" s="224"/>
      <c r="F909" s="224"/>
      <c r="G909" s="246"/>
      <c r="H909" s="246"/>
      <c r="I909" s="224"/>
      <c r="J909" s="218"/>
      <c r="K909" s="88"/>
    </row>
    <row r="910" spans="1:11" x14ac:dyDescent="0.2">
      <c r="A910" s="8"/>
      <c r="B910" s="7"/>
      <c r="C910" s="7"/>
      <c r="D910" s="218"/>
      <c r="E910" s="224"/>
      <c r="F910" s="224"/>
      <c r="G910" s="246"/>
      <c r="H910" s="246"/>
      <c r="I910" s="224"/>
      <c r="J910" s="218"/>
      <c r="K910" s="88"/>
    </row>
    <row r="911" spans="1:11" x14ac:dyDescent="0.2">
      <c r="A911" s="8"/>
      <c r="B911" s="7"/>
      <c r="C911" s="7"/>
      <c r="D911" s="218"/>
      <c r="E911" s="224"/>
      <c r="F911" s="224"/>
      <c r="G911" s="246"/>
      <c r="H911" s="246"/>
      <c r="I911" s="224"/>
      <c r="J911" s="218"/>
      <c r="K911" s="88"/>
    </row>
    <row r="912" spans="1:11" x14ac:dyDescent="0.2">
      <c r="A912" s="8"/>
      <c r="B912" s="7"/>
      <c r="C912" s="7"/>
      <c r="D912" s="218"/>
      <c r="E912" s="224"/>
      <c r="F912" s="224"/>
      <c r="G912" s="246"/>
      <c r="H912" s="246"/>
      <c r="I912" s="224"/>
      <c r="J912" s="218"/>
      <c r="K912" s="88"/>
    </row>
    <row r="913" spans="1:11" x14ac:dyDescent="0.2">
      <c r="A913" s="8"/>
      <c r="B913" s="7"/>
      <c r="C913" s="7"/>
      <c r="D913" s="218"/>
      <c r="E913" s="224"/>
      <c r="F913" s="224"/>
      <c r="G913" s="246"/>
      <c r="H913" s="246"/>
      <c r="I913" s="224"/>
      <c r="J913" s="218"/>
      <c r="K913" s="88"/>
    </row>
    <row r="914" spans="1:11" x14ac:dyDescent="0.2">
      <c r="A914" s="8"/>
      <c r="B914" s="7"/>
      <c r="C914" s="7"/>
      <c r="D914" s="218"/>
      <c r="E914" s="224"/>
      <c r="F914" s="224"/>
      <c r="G914" s="246"/>
      <c r="H914" s="246"/>
      <c r="I914" s="224"/>
      <c r="J914" s="218"/>
      <c r="K914" s="88"/>
    </row>
    <row r="915" spans="1:11" x14ac:dyDescent="0.2">
      <c r="A915" s="8"/>
      <c r="B915" s="7"/>
      <c r="C915" s="7"/>
      <c r="D915" s="218"/>
      <c r="E915" s="224"/>
      <c r="F915" s="224"/>
      <c r="G915" s="246"/>
      <c r="H915" s="246"/>
      <c r="I915" s="224"/>
      <c r="J915" s="218"/>
      <c r="K915" s="88"/>
    </row>
    <row r="916" spans="1:11" x14ac:dyDescent="0.2">
      <c r="A916" s="8"/>
      <c r="B916" s="7"/>
      <c r="C916" s="7"/>
      <c r="D916" s="218"/>
      <c r="E916" s="224"/>
      <c r="F916" s="224"/>
      <c r="G916" s="246"/>
      <c r="H916" s="246"/>
      <c r="I916" s="224"/>
      <c r="J916" s="218"/>
      <c r="K916" s="88"/>
    </row>
    <row r="917" spans="1:11" x14ac:dyDescent="0.2">
      <c r="A917" s="8"/>
      <c r="B917" s="7"/>
      <c r="C917" s="7"/>
      <c r="D917" s="218"/>
      <c r="E917" s="224"/>
      <c r="F917" s="224"/>
      <c r="G917" s="246"/>
      <c r="H917" s="246"/>
      <c r="I917" s="224"/>
      <c r="J917" s="218"/>
      <c r="K917" s="88"/>
    </row>
    <row r="918" spans="1:11" x14ac:dyDescent="0.2">
      <c r="A918" s="8"/>
      <c r="B918" s="7"/>
      <c r="C918" s="7"/>
      <c r="D918" s="218"/>
      <c r="E918" s="224"/>
      <c r="F918" s="224"/>
      <c r="G918" s="246"/>
      <c r="H918" s="246"/>
      <c r="I918" s="224"/>
      <c r="J918" s="218"/>
      <c r="K918" s="88"/>
    </row>
    <row r="919" spans="1:11" x14ac:dyDescent="0.2">
      <c r="A919" s="8"/>
      <c r="B919" s="7"/>
      <c r="C919" s="7"/>
      <c r="D919" s="218"/>
      <c r="E919" s="224"/>
      <c r="F919" s="224"/>
      <c r="G919" s="246"/>
      <c r="H919" s="246"/>
      <c r="I919" s="224"/>
      <c r="J919" s="218"/>
      <c r="K919" s="88"/>
    </row>
    <row r="920" spans="1:11" x14ac:dyDescent="0.2">
      <c r="A920" s="8"/>
      <c r="B920" s="7"/>
      <c r="C920" s="7"/>
      <c r="D920" s="218"/>
      <c r="E920" s="224"/>
      <c r="F920" s="224"/>
      <c r="G920" s="246"/>
      <c r="H920" s="246"/>
      <c r="I920" s="224"/>
      <c r="J920" s="218"/>
      <c r="K920" s="88"/>
    </row>
    <row r="921" spans="1:11" x14ac:dyDescent="0.2">
      <c r="A921" s="8"/>
      <c r="B921" s="7"/>
      <c r="C921" s="7"/>
      <c r="D921" s="218"/>
      <c r="E921" s="224"/>
      <c r="F921" s="224"/>
      <c r="G921" s="246"/>
      <c r="H921" s="246"/>
      <c r="I921" s="224"/>
      <c r="J921" s="218"/>
      <c r="K921" s="88"/>
    </row>
    <row r="922" spans="1:11" x14ac:dyDescent="0.2">
      <c r="A922" s="8"/>
      <c r="B922" s="7"/>
      <c r="C922" s="7"/>
      <c r="D922" s="218"/>
      <c r="E922" s="224"/>
      <c r="F922" s="224"/>
      <c r="G922" s="246"/>
      <c r="H922" s="246"/>
      <c r="I922" s="224"/>
      <c r="J922" s="218"/>
      <c r="K922" s="88"/>
    </row>
    <row r="923" spans="1:11" x14ac:dyDescent="0.2">
      <c r="A923" s="8"/>
      <c r="B923" s="7"/>
      <c r="C923" s="7"/>
      <c r="D923" s="218"/>
      <c r="E923" s="224"/>
      <c r="F923" s="224"/>
      <c r="G923" s="246"/>
      <c r="H923" s="246"/>
      <c r="I923" s="224"/>
      <c r="J923" s="218"/>
      <c r="K923" s="88"/>
    </row>
    <row r="924" spans="1:11" x14ac:dyDescent="0.2">
      <c r="A924" s="8"/>
      <c r="B924" s="7"/>
      <c r="C924" s="7"/>
      <c r="D924" s="218"/>
      <c r="E924" s="224"/>
      <c r="F924" s="224"/>
      <c r="G924" s="246"/>
      <c r="H924" s="246"/>
      <c r="I924" s="224"/>
      <c r="J924" s="218"/>
      <c r="K924" s="88"/>
    </row>
    <row r="925" spans="1:11" x14ac:dyDescent="0.2">
      <c r="A925" s="8"/>
      <c r="B925" s="7"/>
      <c r="C925" s="7"/>
      <c r="D925" s="218"/>
      <c r="E925" s="224"/>
      <c r="F925" s="224"/>
      <c r="G925" s="246"/>
      <c r="H925" s="246"/>
      <c r="I925" s="224"/>
      <c r="J925" s="218"/>
      <c r="K925" s="88"/>
    </row>
    <row r="926" spans="1:11" x14ac:dyDescent="0.2">
      <c r="A926" s="8"/>
      <c r="B926" s="7"/>
      <c r="C926" s="7"/>
      <c r="D926" s="218"/>
      <c r="E926" s="224"/>
      <c r="F926" s="224"/>
      <c r="G926" s="246"/>
      <c r="H926" s="246"/>
      <c r="I926" s="224"/>
      <c r="J926" s="218"/>
      <c r="K926" s="88"/>
    </row>
    <row r="927" spans="1:11" x14ac:dyDescent="0.2">
      <c r="A927" s="8"/>
      <c r="B927" s="7"/>
      <c r="C927" s="7"/>
      <c r="D927" s="218"/>
      <c r="E927" s="224"/>
      <c r="F927" s="224"/>
      <c r="G927" s="246"/>
      <c r="H927" s="246"/>
      <c r="I927" s="224"/>
      <c r="J927" s="218"/>
      <c r="K927" s="88"/>
    </row>
    <row r="928" spans="1:11" x14ac:dyDescent="0.2">
      <c r="A928" s="8"/>
      <c r="B928" s="7"/>
      <c r="C928" s="7"/>
      <c r="D928" s="218"/>
      <c r="E928" s="224"/>
      <c r="F928" s="224"/>
      <c r="G928" s="246"/>
      <c r="H928" s="246"/>
      <c r="I928" s="224"/>
      <c r="J928" s="218"/>
      <c r="K928" s="88"/>
    </row>
    <row r="929" spans="1:11" x14ac:dyDescent="0.2">
      <c r="A929" s="8"/>
      <c r="B929" s="7"/>
      <c r="C929" s="7"/>
      <c r="D929" s="218"/>
      <c r="E929" s="224"/>
      <c r="F929" s="224"/>
      <c r="G929" s="246"/>
      <c r="H929" s="246"/>
      <c r="I929" s="224"/>
      <c r="J929" s="218"/>
      <c r="K929" s="88"/>
    </row>
    <row r="930" spans="1:11" x14ac:dyDescent="0.2">
      <c r="A930" s="8"/>
      <c r="B930" s="7"/>
      <c r="C930" s="7"/>
      <c r="D930" s="218"/>
      <c r="E930" s="224"/>
      <c r="F930" s="224"/>
      <c r="G930" s="246"/>
      <c r="H930" s="246"/>
      <c r="I930" s="224"/>
      <c r="J930" s="218"/>
      <c r="K930" s="88"/>
    </row>
    <row r="931" spans="1:11" x14ac:dyDescent="0.2">
      <c r="A931" s="8"/>
      <c r="B931" s="7"/>
      <c r="C931" s="7"/>
      <c r="D931" s="218"/>
      <c r="E931" s="224"/>
      <c r="F931" s="224"/>
      <c r="G931" s="246"/>
      <c r="H931" s="246"/>
      <c r="I931" s="224"/>
      <c r="J931" s="218"/>
      <c r="K931" s="88"/>
    </row>
    <row r="932" spans="1:11" x14ac:dyDescent="0.2">
      <c r="A932" s="8"/>
      <c r="B932" s="7"/>
      <c r="C932" s="7"/>
      <c r="D932" s="218"/>
      <c r="E932" s="224"/>
      <c r="F932" s="224"/>
      <c r="G932" s="246"/>
      <c r="H932" s="246"/>
      <c r="I932" s="224"/>
      <c r="J932" s="218"/>
      <c r="K932" s="88"/>
    </row>
    <row r="933" spans="1:11" x14ac:dyDescent="0.2">
      <c r="A933" s="8"/>
      <c r="B933" s="7"/>
      <c r="C933" s="7"/>
      <c r="D933" s="218"/>
      <c r="E933" s="224"/>
      <c r="F933" s="224"/>
      <c r="G933" s="246"/>
      <c r="H933" s="246"/>
      <c r="I933" s="224"/>
      <c r="J933" s="218"/>
      <c r="K933" s="88"/>
    </row>
    <row r="934" spans="1:11" x14ac:dyDescent="0.2">
      <c r="A934" s="8"/>
      <c r="B934" s="7"/>
      <c r="C934" s="7"/>
      <c r="D934" s="218"/>
      <c r="E934" s="224"/>
      <c r="F934" s="224"/>
      <c r="G934" s="246"/>
      <c r="H934" s="246"/>
      <c r="I934" s="224"/>
      <c r="J934" s="218"/>
      <c r="K934" s="88"/>
    </row>
    <row r="935" spans="1:11" x14ac:dyDescent="0.2">
      <c r="A935" s="8"/>
      <c r="B935" s="7"/>
      <c r="C935" s="7"/>
      <c r="D935" s="218"/>
      <c r="E935" s="224"/>
      <c r="F935" s="224"/>
      <c r="G935" s="246"/>
      <c r="H935" s="246"/>
      <c r="I935" s="224"/>
      <c r="J935" s="218"/>
      <c r="K935" s="88"/>
    </row>
    <row r="936" spans="1:11" x14ac:dyDescent="0.2">
      <c r="A936" s="8"/>
      <c r="B936" s="7"/>
      <c r="C936" s="7"/>
      <c r="D936" s="218"/>
      <c r="E936" s="224"/>
      <c r="F936" s="224"/>
      <c r="G936" s="246"/>
      <c r="H936" s="246"/>
      <c r="I936" s="224"/>
      <c r="J936" s="218"/>
      <c r="K936" s="88"/>
    </row>
    <row r="937" spans="1:11" x14ac:dyDescent="0.2">
      <c r="A937" s="8"/>
      <c r="B937" s="7"/>
      <c r="C937" s="7"/>
      <c r="D937" s="218"/>
      <c r="E937" s="224"/>
      <c r="F937" s="224"/>
      <c r="G937" s="246"/>
      <c r="H937" s="246"/>
      <c r="I937" s="224"/>
      <c r="J937" s="218"/>
      <c r="K937" s="88"/>
    </row>
    <row r="938" spans="1:11" x14ac:dyDescent="0.2">
      <c r="A938" s="8"/>
      <c r="B938" s="7"/>
      <c r="C938" s="7"/>
      <c r="D938" s="218"/>
      <c r="E938" s="224"/>
      <c r="F938" s="224"/>
      <c r="G938" s="246"/>
      <c r="H938" s="246"/>
      <c r="I938" s="224"/>
      <c r="J938" s="218"/>
      <c r="K938" s="88"/>
    </row>
    <row r="939" spans="1:11" x14ac:dyDescent="0.2">
      <c r="A939" s="8"/>
      <c r="B939" s="7"/>
      <c r="C939" s="7"/>
      <c r="D939" s="218"/>
      <c r="E939" s="224"/>
      <c r="F939" s="224"/>
      <c r="G939" s="246"/>
      <c r="H939" s="246"/>
      <c r="I939" s="224"/>
      <c r="J939" s="218"/>
      <c r="K939" s="88"/>
    </row>
    <row r="940" spans="1:11" x14ac:dyDescent="0.2">
      <c r="A940" s="8"/>
      <c r="B940" s="7"/>
      <c r="C940" s="7"/>
      <c r="D940" s="218"/>
      <c r="E940" s="224"/>
      <c r="F940" s="224"/>
      <c r="G940" s="246"/>
      <c r="H940" s="246"/>
      <c r="I940" s="224"/>
      <c r="J940" s="218"/>
      <c r="K940" s="88"/>
    </row>
    <row r="941" spans="1:11" x14ac:dyDescent="0.2">
      <c r="A941" s="8"/>
      <c r="B941" s="7"/>
      <c r="C941" s="7"/>
      <c r="D941" s="218"/>
      <c r="E941" s="224"/>
      <c r="F941" s="224"/>
      <c r="G941" s="246"/>
      <c r="H941" s="246"/>
      <c r="I941" s="224"/>
      <c r="J941" s="218"/>
      <c r="K941" s="88"/>
    </row>
    <row r="942" spans="1:11" x14ac:dyDescent="0.2">
      <c r="A942" s="8"/>
      <c r="B942" s="7"/>
      <c r="C942" s="7"/>
      <c r="D942" s="218"/>
      <c r="E942" s="224"/>
      <c r="F942" s="224"/>
      <c r="G942" s="246"/>
      <c r="H942" s="246"/>
      <c r="I942" s="224"/>
      <c r="J942" s="218"/>
      <c r="K942" s="88"/>
    </row>
    <row r="943" spans="1:11" x14ac:dyDescent="0.2">
      <c r="A943" s="8"/>
      <c r="B943" s="7"/>
      <c r="C943" s="7"/>
      <c r="D943" s="218"/>
      <c r="E943" s="224"/>
      <c r="F943" s="224"/>
      <c r="G943" s="246"/>
      <c r="H943" s="246"/>
      <c r="I943" s="224"/>
      <c r="J943" s="218"/>
      <c r="K943" s="88"/>
    </row>
    <row r="944" spans="1:11" x14ac:dyDescent="0.2">
      <c r="A944" s="8"/>
      <c r="B944" s="7"/>
      <c r="C944" s="7"/>
      <c r="D944" s="218"/>
      <c r="E944" s="224"/>
      <c r="F944" s="224"/>
      <c r="G944" s="246"/>
      <c r="H944" s="246"/>
      <c r="I944" s="224"/>
      <c r="J944" s="218"/>
      <c r="K944" s="88"/>
    </row>
    <row r="945" spans="1:11" x14ac:dyDescent="0.2">
      <c r="A945" s="8"/>
      <c r="B945" s="7"/>
      <c r="C945" s="7"/>
      <c r="D945" s="218"/>
      <c r="E945" s="224"/>
      <c r="F945" s="224"/>
      <c r="G945" s="246"/>
      <c r="H945" s="246"/>
      <c r="I945" s="224"/>
      <c r="J945" s="218"/>
      <c r="K945" s="88"/>
    </row>
    <row r="946" spans="1:11" x14ac:dyDescent="0.2">
      <c r="A946" s="8"/>
      <c r="B946" s="7"/>
      <c r="C946" s="7"/>
      <c r="D946" s="218"/>
      <c r="E946" s="224"/>
      <c r="F946" s="224"/>
      <c r="G946" s="246"/>
      <c r="H946" s="246"/>
      <c r="I946" s="224"/>
      <c r="J946" s="218"/>
      <c r="K946" s="88"/>
    </row>
    <row r="947" spans="1:11" x14ac:dyDescent="0.2">
      <c r="A947" s="8"/>
      <c r="B947" s="7"/>
      <c r="C947" s="7"/>
      <c r="D947" s="218"/>
      <c r="E947" s="224"/>
      <c r="F947" s="224"/>
      <c r="G947" s="246"/>
      <c r="H947" s="246"/>
      <c r="I947" s="224"/>
      <c r="J947" s="218"/>
      <c r="K947" s="88"/>
    </row>
    <row r="948" spans="1:11" x14ac:dyDescent="0.2">
      <c r="A948" s="8"/>
      <c r="B948" s="7"/>
      <c r="C948" s="7"/>
      <c r="D948" s="218"/>
      <c r="E948" s="224"/>
      <c r="F948" s="224"/>
      <c r="G948" s="246"/>
      <c r="H948" s="246"/>
      <c r="I948" s="224"/>
      <c r="J948" s="218"/>
      <c r="K948" s="88"/>
    </row>
    <row r="949" spans="1:11" x14ac:dyDescent="0.2">
      <c r="A949" s="8"/>
      <c r="B949" s="7"/>
      <c r="C949" s="7"/>
      <c r="D949" s="218"/>
      <c r="E949" s="224"/>
      <c r="F949" s="224"/>
      <c r="G949" s="246"/>
      <c r="H949" s="246"/>
      <c r="I949" s="224"/>
      <c r="J949" s="218"/>
      <c r="K949" s="88"/>
    </row>
    <row r="950" spans="1:11" x14ac:dyDescent="0.2">
      <c r="A950" s="8"/>
      <c r="B950" s="7"/>
      <c r="C950" s="7"/>
      <c r="D950" s="218"/>
      <c r="E950" s="224"/>
      <c r="F950" s="224"/>
      <c r="G950" s="246"/>
      <c r="H950" s="246"/>
      <c r="I950" s="224"/>
      <c r="J950" s="218"/>
      <c r="K950" s="88"/>
    </row>
    <row r="951" spans="1:11" x14ac:dyDescent="0.2">
      <c r="A951" s="8"/>
      <c r="B951" s="7"/>
      <c r="C951" s="7"/>
      <c r="D951" s="218"/>
      <c r="E951" s="224"/>
      <c r="F951" s="224"/>
      <c r="G951" s="246"/>
      <c r="H951" s="246"/>
      <c r="I951" s="224"/>
      <c r="J951" s="218"/>
      <c r="K951" s="88"/>
    </row>
    <row r="952" spans="1:11" x14ac:dyDescent="0.2">
      <c r="A952" s="8"/>
      <c r="B952" s="7"/>
      <c r="C952" s="7"/>
      <c r="D952" s="218"/>
      <c r="E952" s="224"/>
      <c r="F952" s="224"/>
      <c r="G952" s="246"/>
      <c r="H952" s="246"/>
      <c r="I952" s="224"/>
      <c r="J952" s="218"/>
      <c r="K952" s="88"/>
    </row>
    <row r="953" spans="1:11" x14ac:dyDescent="0.2">
      <c r="A953" s="8"/>
      <c r="B953" s="7"/>
      <c r="C953" s="7"/>
      <c r="D953" s="218"/>
      <c r="E953" s="224"/>
      <c r="F953" s="224"/>
      <c r="G953" s="246"/>
      <c r="H953" s="246"/>
      <c r="I953" s="224"/>
      <c r="J953" s="218"/>
      <c r="K953" s="88"/>
    </row>
    <row r="954" spans="1:11" x14ac:dyDescent="0.2">
      <c r="A954" s="8"/>
      <c r="B954" s="7"/>
      <c r="C954" s="7"/>
      <c r="D954" s="218"/>
      <c r="E954" s="224"/>
      <c r="F954" s="224"/>
      <c r="G954" s="246"/>
      <c r="H954" s="246"/>
      <c r="I954" s="224"/>
      <c r="J954" s="218"/>
      <c r="K954" s="88"/>
    </row>
    <row r="955" spans="1:11" x14ac:dyDescent="0.2">
      <c r="A955" s="8"/>
      <c r="B955" s="7"/>
      <c r="C955" s="7"/>
      <c r="D955" s="218"/>
      <c r="E955" s="224"/>
      <c r="F955" s="224"/>
      <c r="G955" s="246"/>
      <c r="H955" s="246"/>
      <c r="I955" s="224"/>
      <c r="J955" s="218"/>
      <c r="K955" s="88"/>
    </row>
    <row r="956" spans="1:11" x14ac:dyDescent="0.2">
      <c r="A956" s="8"/>
      <c r="B956" s="7"/>
      <c r="C956" s="7"/>
      <c r="D956" s="218"/>
      <c r="E956" s="224"/>
      <c r="F956" s="224"/>
      <c r="G956" s="246"/>
      <c r="H956" s="246"/>
      <c r="I956" s="224"/>
      <c r="J956" s="218"/>
      <c r="K956" s="88"/>
    </row>
    <row r="957" spans="1:11" x14ac:dyDescent="0.2">
      <c r="A957" s="8"/>
      <c r="B957" s="7"/>
      <c r="C957" s="7"/>
      <c r="D957" s="218"/>
      <c r="E957" s="224"/>
      <c r="F957" s="224"/>
      <c r="G957" s="246"/>
      <c r="H957" s="246"/>
      <c r="I957" s="224"/>
      <c r="J957" s="218"/>
      <c r="K957" s="88"/>
    </row>
    <row r="958" spans="1:11" x14ac:dyDescent="0.2">
      <c r="A958" s="8"/>
      <c r="B958" s="7"/>
      <c r="C958" s="7"/>
      <c r="D958" s="218"/>
      <c r="E958" s="224"/>
      <c r="F958" s="224"/>
      <c r="G958" s="246"/>
      <c r="H958" s="246"/>
      <c r="I958" s="224"/>
      <c r="J958" s="218"/>
      <c r="K958" s="88"/>
    </row>
    <row r="959" spans="1:11" x14ac:dyDescent="0.2">
      <c r="A959" s="8"/>
      <c r="B959" s="7"/>
      <c r="C959" s="7"/>
      <c r="D959" s="218"/>
      <c r="E959" s="224"/>
      <c r="F959" s="224"/>
      <c r="G959" s="246"/>
      <c r="H959" s="246"/>
      <c r="I959" s="224"/>
      <c r="J959" s="218"/>
      <c r="K959" s="88"/>
    </row>
    <row r="960" spans="1:11" x14ac:dyDescent="0.2">
      <c r="A960" s="8"/>
      <c r="B960" s="7"/>
      <c r="C960" s="7"/>
      <c r="D960" s="218"/>
      <c r="E960" s="224"/>
      <c r="F960" s="224"/>
      <c r="G960" s="246"/>
      <c r="H960" s="246"/>
      <c r="I960" s="224"/>
      <c r="J960" s="218"/>
      <c r="K960" s="88"/>
    </row>
    <row r="961" spans="1:11" x14ac:dyDescent="0.2">
      <c r="A961" s="8"/>
      <c r="B961" s="7"/>
      <c r="C961" s="7"/>
      <c r="D961" s="218"/>
      <c r="E961" s="224"/>
      <c r="F961" s="224"/>
      <c r="G961" s="246"/>
      <c r="H961" s="246"/>
      <c r="I961" s="224"/>
      <c r="J961" s="218"/>
      <c r="K961" s="88"/>
    </row>
    <row r="962" spans="1:11" x14ac:dyDescent="0.2">
      <c r="A962" s="8"/>
      <c r="B962" s="7"/>
      <c r="C962" s="7"/>
      <c r="D962" s="218"/>
      <c r="E962" s="224"/>
      <c r="F962" s="224"/>
      <c r="G962" s="246"/>
      <c r="H962" s="246"/>
      <c r="I962" s="224"/>
      <c r="J962" s="218"/>
      <c r="K962" s="88"/>
    </row>
    <row r="963" spans="1:11" x14ac:dyDescent="0.2">
      <c r="A963" s="8"/>
      <c r="B963" s="7"/>
      <c r="C963" s="7"/>
      <c r="D963" s="218"/>
      <c r="E963" s="224"/>
      <c r="F963" s="224"/>
      <c r="G963" s="246"/>
      <c r="H963" s="246"/>
      <c r="I963" s="224"/>
      <c r="J963" s="218"/>
      <c r="K963" s="88"/>
    </row>
    <row r="964" spans="1:11" x14ac:dyDescent="0.2">
      <c r="A964" s="8"/>
      <c r="B964" s="7"/>
      <c r="C964" s="7"/>
      <c r="D964" s="218"/>
      <c r="E964" s="224"/>
      <c r="F964" s="224"/>
      <c r="G964" s="246"/>
      <c r="H964" s="246"/>
      <c r="I964" s="224"/>
      <c r="J964" s="218"/>
      <c r="K964" s="88"/>
    </row>
    <row r="965" spans="1:11" x14ac:dyDescent="0.2">
      <c r="A965" s="8"/>
      <c r="B965" s="7"/>
      <c r="C965" s="7"/>
      <c r="D965" s="218"/>
      <c r="E965" s="224"/>
      <c r="F965" s="224"/>
      <c r="G965" s="246"/>
      <c r="H965" s="246"/>
      <c r="I965" s="224"/>
      <c r="J965" s="218"/>
      <c r="K965" s="88"/>
    </row>
    <row r="966" spans="1:11" x14ac:dyDescent="0.2">
      <c r="A966" s="8"/>
      <c r="B966" s="7"/>
      <c r="C966" s="7"/>
      <c r="D966" s="218"/>
      <c r="E966" s="224"/>
      <c r="F966" s="224"/>
      <c r="G966" s="246"/>
      <c r="H966" s="246"/>
      <c r="I966" s="224"/>
      <c r="J966" s="218"/>
      <c r="K966" s="88"/>
    </row>
    <row r="967" spans="1:11" x14ac:dyDescent="0.2">
      <c r="A967" s="8"/>
      <c r="B967" s="7"/>
      <c r="C967" s="7"/>
      <c r="D967" s="218"/>
      <c r="E967" s="224"/>
      <c r="F967" s="224"/>
      <c r="G967" s="246"/>
      <c r="H967" s="246"/>
      <c r="I967" s="224"/>
      <c r="J967" s="218"/>
      <c r="K967" s="88"/>
    </row>
    <row r="968" spans="1:11" x14ac:dyDescent="0.2">
      <c r="A968" s="8"/>
      <c r="B968" s="7"/>
      <c r="C968" s="7"/>
      <c r="D968" s="218"/>
      <c r="E968" s="224"/>
      <c r="F968" s="224"/>
      <c r="G968" s="246"/>
      <c r="H968" s="246"/>
      <c r="I968" s="224"/>
      <c r="J968" s="218"/>
      <c r="K968" s="88"/>
    </row>
    <row r="969" spans="1:11" x14ac:dyDescent="0.2">
      <c r="A969" s="8"/>
      <c r="B969" s="7"/>
      <c r="C969" s="7"/>
      <c r="D969" s="218"/>
      <c r="E969" s="224"/>
      <c r="F969" s="224"/>
      <c r="G969" s="246"/>
      <c r="H969" s="246"/>
      <c r="I969" s="224"/>
      <c r="J969" s="218"/>
      <c r="K969" s="88"/>
    </row>
    <row r="970" spans="1:11" x14ac:dyDescent="0.2">
      <c r="A970" s="8"/>
      <c r="B970" s="7"/>
      <c r="C970" s="7"/>
      <c r="D970" s="218"/>
      <c r="E970" s="224"/>
      <c r="F970" s="224"/>
      <c r="G970" s="246"/>
      <c r="H970" s="246"/>
      <c r="I970" s="224"/>
      <c r="J970" s="218"/>
      <c r="K970" s="88"/>
    </row>
    <row r="971" spans="1:11" x14ac:dyDescent="0.2">
      <c r="A971" s="8"/>
      <c r="B971" s="7"/>
      <c r="C971" s="7"/>
      <c r="D971" s="218"/>
      <c r="E971" s="224"/>
      <c r="F971" s="224"/>
      <c r="G971" s="246"/>
      <c r="H971" s="246"/>
      <c r="I971" s="224"/>
      <c r="J971" s="218"/>
      <c r="K971" s="88"/>
    </row>
    <row r="972" spans="1:11" x14ac:dyDescent="0.2">
      <c r="A972" s="8"/>
      <c r="B972" s="7"/>
      <c r="C972" s="7"/>
      <c r="D972" s="218"/>
      <c r="E972" s="224"/>
      <c r="F972" s="224"/>
      <c r="G972" s="246"/>
      <c r="H972" s="246"/>
      <c r="I972" s="224"/>
      <c r="J972" s="218"/>
      <c r="K972" s="88"/>
    </row>
    <row r="973" spans="1:11" x14ac:dyDescent="0.2">
      <c r="A973" s="8"/>
      <c r="B973" s="7"/>
      <c r="C973" s="7"/>
      <c r="D973" s="218"/>
      <c r="E973" s="224"/>
      <c r="F973" s="224"/>
      <c r="G973" s="246"/>
      <c r="H973" s="246"/>
      <c r="I973" s="224"/>
      <c r="J973" s="218"/>
      <c r="K973" s="88"/>
    </row>
    <row r="974" spans="1:11" x14ac:dyDescent="0.2">
      <c r="A974" s="8"/>
      <c r="B974" s="7"/>
      <c r="C974" s="7"/>
      <c r="D974" s="218"/>
      <c r="E974" s="224"/>
      <c r="F974" s="224"/>
      <c r="G974" s="246"/>
      <c r="H974" s="246"/>
      <c r="I974" s="224"/>
      <c r="J974" s="218"/>
      <c r="K974" s="88"/>
    </row>
    <row r="975" spans="1:11" x14ac:dyDescent="0.2">
      <c r="A975" s="8"/>
      <c r="B975" s="7"/>
      <c r="C975" s="7"/>
      <c r="D975" s="218"/>
      <c r="E975" s="224"/>
      <c r="F975" s="224"/>
      <c r="G975" s="246"/>
      <c r="H975" s="246"/>
      <c r="I975" s="224"/>
      <c r="J975" s="218"/>
      <c r="K975" s="88"/>
    </row>
    <row r="976" spans="1:11" x14ac:dyDescent="0.2">
      <c r="A976" s="8"/>
      <c r="B976" s="7"/>
      <c r="C976" s="7"/>
      <c r="D976" s="218"/>
      <c r="E976" s="224"/>
      <c r="F976" s="224"/>
      <c r="G976" s="246"/>
      <c r="H976" s="246"/>
      <c r="I976" s="224"/>
      <c r="J976" s="218"/>
      <c r="K976" s="88"/>
    </row>
    <row r="977" spans="1:11" x14ac:dyDescent="0.2">
      <c r="A977" s="8"/>
      <c r="B977" s="7"/>
      <c r="C977" s="7"/>
      <c r="D977" s="218"/>
      <c r="E977" s="224"/>
      <c r="F977" s="224"/>
      <c r="G977" s="246"/>
      <c r="H977" s="246"/>
      <c r="I977" s="224"/>
      <c r="J977" s="218"/>
      <c r="K977" s="88"/>
    </row>
    <row r="978" spans="1:11" x14ac:dyDescent="0.2">
      <c r="A978" s="8"/>
      <c r="B978" s="7"/>
      <c r="C978" s="7"/>
      <c r="D978" s="218"/>
      <c r="E978" s="224"/>
      <c r="F978" s="224"/>
      <c r="G978" s="246"/>
      <c r="H978" s="246"/>
      <c r="I978" s="224"/>
      <c r="J978" s="218"/>
      <c r="K978" s="88"/>
    </row>
    <row r="979" spans="1:11" x14ac:dyDescent="0.2">
      <c r="A979" s="8"/>
      <c r="B979" s="7"/>
      <c r="C979" s="7"/>
      <c r="D979" s="218"/>
      <c r="E979" s="224"/>
      <c r="F979" s="224"/>
      <c r="G979" s="246"/>
      <c r="H979" s="246"/>
      <c r="I979" s="224"/>
      <c r="J979" s="218"/>
      <c r="K979" s="88"/>
    </row>
    <row r="980" spans="1:11" x14ac:dyDescent="0.2">
      <c r="A980" s="8"/>
      <c r="B980" s="7"/>
      <c r="C980" s="7"/>
      <c r="D980" s="218"/>
      <c r="E980" s="224"/>
      <c r="F980" s="224"/>
      <c r="G980" s="246"/>
      <c r="H980" s="246"/>
      <c r="I980" s="224"/>
      <c r="J980" s="218"/>
      <c r="K980" s="88"/>
    </row>
    <row r="981" spans="1:11" x14ac:dyDescent="0.2">
      <c r="A981" s="8"/>
      <c r="B981" s="7"/>
      <c r="C981" s="7"/>
      <c r="D981" s="218"/>
      <c r="E981" s="224"/>
      <c r="F981" s="224"/>
      <c r="G981" s="246"/>
      <c r="H981" s="246"/>
      <c r="I981" s="224"/>
      <c r="J981" s="218"/>
      <c r="K981" s="88"/>
    </row>
    <row r="982" spans="1:11" x14ac:dyDescent="0.2">
      <c r="A982" s="8"/>
      <c r="B982" s="7"/>
      <c r="C982" s="7"/>
      <c r="D982" s="218"/>
      <c r="E982" s="224"/>
      <c r="F982" s="224"/>
      <c r="G982" s="246"/>
      <c r="H982" s="246"/>
      <c r="I982" s="224"/>
      <c r="J982" s="218"/>
      <c r="K982" s="88"/>
    </row>
    <row r="983" spans="1:11" x14ac:dyDescent="0.2">
      <c r="A983" s="8"/>
      <c r="B983" s="7"/>
      <c r="C983" s="7"/>
      <c r="D983" s="218"/>
      <c r="E983" s="224"/>
      <c r="F983" s="224"/>
      <c r="G983" s="246"/>
      <c r="H983" s="246"/>
      <c r="I983" s="224"/>
      <c r="J983" s="218"/>
      <c r="K983" s="88"/>
    </row>
    <row r="984" spans="1:11" x14ac:dyDescent="0.2">
      <c r="A984" s="8"/>
      <c r="B984" s="7"/>
      <c r="C984" s="7"/>
      <c r="D984" s="218"/>
      <c r="E984" s="224"/>
      <c r="F984" s="224"/>
      <c r="G984" s="246"/>
      <c r="H984" s="246"/>
      <c r="I984" s="224"/>
      <c r="J984" s="218"/>
      <c r="K984" s="88"/>
    </row>
    <row r="985" spans="1:11" x14ac:dyDescent="0.2">
      <c r="A985" s="8"/>
      <c r="B985" s="7"/>
      <c r="C985" s="7"/>
      <c r="D985" s="218"/>
      <c r="E985" s="224"/>
      <c r="F985" s="224"/>
      <c r="G985" s="246"/>
      <c r="H985" s="246"/>
      <c r="I985" s="224"/>
      <c r="J985" s="218"/>
      <c r="K985" s="88"/>
    </row>
    <row r="986" spans="1:11" x14ac:dyDescent="0.2">
      <c r="A986" s="8"/>
      <c r="B986" s="7"/>
      <c r="C986" s="7"/>
      <c r="D986" s="218"/>
      <c r="E986" s="224"/>
      <c r="F986" s="224"/>
      <c r="G986" s="246"/>
      <c r="H986" s="246"/>
      <c r="I986" s="224"/>
      <c r="J986" s="218"/>
      <c r="K986" s="88"/>
    </row>
    <row r="987" spans="1:11" x14ac:dyDescent="0.2">
      <c r="A987" s="8"/>
      <c r="B987" s="7"/>
      <c r="C987" s="7"/>
      <c r="D987" s="218"/>
      <c r="E987" s="224"/>
      <c r="F987" s="224"/>
      <c r="G987" s="246"/>
      <c r="H987" s="246"/>
      <c r="I987" s="224"/>
      <c r="J987" s="218"/>
      <c r="K987" s="88"/>
    </row>
    <row r="988" spans="1:11" x14ac:dyDescent="0.2">
      <c r="A988" s="8"/>
      <c r="B988" s="7"/>
      <c r="C988" s="7"/>
      <c r="D988" s="218"/>
      <c r="E988" s="224"/>
      <c r="F988" s="224"/>
      <c r="G988" s="246"/>
      <c r="H988" s="246"/>
      <c r="I988" s="224"/>
      <c r="J988" s="218"/>
      <c r="K988" s="88"/>
    </row>
    <row r="989" spans="1:11" x14ac:dyDescent="0.2">
      <c r="A989" s="8"/>
      <c r="B989" s="7"/>
      <c r="C989" s="7"/>
      <c r="D989" s="218"/>
      <c r="E989" s="224"/>
      <c r="F989" s="224"/>
      <c r="G989" s="246"/>
      <c r="H989" s="246"/>
      <c r="I989" s="224"/>
      <c r="J989" s="218"/>
      <c r="K989" s="88"/>
    </row>
    <row r="990" spans="1:11" x14ac:dyDescent="0.2">
      <c r="A990" s="8"/>
      <c r="B990" s="7"/>
      <c r="C990" s="7"/>
      <c r="D990" s="218"/>
      <c r="E990" s="224"/>
      <c r="F990" s="224"/>
      <c r="G990" s="246"/>
      <c r="H990" s="246"/>
      <c r="I990" s="224"/>
      <c r="J990" s="218"/>
      <c r="K990" s="88"/>
    </row>
    <row r="991" spans="1:11" x14ac:dyDescent="0.2">
      <c r="A991" s="8"/>
      <c r="B991" s="7"/>
      <c r="C991" s="7"/>
      <c r="D991" s="218"/>
      <c r="E991" s="224"/>
      <c r="F991" s="224"/>
      <c r="G991" s="246"/>
      <c r="H991" s="246"/>
      <c r="I991" s="224"/>
      <c r="J991" s="218"/>
      <c r="K991" s="88"/>
    </row>
    <row r="992" spans="1:11" x14ac:dyDescent="0.2">
      <c r="A992" s="8"/>
      <c r="B992" s="7"/>
      <c r="C992" s="7"/>
      <c r="D992" s="218"/>
      <c r="E992" s="224"/>
      <c r="F992" s="224"/>
      <c r="G992" s="246"/>
      <c r="H992" s="246"/>
      <c r="I992" s="224"/>
      <c r="J992" s="218"/>
      <c r="K992" s="88"/>
    </row>
    <row r="993" spans="1:11" x14ac:dyDescent="0.2">
      <c r="A993" s="8"/>
      <c r="B993" s="7"/>
      <c r="C993" s="7"/>
      <c r="D993" s="218"/>
      <c r="E993" s="224"/>
      <c r="F993" s="224"/>
      <c r="G993" s="246"/>
      <c r="H993" s="246"/>
      <c r="I993" s="224"/>
      <c r="J993" s="218"/>
      <c r="K993" s="88"/>
    </row>
    <row r="994" spans="1:11" x14ac:dyDescent="0.2">
      <c r="A994" s="8"/>
      <c r="B994" s="7"/>
      <c r="C994" s="7"/>
      <c r="D994" s="218"/>
      <c r="E994" s="224"/>
      <c r="F994" s="224"/>
      <c r="G994" s="246"/>
      <c r="H994" s="246"/>
      <c r="I994" s="224"/>
      <c r="J994" s="218"/>
      <c r="K994" s="88"/>
    </row>
    <row r="995" spans="1:11" x14ac:dyDescent="0.2">
      <c r="A995" s="8"/>
      <c r="B995" s="7"/>
      <c r="C995" s="7"/>
      <c r="D995" s="218"/>
      <c r="E995" s="224"/>
      <c r="F995" s="224"/>
      <c r="G995" s="246"/>
      <c r="H995" s="246"/>
      <c r="I995" s="224"/>
      <c r="J995" s="218"/>
      <c r="K995" s="88"/>
    </row>
    <row r="996" spans="1:11" x14ac:dyDescent="0.2">
      <c r="A996" s="8"/>
      <c r="B996" s="7"/>
      <c r="C996" s="7"/>
      <c r="D996" s="218"/>
      <c r="E996" s="224"/>
      <c r="F996" s="224"/>
      <c r="G996" s="246"/>
      <c r="H996" s="246"/>
      <c r="I996" s="224"/>
      <c r="J996" s="218"/>
      <c r="K996" s="88"/>
    </row>
    <row r="997" spans="1:11" x14ac:dyDescent="0.2">
      <c r="A997" s="8"/>
      <c r="B997" s="7"/>
      <c r="C997" s="7"/>
      <c r="D997" s="218"/>
      <c r="E997" s="224"/>
      <c r="F997" s="224"/>
      <c r="G997" s="246"/>
      <c r="H997" s="246"/>
      <c r="I997" s="224"/>
      <c r="J997" s="218"/>
      <c r="K997" s="88"/>
    </row>
    <row r="998" spans="1:11" x14ac:dyDescent="0.2">
      <c r="A998" s="8"/>
      <c r="B998" s="7"/>
      <c r="C998" s="7"/>
      <c r="D998" s="218"/>
      <c r="E998" s="224"/>
      <c r="F998" s="224"/>
      <c r="G998" s="246"/>
      <c r="H998" s="246"/>
      <c r="I998" s="224"/>
      <c r="J998" s="218"/>
      <c r="K998" s="88"/>
    </row>
    <row r="999" spans="1:11" x14ac:dyDescent="0.2">
      <c r="A999" s="8"/>
      <c r="B999" s="7"/>
      <c r="C999" s="7"/>
      <c r="D999" s="218"/>
      <c r="E999" s="224"/>
      <c r="F999" s="224"/>
      <c r="G999" s="246"/>
      <c r="H999" s="246"/>
      <c r="I999" s="224"/>
      <c r="J999" s="218"/>
      <c r="K999" s="88"/>
    </row>
    <row r="1000" spans="1:11" x14ac:dyDescent="0.2">
      <c r="A1000" s="8"/>
      <c r="B1000" s="7"/>
      <c r="C1000" s="7"/>
      <c r="D1000" s="218"/>
      <c r="E1000" s="224"/>
      <c r="F1000" s="224"/>
      <c r="G1000" s="246"/>
      <c r="H1000" s="246"/>
      <c r="I1000" s="224"/>
      <c r="J1000" s="218"/>
      <c r="K1000" s="88"/>
    </row>
    <row r="1001" spans="1:11" x14ac:dyDescent="0.2">
      <c r="A1001" s="8"/>
      <c r="B1001" s="7"/>
      <c r="C1001" s="7"/>
      <c r="D1001" s="218"/>
      <c r="E1001" s="224"/>
      <c r="F1001" s="224"/>
      <c r="G1001" s="246"/>
      <c r="H1001" s="246"/>
      <c r="I1001" s="224"/>
      <c r="J1001" s="218"/>
      <c r="K1001" s="88"/>
    </row>
    <row r="1002" spans="1:11" x14ac:dyDescent="0.2">
      <c r="A1002" s="8"/>
      <c r="B1002" s="7"/>
      <c r="C1002" s="7"/>
      <c r="D1002" s="218"/>
      <c r="E1002" s="224"/>
      <c r="F1002" s="224"/>
      <c r="G1002" s="246"/>
      <c r="H1002" s="246"/>
      <c r="I1002" s="224"/>
      <c r="J1002" s="218"/>
      <c r="K1002" s="88"/>
    </row>
    <row r="1003" spans="1:11" x14ac:dyDescent="0.2">
      <c r="A1003" s="8"/>
      <c r="B1003" s="7"/>
      <c r="C1003" s="7"/>
      <c r="D1003" s="218"/>
      <c r="E1003" s="224"/>
      <c r="F1003" s="224"/>
      <c r="G1003" s="246"/>
      <c r="H1003" s="246"/>
      <c r="I1003" s="224"/>
      <c r="J1003" s="218"/>
      <c r="K1003" s="88"/>
    </row>
    <row r="1004" spans="1:11" x14ac:dyDescent="0.2">
      <c r="A1004" s="8"/>
      <c r="B1004" s="7"/>
      <c r="C1004" s="7"/>
      <c r="D1004" s="218"/>
      <c r="E1004" s="224"/>
      <c r="F1004" s="224"/>
      <c r="G1004" s="246"/>
      <c r="H1004" s="246"/>
      <c r="I1004" s="224"/>
      <c r="J1004" s="218"/>
      <c r="K1004" s="88"/>
    </row>
    <row r="1005" spans="1:11" x14ac:dyDescent="0.2">
      <c r="A1005" s="8"/>
      <c r="B1005" s="7"/>
      <c r="C1005" s="7"/>
      <c r="D1005" s="218"/>
      <c r="E1005" s="224"/>
      <c r="F1005" s="224"/>
      <c r="G1005" s="246"/>
      <c r="H1005" s="246"/>
      <c r="I1005" s="224"/>
      <c r="J1005" s="218"/>
      <c r="K1005" s="88"/>
    </row>
    <row r="1006" spans="1:11" x14ac:dyDescent="0.2">
      <c r="A1006" s="8"/>
      <c r="B1006" s="7"/>
      <c r="C1006" s="7"/>
      <c r="D1006" s="218"/>
      <c r="E1006" s="224"/>
      <c r="F1006" s="224"/>
      <c r="G1006" s="246"/>
      <c r="H1006" s="246"/>
      <c r="I1006" s="224"/>
      <c r="J1006" s="218"/>
      <c r="K1006" s="88"/>
    </row>
    <row r="1007" spans="1:11" x14ac:dyDescent="0.2">
      <c r="A1007" s="8"/>
      <c r="B1007" s="7"/>
      <c r="C1007" s="7"/>
      <c r="D1007" s="218"/>
      <c r="E1007" s="224"/>
      <c r="F1007" s="224"/>
      <c r="G1007" s="246"/>
      <c r="H1007" s="246"/>
      <c r="I1007" s="224"/>
      <c r="J1007" s="218"/>
      <c r="K1007" s="88"/>
    </row>
    <row r="1008" spans="1:11" x14ac:dyDescent="0.2">
      <c r="A1008" s="8"/>
      <c r="B1008" s="7"/>
      <c r="C1008" s="7"/>
      <c r="D1008" s="218"/>
      <c r="E1008" s="224"/>
      <c r="F1008" s="224"/>
      <c r="G1008" s="246"/>
      <c r="H1008" s="246"/>
      <c r="I1008" s="224"/>
      <c r="J1008" s="218"/>
      <c r="K1008" s="88"/>
    </row>
    <row r="1009" spans="1:11" x14ac:dyDescent="0.2">
      <c r="A1009" s="8"/>
      <c r="B1009" s="7"/>
      <c r="C1009" s="7"/>
      <c r="D1009" s="218"/>
      <c r="E1009" s="224"/>
      <c r="F1009" s="224"/>
      <c r="G1009" s="246"/>
      <c r="H1009" s="246"/>
      <c r="I1009" s="224"/>
      <c r="J1009" s="218"/>
      <c r="K1009" s="88"/>
    </row>
    <row r="1010" spans="1:11" x14ac:dyDescent="0.2">
      <c r="A1010" s="8"/>
      <c r="B1010" s="7"/>
      <c r="C1010" s="7"/>
      <c r="D1010" s="218"/>
      <c r="E1010" s="224"/>
      <c r="F1010" s="224"/>
      <c r="G1010" s="246"/>
      <c r="H1010" s="246"/>
      <c r="I1010" s="224"/>
      <c r="J1010" s="218"/>
      <c r="K1010" s="88"/>
    </row>
    <row r="1011" spans="1:11" x14ac:dyDescent="0.2">
      <c r="A1011" s="8"/>
      <c r="B1011" s="7"/>
      <c r="C1011" s="7"/>
      <c r="D1011" s="218"/>
      <c r="E1011" s="224"/>
      <c r="F1011" s="224"/>
      <c r="G1011" s="246"/>
      <c r="H1011" s="246"/>
      <c r="I1011" s="224"/>
      <c r="J1011" s="218"/>
      <c r="K1011" s="88"/>
    </row>
    <row r="1012" spans="1:11" x14ac:dyDescent="0.2">
      <c r="A1012" s="8"/>
      <c r="B1012" s="7"/>
      <c r="C1012" s="7"/>
      <c r="D1012" s="218"/>
      <c r="E1012" s="224"/>
      <c r="F1012" s="224"/>
      <c r="G1012" s="246"/>
      <c r="H1012" s="246"/>
      <c r="I1012" s="224"/>
      <c r="J1012" s="218"/>
      <c r="K1012" s="88"/>
    </row>
    <row r="1013" spans="1:11" x14ac:dyDescent="0.2">
      <c r="A1013" s="8"/>
      <c r="B1013" s="7"/>
      <c r="C1013" s="7"/>
      <c r="D1013" s="218"/>
      <c r="E1013" s="224"/>
      <c r="F1013" s="224"/>
      <c r="G1013" s="246"/>
      <c r="H1013" s="246"/>
      <c r="I1013" s="224"/>
      <c r="J1013" s="218"/>
      <c r="K1013" s="88"/>
    </row>
    <row r="1014" spans="1:11" x14ac:dyDescent="0.2">
      <c r="A1014" s="8"/>
      <c r="B1014" s="7"/>
      <c r="C1014" s="7"/>
      <c r="D1014" s="218"/>
      <c r="E1014" s="224"/>
      <c r="F1014" s="224"/>
      <c r="G1014" s="246"/>
      <c r="H1014" s="246"/>
      <c r="I1014" s="224"/>
      <c r="J1014" s="218"/>
      <c r="K1014" s="88"/>
    </row>
    <row r="1015" spans="1:11" x14ac:dyDescent="0.2">
      <c r="A1015" s="8"/>
      <c r="B1015" s="7"/>
      <c r="C1015" s="7"/>
      <c r="D1015" s="218"/>
      <c r="E1015" s="224"/>
      <c r="F1015" s="224"/>
      <c r="G1015" s="246"/>
      <c r="H1015" s="246"/>
      <c r="I1015" s="224"/>
      <c r="J1015" s="218"/>
      <c r="K1015" s="88"/>
    </row>
    <row r="1016" spans="1:11" x14ac:dyDescent="0.2">
      <c r="A1016" s="8"/>
      <c r="B1016" s="7"/>
      <c r="C1016" s="7"/>
      <c r="D1016" s="218"/>
      <c r="E1016" s="224"/>
      <c r="F1016" s="224"/>
      <c r="G1016" s="246"/>
      <c r="H1016" s="246"/>
      <c r="I1016" s="224"/>
      <c r="J1016" s="218"/>
      <c r="K1016" s="88"/>
    </row>
    <row r="1017" spans="1:11" x14ac:dyDescent="0.2">
      <c r="A1017" s="8"/>
      <c r="B1017" s="7"/>
      <c r="C1017" s="7"/>
      <c r="D1017" s="218"/>
      <c r="E1017" s="224"/>
      <c r="F1017" s="224"/>
      <c r="G1017" s="246"/>
      <c r="H1017" s="246"/>
      <c r="I1017" s="224"/>
      <c r="J1017" s="218"/>
      <c r="K1017" s="88"/>
    </row>
    <row r="1018" spans="1:11" x14ac:dyDescent="0.2">
      <c r="A1018" s="8"/>
      <c r="B1018" s="7"/>
      <c r="C1018" s="7"/>
      <c r="D1018" s="218"/>
      <c r="E1018" s="224"/>
      <c r="F1018" s="224"/>
      <c r="G1018" s="246"/>
      <c r="H1018" s="246"/>
      <c r="I1018" s="224"/>
      <c r="J1018" s="218"/>
      <c r="K1018" s="88"/>
    </row>
    <row r="1019" spans="1:11" x14ac:dyDescent="0.2">
      <c r="A1019" s="8"/>
      <c r="B1019" s="7"/>
      <c r="C1019" s="7"/>
      <c r="D1019" s="218"/>
      <c r="E1019" s="224"/>
      <c r="F1019" s="224"/>
      <c r="G1019" s="246"/>
      <c r="H1019" s="246"/>
      <c r="I1019" s="224"/>
      <c r="J1019" s="218"/>
      <c r="K1019" s="88"/>
    </row>
    <row r="1020" spans="1:11" x14ac:dyDescent="0.2">
      <c r="A1020" s="8"/>
      <c r="B1020" s="7"/>
      <c r="C1020" s="7"/>
      <c r="D1020" s="218"/>
      <c r="E1020" s="224"/>
      <c r="F1020" s="224"/>
      <c r="G1020" s="246"/>
      <c r="H1020" s="246"/>
      <c r="I1020" s="224"/>
      <c r="J1020" s="218"/>
      <c r="K1020" s="88"/>
    </row>
    <row r="1021" spans="1:11" x14ac:dyDescent="0.2">
      <c r="A1021" s="8"/>
      <c r="B1021" s="7"/>
      <c r="C1021" s="7"/>
      <c r="D1021" s="218"/>
      <c r="E1021" s="224"/>
      <c r="F1021" s="224"/>
      <c r="G1021" s="246"/>
      <c r="H1021" s="246"/>
      <c r="I1021" s="224"/>
      <c r="J1021" s="218"/>
      <c r="K1021" s="88"/>
    </row>
    <row r="1022" spans="1:11" x14ac:dyDescent="0.2">
      <c r="A1022" s="8"/>
      <c r="B1022" s="7"/>
      <c r="C1022" s="7"/>
      <c r="D1022" s="218"/>
      <c r="E1022" s="224"/>
      <c r="F1022" s="224"/>
      <c r="G1022" s="246"/>
      <c r="H1022" s="246"/>
      <c r="I1022" s="224"/>
      <c r="J1022" s="218"/>
      <c r="K1022" s="88"/>
    </row>
    <row r="1023" spans="1:11" x14ac:dyDescent="0.2">
      <c r="A1023" s="8"/>
      <c r="B1023" s="7"/>
      <c r="C1023" s="7"/>
      <c r="D1023" s="218"/>
      <c r="E1023" s="224"/>
      <c r="F1023" s="224"/>
      <c r="G1023" s="246"/>
      <c r="H1023" s="246"/>
      <c r="I1023" s="224"/>
      <c r="J1023" s="218"/>
      <c r="K1023" s="88"/>
    </row>
    <row r="1024" spans="1:11" x14ac:dyDescent="0.2">
      <c r="A1024" s="8"/>
      <c r="B1024" s="7"/>
      <c r="C1024" s="7"/>
      <c r="D1024" s="218"/>
      <c r="E1024" s="224"/>
      <c r="F1024" s="224"/>
      <c r="G1024" s="246"/>
      <c r="H1024" s="246"/>
      <c r="I1024" s="224"/>
      <c r="J1024" s="218"/>
      <c r="K1024" s="88"/>
    </row>
    <row r="1025" spans="1:11" x14ac:dyDescent="0.2">
      <c r="A1025" s="8"/>
      <c r="B1025" s="7"/>
      <c r="C1025" s="7"/>
      <c r="D1025" s="218"/>
      <c r="E1025" s="224"/>
      <c r="F1025" s="224"/>
      <c r="G1025" s="246"/>
      <c r="H1025" s="246"/>
      <c r="I1025" s="224"/>
      <c r="J1025" s="218"/>
      <c r="K1025" s="88"/>
    </row>
    <row r="1026" spans="1:11" x14ac:dyDescent="0.2">
      <c r="A1026" s="8"/>
      <c r="B1026" s="7"/>
      <c r="C1026" s="7"/>
      <c r="D1026" s="218"/>
      <c r="E1026" s="224"/>
      <c r="F1026" s="224"/>
      <c r="G1026" s="246"/>
      <c r="H1026" s="246"/>
      <c r="I1026" s="224"/>
      <c r="J1026" s="218"/>
      <c r="K1026" s="88"/>
    </row>
    <row r="1027" spans="1:11" x14ac:dyDescent="0.2">
      <c r="A1027" s="8"/>
      <c r="B1027" s="7"/>
      <c r="C1027" s="7"/>
      <c r="D1027" s="218"/>
      <c r="E1027" s="224"/>
      <c r="F1027" s="224"/>
      <c r="G1027" s="246"/>
      <c r="H1027" s="246"/>
      <c r="I1027" s="224"/>
      <c r="J1027" s="218"/>
      <c r="K1027" s="88"/>
    </row>
    <row r="1028" spans="1:11" x14ac:dyDescent="0.2">
      <c r="A1028" s="8"/>
      <c r="B1028" s="7"/>
      <c r="C1028" s="7"/>
      <c r="D1028" s="218"/>
      <c r="E1028" s="224"/>
      <c r="F1028" s="224"/>
      <c r="G1028" s="246"/>
      <c r="H1028" s="246"/>
      <c r="I1028" s="224"/>
      <c r="J1028" s="218"/>
      <c r="K1028" s="88"/>
    </row>
    <row r="1029" spans="1:11" x14ac:dyDescent="0.2">
      <c r="A1029" s="8"/>
      <c r="B1029" s="7"/>
      <c r="C1029" s="7"/>
      <c r="D1029" s="218"/>
      <c r="E1029" s="224"/>
      <c r="F1029" s="224"/>
      <c r="G1029" s="246"/>
      <c r="H1029" s="246"/>
      <c r="I1029" s="224"/>
      <c r="J1029" s="218"/>
      <c r="K1029" s="88"/>
    </row>
    <row r="1030" spans="1:11" x14ac:dyDescent="0.2">
      <c r="A1030" s="8"/>
      <c r="B1030" s="7"/>
      <c r="C1030" s="7"/>
      <c r="D1030" s="218"/>
      <c r="E1030" s="224"/>
      <c r="F1030" s="224"/>
      <c r="G1030" s="246"/>
      <c r="H1030" s="246"/>
      <c r="I1030" s="224"/>
      <c r="J1030" s="218"/>
      <c r="K1030" s="88"/>
    </row>
    <row r="1031" spans="1:11" x14ac:dyDescent="0.2">
      <c r="A1031" s="8"/>
      <c r="B1031" s="7"/>
      <c r="C1031" s="7"/>
      <c r="D1031" s="218"/>
      <c r="E1031" s="224"/>
      <c r="F1031" s="224"/>
      <c r="G1031" s="246"/>
      <c r="H1031" s="246"/>
      <c r="I1031" s="224"/>
      <c r="J1031" s="218"/>
      <c r="K1031" s="88"/>
    </row>
    <row r="1032" spans="1:11" x14ac:dyDescent="0.2">
      <c r="A1032" s="8"/>
      <c r="B1032" s="7"/>
      <c r="C1032" s="7"/>
      <c r="D1032" s="218"/>
      <c r="E1032" s="224"/>
      <c r="F1032" s="224"/>
      <c r="G1032" s="246"/>
      <c r="H1032" s="246"/>
      <c r="I1032" s="224"/>
      <c r="J1032" s="218"/>
      <c r="K1032" s="88"/>
    </row>
    <row r="1033" spans="1:11" x14ac:dyDescent="0.2">
      <c r="A1033" s="8"/>
      <c r="B1033" s="7"/>
      <c r="C1033" s="7"/>
      <c r="D1033" s="218"/>
      <c r="E1033" s="224"/>
      <c r="F1033" s="224"/>
      <c r="G1033" s="246"/>
      <c r="H1033" s="246"/>
      <c r="I1033" s="224"/>
      <c r="J1033" s="218"/>
      <c r="K1033" s="88"/>
    </row>
    <row r="1034" spans="1:11" x14ac:dyDescent="0.2">
      <c r="A1034" s="8"/>
      <c r="B1034" s="7"/>
      <c r="C1034" s="7"/>
      <c r="D1034" s="218"/>
      <c r="E1034" s="224"/>
      <c r="F1034" s="224"/>
      <c r="G1034" s="246"/>
      <c r="H1034" s="246"/>
      <c r="I1034" s="224"/>
      <c r="J1034" s="218"/>
      <c r="K1034" s="88"/>
    </row>
    <row r="1035" spans="1:11" x14ac:dyDescent="0.2">
      <c r="A1035" s="8"/>
      <c r="B1035" s="7"/>
      <c r="C1035" s="7"/>
      <c r="D1035" s="218"/>
      <c r="E1035" s="224"/>
      <c r="F1035" s="224"/>
      <c r="G1035" s="246"/>
      <c r="H1035" s="246"/>
      <c r="I1035" s="224"/>
      <c r="J1035" s="218"/>
      <c r="K1035" s="88"/>
    </row>
    <row r="1036" spans="1:11" x14ac:dyDescent="0.2">
      <c r="A1036" s="8"/>
      <c r="B1036" s="7"/>
      <c r="C1036" s="7"/>
      <c r="D1036" s="218"/>
      <c r="E1036" s="224"/>
      <c r="F1036" s="224"/>
      <c r="G1036" s="246"/>
      <c r="H1036" s="246"/>
      <c r="I1036" s="224"/>
      <c r="J1036" s="218"/>
      <c r="K1036" s="88"/>
    </row>
    <row r="1037" spans="1:11" x14ac:dyDescent="0.2">
      <c r="A1037" s="8"/>
      <c r="B1037" s="7"/>
      <c r="C1037" s="7"/>
      <c r="D1037" s="218"/>
      <c r="E1037" s="224"/>
      <c r="F1037" s="224"/>
      <c r="G1037" s="246"/>
      <c r="H1037" s="246"/>
      <c r="I1037" s="224"/>
      <c r="J1037" s="218"/>
      <c r="K1037" s="88"/>
    </row>
    <row r="1038" spans="1:11" x14ac:dyDescent="0.2">
      <c r="A1038" s="8"/>
      <c r="B1038" s="7"/>
      <c r="C1038" s="7"/>
      <c r="D1038" s="218"/>
      <c r="E1038" s="224"/>
      <c r="F1038" s="224"/>
      <c r="G1038" s="246"/>
      <c r="H1038" s="246"/>
      <c r="I1038" s="224"/>
      <c r="J1038" s="218"/>
      <c r="K1038" s="88"/>
    </row>
    <row r="1039" spans="1:11" x14ac:dyDescent="0.2">
      <c r="A1039" s="8"/>
      <c r="B1039" s="7"/>
      <c r="C1039" s="7"/>
      <c r="D1039" s="218"/>
      <c r="E1039" s="224"/>
      <c r="F1039" s="224"/>
      <c r="G1039" s="246"/>
      <c r="H1039" s="246"/>
      <c r="I1039" s="224"/>
      <c r="J1039" s="218"/>
      <c r="K1039" s="88"/>
    </row>
    <row r="1040" spans="1:11" x14ac:dyDescent="0.2">
      <c r="A1040" s="8"/>
      <c r="B1040" s="7"/>
      <c r="C1040" s="7"/>
      <c r="D1040" s="218"/>
      <c r="E1040" s="224"/>
      <c r="F1040" s="224"/>
      <c r="G1040" s="246"/>
      <c r="H1040" s="246"/>
      <c r="I1040" s="224"/>
      <c r="J1040" s="218"/>
      <c r="K1040" s="88"/>
    </row>
    <row r="1041" spans="1:11" x14ac:dyDescent="0.2">
      <c r="A1041" s="8"/>
      <c r="B1041" s="7"/>
      <c r="C1041" s="7"/>
      <c r="D1041" s="218"/>
      <c r="E1041" s="224"/>
      <c r="F1041" s="224"/>
      <c r="G1041" s="246"/>
      <c r="H1041" s="246"/>
      <c r="I1041" s="224"/>
      <c r="J1041" s="218"/>
      <c r="K1041" s="88"/>
    </row>
    <row r="1042" spans="1:11" x14ac:dyDescent="0.2">
      <c r="A1042" s="8"/>
      <c r="B1042" s="7"/>
      <c r="C1042" s="7"/>
      <c r="D1042" s="218"/>
      <c r="E1042" s="224"/>
      <c r="F1042" s="224"/>
      <c r="G1042" s="246"/>
      <c r="H1042" s="246"/>
      <c r="I1042" s="224"/>
      <c r="J1042" s="218"/>
      <c r="K1042" s="88"/>
    </row>
    <row r="1043" spans="1:11" x14ac:dyDescent="0.2">
      <c r="A1043" s="8"/>
      <c r="B1043" s="7"/>
      <c r="C1043" s="7"/>
      <c r="D1043" s="218"/>
      <c r="E1043" s="224"/>
      <c r="F1043" s="224"/>
      <c r="G1043" s="246"/>
      <c r="H1043" s="246"/>
      <c r="I1043" s="224"/>
      <c r="J1043" s="218"/>
      <c r="K1043" s="88"/>
    </row>
    <row r="1044" spans="1:11" x14ac:dyDescent="0.2">
      <c r="A1044" s="8"/>
      <c r="B1044" s="7"/>
      <c r="C1044" s="7"/>
      <c r="D1044" s="218"/>
      <c r="E1044" s="224"/>
      <c r="F1044" s="224"/>
      <c r="G1044" s="246"/>
      <c r="H1044" s="246"/>
      <c r="I1044" s="224"/>
      <c r="J1044" s="218"/>
      <c r="K1044" s="88"/>
    </row>
    <row r="1045" spans="1:11" x14ac:dyDescent="0.2">
      <c r="A1045" s="8"/>
      <c r="B1045" s="7"/>
      <c r="C1045" s="7"/>
      <c r="D1045" s="218"/>
      <c r="E1045" s="224"/>
      <c r="F1045" s="224"/>
      <c r="G1045" s="246"/>
      <c r="H1045" s="246"/>
      <c r="I1045" s="224"/>
      <c r="J1045" s="218"/>
      <c r="K1045" s="88"/>
    </row>
    <row r="1046" spans="1:11" x14ac:dyDescent="0.2">
      <c r="A1046" s="8"/>
      <c r="B1046" s="7"/>
      <c r="C1046" s="7"/>
      <c r="D1046" s="218"/>
      <c r="E1046" s="224"/>
      <c r="F1046" s="224"/>
      <c r="G1046" s="246"/>
      <c r="H1046" s="246"/>
      <c r="I1046" s="224"/>
      <c r="J1046" s="218"/>
      <c r="K1046" s="88"/>
    </row>
    <row r="1047" spans="1:11" x14ac:dyDescent="0.2">
      <c r="A1047" s="8"/>
      <c r="B1047" s="7"/>
      <c r="C1047" s="7"/>
      <c r="D1047" s="218"/>
      <c r="E1047" s="224"/>
      <c r="F1047" s="224"/>
      <c r="G1047" s="246"/>
      <c r="H1047" s="246"/>
      <c r="I1047" s="224"/>
      <c r="J1047" s="218"/>
      <c r="K1047" s="88"/>
    </row>
    <row r="1048" spans="1:11" x14ac:dyDescent="0.2">
      <c r="A1048" s="8"/>
      <c r="B1048" s="7"/>
      <c r="C1048" s="7"/>
      <c r="D1048" s="218"/>
      <c r="E1048" s="224"/>
      <c r="F1048" s="224"/>
      <c r="G1048" s="246"/>
      <c r="H1048" s="246"/>
      <c r="I1048" s="224"/>
      <c r="J1048" s="218"/>
      <c r="K1048" s="88"/>
    </row>
    <row r="1049" spans="1:11" x14ac:dyDescent="0.2">
      <c r="A1049" s="8"/>
      <c r="B1049" s="7"/>
      <c r="C1049" s="7"/>
      <c r="D1049" s="218"/>
      <c r="E1049" s="224"/>
      <c r="F1049" s="224"/>
      <c r="G1049" s="246"/>
      <c r="H1049" s="246"/>
      <c r="I1049" s="224"/>
      <c r="J1049" s="218"/>
      <c r="K1049" s="88"/>
    </row>
    <row r="1050" spans="1:11" x14ac:dyDescent="0.2">
      <c r="A1050" s="8"/>
      <c r="B1050" s="7"/>
      <c r="C1050" s="7"/>
      <c r="D1050" s="218"/>
      <c r="E1050" s="224"/>
      <c r="F1050" s="224"/>
      <c r="G1050" s="246"/>
      <c r="H1050" s="246"/>
      <c r="I1050" s="224"/>
      <c r="J1050" s="218"/>
      <c r="K1050" s="88"/>
    </row>
    <row r="1051" spans="1:11" x14ac:dyDescent="0.2">
      <c r="A1051" s="8"/>
      <c r="B1051" s="7"/>
      <c r="C1051" s="7"/>
      <c r="D1051" s="218"/>
      <c r="E1051" s="224"/>
      <c r="F1051" s="224"/>
      <c r="G1051" s="246"/>
      <c r="H1051" s="246"/>
      <c r="I1051" s="224"/>
      <c r="J1051" s="218"/>
      <c r="K1051" s="88"/>
    </row>
    <row r="1052" spans="1:11" x14ac:dyDescent="0.2">
      <c r="A1052" s="8"/>
      <c r="B1052" s="7"/>
      <c r="C1052" s="7"/>
      <c r="D1052" s="218"/>
      <c r="E1052" s="224"/>
      <c r="F1052" s="224"/>
      <c r="G1052" s="246"/>
      <c r="H1052" s="246"/>
      <c r="I1052" s="224"/>
      <c r="J1052" s="218"/>
      <c r="K1052" s="88"/>
    </row>
    <row r="1053" spans="1:11" x14ac:dyDescent="0.2">
      <c r="A1053" s="8"/>
      <c r="B1053" s="7"/>
      <c r="C1053" s="7"/>
      <c r="D1053" s="218"/>
      <c r="E1053" s="224"/>
      <c r="F1053" s="224"/>
      <c r="G1053" s="246"/>
      <c r="H1053" s="246"/>
      <c r="I1053" s="224"/>
      <c r="J1053" s="218"/>
      <c r="K1053" s="88"/>
    </row>
    <row r="1054" spans="1:11" x14ac:dyDescent="0.2">
      <c r="A1054" s="8"/>
      <c r="B1054" s="7"/>
      <c r="C1054" s="7"/>
      <c r="D1054" s="218"/>
      <c r="E1054" s="224"/>
      <c r="F1054" s="224"/>
      <c r="G1054" s="246"/>
      <c r="H1054" s="246"/>
      <c r="I1054" s="224"/>
      <c r="J1054" s="218"/>
      <c r="K1054" s="88"/>
    </row>
    <row r="1055" spans="1:11" x14ac:dyDescent="0.2">
      <c r="A1055" s="8"/>
      <c r="B1055" s="7"/>
      <c r="C1055" s="7"/>
      <c r="D1055" s="218"/>
      <c r="E1055" s="224"/>
      <c r="F1055" s="224"/>
      <c r="G1055" s="246"/>
      <c r="H1055" s="246"/>
      <c r="I1055" s="224"/>
      <c r="J1055" s="218"/>
      <c r="K1055" s="88"/>
    </row>
    <row r="1056" spans="1:11" x14ac:dyDescent="0.2">
      <c r="A1056" s="8"/>
      <c r="B1056" s="7"/>
      <c r="C1056" s="7"/>
      <c r="D1056" s="218"/>
      <c r="E1056" s="224"/>
      <c r="F1056" s="224"/>
      <c r="G1056" s="246"/>
      <c r="H1056" s="246"/>
      <c r="I1056" s="224"/>
      <c r="J1056" s="218"/>
      <c r="K1056" s="88"/>
    </row>
    <row r="1057" spans="1:11" x14ac:dyDescent="0.2">
      <c r="A1057" s="8"/>
      <c r="B1057" s="7"/>
      <c r="C1057" s="7"/>
      <c r="D1057" s="218"/>
      <c r="E1057" s="224"/>
      <c r="F1057" s="224"/>
      <c r="G1057" s="246"/>
      <c r="H1057" s="246"/>
      <c r="I1057" s="224"/>
      <c r="J1057" s="218"/>
      <c r="K1057" s="88"/>
    </row>
    <row r="1058" spans="1:11" x14ac:dyDescent="0.2">
      <c r="A1058" s="8"/>
      <c r="B1058" s="7"/>
      <c r="C1058" s="7"/>
      <c r="D1058" s="218"/>
      <c r="E1058" s="224"/>
      <c r="F1058" s="224"/>
      <c r="G1058" s="246"/>
      <c r="H1058" s="246"/>
      <c r="I1058" s="224"/>
      <c r="J1058" s="218"/>
      <c r="K1058" s="88"/>
    </row>
    <row r="1059" spans="1:11" x14ac:dyDescent="0.2">
      <c r="A1059" s="8"/>
      <c r="B1059" s="7"/>
      <c r="C1059" s="7"/>
      <c r="D1059" s="218"/>
      <c r="E1059" s="224"/>
      <c r="F1059" s="224"/>
      <c r="G1059" s="246"/>
      <c r="H1059" s="246"/>
      <c r="I1059" s="224"/>
      <c r="J1059" s="218"/>
      <c r="K1059" s="88"/>
    </row>
    <row r="1060" spans="1:11" x14ac:dyDescent="0.2">
      <c r="A1060" s="8"/>
      <c r="B1060" s="7"/>
      <c r="C1060" s="7"/>
      <c r="D1060" s="218"/>
      <c r="E1060" s="224"/>
      <c r="F1060" s="224"/>
      <c r="G1060" s="246"/>
      <c r="H1060" s="246"/>
      <c r="I1060" s="224"/>
      <c r="J1060" s="218"/>
      <c r="K1060" s="88"/>
    </row>
    <row r="1061" spans="1:11" x14ac:dyDescent="0.2">
      <c r="A1061" s="8"/>
      <c r="B1061" s="7"/>
      <c r="C1061" s="7"/>
      <c r="D1061" s="218"/>
      <c r="E1061" s="224"/>
      <c r="F1061" s="224"/>
      <c r="G1061" s="246"/>
      <c r="H1061" s="246"/>
      <c r="I1061" s="224"/>
      <c r="J1061" s="218"/>
      <c r="K1061" s="88"/>
    </row>
    <row r="1062" spans="1:11" x14ac:dyDescent="0.2">
      <c r="A1062" s="8"/>
      <c r="B1062" s="7"/>
      <c r="C1062" s="7"/>
      <c r="D1062" s="218"/>
      <c r="E1062" s="224"/>
      <c r="F1062" s="224"/>
      <c r="G1062" s="246"/>
      <c r="H1062" s="246"/>
      <c r="I1062" s="224"/>
      <c r="J1062" s="218"/>
      <c r="K1062" s="88"/>
    </row>
    <row r="1063" spans="1:11" x14ac:dyDescent="0.2">
      <c r="A1063" s="8"/>
      <c r="B1063" s="7"/>
      <c r="C1063" s="7"/>
      <c r="D1063" s="218"/>
      <c r="E1063" s="224"/>
      <c r="F1063" s="224"/>
      <c r="G1063" s="246"/>
      <c r="H1063" s="246"/>
      <c r="I1063" s="224"/>
      <c r="J1063" s="218"/>
      <c r="K1063" s="88"/>
    </row>
    <row r="1064" spans="1:11" x14ac:dyDescent="0.2">
      <c r="A1064" s="8"/>
      <c r="B1064" s="7"/>
      <c r="C1064" s="7"/>
      <c r="D1064" s="218"/>
      <c r="E1064" s="224"/>
      <c r="F1064" s="224"/>
      <c r="G1064" s="246"/>
      <c r="H1064" s="246"/>
      <c r="I1064" s="224"/>
      <c r="J1064" s="218"/>
      <c r="K1064" s="88"/>
    </row>
    <row r="1065" spans="1:11" x14ac:dyDescent="0.2">
      <c r="A1065" s="8"/>
      <c r="B1065" s="7"/>
      <c r="C1065" s="7"/>
      <c r="D1065" s="218"/>
      <c r="E1065" s="224"/>
      <c r="F1065" s="224"/>
      <c r="G1065" s="246"/>
      <c r="H1065" s="246"/>
      <c r="I1065" s="224"/>
      <c r="J1065" s="218"/>
      <c r="K1065" s="88"/>
    </row>
    <row r="1066" spans="1:11" x14ac:dyDescent="0.2">
      <c r="A1066" s="8"/>
      <c r="B1066" s="7"/>
      <c r="C1066" s="7"/>
      <c r="D1066" s="218"/>
      <c r="E1066" s="224"/>
      <c r="F1066" s="224"/>
      <c r="G1066" s="246"/>
      <c r="H1066" s="246"/>
      <c r="I1066" s="224"/>
      <c r="J1066" s="218"/>
      <c r="K1066" s="88"/>
    </row>
    <row r="1067" spans="1:11" x14ac:dyDescent="0.2">
      <c r="A1067" s="8"/>
      <c r="B1067" s="7"/>
      <c r="C1067" s="7"/>
      <c r="D1067" s="218"/>
      <c r="E1067" s="224"/>
      <c r="F1067" s="224"/>
      <c r="G1067" s="246"/>
      <c r="H1067" s="246"/>
      <c r="I1067" s="224"/>
      <c r="J1067" s="218"/>
      <c r="K1067" s="88"/>
    </row>
    <row r="1068" spans="1:11" x14ac:dyDescent="0.2">
      <c r="A1068" s="8"/>
      <c r="B1068" s="7"/>
      <c r="C1068" s="7"/>
      <c r="D1068" s="218"/>
      <c r="E1068" s="224"/>
      <c r="F1068" s="224"/>
      <c r="G1068" s="246"/>
      <c r="H1068" s="246"/>
      <c r="I1068" s="224"/>
      <c r="J1068" s="218"/>
      <c r="K1068" s="88"/>
    </row>
    <row r="1069" spans="1:11" x14ac:dyDescent="0.2">
      <c r="A1069" s="8"/>
      <c r="B1069" s="7"/>
      <c r="C1069" s="7"/>
      <c r="D1069" s="218"/>
      <c r="E1069" s="224"/>
      <c r="F1069" s="224"/>
      <c r="G1069" s="246"/>
      <c r="H1069" s="246"/>
      <c r="I1069" s="224"/>
      <c r="J1069" s="218"/>
      <c r="K1069" s="88"/>
    </row>
    <row r="1070" spans="1:11" x14ac:dyDescent="0.2">
      <c r="A1070" s="8"/>
      <c r="B1070" s="7"/>
      <c r="C1070" s="7"/>
      <c r="D1070" s="218"/>
      <c r="E1070" s="224"/>
      <c r="F1070" s="224"/>
      <c r="G1070" s="246"/>
      <c r="H1070" s="246"/>
      <c r="I1070" s="224"/>
      <c r="J1070" s="218"/>
      <c r="K1070" s="88"/>
    </row>
    <row r="1071" spans="1:11" x14ac:dyDescent="0.2">
      <c r="A1071" s="8"/>
      <c r="B1071" s="7"/>
      <c r="C1071" s="7"/>
      <c r="D1071" s="218"/>
      <c r="E1071" s="224"/>
      <c r="F1071" s="224"/>
      <c r="G1071" s="246"/>
      <c r="H1071" s="246"/>
      <c r="I1071" s="224"/>
      <c r="J1071" s="218"/>
      <c r="K1071" s="88"/>
    </row>
    <row r="1072" spans="1:11" x14ac:dyDescent="0.2">
      <c r="A1072" s="8"/>
      <c r="B1072" s="7"/>
      <c r="C1072" s="7"/>
      <c r="D1072" s="218"/>
      <c r="E1072" s="224"/>
      <c r="F1072" s="224"/>
      <c r="G1072" s="246"/>
      <c r="H1072" s="246"/>
      <c r="I1072" s="224"/>
      <c r="J1072" s="218"/>
      <c r="K1072" s="88"/>
    </row>
    <row r="1073" spans="1:11" x14ac:dyDescent="0.2">
      <c r="A1073" s="8"/>
      <c r="B1073" s="7"/>
      <c r="C1073" s="7"/>
      <c r="D1073" s="218"/>
      <c r="E1073" s="224"/>
      <c r="F1073" s="224"/>
      <c r="G1073" s="246"/>
      <c r="H1073" s="246"/>
      <c r="I1073" s="224"/>
      <c r="J1073" s="218"/>
      <c r="K1073" s="88"/>
    </row>
    <row r="1074" spans="1:11" x14ac:dyDescent="0.2">
      <c r="A1074" s="8"/>
      <c r="B1074" s="7"/>
      <c r="C1074" s="7"/>
      <c r="D1074" s="218"/>
      <c r="E1074" s="224"/>
      <c r="F1074" s="224"/>
      <c r="G1074" s="246"/>
      <c r="H1074" s="246"/>
      <c r="I1074" s="224"/>
      <c r="J1074" s="218"/>
      <c r="K1074" s="88"/>
    </row>
    <row r="1075" spans="1:11" x14ac:dyDescent="0.2">
      <c r="A1075" s="8"/>
      <c r="B1075" s="7"/>
      <c r="C1075" s="7"/>
      <c r="D1075" s="218"/>
      <c r="E1075" s="224"/>
      <c r="F1075" s="224"/>
      <c r="G1075" s="246"/>
      <c r="H1075" s="246"/>
      <c r="I1075" s="224"/>
      <c r="J1075" s="218"/>
      <c r="K1075" s="88"/>
    </row>
    <row r="1076" spans="1:11" x14ac:dyDescent="0.2">
      <c r="A1076" s="8"/>
      <c r="B1076" s="7"/>
      <c r="C1076" s="7"/>
      <c r="D1076" s="218"/>
      <c r="E1076" s="224"/>
      <c r="F1076" s="224"/>
      <c r="G1076" s="246"/>
      <c r="H1076" s="246"/>
      <c r="I1076" s="224"/>
      <c r="J1076" s="218"/>
      <c r="K1076" s="88"/>
    </row>
    <row r="1077" spans="1:11" x14ac:dyDescent="0.2">
      <c r="A1077" s="8"/>
      <c r="B1077" s="7"/>
      <c r="C1077" s="7"/>
      <c r="D1077" s="218"/>
      <c r="E1077" s="224"/>
      <c r="F1077" s="224"/>
      <c r="G1077" s="246"/>
      <c r="H1077" s="246"/>
      <c r="I1077" s="224"/>
      <c r="J1077" s="218"/>
      <c r="K1077" s="88"/>
    </row>
    <row r="1078" spans="1:11" x14ac:dyDescent="0.2">
      <c r="A1078" s="8"/>
      <c r="B1078" s="7"/>
      <c r="C1078" s="7"/>
      <c r="D1078" s="218"/>
      <c r="E1078" s="224"/>
      <c r="F1078" s="224"/>
      <c r="G1078" s="246"/>
      <c r="H1078" s="246"/>
      <c r="I1078" s="224"/>
      <c r="J1078" s="218"/>
      <c r="K1078" s="88"/>
    </row>
    <row r="1079" spans="1:11" x14ac:dyDescent="0.2">
      <c r="A1079" s="8"/>
      <c r="B1079" s="7"/>
      <c r="C1079" s="7"/>
      <c r="D1079" s="218"/>
      <c r="E1079" s="224"/>
      <c r="F1079" s="224"/>
      <c r="G1079" s="246"/>
      <c r="H1079" s="246"/>
      <c r="I1079" s="224"/>
      <c r="J1079" s="218"/>
      <c r="K1079" s="88"/>
    </row>
    <row r="1080" spans="1:11" x14ac:dyDescent="0.2">
      <c r="A1080" s="8"/>
      <c r="B1080" s="7"/>
      <c r="C1080" s="7"/>
      <c r="D1080" s="218"/>
      <c r="E1080" s="224"/>
      <c r="F1080" s="224"/>
      <c r="G1080" s="246"/>
      <c r="H1080" s="246"/>
      <c r="I1080" s="224"/>
      <c r="J1080" s="218"/>
      <c r="K1080" s="88"/>
    </row>
    <row r="1081" spans="1:11" x14ac:dyDescent="0.2">
      <c r="A1081" s="8"/>
      <c r="B1081" s="7"/>
      <c r="C1081" s="7"/>
      <c r="D1081" s="218"/>
      <c r="E1081" s="224"/>
      <c r="F1081" s="224"/>
      <c r="G1081" s="246"/>
      <c r="H1081" s="246"/>
      <c r="I1081" s="224"/>
      <c r="J1081" s="218"/>
      <c r="K1081" s="88"/>
    </row>
    <row r="1082" spans="1:11" x14ac:dyDescent="0.2">
      <c r="A1082" s="8"/>
      <c r="B1082" s="7"/>
      <c r="C1082" s="7"/>
      <c r="D1082" s="218"/>
      <c r="E1082" s="224"/>
      <c r="F1082" s="224"/>
      <c r="G1082" s="246"/>
      <c r="H1082" s="246"/>
      <c r="I1082" s="224"/>
      <c r="J1082" s="218"/>
      <c r="K1082" s="88"/>
    </row>
    <row r="1083" spans="1:11" x14ac:dyDescent="0.2">
      <c r="A1083" s="8"/>
      <c r="B1083" s="7"/>
      <c r="C1083" s="7"/>
      <c r="D1083" s="218"/>
      <c r="E1083" s="224"/>
      <c r="F1083" s="224"/>
      <c r="G1083" s="246"/>
      <c r="H1083" s="246"/>
      <c r="I1083" s="224"/>
      <c r="J1083" s="218"/>
      <c r="K1083" s="88"/>
    </row>
    <row r="1084" spans="1:11" x14ac:dyDescent="0.2">
      <c r="A1084" s="8"/>
      <c r="B1084" s="7"/>
      <c r="C1084" s="7"/>
      <c r="D1084" s="218"/>
      <c r="E1084" s="224"/>
      <c r="F1084" s="224"/>
      <c r="G1084" s="246"/>
      <c r="H1084" s="246"/>
      <c r="I1084" s="224"/>
      <c r="J1084" s="218"/>
      <c r="K1084" s="88"/>
    </row>
    <row r="1085" spans="1:11" x14ac:dyDescent="0.2">
      <c r="A1085" s="8"/>
      <c r="B1085" s="7"/>
      <c r="C1085" s="7"/>
      <c r="D1085" s="218"/>
      <c r="E1085" s="224"/>
      <c r="F1085" s="224"/>
      <c r="G1085" s="246"/>
      <c r="H1085" s="246"/>
      <c r="I1085" s="224"/>
      <c r="J1085" s="218"/>
      <c r="K1085" s="88"/>
    </row>
    <row r="1086" spans="1:11" x14ac:dyDescent="0.2">
      <c r="A1086" s="8"/>
      <c r="B1086" s="7"/>
      <c r="C1086" s="7"/>
      <c r="D1086" s="218"/>
      <c r="E1086" s="224"/>
      <c r="F1086" s="224"/>
      <c r="G1086" s="246"/>
      <c r="H1086" s="246"/>
      <c r="I1086" s="224"/>
      <c r="J1086" s="218"/>
      <c r="K1086" s="88"/>
    </row>
    <row r="1087" spans="1:11" x14ac:dyDescent="0.2">
      <c r="A1087" s="8"/>
      <c r="B1087" s="7"/>
      <c r="C1087" s="7"/>
      <c r="D1087" s="218"/>
      <c r="E1087" s="224"/>
      <c r="F1087" s="224"/>
      <c r="G1087" s="246"/>
      <c r="H1087" s="246"/>
      <c r="I1087" s="224"/>
      <c r="J1087" s="218"/>
      <c r="K1087" s="88"/>
    </row>
    <row r="1088" spans="1:11" x14ac:dyDescent="0.2">
      <c r="A1088" s="8"/>
      <c r="B1088" s="7"/>
      <c r="C1088" s="7"/>
      <c r="D1088" s="218"/>
      <c r="E1088" s="224"/>
      <c r="F1088" s="224"/>
      <c r="G1088" s="246"/>
      <c r="H1088" s="246"/>
      <c r="I1088" s="224"/>
      <c r="J1088" s="218"/>
      <c r="K1088" s="88"/>
    </row>
    <row r="1089" spans="1:11" x14ac:dyDescent="0.2">
      <c r="A1089" s="8"/>
      <c r="B1089" s="7"/>
      <c r="C1089" s="7"/>
      <c r="D1089" s="218"/>
      <c r="E1089" s="224"/>
      <c r="F1089" s="224"/>
      <c r="G1089" s="246"/>
      <c r="H1089" s="246"/>
      <c r="I1089" s="224"/>
      <c r="J1089" s="218"/>
      <c r="K1089" s="88"/>
    </row>
    <row r="1090" spans="1:11" x14ac:dyDescent="0.2">
      <c r="A1090" s="8"/>
      <c r="B1090" s="7"/>
      <c r="C1090" s="7"/>
      <c r="D1090" s="218"/>
      <c r="E1090" s="224"/>
      <c r="F1090" s="224"/>
      <c r="G1090" s="246"/>
      <c r="H1090" s="246"/>
      <c r="I1090" s="224"/>
      <c r="J1090" s="218"/>
      <c r="K1090" s="88"/>
    </row>
    <row r="1091" spans="1:11" x14ac:dyDescent="0.2">
      <c r="A1091" s="8"/>
      <c r="B1091" s="7"/>
      <c r="C1091" s="7"/>
      <c r="D1091" s="218"/>
      <c r="E1091" s="224"/>
      <c r="F1091" s="224"/>
      <c r="G1091" s="246"/>
      <c r="H1091" s="246"/>
      <c r="I1091" s="224"/>
      <c r="J1091" s="218"/>
      <c r="K1091" s="88"/>
    </row>
    <row r="1092" spans="1:11" x14ac:dyDescent="0.2">
      <c r="A1092" s="8"/>
      <c r="B1092" s="7"/>
      <c r="C1092" s="7"/>
      <c r="D1092" s="218"/>
      <c r="E1092" s="224"/>
      <c r="F1092" s="224"/>
      <c r="G1092" s="246"/>
      <c r="H1092" s="246"/>
      <c r="I1092" s="224"/>
      <c r="J1092" s="218"/>
      <c r="K1092" s="88"/>
    </row>
    <row r="1093" spans="1:11" x14ac:dyDescent="0.2">
      <c r="A1093" s="8"/>
      <c r="B1093" s="7"/>
      <c r="C1093" s="7"/>
      <c r="D1093" s="218"/>
      <c r="E1093" s="224"/>
      <c r="F1093" s="224"/>
      <c r="G1093" s="246"/>
      <c r="H1093" s="246"/>
      <c r="I1093" s="224"/>
      <c r="J1093" s="218"/>
      <c r="K1093" s="88"/>
    </row>
    <row r="1094" spans="1:11" x14ac:dyDescent="0.2">
      <c r="A1094" s="8"/>
      <c r="B1094" s="7"/>
      <c r="C1094" s="7"/>
      <c r="D1094" s="218"/>
      <c r="E1094" s="224"/>
      <c r="F1094" s="224"/>
      <c r="G1094" s="246"/>
      <c r="H1094" s="246"/>
      <c r="I1094" s="224"/>
      <c r="J1094" s="218"/>
      <c r="K1094" s="88"/>
    </row>
    <row r="1095" spans="1:11" x14ac:dyDescent="0.2">
      <c r="A1095" s="8"/>
      <c r="B1095" s="7"/>
      <c r="C1095" s="7"/>
      <c r="D1095" s="218"/>
      <c r="E1095" s="224"/>
      <c r="F1095" s="224"/>
      <c r="G1095" s="246"/>
      <c r="H1095" s="246"/>
      <c r="I1095" s="224"/>
      <c r="J1095" s="218"/>
      <c r="K1095" s="88"/>
    </row>
    <row r="1096" spans="1:11" x14ac:dyDescent="0.2">
      <c r="A1096" s="8"/>
      <c r="B1096" s="7"/>
      <c r="C1096" s="7"/>
      <c r="D1096" s="218"/>
      <c r="E1096" s="224"/>
      <c r="F1096" s="224"/>
      <c r="G1096" s="246"/>
      <c r="H1096" s="246"/>
      <c r="I1096" s="224"/>
      <c r="J1096" s="218"/>
      <c r="K1096" s="88"/>
    </row>
    <row r="1097" spans="1:11" x14ac:dyDescent="0.2">
      <c r="A1097" s="8"/>
      <c r="B1097" s="7"/>
      <c r="C1097" s="7"/>
      <c r="D1097" s="218"/>
      <c r="E1097" s="224"/>
      <c r="F1097" s="224"/>
      <c r="G1097" s="246"/>
      <c r="H1097" s="246"/>
      <c r="I1097" s="224"/>
      <c r="J1097" s="218"/>
      <c r="K1097" s="88"/>
    </row>
    <row r="1098" spans="1:11" x14ac:dyDescent="0.2">
      <c r="A1098" s="8"/>
      <c r="B1098" s="7"/>
      <c r="C1098" s="7"/>
      <c r="D1098" s="218"/>
      <c r="E1098" s="224"/>
      <c r="F1098" s="224"/>
      <c r="G1098" s="246"/>
      <c r="H1098" s="246"/>
      <c r="I1098" s="224"/>
      <c r="J1098" s="218"/>
      <c r="K1098" s="88"/>
    </row>
    <row r="1099" spans="1:11" x14ac:dyDescent="0.2">
      <c r="A1099" s="8"/>
      <c r="B1099" s="7"/>
      <c r="C1099" s="7"/>
      <c r="D1099" s="218"/>
      <c r="E1099" s="224"/>
      <c r="F1099" s="224"/>
      <c r="G1099" s="246"/>
      <c r="H1099" s="246"/>
      <c r="I1099" s="224"/>
      <c r="J1099" s="218"/>
      <c r="K1099" s="88"/>
    </row>
    <row r="1100" spans="1:11" x14ac:dyDescent="0.2">
      <c r="A1100" s="8"/>
      <c r="B1100" s="7"/>
      <c r="C1100" s="7"/>
      <c r="D1100" s="218"/>
      <c r="E1100" s="224"/>
      <c r="F1100" s="224"/>
      <c r="G1100" s="246"/>
      <c r="H1100" s="246"/>
      <c r="I1100" s="224"/>
      <c r="J1100" s="218"/>
      <c r="K1100" s="88"/>
    </row>
    <row r="1101" spans="1:11" x14ac:dyDescent="0.2">
      <c r="A1101" s="8"/>
      <c r="B1101" s="7"/>
      <c r="C1101" s="7"/>
      <c r="D1101" s="218"/>
      <c r="E1101" s="224"/>
      <c r="F1101" s="224"/>
      <c r="G1101" s="246"/>
      <c r="H1101" s="246"/>
      <c r="I1101" s="224"/>
      <c r="J1101" s="218"/>
      <c r="K1101" s="88"/>
    </row>
    <row r="1102" spans="1:11" x14ac:dyDescent="0.2">
      <c r="A1102" s="8"/>
      <c r="B1102" s="7"/>
      <c r="C1102" s="7"/>
      <c r="D1102" s="218"/>
      <c r="E1102" s="224"/>
      <c r="F1102" s="224"/>
      <c r="G1102" s="246"/>
      <c r="H1102" s="246"/>
      <c r="I1102" s="224"/>
      <c r="J1102" s="218"/>
      <c r="K1102" s="88"/>
    </row>
    <row r="1103" spans="1:11" x14ac:dyDescent="0.2">
      <c r="A1103" s="8"/>
      <c r="B1103" s="7"/>
      <c r="C1103" s="7"/>
      <c r="D1103" s="218"/>
      <c r="E1103" s="224"/>
      <c r="F1103" s="224"/>
      <c r="G1103" s="246"/>
      <c r="H1103" s="246"/>
      <c r="I1103" s="224"/>
      <c r="J1103" s="218"/>
      <c r="K1103" s="88"/>
    </row>
    <row r="1104" spans="1:11" x14ac:dyDescent="0.2">
      <c r="A1104" s="8"/>
      <c r="B1104" s="7"/>
      <c r="C1104" s="7"/>
      <c r="D1104" s="218"/>
      <c r="E1104" s="224"/>
      <c r="F1104" s="224"/>
      <c r="G1104" s="246"/>
      <c r="H1104" s="246"/>
      <c r="I1104" s="224"/>
      <c r="J1104" s="218"/>
      <c r="K1104" s="88"/>
    </row>
    <row r="1105" spans="1:11" x14ac:dyDescent="0.2">
      <c r="A1105" s="8"/>
      <c r="B1105" s="7"/>
      <c r="C1105" s="7"/>
      <c r="D1105" s="218"/>
      <c r="E1105" s="224"/>
      <c r="F1105" s="224"/>
      <c r="G1105" s="246"/>
      <c r="H1105" s="246"/>
      <c r="I1105" s="224"/>
      <c r="J1105" s="218"/>
      <c r="K1105" s="88"/>
    </row>
    <row r="1106" spans="1:11" x14ac:dyDescent="0.2">
      <c r="A1106" s="8"/>
      <c r="B1106" s="7"/>
      <c r="C1106" s="7"/>
      <c r="D1106" s="218"/>
      <c r="E1106" s="224"/>
      <c r="F1106" s="224"/>
      <c r="G1106" s="246"/>
      <c r="H1106" s="246"/>
      <c r="I1106" s="224"/>
      <c r="J1106" s="218"/>
      <c r="K1106" s="88"/>
    </row>
    <row r="1107" spans="1:11" x14ac:dyDescent="0.2">
      <c r="A1107" s="8"/>
      <c r="B1107" s="7"/>
      <c r="C1107" s="7"/>
      <c r="D1107" s="218"/>
      <c r="E1107" s="224"/>
      <c r="F1107" s="224"/>
      <c r="G1107" s="246"/>
      <c r="H1107" s="246"/>
      <c r="I1107" s="224"/>
      <c r="J1107" s="218"/>
      <c r="K1107" s="88"/>
    </row>
    <row r="1108" spans="1:11" x14ac:dyDescent="0.2">
      <c r="A1108" s="8"/>
      <c r="B1108" s="7"/>
      <c r="C1108" s="7"/>
      <c r="D1108" s="218"/>
      <c r="E1108" s="224"/>
      <c r="F1108" s="224"/>
      <c r="G1108" s="246"/>
      <c r="H1108" s="246"/>
      <c r="I1108" s="224"/>
      <c r="J1108" s="218"/>
      <c r="K1108" s="88"/>
    </row>
    <row r="1109" spans="1:11" x14ac:dyDescent="0.2">
      <c r="A1109" s="8"/>
      <c r="B1109" s="7"/>
      <c r="C1109" s="7"/>
      <c r="D1109" s="218"/>
      <c r="E1109" s="224"/>
      <c r="F1109" s="224"/>
      <c r="G1109" s="246"/>
      <c r="H1109" s="246"/>
      <c r="I1109" s="224"/>
      <c r="J1109" s="218"/>
      <c r="K1109" s="88"/>
    </row>
    <row r="1110" spans="1:11" x14ac:dyDescent="0.2">
      <c r="A1110" s="8"/>
      <c r="B1110" s="7"/>
      <c r="C1110" s="7"/>
      <c r="D1110" s="218"/>
      <c r="E1110" s="224"/>
      <c r="F1110" s="224"/>
      <c r="G1110" s="246"/>
      <c r="H1110" s="246"/>
      <c r="I1110" s="224"/>
      <c r="J1110" s="218"/>
      <c r="K1110" s="88"/>
    </row>
    <row r="1111" spans="1:11" x14ac:dyDescent="0.2">
      <c r="A1111" s="8"/>
      <c r="B1111" s="7"/>
      <c r="C1111" s="7"/>
      <c r="D1111" s="218"/>
      <c r="E1111" s="224"/>
      <c r="F1111" s="224"/>
      <c r="G1111" s="246"/>
      <c r="H1111" s="246"/>
      <c r="I1111" s="224"/>
      <c r="J1111" s="218"/>
      <c r="K1111" s="88"/>
    </row>
    <row r="1112" spans="1:11" x14ac:dyDescent="0.2">
      <c r="A1112" s="8"/>
      <c r="B1112" s="7"/>
      <c r="C1112" s="7"/>
      <c r="D1112" s="218"/>
      <c r="E1112" s="224"/>
      <c r="F1112" s="224"/>
      <c r="G1112" s="246"/>
      <c r="H1112" s="246"/>
      <c r="I1112" s="224"/>
      <c r="J1112" s="218"/>
      <c r="K1112" s="88"/>
    </row>
    <row r="1113" spans="1:11" x14ac:dyDescent="0.2">
      <c r="A1113" s="8"/>
      <c r="B1113" s="7"/>
      <c r="C1113" s="7"/>
      <c r="D1113" s="218"/>
      <c r="E1113" s="224"/>
      <c r="F1113" s="224"/>
      <c r="G1113" s="246"/>
      <c r="H1113" s="246"/>
      <c r="I1113" s="224"/>
      <c r="J1113" s="218"/>
      <c r="K1113" s="88"/>
    </row>
    <row r="1114" spans="1:11" x14ac:dyDescent="0.2">
      <c r="A1114" s="8"/>
      <c r="B1114" s="7"/>
      <c r="C1114" s="7"/>
      <c r="D1114" s="218"/>
      <c r="E1114" s="224"/>
      <c r="F1114" s="224"/>
      <c r="G1114" s="246"/>
      <c r="H1114" s="246"/>
      <c r="I1114" s="224"/>
      <c r="J1114" s="218"/>
      <c r="K1114" s="88"/>
    </row>
    <row r="1115" spans="1:11" x14ac:dyDescent="0.2">
      <c r="A1115" s="8"/>
      <c r="B1115" s="7"/>
      <c r="C1115" s="7"/>
      <c r="D1115" s="218"/>
      <c r="E1115" s="224"/>
      <c r="F1115" s="224"/>
      <c r="G1115" s="246"/>
      <c r="H1115" s="246"/>
      <c r="I1115" s="224"/>
      <c r="J1115" s="218"/>
      <c r="K1115" s="88"/>
    </row>
    <row r="1116" spans="1:11" x14ac:dyDescent="0.2">
      <c r="A1116" s="8"/>
      <c r="B1116" s="7"/>
      <c r="C1116" s="7"/>
      <c r="D1116" s="218"/>
      <c r="E1116" s="224"/>
      <c r="F1116" s="224"/>
      <c r="G1116" s="246"/>
      <c r="H1116" s="246"/>
      <c r="I1116" s="224"/>
      <c r="J1116" s="218"/>
      <c r="K1116" s="88"/>
    </row>
    <row r="1117" spans="1:11" x14ac:dyDescent="0.2">
      <c r="A1117" s="8"/>
      <c r="B1117" s="7"/>
      <c r="C1117" s="7"/>
      <c r="D1117" s="218"/>
      <c r="E1117" s="224"/>
      <c r="F1117" s="224"/>
      <c r="G1117" s="246"/>
      <c r="H1117" s="246"/>
      <c r="I1117" s="224"/>
      <c r="J1117" s="218"/>
      <c r="K1117" s="88"/>
    </row>
    <row r="1118" spans="1:11" x14ac:dyDescent="0.2">
      <c r="A1118" s="8"/>
      <c r="B1118" s="7"/>
      <c r="C1118" s="7"/>
      <c r="D1118" s="218"/>
      <c r="E1118" s="224"/>
      <c r="F1118" s="224"/>
      <c r="G1118" s="246"/>
      <c r="H1118" s="246"/>
      <c r="I1118" s="224"/>
      <c r="J1118" s="218"/>
      <c r="K1118" s="88"/>
    </row>
    <row r="1119" spans="1:11" x14ac:dyDescent="0.2">
      <c r="A1119" s="8"/>
      <c r="B1119" s="7"/>
      <c r="C1119" s="7"/>
      <c r="D1119" s="218"/>
      <c r="E1119" s="224"/>
      <c r="F1119" s="224"/>
      <c r="G1119" s="246"/>
      <c r="H1119" s="246"/>
      <c r="I1119" s="224"/>
      <c r="J1119" s="218"/>
      <c r="K1119" s="88"/>
    </row>
    <row r="1120" spans="1:11" x14ac:dyDescent="0.2">
      <c r="A1120" s="8"/>
      <c r="B1120" s="7"/>
      <c r="C1120" s="7"/>
      <c r="D1120" s="218"/>
      <c r="E1120" s="224"/>
      <c r="F1120" s="224"/>
      <c r="G1120" s="246"/>
      <c r="H1120" s="246"/>
      <c r="I1120" s="224"/>
      <c r="J1120" s="218"/>
      <c r="K1120" s="88"/>
    </row>
    <row r="1121" spans="1:11" x14ac:dyDescent="0.2">
      <c r="A1121" s="8"/>
      <c r="B1121" s="7"/>
      <c r="C1121" s="7"/>
      <c r="D1121" s="218"/>
      <c r="E1121" s="224"/>
      <c r="F1121" s="224"/>
      <c r="G1121" s="246"/>
      <c r="H1121" s="246"/>
      <c r="I1121" s="224"/>
      <c r="J1121" s="218"/>
      <c r="K1121" s="88"/>
    </row>
    <row r="1122" spans="1:11" x14ac:dyDescent="0.2">
      <c r="A1122" s="8"/>
      <c r="B1122" s="7"/>
      <c r="C1122" s="7"/>
      <c r="D1122" s="218"/>
      <c r="E1122" s="224"/>
      <c r="F1122" s="224"/>
      <c r="G1122" s="246"/>
      <c r="H1122" s="246"/>
      <c r="I1122" s="224"/>
      <c r="J1122" s="218"/>
      <c r="K1122" s="88"/>
    </row>
    <row r="1123" spans="1:11" x14ac:dyDescent="0.2">
      <c r="A1123" s="8"/>
      <c r="B1123" s="7"/>
      <c r="C1123" s="7"/>
      <c r="D1123" s="218"/>
      <c r="E1123" s="224"/>
      <c r="F1123" s="224"/>
      <c r="G1123" s="246"/>
      <c r="H1123" s="246"/>
      <c r="I1123" s="224"/>
      <c r="J1123" s="218"/>
      <c r="K1123" s="88"/>
    </row>
    <row r="1124" spans="1:11" x14ac:dyDescent="0.2">
      <c r="A1124" s="8"/>
      <c r="B1124" s="7"/>
      <c r="C1124" s="7"/>
      <c r="D1124" s="218"/>
      <c r="E1124" s="224"/>
      <c r="F1124" s="224"/>
      <c r="G1124" s="246"/>
      <c r="H1124" s="246"/>
      <c r="I1124" s="224"/>
      <c r="J1124" s="218"/>
      <c r="K1124" s="88"/>
    </row>
    <row r="1125" spans="1:11" x14ac:dyDescent="0.2">
      <c r="A1125" s="8"/>
      <c r="B1125" s="7"/>
      <c r="C1125" s="7"/>
      <c r="D1125" s="218"/>
      <c r="E1125" s="224"/>
      <c r="F1125" s="224"/>
      <c r="G1125" s="246"/>
      <c r="H1125" s="246"/>
      <c r="I1125" s="224"/>
      <c r="J1125" s="218"/>
      <c r="K1125" s="88"/>
    </row>
    <row r="1126" spans="1:11" x14ac:dyDescent="0.2">
      <c r="A1126" s="8"/>
      <c r="B1126" s="7"/>
      <c r="C1126" s="7"/>
      <c r="D1126" s="218"/>
      <c r="E1126" s="224"/>
      <c r="F1126" s="224"/>
      <c r="G1126" s="246"/>
      <c r="H1126" s="246"/>
      <c r="I1126" s="224"/>
      <c r="J1126" s="218"/>
      <c r="K1126" s="88"/>
    </row>
    <row r="1127" spans="1:11" x14ac:dyDescent="0.2">
      <c r="A1127" s="8"/>
      <c r="B1127" s="7"/>
      <c r="C1127" s="7"/>
      <c r="D1127" s="218"/>
      <c r="E1127" s="224"/>
      <c r="F1127" s="224"/>
      <c r="G1127" s="246"/>
      <c r="H1127" s="246"/>
      <c r="I1127" s="224"/>
      <c r="J1127" s="218"/>
      <c r="K1127" s="88"/>
    </row>
    <row r="1128" spans="1:11" x14ac:dyDescent="0.2">
      <c r="A1128" s="8"/>
      <c r="B1128" s="7"/>
      <c r="C1128" s="7"/>
      <c r="D1128" s="218"/>
      <c r="E1128" s="224"/>
      <c r="F1128" s="224"/>
      <c r="G1128" s="246"/>
      <c r="H1128" s="246"/>
      <c r="I1128" s="224"/>
      <c r="J1128" s="218"/>
      <c r="K1128" s="88"/>
    </row>
    <row r="1129" spans="1:11" x14ac:dyDescent="0.2">
      <c r="A1129" s="8"/>
      <c r="B1129" s="7"/>
      <c r="C1129" s="7"/>
      <c r="D1129" s="218"/>
      <c r="E1129" s="224"/>
      <c r="F1129" s="224"/>
      <c r="G1129" s="246"/>
      <c r="H1129" s="246"/>
      <c r="I1129" s="224"/>
      <c r="J1129" s="218"/>
      <c r="K1129" s="88"/>
    </row>
    <row r="1130" spans="1:11" x14ac:dyDescent="0.2">
      <c r="A1130" s="8"/>
      <c r="B1130" s="7"/>
      <c r="C1130" s="7"/>
      <c r="D1130" s="218"/>
      <c r="E1130" s="224"/>
      <c r="F1130" s="224"/>
      <c r="G1130" s="246"/>
      <c r="H1130" s="246"/>
      <c r="I1130" s="224"/>
      <c r="J1130" s="218"/>
      <c r="K1130" s="88"/>
    </row>
    <row r="1131" spans="1:11" x14ac:dyDescent="0.2">
      <c r="A1131" s="8"/>
      <c r="B1131" s="7"/>
      <c r="C1131" s="7"/>
      <c r="D1131" s="218"/>
      <c r="E1131" s="224"/>
      <c r="F1131" s="224"/>
      <c r="G1131" s="246"/>
      <c r="H1131" s="246"/>
      <c r="I1131" s="224"/>
      <c r="J1131" s="218"/>
      <c r="K1131" s="88"/>
    </row>
    <row r="1132" spans="1:11" x14ac:dyDescent="0.2">
      <c r="A1132" s="8"/>
      <c r="B1132" s="7"/>
      <c r="C1132" s="7"/>
      <c r="D1132" s="218"/>
      <c r="E1132" s="224"/>
      <c r="F1132" s="224"/>
      <c r="G1132" s="246"/>
      <c r="H1132" s="246"/>
      <c r="I1132" s="224"/>
      <c r="J1132" s="218"/>
      <c r="K1132" s="88"/>
    </row>
    <row r="1133" spans="1:11" x14ac:dyDescent="0.2">
      <c r="A1133" s="8"/>
      <c r="B1133" s="7"/>
      <c r="C1133" s="7"/>
      <c r="D1133" s="218"/>
      <c r="E1133" s="224"/>
      <c r="F1133" s="224"/>
      <c r="G1133" s="246"/>
      <c r="H1133" s="246"/>
      <c r="I1133" s="224"/>
      <c r="J1133" s="218"/>
      <c r="K1133" s="88"/>
    </row>
    <row r="1134" spans="1:11" x14ac:dyDescent="0.2">
      <c r="A1134" s="8"/>
      <c r="B1134" s="7"/>
      <c r="C1134" s="7"/>
      <c r="D1134" s="218"/>
      <c r="E1134" s="224"/>
      <c r="F1134" s="224"/>
      <c r="G1134" s="246"/>
      <c r="H1134" s="246"/>
      <c r="I1134" s="224"/>
      <c r="J1134" s="218"/>
      <c r="K1134" s="88"/>
    </row>
    <row r="1135" spans="1:11" x14ac:dyDescent="0.2">
      <c r="A1135" s="8"/>
      <c r="B1135" s="7"/>
      <c r="C1135" s="7"/>
      <c r="D1135" s="218"/>
      <c r="E1135" s="224"/>
      <c r="F1135" s="224"/>
      <c r="G1135" s="246"/>
      <c r="H1135" s="246"/>
      <c r="I1135" s="224"/>
      <c r="J1135" s="218"/>
      <c r="K1135" s="88"/>
    </row>
    <row r="1136" spans="1:11" x14ac:dyDescent="0.2">
      <c r="A1136" s="8"/>
      <c r="B1136" s="7"/>
      <c r="C1136" s="7"/>
      <c r="D1136" s="218"/>
      <c r="E1136" s="224"/>
      <c r="F1136" s="224"/>
      <c r="G1136" s="246"/>
      <c r="H1136" s="246"/>
      <c r="I1136" s="224"/>
      <c r="J1136" s="218"/>
      <c r="K1136" s="88"/>
    </row>
    <row r="1137" spans="1:11" x14ac:dyDescent="0.2">
      <c r="A1137" s="8"/>
      <c r="B1137" s="7"/>
      <c r="C1137" s="7"/>
      <c r="D1137" s="218"/>
      <c r="E1137" s="224"/>
      <c r="F1137" s="224"/>
      <c r="G1137" s="246"/>
      <c r="H1137" s="246"/>
      <c r="I1137" s="224"/>
      <c r="J1137" s="218"/>
      <c r="K1137" s="88"/>
    </row>
    <row r="1138" spans="1:11" x14ac:dyDescent="0.2">
      <c r="A1138" s="8"/>
      <c r="B1138" s="7"/>
      <c r="C1138" s="7"/>
      <c r="D1138" s="218"/>
      <c r="E1138" s="224"/>
      <c r="F1138" s="224"/>
      <c r="G1138" s="246"/>
      <c r="H1138" s="246"/>
      <c r="I1138" s="224"/>
      <c r="J1138" s="218"/>
      <c r="K1138" s="88"/>
    </row>
    <row r="1139" spans="1:11" x14ac:dyDescent="0.2">
      <c r="A1139" s="8"/>
      <c r="B1139" s="7"/>
      <c r="C1139" s="7"/>
      <c r="D1139" s="218"/>
      <c r="E1139" s="224"/>
      <c r="F1139" s="224"/>
      <c r="G1139" s="246"/>
      <c r="H1139" s="246"/>
      <c r="I1139" s="224"/>
      <c r="J1139" s="218"/>
      <c r="K1139" s="88"/>
    </row>
    <row r="1140" spans="1:11" x14ac:dyDescent="0.2">
      <c r="A1140" s="8"/>
      <c r="B1140" s="7"/>
      <c r="C1140" s="7"/>
      <c r="D1140" s="218"/>
      <c r="E1140" s="224"/>
      <c r="F1140" s="224"/>
      <c r="G1140" s="246"/>
      <c r="H1140" s="246"/>
      <c r="I1140" s="224"/>
      <c r="J1140" s="218"/>
      <c r="K1140" s="88"/>
    </row>
    <row r="1141" spans="1:11" x14ac:dyDescent="0.2">
      <c r="A1141" s="8"/>
      <c r="B1141" s="7"/>
      <c r="C1141" s="7"/>
      <c r="D1141" s="218"/>
      <c r="E1141" s="224"/>
      <c r="F1141" s="224"/>
      <c r="G1141" s="246"/>
      <c r="H1141" s="246"/>
      <c r="I1141" s="224"/>
      <c r="J1141" s="218"/>
      <c r="K1141" s="88"/>
    </row>
    <row r="1142" spans="1:11" x14ac:dyDescent="0.2">
      <c r="A1142" s="8"/>
      <c r="B1142" s="7"/>
      <c r="C1142" s="7"/>
      <c r="D1142" s="218"/>
      <c r="E1142" s="224"/>
      <c r="F1142" s="224"/>
      <c r="G1142" s="246"/>
      <c r="H1142" s="246"/>
      <c r="I1142" s="224"/>
      <c r="J1142" s="218"/>
      <c r="K1142" s="88"/>
    </row>
    <row r="1143" spans="1:11" x14ac:dyDescent="0.2">
      <c r="A1143" s="8"/>
      <c r="B1143" s="7"/>
      <c r="C1143" s="7"/>
      <c r="D1143" s="218"/>
      <c r="E1143" s="224"/>
      <c r="F1143" s="224"/>
      <c r="G1143" s="246"/>
      <c r="H1143" s="246"/>
      <c r="I1143" s="224"/>
      <c r="J1143" s="218"/>
      <c r="K1143" s="88"/>
    </row>
    <row r="1144" spans="1:11" x14ac:dyDescent="0.2">
      <c r="A1144" s="8"/>
      <c r="B1144" s="7"/>
      <c r="C1144" s="7"/>
      <c r="D1144" s="218"/>
      <c r="E1144" s="224"/>
      <c r="F1144" s="224"/>
      <c r="G1144" s="246"/>
      <c r="H1144" s="246"/>
      <c r="I1144" s="224"/>
      <c r="J1144" s="218"/>
      <c r="K1144" s="88"/>
    </row>
    <row r="1145" spans="1:11" x14ac:dyDescent="0.2">
      <c r="A1145" s="8"/>
      <c r="B1145" s="7"/>
      <c r="C1145" s="7"/>
      <c r="D1145" s="218"/>
      <c r="E1145" s="224"/>
      <c r="F1145" s="224"/>
      <c r="G1145" s="246"/>
      <c r="H1145" s="246"/>
      <c r="I1145" s="224"/>
      <c r="J1145" s="218"/>
      <c r="K1145" s="88"/>
    </row>
    <row r="1146" spans="1:11" x14ac:dyDescent="0.2">
      <c r="A1146" s="8"/>
      <c r="B1146" s="7"/>
      <c r="C1146" s="7"/>
      <c r="D1146" s="218"/>
      <c r="E1146" s="224"/>
      <c r="F1146" s="224"/>
      <c r="G1146" s="246"/>
      <c r="H1146" s="246"/>
      <c r="I1146" s="224"/>
      <c r="J1146" s="218"/>
      <c r="K1146" s="88"/>
    </row>
    <row r="1147" spans="1:11" x14ac:dyDescent="0.2">
      <c r="A1147" s="8"/>
      <c r="B1147" s="7"/>
      <c r="C1147" s="7"/>
      <c r="D1147" s="218"/>
      <c r="E1147" s="224"/>
      <c r="F1147" s="224"/>
      <c r="G1147" s="246"/>
      <c r="H1147" s="246"/>
      <c r="I1147" s="224"/>
      <c r="J1147" s="218"/>
      <c r="K1147" s="88"/>
    </row>
    <row r="1148" spans="1:11" x14ac:dyDescent="0.2">
      <c r="A1148" s="8"/>
      <c r="B1148" s="7"/>
      <c r="C1148" s="7"/>
      <c r="D1148" s="218"/>
      <c r="E1148" s="224"/>
      <c r="F1148" s="224"/>
      <c r="G1148" s="246"/>
      <c r="H1148" s="246"/>
      <c r="I1148" s="224"/>
      <c r="J1148" s="218"/>
      <c r="K1148" s="88"/>
    </row>
    <row r="1149" spans="1:11" x14ac:dyDescent="0.2">
      <c r="A1149" s="8"/>
      <c r="B1149" s="7"/>
      <c r="C1149" s="7"/>
      <c r="D1149" s="218"/>
      <c r="E1149" s="224"/>
      <c r="F1149" s="224"/>
      <c r="G1149" s="246"/>
      <c r="H1149" s="246"/>
      <c r="I1149" s="224"/>
      <c r="J1149" s="218"/>
      <c r="K1149" s="88"/>
    </row>
    <row r="1150" spans="1:11" x14ac:dyDescent="0.2">
      <c r="A1150" s="8"/>
      <c r="B1150" s="7"/>
      <c r="C1150" s="7"/>
      <c r="D1150" s="218"/>
      <c r="E1150" s="224"/>
      <c r="F1150" s="224"/>
      <c r="G1150" s="246"/>
      <c r="H1150" s="246"/>
      <c r="I1150" s="224"/>
      <c r="J1150" s="218"/>
      <c r="K1150" s="88"/>
    </row>
    <row r="1151" spans="1:11" x14ac:dyDescent="0.2">
      <c r="A1151" s="8"/>
      <c r="B1151" s="7"/>
      <c r="C1151" s="7"/>
      <c r="D1151" s="218"/>
      <c r="E1151" s="224"/>
      <c r="F1151" s="224"/>
      <c r="G1151" s="246"/>
      <c r="H1151" s="246"/>
      <c r="I1151" s="224"/>
      <c r="J1151" s="218"/>
      <c r="K1151" s="88"/>
    </row>
    <row r="1152" spans="1:11" x14ac:dyDescent="0.2">
      <c r="A1152" s="8"/>
      <c r="B1152" s="7"/>
      <c r="C1152" s="7"/>
      <c r="D1152" s="218"/>
      <c r="E1152" s="224"/>
      <c r="F1152" s="224"/>
      <c r="G1152" s="246"/>
      <c r="H1152" s="246"/>
      <c r="I1152" s="224"/>
      <c r="J1152" s="218"/>
      <c r="K1152" s="88"/>
    </row>
    <row r="1153" spans="1:11" x14ac:dyDescent="0.2">
      <c r="A1153" s="8"/>
      <c r="B1153" s="7"/>
      <c r="C1153" s="7"/>
      <c r="D1153" s="218"/>
      <c r="E1153" s="224"/>
      <c r="F1153" s="224"/>
      <c r="G1153" s="246"/>
      <c r="H1153" s="246"/>
      <c r="I1153" s="224"/>
      <c r="J1153" s="218"/>
      <c r="K1153" s="88"/>
    </row>
    <row r="1154" spans="1:11" x14ac:dyDescent="0.2">
      <c r="A1154" s="8"/>
      <c r="B1154" s="7"/>
      <c r="C1154" s="7"/>
      <c r="D1154" s="218"/>
      <c r="E1154" s="224"/>
      <c r="F1154" s="224"/>
      <c r="G1154" s="246"/>
      <c r="H1154" s="246"/>
      <c r="I1154" s="224"/>
      <c r="J1154" s="218"/>
      <c r="K1154" s="88"/>
    </row>
    <row r="1155" spans="1:11" x14ac:dyDescent="0.2">
      <c r="A1155" s="8"/>
      <c r="B1155" s="7"/>
      <c r="C1155" s="7"/>
      <c r="D1155" s="218"/>
      <c r="E1155" s="224"/>
      <c r="F1155" s="224"/>
      <c r="G1155" s="246"/>
      <c r="H1155" s="246"/>
      <c r="I1155" s="224"/>
      <c r="J1155" s="218"/>
      <c r="K1155" s="88"/>
    </row>
    <row r="1156" spans="1:11" x14ac:dyDescent="0.2">
      <c r="A1156" s="8"/>
      <c r="B1156" s="7"/>
      <c r="C1156" s="7"/>
      <c r="D1156" s="218"/>
      <c r="E1156" s="224"/>
      <c r="F1156" s="224"/>
      <c r="G1156" s="246"/>
      <c r="H1156" s="246"/>
      <c r="I1156" s="224"/>
      <c r="J1156" s="218"/>
      <c r="K1156" s="88"/>
    </row>
    <row r="1157" spans="1:11" x14ac:dyDescent="0.2">
      <c r="A1157" s="8"/>
      <c r="B1157" s="7"/>
      <c r="C1157" s="7"/>
      <c r="D1157" s="218"/>
      <c r="E1157" s="224"/>
      <c r="F1157" s="224"/>
      <c r="G1157" s="246"/>
      <c r="H1157" s="246"/>
      <c r="I1157" s="224"/>
      <c r="J1157" s="218"/>
      <c r="K1157" s="88"/>
    </row>
    <row r="1158" spans="1:11" x14ac:dyDescent="0.2">
      <c r="A1158" s="8"/>
      <c r="B1158" s="7"/>
      <c r="C1158" s="7"/>
      <c r="D1158" s="218"/>
      <c r="E1158" s="224"/>
      <c r="F1158" s="224"/>
      <c r="G1158" s="246"/>
      <c r="H1158" s="246"/>
      <c r="I1158" s="224"/>
      <c r="J1158" s="218"/>
      <c r="K1158" s="88"/>
    </row>
    <row r="1159" spans="1:11" x14ac:dyDescent="0.2">
      <c r="A1159" s="8"/>
      <c r="B1159" s="7"/>
      <c r="C1159" s="7"/>
      <c r="D1159" s="218"/>
      <c r="E1159" s="224"/>
      <c r="F1159" s="224"/>
      <c r="G1159" s="246"/>
      <c r="H1159" s="246"/>
      <c r="I1159" s="224"/>
      <c r="J1159" s="218"/>
      <c r="K1159" s="88"/>
    </row>
    <row r="1160" spans="1:11" x14ac:dyDescent="0.2">
      <c r="A1160" s="8"/>
      <c r="B1160" s="7"/>
      <c r="C1160" s="7"/>
      <c r="D1160" s="218"/>
      <c r="E1160" s="224"/>
      <c r="F1160" s="224"/>
      <c r="G1160" s="246"/>
      <c r="H1160" s="246"/>
      <c r="I1160" s="224"/>
      <c r="J1160" s="218"/>
      <c r="K1160" s="88"/>
    </row>
    <row r="1161" spans="1:11" x14ac:dyDescent="0.2">
      <c r="A1161" s="8"/>
      <c r="B1161" s="7"/>
      <c r="C1161" s="7"/>
      <c r="D1161" s="218"/>
      <c r="E1161" s="224"/>
      <c r="F1161" s="224"/>
      <c r="G1161" s="246"/>
      <c r="H1161" s="246"/>
      <c r="I1161" s="224"/>
      <c r="J1161" s="218"/>
      <c r="K1161" s="88"/>
    </row>
    <row r="1162" spans="1:11" x14ac:dyDescent="0.2">
      <c r="A1162" s="8"/>
      <c r="B1162" s="7"/>
      <c r="C1162" s="7"/>
      <c r="D1162" s="218"/>
      <c r="E1162" s="224"/>
      <c r="F1162" s="224"/>
      <c r="G1162" s="246"/>
      <c r="H1162" s="246"/>
      <c r="I1162" s="224"/>
      <c r="J1162" s="218"/>
      <c r="K1162" s="88"/>
    </row>
    <row r="1163" spans="1:11" x14ac:dyDescent="0.2">
      <c r="A1163" s="8"/>
      <c r="B1163" s="7"/>
      <c r="C1163" s="7"/>
      <c r="D1163" s="218"/>
      <c r="E1163" s="224"/>
      <c r="F1163" s="224"/>
      <c r="G1163" s="246"/>
      <c r="H1163" s="246"/>
      <c r="I1163" s="224"/>
      <c r="J1163" s="218"/>
      <c r="K1163" s="88"/>
    </row>
    <row r="1164" spans="1:11" x14ac:dyDescent="0.2">
      <c r="A1164" s="8"/>
      <c r="B1164" s="7"/>
      <c r="C1164" s="7"/>
      <c r="D1164" s="218"/>
      <c r="E1164" s="224"/>
      <c r="F1164" s="224"/>
      <c r="G1164" s="246"/>
      <c r="H1164" s="246"/>
      <c r="I1164" s="224"/>
      <c r="J1164" s="218"/>
      <c r="K1164" s="88"/>
    </row>
    <row r="1165" spans="1:11" x14ac:dyDescent="0.2">
      <c r="A1165" s="8"/>
      <c r="B1165" s="7"/>
      <c r="C1165" s="7"/>
      <c r="D1165" s="218"/>
      <c r="E1165" s="224"/>
      <c r="F1165" s="224"/>
      <c r="G1165" s="246"/>
      <c r="H1165" s="246"/>
      <c r="I1165" s="224"/>
      <c r="J1165" s="218"/>
      <c r="K1165" s="88"/>
    </row>
    <row r="1166" spans="1:11" x14ac:dyDescent="0.2">
      <c r="A1166" s="8"/>
      <c r="B1166" s="7"/>
      <c r="C1166" s="7"/>
      <c r="D1166" s="218"/>
      <c r="E1166" s="224"/>
      <c r="F1166" s="224"/>
      <c r="G1166" s="246"/>
      <c r="H1166" s="246"/>
      <c r="I1166" s="224"/>
      <c r="J1166" s="218"/>
      <c r="K1166" s="88"/>
    </row>
    <row r="1167" spans="1:11" x14ac:dyDescent="0.2">
      <c r="A1167" s="8"/>
      <c r="B1167" s="7"/>
      <c r="C1167" s="7"/>
      <c r="D1167" s="218"/>
      <c r="E1167" s="224"/>
      <c r="F1167" s="224"/>
      <c r="G1167" s="246"/>
      <c r="H1167" s="246"/>
      <c r="I1167" s="224"/>
      <c r="J1167" s="218"/>
      <c r="K1167" s="88"/>
    </row>
    <row r="1168" spans="1:11" x14ac:dyDescent="0.2">
      <c r="A1168" s="8"/>
      <c r="B1168" s="7"/>
      <c r="C1168" s="7"/>
      <c r="D1168" s="218"/>
      <c r="E1168" s="224"/>
      <c r="F1168" s="224"/>
      <c r="G1168" s="246"/>
      <c r="H1168" s="246"/>
      <c r="I1168" s="224"/>
      <c r="J1168" s="218"/>
      <c r="K1168" s="88"/>
    </row>
    <row r="1169" spans="1:11" x14ac:dyDescent="0.2">
      <c r="A1169" s="8"/>
      <c r="B1169" s="7"/>
      <c r="C1169" s="7"/>
      <c r="D1169" s="218"/>
      <c r="E1169" s="224"/>
      <c r="F1169" s="224"/>
      <c r="G1169" s="246"/>
      <c r="H1169" s="246"/>
      <c r="I1169" s="224"/>
      <c r="J1169" s="218"/>
      <c r="K1169" s="88"/>
    </row>
    <row r="1170" spans="1:11" x14ac:dyDescent="0.2">
      <c r="A1170" s="8"/>
      <c r="B1170" s="7"/>
      <c r="C1170" s="7"/>
      <c r="D1170" s="218"/>
      <c r="E1170" s="224"/>
      <c r="F1170" s="224"/>
      <c r="G1170" s="246"/>
      <c r="H1170" s="246"/>
      <c r="I1170" s="224"/>
      <c r="J1170" s="218"/>
      <c r="K1170" s="88"/>
    </row>
    <row r="1171" spans="1:11" x14ac:dyDescent="0.2">
      <c r="A1171" s="8"/>
      <c r="B1171" s="7"/>
      <c r="C1171" s="7"/>
      <c r="D1171" s="218"/>
      <c r="E1171" s="224"/>
      <c r="F1171" s="224"/>
      <c r="G1171" s="246"/>
      <c r="H1171" s="246"/>
      <c r="I1171" s="224"/>
      <c r="J1171" s="218"/>
      <c r="K1171" s="88"/>
    </row>
    <row r="1172" spans="1:11" x14ac:dyDescent="0.2">
      <c r="A1172" s="8"/>
      <c r="B1172" s="7"/>
      <c r="C1172" s="7"/>
      <c r="D1172" s="218"/>
      <c r="E1172" s="224"/>
      <c r="F1172" s="224"/>
      <c r="G1172" s="246"/>
      <c r="H1172" s="246"/>
      <c r="I1172" s="224"/>
      <c r="J1172" s="218"/>
      <c r="K1172" s="88"/>
    </row>
    <row r="1173" spans="1:11" x14ac:dyDescent="0.2">
      <c r="A1173" s="8"/>
      <c r="B1173" s="7"/>
      <c r="C1173" s="7"/>
      <c r="D1173" s="218"/>
      <c r="E1173" s="224"/>
      <c r="F1173" s="224"/>
      <c r="G1173" s="246"/>
      <c r="H1173" s="246"/>
      <c r="I1173" s="224"/>
      <c r="J1173" s="218"/>
      <c r="K1173" s="88"/>
    </row>
    <row r="1174" spans="1:11" x14ac:dyDescent="0.2">
      <c r="A1174" s="8"/>
      <c r="B1174" s="7"/>
      <c r="C1174" s="7"/>
      <c r="D1174" s="218"/>
      <c r="E1174" s="224"/>
      <c r="F1174" s="224"/>
      <c r="G1174" s="246"/>
      <c r="H1174" s="246"/>
      <c r="I1174" s="224"/>
      <c r="J1174" s="218"/>
      <c r="K1174" s="88"/>
    </row>
    <row r="1175" spans="1:11" x14ac:dyDescent="0.2">
      <c r="A1175" s="8"/>
      <c r="B1175" s="7"/>
      <c r="C1175" s="7"/>
      <c r="D1175" s="218"/>
      <c r="E1175" s="224"/>
      <c r="F1175" s="224"/>
      <c r="G1175" s="246"/>
      <c r="H1175" s="246"/>
      <c r="I1175" s="224"/>
      <c r="J1175" s="218"/>
      <c r="K1175" s="88"/>
    </row>
    <row r="1176" spans="1:11" x14ac:dyDescent="0.2">
      <c r="A1176" s="8"/>
      <c r="B1176" s="7"/>
      <c r="C1176" s="7"/>
      <c r="D1176" s="218"/>
      <c r="E1176" s="224"/>
      <c r="F1176" s="224"/>
      <c r="G1176" s="246"/>
      <c r="H1176" s="246"/>
      <c r="I1176" s="224"/>
      <c r="J1176" s="218"/>
      <c r="K1176" s="88"/>
    </row>
    <row r="1177" spans="1:11" x14ac:dyDescent="0.2">
      <c r="A1177" s="8"/>
      <c r="B1177" s="7"/>
      <c r="C1177" s="7"/>
      <c r="D1177" s="218"/>
      <c r="E1177" s="224"/>
      <c r="F1177" s="224"/>
      <c r="G1177" s="246"/>
      <c r="H1177" s="246"/>
      <c r="I1177" s="224"/>
      <c r="J1177" s="218"/>
      <c r="K1177" s="88"/>
    </row>
    <row r="1178" spans="1:11" x14ac:dyDescent="0.2">
      <c r="A1178" s="8"/>
      <c r="B1178" s="7"/>
      <c r="C1178" s="7"/>
      <c r="D1178" s="218"/>
      <c r="E1178" s="224"/>
      <c r="F1178" s="224"/>
      <c r="G1178" s="246"/>
      <c r="H1178" s="246"/>
      <c r="I1178" s="224"/>
      <c r="J1178" s="218"/>
      <c r="K1178" s="88"/>
    </row>
    <row r="1179" spans="1:11" x14ac:dyDescent="0.2">
      <c r="A1179" s="8"/>
      <c r="B1179" s="7"/>
      <c r="C1179" s="7"/>
      <c r="D1179" s="218"/>
      <c r="E1179" s="224"/>
      <c r="F1179" s="224"/>
      <c r="G1179" s="246"/>
      <c r="H1179" s="246"/>
      <c r="I1179" s="224"/>
      <c r="J1179" s="218"/>
      <c r="K1179" s="88"/>
    </row>
    <row r="1180" spans="1:11" x14ac:dyDescent="0.2">
      <c r="A1180" s="8"/>
      <c r="B1180" s="7"/>
      <c r="C1180" s="7"/>
      <c r="D1180" s="218"/>
      <c r="E1180" s="224"/>
      <c r="F1180" s="224"/>
      <c r="G1180" s="246"/>
      <c r="H1180" s="246"/>
      <c r="I1180" s="224"/>
      <c r="J1180" s="218"/>
      <c r="K1180" s="88"/>
    </row>
    <row r="1181" spans="1:11" x14ac:dyDescent="0.2">
      <c r="A1181" s="8"/>
      <c r="B1181" s="7"/>
      <c r="C1181" s="7"/>
      <c r="D1181" s="218"/>
      <c r="E1181" s="224"/>
      <c r="F1181" s="224"/>
      <c r="G1181" s="246"/>
      <c r="H1181" s="246"/>
      <c r="I1181" s="224"/>
      <c r="J1181" s="218"/>
      <c r="K1181" s="88"/>
    </row>
    <row r="1182" spans="1:11" x14ac:dyDescent="0.2">
      <c r="A1182" s="8"/>
      <c r="B1182" s="7"/>
      <c r="C1182" s="7"/>
      <c r="D1182" s="218"/>
      <c r="E1182" s="224"/>
      <c r="F1182" s="224"/>
      <c r="G1182" s="246"/>
      <c r="H1182" s="246"/>
      <c r="I1182" s="224"/>
      <c r="J1182" s="218"/>
      <c r="K1182" s="88"/>
    </row>
    <row r="1183" spans="1:11" x14ac:dyDescent="0.2">
      <c r="A1183" s="8"/>
      <c r="B1183" s="7"/>
      <c r="C1183" s="7"/>
      <c r="D1183" s="218"/>
      <c r="E1183" s="224"/>
      <c r="F1183" s="224"/>
      <c r="G1183" s="246"/>
      <c r="H1183" s="246"/>
      <c r="I1183" s="224"/>
      <c r="J1183" s="218"/>
      <c r="K1183" s="88"/>
    </row>
    <row r="1184" spans="1:11" x14ac:dyDescent="0.2">
      <c r="A1184" s="8"/>
      <c r="B1184" s="7"/>
      <c r="C1184" s="7"/>
      <c r="D1184" s="218"/>
      <c r="E1184" s="224"/>
      <c r="F1184" s="224"/>
      <c r="G1184" s="246"/>
      <c r="H1184" s="246"/>
      <c r="I1184" s="224"/>
      <c r="J1184" s="218"/>
      <c r="K1184" s="88"/>
    </row>
    <row r="1185" spans="1:11" x14ac:dyDescent="0.2">
      <c r="A1185" s="8"/>
      <c r="B1185" s="7"/>
      <c r="C1185" s="7"/>
      <c r="D1185" s="218"/>
      <c r="E1185" s="224"/>
      <c r="F1185" s="224"/>
      <c r="G1185" s="246"/>
      <c r="H1185" s="246"/>
      <c r="I1185" s="224"/>
      <c r="J1185" s="218"/>
      <c r="K1185" s="88"/>
    </row>
    <row r="1186" spans="1:11" x14ac:dyDescent="0.2">
      <c r="A1186" s="8"/>
      <c r="B1186" s="7"/>
      <c r="C1186" s="7"/>
      <c r="D1186" s="218"/>
      <c r="E1186" s="224"/>
      <c r="F1186" s="224"/>
      <c r="G1186" s="246"/>
      <c r="H1186" s="246"/>
      <c r="I1186" s="224"/>
      <c r="J1186" s="218"/>
      <c r="K1186" s="88"/>
    </row>
    <row r="1187" spans="1:11" x14ac:dyDescent="0.2">
      <c r="A1187" s="8"/>
      <c r="B1187" s="7"/>
      <c r="C1187" s="7"/>
      <c r="D1187" s="218"/>
      <c r="E1187" s="224"/>
      <c r="F1187" s="224"/>
      <c r="G1187" s="246"/>
      <c r="H1187" s="246"/>
      <c r="I1187" s="224"/>
      <c r="J1187" s="218"/>
      <c r="K1187" s="88"/>
    </row>
    <row r="1188" spans="1:11" x14ac:dyDescent="0.2">
      <c r="A1188" s="8"/>
      <c r="B1188" s="7"/>
      <c r="C1188" s="7"/>
      <c r="D1188" s="218"/>
      <c r="E1188" s="224"/>
      <c r="F1188" s="224"/>
      <c r="G1188" s="246"/>
      <c r="H1188" s="246"/>
      <c r="I1188" s="224"/>
      <c r="J1188" s="218"/>
      <c r="K1188" s="88"/>
    </row>
    <row r="1189" spans="1:11" x14ac:dyDescent="0.2">
      <c r="A1189" s="8"/>
      <c r="B1189" s="7"/>
      <c r="C1189" s="7"/>
      <c r="D1189" s="218"/>
      <c r="E1189" s="224"/>
      <c r="F1189" s="224"/>
      <c r="G1189" s="246"/>
      <c r="H1189" s="246"/>
      <c r="I1189" s="224"/>
      <c r="J1189" s="218"/>
      <c r="K1189" s="88"/>
    </row>
    <row r="1190" spans="1:11" x14ac:dyDescent="0.2">
      <c r="A1190" s="8"/>
      <c r="B1190" s="7"/>
      <c r="C1190" s="7"/>
      <c r="D1190" s="218"/>
      <c r="E1190" s="224"/>
      <c r="F1190" s="224"/>
      <c r="G1190" s="246"/>
      <c r="H1190" s="246"/>
      <c r="I1190" s="224"/>
      <c r="J1190" s="218"/>
      <c r="K1190" s="88"/>
    </row>
    <row r="1191" spans="1:11" x14ac:dyDescent="0.2">
      <c r="A1191" s="8"/>
      <c r="B1191" s="7"/>
      <c r="C1191" s="7"/>
      <c r="D1191" s="218"/>
      <c r="E1191" s="224"/>
      <c r="F1191" s="224"/>
      <c r="G1191" s="246"/>
      <c r="H1191" s="246"/>
      <c r="I1191" s="224"/>
      <c r="J1191" s="218"/>
      <c r="K1191" s="88"/>
    </row>
    <row r="1192" spans="1:11" x14ac:dyDescent="0.2">
      <c r="A1192" s="8"/>
      <c r="B1192" s="7"/>
      <c r="C1192" s="7"/>
      <c r="D1192" s="218"/>
      <c r="E1192" s="224"/>
      <c r="F1192" s="224"/>
      <c r="G1192" s="246"/>
      <c r="H1192" s="246"/>
      <c r="I1192" s="224"/>
      <c r="J1192" s="218"/>
      <c r="K1192" s="88"/>
    </row>
    <row r="1193" spans="1:11" x14ac:dyDescent="0.2">
      <c r="A1193" s="8"/>
      <c r="B1193" s="7"/>
      <c r="C1193" s="7"/>
      <c r="D1193" s="218"/>
      <c r="E1193" s="224"/>
      <c r="F1193" s="224"/>
      <c r="G1193" s="246"/>
      <c r="H1193" s="246"/>
      <c r="I1193" s="224"/>
      <c r="J1193" s="218"/>
      <c r="K1193" s="88"/>
    </row>
    <row r="1194" spans="1:11" x14ac:dyDescent="0.2">
      <c r="A1194" s="8"/>
      <c r="B1194" s="7"/>
      <c r="C1194" s="7"/>
      <c r="D1194" s="218"/>
      <c r="E1194" s="224"/>
      <c r="F1194" s="224"/>
      <c r="G1194" s="246"/>
      <c r="H1194" s="246"/>
      <c r="I1194" s="224"/>
      <c r="J1194" s="218"/>
      <c r="K1194" s="88"/>
    </row>
    <row r="1195" spans="1:11" x14ac:dyDescent="0.2">
      <c r="A1195" s="8"/>
      <c r="B1195" s="7"/>
      <c r="C1195" s="7"/>
      <c r="D1195" s="218"/>
      <c r="E1195" s="224"/>
      <c r="F1195" s="224"/>
      <c r="G1195" s="246"/>
      <c r="H1195" s="246"/>
      <c r="I1195" s="224"/>
      <c r="J1195" s="218"/>
      <c r="K1195" s="88"/>
    </row>
    <row r="1196" spans="1:11" x14ac:dyDescent="0.2">
      <c r="A1196" s="8"/>
      <c r="B1196" s="7"/>
      <c r="C1196" s="7"/>
      <c r="D1196" s="218"/>
      <c r="E1196" s="224"/>
      <c r="F1196" s="224"/>
      <c r="G1196" s="246"/>
      <c r="H1196" s="246"/>
      <c r="I1196" s="224"/>
      <c r="J1196" s="218"/>
      <c r="K1196" s="88"/>
    </row>
    <row r="1197" spans="1:11" x14ac:dyDescent="0.2">
      <c r="A1197" s="8"/>
      <c r="B1197" s="7"/>
      <c r="C1197" s="7"/>
      <c r="D1197" s="218"/>
      <c r="E1197" s="224"/>
      <c r="F1197" s="224"/>
      <c r="G1197" s="246"/>
      <c r="H1197" s="246"/>
      <c r="I1197" s="224"/>
      <c r="J1197" s="218"/>
      <c r="K1197" s="88"/>
    </row>
    <row r="1198" spans="1:11" x14ac:dyDescent="0.2">
      <c r="A1198" s="8"/>
      <c r="B1198" s="7"/>
      <c r="C1198" s="7"/>
      <c r="D1198" s="218"/>
      <c r="E1198" s="224"/>
      <c r="F1198" s="224"/>
      <c r="G1198" s="246"/>
      <c r="H1198" s="246"/>
      <c r="I1198" s="224"/>
      <c r="J1198" s="218"/>
      <c r="K1198" s="88"/>
    </row>
    <row r="1199" spans="1:11" x14ac:dyDescent="0.2">
      <c r="A1199" s="8"/>
      <c r="B1199" s="7"/>
      <c r="C1199" s="7"/>
      <c r="D1199" s="218"/>
      <c r="E1199" s="224"/>
      <c r="F1199" s="224"/>
      <c r="G1199" s="246"/>
      <c r="H1199" s="246"/>
      <c r="I1199" s="224"/>
      <c r="J1199" s="218"/>
      <c r="K1199" s="88"/>
    </row>
    <row r="1200" spans="1:11" x14ac:dyDescent="0.2">
      <c r="A1200" s="8"/>
      <c r="B1200" s="7"/>
      <c r="C1200" s="7"/>
      <c r="D1200" s="218"/>
      <c r="E1200" s="224"/>
      <c r="F1200" s="224"/>
      <c r="G1200" s="246"/>
      <c r="H1200" s="246"/>
      <c r="I1200" s="224"/>
      <c r="J1200" s="218"/>
      <c r="K1200" s="88"/>
    </row>
    <row r="1201" spans="1:11" x14ac:dyDescent="0.2">
      <c r="A1201" s="8"/>
      <c r="B1201" s="7"/>
      <c r="C1201" s="7"/>
      <c r="D1201" s="218"/>
      <c r="E1201" s="224"/>
      <c r="F1201" s="224"/>
      <c r="G1201" s="246"/>
      <c r="H1201" s="246"/>
      <c r="I1201" s="224"/>
      <c r="J1201" s="218"/>
      <c r="K1201" s="88"/>
    </row>
    <row r="1202" spans="1:11" x14ac:dyDescent="0.2">
      <c r="A1202" s="8"/>
      <c r="B1202" s="7"/>
      <c r="C1202" s="7"/>
      <c r="D1202" s="218"/>
      <c r="E1202" s="224"/>
      <c r="F1202" s="224"/>
      <c r="G1202" s="246"/>
      <c r="H1202" s="246"/>
      <c r="I1202" s="224"/>
      <c r="J1202" s="218"/>
      <c r="K1202" s="88"/>
    </row>
    <row r="1203" spans="1:11" x14ac:dyDescent="0.2">
      <c r="A1203" s="8"/>
      <c r="B1203" s="7"/>
      <c r="C1203" s="7"/>
      <c r="D1203" s="218"/>
      <c r="E1203" s="224"/>
      <c r="F1203" s="224"/>
      <c r="G1203" s="246"/>
      <c r="H1203" s="246"/>
      <c r="I1203" s="224"/>
      <c r="J1203" s="218"/>
      <c r="K1203" s="88"/>
    </row>
    <row r="1204" spans="1:11" x14ac:dyDescent="0.2">
      <c r="A1204" s="8"/>
      <c r="B1204" s="7"/>
      <c r="C1204" s="7"/>
      <c r="D1204" s="218"/>
      <c r="E1204" s="224"/>
      <c r="F1204" s="224"/>
      <c r="G1204" s="246"/>
      <c r="H1204" s="246"/>
      <c r="I1204" s="224"/>
      <c r="J1204" s="218"/>
      <c r="K1204" s="88"/>
    </row>
    <row r="1205" spans="1:11" x14ac:dyDescent="0.2">
      <c r="A1205" s="8"/>
      <c r="B1205" s="7"/>
      <c r="C1205" s="7"/>
      <c r="D1205" s="218"/>
      <c r="E1205" s="224"/>
      <c r="F1205" s="224"/>
      <c r="G1205" s="246"/>
      <c r="H1205" s="246"/>
      <c r="I1205" s="224"/>
      <c r="J1205" s="218"/>
      <c r="K1205" s="88"/>
    </row>
    <row r="1206" spans="1:11" x14ac:dyDescent="0.2">
      <c r="A1206" s="8"/>
      <c r="B1206" s="7"/>
      <c r="C1206" s="7"/>
      <c r="D1206" s="218"/>
      <c r="E1206" s="224"/>
      <c r="F1206" s="224"/>
      <c r="G1206" s="246"/>
      <c r="H1206" s="246"/>
      <c r="I1206" s="224"/>
      <c r="J1206" s="218"/>
      <c r="K1206" s="88"/>
    </row>
    <row r="1207" spans="1:11" x14ac:dyDescent="0.2">
      <c r="A1207" s="8"/>
      <c r="B1207" s="7"/>
      <c r="C1207" s="7"/>
      <c r="D1207" s="218"/>
      <c r="E1207" s="224"/>
      <c r="F1207" s="224"/>
      <c r="G1207" s="246"/>
      <c r="H1207" s="246"/>
      <c r="I1207" s="224"/>
      <c r="J1207" s="218"/>
      <c r="K1207" s="88"/>
    </row>
    <row r="1208" spans="1:11" x14ac:dyDescent="0.2">
      <c r="A1208" s="8"/>
      <c r="B1208" s="7"/>
      <c r="C1208" s="7"/>
      <c r="D1208" s="218"/>
      <c r="E1208" s="224"/>
      <c r="F1208" s="224"/>
      <c r="G1208" s="246"/>
      <c r="H1208" s="246"/>
      <c r="I1208" s="224"/>
      <c r="J1208" s="218"/>
      <c r="K1208" s="88"/>
    </row>
    <row r="1209" spans="1:11" x14ac:dyDescent="0.2">
      <c r="A1209" s="8"/>
      <c r="B1209" s="7"/>
      <c r="C1209" s="7"/>
      <c r="D1209" s="218"/>
      <c r="E1209" s="224"/>
      <c r="F1209" s="224"/>
      <c r="G1209" s="246"/>
      <c r="H1209" s="246"/>
      <c r="I1209" s="224"/>
      <c r="J1209" s="218"/>
      <c r="K1209" s="88"/>
    </row>
    <row r="1210" spans="1:11" x14ac:dyDescent="0.2">
      <c r="A1210" s="8"/>
      <c r="B1210" s="7"/>
      <c r="C1210" s="7"/>
      <c r="D1210" s="218"/>
      <c r="E1210" s="224"/>
      <c r="F1210" s="224"/>
      <c r="G1210" s="246"/>
      <c r="H1210" s="246"/>
      <c r="I1210" s="224"/>
      <c r="J1210" s="218"/>
      <c r="K1210" s="88"/>
    </row>
    <row r="1211" spans="1:11" x14ac:dyDescent="0.2">
      <c r="A1211" s="8"/>
      <c r="B1211" s="7"/>
      <c r="C1211" s="7"/>
      <c r="D1211" s="218"/>
      <c r="E1211" s="224"/>
      <c r="F1211" s="224"/>
      <c r="G1211" s="246"/>
      <c r="H1211" s="246"/>
      <c r="I1211" s="224"/>
      <c r="J1211" s="218"/>
      <c r="K1211" s="88"/>
    </row>
    <row r="1212" spans="1:11" x14ac:dyDescent="0.2">
      <c r="A1212" s="8"/>
      <c r="B1212" s="7"/>
      <c r="C1212" s="7"/>
      <c r="D1212" s="218"/>
      <c r="E1212" s="224"/>
      <c r="F1212" s="224"/>
      <c r="G1212" s="246"/>
      <c r="H1212" s="246"/>
      <c r="I1212" s="224"/>
      <c r="J1212" s="218"/>
      <c r="K1212" s="88"/>
    </row>
    <row r="1213" spans="1:11" x14ac:dyDescent="0.2">
      <c r="A1213" s="8"/>
      <c r="B1213" s="7"/>
      <c r="C1213" s="7"/>
      <c r="D1213" s="218"/>
      <c r="E1213" s="224"/>
      <c r="F1213" s="224"/>
      <c r="G1213" s="246"/>
      <c r="H1213" s="246"/>
      <c r="I1213" s="224"/>
      <c r="J1213" s="218"/>
      <c r="K1213" s="88"/>
    </row>
    <row r="1214" spans="1:11" x14ac:dyDescent="0.2">
      <c r="A1214" s="8"/>
      <c r="B1214" s="7"/>
      <c r="C1214" s="7"/>
      <c r="D1214" s="218"/>
      <c r="E1214" s="224"/>
      <c r="F1214" s="224"/>
      <c r="G1214" s="246"/>
      <c r="H1214" s="246"/>
      <c r="I1214" s="224"/>
      <c r="J1214" s="218"/>
      <c r="K1214" s="88"/>
    </row>
    <row r="1215" spans="1:11" x14ac:dyDescent="0.2">
      <c r="A1215" s="8"/>
      <c r="B1215" s="7"/>
      <c r="C1215" s="7"/>
      <c r="D1215" s="218"/>
      <c r="E1215" s="224"/>
      <c r="F1215" s="224"/>
      <c r="G1215" s="246"/>
      <c r="H1215" s="246"/>
      <c r="I1215" s="224"/>
      <c r="J1215" s="218"/>
      <c r="K1215" s="88"/>
    </row>
    <row r="1216" spans="1:11" x14ac:dyDescent="0.2">
      <c r="A1216" s="8"/>
      <c r="B1216" s="7"/>
      <c r="C1216" s="7"/>
      <c r="D1216" s="218"/>
      <c r="E1216" s="224"/>
      <c r="F1216" s="224"/>
      <c r="G1216" s="246"/>
      <c r="H1216" s="246"/>
      <c r="I1216" s="224"/>
      <c r="J1216" s="218"/>
      <c r="K1216" s="88"/>
    </row>
    <row r="1217" spans="1:11" x14ac:dyDescent="0.2">
      <c r="A1217" s="8"/>
      <c r="B1217" s="7"/>
      <c r="C1217" s="7"/>
      <c r="D1217" s="218"/>
      <c r="E1217" s="224"/>
      <c r="F1217" s="224"/>
      <c r="G1217" s="246"/>
      <c r="H1217" s="246"/>
      <c r="I1217" s="224"/>
      <c r="J1217" s="218"/>
      <c r="K1217" s="88"/>
    </row>
    <row r="1218" spans="1:11" x14ac:dyDescent="0.2">
      <c r="A1218" s="8"/>
      <c r="B1218" s="7"/>
      <c r="C1218" s="7"/>
      <c r="D1218" s="218"/>
      <c r="E1218" s="224"/>
      <c r="F1218" s="224"/>
      <c r="G1218" s="246"/>
      <c r="H1218" s="246"/>
      <c r="I1218" s="224"/>
      <c r="J1218" s="218"/>
      <c r="K1218" s="88"/>
    </row>
    <row r="1219" spans="1:11" x14ac:dyDescent="0.2">
      <c r="A1219" s="8"/>
      <c r="B1219" s="7"/>
      <c r="C1219" s="7"/>
      <c r="D1219" s="218"/>
      <c r="E1219" s="224"/>
      <c r="F1219" s="224"/>
      <c r="G1219" s="246"/>
      <c r="H1219" s="246"/>
      <c r="I1219" s="224"/>
      <c r="J1219" s="218"/>
      <c r="K1219" s="88"/>
    </row>
    <row r="1220" spans="1:11" x14ac:dyDescent="0.2">
      <c r="A1220" s="8"/>
      <c r="B1220" s="7"/>
      <c r="C1220" s="7"/>
      <c r="D1220" s="218"/>
      <c r="E1220" s="224"/>
      <c r="F1220" s="224"/>
      <c r="G1220" s="246"/>
      <c r="H1220" s="246"/>
      <c r="I1220" s="224"/>
      <c r="J1220" s="218"/>
      <c r="K1220" s="88"/>
    </row>
    <row r="1221" spans="1:11" x14ac:dyDescent="0.2">
      <c r="A1221" s="8"/>
      <c r="B1221" s="7"/>
      <c r="C1221" s="7"/>
      <c r="D1221" s="218"/>
      <c r="E1221" s="224"/>
      <c r="F1221" s="224"/>
      <c r="G1221" s="246"/>
      <c r="H1221" s="246"/>
      <c r="I1221" s="224"/>
      <c r="J1221" s="218"/>
      <c r="K1221" s="88"/>
    </row>
    <row r="1222" spans="1:11" x14ac:dyDescent="0.2">
      <c r="A1222" s="8"/>
      <c r="B1222" s="7"/>
      <c r="C1222" s="7"/>
      <c r="D1222" s="218"/>
      <c r="E1222" s="224"/>
      <c r="F1222" s="224"/>
      <c r="G1222" s="246"/>
      <c r="H1222" s="246"/>
      <c r="I1222" s="224"/>
      <c r="J1222" s="218"/>
      <c r="K1222" s="88"/>
    </row>
    <row r="1223" spans="1:11" x14ac:dyDescent="0.2">
      <c r="A1223" s="8"/>
      <c r="B1223" s="7"/>
      <c r="C1223" s="7"/>
      <c r="D1223" s="218"/>
      <c r="E1223" s="224"/>
      <c r="F1223" s="224"/>
      <c r="G1223" s="246"/>
      <c r="H1223" s="246"/>
      <c r="I1223" s="224"/>
      <c r="J1223" s="218"/>
      <c r="K1223" s="88"/>
    </row>
    <row r="1224" spans="1:11" x14ac:dyDescent="0.2">
      <c r="A1224" s="8"/>
      <c r="B1224" s="7"/>
      <c r="C1224" s="7"/>
      <c r="D1224" s="218"/>
      <c r="E1224" s="224"/>
      <c r="F1224" s="224"/>
      <c r="G1224" s="246"/>
      <c r="H1224" s="246"/>
      <c r="I1224" s="224"/>
      <c r="J1224" s="218"/>
      <c r="K1224" s="88"/>
    </row>
    <row r="1225" spans="1:11" x14ac:dyDescent="0.2">
      <c r="A1225" s="8"/>
      <c r="B1225" s="7"/>
      <c r="C1225" s="7"/>
      <c r="D1225" s="218"/>
      <c r="E1225" s="224"/>
      <c r="F1225" s="224"/>
      <c r="G1225" s="246"/>
      <c r="H1225" s="246"/>
      <c r="I1225" s="224"/>
      <c r="J1225" s="218"/>
      <c r="K1225" s="88"/>
    </row>
    <row r="1226" spans="1:11" x14ac:dyDescent="0.2">
      <c r="A1226" s="8"/>
      <c r="B1226" s="7"/>
      <c r="C1226" s="7"/>
      <c r="D1226" s="218"/>
      <c r="E1226" s="224"/>
      <c r="F1226" s="224"/>
      <c r="G1226" s="246"/>
      <c r="H1226" s="246"/>
      <c r="I1226" s="224"/>
      <c r="J1226" s="218"/>
      <c r="K1226" s="88"/>
    </row>
    <row r="1227" spans="1:11" x14ac:dyDescent="0.2">
      <c r="A1227" s="8"/>
      <c r="B1227" s="7"/>
      <c r="C1227" s="7"/>
      <c r="D1227" s="218"/>
      <c r="E1227" s="224"/>
      <c r="F1227" s="224"/>
      <c r="G1227" s="246"/>
      <c r="H1227" s="246"/>
      <c r="I1227" s="224"/>
      <c r="J1227" s="218"/>
      <c r="K1227" s="88"/>
    </row>
    <row r="1228" spans="1:11" x14ac:dyDescent="0.2">
      <c r="A1228" s="8"/>
      <c r="B1228" s="7"/>
      <c r="C1228" s="7"/>
      <c r="D1228" s="218"/>
      <c r="E1228" s="224"/>
      <c r="F1228" s="224"/>
      <c r="G1228" s="246"/>
      <c r="H1228" s="246"/>
      <c r="I1228" s="224"/>
      <c r="J1228" s="218"/>
      <c r="K1228" s="88"/>
    </row>
    <row r="1229" spans="1:11" x14ac:dyDescent="0.2">
      <c r="A1229" s="8"/>
      <c r="B1229" s="7"/>
      <c r="C1229" s="7"/>
      <c r="D1229" s="218"/>
      <c r="E1229" s="224"/>
      <c r="F1229" s="224"/>
      <c r="G1229" s="246"/>
      <c r="H1229" s="246"/>
      <c r="I1229" s="224"/>
      <c r="J1229" s="218"/>
      <c r="K1229" s="88"/>
    </row>
    <row r="1230" spans="1:11" x14ac:dyDescent="0.2">
      <c r="A1230" s="8"/>
      <c r="B1230" s="7"/>
      <c r="C1230" s="7"/>
      <c r="D1230" s="218"/>
      <c r="E1230" s="224"/>
      <c r="F1230" s="224"/>
      <c r="G1230" s="246"/>
      <c r="H1230" s="246"/>
      <c r="I1230" s="224"/>
      <c r="J1230" s="218"/>
      <c r="K1230" s="88"/>
    </row>
    <row r="1231" spans="1:11" x14ac:dyDescent="0.2">
      <c r="A1231" s="8"/>
      <c r="B1231" s="7"/>
      <c r="C1231" s="7"/>
      <c r="D1231" s="218"/>
      <c r="E1231" s="224"/>
      <c r="F1231" s="224"/>
      <c r="G1231" s="246"/>
      <c r="H1231" s="246"/>
      <c r="I1231" s="224"/>
      <c r="J1231" s="218"/>
      <c r="K1231" s="88"/>
    </row>
    <row r="1232" spans="1:11" x14ac:dyDescent="0.2">
      <c r="A1232" s="8"/>
      <c r="B1232" s="7"/>
      <c r="C1232" s="7"/>
      <c r="D1232" s="218"/>
      <c r="E1232" s="224"/>
      <c r="F1232" s="224"/>
      <c r="G1232" s="246"/>
      <c r="H1232" s="246"/>
      <c r="I1232" s="224"/>
      <c r="J1232" s="218"/>
      <c r="K1232" s="88"/>
    </row>
    <row r="1233" spans="1:11" x14ac:dyDescent="0.2">
      <c r="A1233" s="8"/>
      <c r="B1233" s="7"/>
      <c r="C1233" s="7"/>
      <c r="D1233" s="218"/>
      <c r="E1233" s="224"/>
      <c r="F1233" s="224"/>
      <c r="G1233" s="246"/>
      <c r="H1233" s="246"/>
      <c r="I1233" s="224"/>
      <c r="J1233" s="218"/>
      <c r="K1233" s="88"/>
    </row>
    <row r="1234" spans="1:11" x14ac:dyDescent="0.2">
      <c r="A1234" s="8"/>
      <c r="B1234" s="7"/>
      <c r="C1234" s="7"/>
      <c r="D1234" s="218"/>
      <c r="E1234" s="224"/>
      <c r="F1234" s="224"/>
      <c r="G1234" s="246"/>
      <c r="H1234" s="246"/>
      <c r="I1234" s="224"/>
      <c r="J1234" s="218"/>
      <c r="K1234" s="88"/>
    </row>
    <row r="1235" spans="1:11" x14ac:dyDescent="0.2">
      <c r="A1235" s="8"/>
      <c r="B1235" s="7"/>
      <c r="C1235" s="7"/>
      <c r="D1235" s="218"/>
      <c r="E1235" s="224"/>
      <c r="F1235" s="224"/>
      <c r="G1235" s="246"/>
      <c r="H1235" s="246"/>
      <c r="I1235" s="224"/>
      <c r="J1235" s="218"/>
      <c r="K1235" s="88"/>
    </row>
    <row r="1236" spans="1:11" x14ac:dyDescent="0.2">
      <c r="A1236" s="8"/>
      <c r="B1236" s="7"/>
      <c r="C1236" s="7"/>
      <c r="D1236" s="218"/>
      <c r="E1236" s="224"/>
      <c r="F1236" s="224"/>
      <c r="G1236" s="246"/>
      <c r="H1236" s="246"/>
      <c r="I1236" s="224"/>
      <c r="J1236" s="218"/>
      <c r="K1236" s="88"/>
    </row>
    <row r="1237" spans="1:11" x14ac:dyDescent="0.2">
      <c r="A1237" s="8"/>
      <c r="B1237" s="7"/>
      <c r="C1237" s="7"/>
      <c r="D1237" s="218"/>
      <c r="E1237" s="224"/>
      <c r="F1237" s="224"/>
      <c r="G1237" s="246"/>
      <c r="H1237" s="246"/>
      <c r="I1237" s="224"/>
      <c r="J1237" s="218"/>
      <c r="K1237" s="88"/>
    </row>
    <row r="1238" spans="1:11" x14ac:dyDescent="0.2">
      <c r="A1238" s="8"/>
      <c r="B1238" s="7"/>
      <c r="C1238" s="7"/>
      <c r="D1238" s="218"/>
      <c r="E1238" s="224"/>
      <c r="F1238" s="224"/>
      <c r="G1238" s="246"/>
      <c r="H1238" s="246"/>
      <c r="I1238" s="224"/>
      <c r="J1238" s="218"/>
      <c r="K1238" s="88"/>
    </row>
    <row r="1239" spans="1:11" x14ac:dyDescent="0.2">
      <c r="A1239" s="8"/>
      <c r="B1239" s="7"/>
      <c r="C1239" s="7"/>
      <c r="D1239" s="218"/>
      <c r="E1239" s="224"/>
      <c r="F1239" s="224"/>
      <c r="G1239" s="246"/>
      <c r="H1239" s="246"/>
      <c r="I1239" s="224"/>
      <c r="J1239" s="218"/>
      <c r="K1239" s="88"/>
    </row>
    <row r="1240" spans="1:11" x14ac:dyDescent="0.2">
      <c r="A1240" s="8"/>
      <c r="B1240" s="7"/>
      <c r="C1240" s="7"/>
      <c r="D1240" s="218"/>
      <c r="E1240" s="224"/>
      <c r="F1240" s="224"/>
      <c r="G1240" s="246"/>
      <c r="H1240" s="246"/>
      <c r="I1240" s="224"/>
      <c r="J1240" s="218"/>
      <c r="K1240" s="88"/>
    </row>
    <row r="1241" spans="1:11" x14ac:dyDescent="0.2">
      <c r="A1241" s="8"/>
      <c r="B1241" s="7"/>
      <c r="C1241" s="7"/>
      <c r="D1241" s="218"/>
      <c r="E1241" s="224"/>
      <c r="F1241" s="224"/>
      <c r="G1241" s="246"/>
      <c r="H1241" s="246"/>
      <c r="I1241" s="224"/>
      <c r="J1241" s="218"/>
      <c r="K1241" s="88"/>
    </row>
    <row r="1242" spans="1:11" x14ac:dyDescent="0.2">
      <c r="A1242" s="8"/>
      <c r="B1242" s="7"/>
      <c r="C1242" s="7"/>
      <c r="D1242" s="218"/>
      <c r="E1242" s="224"/>
      <c r="F1242" s="224"/>
      <c r="G1242" s="246"/>
      <c r="H1242" s="246"/>
      <c r="I1242" s="224"/>
      <c r="J1242" s="218"/>
      <c r="K1242" s="88"/>
    </row>
    <row r="1243" spans="1:11" x14ac:dyDescent="0.2">
      <c r="A1243" s="8"/>
      <c r="B1243" s="7"/>
      <c r="C1243" s="7"/>
      <c r="D1243" s="218"/>
      <c r="E1243" s="224"/>
      <c r="F1243" s="224"/>
      <c r="G1243" s="246"/>
      <c r="H1243" s="246"/>
      <c r="I1243" s="224"/>
      <c r="J1243" s="218"/>
      <c r="K1243" s="88"/>
    </row>
    <row r="1244" spans="1:11" x14ac:dyDescent="0.2">
      <c r="A1244" s="8"/>
      <c r="B1244" s="7"/>
      <c r="C1244" s="7"/>
      <c r="D1244" s="218"/>
      <c r="E1244" s="224"/>
      <c r="F1244" s="224"/>
      <c r="G1244" s="246"/>
      <c r="H1244" s="246"/>
      <c r="I1244" s="224"/>
      <c r="J1244" s="218"/>
      <c r="K1244" s="88"/>
    </row>
    <row r="1245" spans="1:11" x14ac:dyDescent="0.2">
      <c r="A1245" s="8"/>
      <c r="B1245" s="7"/>
      <c r="C1245" s="7"/>
      <c r="D1245" s="218"/>
      <c r="E1245" s="224"/>
      <c r="F1245" s="224"/>
      <c r="G1245" s="246"/>
      <c r="H1245" s="246"/>
      <c r="I1245" s="224"/>
      <c r="J1245" s="218"/>
      <c r="K1245" s="88"/>
    </row>
    <row r="1246" spans="1:11" x14ac:dyDescent="0.2">
      <c r="A1246" s="8"/>
      <c r="B1246" s="7"/>
      <c r="C1246" s="7"/>
      <c r="D1246" s="218"/>
      <c r="E1246" s="224"/>
      <c r="F1246" s="224"/>
      <c r="G1246" s="246"/>
      <c r="H1246" s="246"/>
      <c r="I1246" s="224"/>
      <c r="J1246" s="218"/>
      <c r="K1246" s="88"/>
    </row>
    <row r="1247" spans="1:11" x14ac:dyDescent="0.2">
      <c r="A1247" s="8"/>
      <c r="B1247" s="7"/>
      <c r="C1247" s="7"/>
      <c r="D1247" s="218"/>
      <c r="E1247" s="224"/>
      <c r="F1247" s="224"/>
      <c r="G1247" s="246"/>
      <c r="H1247" s="246"/>
      <c r="I1247" s="224"/>
      <c r="J1247" s="218"/>
      <c r="K1247" s="88"/>
    </row>
    <row r="1248" spans="1:11" x14ac:dyDescent="0.2">
      <c r="A1248" s="8"/>
      <c r="B1248" s="7"/>
      <c r="C1248" s="7"/>
      <c r="D1248" s="218"/>
      <c r="E1248" s="224"/>
      <c r="F1248" s="224"/>
      <c r="G1248" s="246"/>
      <c r="H1248" s="246"/>
      <c r="I1248" s="224"/>
      <c r="J1248" s="218"/>
      <c r="K1248" s="88"/>
    </row>
    <row r="1249" spans="1:11" x14ac:dyDescent="0.2">
      <c r="A1249" s="8"/>
      <c r="B1249" s="7"/>
      <c r="C1249" s="7"/>
      <c r="D1249" s="218"/>
      <c r="E1249" s="224"/>
      <c r="F1249" s="224"/>
      <c r="G1249" s="246"/>
      <c r="H1249" s="246"/>
      <c r="I1249" s="224"/>
      <c r="J1249" s="218"/>
      <c r="K1249" s="88"/>
    </row>
    <row r="1250" spans="1:11" x14ac:dyDescent="0.2">
      <c r="A1250" s="8"/>
      <c r="B1250" s="7"/>
      <c r="C1250" s="7"/>
      <c r="D1250" s="218"/>
      <c r="E1250" s="224"/>
      <c r="F1250" s="224"/>
      <c r="G1250" s="246"/>
      <c r="H1250" s="246"/>
      <c r="I1250" s="224"/>
      <c r="J1250" s="218"/>
      <c r="K1250" s="88"/>
    </row>
    <row r="1251" spans="1:11" x14ac:dyDescent="0.2">
      <c r="A1251" s="8"/>
      <c r="B1251" s="7"/>
      <c r="C1251" s="7"/>
      <c r="D1251" s="218"/>
      <c r="E1251" s="224"/>
      <c r="F1251" s="224"/>
      <c r="G1251" s="246"/>
      <c r="H1251" s="246"/>
      <c r="I1251" s="224"/>
      <c r="J1251" s="218"/>
      <c r="K1251" s="88"/>
    </row>
    <row r="1252" spans="1:11" x14ac:dyDescent="0.2">
      <c r="A1252" s="8"/>
      <c r="B1252" s="7"/>
      <c r="C1252" s="7"/>
      <c r="D1252" s="218"/>
      <c r="E1252" s="224"/>
      <c r="F1252" s="224"/>
      <c r="G1252" s="246"/>
      <c r="H1252" s="246"/>
      <c r="I1252" s="224"/>
      <c r="J1252" s="218"/>
      <c r="K1252" s="88"/>
    </row>
    <row r="1253" spans="1:11" x14ac:dyDescent="0.2">
      <c r="A1253" s="8"/>
      <c r="B1253" s="7"/>
      <c r="C1253" s="7"/>
      <c r="D1253" s="218"/>
      <c r="E1253" s="224"/>
      <c r="F1253" s="224"/>
      <c r="G1253" s="246"/>
      <c r="H1253" s="246"/>
      <c r="I1253" s="224"/>
      <c r="J1253" s="218"/>
      <c r="K1253" s="88"/>
    </row>
    <row r="1254" spans="1:11" x14ac:dyDescent="0.2">
      <c r="A1254" s="8"/>
      <c r="B1254" s="7"/>
      <c r="C1254" s="7"/>
      <c r="D1254" s="218"/>
      <c r="E1254" s="224"/>
      <c r="F1254" s="224"/>
      <c r="G1254" s="246"/>
      <c r="H1254" s="246"/>
      <c r="I1254" s="224"/>
      <c r="J1254" s="218"/>
      <c r="K1254" s="88"/>
    </row>
    <row r="1255" spans="1:11" x14ac:dyDescent="0.2">
      <c r="A1255" s="8"/>
      <c r="B1255" s="7"/>
      <c r="C1255" s="7"/>
      <c r="D1255" s="218"/>
      <c r="E1255" s="224"/>
      <c r="F1255" s="224"/>
      <c r="G1255" s="246"/>
      <c r="H1255" s="246"/>
      <c r="I1255" s="224"/>
      <c r="J1255" s="218"/>
      <c r="K1255" s="88"/>
    </row>
    <row r="1256" spans="1:11" x14ac:dyDescent="0.2">
      <c r="A1256" s="8"/>
      <c r="B1256" s="7"/>
      <c r="C1256" s="7"/>
      <c r="D1256" s="218"/>
      <c r="E1256" s="224"/>
      <c r="F1256" s="224"/>
      <c r="G1256" s="246"/>
      <c r="H1256" s="246"/>
      <c r="I1256" s="224"/>
      <c r="J1256" s="218"/>
      <c r="K1256" s="88"/>
    </row>
    <row r="1257" spans="1:11" x14ac:dyDescent="0.2">
      <c r="A1257" s="8"/>
      <c r="B1257" s="7"/>
      <c r="C1257" s="7"/>
      <c r="D1257" s="218"/>
      <c r="E1257" s="224"/>
      <c r="F1257" s="224"/>
      <c r="G1257" s="246"/>
      <c r="H1257" s="246"/>
      <c r="I1257" s="224"/>
      <c r="J1257" s="218"/>
      <c r="K1257" s="88"/>
    </row>
    <row r="1258" spans="1:11" x14ac:dyDescent="0.2">
      <c r="A1258" s="8"/>
      <c r="B1258" s="7"/>
      <c r="C1258" s="7"/>
      <c r="D1258" s="218"/>
      <c r="E1258" s="224"/>
      <c r="F1258" s="224"/>
      <c r="G1258" s="246"/>
      <c r="H1258" s="246"/>
      <c r="I1258" s="224"/>
      <c r="J1258" s="218"/>
      <c r="K1258" s="88"/>
    </row>
    <row r="1259" spans="1:11" x14ac:dyDescent="0.2">
      <c r="A1259" s="8"/>
      <c r="B1259" s="7"/>
      <c r="C1259" s="7"/>
      <c r="D1259" s="218"/>
      <c r="E1259" s="224"/>
      <c r="F1259" s="224"/>
      <c r="G1259" s="246"/>
      <c r="H1259" s="246"/>
      <c r="I1259" s="224"/>
      <c r="J1259" s="218"/>
      <c r="K1259" s="88"/>
    </row>
    <row r="1260" spans="1:11" x14ac:dyDescent="0.2">
      <c r="A1260" s="8"/>
      <c r="B1260" s="7"/>
      <c r="C1260" s="7"/>
      <c r="D1260" s="218"/>
      <c r="E1260" s="224"/>
      <c r="F1260" s="224"/>
      <c r="G1260" s="246"/>
      <c r="H1260" s="246"/>
      <c r="I1260" s="224"/>
      <c r="J1260" s="218"/>
      <c r="K1260" s="88"/>
    </row>
    <row r="1261" spans="1:11" x14ac:dyDescent="0.2">
      <c r="A1261" s="8"/>
      <c r="B1261" s="7"/>
      <c r="C1261" s="7"/>
      <c r="D1261" s="218"/>
      <c r="E1261" s="224"/>
      <c r="F1261" s="224"/>
      <c r="G1261" s="246"/>
      <c r="H1261" s="246"/>
      <c r="I1261" s="224"/>
      <c r="J1261" s="218"/>
      <c r="K1261" s="88"/>
    </row>
    <row r="1262" spans="1:11" x14ac:dyDescent="0.2">
      <c r="A1262" s="8"/>
      <c r="B1262" s="7"/>
      <c r="C1262" s="7"/>
      <c r="D1262" s="218"/>
      <c r="E1262" s="224"/>
      <c r="F1262" s="224"/>
      <c r="G1262" s="246"/>
      <c r="H1262" s="246"/>
      <c r="I1262" s="224"/>
      <c r="J1262" s="218"/>
      <c r="K1262" s="88"/>
    </row>
    <row r="1263" spans="1:11" x14ac:dyDescent="0.2">
      <c r="A1263" s="8"/>
      <c r="B1263" s="7"/>
      <c r="C1263" s="7"/>
      <c r="D1263" s="218"/>
      <c r="E1263" s="224"/>
      <c r="F1263" s="224"/>
      <c r="G1263" s="246"/>
      <c r="H1263" s="246"/>
      <c r="I1263" s="224"/>
      <c r="J1263" s="218"/>
      <c r="K1263" s="88"/>
    </row>
    <row r="1264" spans="1:11" x14ac:dyDescent="0.2">
      <c r="A1264" s="8"/>
      <c r="B1264" s="7"/>
      <c r="C1264" s="7"/>
      <c r="D1264" s="218"/>
      <c r="E1264" s="224"/>
      <c r="F1264" s="224"/>
      <c r="G1264" s="246"/>
      <c r="H1264" s="246"/>
      <c r="I1264" s="224"/>
      <c r="J1264" s="218"/>
      <c r="K1264" s="88"/>
    </row>
    <row r="1265" spans="1:11" x14ac:dyDescent="0.2">
      <c r="A1265" s="8"/>
      <c r="B1265" s="7"/>
      <c r="C1265" s="7"/>
      <c r="D1265" s="218"/>
      <c r="E1265" s="224"/>
      <c r="F1265" s="224"/>
      <c r="G1265" s="246"/>
      <c r="H1265" s="246"/>
      <c r="I1265" s="224"/>
      <c r="J1265" s="218"/>
      <c r="K1265" s="88"/>
    </row>
    <row r="1266" spans="1:11" x14ac:dyDescent="0.2">
      <c r="A1266" s="8"/>
      <c r="B1266" s="7"/>
      <c r="C1266" s="7"/>
      <c r="D1266" s="218"/>
      <c r="E1266" s="224"/>
      <c r="F1266" s="224"/>
      <c r="G1266" s="246"/>
      <c r="H1266" s="246"/>
      <c r="I1266" s="224"/>
      <c r="J1266" s="218"/>
      <c r="K1266" s="88"/>
    </row>
    <row r="1267" spans="1:11" x14ac:dyDescent="0.2">
      <c r="A1267" s="8"/>
      <c r="B1267" s="7"/>
      <c r="C1267" s="7"/>
      <c r="D1267" s="218"/>
      <c r="E1267" s="224"/>
      <c r="F1267" s="224"/>
      <c r="G1267" s="246"/>
      <c r="H1267" s="246"/>
      <c r="I1267" s="224"/>
      <c r="J1267" s="218"/>
      <c r="K1267" s="88"/>
    </row>
    <row r="1268" spans="1:11" x14ac:dyDescent="0.2">
      <c r="A1268" s="8"/>
      <c r="B1268" s="7"/>
      <c r="C1268" s="7"/>
      <c r="D1268" s="218"/>
      <c r="E1268" s="224"/>
      <c r="F1268" s="224"/>
      <c r="G1268" s="246"/>
      <c r="H1268" s="246"/>
      <c r="I1268" s="224"/>
      <c r="J1268" s="218"/>
      <c r="K1268" s="88"/>
    </row>
    <row r="1269" spans="1:11" x14ac:dyDescent="0.2">
      <c r="A1269" s="8"/>
      <c r="B1269" s="7"/>
      <c r="C1269" s="7"/>
      <c r="D1269" s="218"/>
      <c r="E1269" s="224"/>
      <c r="F1269" s="224"/>
      <c r="G1269" s="246"/>
      <c r="H1269" s="246"/>
      <c r="I1269" s="224"/>
      <c r="J1269" s="218"/>
      <c r="K1269" s="88"/>
    </row>
    <row r="1270" spans="1:11" x14ac:dyDescent="0.2">
      <c r="A1270" s="8"/>
      <c r="B1270" s="7"/>
      <c r="C1270" s="7"/>
      <c r="D1270" s="218"/>
      <c r="E1270" s="224"/>
      <c r="F1270" s="224"/>
      <c r="G1270" s="246"/>
      <c r="H1270" s="246"/>
      <c r="I1270" s="224"/>
      <c r="J1270" s="218"/>
      <c r="K1270" s="88"/>
    </row>
    <row r="1271" spans="1:11" x14ac:dyDescent="0.2">
      <c r="A1271" s="8"/>
      <c r="B1271" s="7"/>
      <c r="C1271" s="7"/>
      <c r="D1271" s="218"/>
      <c r="E1271" s="224"/>
      <c r="F1271" s="224"/>
      <c r="G1271" s="246"/>
      <c r="H1271" s="246"/>
      <c r="I1271" s="224"/>
      <c r="J1271" s="218"/>
      <c r="K1271" s="88"/>
    </row>
    <row r="1272" spans="1:11" x14ac:dyDescent="0.2">
      <c r="A1272" s="8"/>
      <c r="B1272" s="7"/>
      <c r="C1272" s="7"/>
      <c r="D1272" s="218"/>
      <c r="E1272" s="224"/>
      <c r="F1272" s="224"/>
      <c r="G1272" s="246"/>
      <c r="H1272" s="246"/>
      <c r="I1272" s="224"/>
      <c r="J1272" s="218"/>
      <c r="K1272" s="88"/>
    </row>
    <row r="1273" spans="1:11" x14ac:dyDescent="0.2">
      <c r="A1273" s="8"/>
      <c r="B1273" s="7"/>
      <c r="C1273" s="7"/>
      <c r="D1273" s="218"/>
      <c r="E1273" s="224"/>
      <c r="F1273" s="224"/>
      <c r="G1273" s="246"/>
      <c r="H1273" s="246"/>
      <c r="I1273" s="224"/>
      <c r="J1273" s="218"/>
      <c r="K1273" s="88"/>
    </row>
    <row r="1274" spans="1:11" x14ac:dyDescent="0.2">
      <c r="A1274" s="8"/>
      <c r="B1274" s="7"/>
      <c r="C1274" s="7"/>
      <c r="D1274" s="218"/>
      <c r="E1274" s="224"/>
      <c r="F1274" s="224"/>
      <c r="G1274" s="246"/>
      <c r="H1274" s="246"/>
      <c r="I1274" s="224"/>
      <c r="J1274" s="218"/>
      <c r="K1274" s="88"/>
    </row>
    <row r="1275" spans="1:11" x14ac:dyDescent="0.2">
      <c r="A1275" s="8"/>
      <c r="B1275" s="7"/>
      <c r="C1275" s="7"/>
      <c r="D1275" s="218"/>
      <c r="E1275" s="224"/>
      <c r="F1275" s="224"/>
      <c r="G1275" s="246"/>
      <c r="H1275" s="246"/>
      <c r="I1275" s="224"/>
      <c r="J1275" s="218"/>
      <c r="K1275" s="88"/>
    </row>
    <row r="1276" spans="1:11" x14ac:dyDescent="0.2">
      <c r="A1276" s="8"/>
      <c r="B1276" s="7"/>
      <c r="C1276" s="7"/>
      <c r="D1276" s="218"/>
      <c r="E1276" s="224"/>
      <c r="F1276" s="224"/>
      <c r="G1276" s="246"/>
      <c r="H1276" s="246"/>
      <c r="I1276" s="224"/>
      <c r="J1276" s="218"/>
      <c r="K1276" s="88"/>
    </row>
    <row r="1277" spans="1:11" x14ac:dyDescent="0.2">
      <c r="A1277" s="8"/>
      <c r="B1277" s="7"/>
      <c r="C1277" s="7"/>
      <c r="D1277" s="218"/>
      <c r="E1277" s="224"/>
      <c r="F1277" s="224"/>
      <c r="G1277" s="246"/>
      <c r="H1277" s="246"/>
      <c r="I1277" s="224"/>
      <c r="J1277" s="218"/>
      <c r="K1277" s="88"/>
    </row>
    <row r="1278" spans="1:11" x14ac:dyDescent="0.2">
      <c r="A1278" s="8"/>
      <c r="B1278" s="7"/>
      <c r="C1278" s="7"/>
      <c r="D1278" s="218"/>
      <c r="E1278" s="224"/>
      <c r="F1278" s="224"/>
      <c r="G1278" s="246"/>
      <c r="H1278" s="246"/>
      <c r="I1278" s="224"/>
      <c r="J1278" s="218"/>
      <c r="K1278" s="88"/>
    </row>
    <row r="1279" spans="1:11" x14ac:dyDescent="0.2">
      <c r="A1279" s="8"/>
      <c r="B1279" s="7"/>
      <c r="C1279" s="7"/>
      <c r="D1279" s="218"/>
      <c r="E1279" s="224"/>
      <c r="F1279" s="224"/>
      <c r="G1279" s="246"/>
      <c r="H1279" s="246"/>
      <c r="I1279" s="224"/>
      <c r="J1279" s="218"/>
      <c r="K1279" s="88"/>
    </row>
    <row r="1280" spans="1:11" x14ac:dyDescent="0.2">
      <c r="A1280" s="8"/>
      <c r="B1280" s="7"/>
      <c r="C1280" s="7"/>
      <c r="D1280" s="218"/>
      <c r="E1280" s="224"/>
      <c r="F1280" s="224"/>
      <c r="G1280" s="246"/>
      <c r="H1280" s="246"/>
      <c r="I1280" s="224"/>
      <c r="J1280" s="218"/>
      <c r="K1280" s="88"/>
    </row>
    <row r="1281" spans="1:11" x14ac:dyDescent="0.2">
      <c r="A1281" s="8"/>
      <c r="B1281" s="7"/>
      <c r="C1281" s="7"/>
      <c r="D1281" s="218"/>
      <c r="E1281" s="224"/>
      <c r="F1281" s="224"/>
      <c r="G1281" s="246"/>
      <c r="H1281" s="246"/>
      <c r="I1281" s="224"/>
      <c r="J1281" s="218"/>
      <c r="K1281" s="88"/>
    </row>
    <row r="1282" spans="1:11" x14ac:dyDescent="0.2">
      <c r="A1282" s="8"/>
      <c r="B1282" s="7"/>
      <c r="C1282" s="7"/>
      <c r="D1282" s="218"/>
      <c r="E1282" s="224"/>
      <c r="F1282" s="224"/>
      <c r="G1282" s="246"/>
      <c r="H1282" s="246"/>
      <c r="I1282" s="224"/>
      <c r="J1282" s="218"/>
      <c r="K1282" s="88"/>
    </row>
    <row r="1283" spans="1:11" x14ac:dyDescent="0.2">
      <c r="A1283" s="8"/>
      <c r="B1283" s="7"/>
      <c r="C1283" s="7"/>
      <c r="D1283" s="218"/>
      <c r="E1283" s="224"/>
      <c r="F1283" s="224"/>
      <c r="G1283" s="246"/>
      <c r="H1283" s="246"/>
      <c r="I1283" s="224"/>
      <c r="J1283" s="218"/>
      <c r="K1283" s="88"/>
    </row>
    <row r="1284" spans="1:11" x14ac:dyDescent="0.2">
      <c r="A1284" s="8"/>
      <c r="B1284" s="7"/>
      <c r="C1284" s="7"/>
      <c r="D1284" s="218"/>
      <c r="E1284" s="224"/>
      <c r="F1284" s="224"/>
      <c r="G1284" s="246"/>
      <c r="H1284" s="246"/>
      <c r="I1284" s="224"/>
      <c r="J1284" s="218"/>
      <c r="K1284" s="88"/>
    </row>
    <row r="1285" spans="1:11" x14ac:dyDescent="0.2">
      <c r="A1285" s="8"/>
      <c r="B1285" s="7"/>
      <c r="C1285" s="7"/>
      <c r="D1285" s="218"/>
      <c r="E1285" s="224"/>
      <c r="F1285" s="224"/>
      <c r="G1285" s="246"/>
      <c r="H1285" s="246"/>
      <c r="I1285" s="224"/>
      <c r="J1285" s="218"/>
      <c r="K1285" s="88"/>
    </row>
    <row r="1286" spans="1:11" x14ac:dyDescent="0.2">
      <c r="A1286" s="8"/>
      <c r="B1286" s="7"/>
      <c r="C1286" s="7"/>
      <c r="D1286" s="218"/>
      <c r="E1286" s="224"/>
      <c r="F1286" s="224"/>
      <c r="G1286" s="246"/>
      <c r="H1286" s="246"/>
      <c r="I1286" s="224"/>
      <c r="J1286" s="218"/>
      <c r="K1286" s="88"/>
    </row>
    <row r="1287" spans="1:11" x14ac:dyDescent="0.2">
      <c r="A1287" s="8"/>
      <c r="B1287" s="7"/>
      <c r="C1287" s="7"/>
      <c r="D1287" s="218"/>
      <c r="E1287" s="224"/>
      <c r="F1287" s="224"/>
      <c r="G1287" s="246"/>
      <c r="H1287" s="246"/>
      <c r="I1287" s="224"/>
      <c r="J1287" s="218"/>
      <c r="K1287" s="88"/>
    </row>
    <row r="1288" spans="1:11" x14ac:dyDescent="0.2">
      <c r="A1288" s="8"/>
      <c r="B1288" s="7"/>
      <c r="C1288" s="7"/>
      <c r="D1288" s="218"/>
      <c r="E1288" s="224"/>
      <c r="F1288" s="224"/>
      <c r="G1288" s="246"/>
      <c r="H1288" s="246"/>
      <c r="I1288" s="224"/>
      <c r="J1288" s="218"/>
      <c r="K1288" s="88"/>
    </row>
    <row r="1289" spans="1:11" x14ac:dyDescent="0.2">
      <c r="A1289" s="8"/>
      <c r="B1289" s="7"/>
      <c r="C1289" s="7"/>
      <c r="D1289" s="218"/>
      <c r="E1289" s="224"/>
      <c r="F1289" s="224"/>
      <c r="G1289" s="246"/>
      <c r="H1289" s="246"/>
      <c r="I1289" s="224"/>
      <c r="J1289" s="218"/>
      <c r="K1289" s="88"/>
    </row>
    <row r="1290" spans="1:11" x14ac:dyDescent="0.2">
      <c r="A1290" s="8"/>
      <c r="B1290" s="7"/>
      <c r="C1290" s="7"/>
      <c r="D1290" s="218"/>
      <c r="E1290" s="224"/>
      <c r="F1290" s="224"/>
      <c r="G1290" s="246"/>
      <c r="H1290" s="246"/>
      <c r="I1290" s="224"/>
      <c r="J1290" s="218"/>
      <c r="K1290" s="88"/>
    </row>
    <row r="1291" spans="1:11" x14ac:dyDescent="0.2">
      <c r="A1291" s="8"/>
      <c r="B1291" s="7"/>
      <c r="C1291" s="7"/>
      <c r="D1291" s="218"/>
      <c r="E1291" s="224"/>
      <c r="F1291" s="224"/>
      <c r="G1291" s="246"/>
      <c r="H1291" s="246"/>
      <c r="I1291" s="224"/>
      <c r="J1291" s="218"/>
      <c r="K1291" s="88"/>
    </row>
    <row r="1292" spans="1:11" x14ac:dyDescent="0.2">
      <c r="A1292" s="8"/>
      <c r="B1292" s="7"/>
      <c r="C1292" s="7"/>
      <c r="D1292" s="218"/>
      <c r="E1292" s="224"/>
      <c r="F1292" s="224"/>
      <c r="G1292" s="246"/>
      <c r="H1292" s="246"/>
      <c r="I1292" s="224"/>
      <c r="J1292" s="218"/>
      <c r="K1292" s="88"/>
    </row>
    <row r="1293" spans="1:11" x14ac:dyDescent="0.2">
      <c r="A1293" s="8"/>
      <c r="B1293" s="7"/>
      <c r="C1293" s="7"/>
      <c r="D1293" s="218"/>
      <c r="E1293" s="224"/>
      <c r="F1293" s="224"/>
      <c r="G1293" s="246"/>
      <c r="H1293" s="246"/>
      <c r="I1293" s="224"/>
      <c r="J1293" s="218"/>
      <c r="K1293" s="88"/>
    </row>
    <row r="1294" spans="1:11" x14ac:dyDescent="0.2">
      <c r="A1294" s="8"/>
      <c r="B1294" s="7"/>
      <c r="C1294" s="7"/>
      <c r="D1294" s="218"/>
      <c r="E1294" s="224"/>
      <c r="F1294" s="224"/>
      <c r="G1294" s="246"/>
      <c r="H1294" s="246"/>
      <c r="I1294" s="224"/>
      <c r="J1294" s="218"/>
      <c r="K1294" s="88"/>
    </row>
    <row r="1295" spans="1:11" x14ac:dyDescent="0.2">
      <c r="A1295" s="8"/>
      <c r="B1295" s="7"/>
      <c r="C1295" s="7"/>
      <c r="D1295" s="218"/>
      <c r="E1295" s="224"/>
      <c r="F1295" s="224"/>
      <c r="G1295" s="246"/>
      <c r="H1295" s="246"/>
      <c r="I1295" s="224"/>
      <c r="J1295" s="218"/>
      <c r="K1295" s="88"/>
    </row>
    <row r="1296" spans="1:11" x14ac:dyDescent="0.2">
      <c r="A1296" s="8"/>
      <c r="B1296" s="7"/>
      <c r="C1296" s="7"/>
      <c r="D1296" s="218"/>
      <c r="E1296" s="224"/>
      <c r="F1296" s="224"/>
      <c r="G1296" s="246"/>
      <c r="H1296" s="246"/>
      <c r="I1296" s="224"/>
      <c r="J1296" s="218"/>
      <c r="K1296" s="88"/>
    </row>
    <row r="1297" spans="1:11" x14ac:dyDescent="0.2">
      <c r="A1297" s="8"/>
      <c r="B1297" s="7"/>
      <c r="C1297" s="7"/>
      <c r="D1297" s="218"/>
      <c r="E1297" s="224"/>
      <c r="F1297" s="224"/>
      <c r="G1297" s="246"/>
      <c r="H1297" s="246"/>
      <c r="I1297" s="224"/>
      <c r="J1297" s="218"/>
      <c r="K1297" s="88"/>
    </row>
    <row r="1298" spans="1:11" x14ac:dyDescent="0.2">
      <c r="A1298" s="8"/>
      <c r="B1298" s="7"/>
      <c r="C1298" s="7"/>
      <c r="D1298" s="218"/>
      <c r="E1298" s="224"/>
      <c r="F1298" s="224"/>
      <c r="G1298" s="246"/>
      <c r="H1298" s="246"/>
      <c r="I1298" s="224"/>
      <c r="J1298" s="218"/>
      <c r="K1298" s="88"/>
    </row>
    <row r="1299" spans="1:11" x14ac:dyDescent="0.2">
      <c r="A1299" s="8"/>
      <c r="B1299" s="7"/>
      <c r="C1299" s="7"/>
      <c r="D1299" s="218"/>
      <c r="E1299" s="224"/>
      <c r="F1299" s="224"/>
      <c r="G1299" s="246"/>
      <c r="H1299" s="246"/>
      <c r="I1299" s="224"/>
      <c r="J1299" s="218"/>
      <c r="K1299" s="88"/>
    </row>
    <row r="1300" spans="1:11" x14ac:dyDescent="0.2">
      <c r="A1300" s="8"/>
      <c r="B1300" s="7"/>
      <c r="C1300" s="7"/>
      <c r="D1300" s="218"/>
      <c r="E1300" s="224"/>
      <c r="F1300" s="224"/>
      <c r="G1300" s="246"/>
      <c r="H1300" s="246"/>
      <c r="I1300" s="224"/>
      <c r="J1300" s="218"/>
      <c r="K1300" s="88"/>
    </row>
    <row r="1301" spans="1:11" x14ac:dyDescent="0.2">
      <c r="A1301" s="8"/>
      <c r="B1301" s="7"/>
      <c r="C1301" s="7"/>
      <c r="D1301" s="218"/>
      <c r="E1301" s="224"/>
      <c r="F1301" s="224"/>
      <c r="G1301" s="246"/>
      <c r="H1301" s="246"/>
      <c r="I1301" s="224"/>
      <c r="J1301" s="218"/>
      <c r="K1301" s="88"/>
    </row>
    <row r="1302" spans="1:11" x14ac:dyDescent="0.2">
      <c r="A1302" s="8"/>
      <c r="B1302" s="7"/>
      <c r="C1302" s="7"/>
      <c r="D1302" s="218"/>
      <c r="E1302" s="224"/>
      <c r="F1302" s="224"/>
      <c r="G1302" s="246"/>
      <c r="H1302" s="246"/>
      <c r="I1302" s="224"/>
      <c r="J1302" s="218"/>
      <c r="K1302" s="88"/>
    </row>
    <row r="1303" spans="1:11" x14ac:dyDescent="0.2">
      <c r="A1303" s="8"/>
      <c r="B1303" s="7"/>
      <c r="C1303" s="7"/>
      <c r="D1303" s="218"/>
      <c r="E1303" s="224"/>
      <c r="F1303" s="224"/>
      <c r="G1303" s="246"/>
      <c r="H1303" s="246"/>
      <c r="I1303" s="224"/>
      <c r="J1303" s="218"/>
      <c r="K1303" s="88"/>
    </row>
    <row r="1304" spans="1:11" x14ac:dyDescent="0.2">
      <c r="A1304" s="8"/>
      <c r="B1304" s="7"/>
      <c r="C1304" s="7"/>
      <c r="D1304" s="218"/>
      <c r="E1304" s="224"/>
      <c r="F1304" s="224"/>
      <c r="G1304" s="246"/>
      <c r="H1304" s="246"/>
      <c r="I1304" s="224"/>
      <c r="J1304" s="218"/>
      <c r="K1304" s="88"/>
    </row>
    <row r="1305" spans="1:11" x14ac:dyDescent="0.2">
      <c r="A1305" s="8"/>
      <c r="B1305" s="7"/>
      <c r="C1305" s="7"/>
      <c r="D1305" s="218"/>
      <c r="E1305" s="224"/>
      <c r="F1305" s="224"/>
      <c r="G1305" s="246"/>
      <c r="H1305" s="246"/>
      <c r="I1305" s="224"/>
      <c r="J1305" s="218"/>
      <c r="K1305" s="88"/>
    </row>
    <row r="1306" spans="1:11" x14ac:dyDescent="0.2">
      <c r="A1306" s="8"/>
      <c r="B1306" s="7"/>
      <c r="C1306" s="7"/>
      <c r="D1306" s="218"/>
      <c r="E1306" s="224"/>
      <c r="F1306" s="224"/>
      <c r="G1306" s="246"/>
      <c r="H1306" s="246"/>
      <c r="I1306" s="224"/>
      <c r="J1306" s="218"/>
      <c r="K1306" s="88"/>
    </row>
    <row r="1307" spans="1:11" x14ac:dyDescent="0.2">
      <c r="A1307" s="8"/>
      <c r="B1307" s="7"/>
      <c r="C1307" s="7"/>
      <c r="D1307" s="218"/>
      <c r="E1307" s="224"/>
      <c r="F1307" s="224"/>
      <c r="G1307" s="246"/>
      <c r="H1307" s="246"/>
      <c r="I1307" s="224"/>
      <c r="J1307" s="218"/>
      <c r="K1307" s="88"/>
    </row>
    <row r="1308" spans="1:11" x14ac:dyDescent="0.2">
      <c r="A1308" s="8"/>
      <c r="B1308" s="7"/>
      <c r="C1308" s="7"/>
      <c r="D1308" s="218"/>
      <c r="E1308" s="224"/>
      <c r="F1308" s="224"/>
      <c r="G1308" s="246"/>
      <c r="H1308" s="246"/>
      <c r="I1308" s="224"/>
      <c r="J1308" s="218"/>
      <c r="K1308" s="88"/>
    </row>
    <row r="1309" spans="1:11" x14ac:dyDescent="0.2">
      <c r="A1309" s="8"/>
      <c r="B1309" s="7"/>
      <c r="C1309" s="7"/>
      <c r="D1309" s="218"/>
      <c r="E1309" s="224"/>
      <c r="F1309" s="224"/>
      <c r="G1309" s="246"/>
      <c r="H1309" s="246"/>
      <c r="I1309" s="224"/>
      <c r="J1309" s="218"/>
      <c r="K1309" s="88"/>
    </row>
    <row r="1310" spans="1:11" x14ac:dyDescent="0.2">
      <c r="A1310" s="8"/>
      <c r="B1310" s="7"/>
      <c r="C1310" s="7"/>
      <c r="D1310" s="218"/>
      <c r="E1310" s="224"/>
      <c r="F1310" s="224"/>
      <c r="G1310" s="246"/>
      <c r="H1310" s="246"/>
      <c r="I1310" s="224"/>
      <c r="J1310" s="218"/>
      <c r="K1310" s="88"/>
    </row>
    <row r="1311" spans="1:11" x14ac:dyDescent="0.2">
      <c r="A1311" s="8"/>
      <c r="B1311" s="7"/>
      <c r="C1311" s="7"/>
      <c r="D1311" s="218"/>
      <c r="E1311" s="224"/>
      <c r="F1311" s="224"/>
      <c r="G1311" s="246"/>
      <c r="H1311" s="246"/>
      <c r="I1311" s="224"/>
      <c r="J1311" s="218"/>
      <c r="K1311" s="88"/>
    </row>
    <row r="1312" spans="1:11" x14ac:dyDescent="0.2">
      <c r="A1312" s="8"/>
      <c r="B1312" s="7"/>
      <c r="C1312" s="7"/>
      <c r="D1312" s="218"/>
      <c r="E1312" s="224"/>
      <c r="F1312" s="224"/>
      <c r="G1312" s="246"/>
      <c r="H1312" s="246"/>
      <c r="I1312" s="224"/>
      <c r="J1312" s="218"/>
      <c r="K1312" s="88"/>
    </row>
    <row r="1313" spans="1:11" x14ac:dyDescent="0.2">
      <c r="A1313" s="8"/>
      <c r="B1313" s="7"/>
      <c r="C1313" s="7"/>
      <c r="D1313" s="218"/>
      <c r="E1313" s="224"/>
      <c r="F1313" s="224"/>
      <c r="G1313" s="246"/>
      <c r="H1313" s="246"/>
      <c r="I1313" s="224"/>
      <c r="J1313" s="218"/>
      <c r="K1313" s="88"/>
    </row>
    <row r="1314" spans="1:11" x14ac:dyDescent="0.2">
      <c r="A1314" s="8"/>
      <c r="B1314" s="7"/>
      <c r="C1314" s="7"/>
      <c r="D1314" s="218"/>
      <c r="E1314" s="224"/>
      <c r="F1314" s="224"/>
      <c r="G1314" s="246"/>
      <c r="H1314" s="246"/>
      <c r="I1314" s="224"/>
      <c r="J1314" s="218"/>
      <c r="K1314" s="88"/>
    </row>
    <row r="1315" spans="1:11" x14ac:dyDescent="0.2">
      <c r="A1315" s="8"/>
      <c r="B1315" s="7"/>
      <c r="C1315" s="7"/>
      <c r="D1315" s="218"/>
      <c r="E1315" s="224"/>
      <c r="F1315" s="224"/>
      <c r="G1315" s="246"/>
      <c r="H1315" s="246"/>
      <c r="I1315" s="224"/>
      <c r="J1315" s="218"/>
      <c r="K1315" s="88"/>
    </row>
    <row r="1316" spans="1:11" x14ac:dyDescent="0.2">
      <c r="A1316" s="8"/>
      <c r="B1316" s="7"/>
      <c r="C1316" s="7"/>
      <c r="D1316" s="218"/>
      <c r="E1316" s="224"/>
      <c r="F1316" s="224"/>
      <c r="G1316" s="246"/>
      <c r="H1316" s="246"/>
      <c r="I1316" s="224"/>
      <c r="J1316" s="218"/>
      <c r="K1316" s="88"/>
    </row>
    <row r="1317" spans="1:11" x14ac:dyDescent="0.2">
      <c r="A1317" s="8"/>
      <c r="B1317" s="7"/>
      <c r="C1317" s="7"/>
      <c r="D1317" s="218"/>
      <c r="E1317" s="224"/>
      <c r="F1317" s="224"/>
      <c r="G1317" s="246"/>
      <c r="H1317" s="246"/>
      <c r="I1317" s="224"/>
      <c r="J1317" s="218"/>
      <c r="K1317" s="88"/>
    </row>
    <row r="1318" spans="1:11" x14ac:dyDescent="0.2">
      <c r="A1318" s="8"/>
      <c r="B1318" s="7"/>
      <c r="C1318" s="7"/>
      <c r="D1318" s="218"/>
      <c r="E1318" s="224"/>
      <c r="F1318" s="224"/>
      <c r="G1318" s="246"/>
      <c r="H1318" s="246"/>
      <c r="I1318" s="224"/>
      <c r="J1318" s="218"/>
      <c r="K1318" s="88"/>
    </row>
    <row r="1319" spans="1:11" x14ac:dyDescent="0.2">
      <c r="A1319" s="8"/>
      <c r="B1319" s="7"/>
      <c r="C1319" s="7"/>
      <c r="D1319" s="218"/>
      <c r="E1319" s="224"/>
      <c r="F1319" s="224"/>
      <c r="G1319" s="246"/>
      <c r="H1319" s="246"/>
      <c r="I1319" s="224"/>
      <c r="J1319" s="218"/>
      <c r="K1319" s="88"/>
    </row>
    <row r="1320" spans="1:11" x14ac:dyDescent="0.2">
      <c r="A1320" s="8"/>
      <c r="B1320" s="7"/>
      <c r="C1320" s="7"/>
      <c r="D1320" s="218"/>
      <c r="E1320" s="224"/>
      <c r="F1320" s="224"/>
      <c r="G1320" s="246"/>
      <c r="H1320" s="246"/>
      <c r="I1320" s="224"/>
      <c r="J1320" s="218"/>
      <c r="K1320" s="88"/>
    </row>
    <row r="1321" spans="1:11" x14ac:dyDescent="0.2">
      <c r="A1321" s="8"/>
      <c r="B1321" s="7"/>
      <c r="C1321" s="7"/>
      <c r="D1321" s="218"/>
      <c r="E1321" s="224"/>
      <c r="F1321" s="224"/>
      <c r="G1321" s="246"/>
      <c r="H1321" s="246"/>
      <c r="I1321" s="224"/>
      <c r="J1321" s="218"/>
      <c r="K1321" s="88"/>
    </row>
    <row r="1322" spans="1:11" x14ac:dyDescent="0.2">
      <c r="A1322" s="8"/>
      <c r="B1322" s="7"/>
      <c r="C1322" s="7"/>
      <c r="D1322" s="218"/>
      <c r="E1322" s="224"/>
      <c r="F1322" s="224"/>
      <c r="G1322" s="246"/>
      <c r="H1322" s="246"/>
      <c r="I1322" s="224"/>
      <c r="J1322" s="218"/>
      <c r="K1322" s="88"/>
    </row>
    <row r="1323" spans="1:11" x14ac:dyDescent="0.2">
      <c r="A1323" s="8"/>
      <c r="B1323" s="7"/>
      <c r="C1323" s="7"/>
      <c r="D1323" s="218"/>
      <c r="E1323" s="224"/>
      <c r="F1323" s="224"/>
      <c r="G1323" s="246"/>
      <c r="H1323" s="246"/>
      <c r="I1323" s="224"/>
      <c r="J1323" s="218"/>
      <c r="K1323" s="88"/>
    </row>
    <row r="1324" spans="1:11" x14ac:dyDescent="0.2">
      <c r="A1324" s="8"/>
      <c r="B1324" s="7"/>
      <c r="C1324" s="7"/>
      <c r="D1324" s="218"/>
      <c r="E1324" s="224"/>
      <c r="F1324" s="224"/>
      <c r="G1324" s="246"/>
      <c r="H1324" s="246"/>
      <c r="I1324" s="224"/>
      <c r="J1324" s="218"/>
      <c r="K1324" s="88"/>
    </row>
    <row r="1325" spans="1:11" x14ac:dyDescent="0.2">
      <c r="A1325" s="8"/>
      <c r="B1325" s="7"/>
      <c r="C1325" s="7"/>
      <c r="D1325" s="218"/>
      <c r="E1325" s="224"/>
      <c r="F1325" s="224"/>
      <c r="G1325" s="246"/>
      <c r="H1325" s="246"/>
      <c r="I1325" s="224"/>
      <c r="J1325" s="218"/>
      <c r="K1325" s="88"/>
    </row>
    <row r="1326" spans="1:11" x14ac:dyDescent="0.2">
      <c r="A1326" s="8"/>
      <c r="B1326" s="7"/>
      <c r="C1326" s="7"/>
      <c r="D1326" s="218"/>
      <c r="E1326" s="224"/>
      <c r="F1326" s="224"/>
      <c r="G1326" s="246"/>
      <c r="H1326" s="246"/>
      <c r="I1326" s="224"/>
      <c r="J1326" s="218"/>
      <c r="K1326" s="88"/>
    </row>
    <row r="1327" spans="1:11" x14ac:dyDescent="0.2">
      <c r="A1327" s="8"/>
      <c r="B1327" s="7"/>
      <c r="C1327" s="7"/>
      <c r="D1327" s="218"/>
      <c r="E1327" s="224"/>
      <c r="F1327" s="224"/>
      <c r="G1327" s="246"/>
      <c r="H1327" s="246"/>
      <c r="I1327" s="224"/>
      <c r="J1327" s="218"/>
      <c r="K1327" s="88"/>
    </row>
    <row r="1328" spans="1:11" x14ac:dyDescent="0.2">
      <c r="A1328" s="8"/>
      <c r="B1328" s="7"/>
      <c r="C1328" s="7"/>
      <c r="D1328" s="218"/>
      <c r="E1328" s="224"/>
      <c r="F1328" s="224"/>
      <c r="G1328" s="246"/>
      <c r="H1328" s="246"/>
      <c r="I1328" s="224"/>
      <c r="J1328" s="218"/>
      <c r="K1328" s="88"/>
    </row>
    <row r="1329" spans="1:11" x14ac:dyDescent="0.2">
      <c r="A1329" s="8"/>
      <c r="B1329" s="7"/>
      <c r="C1329" s="7"/>
      <c r="D1329" s="218"/>
      <c r="E1329" s="224"/>
      <c r="F1329" s="224"/>
      <c r="G1329" s="246"/>
      <c r="H1329" s="246"/>
      <c r="I1329" s="224"/>
      <c r="J1329" s="218"/>
      <c r="K1329" s="88"/>
    </row>
    <row r="1330" spans="1:11" x14ac:dyDescent="0.2">
      <c r="A1330" s="8"/>
      <c r="B1330" s="7"/>
      <c r="C1330" s="7"/>
      <c r="D1330" s="218"/>
      <c r="E1330" s="224"/>
      <c r="F1330" s="224"/>
      <c r="G1330" s="246"/>
      <c r="H1330" s="246"/>
      <c r="I1330" s="224"/>
      <c r="J1330" s="218"/>
      <c r="K1330" s="88"/>
    </row>
    <row r="1331" spans="1:11" x14ac:dyDescent="0.2">
      <c r="A1331" s="8"/>
      <c r="B1331" s="7"/>
      <c r="C1331" s="7"/>
      <c r="D1331" s="218"/>
      <c r="E1331" s="224"/>
      <c r="F1331" s="224"/>
      <c r="G1331" s="246"/>
      <c r="H1331" s="246"/>
      <c r="I1331" s="224"/>
      <c r="J1331" s="218"/>
      <c r="K1331" s="88"/>
    </row>
    <row r="1332" spans="1:11" x14ac:dyDescent="0.2">
      <c r="A1332" s="8"/>
      <c r="B1332" s="7"/>
      <c r="C1332" s="7"/>
      <c r="D1332" s="218"/>
      <c r="E1332" s="224"/>
      <c r="F1332" s="224"/>
      <c r="G1332" s="246"/>
      <c r="H1332" s="246"/>
      <c r="I1332" s="224"/>
      <c r="J1332" s="218"/>
      <c r="K1332" s="88"/>
    </row>
    <row r="1333" spans="1:11" x14ac:dyDescent="0.2">
      <c r="A1333" s="8"/>
      <c r="B1333" s="7"/>
      <c r="C1333" s="7"/>
      <c r="D1333" s="218"/>
      <c r="E1333" s="224"/>
      <c r="F1333" s="224"/>
      <c r="G1333" s="246"/>
      <c r="H1333" s="246"/>
      <c r="I1333" s="224"/>
      <c r="J1333" s="218"/>
      <c r="K1333" s="88"/>
    </row>
    <row r="1334" spans="1:11" x14ac:dyDescent="0.2">
      <c r="A1334" s="8"/>
      <c r="B1334" s="7"/>
      <c r="C1334" s="7"/>
      <c r="D1334" s="218"/>
      <c r="E1334" s="224"/>
      <c r="F1334" s="224"/>
      <c r="G1334" s="246"/>
      <c r="H1334" s="246"/>
      <c r="I1334" s="224"/>
      <c r="J1334" s="218"/>
      <c r="K1334" s="88"/>
    </row>
    <row r="1335" spans="1:11" x14ac:dyDescent="0.2">
      <c r="A1335" s="8"/>
      <c r="B1335" s="7"/>
      <c r="C1335" s="7"/>
      <c r="D1335" s="218"/>
      <c r="E1335" s="224"/>
      <c r="F1335" s="224"/>
      <c r="G1335" s="246"/>
      <c r="H1335" s="246"/>
      <c r="I1335" s="224"/>
      <c r="J1335" s="218"/>
      <c r="K1335" s="88"/>
    </row>
    <row r="1336" spans="1:11" x14ac:dyDescent="0.2">
      <c r="A1336" s="8"/>
      <c r="B1336" s="7"/>
      <c r="C1336" s="7"/>
      <c r="D1336" s="218"/>
      <c r="E1336" s="224"/>
      <c r="F1336" s="224"/>
      <c r="G1336" s="246"/>
      <c r="H1336" s="246"/>
      <c r="I1336" s="224"/>
      <c r="J1336" s="218"/>
      <c r="K1336" s="88"/>
    </row>
    <row r="1337" spans="1:11" x14ac:dyDescent="0.2">
      <c r="A1337" s="8"/>
      <c r="B1337" s="7"/>
      <c r="C1337" s="7"/>
      <c r="D1337" s="218"/>
      <c r="E1337" s="224"/>
      <c r="F1337" s="224"/>
      <c r="G1337" s="246"/>
      <c r="H1337" s="246"/>
      <c r="I1337" s="224"/>
      <c r="J1337" s="218"/>
      <c r="K1337" s="88"/>
    </row>
    <row r="1338" spans="1:11" x14ac:dyDescent="0.2">
      <c r="A1338" s="8"/>
      <c r="B1338" s="7"/>
      <c r="C1338" s="7"/>
      <c r="D1338" s="218"/>
      <c r="E1338" s="224"/>
      <c r="F1338" s="224"/>
      <c r="G1338" s="246"/>
      <c r="H1338" s="246"/>
      <c r="I1338" s="224"/>
      <c r="J1338" s="218"/>
      <c r="K1338" s="88"/>
    </row>
    <row r="1339" spans="1:11" x14ac:dyDescent="0.2">
      <c r="A1339" s="8"/>
      <c r="B1339" s="7"/>
      <c r="C1339" s="7"/>
      <c r="D1339" s="218"/>
      <c r="E1339" s="224"/>
      <c r="F1339" s="224"/>
      <c r="G1339" s="246"/>
      <c r="H1339" s="246"/>
      <c r="I1339" s="224"/>
      <c r="J1339" s="218"/>
      <c r="K1339" s="88"/>
    </row>
    <row r="1340" spans="1:11" x14ac:dyDescent="0.2">
      <c r="A1340" s="8"/>
      <c r="B1340" s="7"/>
      <c r="C1340" s="7"/>
      <c r="D1340" s="218"/>
      <c r="E1340" s="224"/>
      <c r="F1340" s="224"/>
      <c r="G1340" s="246"/>
      <c r="H1340" s="246"/>
      <c r="I1340" s="224"/>
      <c r="J1340" s="218"/>
      <c r="K1340" s="88"/>
    </row>
    <row r="1341" spans="1:11" x14ac:dyDescent="0.2">
      <c r="A1341" s="8"/>
      <c r="B1341" s="7"/>
      <c r="C1341" s="7"/>
      <c r="D1341" s="218"/>
      <c r="E1341" s="224"/>
      <c r="F1341" s="224"/>
      <c r="G1341" s="246"/>
      <c r="H1341" s="246"/>
      <c r="I1341" s="224"/>
      <c r="J1341" s="218"/>
      <c r="K1341" s="88"/>
    </row>
    <row r="1342" spans="1:11" x14ac:dyDescent="0.2">
      <c r="A1342" s="8"/>
      <c r="B1342" s="7"/>
      <c r="C1342" s="7"/>
      <c r="D1342" s="218"/>
      <c r="E1342" s="224"/>
      <c r="F1342" s="224"/>
      <c r="G1342" s="246"/>
      <c r="H1342" s="246"/>
      <c r="I1342" s="224"/>
      <c r="J1342" s="218"/>
      <c r="K1342" s="88"/>
    </row>
    <row r="1343" spans="1:11" x14ac:dyDescent="0.2">
      <c r="A1343" s="8"/>
      <c r="B1343" s="7"/>
      <c r="C1343" s="7"/>
      <c r="D1343" s="218"/>
      <c r="E1343" s="224"/>
      <c r="F1343" s="224"/>
      <c r="G1343" s="246"/>
      <c r="H1343" s="246"/>
      <c r="I1343" s="224"/>
      <c r="J1343" s="218"/>
      <c r="K1343" s="88"/>
    </row>
    <row r="1344" spans="1:11" x14ac:dyDescent="0.2">
      <c r="A1344" s="8"/>
      <c r="B1344" s="7"/>
      <c r="C1344" s="7"/>
      <c r="D1344" s="218"/>
      <c r="E1344" s="224"/>
      <c r="F1344" s="224"/>
      <c r="G1344" s="246"/>
      <c r="H1344" s="246"/>
      <c r="I1344" s="224"/>
      <c r="J1344" s="218"/>
      <c r="K1344" s="88"/>
    </row>
    <row r="1345" spans="1:11" x14ac:dyDescent="0.2">
      <c r="A1345" s="8"/>
      <c r="B1345" s="7"/>
      <c r="C1345" s="7"/>
      <c r="D1345" s="218"/>
      <c r="E1345" s="224"/>
      <c r="F1345" s="224"/>
      <c r="G1345" s="246"/>
      <c r="H1345" s="246"/>
      <c r="I1345" s="224"/>
      <c r="J1345" s="218"/>
      <c r="K1345" s="88"/>
    </row>
    <row r="1346" spans="1:11" x14ac:dyDescent="0.2">
      <c r="A1346" s="8"/>
      <c r="B1346" s="7"/>
      <c r="C1346" s="7"/>
      <c r="D1346" s="218"/>
      <c r="E1346" s="224"/>
      <c r="F1346" s="224"/>
      <c r="G1346" s="246"/>
      <c r="H1346" s="246"/>
      <c r="I1346" s="224"/>
      <c r="J1346" s="218"/>
      <c r="K1346" s="88"/>
    </row>
    <row r="1347" spans="1:11" x14ac:dyDescent="0.2">
      <c r="A1347" s="8"/>
      <c r="B1347" s="7"/>
      <c r="C1347" s="7"/>
      <c r="D1347" s="218"/>
      <c r="E1347" s="224"/>
      <c r="F1347" s="224"/>
      <c r="G1347" s="246"/>
      <c r="H1347" s="246"/>
      <c r="I1347" s="224"/>
      <c r="J1347" s="218"/>
      <c r="K1347" s="88"/>
    </row>
    <row r="1348" spans="1:11" x14ac:dyDescent="0.2">
      <c r="A1348" s="8"/>
      <c r="B1348" s="7"/>
      <c r="C1348" s="7"/>
      <c r="D1348" s="218"/>
      <c r="E1348" s="224"/>
      <c r="F1348" s="224"/>
      <c r="G1348" s="246"/>
      <c r="H1348" s="246"/>
      <c r="I1348" s="224"/>
      <c r="J1348" s="218"/>
      <c r="K1348" s="88"/>
    </row>
    <row r="1349" spans="1:11" x14ac:dyDescent="0.2">
      <c r="A1349" s="8"/>
      <c r="B1349" s="7"/>
      <c r="C1349" s="7"/>
      <c r="D1349" s="218"/>
      <c r="E1349" s="224"/>
      <c r="F1349" s="224"/>
      <c r="G1349" s="246"/>
      <c r="H1349" s="246"/>
      <c r="I1349" s="224"/>
      <c r="J1349" s="218"/>
      <c r="K1349" s="88"/>
    </row>
    <row r="1350" spans="1:11" x14ac:dyDescent="0.2">
      <c r="A1350" s="8"/>
      <c r="B1350" s="7"/>
      <c r="C1350" s="7"/>
      <c r="D1350" s="218"/>
      <c r="E1350" s="224"/>
      <c r="F1350" s="224"/>
      <c r="G1350" s="246"/>
      <c r="H1350" s="246"/>
      <c r="I1350" s="224"/>
      <c r="J1350" s="218"/>
      <c r="K1350" s="88"/>
    </row>
    <row r="1351" spans="1:11" x14ac:dyDescent="0.2">
      <c r="A1351" s="8"/>
      <c r="B1351" s="7"/>
      <c r="C1351" s="7"/>
      <c r="D1351" s="218"/>
      <c r="E1351" s="224"/>
      <c r="F1351" s="224"/>
      <c r="G1351" s="246"/>
      <c r="H1351" s="246"/>
      <c r="I1351" s="224"/>
      <c r="J1351" s="218"/>
      <c r="K1351" s="88"/>
    </row>
    <row r="1352" spans="1:11" x14ac:dyDescent="0.2">
      <c r="A1352" s="8"/>
      <c r="B1352" s="7"/>
      <c r="C1352" s="7"/>
      <c r="D1352" s="218"/>
      <c r="E1352" s="224"/>
      <c r="F1352" s="224"/>
      <c r="G1352" s="246"/>
      <c r="H1352" s="246"/>
      <c r="I1352" s="224"/>
      <c r="J1352" s="218"/>
      <c r="K1352" s="88"/>
    </row>
    <row r="1353" spans="1:11" x14ac:dyDescent="0.2">
      <c r="A1353" s="8"/>
      <c r="B1353" s="7"/>
      <c r="C1353" s="7"/>
      <c r="D1353" s="218"/>
      <c r="E1353" s="224"/>
      <c r="F1353" s="224"/>
      <c r="G1353" s="246"/>
      <c r="H1353" s="246"/>
      <c r="I1353" s="224"/>
      <c r="J1353" s="218"/>
      <c r="K1353" s="88"/>
    </row>
    <row r="1354" spans="1:11" x14ac:dyDescent="0.2">
      <c r="A1354" s="8"/>
      <c r="B1354" s="7"/>
      <c r="C1354" s="7"/>
      <c r="D1354" s="218"/>
      <c r="E1354" s="224"/>
      <c r="F1354" s="224"/>
      <c r="G1354" s="246"/>
      <c r="H1354" s="246"/>
      <c r="I1354" s="224"/>
      <c r="J1354" s="218"/>
      <c r="K1354" s="88"/>
    </row>
    <row r="1355" spans="1:11" x14ac:dyDescent="0.2">
      <c r="A1355" s="8"/>
      <c r="B1355" s="7"/>
      <c r="C1355" s="7"/>
      <c r="D1355" s="218"/>
      <c r="E1355" s="224"/>
      <c r="F1355" s="224"/>
      <c r="G1355" s="246"/>
      <c r="H1355" s="246"/>
      <c r="I1355" s="224"/>
      <c r="J1355" s="218"/>
      <c r="K1355" s="88"/>
    </row>
    <row r="1356" spans="1:11" x14ac:dyDescent="0.2">
      <c r="A1356" s="8"/>
      <c r="B1356" s="7"/>
      <c r="C1356" s="7"/>
      <c r="D1356" s="218"/>
      <c r="E1356" s="224"/>
      <c r="F1356" s="224"/>
      <c r="G1356" s="246"/>
      <c r="H1356" s="246"/>
      <c r="I1356" s="224"/>
      <c r="J1356" s="218"/>
      <c r="K1356" s="88"/>
    </row>
    <row r="1357" spans="1:11" x14ac:dyDescent="0.2">
      <c r="A1357" s="8"/>
      <c r="B1357" s="7"/>
      <c r="C1357" s="7"/>
      <c r="D1357" s="218"/>
      <c r="E1357" s="224"/>
      <c r="F1357" s="224"/>
      <c r="G1357" s="246"/>
      <c r="H1357" s="246"/>
      <c r="I1357" s="224"/>
      <c r="J1357" s="218"/>
      <c r="K1357" s="88"/>
    </row>
    <row r="1358" spans="1:11" x14ac:dyDescent="0.2">
      <c r="A1358" s="8"/>
      <c r="B1358" s="7"/>
      <c r="C1358" s="7"/>
      <c r="D1358" s="218"/>
      <c r="E1358" s="224"/>
      <c r="F1358" s="224"/>
      <c r="G1358" s="246"/>
      <c r="H1358" s="246"/>
      <c r="I1358" s="224"/>
      <c r="J1358" s="218"/>
      <c r="K1358" s="88"/>
    </row>
    <row r="1359" spans="1:11" x14ac:dyDescent="0.2">
      <c r="A1359" s="8"/>
      <c r="B1359" s="7"/>
      <c r="C1359" s="7"/>
      <c r="D1359" s="218"/>
      <c r="E1359" s="224"/>
      <c r="F1359" s="224"/>
      <c r="G1359" s="246"/>
      <c r="H1359" s="246"/>
      <c r="I1359" s="224"/>
      <c r="J1359" s="218"/>
      <c r="K1359" s="88"/>
    </row>
    <row r="1360" spans="1:11" x14ac:dyDescent="0.2">
      <c r="A1360" s="8"/>
      <c r="B1360" s="7"/>
      <c r="C1360" s="7"/>
      <c r="D1360" s="218"/>
      <c r="E1360" s="224"/>
      <c r="F1360" s="224"/>
      <c r="G1360" s="246"/>
      <c r="H1360" s="246"/>
      <c r="I1360" s="224"/>
      <c r="J1360" s="218"/>
      <c r="K1360" s="88"/>
    </row>
    <row r="1361" spans="1:11" x14ac:dyDescent="0.2">
      <c r="A1361" s="8"/>
      <c r="B1361" s="7"/>
      <c r="C1361" s="7"/>
      <c r="D1361" s="218"/>
      <c r="E1361" s="224"/>
      <c r="F1361" s="224"/>
      <c r="G1361" s="246"/>
      <c r="H1361" s="246"/>
      <c r="I1361" s="224"/>
      <c r="J1361" s="218"/>
      <c r="K1361" s="88"/>
    </row>
    <row r="1362" spans="1:11" x14ac:dyDescent="0.2">
      <c r="A1362" s="8"/>
      <c r="B1362" s="7"/>
      <c r="C1362" s="7"/>
      <c r="D1362" s="218"/>
      <c r="E1362" s="224"/>
      <c r="F1362" s="224"/>
      <c r="G1362" s="246"/>
      <c r="H1362" s="246"/>
      <c r="I1362" s="224"/>
      <c r="J1362" s="218"/>
      <c r="K1362" s="88"/>
    </row>
    <row r="1363" spans="1:11" x14ac:dyDescent="0.2">
      <c r="A1363" s="8"/>
      <c r="B1363" s="7"/>
      <c r="C1363" s="7"/>
      <c r="D1363" s="218"/>
      <c r="E1363" s="224"/>
      <c r="F1363" s="224"/>
      <c r="G1363" s="246"/>
      <c r="H1363" s="246"/>
      <c r="I1363" s="224"/>
      <c r="J1363" s="218"/>
      <c r="K1363" s="88"/>
    </row>
    <row r="1364" spans="1:11" x14ac:dyDescent="0.2">
      <c r="A1364" s="8"/>
      <c r="B1364" s="7"/>
      <c r="C1364" s="7"/>
      <c r="D1364" s="218"/>
      <c r="E1364" s="224"/>
      <c r="F1364" s="224"/>
      <c r="G1364" s="246"/>
      <c r="H1364" s="246"/>
      <c r="I1364" s="224"/>
      <c r="J1364" s="218"/>
      <c r="K1364" s="88"/>
    </row>
    <row r="1365" spans="1:11" x14ac:dyDescent="0.2">
      <c r="A1365" s="8"/>
      <c r="B1365" s="7"/>
      <c r="C1365" s="7"/>
      <c r="D1365" s="218"/>
      <c r="E1365" s="224"/>
      <c r="F1365" s="224"/>
      <c r="G1365" s="246"/>
      <c r="H1365" s="246"/>
      <c r="I1365" s="224"/>
      <c r="J1365" s="218"/>
      <c r="K1365" s="88"/>
    </row>
    <row r="1366" spans="1:11" x14ac:dyDescent="0.2">
      <c r="A1366" s="8"/>
      <c r="B1366" s="7"/>
      <c r="C1366" s="7"/>
      <c r="D1366" s="218"/>
      <c r="E1366" s="224"/>
      <c r="F1366" s="224"/>
      <c r="G1366" s="246"/>
      <c r="H1366" s="246"/>
      <c r="I1366" s="224"/>
      <c r="J1366" s="218"/>
      <c r="K1366" s="88"/>
    </row>
    <row r="1367" spans="1:11" x14ac:dyDescent="0.2">
      <c r="A1367" s="8"/>
      <c r="B1367" s="7"/>
      <c r="C1367" s="7"/>
      <c r="D1367" s="218"/>
      <c r="E1367" s="224"/>
      <c r="F1367" s="224"/>
      <c r="G1367" s="246"/>
      <c r="H1367" s="246"/>
      <c r="I1367" s="224"/>
      <c r="J1367" s="218"/>
      <c r="K1367" s="88"/>
    </row>
    <row r="1368" spans="1:11" x14ac:dyDescent="0.2">
      <c r="A1368" s="8"/>
      <c r="B1368" s="7"/>
      <c r="C1368" s="7"/>
      <c r="D1368" s="218"/>
      <c r="E1368" s="224"/>
      <c r="F1368" s="224"/>
      <c r="G1368" s="246"/>
      <c r="H1368" s="246"/>
      <c r="I1368" s="224"/>
      <c r="J1368" s="218"/>
      <c r="K1368" s="88"/>
    </row>
    <row r="1369" spans="1:11" x14ac:dyDescent="0.2">
      <c r="A1369" s="8"/>
      <c r="B1369" s="7"/>
      <c r="C1369" s="7"/>
      <c r="D1369" s="218"/>
      <c r="E1369" s="224"/>
      <c r="F1369" s="224"/>
      <c r="G1369" s="246"/>
      <c r="H1369" s="246"/>
      <c r="I1369" s="224"/>
      <c r="J1369" s="218"/>
      <c r="K1369" s="88"/>
    </row>
    <row r="1370" spans="1:11" x14ac:dyDescent="0.2">
      <c r="A1370" s="8"/>
      <c r="B1370" s="7"/>
      <c r="C1370" s="7"/>
      <c r="D1370" s="218"/>
      <c r="E1370" s="224"/>
      <c r="F1370" s="224"/>
      <c r="G1370" s="246"/>
      <c r="H1370" s="246"/>
      <c r="I1370" s="224"/>
      <c r="J1370" s="218"/>
      <c r="K1370" s="88"/>
    </row>
    <row r="1371" spans="1:11" x14ac:dyDescent="0.2">
      <c r="A1371" s="8"/>
      <c r="B1371" s="7"/>
      <c r="C1371" s="7"/>
      <c r="D1371" s="218"/>
      <c r="E1371" s="224"/>
      <c r="F1371" s="224"/>
      <c r="G1371" s="246"/>
      <c r="H1371" s="246"/>
      <c r="I1371" s="224"/>
      <c r="J1371" s="218"/>
      <c r="K1371" s="88"/>
    </row>
    <row r="1372" spans="1:11" x14ac:dyDescent="0.2">
      <c r="A1372" s="8"/>
      <c r="B1372" s="7"/>
      <c r="C1372" s="7"/>
      <c r="D1372" s="218"/>
      <c r="E1372" s="224"/>
      <c r="F1372" s="224"/>
      <c r="G1372" s="246"/>
      <c r="H1372" s="246"/>
      <c r="I1372" s="224"/>
      <c r="J1372" s="218"/>
      <c r="K1372" s="88"/>
    </row>
    <row r="1373" spans="1:11" x14ac:dyDescent="0.2">
      <c r="A1373" s="8"/>
      <c r="B1373" s="7"/>
      <c r="C1373" s="7"/>
      <c r="D1373" s="218"/>
      <c r="E1373" s="224"/>
      <c r="F1373" s="224"/>
      <c r="G1373" s="246"/>
      <c r="H1373" s="246"/>
      <c r="I1373" s="224"/>
      <c r="J1373" s="218"/>
      <c r="K1373" s="88"/>
    </row>
    <row r="1374" spans="1:11" x14ac:dyDescent="0.2">
      <c r="A1374" s="8"/>
      <c r="B1374" s="7"/>
      <c r="C1374" s="7"/>
      <c r="D1374" s="218"/>
      <c r="E1374" s="224"/>
      <c r="F1374" s="224"/>
      <c r="G1374" s="246"/>
      <c r="H1374" s="246"/>
      <c r="I1374" s="224"/>
      <c r="J1374" s="218"/>
      <c r="K1374" s="88"/>
    </row>
    <row r="1375" spans="1:11" x14ac:dyDescent="0.2">
      <c r="A1375" s="8"/>
      <c r="B1375" s="7"/>
      <c r="C1375" s="7"/>
      <c r="D1375" s="218"/>
      <c r="E1375" s="224"/>
      <c r="F1375" s="224"/>
      <c r="G1375" s="246"/>
      <c r="H1375" s="246"/>
      <c r="I1375" s="224"/>
      <c r="J1375" s="218"/>
      <c r="K1375" s="88"/>
    </row>
    <row r="1376" spans="1:11" x14ac:dyDescent="0.2">
      <c r="A1376" s="8"/>
      <c r="B1376" s="7"/>
      <c r="C1376" s="7"/>
      <c r="D1376" s="218"/>
      <c r="E1376" s="224"/>
      <c r="F1376" s="224"/>
      <c r="G1376" s="246"/>
      <c r="H1376" s="246"/>
      <c r="I1376" s="224"/>
      <c r="J1376" s="218"/>
      <c r="K1376" s="88"/>
    </row>
    <row r="1377" spans="1:11" x14ac:dyDescent="0.2">
      <c r="A1377" s="8"/>
      <c r="B1377" s="7"/>
      <c r="C1377" s="7"/>
      <c r="D1377" s="218"/>
      <c r="E1377" s="224"/>
      <c r="F1377" s="224"/>
      <c r="G1377" s="246"/>
      <c r="H1377" s="246"/>
      <c r="I1377" s="224"/>
      <c r="J1377" s="218"/>
      <c r="K1377" s="88"/>
    </row>
    <row r="1378" spans="1:11" x14ac:dyDescent="0.2">
      <c r="A1378" s="8"/>
      <c r="B1378" s="7"/>
      <c r="C1378" s="7"/>
      <c r="D1378" s="218"/>
      <c r="E1378" s="224"/>
      <c r="F1378" s="224"/>
      <c r="G1378" s="246"/>
      <c r="H1378" s="246"/>
      <c r="I1378" s="224"/>
      <c r="J1378" s="218"/>
      <c r="K1378" s="88"/>
    </row>
    <row r="1379" spans="1:11" x14ac:dyDescent="0.2">
      <c r="A1379" s="8"/>
      <c r="B1379" s="7"/>
      <c r="C1379" s="7"/>
      <c r="D1379" s="218"/>
      <c r="E1379" s="224"/>
      <c r="F1379" s="224"/>
      <c r="G1379" s="246"/>
      <c r="H1379" s="246"/>
      <c r="I1379" s="224"/>
      <c r="J1379" s="218"/>
      <c r="K1379" s="88"/>
    </row>
    <row r="1380" spans="1:11" x14ac:dyDescent="0.2">
      <c r="A1380" s="8"/>
      <c r="B1380" s="7"/>
      <c r="C1380" s="7"/>
      <c r="D1380" s="218"/>
      <c r="E1380" s="224"/>
      <c r="F1380" s="224"/>
      <c r="G1380" s="246"/>
      <c r="H1380" s="246"/>
      <c r="I1380" s="224"/>
      <c r="J1380" s="218"/>
      <c r="K1380" s="88"/>
    </row>
    <row r="1381" spans="1:11" x14ac:dyDescent="0.2">
      <c r="A1381" s="8"/>
      <c r="B1381" s="7"/>
      <c r="C1381" s="7"/>
      <c r="D1381" s="218"/>
      <c r="E1381" s="224"/>
      <c r="F1381" s="224"/>
      <c r="G1381" s="246"/>
      <c r="H1381" s="246"/>
      <c r="I1381" s="224"/>
      <c r="J1381" s="218"/>
      <c r="K1381" s="88"/>
    </row>
    <row r="1382" spans="1:11" x14ac:dyDescent="0.2">
      <c r="A1382" s="8"/>
      <c r="B1382" s="7"/>
      <c r="C1382" s="7"/>
      <c r="D1382" s="218"/>
      <c r="E1382" s="224"/>
      <c r="F1382" s="224"/>
      <c r="G1382" s="246"/>
      <c r="H1382" s="246"/>
      <c r="I1382" s="224"/>
      <c r="J1382" s="218"/>
      <c r="K1382" s="88"/>
    </row>
    <row r="1383" spans="1:11" x14ac:dyDescent="0.2">
      <c r="A1383" s="8"/>
      <c r="B1383" s="7"/>
      <c r="C1383" s="7"/>
      <c r="D1383" s="218"/>
      <c r="E1383" s="224"/>
      <c r="F1383" s="224"/>
      <c r="G1383" s="246"/>
      <c r="H1383" s="246"/>
      <c r="I1383" s="224"/>
      <c r="J1383" s="218"/>
      <c r="K1383" s="88"/>
    </row>
    <row r="1384" spans="1:11" x14ac:dyDescent="0.2">
      <c r="A1384" s="8"/>
      <c r="B1384" s="7"/>
      <c r="C1384" s="7"/>
      <c r="D1384" s="218"/>
      <c r="E1384" s="224"/>
      <c r="F1384" s="224"/>
      <c r="G1384" s="246"/>
      <c r="H1384" s="246"/>
      <c r="I1384" s="224"/>
      <c r="J1384" s="218"/>
      <c r="K1384" s="88"/>
    </row>
    <row r="1385" spans="1:11" x14ac:dyDescent="0.2">
      <c r="A1385" s="8"/>
      <c r="B1385" s="7"/>
      <c r="C1385" s="7"/>
      <c r="D1385" s="218"/>
      <c r="E1385" s="224"/>
      <c r="F1385" s="224"/>
      <c r="G1385" s="246"/>
      <c r="H1385" s="246"/>
      <c r="I1385" s="224"/>
      <c r="J1385" s="218"/>
      <c r="K1385" s="88"/>
    </row>
    <row r="1386" spans="1:11" x14ac:dyDescent="0.2">
      <c r="A1386" s="8"/>
      <c r="B1386" s="7"/>
      <c r="C1386" s="7"/>
      <c r="D1386" s="218"/>
      <c r="E1386" s="224"/>
      <c r="F1386" s="224"/>
      <c r="G1386" s="246"/>
      <c r="H1386" s="246"/>
      <c r="I1386" s="224"/>
      <c r="J1386" s="218"/>
      <c r="K1386" s="88"/>
    </row>
    <row r="1387" spans="1:11" x14ac:dyDescent="0.2">
      <c r="A1387" s="8"/>
      <c r="B1387" s="7"/>
      <c r="C1387" s="7"/>
      <c r="D1387" s="218"/>
      <c r="E1387" s="224"/>
      <c r="F1387" s="224"/>
      <c r="G1387" s="246"/>
      <c r="H1387" s="246"/>
      <c r="I1387" s="224"/>
      <c r="J1387" s="218"/>
      <c r="K1387" s="88"/>
    </row>
    <row r="1388" spans="1:11" x14ac:dyDescent="0.2">
      <c r="A1388" s="8"/>
      <c r="B1388" s="7"/>
      <c r="C1388" s="7"/>
      <c r="D1388" s="218"/>
      <c r="E1388" s="224"/>
      <c r="F1388" s="224"/>
      <c r="G1388" s="246"/>
      <c r="H1388" s="246"/>
      <c r="I1388" s="224"/>
      <c r="J1388" s="218"/>
      <c r="K1388" s="88"/>
    </row>
    <row r="1389" spans="1:11" x14ac:dyDescent="0.2">
      <c r="A1389" s="8"/>
      <c r="B1389" s="7"/>
      <c r="C1389" s="7"/>
      <c r="D1389" s="218"/>
      <c r="E1389" s="224"/>
      <c r="F1389" s="224"/>
      <c r="G1389" s="246"/>
      <c r="H1389" s="246"/>
      <c r="I1389" s="224"/>
      <c r="J1389" s="218"/>
      <c r="K1389" s="88"/>
    </row>
    <row r="1390" spans="1:11" x14ac:dyDescent="0.2">
      <c r="A1390" s="8"/>
      <c r="B1390" s="7"/>
      <c r="C1390" s="7"/>
      <c r="D1390" s="218"/>
      <c r="E1390" s="224"/>
      <c r="F1390" s="224"/>
      <c r="G1390" s="246"/>
      <c r="H1390" s="246"/>
      <c r="I1390" s="224"/>
      <c r="J1390" s="218"/>
      <c r="K1390" s="88"/>
    </row>
    <row r="1391" spans="1:11" x14ac:dyDescent="0.2">
      <c r="A1391" s="8"/>
      <c r="B1391" s="7"/>
      <c r="C1391" s="7"/>
      <c r="D1391" s="218"/>
      <c r="E1391" s="224"/>
      <c r="F1391" s="224"/>
      <c r="G1391" s="246"/>
      <c r="H1391" s="246"/>
      <c r="I1391" s="224"/>
      <c r="J1391" s="218"/>
      <c r="K1391" s="88"/>
    </row>
    <row r="1392" spans="1:11" x14ac:dyDescent="0.2">
      <c r="A1392" s="8"/>
      <c r="B1392" s="7"/>
      <c r="C1392" s="7"/>
      <c r="D1392" s="218"/>
      <c r="E1392" s="224"/>
      <c r="F1392" s="224"/>
      <c r="G1392" s="246"/>
      <c r="H1392" s="246"/>
      <c r="I1392" s="224"/>
      <c r="J1392" s="218"/>
      <c r="K1392" s="88"/>
    </row>
    <row r="1393" spans="1:11" x14ac:dyDescent="0.2">
      <c r="A1393" s="8"/>
      <c r="B1393" s="7"/>
      <c r="C1393" s="7"/>
      <c r="D1393" s="218"/>
      <c r="E1393" s="224"/>
      <c r="F1393" s="224"/>
      <c r="G1393" s="246"/>
      <c r="H1393" s="246"/>
      <c r="I1393" s="224"/>
      <c r="J1393" s="218"/>
      <c r="K1393" s="88"/>
    </row>
    <row r="1394" spans="1:11" x14ac:dyDescent="0.2">
      <c r="A1394" s="8"/>
      <c r="B1394" s="7"/>
      <c r="C1394" s="7"/>
      <c r="D1394" s="218"/>
      <c r="E1394" s="224"/>
      <c r="F1394" s="224"/>
      <c r="G1394" s="246"/>
      <c r="H1394" s="246"/>
      <c r="I1394" s="224"/>
      <c r="J1394" s="218"/>
      <c r="K1394" s="88"/>
    </row>
    <row r="1395" spans="1:11" x14ac:dyDescent="0.2">
      <c r="A1395" s="8"/>
      <c r="B1395" s="7"/>
      <c r="C1395" s="7"/>
      <c r="D1395" s="218"/>
      <c r="E1395" s="224"/>
      <c r="F1395" s="224"/>
      <c r="G1395" s="246"/>
      <c r="H1395" s="246"/>
      <c r="I1395" s="224"/>
      <c r="J1395" s="218"/>
      <c r="K1395" s="88"/>
    </row>
    <row r="1396" spans="1:11" x14ac:dyDescent="0.2">
      <c r="A1396" s="8"/>
      <c r="B1396" s="7"/>
      <c r="C1396" s="7"/>
      <c r="D1396" s="218"/>
      <c r="E1396" s="224"/>
      <c r="F1396" s="224"/>
      <c r="G1396" s="246"/>
      <c r="H1396" s="246"/>
      <c r="I1396" s="224"/>
      <c r="J1396" s="218"/>
      <c r="K1396" s="88"/>
    </row>
    <row r="1397" spans="1:11" x14ac:dyDescent="0.2">
      <c r="A1397" s="8"/>
      <c r="B1397" s="7"/>
      <c r="C1397" s="7"/>
      <c r="D1397" s="218"/>
      <c r="E1397" s="224"/>
      <c r="F1397" s="224"/>
      <c r="G1397" s="246"/>
      <c r="H1397" s="246"/>
      <c r="I1397" s="224"/>
      <c r="J1397" s="218"/>
      <c r="K1397" s="88"/>
    </row>
    <row r="1398" spans="1:11" x14ac:dyDescent="0.2">
      <c r="A1398" s="8"/>
      <c r="B1398" s="7"/>
      <c r="C1398" s="7"/>
      <c r="D1398" s="218"/>
      <c r="E1398" s="224"/>
      <c r="F1398" s="224"/>
      <c r="G1398" s="246"/>
      <c r="H1398" s="246"/>
      <c r="I1398" s="224"/>
      <c r="J1398" s="218"/>
      <c r="K1398" s="88"/>
    </row>
    <row r="1399" spans="1:11" x14ac:dyDescent="0.2">
      <c r="A1399" s="8"/>
      <c r="B1399" s="7"/>
      <c r="C1399" s="7"/>
      <c r="D1399" s="218"/>
      <c r="E1399" s="224"/>
      <c r="F1399" s="224"/>
      <c r="G1399" s="246"/>
      <c r="H1399" s="246"/>
      <c r="I1399" s="224"/>
      <c r="J1399" s="218"/>
      <c r="K1399" s="88"/>
    </row>
    <row r="1400" spans="1:11" x14ac:dyDescent="0.2">
      <c r="A1400" s="8"/>
      <c r="B1400" s="7"/>
      <c r="C1400" s="7"/>
      <c r="D1400" s="218"/>
      <c r="E1400" s="224"/>
      <c r="F1400" s="224"/>
      <c r="G1400" s="246"/>
      <c r="H1400" s="246"/>
      <c r="I1400" s="224"/>
      <c r="J1400" s="218"/>
      <c r="K1400" s="88"/>
    </row>
    <row r="1401" spans="1:11" x14ac:dyDescent="0.2">
      <c r="A1401" s="8"/>
      <c r="B1401" s="7"/>
      <c r="C1401" s="7"/>
      <c r="D1401" s="218"/>
      <c r="E1401" s="224"/>
      <c r="F1401" s="224"/>
      <c r="G1401" s="246"/>
      <c r="H1401" s="246"/>
      <c r="I1401" s="224"/>
      <c r="J1401" s="218"/>
      <c r="K1401" s="88"/>
    </row>
    <row r="1402" spans="1:11" x14ac:dyDescent="0.2">
      <c r="A1402" s="8"/>
      <c r="B1402" s="7"/>
      <c r="C1402" s="7"/>
      <c r="D1402" s="218"/>
      <c r="E1402" s="224"/>
      <c r="F1402" s="224"/>
      <c r="G1402" s="246"/>
      <c r="H1402" s="246"/>
      <c r="I1402" s="224"/>
      <c r="J1402" s="218"/>
      <c r="K1402" s="88"/>
    </row>
    <row r="1403" spans="1:11" x14ac:dyDescent="0.2">
      <c r="A1403" s="8"/>
      <c r="B1403" s="7"/>
      <c r="C1403" s="7"/>
      <c r="D1403" s="218"/>
      <c r="E1403" s="224"/>
      <c r="F1403" s="224"/>
      <c r="G1403" s="246"/>
      <c r="H1403" s="246"/>
      <c r="I1403" s="224"/>
      <c r="J1403" s="218"/>
      <c r="K1403" s="88"/>
    </row>
    <row r="1404" spans="1:11" x14ac:dyDescent="0.2">
      <c r="A1404" s="8"/>
      <c r="B1404" s="7"/>
      <c r="C1404" s="7"/>
      <c r="D1404" s="218"/>
      <c r="E1404" s="224"/>
      <c r="F1404" s="224"/>
      <c r="G1404" s="246"/>
      <c r="H1404" s="246"/>
      <c r="I1404" s="224"/>
      <c r="J1404" s="218"/>
      <c r="K1404" s="88"/>
    </row>
    <row r="1405" spans="1:11" x14ac:dyDescent="0.2">
      <c r="A1405" s="8"/>
      <c r="B1405" s="7"/>
      <c r="C1405" s="7"/>
      <c r="D1405" s="218"/>
      <c r="E1405" s="224"/>
      <c r="F1405" s="224"/>
      <c r="G1405" s="246"/>
      <c r="H1405" s="246"/>
      <c r="I1405" s="224"/>
      <c r="J1405" s="218"/>
      <c r="K1405" s="88"/>
    </row>
    <row r="1406" spans="1:11" x14ac:dyDescent="0.2">
      <c r="A1406" s="8"/>
      <c r="B1406" s="7"/>
      <c r="C1406" s="7"/>
      <c r="D1406" s="218"/>
      <c r="E1406" s="224"/>
      <c r="F1406" s="224"/>
      <c r="G1406" s="246"/>
      <c r="H1406" s="246"/>
      <c r="I1406" s="224"/>
      <c r="J1406" s="218"/>
      <c r="K1406" s="88"/>
    </row>
    <row r="1407" spans="1:11" x14ac:dyDescent="0.2">
      <c r="A1407" s="8"/>
      <c r="B1407" s="7"/>
      <c r="C1407" s="7"/>
      <c r="D1407" s="218"/>
      <c r="E1407" s="224"/>
      <c r="F1407" s="224"/>
      <c r="G1407" s="246"/>
      <c r="H1407" s="246"/>
      <c r="I1407" s="224"/>
      <c r="J1407" s="218"/>
      <c r="K1407" s="88"/>
    </row>
    <row r="1408" spans="1:11" x14ac:dyDescent="0.2">
      <c r="A1408" s="8"/>
      <c r="B1408" s="7"/>
      <c r="C1408" s="7"/>
      <c r="D1408" s="218"/>
      <c r="E1408" s="224"/>
      <c r="F1408" s="224"/>
      <c r="G1408" s="246"/>
      <c r="H1408" s="246"/>
      <c r="I1408" s="224"/>
      <c r="J1408" s="218"/>
      <c r="K1408" s="88"/>
    </row>
    <row r="1409" spans="1:11" x14ac:dyDescent="0.2">
      <c r="A1409" s="8"/>
      <c r="B1409" s="7"/>
      <c r="C1409" s="7"/>
      <c r="D1409" s="218"/>
      <c r="E1409" s="224"/>
      <c r="F1409" s="224"/>
      <c r="G1409" s="246"/>
      <c r="H1409" s="246"/>
      <c r="I1409" s="224"/>
      <c r="J1409" s="218"/>
      <c r="K1409" s="88"/>
    </row>
    <row r="1410" spans="1:11" x14ac:dyDescent="0.2">
      <c r="A1410" s="8"/>
      <c r="B1410" s="7"/>
      <c r="C1410" s="7"/>
      <c r="D1410" s="218"/>
      <c r="E1410" s="224"/>
      <c r="F1410" s="224"/>
      <c r="G1410" s="246"/>
      <c r="H1410" s="246"/>
      <c r="I1410" s="224"/>
      <c r="J1410" s="218"/>
      <c r="K1410" s="88"/>
    </row>
    <row r="1411" spans="1:11" x14ac:dyDescent="0.2">
      <c r="A1411" s="8"/>
      <c r="B1411" s="7"/>
      <c r="C1411" s="7"/>
      <c r="D1411" s="218"/>
      <c r="E1411" s="224"/>
      <c r="F1411" s="224"/>
      <c r="G1411" s="246"/>
      <c r="H1411" s="246"/>
      <c r="I1411" s="224"/>
      <c r="J1411" s="218"/>
      <c r="K1411" s="88"/>
    </row>
    <row r="1412" spans="1:11" x14ac:dyDescent="0.2">
      <c r="A1412" s="8"/>
      <c r="B1412" s="7"/>
      <c r="C1412" s="7"/>
      <c r="D1412" s="218"/>
      <c r="E1412" s="224"/>
      <c r="F1412" s="224"/>
      <c r="G1412" s="246"/>
      <c r="H1412" s="246"/>
      <c r="I1412" s="224"/>
      <c r="J1412" s="218"/>
      <c r="K1412" s="88"/>
    </row>
    <row r="1413" spans="1:11" x14ac:dyDescent="0.2">
      <c r="A1413" s="8"/>
      <c r="B1413" s="7"/>
      <c r="C1413" s="7"/>
      <c r="D1413" s="218"/>
      <c r="E1413" s="224"/>
      <c r="F1413" s="224"/>
      <c r="G1413" s="246"/>
      <c r="H1413" s="246"/>
      <c r="I1413" s="224"/>
      <c r="J1413" s="218"/>
      <c r="K1413" s="88"/>
    </row>
    <row r="1414" spans="1:11" x14ac:dyDescent="0.2">
      <c r="A1414" s="8"/>
      <c r="B1414" s="7"/>
      <c r="C1414" s="7"/>
      <c r="D1414" s="218"/>
      <c r="E1414" s="224"/>
      <c r="F1414" s="224"/>
      <c r="G1414" s="246"/>
      <c r="H1414" s="246"/>
      <c r="I1414" s="224"/>
      <c r="J1414" s="218"/>
      <c r="K1414" s="88"/>
    </row>
    <row r="1415" spans="1:11" x14ac:dyDescent="0.2">
      <c r="A1415" s="8"/>
      <c r="B1415" s="7"/>
      <c r="C1415" s="7"/>
      <c r="D1415" s="218"/>
      <c r="E1415" s="224"/>
      <c r="F1415" s="224"/>
      <c r="G1415" s="246"/>
      <c r="H1415" s="246"/>
      <c r="I1415" s="224"/>
      <c r="J1415" s="218"/>
      <c r="K1415" s="88"/>
    </row>
    <row r="1416" spans="1:11" x14ac:dyDescent="0.2">
      <c r="A1416" s="8"/>
      <c r="B1416" s="7"/>
      <c r="C1416" s="7"/>
      <c r="D1416" s="218"/>
      <c r="E1416" s="224"/>
      <c r="F1416" s="224"/>
      <c r="G1416" s="246"/>
      <c r="H1416" s="246"/>
      <c r="I1416" s="224"/>
      <c r="J1416" s="218"/>
      <c r="K1416" s="88"/>
    </row>
    <row r="1417" spans="1:11" x14ac:dyDescent="0.2">
      <c r="A1417" s="8"/>
      <c r="B1417" s="7"/>
      <c r="C1417" s="7"/>
      <c r="D1417" s="218"/>
      <c r="E1417" s="224"/>
      <c r="F1417" s="224"/>
      <c r="G1417" s="246"/>
      <c r="H1417" s="246"/>
      <c r="I1417" s="224"/>
      <c r="J1417" s="218"/>
      <c r="K1417" s="88"/>
    </row>
    <row r="1418" spans="1:11" x14ac:dyDescent="0.2">
      <c r="A1418" s="8"/>
      <c r="B1418" s="7"/>
      <c r="C1418" s="7"/>
      <c r="D1418" s="218"/>
      <c r="E1418" s="224"/>
      <c r="F1418" s="224"/>
      <c r="G1418" s="246"/>
      <c r="H1418" s="246"/>
      <c r="I1418" s="224"/>
      <c r="J1418" s="218"/>
      <c r="K1418" s="88"/>
    </row>
    <row r="1419" spans="1:11" x14ac:dyDescent="0.2">
      <c r="A1419" s="8"/>
      <c r="B1419" s="7"/>
      <c r="C1419" s="7"/>
      <c r="D1419" s="218"/>
      <c r="E1419" s="224"/>
      <c r="F1419" s="224"/>
      <c r="G1419" s="246"/>
      <c r="H1419" s="246"/>
      <c r="I1419" s="224"/>
      <c r="J1419" s="218"/>
      <c r="K1419" s="88"/>
    </row>
    <row r="1420" spans="1:11" x14ac:dyDescent="0.2">
      <c r="A1420" s="8"/>
      <c r="B1420" s="7"/>
      <c r="C1420" s="7"/>
      <c r="D1420" s="218"/>
      <c r="E1420" s="224"/>
      <c r="F1420" s="224"/>
      <c r="G1420" s="246"/>
      <c r="H1420" s="246"/>
      <c r="I1420" s="224"/>
      <c r="J1420" s="218"/>
      <c r="K1420" s="88"/>
    </row>
    <row r="1421" spans="1:11" x14ac:dyDescent="0.2">
      <c r="A1421" s="8"/>
      <c r="B1421" s="7"/>
      <c r="C1421" s="7"/>
      <c r="D1421" s="218"/>
      <c r="E1421" s="224"/>
      <c r="F1421" s="224"/>
      <c r="G1421" s="246"/>
      <c r="H1421" s="246"/>
      <c r="I1421" s="224"/>
      <c r="J1421" s="218"/>
      <c r="K1421" s="88"/>
    </row>
    <row r="1422" spans="1:11" x14ac:dyDescent="0.2">
      <c r="A1422" s="8"/>
      <c r="B1422" s="7"/>
      <c r="C1422" s="7"/>
      <c r="D1422" s="218"/>
      <c r="E1422" s="224"/>
      <c r="F1422" s="224"/>
      <c r="G1422" s="246"/>
      <c r="H1422" s="246"/>
      <c r="I1422" s="224"/>
      <c r="J1422" s="218"/>
      <c r="K1422" s="88"/>
    </row>
    <row r="1423" spans="1:11" x14ac:dyDescent="0.2">
      <c r="A1423" s="8"/>
      <c r="B1423" s="7"/>
      <c r="C1423" s="7"/>
      <c r="D1423" s="218"/>
      <c r="E1423" s="224"/>
      <c r="F1423" s="224"/>
      <c r="G1423" s="246"/>
      <c r="H1423" s="246"/>
      <c r="I1423" s="224"/>
      <c r="J1423" s="218"/>
      <c r="K1423" s="88"/>
    </row>
    <row r="1424" spans="1:11" x14ac:dyDescent="0.2">
      <c r="A1424" s="8"/>
      <c r="B1424" s="7"/>
      <c r="C1424" s="7"/>
      <c r="D1424" s="218"/>
      <c r="E1424" s="224"/>
      <c r="F1424" s="224"/>
      <c r="G1424" s="246"/>
      <c r="H1424" s="246"/>
      <c r="I1424" s="224"/>
      <c r="J1424" s="218"/>
      <c r="K1424" s="88"/>
    </row>
    <row r="1425" spans="1:11" x14ac:dyDescent="0.2">
      <c r="A1425" s="8"/>
      <c r="B1425" s="7"/>
      <c r="C1425" s="7"/>
      <c r="D1425" s="218"/>
      <c r="E1425" s="224"/>
      <c r="F1425" s="224"/>
      <c r="G1425" s="246"/>
      <c r="H1425" s="246"/>
      <c r="I1425" s="224"/>
      <c r="J1425" s="218"/>
      <c r="K1425" s="88"/>
    </row>
    <row r="1426" spans="1:11" x14ac:dyDescent="0.2">
      <c r="A1426" s="8"/>
      <c r="B1426" s="7"/>
      <c r="C1426" s="7"/>
      <c r="D1426" s="218"/>
      <c r="E1426" s="224"/>
      <c r="F1426" s="224"/>
      <c r="G1426" s="246"/>
      <c r="H1426" s="246"/>
      <c r="I1426" s="224"/>
      <c r="J1426" s="218"/>
      <c r="K1426" s="88"/>
    </row>
    <row r="1427" spans="1:11" x14ac:dyDescent="0.2">
      <c r="A1427" s="8"/>
      <c r="B1427" s="7"/>
      <c r="C1427" s="7"/>
      <c r="D1427" s="218"/>
      <c r="E1427" s="224"/>
      <c r="F1427" s="224"/>
      <c r="G1427" s="246"/>
      <c r="H1427" s="246"/>
      <c r="I1427" s="224"/>
      <c r="J1427" s="218"/>
      <c r="K1427" s="88"/>
    </row>
    <row r="1428" spans="1:11" x14ac:dyDescent="0.2">
      <c r="A1428" s="8"/>
      <c r="B1428" s="7"/>
      <c r="C1428" s="7"/>
      <c r="D1428" s="218"/>
      <c r="E1428" s="224"/>
      <c r="F1428" s="224"/>
      <c r="G1428" s="246"/>
      <c r="H1428" s="246"/>
      <c r="I1428" s="224"/>
      <c r="J1428" s="218"/>
      <c r="K1428" s="88"/>
    </row>
    <row r="1429" spans="1:11" x14ac:dyDescent="0.2">
      <c r="A1429" s="8"/>
      <c r="B1429" s="7"/>
      <c r="C1429" s="7"/>
      <c r="D1429" s="218"/>
      <c r="E1429" s="224"/>
      <c r="F1429" s="224"/>
      <c r="G1429" s="246"/>
      <c r="H1429" s="246"/>
      <c r="I1429" s="224"/>
      <c r="J1429" s="218"/>
      <c r="K1429" s="88"/>
    </row>
    <row r="1430" spans="1:11" x14ac:dyDescent="0.2">
      <c r="A1430" s="8"/>
      <c r="B1430" s="7"/>
      <c r="C1430" s="7"/>
      <c r="D1430" s="218"/>
      <c r="E1430" s="224"/>
      <c r="F1430" s="224"/>
      <c r="G1430" s="246"/>
      <c r="H1430" s="246"/>
      <c r="I1430" s="224"/>
      <c r="J1430" s="218"/>
      <c r="K1430" s="88"/>
    </row>
    <row r="1431" spans="1:11" x14ac:dyDescent="0.2">
      <c r="A1431" s="8"/>
      <c r="B1431" s="7"/>
      <c r="C1431" s="7"/>
      <c r="D1431" s="218"/>
      <c r="E1431" s="224"/>
      <c r="F1431" s="224"/>
      <c r="G1431" s="246"/>
      <c r="H1431" s="246"/>
      <c r="I1431" s="224"/>
      <c r="J1431" s="218"/>
      <c r="K1431" s="88"/>
    </row>
    <row r="1432" spans="1:11" x14ac:dyDescent="0.2">
      <c r="A1432" s="8"/>
      <c r="B1432" s="7"/>
      <c r="C1432" s="7"/>
      <c r="D1432" s="218"/>
      <c r="E1432" s="224"/>
      <c r="F1432" s="224"/>
      <c r="G1432" s="246"/>
      <c r="H1432" s="246"/>
      <c r="I1432" s="224"/>
      <c r="J1432" s="218"/>
      <c r="K1432" s="88"/>
    </row>
    <row r="1433" spans="1:11" x14ac:dyDescent="0.2">
      <c r="A1433" s="8"/>
      <c r="B1433" s="7"/>
      <c r="C1433" s="7"/>
      <c r="D1433" s="218"/>
      <c r="E1433" s="224"/>
      <c r="F1433" s="224"/>
      <c r="G1433" s="246"/>
      <c r="H1433" s="246"/>
      <c r="I1433" s="224"/>
      <c r="J1433" s="218"/>
      <c r="K1433" s="88"/>
    </row>
    <row r="1434" spans="1:11" x14ac:dyDescent="0.2">
      <c r="A1434" s="8"/>
      <c r="B1434" s="7"/>
      <c r="C1434" s="7"/>
      <c r="D1434" s="218"/>
      <c r="E1434" s="224"/>
      <c r="F1434" s="224"/>
      <c r="G1434" s="246"/>
      <c r="H1434" s="246"/>
      <c r="I1434" s="224"/>
      <c r="J1434" s="218"/>
      <c r="K1434" s="88"/>
    </row>
    <row r="1435" spans="1:11" x14ac:dyDescent="0.2">
      <c r="A1435" s="8"/>
      <c r="B1435" s="7"/>
      <c r="C1435" s="7"/>
      <c r="D1435" s="218"/>
      <c r="E1435" s="224"/>
      <c r="F1435" s="224"/>
      <c r="G1435" s="246"/>
      <c r="H1435" s="246"/>
      <c r="I1435" s="224"/>
      <c r="J1435" s="218"/>
      <c r="K1435" s="88"/>
    </row>
    <row r="1436" spans="1:11" x14ac:dyDescent="0.2">
      <c r="A1436" s="8"/>
      <c r="B1436" s="7"/>
      <c r="C1436" s="7"/>
      <c r="D1436" s="218"/>
      <c r="E1436" s="224"/>
      <c r="F1436" s="224"/>
      <c r="G1436" s="246"/>
      <c r="H1436" s="246"/>
      <c r="I1436" s="224"/>
      <c r="J1436" s="218"/>
      <c r="K1436" s="88"/>
    </row>
    <row r="1437" spans="1:11" x14ac:dyDescent="0.2">
      <c r="A1437" s="8"/>
      <c r="B1437" s="7"/>
      <c r="C1437" s="7"/>
      <c r="D1437" s="218"/>
      <c r="E1437" s="224"/>
      <c r="F1437" s="224"/>
      <c r="G1437" s="246"/>
      <c r="H1437" s="246"/>
      <c r="I1437" s="224"/>
      <c r="J1437" s="218"/>
      <c r="K1437" s="88"/>
    </row>
    <row r="1438" spans="1:11" x14ac:dyDescent="0.2">
      <c r="A1438" s="8"/>
      <c r="B1438" s="7"/>
      <c r="C1438" s="7"/>
      <c r="D1438" s="218"/>
      <c r="E1438" s="224"/>
      <c r="F1438" s="224"/>
      <c r="G1438" s="246"/>
      <c r="H1438" s="246"/>
      <c r="I1438" s="224"/>
      <c r="J1438" s="218"/>
      <c r="K1438" s="88"/>
    </row>
    <row r="1439" spans="1:11" x14ac:dyDescent="0.2">
      <c r="A1439" s="8"/>
      <c r="B1439" s="7"/>
      <c r="C1439" s="7"/>
      <c r="D1439" s="218"/>
      <c r="E1439" s="224"/>
      <c r="F1439" s="224"/>
      <c r="G1439" s="246"/>
      <c r="H1439" s="246"/>
      <c r="I1439" s="224"/>
      <c r="J1439" s="218"/>
      <c r="K1439" s="88"/>
    </row>
    <row r="1440" spans="1:11" x14ac:dyDescent="0.2">
      <c r="A1440" s="8"/>
      <c r="B1440" s="7"/>
      <c r="C1440" s="7"/>
      <c r="D1440" s="218"/>
      <c r="E1440" s="224"/>
      <c r="F1440" s="224"/>
      <c r="G1440" s="246"/>
      <c r="H1440" s="246"/>
      <c r="I1440" s="224"/>
      <c r="J1440" s="218"/>
      <c r="K1440" s="88"/>
    </row>
    <row r="1441" spans="1:11" x14ac:dyDescent="0.2">
      <c r="A1441" s="8"/>
      <c r="B1441" s="7"/>
      <c r="C1441" s="7"/>
      <c r="D1441" s="218"/>
      <c r="E1441" s="224"/>
      <c r="F1441" s="224"/>
      <c r="G1441" s="246"/>
      <c r="H1441" s="246"/>
      <c r="I1441" s="224"/>
      <c r="J1441" s="218"/>
      <c r="K1441" s="88"/>
    </row>
    <row r="1442" spans="1:11" x14ac:dyDescent="0.2">
      <c r="A1442" s="8"/>
      <c r="B1442" s="7"/>
      <c r="C1442" s="7"/>
      <c r="D1442" s="218"/>
      <c r="E1442" s="224"/>
      <c r="F1442" s="224"/>
      <c r="G1442" s="246"/>
      <c r="H1442" s="246"/>
      <c r="I1442" s="224"/>
      <c r="J1442" s="218"/>
      <c r="K1442" s="88"/>
    </row>
    <row r="1443" spans="1:11" x14ac:dyDescent="0.2">
      <c r="A1443" s="8"/>
      <c r="B1443" s="7"/>
      <c r="C1443" s="7"/>
      <c r="D1443" s="218"/>
      <c r="E1443" s="224"/>
      <c r="F1443" s="224"/>
      <c r="G1443" s="246"/>
      <c r="H1443" s="246"/>
      <c r="I1443" s="224"/>
      <c r="J1443" s="218"/>
      <c r="K1443" s="88"/>
    </row>
    <row r="1444" spans="1:11" x14ac:dyDescent="0.2">
      <c r="A1444" s="8"/>
      <c r="B1444" s="7"/>
      <c r="C1444" s="7"/>
      <c r="D1444" s="218"/>
      <c r="E1444" s="224"/>
      <c r="F1444" s="224"/>
      <c r="G1444" s="246"/>
      <c r="H1444" s="246"/>
      <c r="I1444" s="224"/>
      <c r="J1444" s="218"/>
      <c r="K1444" s="88"/>
    </row>
    <row r="1445" spans="1:11" x14ac:dyDescent="0.2">
      <c r="A1445" s="8"/>
      <c r="B1445" s="7"/>
      <c r="C1445" s="7"/>
      <c r="D1445" s="218"/>
      <c r="E1445" s="224"/>
      <c r="F1445" s="224"/>
      <c r="G1445" s="246"/>
      <c r="H1445" s="246"/>
      <c r="I1445" s="224"/>
      <c r="J1445" s="218"/>
      <c r="K1445" s="88"/>
    </row>
    <row r="1446" spans="1:11" x14ac:dyDescent="0.2">
      <c r="A1446" s="8"/>
      <c r="B1446" s="7"/>
      <c r="C1446" s="7"/>
      <c r="D1446" s="218"/>
      <c r="E1446" s="224"/>
      <c r="F1446" s="224"/>
      <c r="G1446" s="246"/>
      <c r="H1446" s="246"/>
      <c r="I1446" s="224"/>
      <c r="J1446" s="218"/>
      <c r="K1446" s="88"/>
    </row>
    <row r="1447" spans="1:11" x14ac:dyDescent="0.2">
      <c r="A1447" s="8"/>
      <c r="B1447" s="7"/>
      <c r="C1447" s="7"/>
      <c r="D1447" s="218"/>
      <c r="E1447" s="224"/>
      <c r="F1447" s="224"/>
      <c r="G1447" s="246"/>
      <c r="H1447" s="246"/>
      <c r="I1447" s="224"/>
      <c r="J1447" s="218"/>
      <c r="K1447" s="88"/>
    </row>
    <row r="1448" spans="1:11" x14ac:dyDescent="0.2">
      <c r="A1448" s="8"/>
      <c r="B1448" s="7"/>
      <c r="C1448" s="7"/>
      <c r="D1448" s="218"/>
      <c r="E1448" s="224"/>
      <c r="F1448" s="224"/>
      <c r="G1448" s="246"/>
      <c r="H1448" s="246"/>
      <c r="I1448" s="224"/>
      <c r="J1448" s="218"/>
      <c r="K1448" s="88"/>
    </row>
    <row r="1449" spans="1:11" x14ac:dyDescent="0.2">
      <c r="A1449" s="8"/>
      <c r="B1449" s="7"/>
      <c r="C1449" s="7"/>
      <c r="D1449" s="218"/>
      <c r="E1449" s="224"/>
      <c r="F1449" s="224"/>
      <c r="G1449" s="246"/>
      <c r="H1449" s="246"/>
      <c r="I1449" s="224"/>
      <c r="J1449" s="218"/>
      <c r="K1449" s="88"/>
    </row>
    <row r="1450" spans="1:11" x14ac:dyDescent="0.2">
      <c r="A1450" s="8"/>
      <c r="B1450" s="7"/>
      <c r="C1450" s="7"/>
      <c r="D1450" s="218"/>
      <c r="E1450" s="224"/>
      <c r="F1450" s="224"/>
      <c r="G1450" s="246"/>
      <c r="H1450" s="246"/>
      <c r="I1450" s="224"/>
      <c r="J1450" s="218"/>
      <c r="K1450" s="88"/>
    </row>
    <row r="1451" spans="1:11" x14ac:dyDescent="0.2">
      <c r="A1451" s="8"/>
      <c r="B1451" s="7"/>
      <c r="C1451" s="7"/>
      <c r="D1451" s="218"/>
      <c r="E1451" s="224"/>
      <c r="F1451" s="224"/>
      <c r="G1451" s="246"/>
      <c r="H1451" s="246"/>
      <c r="I1451" s="224"/>
      <c r="J1451" s="218"/>
      <c r="K1451" s="88"/>
    </row>
    <row r="1452" spans="1:11" x14ac:dyDescent="0.2">
      <c r="A1452" s="8"/>
      <c r="B1452" s="7"/>
      <c r="C1452" s="7"/>
      <c r="D1452" s="218"/>
      <c r="E1452" s="224"/>
      <c r="F1452" s="224"/>
      <c r="G1452" s="246"/>
      <c r="H1452" s="246"/>
      <c r="I1452" s="224"/>
      <c r="J1452" s="218"/>
      <c r="K1452" s="88"/>
    </row>
    <row r="1453" spans="1:11" x14ac:dyDescent="0.2">
      <c r="A1453" s="8"/>
      <c r="B1453" s="7"/>
      <c r="C1453" s="7"/>
      <c r="D1453" s="218"/>
      <c r="E1453" s="224"/>
      <c r="F1453" s="224"/>
      <c r="G1453" s="246"/>
      <c r="H1453" s="246"/>
      <c r="I1453" s="224"/>
      <c r="J1453" s="218"/>
      <c r="K1453" s="88"/>
    </row>
    <row r="1454" spans="1:11" x14ac:dyDescent="0.2">
      <c r="A1454" s="8"/>
      <c r="B1454" s="7"/>
      <c r="C1454" s="7"/>
      <c r="D1454" s="218"/>
      <c r="E1454" s="224"/>
      <c r="F1454" s="224"/>
      <c r="G1454" s="246"/>
      <c r="H1454" s="246"/>
      <c r="I1454" s="224"/>
      <c r="J1454" s="218"/>
      <c r="K1454" s="88"/>
    </row>
    <row r="1455" spans="1:11" x14ac:dyDescent="0.2">
      <c r="A1455" s="8"/>
      <c r="B1455" s="7"/>
      <c r="C1455" s="7"/>
      <c r="D1455" s="218"/>
      <c r="E1455" s="224"/>
      <c r="F1455" s="224"/>
      <c r="G1455" s="246"/>
      <c r="H1455" s="246"/>
      <c r="I1455" s="224"/>
      <c r="J1455" s="218"/>
      <c r="K1455" s="88"/>
    </row>
    <row r="1456" spans="1:11" x14ac:dyDescent="0.2">
      <c r="A1456" s="8"/>
      <c r="B1456" s="7"/>
      <c r="C1456" s="7"/>
      <c r="D1456" s="218"/>
      <c r="E1456" s="224"/>
      <c r="F1456" s="224"/>
      <c r="G1456" s="246"/>
      <c r="H1456" s="246"/>
      <c r="I1456" s="224"/>
      <c r="J1456" s="218"/>
      <c r="K1456" s="88"/>
    </row>
    <row r="1457" spans="1:11" x14ac:dyDescent="0.2">
      <c r="A1457" s="8"/>
      <c r="B1457" s="7"/>
      <c r="C1457" s="7"/>
      <c r="D1457" s="218"/>
      <c r="E1457" s="224"/>
      <c r="F1457" s="224"/>
      <c r="G1457" s="246"/>
      <c r="H1457" s="246"/>
      <c r="I1457" s="224"/>
      <c r="J1457" s="218"/>
      <c r="K1457" s="88"/>
    </row>
    <row r="1458" spans="1:11" x14ac:dyDescent="0.2">
      <c r="A1458" s="8"/>
      <c r="B1458" s="7"/>
      <c r="C1458" s="7"/>
      <c r="D1458" s="218"/>
      <c r="E1458" s="224"/>
      <c r="F1458" s="224"/>
      <c r="G1458" s="246"/>
      <c r="H1458" s="246"/>
      <c r="I1458" s="224"/>
      <c r="J1458" s="218"/>
      <c r="K1458" s="88"/>
    </row>
    <row r="1459" spans="1:11" x14ac:dyDescent="0.2">
      <c r="A1459" s="8"/>
      <c r="B1459" s="7"/>
      <c r="C1459" s="7"/>
      <c r="D1459" s="218"/>
      <c r="E1459" s="224"/>
      <c r="F1459" s="224"/>
      <c r="G1459" s="246"/>
      <c r="H1459" s="246"/>
      <c r="I1459" s="224"/>
      <c r="J1459" s="218"/>
      <c r="K1459" s="88"/>
    </row>
    <row r="1460" spans="1:11" x14ac:dyDescent="0.2">
      <c r="A1460" s="8"/>
      <c r="B1460" s="7"/>
      <c r="C1460" s="7"/>
      <c r="D1460" s="218"/>
      <c r="E1460" s="224"/>
      <c r="F1460" s="224"/>
      <c r="G1460" s="246"/>
      <c r="H1460" s="246"/>
      <c r="I1460" s="224"/>
      <c r="J1460" s="218"/>
      <c r="K1460" s="88"/>
    </row>
    <row r="1461" spans="1:11" x14ac:dyDescent="0.2">
      <c r="A1461" s="8"/>
      <c r="B1461" s="7"/>
      <c r="C1461" s="7"/>
      <c r="D1461" s="218"/>
      <c r="E1461" s="224"/>
      <c r="F1461" s="224"/>
      <c r="G1461" s="246"/>
      <c r="H1461" s="246"/>
      <c r="I1461" s="224"/>
      <c r="J1461" s="218"/>
      <c r="K1461" s="88"/>
    </row>
    <row r="1462" spans="1:11" x14ac:dyDescent="0.2">
      <c r="A1462" s="8"/>
      <c r="B1462" s="7"/>
      <c r="C1462" s="7"/>
      <c r="D1462" s="218"/>
      <c r="E1462" s="224"/>
      <c r="F1462" s="224"/>
      <c r="G1462" s="246"/>
      <c r="H1462" s="246"/>
      <c r="I1462" s="224"/>
      <c r="J1462" s="218"/>
      <c r="K1462" s="88"/>
    </row>
    <row r="1463" spans="1:11" x14ac:dyDescent="0.2">
      <c r="A1463" s="8"/>
      <c r="B1463" s="7"/>
      <c r="C1463" s="7"/>
      <c r="D1463" s="218"/>
      <c r="E1463" s="224"/>
      <c r="F1463" s="224"/>
      <c r="G1463" s="246"/>
      <c r="H1463" s="246"/>
      <c r="I1463" s="224"/>
      <c r="J1463" s="218"/>
      <c r="K1463" s="88"/>
    </row>
    <row r="1464" spans="1:11" x14ac:dyDescent="0.2">
      <c r="A1464" s="8"/>
      <c r="B1464" s="7"/>
      <c r="C1464" s="7"/>
      <c r="D1464" s="218"/>
      <c r="E1464" s="224"/>
      <c r="F1464" s="224"/>
      <c r="G1464" s="246"/>
      <c r="H1464" s="246"/>
      <c r="I1464" s="224"/>
      <c r="J1464" s="218"/>
      <c r="K1464" s="88"/>
    </row>
    <row r="1465" spans="1:11" x14ac:dyDescent="0.2">
      <c r="A1465" s="8"/>
      <c r="B1465" s="7"/>
      <c r="C1465" s="7"/>
      <c r="D1465" s="218"/>
      <c r="E1465" s="224"/>
      <c r="F1465" s="224"/>
      <c r="G1465" s="246"/>
      <c r="H1465" s="246"/>
      <c r="I1465" s="224"/>
      <c r="J1465" s="218"/>
      <c r="K1465" s="88"/>
    </row>
    <row r="1466" spans="1:11" x14ac:dyDescent="0.2">
      <c r="A1466" s="8"/>
      <c r="B1466" s="7"/>
      <c r="C1466" s="7"/>
      <c r="D1466" s="218"/>
      <c r="E1466" s="224"/>
      <c r="F1466" s="224"/>
      <c r="G1466" s="246"/>
      <c r="H1466" s="246"/>
      <c r="I1466" s="224"/>
      <c r="J1466" s="218"/>
      <c r="K1466" s="88"/>
    </row>
    <row r="1467" spans="1:11" x14ac:dyDescent="0.2">
      <c r="A1467" s="8"/>
      <c r="B1467" s="7"/>
      <c r="C1467" s="7"/>
      <c r="D1467" s="218"/>
      <c r="E1467" s="224"/>
      <c r="F1467" s="224"/>
      <c r="G1467" s="246"/>
      <c r="H1467" s="246"/>
      <c r="I1467" s="224"/>
      <c r="J1467" s="218"/>
      <c r="K1467" s="88"/>
    </row>
    <row r="1468" spans="1:11" x14ac:dyDescent="0.2">
      <c r="A1468" s="8"/>
      <c r="B1468" s="7"/>
      <c r="C1468" s="7"/>
      <c r="D1468" s="218"/>
      <c r="E1468" s="224"/>
      <c r="F1468" s="224"/>
      <c r="G1468" s="246"/>
      <c r="H1468" s="246"/>
      <c r="I1468" s="224"/>
      <c r="J1468" s="218"/>
      <c r="K1468" s="88"/>
    </row>
    <row r="1469" spans="1:11" x14ac:dyDescent="0.2">
      <c r="A1469" s="8"/>
      <c r="B1469" s="7"/>
      <c r="C1469" s="7"/>
      <c r="D1469" s="218"/>
      <c r="E1469" s="224"/>
      <c r="F1469" s="224"/>
      <c r="G1469" s="246"/>
      <c r="H1469" s="246"/>
      <c r="I1469" s="224"/>
      <c r="J1469" s="218"/>
      <c r="K1469" s="88"/>
    </row>
    <row r="1470" spans="1:11" x14ac:dyDescent="0.2">
      <c r="A1470" s="8"/>
      <c r="B1470" s="7"/>
      <c r="C1470" s="7"/>
      <c r="D1470" s="218"/>
      <c r="E1470" s="224"/>
      <c r="F1470" s="224"/>
      <c r="G1470" s="246"/>
      <c r="H1470" s="246"/>
      <c r="I1470" s="224"/>
      <c r="J1470" s="218"/>
      <c r="K1470" s="88"/>
    </row>
    <row r="1471" spans="1:11" x14ac:dyDescent="0.2">
      <c r="A1471" s="8"/>
      <c r="B1471" s="7"/>
      <c r="C1471" s="7"/>
      <c r="D1471" s="218"/>
      <c r="E1471" s="224"/>
      <c r="F1471" s="224"/>
      <c r="G1471" s="246"/>
      <c r="H1471" s="246"/>
      <c r="I1471" s="224"/>
      <c r="J1471" s="218"/>
      <c r="K1471" s="88"/>
    </row>
    <row r="1472" spans="1:11" x14ac:dyDescent="0.2">
      <c r="A1472" s="8"/>
      <c r="B1472" s="7"/>
      <c r="C1472" s="7"/>
      <c r="D1472" s="218"/>
      <c r="E1472" s="224"/>
      <c r="F1472" s="224"/>
      <c r="G1472" s="246"/>
      <c r="H1472" s="246"/>
      <c r="I1472" s="224"/>
      <c r="J1472" s="218"/>
      <c r="K1472" s="88"/>
    </row>
    <row r="1473" spans="1:11" x14ac:dyDescent="0.2">
      <c r="A1473" s="8"/>
      <c r="B1473" s="7"/>
      <c r="C1473" s="7"/>
      <c r="D1473" s="218"/>
      <c r="E1473" s="224"/>
      <c r="F1473" s="224"/>
      <c r="G1473" s="246"/>
      <c r="H1473" s="246"/>
      <c r="I1473" s="224"/>
      <c r="J1473" s="218"/>
      <c r="K1473" s="88"/>
    </row>
    <row r="1474" spans="1:11" x14ac:dyDescent="0.2">
      <c r="A1474" s="8"/>
      <c r="B1474" s="7"/>
      <c r="C1474" s="7"/>
      <c r="D1474" s="218"/>
      <c r="E1474" s="224"/>
      <c r="F1474" s="224"/>
      <c r="G1474" s="246"/>
      <c r="H1474" s="246"/>
      <c r="I1474" s="224"/>
      <c r="J1474" s="218"/>
      <c r="K1474" s="88"/>
    </row>
    <row r="1475" spans="1:11" x14ac:dyDescent="0.2">
      <c r="A1475" s="8"/>
      <c r="B1475" s="7"/>
      <c r="C1475" s="7"/>
      <c r="D1475" s="218"/>
      <c r="E1475" s="224"/>
      <c r="F1475" s="224"/>
      <c r="G1475" s="246"/>
      <c r="H1475" s="246"/>
      <c r="I1475" s="224"/>
      <c r="J1475" s="218"/>
      <c r="K1475" s="88"/>
    </row>
    <row r="1476" spans="1:11" x14ac:dyDescent="0.2">
      <c r="A1476" s="8"/>
      <c r="B1476" s="7"/>
      <c r="C1476" s="7"/>
      <c r="D1476" s="218"/>
      <c r="E1476" s="224"/>
      <c r="F1476" s="224"/>
      <c r="G1476" s="246"/>
      <c r="H1476" s="246"/>
      <c r="I1476" s="224"/>
      <c r="J1476" s="218"/>
      <c r="K1476" s="88"/>
    </row>
    <row r="1477" spans="1:11" x14ac:dyDescent="0.2">
      <c r="A1477" s="8"/>
      <c r="B1477" s="7"/>
      <c r="C1477" s="7"/>
      <c r="D1477" s="218"/>
      <c r="E1477" s="224"/>
      <c r="F1477" s="224"/>
      <c r="G1477" s="246"/>
      <c r="H1477" s="246"/>
      <c r="I1477" s="224"/>
      <c r="J1477" s="218"/>
      <c r="K1477" s="88"/>
    </row>
    <row r="1478" spans="1:11" x14ac:dyDescent="0.2">
      <c r="A1478" s="8"/>
      <c r="B1478" s="7"/>
      <c r="C1478" s="7"/>
      <c r="D1478" s="218"/>
      <c r="E1478" s="224"/>
      <c r="F1478" s="224"/>
      <c r="G1478" s="246"/>
      <c r="H1478" s="246"/>
      <c r="I1478" s="224"/>
      <c r="J1478" s="218"/>
      <c r="K1478" s="88"/>
    </row>
    <row r="1479" spans="1:11" x14ac:dyDescent="0.2">
      <c r="A1479" s="8"/>
      <c r="B1479" s="7"/>
      <c r="C1479" s="7"/>
      <c r="D1479" s="218"/>
      <c r="E1479" s="224"/>
      <c r="F1479" s="224"/>
      <c r="G1479" s="246"/>
      <c r="H1479" s="246"/>
      <c r="I1479" s="224"/>
      <c r="J1479" s="218"/>
      <c r="K1479" s="88"/>
    </row>
    <row r="1480" spans="1:11" x14ac:dyDescent="0.2">
      <c r="A1480" s="8"/>
      <c r="B1480" s="7"/>
      <c r="C1480" s="7"/>
      <c r="D1480" s="218"/>
      <c r="E1480" s="224"/>
      <c r="F1480" s="224"/>
      <c r="G1480" s="246"/>
      <c r="H1480" s="246"/>
      <c r="I1480" s="224"/>
      <c r="J1480" s="218"/>
      <c r="K1480" s="88"/>
    </row>
    <row r="1481" spans="1:11" x14ac:dyDescent="0.2">
      <c r="A1481" s="8"/>
      <c r="B1481" s="7"/>
      <c r="C1481" s="7"/>
      <c r="D1481" s="218"/>
      <c r="E1481" s="224"/>
      <c r="F1481" s="224"/>
      <c r="G1481" s="246"/>
      <c r="H1481" s="246"/>
      <c r="I1481" s="224"/>
      <c r="J1481" s="218"/>
      <c r="K1481" s="88"/>
    </row>
    <row r="1482" spans="1:11" x14ac:dyDescent="0.2">
      <c r="A1482" s="8"/>
      <c r="B1482" s="7"/>
      <c r="C1482" s="7"/>
      <c r="D1482" s="218"/>
      <c r="E1482" s="224"/>
      <c r="F1482" s="224"/>
      <c r="G1482" s="246"/>
      <c r="H1482" s="246"/>
      <c r="I1482" s="224"/>
      <c r="J1482" s="218"/>
      <c r="K1482" s="88"/>
    </row>
    <row r="1483" spans="1:11" x14ac:dyDescent="0.2">
      <c r="A1483" s="8"/>
      <c r="B1483" s="7"/>
      <c r="C1483" s="7"/>
      <c r="D1483" s="218"/>
      <c r="E1483" s="224"/>
      <c r="F1483" s="224"/>
      <c r="G1483" s="246"/>
      <c r="H1483" s="246"/>
      <c r="I1483" s="224"/>
      <c r="J1483" s="218"/>
      <c r="K1483" s="88"/>
    </row>
    <row r="1484" spans="1:11" x14ac:dyDescent="0.2">
      <c r="A1484" s="8"/>
      <c r="B1484" s="7"/>
      <c r="C1484" s="7"/>
      <c r="D1484" s="218"/>
      <c r="E1484" s="224"/>
      <c r="F1484" s="224"/>
      <c r="G1484" s="246"/>
      <c r="H1484" s="246"/>
      <c r="I1484" s="224"/>
      <c r="J1484" s="218"/>
      <c r="K1484" s="88"/>
    </row>
    <row r="1485" spans="1:11" x14ac:dyDescent="0.2">
      <c r="A1485" s="8"/>
      <c r="B1485" s="7"/>
      <c r="C1485" s="7"/>
      <c r="D1485" s="218"/>
      <c r="E1485" s="224"/>
      <c r="F1485" s="224"/>
      <c r="G1485" s="246"/>
      <c r="H1485" s="246"/>
      <c r="I1485" s="224"/>
      <c r="J1485" s="218"/>
      <c r="K1485" s="88"/>
    </row>
    <row r="1486" spans="1:11" x14ac:dyDescent="0.2">
      <c r="A1486" s="8"/>
      <c r="B1486" s="7"/>
      <c r="C1486" s="7"/>
      <c r="D1486" s="218"/>
      <c r="E1486" s="224"/>
      <c r="F1486" s="224"/>
      <c r="G1486" s="246"/>
      <c r="H1486" s="246"/>
      <c r="I1486" s="224"/>
      <c r="J1486" s="218"/>
      <c r="K1486" s="88"/>
    </row>
    <row r="1487" spans="1:11" x14ac:dyDescent="0.2">
      <c r="A1487" s="8"/>
      <c r="B1487" s="7"/>
      <c r="C1487" s="7"/>
      <c r="D1487" s="218"/>
      <c r="E1487" s="224"/>
      <c r="F1487" s="224"/>
      <c r="G1487" s="246"/>
      <c r="H1487" s="246"/>
      <c r="I1487" s="224"/>
      <c r="J1487" s="218"/>
      <c r="K1487" s="88"/>
    </row>
    <row r="1488" spans="1:11" x14ac:dyDescent="0.2">
      <c r="A1488" s="8"/>
      <c r="B1488" s="7"/>
      <c r="C1488" s="7"/>
      <c r="D1488" s="218"/>
      <c r="E1488" s="224"/>
      <c r="F1488" s="224"/>
      <c r="G1488" s="246"/>
      <c r="H1488" s="246"/>
      <c r="I1488" s="224"/>
      <c r="J1488" s="218"/>
      <c r="K1488" s="88"/>
    </row>
    <row r="1489" spans="1:11" x14ac:dyDescent="0.2">
      <c r="A1489" s="8"/>
      <c r="B1489" s="7"/>
      <c r="C1489" s="7"/>
      <c r="D1489" s="218"/>
      <c r="E1489" s="224"/>
      <c r="F1489" s="224"/>
      <c r="G1489" s="246"/>
      <c r="H1489" s="246"/>
      <c r="I1489" s="224"/>
      <c r="J1489" s="218"/>
      <c r="K1489" s="88"/>
    </row>
    <row r="1490" spans="1:11" x14ac:dyDescent="0.2">
      <c r="A1490" s="8"/>
      <c r="B1490" s="7"/>
      <c r="C1490" s="7"/>
      <c r="D1490" s="218"/>
      <c r="E1490" s="224"/>
      <c r="F1490" s="224"/>
      <c r="G1490" s="246"/>
      <c r="H1490" s="246"/>
      <c r="I1490" s="224"/>
      <c r="J1490" s="218"/>
      <c r="K1490" s="88"/>
    </row>
    <row r="1491" spans="1:11" x14ac:dyDescent="0.2">
      <c r="A1491" s="8"/>
      <c r="B1491" s="7"/>
      <c r="C1491" s="7"/>
      <c r="D1491" s="218"/>
      <c r="E1491" s="224"/>
      <c r="F1491" s="224"/>
      <c r="G1491" s="246"/>
      <c r="H1491" s="246"/>
      <c r="I1491" s="224"/>
      <c r="J1491" s="218"/>
      <c r="K1491" s="88"/>
    </row>
    <row r="1492" spans="1:11" x14ac:dyDescent="0.2">
      <c r="A1492" s="8"/>
      <c r="B1492" s="7"/>
      <c r="C1492" s="7"/>
      <c r="D1492" s="218"/>
      <c r="E1492" s="224"/>
      <c r="F1492" s="224"/>
      <c r="G1492" s="246"/>
      <c r="H1492" s="246"/>
      <c r="I1492" s="224"/>
      <c r="J1492" s="218"/>
      <c r="K1492" s="88"/>
    </row>
    <row r="1493" spans="1:11" x14ac:dyDescent="0.2">
      <c r="A1493" s="8"/>
      <c r="B1493" s="7"/>
      <c r="C1493" s="7"/>
      <c r="D1493" s="218"/>
      <c r="E1493" s="224"/>
      <c r="F1493" s="224"/>
      <c r="G1493" s="246"/>
      <c r="H1493" s="246"/>
      <c r="I1493" s="224"/>
      <c r="J1493" s="218"/>
      <c r="K1493" s="88"/>
    </row>
    <row r="1494" spans="1:11" x14ac:dyDescent="0.2">
      <c r="A1494" s="8"/>
      <c r="B1494" s="7"/>
      <c r="C1494" s="7"/>
      <c r="D1494" s="218"/>
      <c r="E1494" s="224"/>
      <c r="F1494" s="224"/>
      <c r="G1494" s="246"/>
      <c r="H1494" s="246"/>
      <c r="I1494" s="224"/>
      <c r="J1494" s="218"/>
      <c r="K1494" s="88"/>
    </row>
    <row r="1495" spans="1:11" x14ac:dyDescent="0.2">
      <c r="A1495" s="8"/>
      <c r="B1495" s="7"/>
      <c r="C1495" s="7"/>
      <c r="D1495" s="218"/>
      <c r="E1495" s="224"/>
      <c r="F1495" s="224"/>
      <c r="G1495" s="246"/>
      <c r="H1495" s="246"/>
      <c r="I1495" s="224"/>
      <c r="J1495" s="218"/>
      <c r="K1495" s="88"/>
    </row>
    <row r="1496" spans="1:11" x14ac:dyDescent="0.2">
      <c r="A1496" s="8"/>
      <c r="B1496" s="7"/>
      <c r="C1496" s="7"/>
      <c r="D1496" s="218"/>
      <c r="E1496" s="224"/>
      <c r="F1496" s="224"/>
      <c r="G1496" s="246"/>
      <c r="H1496" s="246"/>
      <c r="I1496" s="224"/>
      <c r="J1496" s="218"/>
      <c r="K1496" s="88"/>
    </row>
    <row r="1497" spans="1:11" x14ac:dyDescent="0.2">
      <c r="A1497" s="8"/>
      <c r="B1497" s="7"/>
      <c r="C1497" s="7"/>
      <c r="D1497" s="218"/>
      <c r="E1497" s="224"/>
      <c r="F1497" s="224"/>
      <c r="G1497" s="246"/>
      <c r="H1497" s="246"/>
      <c r="I1497" s="224"/>
      <c r="J1497" s="218"/>
      <c r="K1497" s="88"/>
    </row>
    <row r="1498" spans="1:11" x14ac:dyDescent="0.2">
      <c r="A1498" s="8"/>
      <c r="B1498" s="7"/>
      <c r="C1498" s="7"/>
      <c r="D1498" s="218"/>
      <c r="E1498" s="224"/>
      <c r="F1498" s="224"/>
      <c r="G1498" s="246"/>
      <c r="H1498" s="246"/>
      <c r="I1498" s="224"/>
      <c r="J1498" s="218"/>
      <c r="K1498" s="88"/>
    </row>
    <row r="1499" spans="1:11" x14ac:dyDescent="0.2">
      <c r="A1499" s="8"/>
      <c r="B1499" s="7"/>
      <c r="C1499" s="7"/>
      <c r="D1499" s="218"/>
      <c r="E1499" s="224"/>
      <c r="F1499" s="224"/>
      <c r="G1499" s="246"/>
      <c r="H1499" s="246"/>
      <c r="I1499" s="224"/>
      <c r="J1499" s="218"/>
      <c r="K1499" s="88"/>
    </row>
    <row r="1500" spans="1:11" x14ac:dyDescent="0.2">
      <c r="A1500" s="8"/>
      <c r="B1500" s="7"/>
      <c r="C1500" s="7"/>
      <c r="D1500" s="218"/>
      <c r="E1500" s="224"/>
      <c r="F1500" s="224"/>
      <c r="G1500" s="246"/>
      <c r="H1500" s="246"/>
      <c r="I1500" s="224"/>
      <c r="J1500" s="218"/>
      <c r="K1500" s="88"/>
    </row>
    <row r="1501" spans="1:11" x14ac:dyDescent="0.2">
      <c r="A1501" s="8"/>
      <c r="B1501" s="7"/>
      <c r="C1501" s="7"/>
      <c r="D1501" s="218"/>
      <c r="E1501" s="224"/>
      <c r="F1501" s="224"/>
      <c r="G1501" s="246"/>
      <c r="H1501" s="246"/>
      <c r="I1501" s="224"/>
      <c r="J1501" s="218"/>
      <c r="K1501" s="88"/>
    </row>
    <row r="1502" spans="1:11" x14ac:dyDescent="0.2">
      <c r="A1502" s="8"/>
      <c r="B1502" s="7"/>
      <c r="C1502" s="7"/>
      <c r="D1502" s="218"/>
      <c r="E1502" s="224"/>
      <c r="F1502" s="224"/>
      <c r="G1502" s="246"/>
      <c r="H1502" s="246"/>
      <c r="I1502" s="224"/>
      <c r="J1502" s="218"/>
      <c r="K1502" s="88"/>
    </row>
    <row r="1503" spans="1:11" x14ac:dyDescent="0.2">
      <c r="A1503" s="8"/>
      <c r="B1503" s="7"/>
      <c r="C1503" s="7"/>
      <c r="D1503" s="218"/>
      <c r="E1503" s="224"/>
      <c r="F1503" s="224"/>
      <c r="G1503" s="246"/>
      <c r="H1503" s="246"/>
      <c r="I1503" s="224"/>
      <c r="J1503" s="218"/>
      <c r="K1503" s="88"/>
    </row>
    <row r="1504" spans="1:11" x14ac:dyDescent="0.2">
      <c r="A1504" s="8"/>
      <c r="B1504" s="7"/>
      <c r="C1504" s="7"/>
      <c r="D1504" s="218"/>
      <c r="E1504" s="224"/>
      <c r="F1504" s="224"/>
      <c r="G1504" s="246"/>
      <c r="H1504" s="246"/>
      <c r="I1504" s="224"/>
      <c r="J1504" s="218"/>
      <c r="K1504" s="88"/>
    </row>
    <row r="1505" spans="1:11" x14ac:dyDescent="0.2">
      <c r="A1505" s="8"/>
      <c r="B1505" s="7"/>
      <c r="C1505" s="7"/>
      <c r="D1505" s="218"/>
      <c r="E1505" s="224"/>
      <c r="F1505" s="224"/>
      <c r="G1505" s="246"/>
      <c r="H1505" s="246"/>
      <c r="I1505" s="224"/>
      <c r="J1505" s="218"/>
      <c r="K1505" s="88"/>
    </row>
    <row r="1506" spans="1:11" x14ac:dyDescent="0.2">
      <c r="A1506" s="8"/>
      <c r="B1506" s="7"/>
      <c r="C1506" s="7"/>
      <c r="D1506" s="218"/>
      <c r="E1506" s="224"/>
      <c r="F1506" s="224"/>
      <c r="G1506" s="246"/>
      <c r="H1506" s="246"/>
      <c r="I1506" s="224"/>
      <c r="J1506" s="218"/>
      <c r="K1506" s="88"/>
    </row>
    <row r="1507" spans="1:11" x14ac:dyDescent="0.2">
      <c r="A1507" s="8"/>
      <c r="B1507" s="7"/>
      <c r="C1507" s="7"/>
      <c r="D1507" s="218"/>
      <c r="E1507" s="224"/>
      <c r="F1507" s="224"/>
      <c r="G1507" s="246"/>
      <c r="H1507" s="246"/>
      <c r="I1507" s="224"/>
      <c r="J1507" s="218"/>
      <c r="K1507" s="88"/>
    </row>
    <row r="1508" spans="1:11" x14ac:dyDescent="0.2">
      <c r="A1508" s="8"/>
      <c r="B1508" s="7"/>
      <c r="C1508" s="7"/>
      <c r="D1508" s="218"/>
      <c r="E1508" s="224"/>
      <c r="F1508" s="224"/>
      <c r="G1508" s="246"/>
      <c r="H1508" s="246"/>
      <c r="I1508" s="224"/>
      <c r="J1508" s="218"/>
      <c r="K1508" s="88"/>
    </row>
    <row r="1509" spans="1:11" x14ac:dyDescent="0.2">
      <c r="A1509" s="8"/>
      <c r="B1509" s="7"/>
      <c r="C1509" s="7"/>
      <c r="D1509" s="218"/>
      <c r="E1509" s="224"/>
      <c r="F1509" s="224"/>
      <c r="G1509" s="246"/>
      <c r="H1509" s="246"/>
      <c r="I1509" s="224"/>
      <c r="J1509" s="218"/>
      <c r="K1509" s="88"/>
    </row>
    <row r="1510" spans="1:11" x14ac:dyDescent="0.2">
      <c r="A1510" s="8"/>
      <c r="B1510" s="7"/>
      <c r="C1510" s="7"/>
      <c r="D1510" s="218"/>
      <c r="E1510" s="224"/>
      <c r="F1510" s="224"/>
      <c r="G1510" s="246"/>
      <c r="H1510" s="246"/>
      <c r="I1510" s="224"/>
      <c r="J1510" s="218"/>
      <c r="K1510" s="88"/>
    </row>
    <row r="1511" spans="1:11" x14ac:dyDescent="0.2">
      <c r="A1511" s="8"/>
      <c r="B1511" s="7"/>
      <c r="C1511" s="7"/>
      <c r="D1511" s="218"/>
      <c r="E1511" s="224"/>
      <c r="F1511" s="224"/>
      <c r="G1511" s="246"/>
      <c r="H1511" s="246"/>
      <c r="I1511" s="224"/>
      <c r="J1511" s="218"/>
      <c r="K1511" s="88"/>
    </row>
    <row r="1512" spans="1:11" x14ac:dyDescent="0.2">
      <c r="A1512" s="8"/>
      <c r="B1512" s="7"/>
      <c r="C1512" s="7"/>
      <c r="D1512" s="218"/>
      <c r="E1512" s="224"/>
      <c r="F1512" s="224"/>
      <c r="G1512" s="246"/>
      <c r="H1512" s="246"/>
      <c r="I1512" s="224"/>
      <c r="J1512" s="218"/>
      <c r="K1512" s="88"/>
    </row>
    <row r="1513" spans="1:11" x14ac:dyDescent="0.2">
      <c r="A1513" s="8"/>
      <c r="B1513" s="7"/>
      <c r="C1513" s="7"/>
      <c r="D1513" s="218"/>
      <c r="E1513" s="224"/>
      <c r="F1513" s="224"/>
      <c r="G1513" s="246"/>
      <c r="H1513" s="246"/>
      <c r="I1513" s="224"/>
      <c r="J1513" s="218"/>
      <c r="K1513" s="88"/>
    </row>
    <row r="1514" spans="1:11" x14ac:dyDescent="0.2">
      <c r="A1514" s="8"/>
      <c r="B1514" s="7"/>
      <c r="C1514" s="7"/>
      <c r="D1514" s="218"/>
      <c r="E1514" s="224"/>
      <c r="F1514" s="224"/>
      <c r="G1514" s="246"/>
      <c r="H1514" s="246"/>
      <c r="I1514" s="224"/>
      <c r="J1514" s="218"/>
      <c r="K1514" s="88"/>
    </row>
    <row r="1515" spans="1:11" x14ac:dyDescent="0.2">
      <c r="A1515" s="8"/>
      <c r="B1515" s="7"/>
      <c r="C1515" s="7"/>
      <c r="D1515" s="218"/>
      <c r="E1515" s="224"/>
      <c r="F1515" s="224"/>
      <c r="G1515" s="246"/>
      <c r="H1515" s="246"/>
      <c r="I1515" s="224"/>
      <c r="J1515" s="218"/>
      <c r="K1515" s="88"/>
    </row>
    <row r="1516" spans="1:11" x14ac:dyDescent="0.2">
      <c r="A1516" s="8"/>
      <c r="B1516" s="7"/>
      <c r="C1516" s="7"/>
      <c r="D1516" s="218"/>
      <c r="E1516" s="224"/>
      <c r="F1516" s="224"/>
      <c r="G1516" s="246"/>
      <c r="H1516" s="246"/>
      <c r="I1516" s="224"/>
      <c r="J1516" s="218"/>
      <c r="K1516" s="88"/>
    </row>
    <row r="1517" spans="1:11" x14ac:dyDescent="0.2">
      <c r="A1517" s="8"/>
      <c r="B1517" s="7"/>
      <c r="C1517" s="7"/>
      <c r="D1517" s="218"/>
      <c r="E1517" s="224"/>
      <c r="F1517" s="224"/>
      <c r="G1517" s="246"/>
      <c r="H1517" s="246"/>
      <c r="I1517" s="224"/>
      <c r="J1517" s="218"/>
      <c r="K1517" s="88"/>
    </row>
    <row r="1518" spans="1:11" x14ac:dyDescent="0.2">
      <c r="A1518" s="8"/>
      <c r="B1518" s="7"/>
      <c r="C1518" s="7"/>
      <c r="D1518" s="218"/>
      <c r="E1518" s="224"/>
      <c r="F1518" s="224"/>
      <c r="G1518" s="246"/>
      <c r="H1518" s="246"/>
      <c r="I1518" s="224"/>
      <c r="J1518" s="218"/>
      <c r="K1518" s="88"/>
    </row>
    <row r="1519" spans="1:11" x14ac:dyDescent="0.2">
      <c r="A1519" s="8"/>
      <c r="B1519" s="7"/>
      <c r="C1519" s="7"/>
      <c r="D1519" s="218"/>
      <c r="E1519" s="224"/>
      <c r="F1519" s="224"/>
      <c r="G1519" s="246"/>
      <c r="H1519" s="246"/>
      <c r="I1519" s="224"/>
      <c r="J1519" s="218"/>
      <c r="K1519" s="88"/>
    </row>
    <row r="1520" spans="1:11" x14ac:dyDescent="0.2">
      <c r="A1520" s="8"/>
      <c r="B1520" s="7"/>
      <c r="C1520" s="7"/>
      <c r="D1520" s="218"/>
      <c r="E1520" s="224"/>
      <c r="F1520" s="224"/>
      <c r="G1520" s="246"/>
      <c r="H1520" s="246"/>
      <c r="I1520" s="224"/>
      <c r="J1520" s="218"/>
      <c r="K1520" s="88"/>
    </row>
    <row r="1521" spans="1:11" x14ac:dyDescent="0.2">
      <c r="A1521" s="8"/>
      <c r="B1521" s="7"/>
      <c r="C1521" s="7"/>
      <c r="D1521" s="218"/>
      <c r="E1521" s="224"/>
      <c r="F1521" s="224"/>
      <c r="G1521" s="246"/>
      <c r="H1521" s="246"/>
      <c r="I1521" s="224"/>
      <c r="J1521" s="218"/>
      <c r="K1521" s="88"/>
    </row>
    <row r="1522" spans="1:11" x14ac:dyDescent="0.2">
      <c r="A1522" s="8"/>
      <c r="B1522" s="7"/>
      <c r="C1522" s="7"/>
      <c r="D1522" s="218"/>
      <c r="E1522" s="224"/>
      <c r="F1522" s="224"/>
      <c r="G1522" s="246"/>
      <c r="H1522" s="246"/>
      <c r="I1522" s="224"/>
      <c r="J1522" s="218"/>
      <c r="K1522" s="88"/>
    </row>
    <row r="1523" spans="1:11" x14ac:dyDescent="0.2">
      <c r="A1523" s="8"/>
      <c r="B1523" s="7"/>
      <c r="C1523" s="7"/>
      <c r="D1523" s="218"/>
      <c r="E1523" s="224"/>
      <c r="F1523" s="224"/>
      <c r="G1523" s="246"/>
      <c r="H1523" s="246"/>
      <c r="I1523" s="224"/>
      <c r="J1523" s="218"/>
      <c r="K1523" s="88"/>
    </row>
    <row r="1524" spans="1:11" x14ac:dyDescent="0.2">
      <c r="A1524" s="8"/>
      <c r="B1524" s="7"/>
      <c r="C1524" s="7"/>
      <c r="D1524" s="218"/>
      <c r="E1524" s="224"/>
      <c r="F1524" s="224"/>
      <c r="G1524" s="246"/>
      <c r="H1524" s="246"/>
      <c r="I1524" s="224"/>
      <c r="J1524" s="218"/>
      <c r="K1524" s="88"/>
    </row>
    <row r="1525" spans="1:11" x14ac:dyDescent="0.2">
      <c r="A1525" s="8"/>
      <c r="B1525" s="7"/>
      <c r="C1525" s="7"/>
      <c r="D1525" s="218"/>
      <c r="E1525" s="224"/>
      <c r="F1525" s="224"/>
      <c r="G1525" s="246"/>
      <c r="H1525" s="246"/>
      <c r="I1525" s="224"/>
      <c r="J1525" s="218"/>
      <c r="K1525" s="88"/>
    </row>
    <row r="1526" spans="1:11" x14ac:dyDescent="0.2">
      <c r="A1526" s="8"/>
      <c r="B1526" s="7"/>
      <c r="C1526" s="7"/>
      <c r="D1526" s="218"/>
      <c r="E1526" s="224"/>
      <c r="F1526" s="224"/>
      <c r="G1526" s="246"/>
      <c r="H1526" s="246"/>
      <c r="I1526" s="224"/>
      <c r="J1526" s="218"/>
      <c r="K1526" s="88"/>
    </row>
    <row r="1527" spans="1:11" x14ac:dyDescent="0.2">
      <c r="A1527" s="8"/>
      <c r="B1527" s="7"/>
      <c r="C1527" s="7"/>
      <c r="D1527" s="218"/>
      <c r="E1527" s="224"/>
      <c r="F1527" s="224"/>
      <c r="G1527" s="246"/>
      <c r="H1527" s="246"/>
      <c r="I1527" s="224"/>
      <c r="J1527" s="218"/>
      <c r="K1527" s="88"/>
    </row>
    <row r="1528" spans="1:11" x14ac:dyDescent="0.2">
      <c r="A1528" s="8"/>
      <c r="B1528" s="7"/>
      <c r="C1528" s="7"/>
      <c r="D1528" s="218"/>
      <c r="E1528" s="224"/>
      <c r="F1528" s="224"/>
      <c r="G1528" s="246"/>
      <c r="H1528" s="246"/>
      <c r="I1528" s="224"/>
      <c r="J1528" s="218"/>
      <c r="K1528" s="88"/>
    </row>
    <row r="1529" spans="1:11" x14ac:dyDescent="0.2">
      <c r="A1529" s="8"/>
      <c r="B1529" s="7"/>
      <c r="C1529" s="7"/>
      <c r="D1529" s="218"/>
      <c r="E1529" s="224"/>
      <c r="F1529" s="224"/>
      <c r="G1529" s="246"/>
      <c r="H1529" s="246"/>
      <c r="I1529" s="224"/>
      <c r="J1529" s="218"/>
      <c r="K1529" s="88"/>
    </row>
    <row r="1530" spans="1:11" x14ac:dyDescent="0.2">
      <c r="A1530" s="8"/>
      <c r="B1530" s="7"/>
      <c r="C1530" s="7"/>
      <c r="D1530" s="218"/>
      <c r="E1530" s="224"/>
      <c r="F1530" s="224"/>
      <c r="G1530" s="246"/>
      <c r="H1530" s="246"/>
      <c r="I1530" s="224"/>
      <c r="J1530" s="218"/>
      <c r="K1530" s="88"/>
    </row>
    <row r="1531" spans="1:11" x14ac:dyDescent="0.2">
      <c r="A1531" s="8"/>
      <c r="B1531" s="7"/>
      <c r="C1531" s="7"/>
      <c r="D1531" s="218"/>
      <c r="E1531" s="224"/>
      <c r="F1531" s="224"/>
      <c r="G1531" s="246"/>
      <c r="H1531" s="246"/>
      <c r="I1531" s="224"/>
      <c r="J1531" s="218"/>
      <c r="K1531" s="88"/>
    </row>
    <row r="1532" spans="1:11" x14ac:dyDescent="0.2">
      <c r="A1532" s="8"/>
      <c r="B1532" s="7"/>
      <c r="C1532" s="7"/>
      <c r="D1532" s="218"/>
      <c r="E1532" s="224"/>
      <c r="F1532" s="224"/>
      <c r="G1532" s="246"/>
      <c r="H1532" s="246"/>
      <c r="I1532" s="224"/>
      <c r="J1532" s="218"/>
      <c r="K1532" s="88"/>
    </row>
    <row r="1533" spans="1:11" x14ac:dyDescent="0.2">
      <c r="A1533" s="8"/>
      <c r="B1533" s="7"/>
      <c r="C1533" s="7"/>
      <c r="D1533" s="218"/>
      <c r="E1533" s="224"/>
      <c r="F1533" s="224"/>
      <c r="G1533" s="246"/>
      <c r="H1533" s="246"/>
      <c r="I1533" s="224"/>
      <c r="J1533" s="218"/>
      <c r="K1533" s="88"/>
    </row>
    <row r="1534" spans="1:11" x14ac:dyDescent="0.2">
      <c r="A1534" s="8"/>
      <c r="B1534" s="7"/>
      <c r="C1534" s="7"/>
      <c r="D1534" s="218"/>
      <c r="E1534" s="224"/>
      <c r="F1534" s="224"/>
      <c r="G1534" s="246"/>
      <c r="H1534" s="246"/>
      <c r="I1534" s="224"/>
      <c r="J1534" s="218"/>
      <c r="K1534" s="88"/>
    </row>
    <row r="1535" spans="1:11" x14ac:dyDescent="0.2">
      <c r="A1535" s="8"/>
      <c r="B1535" s="7"/>
      <c r="C1535" s="7"/>
      <c r="D1535" s="218"/>
      <c r="E1535" s="224"/>
      <c r="F1535" s="224"/>
      <c r="G1535" s="246"/>
      <c r="H1535" s="246"/>
      <c r="I1535" s="224"/>
      <c r="J1535" s="218"/>
      <c r="K1535" s="88"/>
    </row>
    <row r="1536" spans="1:11" x14ac:dyDescent="0.2">
      <c r="A1536" s="8"/>
      <c r="B1536" s="7"/>
      <c r="C1536" s="7"/>
      <c r="D1536" s="218"/>
      <c r="E1536" s="224"/>
      <c r="F1536" s="224"/>
      <c r="G1536" s="246"/>
      <c r="H1536" s="246"/>
      <c r="I1536" s="224"/>
      <c r="J1536" s="218"/>
      <c r="K1536" s="88"/>
    </row>
    <row r="1537" spans="1:11" x14ac:dyDescent="0.2">
      <c r="A1537" s="8"/>
      <c r="B1537" s="7"/>
      <c r="C1537" s="7"/>
      <c r="D1537" s="218"/>
      <c r="E1537" s="224"/>
      <c r="F1537" s="224"/>
      <c r="G1537" s="246"/>
      <c r="H1537" s="246"/>
      <c r="I1537" s="224"/>
      <c r="J1537" s="218"/>
      <c r="K1537" s="88"/>
    </row>
    <row r="1538" spans="1:11" x14ac:dyDescent="0.2">
      <c r="A1538" s="8"/>
      <c r="B1538" s="7"/>
      <c r="C1538" s="7"/>
      <c r="D1538" s="218"/>
      <c r="E1538" s="224"/>
      <c r="F1538" s="224"/>
      <c r="G1538" s="246"/>
      <c r="H1538" s="246"/>
      <c r="I1538" s="224"/>
      <c r="J1538" s="218"/>
      <c r="K1538" s="88"/>
    </row>
    <row r="1539" spans="1:11" x14ac:dyDescent="0.2">
      <c r="A1539" s="8"/>
      <c r="B1539" s="7"/>
      <c r="C1539" s="7"/>
      <c r="D1539" s="218"/>
      <c r="E1539" s="224"/>
      <c r="F1539" s="224"/>
      <c r="G1539" s="246"/>
      <c r="H1539" s="246"/>
      <c r="I1539" s="224"/>
      <c r="J1539" s="218"/>
      <c r="K1539" s="88"/>
    </row>
    <row r="1540" spans="1:11" x14ac:dyDescent="0.2">
      <c r="A1540" s="8"/>
      <c r="B1540" s="7"/>
      <c r="C1540" s="7"/>
      <c r="D1540" s="218"/>
      <c r="E1540" s="224"/>
      <c r="F1540" s="224"/>
      <c r="G1540" s="246"/>
      <c r="H1540" s="246"/>
      <c r="I1540" s="224"/>
      <c r="J1540" s="218"/>
      <c r="K1540" s="88"/>
    </row>
    <row r="1541" spans="1:11" x14ac:dyDescent="0.2">
      <c r="A1541" s="8"/>
      <c r="B1541" s="7"/>
      <c r="C1541" s="7"/>
      <c r="D1541" s="218"/>
      <c r="E1541" s="224"/>
      <c r="F1541" s="224"/>
      <c r="G1541" s="246"/>
      <c r="H1541" s="246"/>
      <c r="I1541" s="224"/>
      <c r="J1541" s="218"/>
      <c r="K1541" s="88"/>
    </row>
    <row r="1542" spans="1:11" x14ac:dyDescent="0.2">
      <c r="A1542" s="8"/>
      <c r="B1542" s="7"/>
      <c r="C1542" s="7"/>
      <c r="D1542" s="218"/>
      <c r="E1542" s="224"/>
      <c r="F1542" s="224"/>
      <c r="G1542" s="246"/>
      <c r="H1542" s="246"/>
      <c r="I1542" s="224"/>
      <c r="J1542" s="218"/>
      <c r="K1542" s="88"/>
    </row>
    <row r="1543" spans="1:11" x14ac:dyDescent="0.2">
      <c r="A1543" s="8"/>
      <c r="B1543" s="7"/>
      <c r="C1543" s="7"/>
      <c r="D1543" s="218"/>
      <c r="E1543" s="224"/>
      <c r="F1543" s="224"/>
      <c r="G1543" s="246"/>
      <c r="H1543" s="246"/>
      <c r="I1543" s="224"/>
      <c r="J1543" s="218"/>
      <c r="K1543" s="88"/>
    </row>
    <row r="1544" spans="1:11" x14ac:dyDescent="0.2">
      <c r="A1544" s="8"/>
      <c r="B1544" s="7"/>
      <c r="C1544" s="7"/>
      <c r="D1544" s="218"/>
      <c r="E1544" s="224"/>
      <c r="F1544" s="224"/>
      <c r="G1544" s="246"/>
      <c r="H1544" s="246"/>
      <c r="I1544" s="224"/>
      <c r="J1544" s="218"/>
      <c r="K1544" s="88"/>
    </row>
    <row r="1545" spans="1:11" x14ac:dyDescent="0.2">
      <c r="A1545" s="8"/>
      <c r="B1545" s="7"/>
      <c r="C1545" s="7"/>
      <c r="D1545" s="218"/>
      <c r="E1545" s="224"/>
      <c r="F1545" s="224"/>
      <c r="G1545" s="246"/>
      <c r="H1545" s="246"/>
      <c r="I1545" s="224"/>
      <c r="J1545" s="218"/>
      <c r="K1545" s="88"/>
    </row>
    <row r="1546" spans="1:11" x14ac:dyDescent="0.2">
      <c r="A1546" s="8"/>
      <c r="B1546" s="7"/>
      <c r="C1546" s="7"/>
      <c r="D1546" s="218"/>
      <c r="E1546" s="224"/>
      <c r="F1546" s="224"/>
      <c r="G1546" s="246"/>
      <c r="H1546" s="246"/>
      <c r="I1546" s="224"/>
      <c r="J1546" s="218"/>
      <c r="K1546" s="88"/>
    </row>
    <row r="1547" spans="1:11" x14ac:dyDescent="0.2">
      <c r="A1547" s="8"/>
      <c r="B1547" s="7"/>
      <c r="C1547" s="7"/>
      <c r="D1547" s="218"/>
      <c r="E1547" s="224"/>
      <c r="F1547" s="224"/>
      <c r="G1547" s="246"/>
      <c r="H1547" s="246"/>
      <c r="I1547" s="224"/>
      <c r="J1547" s="218"/>
      <c r="K1547" s="88"/>
    </row>
    <row r="1548" spans="1:11" x14ac:dyDescent="0.2">
      <c r="A1548" s="8"/>
      <c r="B1548" s="7"/>
      <c r="C1548" s="7"/>
      <c r="D1548" s="218"/>
      <c r="E1548" s="224"/>
      <c r="F1548" s="224"/>
      <c r="G1548" s="246"/>
      <c r="H1548" s="246"/>
      <c r="I1548" s="224"/>
      <c r="J1548" s="218"/>
      <c r="K1548" s="88"/>
    </row>
    <row r="1549" spans="1:11" x14ac:dyDescent="0.2">
      <c r="A1549" s="8"/>
      <c r="B1549" s="7"/>
      <c r="C1549" s="7"/>
      <c r="D1549" s="218"/>
      <c r="E1549" s="224"/>
      <c r="F1549" s="224"/>
      <c r="G1549" s="246"/>
      <c r="H1549" s="246"/>
      <c r="I1549" s="224"/>
      <c r="J1549" s="218"/>
      <c r="K1549" s="88"/>
    </row>
    <row r="1550" spans="1:11" x14ac:dyDescent="0.2">
      <c r="A1550" s="8"/>
      <c r="B1550" s="7"/>
      <c r="C1550" s="7"/>
      <c r="D1550" s="218"/>
      <c r="E1550" s="224"/>
      <c r="F1550" s="224"/>
      <c r="G1550" s="246"/>
      <c r="H1550" s="246"/>
      <c r="I1550" s="224"/>
      <c r="J1550" s="218"/>
      <c r="K1550" s="88"/>
    </row>
    <row r="1551" spans="1:11" x14ac:dyDescent="0.2">
      <c r="A1551" s="8"/>
      <c r="B1551" s="7"/>
      <c r="C1551" s="7"/>
      <c r="D1551" s="218"/>
      <c r="E1551" s="224"/>
      <c r="F1551" s="224"/>
      <c r="G1551" s="246"/>
      <c r="H1551" s="246"/>
      <c r="I1551" s="224"/>
      <c r="J1551" s="218"/>
      <c r="K1551" s="88"/>
    </row>
    <row r="1552" spans="1:11" x14ac:dyDescent="0.2">
      <c r="A1552" s="8"/>
      <c r="B1552" s="7"/>
      <c r="C1552" s="7"/>
      <c r="D1552" s="218"/>
      <c r="E1552" s="224"/>
      <c r="F1552" s="224"/>
      <c r="G1552" s="246"/>
      <c r="H1552" s="246"/>
      <c r="I1552" s="224"/>
      <c r="J1552" s="218"/>
      <c r="K1552" s="88"/>
    </row>
    <row r="1553" spans="1:11" x14ac:dyDescent="0.2">
      <c r="A1553" s="8"/>
      <c r="B1553" s="7"/>
      <c r="C1553" s="7"/>
      <c r="D1553" s="218"/>
      <c r="E1553" s="224"/>
      <c r="F1553" s="224"/>
      <c r="G1553" s="246"/>
      <c r="H1553" s="246"/>
      <c r="I1553" s="224"/>
      <c r="J1553" s="218"/>
      <c r="K1553" s="88"/>
    </row>
    <row r="1554" spans="1:11" x14ac:dyDescent="0.2">
      <c r="A1554" s="8"/>
      <c r="B1554" s="7"/>
      <c r="C1554" s="7"/>
      <c r="D1554" s="218"/>
      <c r="E1554" s="224"/>
      <c r="F1554" s="224"/>
      <c r="G1554" s="246"/>
      <c r="H1554" s="246"/>
      <c r="I1554" s="224"/>
      <c r="J1554" s="218"/>
      <c r="K1554" s="88"/>
    </row>
    <row r="1555" spans="1:11" x14ac:dyDescent="0.2">
      <c r="A1555" s="8"/>
      <c r="B1555" s="7"/>
      <c r="C1555" s="7"/>
      <c r="D1555" s="218"/>
      <c r="E1555" s="224"/>
      <c r="F1555" s="224"/>
      <c r="G1555" s="246"/>
      <c r="H1555" s="246"/>
      <c r="I1555" s="224"/>
      <c r="J1555" s="218"/>
      <c r="K1555" s="88"/>
    </row>
    <row r="1556" spans="1:11" x14ac:dyDescent="0.2">
      <c r="A1556" s="8"/>
      <c r="B1556" s="7"/>
      <c r="C1556" s="7"/>
      <c r="D1556" s="218"/>
      <c r="E1556" s="224"/>
      <c r="F1556" s="224"/>
      <c r="G1556" s="246"/>
      <c r="H1556" s="246"/>
      <c r="I1556" s="224"/>
      <c r="J1556" s="218"/>
      <c r="K1556" s="88"/>
    </row>
    <row r="1557" spans="1:11" x14ac:dyDescent="0.2">
      <c r="A1557" s="8"/>
      <c r="B1557" s="7"/>
      <c r="C1557" s="7"/>
      <c r="D1557" s="218"/>
      <c r="E1557" s="224"/>
      <c r="F1557" s="224"/>
      <c r="G1557" s="246"/>
      <c r="H1557" s="246"/>
      <c r="I1557" s="224"/>
      <c r="J1557" s="218"/>
      <c r="K1557" s="88"/>
    </row>
    <row r="1558" spans="1:11" x14ac:dyDescent="0.2">
      <c r="A1558" s="8"/>
      <c r="B1558" s="7"/>
      <c r="C1558" s="7"/>
      <c r="D1558" s="218"/>
      <c r="E1558" s="224"/>
      <c r="F1558" s="224"/>
      <c r="G1558" s="246"/>
      <c r="H1558" s="246"/>
      <c r="I1558" s="224"/>
      <c r="J1558" s="218"/>
      <c r="K1558" s="88"/>
    </row>
    <row r="1559" spans="1:11" x14ac:dyDescent="0.2">
      <c r="A1559" s="8"/>
      <c r="B1559" s="7"/>
      <c r="C1559" s="7"/>
      <c r="D1559" s="218"/>
      <c r="E1559" s="224"/>
      <c r="F1559" s="224"/>
      <c r="G1559" s="246"/>
      <c r="H1559" s="246"/>
      <c r="I1559" s="224"/>
      <c r="J1559" s="218"/>
      <c r="K1559" s="88"/>
    </row>
    <row r="1560" spans="1:11" x14ac:dyDescent="0.2">
      <c r="A1560" s="8"/>
      <c r="B1560" s="7"/>
      <c r="C1560" s="7"/>
      <c r="D1560" s="218"/>
      <c r="E1560" s="224"/>
      <c r="F1560" s="224"/>
      <c r="G1560" s="246"/>
      <c r="H1560" s="246"/>
      <c r="I1560" s="224"/>
      <c r="J1560" s="218"/>
      <c r="K1560" s="88"/>
    </row>
    <row r="1561" spans="1:11" x14ac:dyDescent="0.2">
      <c r="A1561" s="8"/>
      <c r="B1561" s="7"/>
      <c r="C1561" s="7"/>
      <c r="D1561" s="218"/>
      <c r="E1561" s="224"/>
      <c r="F1561" s="224"/>
      <c r="G1561" s="246"/>
      <c r="H1561" s="246"/>
      <c r="I1561" s="224"/>
      <c r="J1561" s="218"/>
      <c r="K1561" s="88"/>
    </row>
    <row r="1562" spans="1:11" x14ac:dyDescent="0.2">
      <c r="A1562" s="8"/>
      <c r="B1562" s="7"/>
      <c r="C1562" s="7"/>
      <c r="D1562" s="218"/>
      <c r="E1562" s="224"/>
      <c r="F1562" s="224"/>
      <c r="G1562" s="246"/>
      <c r="H1562" s="246"/>
      <c r="I1562" s="224"/>
      <c r="J1562" s="218"/>
      <c r="K1562" s="88"/>
    </row>
    <row r="1563" spans="1:11" x14ac:dyDescent="0.2">
      <c r="A1563" s="8"/>
      <c r="B1563" s="7"/>
      <c r="C1563" s="7"/>
      <c r="D1563" s="218"/>
      <c r="E1563" s="224"/>
      <c r="F1563" s="224"/>
      <c r="G1563" s="246"/>
      <c r="H1563" s="246"/>
      <c r="I1563" s="224"/>
      <c r="J1563" s="218"/>
      <c r="K1563" s="88"/>
    </row>
    <row r="1564" spans="1:11" x14ac:dyDescent="0.2">
      <c r="A1564" s="8"/>
      <c r="B1564" s="7"/>
      <c r="C1564" s="7"/>
      <c r="D1564" s="218"/>
      <c r="E1564" s="224"/>
      <c r="F1564" s="224"/>
      <c r="G1564" s="246"/>
      <c r="H1564" s="246"/>
      <c r="I1564" s="224"/>
      <c r="J1564" s="218"/>
      <c r="K1564" s="88"/>
    </row>
    <row r="1565" spans="1:11" x14ac:dyDescent="0.2">
      <c r="A1565" s="8"/>
      <c r="B1565" s="7"/>
      <c r="C1565" s="7"/>
      <c r="D1565" s="218"/>
      <c r="E1565" s="224"/>
      <c r="F1565" s="224"/>
      <c r="G1565" s="246"/>
      <c r="H1565" s="246"/>
      <c r="I1565" s="224"/>
      <c r="J1565" s="218"/>
      <c r="K1565" s="88"/>
    </row>
    <row r="1566" spans="1:11" x14ac:dyDescent="0.2">
      <c r="A1566" s="8"/>
      <c r="B1566" s="7"/>
      <c r="C1566" s="7"/>
      <c r="D1566" s="218"/>
      <c r="E1566" s="224"/>
      <c r="F1566" s="224"/>
      <c r="G1566" s="246"/>
      <c r="H1566" s="246"/>
      <c r="I1566" s="224"/>
      <c r="J1566" s="218"/>
      <c r="K1566" s="88"/>
    </row>
    <row r="1567" spans="1:11" x14ac:dyDescent="0.2">
      <c r="A1567" s="8"/>
      <c r="B1567" s="7"/>
      <c r="C1567" s="7"/>
      <c r="D1567" s="218"/>
      <c r="E1567" s="224"/>
      <c r="F1567" s="224"/>
      <c r="G1567" s="246"/>
      <c r="H1567" s="246"/>
      <c r="I1567" s="224"/>
      <c r="J1567" s="218"/>
      <c r="K1567" s="88"/>
    </row>
    <row r="1568" spans="1:11" x14ac:dyDescent="0.2">
      <c r="A1568" s="8"/>
      <c r="B1568" s="7"/>
      <c r="C1568" s="7"/>
      <c r="D1568" s="218"/>
      <c r="E1568" s="224"/>
      <c r="F1568" s="224"/>
      <c r="G1568" s="246"/>
      <c r="H1568" s="246"/>
      <c r="I1568" s="224"/>
      <c r="J1568" s="218"/>
      <c r="K1568" s="88"/>
    </row>
    <row r="1569" spans="1:11" x14ac:dyDescent="0.2">
      <c r="A1569" s="8"/>
      <c r="B1569" s="7"/>
      <c r="C1569" s="7"/>
      <c r="D1569" s="218"/>
      <c r="E1569" s="224"/>
      <c r="F1569" s="224"/>
      <c r="G1569" s="246"/>
      <c r="H1569" s="246"/>
      <c r="I1569" s="224"/>
      <c r="J1569" s="218"/>
      <c r="K1569" s="88"/>
    </row>
    <row r="1570" spans="1:11" x14ac:dyDescent="0.2">
      <c r="A1570" s="8"/>
      <c r="B1570" s="7"/>
      <c r="C1570" s="7"/>
      <c r="D1570" s="218"/>
      <c r="E1570" s="224"/>
      <c r="F1570" s="224"/>
      <c r="G1570" s="246"/>
      <c r="H1570" s="246"/>
      <c r="I1570" s="224"/>
      <c r="J1570" s="218"/>
      <c r="K1570" s="88"/>
    </row>
    <row r="1571" spans="1:11" x14ac:dyDescent="0.2">
      <c r="A1571" s="8"/>
      <c r="B1571" s="7"/>
      <c r="C1571" s="7"/>
      <c r="D1571" s="218"/>
      <c r="E1571" s="224"/>
      <c r="F1571" s="224"/>
      <c r="G1571" s="246"/>
      <c r="H1571" s="246"/>
      <c r="I1571" s="224"/>
      <c r="J1571" s="218"/>
      <c r="K1571" s="88"/>
    </row>
    <row r="1572" spans="1:11" x14ac:dyDescent="0.2">
      <c r="A1572" s="8"/>
      <c r="B1572" s="7"/>
      <c r="C1572" s="7"/>
      <c r="D1572" s="218"/>
      <c r="E1572" s="224"/>
      <c r="F1572" s="224"/>
      <c r="G1572" s="246"/>
      <c r="H1572" s="246"/>
      <c r="I1572" s="224"/>
      <c r="J1572" s="218"/>
      <c r="K1572" s="88"/>
    </row>
    <row r="1573" spans="1:11" x14ac:dyDescent="0.2">
      <c r="A1573" s="8"/>
      <c r="B1573" s="7"/>
      <c r="C1573" s="7"/>
      <c r="D1573" s="218"/>
      <c r="E1573" s="224"/>
      <c r="F1573" s="224"/>
      <c r="G1573" s="246"/>
      <c r="H1573" s="246"/>
      <c r="I1573" s="224"/>
      <c r="J1573" s="218"/>
      <c r="K1573" s="88"/>
    </row>
    <row r="1574" spans="1:11" x14ac:dyDescent="0.2">
      <c r="A1574" s="8"/>
      <c r="B1574" s="7"/>
      <c r="C1574" s="7"/>
      <c r="D1574" s="218"/>
      <c r="E1574" s="224"/>
      <c r="F1574" s="224"/>
      <c r="G1574" s="246"/>
      <c r="H1574" s="246"/>
      <c r="I1574" s="224"/>
      <c r="J1574" s="218"/>
      <c r="K1574" s="88"/>
    </row>
    <row r="1575" spans="1:11" x14ac:dyDescent="0.2">
      <c r="A1575" s="8"/>
      <c r="B1575" s="7"/>
      <c r="C1575" s="7"/>
      <c r="D1575" s="218"/>
      <c r="E1575" s="224"/>
      <c r="F1575" s="224"/>
      <c r="G1575" s="246"/>
      <c r="H1575" s="246"/>
      <c r="I1575" s="224"/>
      <c r="J1575" s="218"/>
      <c r="K1575" s="88"/>
    </row>
    <row r="1576" spans="1:11" x14ac:dyDescent="0.2">
      <c r="A1576" s="8"/>
      <c r="B1576" s="7"/>
      <c r="C1576" s="7"/>
      <c r="D1576" s="218"/>
      <c r="E1576" s="224"/>
      <c r="F1576" s="224"/>
      <c r="G1576" s="246"/>
      <c r="H1576" s="246"/>
      <c r="I1576" s="224"/>
      <c r="J1576" s="218"/>
      <c r="K1576" s="88"/>
    </row>
    <row r="1577" spans="1:11" x14ac:dyDescent="0.2">
      <c r="A1577" s="8"/>
      <c r="B1577" s="7"/>
      <c r="C1577" s="7"/>
      <c r="D1577" s="218"/>
      <c r="E1577" s="224"/>
      <c r="F1577" s="224"/>
      <c r="G1577" s="246"/>
      <c r="H1577" s="246"/>
      <c r="I1577" s="224"/>
      <c r="J1577" s="218"/>
      <c r="K1577" s="88"/>
    </row>
    <row r="1578" spans="1:11" x14ac:dyDescent="0.2">
      <c r="A1578" s="8"/>
      <c r="B1578" s="7"/>
      <c r="C1578" s="7"/>
      <c r="D1578" s="218"/>
      <c r="E1578" s="224"/>
      <c r="F1578" s="224"/>
      <c r="G1578" s="246"/>
      <c r="H1578" s="246"/>
      <c r="I1578" s="224"/>
      <c r="J1578" s="218"/>
      <c r="K1578" s="88"/>
    </row>
    <row r="1579" spans="1:11" x14ac:dyDescent="0.2">
      <c r="A1579" s="8"/>
      <c r="B1579" s="7"/>
      <c r="C1579" s="7"/>
      <c r="D1579" s="218"/>
      <c r="E1579" s="224"/>
      <c r="F1579" s="224"/>
      <c r="G1579" s="246"/>
      <c r="H1579" s="246"/>
      <c r="I1579" s="224"/>
      <c r="J1579" s="218"/>
      <c r="K1579" s="88"/>
    </row>
    <row r="1580" spans="1:11" x14ac:dyDescent="0.2">
      <c r="A1580" s="8"/>
      <c r="B1580" s="7"/>
      <c r="C1580" s="7"/>
      <c r="D1580" s="218"/>
      <c r="E1580" s="224"/>
      <c r="F1580" s="224"/>
      <c r="G1580" s="246"/>
      <c r="H1580" s="246"/>
      <c r="I1580" s="224"/>
      <c r="J1580" s="218"/>
      <c r="K1580" s="88"/>
    </row>
    <row r="1581" spans="1:11" x14ac:dyDescent="0.2">
      <c r="A1581" s="8"/>
      <c r="B1581" s="7"/>
      <c r="C1581" s="7"/>
      <c r="D1581" s="218"/>
      <c r="E1581" s="224"/>
      <c r="F1581" s="224"/>
      <c r="G1581" s="246"/>
      <c r="H1581" s="246"/>
      <c r="I1581" s="224"/>
      <c r="J1581" s="218"/>
      <c r="K1581" s="88"/>
    </row>
    <row r="1582" spans="1:11" x14ac:dyDescent="0.2">
      <c r="A1582" s="8"/>
      <c r="B1582" s="7"/>
      <c r="C1582" s="7"/>
      <c r="D1582" s="218"/>
      <c r="E1582" s="224"/>
      <c r="F1582" s="224"/>
      <c r="G1582" s="246"/>
      <c r="H1582" s="246"/>
      <c r="I1582" s="224"/>
      <c r="J1582" s="218"/>
      <c r="K1582" s="88"/>
    </row>
    <row r="1583" spans="1:11" x14ac:dyDescent="0.2">
      <c r="A1583" s="8"/>
      <c r="B1583" s="7"/>
      <c r="C1583" s="7"/>
      <c r="D1583" s="218"/>
      <c r="E1583" s="224"/>
      <c r="F1583" s="224"/>
      <c r="G1583" s="246"/>
      <c r="H1583" s="246"/>
      <c r="I1583" s="224"/>
      <c r="J1583" s="218"/>
      <c r="K1583" s="88"/>
    </row>
    <row r="1584" spans="1:11" x14ac:dyDescent="0.2">
      <c r="A1584" s="8"/>
      <c r="B1584" s="7"/>
      <c r="C1584" s="7"/>
      <c r="D1584" s="218"/>
      <c r="E1584" s="224"/>
      <c r="F1584" s="224"/>
      <c r="G1584" s="246"/>
      <c r="H1584" s="246"/>
      <c r="I1584" s="224"/>
      <c r="J1584" s="218"/>
      <c r="K1584" s="88"/>
    </row>
    <row r="1585" spans="1:11" x14ac:dyDescent="0.2">
      <c r="A1585" s="8"/>
      <c r="B1585" s="7"/>
      <c r="C1585" s="7"/>
      <c r="D1585" s="218"/>
      <c r="E1585" s="224"/>
      <c r="F1585" s="224"/>
      <c r="G1585" s="246"/>
      <c r="H1585" s="246"/>
      <c r="I1585" s="224"/>
      <c r="J1585" s="218"/>
      <c r="K1585" s="88"/>
    </row>
    <row r="1586" spans="1:11" x14ac:dyDescent="0.2">
      <c r="A1586" s="8"/>
      <c r="B1586" s="7"/>
      <c r="C1586" s="7"/>
      <c r="D1586" s="218"/>
      <c r="E1586" s="224"/>
      <c r="F1586" s="224"/>
      <c r="G1586" s="246"/>
      <c r="H1586" s="246"/>
      <c r="I1586" s="224"/>
      <c r="J1586" s="218"/>
      <c r="K1586" s="88"/>
    </row>
    <row r="1587" spans="1:11" x14ac:dyDescent="0.2">
      <c r="A1587" s="8"/>
      <c r="B1587" s="7"/>
      <c r="C1587" s="7"/>
      <c r="D1587" s="218"/>
      <c r="E1587" s="224"/>
      <c r="F1587" s="224"/>
      <c r="G1587" s="246"/>
      <c r="H1587" s="246"/>
      <c r="I1587" s="224"/>
      <c r="J1587" s="218"/>
      <c r="K1587" s="88"/>
    </row>
    <row r="1588" spans="1:11" x14ac:dyDescent="0.2">
      <c r="A1588" s="8"/>
      <c r="B1588" s="7"/>
      <c r="C1588" s="7"/>
      <c r="D1588" s="218"/>
      <c r="E1588" s="224"/>
      <c r="F1588" s="224"/>
      <c r="G1588" s="246"/>
      <c r="H1588" s="246"/>
      <c r="I1588" s="224"/>
      <c r="J1588" s="218"/>
      <c r="K1588" s="88"/>
    </row>
    <row r="1589" spans="1:11" x14ac:dyDescent="0.2">
      <c r="A1589" s="8"/>
      <c r="B1589" s="7"/>
      <c r="C1589" s="7"/>
      <c r="D1589" s="218"/>
      <c r="E1589" s="224"/>
      <c r="F1589" s="224"/>
      <c r="G1589" s="246"/>
      <c r="H1589" s="246"/>
      <c r="I1589" s="224"/>
      <c r="J1589" s="218"/>
      <c r="K1589" s="88"/>
    </row>
    <row r="1590" spans="1:11" x14ac:dyDescent="0.2">
      <c r="A1590" s="8"/>
      <c r="B1590" s="7"/>
      <c r="C1590" s="7"/>
      <c r="D1590" s="218"/>
      <c r="E1590" s="224"/>
      <c r="F1590" s="224"/>
      <c r="G1590" s="246"/>
      <c r="H1590" s="246"/>
      <c r="I1590" s="224"/>
      <c r="J1590" s="218"/>
      <c r="K1590" s="88"/>
    </row>
    <row r="1591" spans="1:11" x14ac:dyDescent="0.2">
      <c r="A1591" s="8"/>
      <c r="B1591" s="7"/>
      <c r="C1591" s="7"/>
      <c r="D1591" s="218"/>
      <c r="E1591" s="224"/>
      <c r="F1591" s="224"/>
      <c r="G1591" s="246"/>
      <c r="H1591" s="246"/>
      <c r="I1591" s="224"/>
      <c r="J1591" s="218"/>
      <c r="K1591" s="88"/>
    </row>
    <row r="1592" spans="1:11" x14ac:dyDescent="0.2">
      <c r="A1592" s="8"/>
      <c r="B1592" s="7"/>
      <c r="C1592" s="7"/>
      <c r="D1592" s="218"/>
      <c r="E1592" s="224"/>
      <c r="F1592" s="224"/>
      <c r="G1592" s="246"/>
      <c r="H1592" s="246"/>
      <c r="I1592" s="224"/>
      <c r="J1592" s="218"/>
      <c r="K1592" s="88"/>
    </row>
    <row r="1593" spans="1:11" x14ac:dyDescent="0.2">
      <c r="A1593" s="8"/>
      <c r="B1593" s="7"/>
      <c r="C1593" s="7"/>
      <c r="D1593" s="218"/>
      <c r="E1593" s="224"/>
      <c r="F1593" s="224"/>
      <c r="G1593" s="246"/>
      <c r="H1593" s="246"/>
      <c r="I1593" s="224"/>
      <c r="J1593" s="218"/>
      <c r="K1593" s="88"/>
    </row>
    <row r="1594" spans="1:11" x14ac:dyDescent="0.2">
      <c r="A1594" s="8"/>
      <c r="B1594" s="7"/>
      <c r="C1594" s="7"/>
      <c r="D1594" s="218"/>
      <c r="E1594" s="224"/>
      <c r="F1594" s="224"/>
      <c r="G1594" s="246"/>
      <c r="H1594" s="246"/>
      <c r="I1594" s="224"/>
      <c r="J1594" s="218"/>
      <c r="K1594" s="88"/>
    </row>
    <row r="1595" spans="1:11" x14ac:dyDescent="0.2">
      <c r="A1595" s="8"/>
      <c r="B1595" s="7"/>
      <c r="C1595" s="7"/>
      <c r="D1595" s="218"/>
      <c r="E1595" s="224"/>
      <c r="F1595" s="224"/>
      <c r="G1595" s="246"/>
      <c r="H1595" s="246"/>
      <c r="I1595" s="224"/>
      <c r="J1595" s="218"/>
      <c r="K1595" s="88"/>
    </row>
    <row r="1596" spans="1:11" x14ac:dyDescent="0.2">
      <c r="A1596" s="8"/>
      <c r="B1596" s="7"/>
      <c r="C1596" s="7"/>
      <c r="D1596" s="218"/>
      <c r="E1596" s="224"/>
      <c r="F1596" s="224"/>
      <c r="G1596" s="246"/>
      <c r="H1596" s="246"/>
      <c r="I1596" s="224"/>
      <c r="J1596" s="218"/>
      <c r="K1596" s="88"/>
    </row>
    <row r="1597" spans="1:11" x14ac:dyDescent="0.2">
      <c r="A1597" s="8"/>
      <c r="B1597" s="7"/>
      <c r="C1597" s="7"/>
      <c r="D1597" s="218"/>
      <c r="E1597" s="224"/>
      <c r="F1597" s="224"/>
      <c r="G1597" s="246"/>
      <c r="H1597" s="246"/>
      <c r="I1597" s="224"/>
      <c r="J1597" s="218"/>
      <c r="K1597" s="88"/>
    </row>
    <row r="1598" spans="1:11" x14ac:dyDescent="0.2">
      <c r="A1598" s="8"/>
      <c r="B1598" s="7"/>
      <c r="C1598" s="7"/>
      <c r="D1598" s="218"/>
      <c r="E1598" s="224"/>
      <c r="F1598" s="224"/>
      <c r="G1598" s="246"/>
      <c r="H1598" s="246"/>
      <c r="I1598" s="224"/>
      <c r="J1598" s="218"/>
      <c r="K1598" s="88"/>
    </row>
    <row r="1599" spans="1:11" x14ac:dyDescent="0.2">
      <c r="A1599" s="8"/>
      <c r="B1599" s="7"/>
      <c r="C1599" s="7"/>
      <c r="D1599" s="218"/>
      <c r="E1599" s="224"/>
      <c r="F1599" s="224"/>
      <c r="G1599" s="246"/>
      <c r="H1599" s="246"/>
      <c r="I1599" s="224"/>
      <c r="J1599" s="218"/>
      <c r="K1599" s="88"/>
    </row>
  </sheetData>
  <conditionalFormatting sqref="A3:XFD3">
    <cfRule type="containsText" dxfId="28" priority="10"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A00-000000000000}">
          <x14:formula1>
            <xm:f>'VALIDATION _DICTIONARY'!$J$5:$J$14</xm:f>
          </x14:formula1>
          <xm:sqref>D9:D1599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L223"/>
  <sheetViews>
    <sheetView topLeftCell="C1" zoomScale="70" zoomScaleNormal="70" workbookViewId="0">
      <selection activeCell="C14" sqref="C14:V201"/>
    </sheetView>
  </sheetViews>
  <sheetFormatPr baseColWidth="10" defaultColWidth="8.6640625" defaultRowHeight="15" outlineLevelRow="1" x14ac:dyDescent="0.2"/>
  <cols>
    <col min="1" max="2" width="30.6640625" customWidth="1"/>
    <col min="3" max="3" width="36.6640625" bestFit="1" customWidth="1"/>
    <col min="4" max="10" width="30.6640625" customWidth="1"/>
    <col min="11" max="11" width="34.5" bestFit="1" customWidth="1"/>
  </cols>
  <sheetData>
    <row r="1" spans="1:11" ht="25.25" customHeight="1" x14ac:dyDescent="0.2">
      <c r="A1" s="120" t="s">
        <v>66</v>
      </c>
      <c r="B1" s="94" t="s">
        <v>1335</v>
      </c>
      <c r="C1" s="94" t="s">
        <v>1334</v>
      </c>
      <c r="D1" s="94" t="s">
        <v>1333</v>
      </c>
      <c r="E1" s="94" t="s">
        <v>1210</v>
      </c>
      <c r="F1" s="94" t="s">
        <v>1368</v>
      </c>
      <c r="G1" s="94" t="s">
        <v>1369</v>
      </c>
      <c r="H1" s="94" t="s">
        <v>1370</v>
      </c>
      <c r="I1" s="94" t="s">
        <v>1371</v>
      </c>
      <c r="J1" s="94" t="s">
        <v>1372</v>
      </c>
      <c r="K1" s="94" t="s">
        <v>1373</v>
      </c>
    </row>
    <row r="2" spans="1:11" ht="25.25" customHeight="1" outlineLevel="1" x14ac:dyDescent="0.2">
      <c r="A2" s="120" t="s">
        <v>68</v>
      </c>
      <c r="B2" s="162"/>
      <c r="C2" s="162" t="s">
        <v>1338</v>
      </c>
      <c r="D2" s="162" t="s">
        <v>1337</v>
      </c>
      <c r="E2" s="162" t="s">
        <v>1340</v>
      </c>
      <c r="F2" s="162" t="s">
        <v>1261</v>
      </c>
      <c r="G2" s="162" t="s">
        <v>1374</v>
      </c>
      <c r="H2" s="162" t="s">
        <v>1375</v>
      </c>
      <c r="I2" s="162" t="s">
        <v>1304</v>
      </c>
      <c r="J2" s="162" t="s">
        <v>1376</v>
      </c>
      <c r="K2" s="79" t="s">
        <v>1377</v>
      </c>
    </row>
    <row r="3" spans="1:11" ht="25.25" customHeight="1" outlineLevel="1" x14ac:dyDescent="0.2">
      <c r="A3" s="121" t="s">
        <v>17</v>
      </c>
      <c r="B3" s="157" t="s">
        <v>1190</v>
      </c>
      <c r="C3" s="157" t="s">
        <v>1190</v>
      </c>
      <c r="D3" s="157" t="s">
        <v>1190</v>
      </c>
      <c r="E3" s="157" t="s">
        <v>1190</v>
      </c>
      <c r="F3" s="157" t="s">
        <v>1190</v>
      </c>
      <c r="G3" s="157" t="s">
        <v>1190</v>
      </c>
      <c r="H3" s="157" t="s">
        <v>1190</v>
      </c>
      <c r="I3" s="157" t="s">
        <v>1190</v>
      </c>
      <c r="J3" s="157"/>
      <c r="K3" s="171" t="s">
        <v>1191</v>
      </c>
    </row>
    <row r="4" spans="1:11" ht="25.25" customHeight="1" outlineLevel="1" x14ac:dyDescent="0.2">
      <c r="A4" s="120" t="s">
        <v>71</v>
      </c>
      <c r="B4" s="158" t="s">
        <v>1192</v>
      </c>
      <c r="C4" s="158" t="s">
        <v>1192</v>
      </c>
      <c r="D4" s="158" t="s">
        <v>1192</v>
      </c>
      <c r="E4" s="158" t="s">
        <v>1192</v>
      </c>
      <c r="F4" s="158" t="s">
        <v>1192</v>
      </c>
      <c r="G4" s="158" t="s">
        <v>1192</v>
      </c>
      <c r="H4" s="158" t="s">
        <v>1233</v>
      </c>
      <c r="I4" s="158" t="s">
        <v>1233</v>
      </c>
      <c r="J4" s="158" t="s">
        <v>1233</v>
      </c>
      <c r="K4" s="6" t="s">
        <v>1192</v>
      </c>
    </row>
    <row r="5" spans="1:11" ht="25.25" customHeight="1" outlineLevel="1" x14ac:dyDescent="0.2">
      <c r="A5" s="120" t="s">
        <v>73</v>
      </c>
      <c r="B5" s="158">
        <v>40</v>
      </c>
      <c r="C5" s="158">
        <v>40</v>
      </c>
      <c r="D5" s="158">
        <v>40</v>
      </c>
      <c r="E5" s="158">
        <v>40</v>
      </c>
      <c r="F5" s="158">
        <v>40</v>
      </c>
      <c r="G5" s="158">
        <v>40</v>
      </c>
      <c r="H5" s="158"/>
      <c r="I5" s="158"/>
      <c r="J5" s="158"/>
      <c r="K5" s="6">
        <v>1</v>
      </c>
    </row>
    <row r="6" spans="1:11" ht="25.25" customHeight="1" outlineLevel="1" x14ac:dyDescent="0.2">
      <c r="A6" s="120" t="s">
        <v>75</v>
      </c>
      <c r="B6" s="158"/>
      <c r="C6" s="158"/>
      <c r="D6" s="158" t="s">
        <v>1195</v>
      </c>
      <c r="E6" s="158"/>
      <c r="F6" s="158"/>
      <c r="G6" s="158"/>
      <c r="H6" s="158"/>
      <c r="I6" s="158"/>
      <c r="J6" s="158"/>
      <c r="K6" s="6" t="s">
        <v>1378</v>
      </c>
    </row>
    <row r="7" spans="1:11" ht="25.25" customHeight="1" outlineLevel="1" x14ac:dyDescent="0.2">
      <c r="A7" s="120" t="s">
        <v>77</v>
      </c>
      <c r="B7" s="158"/>
      <c r="C7" s="158"/>
      <c r="D7" s="158" t="s">
        <v>1195</v>
      </c>
      <c r="E7" s="158"/>
      <c r="F7" s="158"/>
      <c r="G7" s="158"/>
      <c r="H7" s="158"/>
      <c r="I7" s="158"/>
      <c r="J7" s="158"/>
      <c r="K7" s="6"/>
    </row>
    <row r="8" spans="1:11" ht="96" outlineLevel="1" x14ac:dyDescent="0.2">
      <c r="A8" s="44" t="s">
        <v>65</v>
      </c>
      <c r="B8" s="159" t="s">
        <v>1344</v>
      </c>
      <c r="C8" s="159" t="s">
        <v>1379</v>
      </c>
      <c r="D8" s="159" t="s">
        <v>1342</v>
      </c>
      <c r="E8" s="159" t="s">
        <v>1380</v>
      </c>
      <c r="F8" s="159" t="s">
        <v>1381</v>
      </c>
      <c r="G8" s="159" t="s">
        <v>1382</v>
      </c>
      <c r="H8" s="159" t="s">
        <v>1383</v>
      </c>
      <c r="I8" s="159" t="s">
        <v>1384</v>
      </c>
      <c r="J8" s="159" t="s">
        <v>1385</v>
      </c>
      <c r="K8" s="45" t="s">
        <v>1386</v>
      </c>
    </row>
    <row r="9" spans="1:11" s="181" customFormat="1" x14ac:dyDescent="0.2">
      <c r="A9" s="192"/>
      <c r="B9" s="172" t="s">
        <v>1350</v>
      </c>
      <c r="C9" s="172" t="s">
        <v>1349</v>
      </c>
      <c r="D9" s="173" t="s">
        <v>1387</v>
      </c>
      <c r="E9" s="173" t="s">
        <v>1211</v>
      </c>
      <c r="F9" s="173" t="s">
        <v>1388</v>
      </c>
      <c r="G9" s="172" t="s">
        <v>1389</v>
      </c>
      <c r="H9" s="172" t="s">
        <v>1390</v>
      </c>
      <c r="I9" s="172" t="s">
        <v>1391</v>
      </c>
      <c r="J9" s="172"/>
      <c r="K9" s="182"/>
    </row>
    <row r="10" spans="1:11" s="181" customFormat="1" x14ac:dyDescent="0.2">
      <c r="A10" s="178"/>
      <c r="B10" s="172" t="s">
        <v>1350</v>
      </c>
      <c r="C10" s="172" t="s">
        <v>1349</v>
      </c>
      <c r="D10" s="173" t="s">
        <v>1387</v>
      </c>
      <c r="E10" s="173" t="s">
        <v>1211</v>
      </c>
      <c r="F10" s="173" t="s">
        <v>1392</v>
      </c>
      <c r="G10" s="172" t="s">
        <v>1389</v>
      </c>
      <c r="H10" s="172" t="s">
        <v>1390</v>
      </c>
      <c r="I10" s="172" t="s">
        <v>1391</v>
      </c>
      <c r="J10" s="172"/>
      <c r="K10" s="182"/>
    </row>
    <row r="11" spans="1:11" s="181" customFormat="1" x14ac:dyDescent="0.2">
      <c r="A11" s="178"/>
      <c r="B11" s="172" t="s">
        <v>1350</v>
      </c>
      <c r="C11" s="172" t="s">
        <v>1349</v>
      </c>
      <c r="D11" s="173" t="s">
        <v>1387</v>
      </c>
      <c r="E11" s="173" t="s">
        <v>1211</v>
      </c>
      <c r="F11" s="173" t="s">
        <v>1393</v>
      </c>
      <c r="G11" s="172" t="s">
        <v>1389</v>
      </c>
      <c r="H11" s="172" t="s">
        <v>1390</v>
      </c>
      <c r="I11" s="172" t="s">
        <v>1391</v>
      </c>
      <c r="J11" s="172"/>
      <c r="K11" s="182"/>
    </row>
    <row r="12" spans="1:11" s="181" customFormat="1" x14ac:dyDescent="0.2">
      <c r="A12" s="178"/>
      <c r="B12" s="172" t="s">
        <v>1350</v>
      </c>
      <c r="C12" s="172" t="s">
        <v>1349</v>
      </c>
      <c r="D12" s="173" t="s">
        <v>1387</v>
      </c>
      <c r="E12" s="173" t="s">
        <v>1211</v>
      </c>
      <c r="F12" s="173" t="s">
        <v>1394</v>
      </c>
      <c r="G12" s="172" t="s">
        <v>1389</v>
      </c>
      <c r="H12" s="172" t="s">
        <v>1390</v>
      </c>
      <c r="I12" s="172" t="s">
        <v>1391</v>
      </c>
      <c r="J12" s="172"/>
      <c r="K12" s="182"/>
    </row>
    <row r="13" spans="1:11" s="181" customFormat="1" x14ac:dyDescent="0.2">
      <c r="A13" s="178"/>
      <c r="B13" s="172" t="s">
        <v>1350</v>
      </c>
      <c r="C13" s="172" t="s">
        <v>1349</v>
      </c>
      <c r="D13" s="173" t="s">
        <v>1387</v>
      </c>
      <c r="E13" s="173" t="s">
        <v>1213</v>
      </c>
      <c r="F13" s="173" t="s">
        <v>1394</v>
      </c>
      <c r="G13" s="172" t="s">
        <v>1389</v>
      </c>
      <c r="H13" s="172" t="s">
        <v>1395</v>
      </c>
      <c r="I13" s="172" t="s">
        <v>1396</v>
      </c>
      <c r="J13" s="172"/>
      <c r="K13" s="182"/>
    </row>
    <row r="14" spans="1:11" x14ac:dyDescent="0.2">
      <c r="A14" s="8"/>
      <c r="B14" s="7" t="s">
        <v>1356</v>
      </c>
      <c r="C14" s="7"/>
      <c r="D14" s="7"/>
      <c r="E14" s="7"/>
      <c r="F14" s="7"/>
      <c r="G14" s="7"/>
      <c r="H14" s="7"/>
      <c r="I14" s="7"/>
      <c r="J14" s="7"/>
      <c r="K14" s="7"/>
    </row>
    <row r="15" spans="1:11" x14ac:dyDescent="0.2">
      <c r="A15" s="8"/>
      <c r="B15" s="7" t="s">
        <v>1356</v>
      </c>
      <c r="C15" s="7"/>
      <c r="D15" s="7"/>
      <c r="E15" s="7"/>
      <c r="F15" s="7"/>
      <c r="G15" s="7"/>
      <c r="H15" s="7"/>
      <c r="I15" s="7"/>
      <c r="J15" s="7"/>
      <c r="K15" s="7"/>
    </row>
    <row r="16" spans="1:11" x14ac:dyDescent="0.2">
      <c r="A16" s="8"/>
      <c r="B16" s="7" t="s">
        <v>1356</v>
      </c>
      <c r="C16" s="7"/>
      <c r="D16" s="7"/>
      <c r="E16" s="7"/>
      <c r="F16" s="7"/>
      <c r="G16" s="7"/>
      <c r="H16" s="7"/>
      <c r="I16" s="7"/>
      <c r="J16" s="7"/>
      <c r="K16" s="7"/>
    </row>
    <row r="17" spans="1:11" x14ac:dyDescent="0.2">
      <c r="A17" s="8"/>
      <c r="B17" s="7" t="s">
        <v>1356</v>
      </c>
      <c r="C17" s="7"/>
      <c r="D17" s="7"/>
      <c r="E17" s="7"/>
      <c r="F17" s="7"/>
      <c r="G17" s="7"/>
      <c r="H17" s="7"/>
      <c r="I17" s="7"/>
      <c r="J17" s="7"/>
      <c r="K17" s="7"/>
    </row>
    <row r="18" spans="1:11" x14ac:dyDescent="0.2">
      <c r="A18" s="8"/>
      <c r="B18" s="7" t="s">
        <v>1356</v>
      </c>
      <c r="C18" s="7"/>
      <c r="D18" s="7"/>
      <c r="E18" s="7"/>
      <c r="F18" s="7"/>
      <c r="G18" s="7"/>
      <c r="H18" s="7"/>
      <c r="I18" s="7"/>
      <c r="J18" s="7"/>
      <c r="K18" s="7"/>
    </row>
    <row r="19" spans="1:11" x14ac:dyDescent="0.2">
      <c r="A19" s="8"/>
      <c r="B19" s="7" t="s">
        <v>1356</v>
      </c>
      <c r="C19" s="7"/>
      <c r="D19" s="7"/>
      <c r="E19" s="7"/>
      <c r="F19" s="7"/>
      <c r="G19" s="7"/>
      <c r="H19" s="7"/>
      <c r="I19" s="7"/>
      <c r="J19" s="7"/>
      <c r="K19" s="7"/>
    </row>
    <row r="20" spans="1:11" x14ac:dyDescent="0.2">
      <c r="A20" s="8"/>
      <c r="B20" s="7" t="s">
        <v>1356</v>
      </c>
      <c r="C20" s="7"/>
      <c r="D20" s="7"/>
      <c r="E20" s="7"/>
      <c r="F20" s="7"/>
      <c r="G20" s="7"/>
      <c r="H20" s="7"/>
      <c r="I20" s="7"/>
      <c r="J20" s="7"/>
      <c r="K20" s="7"/>
    </row>
    <row r="21" spans="1:11" x14ac:dyDescent="0.2">
      <c r="A21" s="8"/>
      <c r="B21" s="7" t="s">
        <v>1356</v>
      </c>
      <c r="C21" s="7"/>
      <c r="D21" s="7"/>
      <c r="E21" s="7"/>
      <c r="F21" s="7"/>
      <c r="G21" s="7"/>
      <c r="H21" s="7"/>
      <c r="I21" s="7"/>
      <c r="J21" s="7"/>
      <c r="K21" s="7"/>
    </row>
    <row r="22" spans="1:11" x14ac:dyDescent="0.2">
      <c r="A22" s="8"/>
      <c r="B22" s="7" t="s">
        <v>1356</v>
      </c>
      <c r="C22" s="7"/>
      <c r="D22" s="7"/>
      <c r="E22" s="7"/>
      <c r="F22" s="7"/>
      <c r="G22" s="7"/>
      <c r="H22" s="7"/>
      <c r="I22" s="7"/>
      <c r="J22" s="7"/>
      <c r="K22" s="7"/>
    </row>
    <row r="23" spans="1:11" x14ac:dyDescent="0.2">
      <c r="A23" s="8"/>
      <c r="B23" s="7" t="s">
        <v>1356</v>
      </c>
      <c r="C23" s="7"/>
      <c r="D23" s="7"/>
      <c r="E23" s="7"/>
      <c r="F23" s="7"/>
      <c r="G23" s="7"/>
      <c r="H23" s="7"/>
      <c r="I23" s="7"/>
      <c r="J23" s="7"/>
      <c r="K23" s="7"/>
    </row>
    <row r="24" spans="1:11" x14ac:dyDescent="0.2">
      <c r="A24" s="8"/>
      <c r="B24" s="7" t="s">
        <v>1356</v>
      </c>
      <c r="C24" s="7"/>
      <c r="D24" s="7"/>
      <c r="E24" s="7"/>
      <c r="F24" s="7"/>
      <c r="G24" s="7"/>
      <c r="H24" s="7"/>
      <c r="I24" s="7"/>
      <c r="J24" s="7"/>
      <c r="K24" s="7"/>
    </row>
    <row r="25" spans="1:11" x14ac:dyDescent="0.2">
      <c r="A25" s="8"/>
      <c r="B25" s="7" t="s">
        <v>1356</v>
      </c>
      <c r="C25" s="7"/>
      <c r="D25" s="7"/>
      <c r="E25" s="7"/>
      <c r="F25" s="7"/>
      <c r="G25" s="7"/>
      <c r="H25" s="7"/>
      <c r="I25" s="7"/>
      <c r="J25" s="7"/>
      <c r="K25" s="7"/>
    </row>
    <row r="26" spans="1:11" x14ac:dyDescent="0.2">
      <c r="A26" s="8"/>
      <c r="B26" s="7" t="s">
        <v>1356</v>
      </c>
      <c r="C26" s="7"/>
      <c r="D26" s="7"/>
      <c r="E26" s="7"/>
      <c r="F26" s="7"/>
      <c r="G26" s="7"/>
      <c r="H26" s="7"/>
      <c r="I26" s="7"/>
      <c r="J26" s="7"/>
      <c r="K26" s="7"/>
    </row>
    <row r="27" spans="1:11" x14ac:dyDescent="0.2">
      <c r="A27" s="8"/>
      <c r="B27" s="7" t="s">
        <v>1356</v>
      </c>
      <c r="C27" s="7"/>
      <c r="D27" s="7"/>
      <c r="E27" s="7"/>
      <c r="F27" s="7"/>
      <c r="G27" s="7"/>
      <c r="H27" s="7"/>
      <c r="I27" s="7"/>
      <c r="J27" s="7"/>
      <c r="K27" s="7"/>
    </row>
    <row r="28" spans="1:11" x14ac:dyDescent="0.2">
      <c r="A28" s="8"/>
      <c r="B28" s="7" t="s">
        <v>1356</v>
      </c>
      <c r="C28" s="7"/>
      <c r="D28" s="7"/>
      <c r="E28" s="7"/>
      <c r="F28" s="7"/>
      <c r="G28" s="7"/>
      <c r="H28" s="7"/>
      <c r="I28" s="7"/>
      <c r="J28" s="7"/>
      <c r="K28" s="7"/>
    </row>
    <row r="29" spans="1:11" x14ac:dyDescent="0.2">
      <c r="A29" s="8"/>
      <c r="B29" s="7" t="s">
        <v>1356</v>
      </c>
      <c r="C29" s="7"/>
      <c r="D29" s="7"/>
      <c r="E29" s="7"/>
      <c r="F29" s="7"/>
      <c r="G29" s="7"/>
      <c r="H29" s="7"/>
      <c r="I29" s="7"/>
      <c r="J29" s="7"/>
      <c r="K29" s="7"/>
    </row>
    <row r="30" spans="1:11" x14ac:dyDescent="0.2">
      <c r="A30" s="8"/>
      <c r="B30" s="7" t="s">
        <v>1356</v>
      </c>
      <c r="C30" s="7"/>
      <c r="D30" s="7"/>
      <c r="E30" s="7"/>
      <c r="F30" s="7"/>
      <c r="G30" s="7"/>
      <c r="H30" s="7"/>
      <c r="I30" s="7"/>
      <c r="J30" s="7"/>
      <c r="K30" s="7"/>
    </row>
    <row r="31" spans="1:11" x14ac:dyDescent="0.2">
      <c r="A31" s="8"/>
      <c r="B31" s="7" t="s">
        <v>1356</v>
      </c>
      <c r="C31" s="7"/>
      <c r="D31" s="7"/>
      <c r="E31" s="7"/>
      <c r="F31" s="7"/>
      <c r="G31" s="7"/>
      <c r="H31" s="7"/>
      <c r="I31" s="7"/>
      <c r="J31" s="7"/>
      <c r="K31" s="7"/>
    </row>
    <row r="32" spans="1:11" x14ac:dyDescent="0.2">
      <c r="A32" s="8"/>
      <c r="B32" s="7" t="s">
        <v>1356</v>
      </c>
      <c r="C32" s="7"/>
      <c r="D32" s="7"/>
      <c r="E32" s="7"/>
      <c r="F32" s="7"/>
      <c r="G32" s="7"/>
      <c r="H32" s="7"/>
      <c r="I32" s="7"/>
      <c r="J32" s="7"/>
      <c r="K32" s="7"/>
    </row>
    <row r="33" spans="1:11" x14ac:dyDescent="0.2">
      <c r="A33" s="8"/>
      <c r="B33" s="7" t="s">
        <v>1356</v>
      </c>
      <c r="C33" s="7"/>
      <c r="D33" s="7"/>
      <c r="E33" s="7"/>
      <c r="F33" s="7"/>
      <c r="G33" s="7"/>
      <c r="H33" s="7"/>
      <c r="I33" s="7"/>
      <c r="J33" s="7"/>
      <c r="K33" s="7"/>
    </row>
    <row r="34" spans="1:11" x14ac:dyDescent="0.2">
      <c r="A34" s="8"/>
      <c r="B34" s="7" t="s">
        <v>1356</v>
      </c>
      <c r="C34" s="7"/>
      <c r="D34" s="7"/>
      <c r="E34" s="7"/>
      <c r="F34" s="7"/>
      <c r="G34" s="7"/>
      <c r="H34" s="7"/>
      <c r="I34" s="7"/>
      <c r="J34" s="7"/>
      <c r="K34" s="7"/>
    </row>
    <row r="35" spans="1:11" x14ac:dyDescent="0.2">
      <c r="A35" s="8"/>
      <c r="B35" s="7" t="s">
        <v>1356</v>
      </c>
      <c r="C35" s="7"/>
      <c r="D35" s="7"/>
      <c r="E35" s="7"/>
      <c r="F35" s="7"/>
      <c r="G35" s="7"/>
      <c r="H35" s="7"/>
      <c r="I35" s="7"/>
      <c r="J35" s="7"/>
      <c r="K35" s="7"/>
    </row>
    <row r="36" spans="1:11" x14ac:dyDescent="0.2">
      <c r="A36" s="8"/>
      <c r="B36" s="7" t="s">
        <v>1356</v>
      </c>
      <c r="C36" s="7"/>
      <c r="D36" s="7"/>
      <c r="E36" s="7"/>
      <c r="F36" s="7"/>
      <c r="G36" s="7"/>
      <c r="H36" s="7"/>
      <c r="I36" s="7"/>
      <c r="J36" s="7"/>
      <c r="K36" s="7"/>
    </row>
    <row r="37" spans="1:11" x14ac:dyDescent="0.2">
      <c r="A37" s="8"/>
      <c r="B37" s="7" t="s">
        <v>1356</v>
      </c>
      <c r="C37" s="7"/>
      <c r="D37" s="7"/>
      <c r="E37" s="7"/>
      <c r="F37" s="7"/>
      <c r="G37" s="7"/>
      <c r="H37" s="7"/>
      <c r="I37" s="7"/>
      <c r="J37" s="7"/>
      <c r="K37" s="7"/>
    </row>
    <row r="38" spans="1:11" x14ac:dyDescent="0.2">
      <c r="A38" s="8"/>
      <c r="B38" s="7" t="s">
        <v>1356</v>
      </c>
      <c r="C38" s="7"/>
      <c r="D38" s="7"/>
      <c r="E38" s="7"/>
      <c r="F38" s="7"/>
      <c r="G38" s="7"/>
      <c r="H38" s="7"/>
      <c r="I38" s="7"/>
      <c r="J38" s="7"/>
      <c r="K38" s="7"/>
    </row>
    <row r="39" spans="1:11" x14ac:dyDescent="0.2">
      <c r="A39" s="8"/>
      <c r="B39" s="7" t="s">
        <v>1356</v>
      </c>
      <c r="C39" s="7"/>
      <c r="D39" s="7"/>
      <c r="E39" s="7"/>
      <c r="F39" s="7"/>
      <c r="G39" s="7"/>
      <c r="H39" s="7"/>
      <c r="I39" s="7"/>
      <c r="J39" s="7"/>
      <c r="K39" s="7"/>
    </row>
    <row r="40" spans="1:11" x14ac:dyDescent="0.2">
      <c r="A40" s="8"/>
      <c r="B40" s="7" t="s">
        <v>1356</v>
      </c>
      <c r="C40" s="7"/>
      <c r="D40" s="7"/>
      <c r="E40" s="7"/>
      <c r="F40" s="7"/>
      <c r="G40" s="7"/>
      <c r="H40" s="7"/>
      <c r="I40" s="7"/>
      <c r="J40" s="7"/>
      <c r="K40" s="7"/>
    </row>
    <row r="41" spans="1:11" x14ac:dyDescent="0.2">
      <c r="A41" s="8"/>
      <c r="B41" s="7" t="s">
        <v>1356</v>
      </c>
      <c r="C41" s="7"/>
      <c r="D41" s="7"/>
      <c r="E41" s="7"/>
      <c r="F41" s="7"/>
      <c r="G41" s="7"/>
      <c r="H41" s="7"/>
      <c r="I41" s="7"/>
      <c r="J41" s="7"/>
      <c r="K41" s="7"/>
    </row>
    <row r="42" spans="1:11" x14ac:dyDescent="0.2">
      <c r="A42" s="8"/>
      <c r="B42" s="7" t="s">
        <v>1356</v>
      </c>
      <c r="C42" s="7"/>
      <c r="D42" s="7"/>
      <c r="E42" s="7"/>
      <c r="F42" s="7"/>
      <c r="G42" s="7"/>
      <c r="H42" s="7"/>
      <c r="I42" s="7"/>
      <c r="J42" s="7"/>
      <c r="K42" s="7"/>
    </row>
    <row r="43" spans="1:11" x14ac:dyDescent="0.2">
      <c r="A43" s="8"/>
      <c r="B43" s="7" t="s">
        <v>1356</v>
      </c>
      <c r="C43" s="7"/>
      <c r="D43" s="7"/>
      <c r="E43" s="7"/>
      <c r="F43" s="7"/>
      <c r="G43" s="7"/>
      <c r="H43" s="7"/>
      <c r="I43" s="7"/>
      <c r="J43" s="7"/>
      <c r="K43" s="7"/>
    </row>
    <row r="44" spans="1:11" x14ac:dyDescent="0.2">
      <c r="A44" s="8"/>
      <c r="B44" s="7" t="s">
        <v>1356</v>
      </c>
      <c r="C44" s="7"/>
      <c r="D44" s="7"/>
      <c r="E44" s="7"/>
      <c r="F44" s="7"/>
      <c r="G44" s="7"/>
      <c r="H44" s="7"/>
      <c r="I44" s="7"/>
      <c r="J44" s="7"/>
      <c r="K44" s="7"/>
    </row>
    <row r="45" spans="1:11" x14ac:dyDescent="0.2">
      <c r="A45" s="8"/>
      <c r="B45" s="7" t="s">
        <v>1356</v>
      </c>
      <c r="C45" s="7"/>
      <c r="D45" s="7"/>
      <c r="E45" s="7"/>
      <c r="F45" s="7"/>
      <c r="G45" s="7"/>
      <c r="H45" s="7"/>
      <c r="I45" s="7"/>
      <c r="J45" s="7"/>
      <c r="K45" s="7"/>
    </row>
    <row r="46" spans="1:11" x14ac:dyDescent="0.2">
      <c r="A46" s="8"/>
      <c r="B46" s="7" t="s">
        <v>1356</v>
      </c>
      <c r="C46" s="7"/>
      <c r="D46" s="7"/>
      <c r="E46" s="7"/>
      <c r="F46" s="7"/>
      <c r="G46" s="7"/>
      <c r="H46" s="7"/>
      <c r="I46" s="7"/>
      <c r="J46" s="7"/>
      <c r="K46" s="7"/>
    </row>
    <row r="47" spans="1:11" x14ac:dyDescent="0.2">
      <c r="A47" s="8"/>
      <c r="B47" s="7" t="s">
        <v>1356</v>
      </c>
      <c r="C47" s="7"/>
      <c r="D47" s="7"/>
      <c r="E47" s="7"/>
      <c r="F47" s="7"/>
      <c r="G47" s="7"/>
      <c r="H47" s="7"/>
      <c r="I47" s="7"/>
      <c r="J47" s="7"/>
      <c r="K47" s="7"/>
    </row>
    <row r="48" spans="1:11" x14ac:dyDescent="0.2">
      <c r="A48" s="8"/>
      <c r="B48" s="7" t="s">
        <v>1356</v>
      </c>
      <c r="C48" s="7"/>
      <c r="D48" s="7"/>
      <c r="E48" s="7"/>
      <c r="F48" s="7"/>
      <c r="G48" s="7"/>
      <c r="H48" s="7"/>
      <c r="I48" s="7"/>
      <c r="J48" s="7"/>
      <c r="K48" s="7"/>
    </row>
    <row r="49" spans="1:11" x14ac:dyDescent="0.2">
      <c r="A49" s="8"/>
      <c r="B49" s="7" t="s">
        <v>1356</v>
      </c>
      <c r="C49" s="7"/>
      <c r="D49" s="7"/>
      <c r="E49" s="7"/>
      <c r="F49" s="7"/>
      <c r="G49" s="7"/>
      <c r="H49" s="7"/>
      <c r="I49" s="7"/>
      <c r="J49" s="7"/>
      <c r="K49" s="7"/>
    </row>
    <row r="50" spans="1:11" x14ac:dyDescent="0.2">
      <c r="A50" s="8"/>
      <c r="B50" s="7" t="s">
        <v>1356</v>
      </c>
      <c r="C50" s="7"/>
      <c r="D50" s="7"/>
      <c r="E50" s="7"/>
      <c r="F50" s="7"/>
      <c r="G50" s="7"/>
      <c r="H50" s="7"/>
      <c r="I50" s="7"/>
      <c r="J50" s="7"/>
      <c r="K50" s="7"/>
    </row>
    <row r="51" spans="1:11" x14ac:dyDescent="0.2">
      <c r="A51" s="8"/>
      <c r="B51" s="7" t="s">
        <v>1356</v>
      </c>
      <c r="C51" s="7"/>
      <c r="D51" s="7"/>
      <c r="E51" s="7"/>
      <c r="F51" s="7"/>
      <c r="G51" s="7"/>
      <c r="H51" s="7"/>
      <c r="I51" s="7"/>
      <c r="J51" s="7"/>
      <c r="K51" s="7"/>
    </row>
    <row r="52" spans="1:11" x14ac:dyDescent="0.2">
      <c r="A52" s="8"/>
      <c r="B52" s="7" t="s">
        <v>1356</v>
      </c>
      <c r="C52" s="7"/>
      <c r="D52" s="7"/>
      <c r="E52" s="7"/>
      <c r="F52" s="7"/>
      <c r="G52" s="7"/>
      <c r="H52" s="7"/>
      <c r="I52" s="7"/>
      <c r="J52" s="7"/>
      <c r="K52" s="7"/>
    </row>
    <row r="53" spans="1:11" x14ac:dyDescent="0.2">
      <c r="A53" s="8"/>
      <c r="B53" s="7" t="s">
        <v>1356</v>
      </c>
      <c r="C53" s="7"/>
      <c r="D53" s="7"/>
      <c r="E53" s="7"/>
      <c r="F53" s="7"/>
      <c r="G53" s="7"/>
      <c r="H53" s="7"/>
      <c r="I53" s="7"/>
      <c r="J53" s="7"/>
      <c r="K53" s="7"/>
    </row>
    <row r="54" spans="1:11" x14ac:dyDescent="0.2">
      <c r="A54" s="8"/>
      <c r="B54" s="7" t="s">
        <v>1356</v>
      </c>
      <c r="C54" s="7"/>
      <c r="D54" s="7"/>
      <c r="E54" s="7"/>
      <c r="F54" s="7"/>
      <c r="G54" s="7"/>
      <c r="H54" s="7"/>
      <c r="I54" s="7"/>
      <c r="J54" s="7"/>
      <c r="K54" s="7"/>
    </row>
    <row r="55" spans="1:11" x14ac:dyDescent="0.2">
      <c r="A55" s="8"/>
      <c r="B55" s="7" t="s">
        <v>1356</v>
      </c>
      <c r="C55" s="7"/>
      <c r="D55" s="7"/>
      <c r="E55" s="7"/>
      <c r="F55" s="7"/>
      <c r="G55" s="7"/>
      <c r="H55" s="7"/>
      <c r="I55" s="7"/>
      <c r="J55" s="7"/>
      <c r="K55" s="7"/>
    </row>
    <row r="56" spans="1:11" x14ac:dyDescent="0.2">
      <c r="A56" s="8"/>
      <c r="B56" s="7" t="s">
        <v>1356</v>
      </c>
      <c r="C56" s="7"/>
      <c r="D56" s="7"/>
      <c r="E56" s="7"/>
      <c r="F56" s="7"/>
      <c r="G56" s="7"/>
      <c r="H56" s="7"/>
      <c r="I56" s="7"/>
      <c r="J56" s="7"/>
      <c r="K56" s="7"/>
    </row>
    <row r="57" spans="1:11" x14ac:dyDescent="0.2">
      <c r="A57" s="8"/>
      <c r="B57" s="7" t="s">
        <v>1356</v>
      </c>
      <c r="C57" s="7"/>
      <c r="D57" s="7"/>
      <c r="E57" s="7"/>
      <c r="F57" s="7"/>
      <c r="G57" s="7"/>
      <c r="H57" s="7"/>
      <c r="I57" s="7"/>
      <c r="J57" s="7"/>
      <c r="K57" s="7"/>
    </row>
    <row r="58" spans="1:11" x14ac:dyDescent="0.2">
      <c r="A58" s="8"/>
      <c r="B58" s="7" t="s">
        <v>1356</v>
      </c>
      <c r="C58" s="7"/>
      <c r="D58" s="7"/>
      <c r="E58" s="7"/>
      <c r="F58" s="7"/>
      <c r="G58" s="7"/>
      <c r="H58" s="7"/>
      <c r="I58" s="7"/>
      <c r="J58" s="7"/>
      <c r="K58" s="7"/>
    </row>
    <row r="59" spans="1:11" x14ac:dyDescent="0.2">
      <c r="A59" s="8"/>
      <c r="B59" s="7" t="s">
        <v>1356</v>
      </c>
      <c r="C59" s="7"/>
      <c r="D59" s="7"/>
      <c r="E59" s="7"/>
      <c r="F59" s="7"/>
      <c r="G59" s="7"/>
      <c r="H59" s="7"/>
      <c r="I59" s="7"/>
      <c r="J59" s="7"/>
      <c r="K59" s="7"/>
    </row>
    <row r="60" spans="1:11" x14ac:dyDescent="0.2">
      <c r="A60" s="8"/>
      <c r="B60" s="7" t="s">
        <v>1356</v>
      </c>
      <c r="C60" s="7"/>
      <c r="D60" s="7"/>
      <c r="E60" s="7"/>
      <c r="F60" s="7"/>
      <c r="G60" s="7"/>
      <c r="H60" s="7"/>
      <c r="I60" s="7"/>
      <c r="J60" s="7"/>
      <c r="K60" s="7"/>
    </row>
    <row r="61" spans="1:11" x14ac:dyDescent="0.2">
      <c r="A61" s="8"/>
      <c r="B61" s="7" t="s">
        <v>1356</v>
      </c>
      <c r="C61" s="7"/>
      <c r="D61" s="7"/>
      <c r="E61" s="7"/>
      <c r="F61" s="7"/>
      <c r="G61" s="7"/>
      <c r="H61" s="7"/>
      <c r="I61" s="7"/>
      <c r="J61" s="7"/>
      <c r="K61" s="7"/>
    </row>
    <row r="62" spans="1:11" x14ac:dyDescent="0.2">
      <c r="A62" s="8"/>
      <c r="B62" s="7" t="s">
        <v>1356</v>
      </c>
      <c r="C62" s="7"/>
      <c r="D62" s="7"/>
      <c r="E62" s="7"/>
      <c r="F62" s="7"/>
      <c r="G62" s="7"/>
      <c r="H62" s="7"/>
      <c r="I62" s="7"/>
      <c r="J62" s="7"/>
      <c r="K62" s="7"/>
    </row>
    <row r="63" spans="1:11" x14ac:dyDescent="0.2">
      <c r="A63" s="8"/>
      <c r="B63" s="7" t="s">
        <v>1356</v>
      </c>
      <c r="C63" s="7"/>
      <c r="D63" s="7"/>
      <c r="E63" s="7"/>
      <c r="F63" s="7"/>
      <c r="G63" s="7"/>
      <c r="H63" s="7"/>
      <c r="I63" s="7"/>
      <c r="J63" s="7"/>
      <c r="K63" s="7"/>
    </row>
    <row r="64" spans="1:11" x14ac:dyDescent="0.2">
      <c r="A64" s="8"/>
      <c r="B64" s="7" t="s">
        <v>1356</v>
      </c>
      <c r="C64" s="7"/>
      <c r="D64" s="7"/>
      <c r="E64" s="7"/>
      <c r="F64" s="7"/>
      <c r="G64" s="7"/>
      <c r="H64" s="7"/>
      <c r="I64" s="7"/>
      <c r="J64" s="7"/>
      <c r="K64" s="7"/>
    </row>
    <row r="65" spans="1:11" x14ac:dyDescent="0.2">
      <c r="A65" s="8"/>
      <c r="B65" s="7" t="s">
        <v>1356</v>
      </c>
      <c r="C65" s="7"/>
      <c r="D65" s="7"/>
      <c r="E65" s="7"/>
      <c r="F65" s="7"/>
      <c r="G65" s="7"/>
      <c r="H65" s="7"/>
      <c r="I65" s="7"/>
      <c r="J65" s="7"/>
      <c r="K65" s="7"/>
    </row>
    <row r="66" spans="1:11" x14ac:dyDescent="0.2">
      <c r="A66" s="8"/>
      <c r="B66" s="7" t="s">
        <v>1356</v>
      </c>
      <c r="C66" s="7"/>
      <c r="D66" s="7"/>
      <c r="E66" s="7"/>
      <c r="F66" s="7"/>
      <c r="G66" s="7"/>
      <c r="H66" s="7"/>
      <c r="I66" s="7"/>
      <c r="J66" s="7"/>
      <c r="K66" s="7"/>
    </row>
    <row r="67" spans="1:11" x14ac:dyDescent="0.2">
      <c r="A67" s="8"/>
      <c r="B67" s="7" t="s">
        <v>1356</v>
      </c>
      <c r="C67" s="7"/>
      <c r="D67" s="7"/>
      <c r="E67" s="7"/>
      <c r="F67" s="7"/>
      <c r="G67" s="7"/>
      <c r="H67" s="7"/>
      <c r="I67" s="7"/>
      <c r="J67" s="7"/>
      <c r="K67" s="7"/>
    </row>
    <row r="68" spans="1:11" x14ac:dyDescent="0.2">
      <c r="A68" s="8"/>
      <c r="B68" s="7" t="s">
        <v>1356</v>
      </c>
      <c r="C68" s="7"/>
      <c r="D68" s="7"/>
      <c r="E68" s="7"/>
      <c r="F68" s="7"/>
      <c r="G68" s="7"/>
      <c r="H68" s="7"/>
      <c r="I68" s="7"/>
      <c r="J68" s="7"/>
      <c r="K68" s="7"/>
    </row>
    <row r="69" spans="1:11" x14ac:dyDescent="0.2">
      <c r="A69" s="8"/>
      <c r="B69" s="7" t="s">
        <v>1356</v>
      </c>
      <c r="C69" s="7"/>
      <c r="D69" s="7"/>
      <c r="E69" s="7"/>
      <c r="F69" s="7"/>
      <c r="G69" s="7"/>
      <c r="H69" s="7"/>
      <c r="I69" s="7"/>
      <c r="J69" s="7"/>
      <c r="K69" s="7"/>
    </row>
    <row r="70" spans="1:11" x14ac:dyDescent="0.2">
      <c r="A70" s="8"/>
      <c r="B70" s="7" t="s">
        <v>1356</v>
      </c>
      <c r="C70" s="7"/>
      <c r="D70" s="7"/>
      <c r="E70" s="7"/>
      <c r="F70" s="7"/>
      <c r="G70" s="7"/>
      <c r="H70" s="7"/>
      <c r="I70" s="7"/>
      <c r="J70" s="7"/>
      <c r="K70" s="7"/>
    </row>
    <row r="71" spans="1:11" x14ac:dyDescent="0.2">
      <c r="A71" s="8"/>
      <c r="B71" s="7" t="s">
        <v>1356</v>
      </c>
      <c r="C71" s="7"/>
      <c r="D71" s="7"/>
      <c r="E71" s="7"/>
      <c r="F71" s="7"/>
      <c r="G71" s="7"/>
      <c r="H71" s="7"/>
      <c r="I71" s="7"/>
      <c r="J71" s="7"/>
      <c r="K71" s="7"/>
    </row>
    <row r="72" spans="1:11" x14ac:dyDescent="0.2">
      <c r="A72" s="8"/>
      <c r="B72" s="7" t="s">
        <v>1356</v>
      </c>
      <c r="C72" s="7"/>
      <c r="D72" s="7"/>
      <c r="E72" s="7"/>
      <c r="F72" s="7"/>
      <c r="G72" s="7"/>
      <c r="H72" s="7"/>
      <c r="I72" s="7"/>
      <c r="J72" s="7"/>
      <c r="K72" s="7"/>
    </row>
    <row r="73" spans="1:11" x14ac:dyDescent="0.2">
      <c r="A73" s="8"/>
      <c r="B73" s="7" t="s">
        <v>1356</v>
      </c>
      <c r="C73" s="7"/>
      <c r="D73" s="7"/>
      <c r="E73" s="7"/>
      <c r="F73" s="7"/>
      <c r="G73" s="7"/>
      <c r="H73" s="7"/>
      <c r="I73" s="7"/>
      <c r="J73" s="7"/>
      <c r="K73" s="7"/>
    </row>
    <row r="74" spans="1:11" x14ac:dyDescent="0.2">
      <c r="A74" s="8"/>
      <c r="B74" s="7" t="s">
        <v>1356</v>
      </c>
      <c r="C74" s="7"/>
      <c r="D74" s="7"/>
      <c r="E74" s="7"/>
      <c r="F74" s="7"/>
      <c r="G74" s="7"/>
      <c r="H74" s="7"/>
      <c r="I74" s="7"/>
      <c r="J74" s="7"/>
      <c r="K74" s="7"/>
    </row>
    <row r="75" spans="1:11" x14ac:dyDescent="0.2">
      <c r="A75" s="8"/>
      <c r="B75" s="7" t="s">
        <v>1356</v>
      </c>
      <c r="C75" s="7"/>
      <c r="D75" s="7"/>
      <c r="E75" s="7"/>
      <c r="F75" s="7"/>
      <c r="G75" s="7"/>
      <c r="H75" s="7"/>
      <c r="I75" s="7"/>
      <c r="J75" s="7"/>
      <c r="K75" s="7"/>
    </row>
    <row r="76" spans="1:11" x14ac:dyDescent="0.2">
      <c r="A76" s="8"/>
      <c r="B76" s="7" t="s">
        <v>1356</v>
      </c>
      <c r="C76" s="7"/>
      <c r="D76" s="7"/>
      <c r="E76" s="7"/>
      <c r="F76" s="7"/>
      <c r="G76" s="7"/>
      <c r="H76" s="7"/>
      <c r="I76" s="7"/>
      <c r="J76" s="7"/>
      <c r="K76" s="7"/>
    </row>
    <row r="77" spans="1:11" x14ac:dyDescent="0.2">
      <c r="A77" s="8"/>
      <c r="B77" s="7" t="s">
        <v>1356</v>
      </c>
      <c r="C77" s="7"/>
      <c r="D77" s="7"/>
      <c r="E77" s="7"/>
      <c r="F77" s="7"/>
      <c r="G77" s="7"/>
      <c r="H77" s="7"/>
      <c r="I77" s="7"/>
      <c r="J77" s="7"/>
      <c r="K77" s="7"/>
    </row>
    <row r="78" spans="1:11" x14ac:dyDescent="0.2">
      <c r="A78" s="8"/>
      <c r="B78" s="7" t="s">
        <v>1356</v>
      </c>
      <c r="C78" s="7"/>
      <c r="D78" s="7"/>
      <c r="E78" s="7"/>
      <c r="F78" s="7"/>
      <c r="G78" s="7"/>
      <c r="H78" s="7"/>
      <c r="I78" s="7"/>
      <c r="J78" s="7"/>
      <c r="K78" s="7"/>
    </row>
    <row r="79" spans="1:11" x14ac:dyDescent="0.2">
      <c r="A79" s="8"/>
      <c r="B79" s="7" t="s">
        <v>1356</v>
      </c>
      <c r="C79" s="7"/>
      <c r="D79" s="7"/>
      <c r="E79" s="7"/>
      <c r="F79" s="7"/>
      <c r="G79" s="7"/>
      <c r="H79" s="7"/>
      <c r="I79" s="7"/>
      <c r="J79" s="7"/>
      <c r="K79" s="7"/>
    </row>
    <row r="80" spans="1:11" x14ac:dyDescent="0.2">
      <c r="A80" s="8"/>
      <c r="B80" s="7" t="s">
        <v>1356</v>
      </c>
      <c r="C80" s="7"/>
      <c r="D80" s="7"/>
      <c r="E80" s="7"/>
      <c r="F80" s="7"/>
      <c r="G80" s="7"/>
      <c r="H80" s="7"/>
      <c r="I80" s="7"/>
      <c r="J80" s="7"/>
      <c r="K80" s="7"/>
    </row>
    <row r="81" spans="1:11" x14ac:dyDescent="0.2">
      <c r="A81" s="8"/>
      <c r="B81" s="7" t="s">
        <v>1356</v>
      </c>
      <c r="C81" s="7"/>
      <c r="D81" s="7"/>
      <c r="E81" s="7"/>
      <c r="F81" s="7"/>
      <c r="G81" s="7"/>
      <c r="H81" s="7"/>
      <c r="I81" s="7"/>
      <c r="J81" s="7"/>
      <c r="K81" s="7"/>
    </row>
    <row r="82" spans="1:11" x14ac:dyDescent="0.2">
      <c r="A82" s="8"/>
      <c r="B82" s="7" t="s">
        <v>1356</v>
      </c>
      <c r="C82" s="7"/>
      <c r="D82" s="7"/>
      <c r="E82" s="7"/>
      <c r="F82" s="7"/>
      <c r="G82" s="7"/>
      <c r="H82" s="7"/>
      <c r="I82" s="7"/>
      <c r="J82" s="7"/>
      <c r="K82" s="7"/>
    </row>
    <row r="83" spans="1:11" x14ac:dyDescent="0.2">
      <c r="A83" s="8"/>
      <c r="B83" s="7" t="s">
        <v>1356</v>
      </c>
      <c r="C83" s="7"/>
      <c r="D83" s="7"/>
      <c r="E83" s="7"/>
      <c r="F83" s="7"/>
      <c r="G83" s="7"/>
      <c r="H83" s="7"/>
      <c r="I83" s="7"/>
      <c r="J83" s="7"/>
      <c r="K83" s="7"/>
    </row>
    <row r="84" spans="1:11" x14ac:dyDescent="0.2">
      <c r="A84" s="8"/>
      <c r="B84" s="7" t="s">
        <v>1356</v>
      </c>
      <c r="C84" s="7"/>
      <c r="D84" s="7"/>
      <c r="E84" s="7"/>
      <c r="F84" s="7"/>
      <c r="G84" s="7"/>
      <c r="H84" s="7"/>
      <c r="I84" s="7"/>
      <c r="J84" s="7"/>
      <c r="K84" s="7"/>
    </row>
    <row r="85" spans="1:11" x14ac:dyDescent="0.2">
      <c r="A85" s="8"/>
      <c r="B85" s="7" t="s">
        <v>1356</v>
      </c>
      <c r="C85" s="7"/>
      <c r="D85" s="7"/>
      <c r="E85" s="7"/>
      <c r="F85" s="7"/>
      <c r="G85" s="7"/>
      <c r="H85" s="7"/>
      <c r="I85" s="7"/>
      <c r="J85" s="7"/>
      <c r="K85" s="7"/>
    </row>
    <row r="86" spans="1:11" x14ac:dyDescent="0.2">
      <c r="A86" s="8"/>
      <c r="B86" s="7" t="s">
        <v>1356</v>
      </c>
      <c r="C86" s="7"/>
      <c r="D86" s="7"/>
      <c r="E86" s="7"/>
      <c r="F86" s="7"/>
      <c r="G86" s="7"/>
      <c r="H86" s="7"/>
      <c r="I86" s="7"/>
      <c r="J86" s="7"/>
      <c r="K86" s="7"/>
    </row>
    <row r="87" spans="1:11" x14ac:dyDescent="0.2">
      <c r="A87" s="8"/>
      <c r="B87" s="7" t="s">
        <v>1356</v>
      </c>
      <c r="C87" s="7"/>
      <c r="D87" s="7"/>
      <c r="E87" s="7"/>
      <c r="F87" s="7"/>
      <c r="G87" s="7"/>
      <c r="H87" s="7"/>
      <c r="I87" s="7"/>
      <c r="J87" s="7"/>
      <c r="K87" s="7"/>
    </row>
    <row r="88" spans="1:11" x14ac:dyDescent="0.2">
      <c r="A88" s="8"/>
      <c r="B88" s="7" t="s">
        <v>1356</v>
      </c>
      <c r="C88" s="7"/>
      <c r="D88" s="7"/>
      <c r="E88" s="7"/>
      <c r="F88" s="7"/>
      <c r="G88" s="7"/>
      <c r="H88" s="7"/>
      <c r="I88" s="7"/>
      <c r="J88" s="7"/>
      <c r="K88" s="7"/>
    </row>
    <row r="89" spans="1:11" x14ac:dyDescent="0.2">
      <c r="A89" s="8"/>
      <c r="B89" s="7" t="s">
        <v>1356</v>
      </c>
      <c r="C89" s="7"/>
      <c r="D89" s="7"/>
      <c r="E89" s="7"/>
      <c r="F89" s="7"/>
      <c r="G89" s="7"/>
      <c r="H89" s="7"/>
      <c r="I89" s="7"/>
      <c r="J89" s="7"/>
      <c r="K89" s="7"/>
    </row>
    <row r="90" spans="1:11" x14ac:dyDescent="0.2">
      <c r="A90" s="8"/>
      <c r="B90" s="7" t="s">
        <v>1356</v>
      </c>
      <c r="C90" s="7"/>
      <c r="D90" s="7"/>
      <c r="E90" s="7"/>
      <c r="F90" s="7"/>
      <c r="G90" s="7"/>
      <c r="H90" s="7"/>
      <c r="I90" s="7"/>
      <c r="J90" s="7"/>
      <c r="K90" s="7"/>
    </row>
    <row r="91" spans="1:11" x14ac:dyDescent="0.2">
      <c r="A91" s="8"/>
      <c r="B91" s="7" t="s">
        <v>1356</v>
      </c>
      <c r="C91" s="7"/>
      <c r="D91" s="7"/>
      <c r="E91" s="7"/>
      <c r="F91" s="7"/>
      <c r="G91" s="7"/>
      <c r="H91" s="7"/>
      <c r="I91" s="7"/>
      <c r="J91" s="7"/>
      <c r="K91" s="7"/>
    </row>
    <row r="92" spans="1:11" x14ac:dyDescent="0.2">
      <c r="A92" s="8"/>
      <c r="B92" s="7" t="s">
        <v>1356</v>
      </c>
      <c r="C92" s="7"/>
      <c r="D92" s="7"/>
      <c r="E92" s="7"/>
      <c r="F92" s="7"/>
      <c r="G92" s="7"/>
      <c r="H92" s="7"/>
      <c r="I92" s="7"/>
      <c r="J92" s="7"/>
      <c r="K92" s="7"/>
    </row>
    <row r="93" spans="1:11" x14ac:dyDescent="0.2">
      <c r="A93" s="8"/>
      <c r="B93" s="7" t="s">
        <v>1356</v>
      </c>
      <c r="C93" s="7"/>
      <c r="D93" s="7"/>
      <c r="E93" s="7"/>
      <c r="F93" s="7"/>
      <c r="G93" s="7"/>
      <c r="H93" s="7"/>
      <c r="I93" s="7"/>
      <c r="J93" s="7"/>
      <c r="K93" s="7"/>
    </row>
    <row r="94" spans="1:11" x14ac:dyDescent="0.2">
      <c r="A94" s="8"/>
      <c r="B94" s="7" t="s">
        <v>1356</v>
      </c>
      <c r="C94" s="7"/>
      <c r="D94" s="7"/>
      <c r="E94" s="7"/>
      <c r="F94" s="7"/>
      <c r="G94" s="7"/>
      <c r="H94" s="7"/>
      <c r="I94" s="7"/>
      <c r="J94" s="7"/>
      <c r="K94" s="7"/>
    </row>
    <row r="95" spans="1:11" x14ac:dyDescent="0.2">
      <c r="A95" s="8"/>
      <c r="B95" s="7" t="s">
        <v>1356</v>
      </c>
      <c r="C95" s="7"/>
      <c r="D95" s="7"/>
      <c r="E95" s="7"/>
      <c r="F95" s="7"/>
      <c r="G95" s="7"/>
      <c r="H95" s="7"/>
      <c r="I95" s="7"/>
      <c r="J95" s="7"/>
      <c r="K95" s="7"/>
    </row>
    <row r="96" spans="1:11" x14ac:dyDescent="0.2">
      <c r="A96" s="8"/>
      <c r="B96" s="7" t="s">
        <v>1356</v>
      </c>
      <c r="C96" s="7"/>
      <c r="D96" s="7"/>
      <c r="E96" s="7"/>
      <c r="F96" s="7"/>
      <c r="G96" s="7"/>
      <c r="H96" s="7"/>
      <c r="I96" s="7"/>
      <c r="J96" s="7"/>
      <c r="K96" s="7"/>
    </row>
    <row r="97" spans="1:11" x14ac:dyDescent="0.2">
      <c r="A97" s="8"/>
      <c r="B97" s="7" t="s">
        <v>1356</v>
      </c>
      <c r="C97" s="7"/>
      <c r="D97" s="7"/>
      <c r="E97" s="7"/>
      <c r="F97" s="7"/>
      <c r="G97" s="7"/>
      <c r="H97" s="7"/>
      <c r="I97" s="7"/>
      <c r="J97" s="7"/>
      <c r="K97" s="7"/>
    </row>
    <row r="98" spans="1:11" x14ac:dyDescent="0.2">
      <c r="A98" s="8"/>
      <c r="B98" s="7" t="s">
        <v>1356</v>
      </c>
      <c r="C98" s="7"/>
      <c r="D98" s="7"/>
      <c r="E98" s="7"/>
      <c r="F98" s="7"/>
      <c r="G98" s="7"/>
      <c r="H98" s="7"/>
      <c r="I98" s="7"/>
      <c r="J98" s="7"/>
      <c r="K98" s="7"/>
    </row>
    <row r="99" spans="1:11" x14ac:dyDescent="0.2">
      <c r="A99" s="8"/>
      <c r="B99" s="7" t="s">
        <v>1356</v>
      </c>
      <c r="C99" s="7"/>
      <c r="D99" s="7"/>
      <c r="E99" s="7"/>
      <c r="F99" s="7"/>
      <c r="G99" s="7"/>
      <c r="H99" s="7"/>
      <c r="I99" s="7"/>
      <c r="J99" s="7"/>
      <c r="K99" s="7"/>
    </row>
    <row r="100" spans="1:11" x14ac:dyDescent="0.2">
      <c r="A100" s="8"/>
      <c r="B100" s="7" t="s">
        <v>1356</v>
      </c>
      <c r="C100" s="7"/>
      <c r="D100" s="7"/>
      <c r="E100" s="7"/>
      <c r="F100" s="7"/>
      <c r="G100" s="7"/>
      <c r="H100" s="7"/>
      <c r="I100" s="7"/>
      <c r="J100" s="7"/>
      <c r="K100" s="7"/>
    </row>
    <row r="101" spans="1:11" x14ac:dyDescent="0.2">
      <c r="A101" s="8"/>
      <c r="B101" s="7" t="s">
        <v>1356</v>
      </c>
      <c r="C101" s="7"/>
      <c r="D101" s="7"/>
      <c r="E101" s="7"/>
      <c r="F101" s="7"/>
      <c r="G101" s="7"/>
      <c r="H101" s="7"/>
      <c r="I101" s="7"/>
      <c r="J101" s="7"/>
      <c r="K101" s="7"/>
    </row>
    <row r="102" spans="1:11" x14ac:dyDescent="0.2">
      <c r="A102" s="8"/>
      <c r="B102" s="7" t="s">
        <v>1356</v>
      </c>
      <c r="C102" s="7"/>
      <c r="D102" s="7"/>
      <c r="E102" s="7"/>
      <c r="F102" s="7"/>
      <c r="G102" s="7"/>
      <c r="H102" s="7"/>
      <c r="I102" s="7"/>
      <c r="J102" s="7"/>
      <c r="K102" s="7"/>
    </row>
    <row r="103" spans="1:11" x14ac:dyDescent="0.2">
      <c r="A103" s="8"/>
      <c r="B103" s="7" t="s">
        <v>1356</v>
      </c>
      <c r="C103" s="7"/>
      <c r="D103" s="7"/>
      <c r="E103" s="7"/>
      <c r="F103" s="7"/>
      <c r="G103" s="7"/>
      <c r="H103" s="7"/>
      <c r="I103" s="7"/>
      <c r="J103" s="7"/>
      <c r="K103" s="7"/>
    </row>
    <row r="104" spans="1:11" x14ac:dyDescent="0.2">
      <c r="A104" s="8"/>
      <c r="B104" s="7" t="s">
        <v>1356</v>
      </c>
      <c r="C104" s="7"/>
      <c r="D104" s="7"/>
      <c r="E104" s="7"/>
      <c r="F104" s="7"/>
      <c r="G104" s="7"/>
      <c r="H104" s="7"/>
      <c r="I104" s="7"/>
      <c r="J104" s="7"/>
      <c r="K104" s="7"/>
    </row>
    <row r="105" spans="1:11" x14ac:dyDescent="0.2">
      <c r="A105" s="8"/>
      <c r="B105" s="7" t="s">
        <v>1356</v>
      </c>
      <c r="C105" s="7"/>
      <c r="D105" s="7"/>
      <c r="E105" s="7"/>
      <c r="F105" s="7"/>
      <c r="G105" s="7"/>
      <c r="H105" s="7"/>
      <c r="I105" s="7"/>
      <c r="J105" s="7"/>
      <c r="K105" s="7"/>
    </row>
    <row r="106" spans="1:11" x14ac:dyDescent="0.2">
      <c r="A106" s="8"/>
      <c r="B106" s="7" t="s">
        <v>1356</v>
      </c>
      <c r="C106" s="7"/>
      <c r="D106" s="7"/>
      <c r="E106" s="7"/>
      <c r="F106" s="7"/>
      <c r="G106" s="7"/>
      <c r="H106" s="7"/>
      <c r="I106" s="7"/>
      <c r="J106" s="7"/>
      <c r="K106" s="7"/>
    </row>
    <row r="107" spans="1:11" x14ac:dyDescent="0.2">
      <c r="A107" s="8"/>
      <c r="B107" s="7" t="s">
        <v>1356</v>
      </c>
      <c r="C107" s="7"/>
      <c r="D107" s="7"/>
      <c r="E107" s="7"/>
      <c r="F107" s="7"/>
      <c r="G107" s="7"/>
      <c r="H107" s="7"/>
      <c r="I107" s="7"/>
      <c r="J107" s="7"/>
      <c r="K107" s="7"/>
    </row>
    <row r="108" spans="1:11" x14ac:dyDescent="0.2">
      <c r="A108" s="8"/>
      <c r="B108" s="7" t="s">
        <v>1356</v>
      </c>
      <c r="C108" s="7"/>
      <c r="D108" s="7"/>
      <c r="E108" s="7"/>
      <c r="F108" s="7"/>
      <c r="G108" s="7"/>
      <c r="H108" s="7"/>
      <c r="I108" s="7"/>
      <c r="J108" s="7"/>
      <c r="K108" s="7"/>
    </row>
    <row r="109" spans="1:11" x14ac:dyDescent="0.2">
      <c r="A109" s="8"/>
      <c r="B109" s="7" t="s">
        <v>1356</v>
      </c>
      <c r="C109" s="7"/>
      <c r="D109" s="7"/>
      <c r="E109" s="7"/>
      <c r="F109" s="7"/>
      <c r="G109" s="7"/>
      <c r="H109" s="7"/>
      <c r="I109" s="7"/>
      <c r="J109" s="7"/>
      <c r="K109" s="7"/>
    </row>
    <row r="110" spans="1:11" x14ac:dyDescent="0.2">
      <c r="A110" s="8"/>
      <c r="B110" s="7" t="s">
        <v>1356</v>
      </c>
      <c r="C110" s="7"/>
      <c r="D110" s="7"/>
      <c r="E110" s="7"/>
      <c r="F110" s="7"/>
      <c r="G110" s="7"/>
      <c r="H110" s="7"/>
      <c r="I110" s="7"/>
      <c r="J110" s="7"/>
      <c r="K110" s="7"/>
    </row>
    <row r="111" spans="1:11" x14ac:dyDescent="0.2">
      <c r="A111" s="8"/>
      <c r="B111" s="7" t="s">
        <v>1356</v>
      </c>
      <c r="C111" s="7"/>
      <c r="D111" s="7"/>
      <c r="E111" s="7"/>
      <c r="F111" s="7"/>
      <c r="G111" s="7"/>
      <c r="H111" s="7"/>
      <c r="I111" s="7"/>
      <c r="J111" s="7"/>
      <c r="K111" s="7"/>
    </row>
    <row r="112" spans="1:11" x14ac:dyDescent="0.2">
      <c r="A112" s="8"/>
      <c r="B112" s="7" t="s">
        <v>1356</v>
      </c>
      <c r="C112" s="7"/>
      <c r="D112" s="7"/>
      <c r="E112" s="7"/>
      <c r="F112" s="7"/>
      <c r="G112" s="7"/>
      <c r="H112" s="7"/>
      <c r="I112" s="7"/>
      <c r="J112" s="7"/>
      <c r="K112" s="7"/>
    </row>
    <row r="113" spans="1:11" x14ac:dyDescent="0.2">
      <c r="A113" s="8"/>
      <c r="B113" s="7" t="s">
        <v>1356</v>
      </c>
      <c r="C113" s="7"/>
      <c r="D113" s="7"/>
      <c r="E113" s="7"/>
      <c r="F113" s="7"/>
      <c r="G113" s="7"/>
      <c r="H113" s="7"/>
      <c r="I113" s="7"/>
      <c r="J113" s="7"/>
      <c r="K113" s="7"/>
    </row>
    <row r="114" spans="1:11" x14ac:dyDescent="0.2">
      <c r="A114" s="8"/>
      <c r="B114" s="7" t="s">
        <v>1356</v>
      </c>
      <c r="C114" s="7"/>
      <c r="D114" s="7"/>
      <c r="E114" s="7"/>
      <c r="F114" s="7"/>
      <c r="G114" s="7"/>
      <c r="H114" s="7"/>
      <c r="I114" s="7"/>
      <c r="J114" s="7"/>
      <c r="K114" s="7"/>
    </row>
    <row r="115" spans="1:11" x14ac:dyDescent="0.2">
      <c r="A115" s="8"/>
      <c r="B115" s="7" t="s">
        <v>1356</v>
      </c>
      <c r="C115" s="7"/>
      <c r="D115" s="7"/>
      <c r="E115" s="7"/>
      <c r="F115" s="7"/>
      <c r="G115" s="7"/>
      <c r="H115" s="7"/>
      <c r="I115" s="7"/>
      <c r="J115" s="7"/>
      <c r="K115" s="7"/>
    </row>
    <row r="116" spans="1:11" x14ac:dyDescent="0.2">
      <c r="A116" s="8"/>
      <c r="B116" s="7" t="s">
        <v>1356</v>
      </c>
      <c r="C116" s="7"/>
      <c r="D116" s="7"/>
      <c r="E116" s="7"/>
      <c r="F116" s="7"/>
      <c r="G116" s="7"/>
      <c r="H116" s="7"/>
      <c r="I116" s="7"/>
      <c r="J116" s="7"/>
      <c r="K116" s="7"/>
    </row>
    <row r="117" spans="1:11" x14ac:dyDescent="0.2">
      <c r="A117" s="8"/>
      <c r="B117" s="7" t="s">
        <v>1356</v>
      </c>
      <c r="C117" s="7"/>
      <c r="D117" s="7"/>
      <c r="E117" s="7"/>
      <c r="F117" s="7"/>
      <c r="G117" s="7"/>
      <c r="H117" s="7"/>
      <c r="I117" s="7"/>
      <c r="J117" s="7"/>
      <c r="K117" s="7"/>
    </row>
    <row r="118" spans="1:11" x14ac:dyDescent="0.2">
      <c r="A118" s="8"/>
      <c r="B118" s="7" t="s">
        <v>1356</v>
      </c>
      <c r="C118" s="7"/>
      <c r="D118" s="7"/>
      <c r="E118" s="7"/>
      <c r="F118" s="7"/>
      <c r="G118" s="7"/>
      <c r="H118" s="7"/>
      <c r="I118" s="7"/>
      <c r="J118" s="7"/>
      <c r="K118" s="7"/>
    </row>
    <row r="119" spans="1:11" x14ac:dyDescent="0.2">
      <c r="A119" s="8"/>
      <c r="B119" s="7" t="s">
        <v>1356</v>
      </c>
      <c r="C119" s="7"/>
      <c r="D119" s="7"/>
      <c r="E119" s="7"/>
      <c r="F119" s="7"/>
      <c r="G119" s="7"/>
      <c r="H119" s="7"/>
      <c r="I119" s="7"/>
      <c r="J119" s="7"/>
      <c r="K119" s="7"/>
    </row>
    <row r="120" spans="1:11" x14ac:dyDescent="0.2">
      <c r="A120" s="8"/>
      <c r="B120" s="7" t="s">
        <v>1356</v>
      </c>
      <c r="C120" s="7"/>
      <c r="D120" s="7"/>
      <c r="E120" s="7"/>
      <c r="F120" s="7"/>
      <c r="G120" s="7"/>
      <c r="H120" s="7"/>
      <c r="I120" s="7"/>
      <c r="J120" s="7"/>
      <c r="K120" s="7"/>
    </row>
    <row r="121" spans="1:11" x14ac:dyDescent="0.2">
      <c r="A121" s="8"/>
      <c r="B121" s="7" t="s">
        <v>1356</v>
      </c>
      <c r="C121" s="7"/>
      <c r="D121" s="7"/>
      <c r="E121" s="7"/>
      <c r="F121" s="7"/>
      <c r="G121" s="7"/>
      <c r="H121" s="7"/>
      <c r="I121" s="7"/>
      <c r="J121" s="7"/>
      <c r="K121" s="7"/>
    </row>
    <row r="122" spans="1:11" x14ac:dyDescent="0.2">
      <c r="A122" s="8"/>
      <c r="B122" s="7" t="s">
        <v>1356</v>
      </c>
      <c r="C122" s="7"/>
      <c r="D122" s="7"/>
      <c r="E122" s="7"/>
      <c r="F122" s="7"/>
      <c r="G122" s="7"/>
      <c r="H122" s="7"/>
      <c r="I122" s="7"/>
      <c r="J122" s="7"/>
      <c r="K122" s="7"/>
    </row>
    <row r="123" spans="1:11" x14ac:dyDescent="0.2">
      <c r="A123" s="8"/>
      <c r="B123" s="7" t="s">
        <v>1356</v>
      </c>
      <c r="C123" s="7"/>
      <c r="D123" s="7"/>
      <c r="E123" s="7"/>
      <c r="F123" s="7"/>
      <c r="G123" s="7"/>
      <c r="H123" s="7"/>
      <c r="I123" s="7"/>
      <c r="J123" s="7"/>
      <c r="K123" s="7"/>
    </row>
    <row r="124" spans="1:11" x14ac:dyDescent="0.2">
      <c r="A124" s="8"/>
      <c r="B124" s="7" t="s">
        <v>1356</v>
      </c>
      <c r="C124" s="7"/>
      <c r="D124" s="7"/>
      <c r="E124" s="7"/>
      <c r="F124" s="7"/>
      <c r="G124" s="7"/>
      <c r="H124" s="7"/>
      <c r="I124" s="7"/>
      <c r="J124" s="7"/>
      <c r="K124" s="7"/>
    </row>
    <row r="125" spans="1:11" x14ac:dyDescent="0.2">
      <c r="A125" s="8"/>
      <c r="B125" s="7" t="s">
        <v>1356</v>
      </c>
      <c r="C125" s="7"/>
      <c r="D125" s="7"/>
      <c r="E125" s="7"/>
      <c r="F125" s="7"/>
      <c r="G125" s="7"/>
      <c r="H125" s="7"/>
      <c r="I125" s="7"/>
      <c r="J125" s="7"/>
      <c r="K125" s="7"/>
    </row>
    <row r="126" spans="1:11" x14ac:dyDescent="0.2">
      <c r="A126" s="8"/>
      <c r="B126" s="7" t="s">
        <v>1356</v>
      </c>
      <c r="C126" s="7"/>
      <c r="D126" s="7"/>
      <c r="E126" s="7"/>
      <c r="F126" s="7"/>
      <c r="G126" s="7"/>
      <c r="H126" s="7"/>
      <c r="I126" s="7"/>
      <c r="J126" s="7"/>
      <c r="K126" s="7"/>
    </row>
    <row r="127" spans="1:11" x14ac:dyDescent="0.2">
      <c r="A127" s="8"/>
      <c r="B127" s="7" t="s">
        <v>1356</v>
      </c>
      <c r="C127" s="7"/>
      <c r="D127" s="7"/>
      <c r="E127" s="7"/>
      <c r="F127" s="7"/>
      <c r="G127" s="7"/>
      <c r="H127" s="7"/>
      <c r="I127" s="7"/>
      <c r="J127" s="7"/>
      <c r="K127" s="7"/>
    </row>
    <row r="128" spans="1:11" x14ac:dyDescent="0.2">
      <c r="A128" s="8"/>
      <c r="B128" s="7" t="s">
        <v>1356</v>
      </c>
      <c r="C128" s="7"/>
      <c r="D128" s="7"/>
      <c r="E128" s="7"/>
      <c r="F128" s="7"/>
      <c r="G128" s="7"/>
      <c r="H128" s="7"/>
      <c r="I128" s="7"/>
      <c r="J128" s="7"/>
      <c r="K128" s="7"/>
    </row>
    <row r="129" spans="1:11" x14ac:dyDescent="0.2">
      <c r="A129" s="8"/>
      <c r="B129" s="7" t="s">
        <v>1356</v>
      </c>
      <c r="C129" s="7"/>
      <c r="D129" s="7"/>
      <c r="E129" s="7"/>
      <c r="F129" s="7"/>
      <c r="G129" s="7"/>
      <c r="H129" s="7"/>
      <c r="I129" s="7"/>
      <c r="J129" s="7"/>
      <c r="K129" s="7"/>
    </row>
    <row r="130" spans="1:11" x14ac:dyDescent="0.2">
      <c r="A130" s="8"/>
      <c r="B130" s="7" t="s">
        <v>1356</v>
      </c>
      <c r="C130" s="7"/>
      <c r="D130" s="7"/>
      <c r="E130" s="7"/>
      <c r="F130" s="7"/>
      <c r="G130" s="7"/>
      <c r="H130" s="7"/>
      <c r="I130" s="7"/>
      <c r="J130" s="7"/>
      <c r="K130" s="7"/>
    </row>
    <row r="131" spans="1:11" x14ac:dyDescent="0.2">
      <c r="A131" s="8"/>
      <c r="B131" s="7" t="s">
        <v>1356</v>
      </c>
      <c r="C131" s="7"/>
      <c r="D131" s="7"/>
      <c r="E131" s="7"/>
      <c r="F131" s="7"/>
      <c r="G131" s="7"/>
      <c r="H131" s="7"/>
      <c r="I131" s="7"/>
      <c r="J131" s="7"/>
      <c r="K131" s="7"/>
    </row>
    <row r="132" spans="1:11" x14ac:dyDescent="0.2">
      <c r="A132" s="8"/>
      <c r="B132" s="7" t="s">
        <v>1356</v>
      </c>
      <c r="C132" s="7"/>
      <c r="D132" s="7"/>
      <c r="E132" s="7"/>
      <c r="F132" s="7"/>
      <c r="G132" s="7"/>
      <c r="H132" s="7"/>
      <c r="I132" s="7"/>
      <c r="J132" s="7"/>
      <c r="K132" s="7"/>
    </row>
    <row r="133" spans="1:11" x14ac:dyDescent="0.2">
      <c r="A133" s="8"/>
      <c r="B133" s="7" t="s">
        <v>1356</v>
      </c>
      <c r="C133" s="7"/>
      <c r="D133" s="7"/>
      <c r="E133" s="7"/>
      <c r="F133" s="7"/>
      <c r="G133" s="7"/>
      <c r="H133" s="7"/>
      <c r="I133" s="7"/>
      <c r="J133" s="7"/>
      <c r="K133" s="7"/>
    </row>
    <row r="134" spans="1:11" x14ac:dyDescent="0.2">
      <c r="A134" s="8"/>
      <c r="B134" s="7" t="s">
        <v>1356</v>
      </c>
      <c r="C134" s="7"/>
      <c r="D134" s="7"/>
      <c r="E134" s="7"/>
      <c r="F134" s="7"/>
      <c r="G134" s="7"/>
      <c r="H134" s="7"/>
      <c r="I134" s="7"/>
      <c r="J134" s="7"/>
      <c r="K134" s="7"/>
    </row>
    <row r="135" spans="1:11" x14ac:dyDescent="0.2">
      <c r="A135" s="8"/>
      <c r="B135" s="7" t="s">
        <v>1356</v>
      </c>
      <c r="C135" s="7"/>
      <c r="D135" s="7"/>
      <c r="E135" s="7"/>
      <c r="F135" s="7"/>
      <c r="G135" s="7"/>
      <c r="H135" s="7"/>
      <c r="I135" s="7"/>
      <c r="J135" s="7"/>
      <c r="K135" s="7"/>
    </row>
    <row r="136" spans="1:11" x14ac:dyDescent="0.2">
      <c r="A136" s="8"/>
      <c r="B136" s="7" t="s">
        <v>1356</v>
      </c>
      <c r="C136" s="7"/>
      <c r="D136" s="7"/>
      <c r="E136" s="7"/>
      <c r="F136" s="7"/>
      <c r="G136" s="7"/>
      <c r="H136" s="7"/>
      <c r="I136" s="7"/>
      <c r="J136" s="7"/>
      <c r="K136" s="7"/>
    </row>
    <row r="137" spans="1:11" x14ac:dyDescent="0.2">
      <c r="A137" s="8"/>
      <c r="B137" s="7" t="s">
        <v>1356</v>
      </c>
      <c r="C137" s="7"/>
      <c r="D137" s="7"/>
      <c r="E137" s="7"/>
      <c r="F137" s="7"/>
      <c r="G137" s="7"/>
      <c r="H137" s="7"/>
      <c r="I137" s="7"/>
      <c r="J137" s="7"/>
      <c r="K137" s="7"/>
    </row>
    <row r="138" spans="1:11" x14ac:dyDescent="0.2">
      <c r="A138" s="8"/>
      <c r="B138" s="7" t="s">
        <v>1356</v>
      </c>
      <c r="C138" s="7"/>
      <c r="D138" s="7"/>
      <c r="E138" s="7"/>
      <c r="F138" s="7"/>
      <c r="G138" s="7"/>
      <c r="H138" s="7"/>
      <c r="I138" s="7"/>
      <c r="J138" s="7"/>
      <c r="K138" s="7"/>
    </row>
    <row r="139" spans="1:11" x14ac:dyDescent="0.2">
      <c r="A139" s="8"/>
      <c r="B139" s="7" t="s">
        <v>1356</v>
      </c>
      <c r="C139" s="7"/>
      <c r="D139" s="7"/>
      <c r="E139" s="7"/>
      <c r="F139" s="7"/>
      <c r="G139" s="7"/>
      <c r="H139" s="7"/>
      <c r="I139" s="7"/>
      <c r="J139" s="7"/>
      <c r="K139" s="7"/>
    </row>
    <row r="140" spans="1:11" x14ac:dyDescent="0.2">
      <c r="A140" s="8"/>
      <c r="B140" s="7" t="s">
        <v>1356</v>
      </c>
      <c r="C140" s="7"/>
      <c r="D140" s="7"/>
      <c r="E140" s="7"/>
      <c r="F140" s="7"/>
      <c r="G140" s="7"/>
      <c r="H140" s="7"/>
      <c r="I140" s="7"/>
      <c r="J140" s="7"/>
      <c r="K140" s="7"/>
    </row>
    <row r="141" spans="1:11" x14ac:dyDescent="0.2">
      <c r="A141" s="8"/>
      <c r="B141" s="7" t="s">
        <v>1356</v>
      </c>
      <c r="C141" s="7"/>
      <c r="D141" s="7"/>
      <c r="E141" s="7"/>
      <c r="F141" s="7"/>
      <c r="G141" s="7"/>
      <c r="H141" s="7"/>
      <c r="I141" s="7"/>
      <c r="J141" s="7"/>
      <c r="K141" s="7"/>
    </row>
    <row r="142" spans="1:11" x14ac:dyDescent="0.2">
      <c r="A142" s="8"/>
      <c r="B142" s="7" t="s">
        <v>1356</v>
      </c>
      <c r="C142" s="7"/>
      <c r="D142" s="7"/>
      <c r="E142" s="7"/>
      <c r="F142" s="7"/>
      <c r="G142" s="7"/>
      <c r="H142" s="7"/>
      <c r="I142" s="7"/>
      <c r="J142" s="7"/>
      <c r="K142" s="7"/>
    </row>
    <row r="143" spans="1:11" x14ac:dyDescent="0.2">
      <c r="A143" s="8"/>
      <c r="B143" s="7" t="s">
        <v>1356</v>
      </c>
      <c r="C143" s="7"/>
      <c r="D143" s="7"/>
      <c r="E143" s="7"/>
      <c r="F143" s="7"/>
      <c r="G143" s="7"/>
      <c r="H143" s="7"/>
      <c r="I143" s="7"/>
      <c r="J143" s="7"/>
      <c r="K143" s="7"/>
    </row>
    <row r="144" spans="1:11" x14ac:dyDescent="0.2">
      <c r="A144" s="8"/>
      <c r="B144" s="7" t="s">
        <v>1356</v>
      </c>
      <c r="C144" s="7"/>
      <c r="D144" s="7"/>
      <c r="E144" s="7"/>
      <c r="F144" s="7"/>
      <c r="G144" s="7"/>
      <c r="H144" s="7"/>
      <c r="I144" s="7"/>
      <c r="J144" s="7"/>
      <c r="K144" s="7"/>
    </row>
    <row r="145" spans="1:11" x14ac:dyDescent="0.2">
      <c r="A145" s="8"/>
      <c r="B145" s="7" t="s">
        <v>1356</v>
      </c>
      <c r="C145" s="7"/>
      <c r="D145" s="7"/>
      <c r="E145" s="7"/>
      <c r="F145" s="7"/>
      <c r="G145" s="7"/>
      <c r="H145" s="7"/>
      <c r="I145" s="7"/>
      <c r="J145" s="7"/>
      <c r="K145" s="7"/>
    </row>
    <row r="146" spans="1:11" x14ac:dyDescent="0.2">
      <c r="A146" s="8"/>
      <c r="B146" s="7" t="s">
        <v>1356</v>
      </c>
      <c r="C146" s="7"/>
      <c r="D146" s="7"/>
      <c r="E146" s="7"/>
      <c r="F146" s="7"/>
      <c r="G146" s="7"/>
      <c r="H146" s="7"/>
      <c r="I146" s="7"/>
      <c r="J146" s="7"/>
      <c r="K146" s="7"/>
    </row>
    <row r="147" spans="1:11" x14ac:dyDescent="0.2">
      <c r="A147" s="8"/>
      <c r="B147" s="7" t="s">
        <v>1356</v>
      </c>
      <c r="C147" s="7"/>
      <c r="D147" s="7"/>
      <c r="E147" s="7"/>
      <c r="F147" s="7"/>
      <c r="G147" s="7"/>
      <c r="H147" s="7"/>
      <c r="I147" s="7"/>
      <c r="J147" s="7"/>
      <c r="K147" s="7"/>
    </row>
    <row r="148" spans="1:11" x14ac:dyDescent="0.2">
      <c r="A148" s="8"/>
      <c r="B148" s="7" t="s">
        <v>1356</v>
      </c>
      <c r="C148" s="7"/>
      <c r="D148" s="7"/>
      <c r="E148" s="7"/>
      <c r="F148" s="7"/>
      <c r="G148" s="7"/>
      <c r="H148" s="7"/>
      <c r="I148" s="7"/>
      <c r="J148" s="7"/>
      <c r="K148" s="7"/>
    </row>
    <row r="149" spans="1:11" x14ac:dyDescent="0.2">
      <c r="A149" s="8"/>
      <c r="B149" s="7" t="s">
        <v>1356</v>
      </c>
      <c r="C149" s="7"/>
      <c r="D149" s="7"/>
      <c r="E149" s="7"/>
      <c r="F149" s="7"/>
      <c r="G149" s="7"/>
      <c r="H149" s="7"/>
      <c r="I149" s="7"/>
      <c r="J149" s="7"/>
      <c r="K149" s="7"/>
    </row>
    <row r="150" spans="1:11" x14ac:dyDescent="0.2">
      <c r="A150" s="8"/>
      <c r="B150" s="7" t="s">
        <v>1356</v>
      </c>
      <c r="C150" s="7"/>
      <c r="D150" s="7"/>
      <c r="E150" s="7"/>
      <c r="F150" s="7"/>
      <c r="G150" s="7"/>
      <c r="H150" s="7"/>
      <c r="I150" s="7"/>
      <c r="J150" s="7"/>
      <c r="K150" s="7"/>
    </row>
    <row r="151" spans="1:11" x14ac:dyDescent="0.2">
      <c r="A151" s="8"/>
      <c r="B151" s="7" t="s">
        <v>1356</v>
      </c>
      <c r="C151" s="7"/>
      <c r="D151" s="7"/>
      <c r="E151" s="7"/>
      <c r="F151" s="7"/>
      <c r="G151" s="7"/>
      <c r="H151" s="7"/>
      <c r="I151" s="7"/>
      <c r="J151" s="7"/>
      <c r="K151" s="7"/>
    </row>
    <row r="152" spans="1:11" x14ac:dyDescent="0.2">
      <c r="A152" s="8"/>
      <c r="B152" s="7" t="s">
        <v>1356</v>
      </c>
      <c r="C152" s="7"/>
      <c r="D152" s="7"/>
      <c r="E152" s="7"/>
      <c r="F152" s="7"/>
      <c r="G152" s="7"/>
      <c r="H152" s="7"/>
      <c r="I152" s="7"/>
      <c r="J152" s="7"/>
      <c r="K152" s="7"/>
    </row>
    <row r="153" spans="1:11" x14ac:dyDescent="0.2">
      <c r="A153" s="8"/>
      <c r="B153" s="7" t="s">
        <v>1356</v>
      </c>
      <c r="C153" s="7"/>
      <c r="D153" s="7"/>
      <c r="E153" s="7"/>
      <c r="F153" s="7"/>
      <c r="G153" s="7"/>
      <c r="H153" s="7"/>
      <c r="I153" s="7"/>
      <c r="J153" s="7"/>
      <c r="K153" s="7"/>
    </row>
    <row r="154" spans="1:11" x14ac:dyDescent="0.2">
      <c r="A154" s="8"/>
      <c r="B154" s="7" t="s">
        <v>1356</v>
      </c>
      <c r="C154" s="7"/>
      <c r="D154" s="7"/>
      <c r="E154" s="7"/>
      <c r="F154" s="7"/>
      <c r="G154" s="7"/>
      <c r="H154" s="7"/>
      <c r="I154" s="7"/>
      <c r="J154" s="7"/>
      <c r="K154" s="7"/>
    </row>
    <row r="155" spans="1:11" x14ac:dyDescent="0.2">
      <c r="A155" s="8"/>
      <c r="B155" s="7" t="s">
        <v>1356</v>
      </c>
      <c r="C155" s="7"/>
      <c r="D155" s="7"/>
      <c r="E155" s="7"/>
      <c r="F155" s="7"/>
      <c r="G155" s="7"/>
      <c r="H155" s="7"/>
      <c r="I155" s="7"/>
      <c r="J155" s="7"/>
      <c r="K155" s="7"/>
    </row>
    <row r="156" spans="1:11" x14ac:dyDescent="0.2">
      <c r="A156" s="8"/>
      <c r="B156" s="7" t="s">
        <v>1356</v>
      </c>
      <c r="C156" s="7"/>
      <c r="D156" s="7"/>
      <c r="E156" s="7"/>
      <c r="F156" s="7"/>
      <c r="G156" s="7"/>
      <c r="H156" s="7"/>
      <c r="I156" s="7"/>
      <c r="J156" s="7"/>
      <c r="K156" s="7"/>
    </row>
    <row r="157" spans="1:11" x14ac:dyDescent="0.2">
      <c r="A157" s="8"/>
      <c r="B157" s="7" t="s">
        <v>1356</v>
      </c>
      <c r="C157" s="7"/>
      <c r="D157" s="7"/>
      <c r="E157" s="7"/>
      <c r="F157" s="7"/>
      <c r="G157" s="7"/>
      <c r="H157" s="7"/>
      <c r="I157" s="7"/>
      <c r="J157" s="7"/>
      <c r="K157" s="7"/>
    </row>
    <row r="158" spans="1:11" x14ac:dyDescent="0.2">
      <c r="A158" s="8"/>
      <c r="B158" s="7" t="s">
        <v>1356</v>
      </c>
      <c r="C158" s="7"/>
      <c r="D158" s="7"/>
      <c r="E158" s="7"/>
      <c r="F158" s="7"/>
      <c r="G158" s="7"/>
      <c r="H158" s="7"/>
      <c r="I158" s="7"/>
      <c r="J158" s="7"/>
      <c r="K158" s="7"/>
    </row>
    <row r="159" spans="1:11" x14ac:dyDescent="0.2">
      <c r="A159" s="8"/>
      <c r="B159" s="7" t="s">
        <v>1356</v>
      </c>
      <c r="C159" s="7"/>
      <c r="D159" s="7"/>
      <c r="E159" s="7"/>
      <c r="F159" s="7"/>
      <c r="G159" s="7"/>
      <c r="H159" s="7"/>
      <c r="I159" s="7"/>
      <c r="J159" s="7"/>
      <c r="K159" s="7"/>
    </row>
    <row r="160" spans="1:11" x14ac:dyDescent="0.2">
      <c r="A160" s="8"/>
      <c r="B160" s="7" t="s">
        <v>1356</v>
      </c>
      <c r="C160" s="7"/>
      <c r="D160" s="7"/>
      <c r="E160" s="7"/>
      <c r="F160" s="7"/>
      <c r="G160" s="7"/>
      <c r="H160" s="7"/>
      <c r="I160" s="7"/>
      <c r="J160" s="7"/>
      <c r="K160" s="7"/>
    </row>
    <row r="161" spans="1:11" x14ac:dyDescent="0.2">
      <c r="A161" s="8"/>
      <c r="B161" s="7" t="s">
        <v>1356</v>
      </c>
      <c r="C161" s="7"/>
      <c r="D161" s="7"/>
      <c r="E161" s="7"/>
      <c r="F161" s="7"/>
      <c r="G161" s="7"/>
      <c r="H161" s="7"/>
      <c r="I161" s="7"/>
      <c r="J161" s="7"/>
      <c r="K161" s="7"/>
    </row>
    <row r="162" spans="1:11" x14ac:dyDescent="0.2">
      <c r="A162" s="8"/>
      <c r="B162" s="7" t="s">
        <v>1356</v>
      </c>
      <c r="C162" s="7"/>
      <c r="D162" s="7"/>
      <c r="E162" s="7"/>
      <c r="F162" s="7"/>
      <c r="G162" s="7"/>
      <c r="H162" s="7"/>
      <c r="I162" s="7"/>
      <c r="J162" s="7"/>
      <c r="K162" s="7"/>
    </row>
    <row r="163" spans="1:11" x14ac:dyDescent="0.2">
      <c r="A163" s="8"/>
      <c r="B163" s="7" t="s">
        <v>1356</v>
      </c>
      <c r="C163" s="7"/>
      <c r="D163" s="7"/>
      <c r="E163" s="7"/>
      <c r="F163" s="7"/>
      <c r="G163" s="7"/>
      <c r="H163" s="7"/>
      <c r="I163" s="7"/>
      <c r="J163" s="7"/>
      <c r="K163" s="7"/>
    </row>
    <row r="164" spans="1:11" x14ac:dyDescent="0.2">
      <c r="A164" s="8"/>
      <c r="B164" s="7" t="s">
        <v>1356</v>
      </c>
      <c r="C164" s="7"/>
      <c r="D164" s="7"/>
      <c r="E164" s="7"/>
      <c r="F164" s="7"/>
      <c r="G164" s="7"/>
      <c r="H164" s="7"/>
      <c r="I164" s="7"/>
      <c r="J164" s="7"/>
      <c r="K164" s="7"/>
    </row>
    <row r="165" spans="1:11" x14ac:dyDescent="0.2">
      <c r="A165" s="8"/>
      <c r="B165" s="7" t="s">
        <v>1356</v>
      </c>
      <c r="C165" s="7"/>
      <c r="D165" s="7"/>
      <c r="E165" s="7"/>
      <c r="F165" s="7"/>
      <c r="G165" s="7"/>
      <c r="H165" s="7"/>
      <c r="I165" s="7"/>
      <c r="J165" s="7"/>
      <c r="K165" s="7"/>
    </row>
    <row r="166" spans="1:11" x14ac:dyDescent="0.2">
      <c r="A166" s="8"/>
      <c r="B166" s="7" t="s">
        <v>1356</v>
      </c>
      <c r="C166" s="7"/>
      <c r="D166" s="7"/>
      <c r="E166" s="7"/>
      <c r="F166" s="7"/>
      <c r="G166" s="7"/>
      <c r="H166" s="7"/>
      <c r="I166" s="7"/>
      <c r="J166" s="7"/>
      <c r="K166" s="7"/>
    </row>
    <row r="167" spans="1:11" x14ac:dyDescent="0.2">
      <c r="A167" s="8"/>
      <c r="B167" s="7" t="s">
        <v>1356</v>
      </c>
      <c r="C167" s="7"/>
      <c r="D167" s="7"/>
      <c r="E167" s="7"/>
      <c r="F167" s="7"/>
      <c r="G167" s="7"/>
      <c r="H167" s="7"/>
      <c r="I167" s="7"/>
      <c r="J167" s="7"/>
      <c r="K167" s="7"/>
    </row>
    <row r="168" spans="1:11" x14ac:dyDescent="0.2">
      <c r="A168" s="8"/>
      <c r="B168" s="7" t="s">
        <v>1356</v>
      </c>
      <c r="C168" s="7"/>
      <c r="D168" s="7"/>
      <c r="E168" s="7"/>
      <c r="F168" s="7"/>
      <c r="G168" s="7"/>
      <c r="H168" s="7"/>
      <c r="I168" s="7"/>
      <c r="J168" s="7"/>
      <c r="K168" s="7"/>
    </row>
    <row r="169" spans="1:11" x14ac:dyDescent="0.2">
      <c r="A169" s="8"/>
      <c r="B169" s="7" t="s">
        <v>1356</v>
      </c>
      <c r="C169" s="7"/>
      <c r="D169" s="7"/>
      <c r="E169" s="7"/>
      <c r="F169" s="7"/>
      <c r="G169" s="7"/>
      <c r="H169" s="7"/>
      <c r="I169" s="7"/>
      <c r="J169" s="7"/>
      <c r="K169" s="7"/>
    </row>
    <row r="170" spans="1:11" x14ac:dyDescent="0.2">
      <c r="A170" s="8"/>
      <c r="B170" s="7" t="s">
        <v>1356</v>
      </c>
      <c r="C170" s="7"/>
      <c r="D170" s="7"/>
      <c r="E170" s="7"/>
      <c r="F170" s="7"/>
      <c r="G170" s="7"/>
      <c r="H170" s="7"/>
      <c r="I170" s="7"/>
      <c r="J170" s="7"/>
      <c r="K170" s="7"/>
    </row>
    <row r="171" spans="1:11" x14ac:dyDescent="0.2">
      <c r="A171" s="8"/>
      <c r="B171" s="7" t="s">
        <v>1356</v>
      </c>
      <c r="C171" s="7"/>
      <c r="D171" s="7"/>
      <c r="E171" s="7"/>
      <c r="F171" s="7"/>
      <c r="G171" s="7"/>
      <c r="H171" s="7"/>
      <c r="I171" s="7"/>
      <c r="J171" s="7"/>
      <c r="K171" s="7"/>
    </row>
    <row r="172" spans="1:11" x14ac:dyDescent="0.2">
      <c r="A172" s="8"/>
      <c r="B172" s="7" t="s">
        <v>1356</v>
      </c>
      <c r="C172" s="7"/>
      <c r="D172" s="7"/>
      <c r="E172" s="7"/>
      <c r="F172" s="7"/>
      <c r="G172" s="7"/>
      <c r="H172" s="7"/>
      <c r="I172" s="7"/>
      <c r="J172" s="7"/>
      <c r="K172" s="7"/>
    </row>
    <row r="173" spans="1:11" x14ac:dyDescent="0.2">
      <c r="A173" s="8"/>
      <c r="B173" s="7" t="s">
        <v>1356</v>
      </c>
      <c r="C173" s="7"/>
      <c r="D173" s="7"/>
      <c r="E173" s="7"/>
      <c r="F173" s="7"/>
      <c r="G173" s="7"/>
      <c r="H173" s="7"/>
      <c r="I173" s="7"/>
      <c r="J173" s="7"/>
      <c r="K173" s="7"/>
    </row>
    <row r="174" spans="1:11" x14ac:dyDescent="0.2">
      <c r="A174" s="8"/>
      <c r="B174" s="7" t="s">
        <v>1356</v>
      </c>
      <c r="C174" s="7"/>
      <c r="D174" s="7"/>
      <c r="E174" s="7"/>
      <c r="F174" s="7"/>
      <c r="G174" s="7"/>
      <c r="H174" s="7"/>
      <c r="I174" s="7"/>
      <c r="J174" s="7"/>
      <c r="K174" s="7"/>
    </row>
    <row r="175" spans="1:11" x14ac:dyDescent="0.2">
      <c r="A175" s="8"/>
      <c r="B175" s="7" t="s">
        <v>1356</v>
      </c>
      <c r="C175" s="7"/>
      <c r="D175" s="7"/>
      <c r="E175" s="7"/>
      <c r="F175" s="7"/>
      <c r="G175" s="7"/>
      <c r="H175" s="7"/>
      <c r="I175" s="7"/>
      <c r="J175" s="7"/>
      <c r="K175" s="7"/>
    </row>
    <row r="176" spans="1:11" x14ac:dyDescent="0.2">
      <c r="A176" s="8"/>
      <c r="B176" s="7" t="s">
        <v>1356</v>
      </c>
      <c r="C176" s="7"/>
      <c r="D176" s="7"/>
      <c r="E176" s="7"/>
      <c r="F176" s="7"/>
      <c r="G176" s="7"/>
      <c r="H176" s="7"/>
      <c r="I176" s="7"/>
      <c r="J176" s="7"/>
      <c r="K176" s="7"/>
    </row>
    <row r="177" spans="1:11" x14ac:dyDescent="0.2">
      <c r="A177" s="8"/>
      <c r="B177" s="7" t="s">
        <v>1356</v>
      </c>
      <c r="C177" s="7"/>
      <c r="D177" s="7"/>
      <c r="E177" s="7"/>
      <c r="F177" s="7"/>
      <c r="G177" s="7"/>
      <c r="H177" s="7"/>
      <c r="I177" s="7"/>
      <c r="J177" s="7"/>
      <c r="K177" s="7"/>
    </row>
    <row r="178" spans="1:11" x14ac:dyDescent="0.2">
      <c r="A178" s="8"/>
      <c r="B178" s="7" t="s">
        <v>1356</v>
      </c>
      <c r="C178" s="7"/>
      <c r="D178" s="7"/>
      <c r="E178" s="7"/>
      <c r="F178" s="7"/>
      <c r="G178" s="7"/>
      <c r="H178" s="7"/>
      <c r="I178" s="7"/>
      <c r="J178" s="7"/>
      <c r="K178" s="7"/>
    </row>
    <row r="179" spans="1:11" x14ac:dyDescent="0.2">
      <c r="A179" s="8"/>
      <c r="B179" s="7" t="s">
        <v>1356</v>
      </c>
      <c r="C179" s="7"/>
      <c r="D179" s="7"/>
      <c r="E179" s="7"/>
      <c r="F179" s="7"/>
      <c r="G179" s="7"/>
      <c r="H179" s="7"/>
      <c r="I179" s="7"/>
      <c r="J179" s="7"/>
      <c r="K179" s="7"/>
    </row>
    <row r="180" spans="1:11" x14ac:dyDescent="0.2">
      <c r="A180" s="8"/>
      <c r="B180" s="7" t="s">
        <v>1356</v>
      </c>
      <c r="C180" s="7"/>
      <c r="D180" s="7"/>
      <c r="E180" s="7"/>
      <c r="F180" s="7"/>
      <c r="G180" s="7"/>
      <c r="H180" s="7"/>
      <c r="I180" s="7"/>
      <c r="J180" s="7"/>
      <c r="K180" s="7"/>
    </row>
    <row r="181" spans="1:11" x14ac:dyDescent="0.2">
      <c r="A181" s="8"/>
      <c r="B181" s="7" t="s">
        <v>1356</v>
      </c>
      <c r="C181" s="7"/>
      <c r="D181" s="7"/>
      <c r="E181" s="7"/>
      <c r="F181" s="7"/>
      <c r="G181" s="7"/>
      <c r="H181" s="7"/>
      <c r="I181" s="7"/>
      <c r="J181" s="7"/>
      <c r="K181" s="7"/>
    </row>
    <row r="182" spans="1:11" x14ac:dyDescent="0.2">
      <c r="A182" s="8"/>
      <c r="B182" s="7" t="s">
        <v>1356</v>
      </c>
      <c r="C182" s="7"/>
      <c r="D182" s="7"/>
      <c r="E182" s="7"/>
      <c r="F182" s="7"/>
      <c r="G182" s="7"/>
      <c r="H182" s="7"/>
      <c r="I182" s="7"/>
      <c r="J182" s="7"/>
      <c r="K182" s="7"/>
    </row>
    <row r="183" spans="1:11" x14ac:dyDescent="0.2">
      <c r="A183" s="8"/>
      <c r="B183" s="7" t="s">
        <v>1356</v>
      </c>
      <c r="C183" s="7"/>
      <c r="D183" s="7"/>
      <c r="E183" s="7"/>
      <c r="F183" s="7"/>
      <c r="G183" s="7"/>
      <c r="H183" s="7"/>
      <c r="I183" s="7"/>
      <c r="J183" s="7"/>
      <c r="K183" s="7"/>
    </row>
    <row r="184" spans="1:11" x14ac:dyDescent="0.2">
      <c r="A184" s="8"/>
      <c r="B184" s="7" t="s">
        <v>1356</v>
      </c>
      <c r="C184" s="7"/>
      <c r="D184" s="7"/>
      <c r="E184" s="7"/>
      <c r="F184" s="7"/>
      <c r="G184" s="7"/>
      <c r="H184" s="7"/>
      <c r="I184" s="7"/>
      <c r="J184" s="7"/>
      <c r="K184" s="7"/>
    </row>
    <row r="185" spans="1:11" x14ac:dyDescent="0.2">
      <c r="A185" s="8"/>
      <c r="B185" s="7" t="s">
        <v>1356</v>
      </c>
      <c r="C185" s="7"/>
      <c r="D185" s="7"/>
      <c r="E185" s="7"/>
      <c r="F185" s="7"/>
      <c r="G185" s="7"/>
      <c r="H185" s="7"/>
      <c r="I185" s="7"/>
      <c r="J185" s="7"/>
      <c r="K185" s="7"/>
    </row>
    <row r="186" spans="1:11" x14ac:dyDescent="0.2">
      <c r="A186" s="8"/>
      <c r="B186" s="7" t="s">
        <v>1356</v>
      </c>
      <c r="C186" s="7"/>
      <c r="D186" s="7"/>
      <c r="E186" s="7"/>
      <c r="F186" s="7"/>
      <c r="G186" s="7"/>
      <c r="H186" s="7"/>
      <c r="I186" s="7"/>
      <c r="J186" s="7"/>
      <c r="K186" s="7"/>
    </row>
    <row r="187" spans="1:11" x14ac:dyDescent="0.2">
      <c r="A187" s="8"/>
      <c r="B187" s="7" t="s">
        <v>1356</v>
      </c>
      <c r="C187" s="7"/>
      <c r="D187" s="7"/>
      <c r="E187" s="7"/>
      <c r="F187" s="7"/>
      <c r="G187" s="7"/>
      <c r="H187" s="7"/>
      <c r="I187" s="7"/>
      <c r="J187" s="7"/>
      <c r="K187" s="7"/>
    </row>
    <row r="188" spans="1:11" x14ac:dyDescent="0.2">
      <c r="A188" s="8"/>
      <c r="B188" s="7" t="s">
        <v>1356</v>
      </c>
      <c r="C188" s="7"/>
      <c r="D188" s="7"/>
      <c r="E188" s="7"/>
      <c r="F188" s="7"/>
      <c r="G188" s="7"/>
      <c r="H188" s="7"/>
      <c r="I188" s="7"/>
      <c r="J188" s="7"/>
      <c r="K188" s="7"/>
    </row>
    <row r="189" spans="1:11" x14ac:dyDescent="0.2">
      <c r="A189" s="8"/>
      <c r="B189" s="7" t="s">
        <v>1356</v>
      </c>
      <c r="C189" s="7"/>
      <c r="D189" s="7"/>
      <c r="E189" s="7"/>
      <c r="F189" s="7"/>
      <c r="G189" s="7"/>
      <c r="H189" s="7"/>
      <c r="I189" s="7"/>
      <c r="J189" s="7"/>
      <c r="K189" s="7"/>
    </row>
    <row r="190" spans="1:11" x14ac:dyDescent="0.2">
      <c r="A190" s="8"/>
      <c r="B190" s="7" t="s">
        <v>1356</v>
      </c>
      <c r="C190" s="7"/>
      <c r="D190" s="7"/>
      <c r="E190" s="7"/>
      <c r="F190" s="7"/>
      <c r="G190" s="7"/>
      <c r="H190" s="7"/>
      <c r="I190" s="7"/>
      <c r="J190" s="7"/>
      <c r="K190" s="7"/>
    </row>
    <row r="191" spans="1:11" x14ac:dyDescent="0.2">
      <c r="A191" s="8"/>
      <c r="B191" s="7" t="s">
        <v>1356</v>
      </c>
      <c r="C191" s="7"/>
      <c r="D191" s="7"/>
      <c r="E191" s="7"/>
      <c r="F191" s="7"/>
      <c r="G191" s="7"/>
      <c r="H191" s="7"/>
      <c r="I191" s="7"/>
      <c r="J191" s="7"/>
      <c r="K191" s="7"/>
    </row>
    <row r="192" spans="1:11" x14ac:dyDescent="0.2">
      <c r="A192" s="8"/>
      <c r="B192" s="7" t="s">
        <v>1356</v>
      </c>
      <c r="C192" s="7"/>
      <c r="D192" s="7"/>
      <c r="E192" s="7"/>
      <c r="F192" s="7"/>
      <c r="G192" s="7"/>
      <c r="H192" s="7"/>
      <c r="I192" s="7"/>
      <c r="J192" s="7"/>
      <c r="K192" s="7"/>
    </row>
    <row r="196" spans="8:12" x14ac:dyDescent="0.2">
      <c r="H196" s="168"/>
      <c r="I196" s="168"/>
      <c r="J196" s="168"/>
      <c r="K196" s="168"/>
      <c r="L196" s="168"/>
    </row>
    <row r="197" spans="8:12" x14ac:dyDescent="0.2">
      <c r="H197" s="168"/>
      <c r="I197" s="168"/>
      <c r="J197" s="168"/>
      <c r="K197" s="168"/>
      <c r="L197" s="168"/>
    </row>
    <row r="198" spans="8:12" x14ac:dyDescent="0.2">
      <c r="H198" s="168"/>
      <c r="I198" s="168"/>
      <c r="J198" s="168"/>
      <c r="K198" s="168"/>
      <c r="L198" s="168"/>
    </row>
    <row r="199" spans="8:12" x14ac:dyDescent="0.2">
      <c r="H199" s="168"/>
      <c r="I199" s="168"/>
      <c r="J199" s="168"/>
      <c r="K199" s="168"/>
      <c r="L199" s="168"/>
    </row>
    <row r="200" spans="8:12" x14ac:dyDescent="0.2">
      <c r="H200" s="168"/>
      <c r="I200" s="168"/>
      <c r="J200" s="168"/>
      <c r="K200" s="168"/>
      <c r="L200" s="168"/>
    </row>
    <row r="201" spans="8:12" x14ac:dyDescent="0.2">
      <c r="H201" s="168"/>
      <c r="I201" s="168"/>
      <c r="J201" s="168"/>
      <c r="K201" s="168"/>
      <c r="L201" s="168"/>
    </row>
    <row r="202" spans="8:12" x14ac:dyDescent="0.2">
      <c r="H202" s="168"/>
      <c r="I202" s="168"/>
      <c r="J202" s="168"/>
      <c r="K202" s="168"/>
      <c r="L202" s="168"/>
    </row>
    <row r="203" spans="8:12" x14ac:dyDescent="0.2">
      <c r="H203" s="168"/>
      <c r="I203" s="168"/>
      <c r="J203" s="168"/>
      <c r="K203" s="168"/>
      <c r="L203" s="168"/>
    </row>
    <row r="204" spans="8:12" x14ac:dyDescent="0.2">
      <c r="H204" s="168"/>
      <c r="I204" s="168"/>
      <c r="J204" s="168"/>
      <c r="K204" s="168"/>
      <c r="L204" s="168"/>
    </row>
    <row r="205" spans="8:12" x14ac:dyDescent="0.2">
      <c r="H205" s="168"/>
      <c r="I205" s="168"/>
      <c r="J205" s="168"/>
      <c r="K205" s="168"/>
      <c r="L205" s="168"/>
    </row>
    <row r="206" spans="8:12" x14ac:dyDescent="0.2">
      <c r="H206" s="168"/>
      <c r="I206" s="168"/>
      <c r="J206" s="168"/>
      <c r="K206" s="168"/>
      <c r="L206" s="168"/>
    </row>
    <row r="207" spans="8:12" x14ac:dyDescent="0.2">
      <c r="H207" s="168"/>
      <c r="I207" s="168"/>
      <c r="J207" s="168"/>
      <c r="K207" s="168"/>
      <c r="L207" s="168"/>
    </row>
    <row r="208" spans="8:12" x14ac:dyDescent="0.2">
      <c r="H208" s="168"/>
      <c r="I208" s="168"/>
      <c r="J208" s="168"/>
      <c r="K208" s="168"/>
      <c r="L208" s="168"/>
    </row>
    <row r="209" spans="8:12" x14ac:dyDescent="0.2">
      <c r="H209" s="168"/>
      <c r="I209" s="168"/>
      <c r="J209" s="168"/>
      <c r="K209" s="168"/>
      <c r="L209" s="168"/>
    </row>
    <row r="210" spans="8:12" x14ac:dyDescent="0.2">
      <c r="H210" s="168"/>
      <c r="I210" s="168"/>
      <c r="J210" s="168"/>
      <c r="K210" s="168"/>
      <c r="L210" s="168"/>
    </row>
    <row r="211" spans="8:12" x14ac:dyDescent="0.2">
      <c r="H211" s="168"/>
      <c r="I211" s="168"/>
      <c r="J211" s="168"/>
      <c r="K211" s="168"/>
      <c r="L211" s="168"/>
    </row>
    <row r="212" spans="8:12" x14ac:dyDescent="0.2">
      <c r="H212" s="168"/>
      <c r="I212" s="168"/>
      <c r="J212" s="168"/>
      <c r="K212" s="168"/>
      <c r="L212" s="168"/>
    </row>
    <row r="213" spans="8:12" x14ac:dyDescent="0.2">
      <c r="H213" s="168"/>
      <c r="I213" s="168"/>
      <c r="J213" s="168"/>
      <c r="K213" s="168"/>
      <c r="L213" s="168"/>
    </row>
    <row r="214" spans="8:12" x14ac:dyDescent="0.2">
      <c r="H214" s="168"/>
      <c r="I214" s="168"/>
      <c r="J214" s="168"/>
      <c r="K214" s="168"/>
      <c r="L214" s="168"/>
    </row>
    <row r="215" spans="8:12" x14ac:dyDescent="0.2">
      <c r="H215" s="168"/>
      <c r="I215" s="168"/>
      <c r="J215" s="168"/>
      <c r="K215" s="168"/>
      <c r="L215" s="168"/>
    </row>
    <row r="216" spans="8:12" x14ac:dyDescent="0.2">
      <c r="H216" s="168"/>
      <c r="I216" s="168"/>
      <c r="J216" s="168"/>
      <c r="K216" s="168"/>
      <c r="L216" s="168"/>
    </row>
    <row r="217" spans="8:12" x14ac:dyDescent="0.2">
      <c r="H217" s="168"/>
      <c r="I217" s="168"/>
      <c r="J217" s="168"/>
      <c r="K217" s="168"/>
      <c r="L217" s="168"/>
    </row>
    <row r="218" spans="8:12" x14ac:dyDescent="0.2">
      <c r="H218" s="168"/>
      <c r="I218" s="168"/>
      <c r="J218" s="168"/>
      <c r="K218" s="168"/>
      <c r="L218" s="168"/>
    </row>
    <row r="219" spans="8:12" x14ac:dyDescent="0.2">
      <c r="H219" s="168"/>
      <c r="I219" s="168"/>
      <c r="J219" s="168"/>
      <c r="K219" s="168"/>
      <c r="L219" s="168"/>
    </row>
    <row r="220" spans="8:12" x14ac:dyDescent="0.2">
      <c r="H220" s="168"/>
      <c r="I220" s="168"/>
      <c r="J220" s="168"/>
      <c r="K220" s="168"/>
      <c r="L220" s="168"/>
    </row>
    <row r="221" spans="8:12" x14ac:dyDescent="0.2">
      <c r="H221" s="168"/>
      <c r="I221" s="168"/>
      <c r="J221" s="168"/>
      <c r="K221" s="168"/>
      <c r="L221" s="168"/>
    </row>
    <row r="222" spans="8:12" x14ac:dyDescent="0.2">
      <c r="H222" s="168"/>
      <c r="I222" s="168"/>
      <c r="J222" s="168"/>
      <c r="K222" s="168"/>
      <c r="L222" s="168"/>
    </row>
    <row r="223" spans="8:12" x14ac:dyDescent="0.2">
      <c r="H223" s="168"/>
      <c r="I223" s="168"/>
      <c r="J223" s="168"/>
      <c r="K223" s="168"/>
      <c r="L223" s="168"/>
    </row>
  </sheetData>
  <customSheetViews>
    <customSheetView guid="{9F9DAF4D-D2EF-4660-943E-0C19C13C2663}" scale="60" topLeftCell="C1">
      <selection activeCell="O35" sqref="O35"/>
      <pageMargins left="0" right="0" top="0" bottom="0" header="0" footer="0"/>
      <pageSetup paperSize="9" orientation="portrait" r:id="rId1"/>
    </customSheetView>
    <customSheetView guid="{853B6239-A439-411F-9927-AA08BF431DBB}" scale="60">
      <selection activeCell="G8" sqref="G8:J8"/>
      <pageMargins left="0" right="0" top="0" bottom="0" header="0" footer="0"/>
      <pageSetup paperSize="9" orientation="portrait" r:id="rId2"/>
    </customSheetView>
  </customSheetViews>
  <phoneticPr fontId="54" type="noConversion"/>
  <conditionalFormatting sqref="A3:XFD3">
    <cfRule type="containsText" dxfId="27" priority="10" operator="containsText" text="Y">
      <formula>NOT(ISERROR(SEARCH("Y",A3)))</formula>
    </cfRule>
  </conditionalFormatting>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AQ537"/>
  <sheetViews>
    <sheetView zoomScale="70" zoomScaleNormal="70" workbookViewId="0">
      <pane xSplit="1" ySplit="1" topLeftCell="AC453" activePane="bottomRight" state="frozen"/>
      <selection pane="topRight" activeCell="B1" sqref="B1"/>
      <selection pane="bottomLeft" activeCell="A2" sqref="A2"/>
      <selection pane="bottomRight" activeCell="A10" sqref="A10:AV535"/>
    </sheetView>
  </sheetViews>
  <sheetFormatPr baseColWidth="10" defaultColWidth="8.83203125" defaultRowHeight="15" outlineLevelRow="1" x14ac:dyDescent="0.2"/>
  <cols>
    <col min="1" max="3" width="30.6640625" customWidth="1"/>
    <col min="4" max="4" width="16.83203125" bestFit="1" customWidth="1"/>
    <col min="5" max="5" width="11.6640625" bestFit="1" customWidth="1"/>
    <col min="6" max="7" width="12.5" bestFit="1" customWidth="1"/>
    <col min="8" max="8" width="12" bestFit="1" customWidth="1"/>
    <col min="9" max="9" width="10.33203125" bestFit="1" customWidth="1"/>
    <col min="10" max="31" width="10.33203125" customWidth="1"/>
    <col min="32" max="32" width="10.33203125" bestFit="1" customWidth="1"/>
    <col min="33" max="35" width="10.33203125" customWidth="1"/>
    <col min="36" max="37" width="10.33203125" bestFit="1" customWidth="1"/>
    <col min="38" max="38" width="17.1640625" bestFit="1" customWidth="1"/>
    <col min="39" max="41" width="12.83203125" bestFit="1" customWidth="1"/>
    <col min="42" max="42" width="12.5" bestFit="1" customWidth="1"/>
    <col min="43" max="43" width="33" bestFit="1" customWidth="1"/>
  </cols>
  <sheetData>
    <row r="1" spans="1:43" ht="25.25" customHeight="1" x14ac:dyDescent="0.2">
      <c r="A1" s="120" t="s">
        <v>66</v>
      </c>
      <c r="B1" s="2" t="s">
        <v>1333</v>
      </c>
      <c r="C1" s="94" t="s">
        <v>1321</v>
      </c>
      <c r="D1" s="254" t="s">
        <v>1410</v>
      </c>
      <c r="E1" s="254" t="s">
        <v>1411</v>
      </c>
      <c r="F1" s="254" t="s">
        <v>1412</v>
      </c>
      <c r="G1" s="254" t="s">
        <v>1413</v>
      </c>
      <c r="H1" s="254" t="s">
        <v>1414</v>
      </c>
      <c r="I1" s="254" t="s">
        <v>1415</v>
      </c>
      <c r="J1" s="254" t="s">
        <v>1416</v>
      </c>
      <c r="K1" s="254" t="s">
        <v>1417</v>
      </c>
      <c r="L1" s="254" t="s">
        <v>1418</v>
      </c>
      <c r="M1" s="254" t="s">
        <v>1419</v>
      </c>
      <c r="N1" s="254" t="s">
        <v>1420</v>
      </c>
      <c r="O1" s="254" t="s">
        <v>1421</v>
      </c>
      <c r="P1" s="254" t="s">
        <v>1422</v>
      </c>
      <c r="Q1" s="254" t="s">
        <v>1423</v>
      </c>
      <c r="R1" s="254" t="s">
        <v>1424</v>
      </c>
      <c r="S1" s="254" t="s">
        <v>1425</v>
      </c>
      <c r="T1" s="254" t="s">
        <v>1426</v>
      </c>
      <c r="U1" s="254" t="s">
        <v>1427</v>
      </c>
      <c r="V1" s="254" t="s">
        <v>1428</v>
      </c>
      <c r="W1" s="254" t="s">
        <v>1429</v>
      </c>
      <c r="X1" s="254" t="s">
        <v>1430</v>
      </c>
      <c r="Y1" s="254" t="s">
        <v>1431</v>
      </c>
      <c r="Z1" s="254" t="s">
        <v>1432</v>
      </c>
      <c r="AA1" s="254" t="s">
        <v>1433</v>
      </c>
      <c r="AB1" s="254" t="s">
        <v>1434</v>
      </c>
      <c r="AC1" s="254" t="s">
        <v>1435</v>
      </c>
      <c r="AD1" s="254" t="s">
        <v>1436</v>
      </c>
      <c r="AE1" s="254" t="s">
        <v>1437</v>
      </c>
      <c r="AF1" s="254" t="s">
        <v>1438</v>
      </c>
      <c r="AG1" s="254" t="s">
        <v>1439</v>
      </c>
      <c r="AH1" s="254" t="s">
        <v>1440</v>
      </c>
      <c r="AI1" s="254" t="s">
        <v>1441</v>
      </c>
      <c r="AJ1" s="254" t="s">
        <v>1442</v>
      </c>
      <c r="AK1" s="254" t="s">
        <v>1443</v>
      </c>
      <c r="AL1" s="254" t="s">
        <v>1444</v>
      </c>
      <c r="AM1" s="254" t="s">
        <v>1445</v>
      </c>
      <c r="AN1" s="254" t="s">
        <v>1446</v>
      </c>
      <c r="AO1" s="254" t="s">
        <v>1447</v>
      </c>
      <c r="AP1" s="254" t="s">
        <v>1448</v>
      </c>
      <c r="AQ1" s="94" t="s">
        <v>1449</v>
      </c>
    </row>
    <row r="2" spans="1:43" ht="25.25" customHeight="1" outlineLevel="1" x14ac:dyDescent="0.2">
      <c r="A2" s="120" t="s">
        <v>68</v>
      </c>
      <c r="B2" s="156" t="s">
        <v>1337</v>
      </c>
      <c r="C2" s="162" t="s">
        <v>1261</v>
      </c>
      <c r="D2" s="167"/>
      <c r="E2" s="167"/>
      <c r="F2" s="167"/>
      <c r="G2" s="167"/>
      <c r="H2" s="167"/>
      <c r="I2" s="167"/>
      <c r="J2" s="167"/>
      <c r="K2" s="167"/>
      <c r="L2" s="167"/>
      <c r="M2" s="167"/>
      <c r="N2" s="167"/>
      <c r="O2" s="167"/>
      <c r="P2" s="167"/>
      <c r="Q2" s="167"/>
      <c r="R2" s="167"/>
      <c r="S2" s="167"/>
      <c r="T2" s="167"/>
      <c r="U2" s="167"/>
      <c r="V2" s="167"/>
      <c r="W2" s="167"/>
      <c r="X2" s="167"/>
      <c r="Y2" s="167"/>
      <c r="Z2" s="167"/>
      <c r="AA2" s="167"/>
      <c r="AB2" s="167"/>
      <c r="AC2" s="167"/>
      <c r="AD2" s="167"/>
      <c r="AE2" s="167"/>
      <c r="AF2" s="167"/>
      <c r="AG2" s="167"/>
      <c r="AH2" s="167"/>
      <c r="AI2" s="167"/>
      <c r="AJ2" s="167"/>
      <c r="AK2" s="167"/>
      <c r="AL2" s="167"/>
      <c r="AM2" s="167"/>
      <c r="AN2" s="167"/>
      <c r="AO2" s="167"/>
      <c r="AP2" s="167"/>
      <c r="AQ2" s="163"/>
    </row>
    <row r="3" spans="1:43" ht="25.25" customHeight="1" outlineLevel="1" x14ac:dyDescent="0.2">
      <c r="A3" s="121" t="s">
        <v>17</v>
      </c>
      <c r="B3" s="157" t="s">
        <v>1190</v>
      </c>
      <c r="C3" s="157" t="s">
        <v>1190</v>
      </c>
      <c r="D3" s="167"/>
      <c r="E3" s="167"/>
      <c r="F3" s="167"/>
      <c r="G3" s="167"/>
      <c r="H3" s="167"/>
      <c r="I3" s="167"/>
      <c r="J3" s="167"/>
      <c r="K3" s="167"/>
      <c r="L3" s="167"/>
      <c r="M3" s="167"/>
      <c r="N3" s="167"/>
      <c r="O3" s="167"/>
      <c r="P3" s="167"/>
      <c r="Q3" s="167"/>
      <c r="R3" s="167"/>
      <c r="S3" s="167"/>
      <c r="T3" s="167"/>
      <c r="U3" s="167"/>
      <c r="V3" s="167"/>
      <c r="W3" s="167"/>
      <c r="X3" s="167"/>
      <c r="Y3" s="167"/>
      <c r="Z3" s="167"/>
      <c r="AA3" s="167"/>
      <c r="AB3" s="167"/>
      <c r="AC3" s="167"/>
      <c r="AD3" s="167"/>
      <c r="AE3" s="167"/>
      <c r="AF3" s="167"/>
      <c r="AG3" s="167"/>
      <c r="AH3" s="167"/>
      <c r="AI3" s="167"/>
      <c r="AJ3" s="167"/>
      <c r="AK3" s="167"/>
      <c r="AL3" s="167"/>
      <c r="AM3" s="167"/>
      <c r="AN3" s="167"/>
      <c r="AO3" s="167"/>
      <c r="AP3" s="167"/>
      <c r="AQ3" s="163"/>
    </row>
    <row r="4" spans="1:43" ht="25.25" customHeight="1" outlineLevel="1" x14ac:dyDescent="0.2">
      <c r="A4" s="120" t="s">
        <v>71</v>
      </c>
      <c r="B4" s="158" t="s">
        <v>1192</v>
      </c>
      <c r="C4" s="158" t="s">
        <v>1192</v>
      </c>
      <c r="D4" s="167"/>
      <c r="E4" s="167"/>
      <c r="F4" s="167"/>
      <c r="G4" s="167"/>
      <c r="H4" s="167"/>
      <c r="I4" s="167"/>
      <c r="J4" s="167"/>
      <c r="K4" s="167"/>
      <c r="L4" s="167"/>
      <c r="M4" s="167"/>
      <c r="N4" s="167"/>
      <c r="O4" s="167"/>
      <c r="P4" s="167"/>
      <c r="Q4" s="167"/>
      <c r="R4" s="167"/>
      <c r="S4" s="167"/>
      <c r="T4" s="167"/>
      <c r="U4" s="167"/>
      <c r="V4" s="167"/>
      <c r="W4" s="167"/>
      <c r="X4" s="167"/>
      <c r="Y4" s="167"/>
      <c r="Z4" s="167"/>
      <c r="AA4" s="167"/>
      <c r="AB4" s="167"/>
      <c r="AC4" s="167"/>
      <c r="AD4" s="167"/>
      <c r="AE4" s="167"/>
      <c r="AF4" s="167"/>
      <c r="AG4" s="167"/>
      <c r="AH4" s="167"/>
      <c r="AI4" s="167"/>
      <c r="AJ4" s="167"/>
      <c r="AK4" s="167"/>
      <c r="AL4" s="167"/>
      <c r="AM4" s="167"/>
      <c r="AN4" s="167"/>
      <c r="AO4" s="167"/>
      <c r="AP4" s="167"/>
      <c r="AQ4" s="164"/>
    </row>
    <row r="5" spans="1:43" ht="25.25" customHeight="1" outlineLevel="1" x14ac:dyDescent="0.2">
      <c r="A5" s="120" t="s">
        <v>73</v>
      </c>
      <c r="B5" s="158">
        <v>40</v>
      </c>
      <c r="C5" s="158">
        <v>40</v>
      </c>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4"/>
    </row>
    <row r="6" spans="1:43" ht="25.25" customHeight="1" outlineLevel="1" x14ac:dyDescent="0.2">
      <c r="A6" s="120" t="s">
        <v>75</v>
      </c>
      <c r="B6" s="158" t="s">
        <v>1195</v>
      </c>
      <c r="C6" s="158" t="s">
        <v>1195</v>
      </c>
      <c r="D6" s="167"/>
      <c r="E6" s="167"/>
      <c r="F6" s="167"/>
      <c r="G6" s="167"/>
      <c r="H6" s="167"/>
      <c r="I6" s="167"/>
      <c r="J6" s="167"/>
      <c r="K6" s="167"/>
      <c r="L6" s="167"/>
      <c r="M6" s="167"/>
      <c r="N6" s="167"/>
      <c r="O6" s="167"/>
      <c r="P6" s="167"/>
      <c r="Q6" s="167"/>
      <c r="R6" s="167"/>
      <c r="S6" s="167"/>
      <c r="T6" s="167"/>
      <c r="U6" s="167"/>
      <c r="V6" s="167"/>
      <c r="W6" s="167"/>
      <c r="X6" s="167"/>
      <c r="Y6" s="167"/>
      <c r="Z6" s="167"/>
      <c r="AA6" s="167"/>
      <c r="AB6" s="167"/>
      <c r="AC6" s="167"/>
      <c r="AD6" s="167"/>
      <c r="AE6" s="167"/>
      <c r="AF6" s="167"/>
      <c r="AG6" s="167"/>
      <c r="AH6" s="167"/>
      <c r="AI6" s="167"/>
      <c r="AJ6" s="167"/>
      <c r="AK6" s="167"/>
      <c r="AL6" s="167"/>
      <c r="AM6" s="167"/>
      <c r="AN6" s="167"/>
      <c r="AO6" s="167"/>
      <c r="AP6" s="167"/>
      <c r="AQ6" s="165" t="s">
        <v>1450</v>
      </c>
    </row>
    <row r="7" spans="1:43" ht="25.25" customHeight="1" outlineLevel="1" x14ac:dyDescent="0.2">
      <c r="A7" s="120" t="s">
        <v>77</v>
      </c>
      <c r="B7" s="158" t="s">
        <v>1195</v>
      </c>
      <c r="C7" s="158" t="s">
        <v>1195</v>
      </c>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5"/>
    </row>
    <row r="8" spans="1:43" ht="112" outlineLevel="1" x14ac:dyDescent="0.2">
      <c r="A8" s="44" t="s">
        <v>65</v>
      </c>
      <c r="B8" s="159" t="s">
        <v>1342</v>
      </c>
      <c r="C8" s="159" t="s">
        <v>1451</v>
      </c>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6" t="s">
        <v>1452</v>
      </c>
    </row>
    <row r="9" spans="1:43" x14ac:dyDescent="0.2">
      <c r="A9" s="8"/>
      <c r="B9" s="172" t="s">
        <v>1348</v>
      </c>
      <c r="C9" s="172">
        <v>10735</v>
      </c>
      <c r="D9" s="173">
        <v>0.02</v>
      </c>
      <c r="E9" s="173">
        <v>3.94</v>
      </c>
      <c r="F9" s="173">
        <v>2.4</v>
      </c>
      <c r="G9" s="173" t="s">
        <v>1453</v>
      </c>
      <c r="H9" s="173">
        <v>10</v>
      </c>
      <c r="I9" s="155"/>
      <c r="J9" s="155"/>
      <c r="K9" s="155"/>
      <c r="L9" s="155"/>
      <c r="M9" s="155"/>
      <c r="N9" s="155"/>
      <c r="O9" s="155"/>
      <c r="P9" s="155"/>
      <c r="Q9" s="155"/>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0"/>
    </row>
    <row r="10" spans="1:43" x14ac:dyDescent="0.2">
      <c r="A10" s="8"/>
      <c r="B10" s="7"/>
      <c r="C10" s="7"/>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0"/>
    </row>
    <row r="11" spans="1:43" x14ac:dyDescent="0.2">
      <c r="A11" s="8"/>
      <c r="B11" s="7"/>
      <c r="C11" s="7"/>
      <c r="D11" s="155"/>
      <c r="E11" s="155"/>
      <c r="F11" s="155"/>
      <c r="G11" s="155"/>
      <c r="H11" s="155"/>
      <c r="I11" s="155"/>
      <c r="J11" s="155"/>
      <c r="K11" s="155"/>
      <c r="L11" s="155"/>
      <c r="M11" s="155"/>
      <c r="N11" s="155"/>
      <c r="O11" s="155"/>
      <c r="P11" s="155"/>
      <c r="Q11" s="155"/>
      <c r="R11" s="155"/>
      <c r="S11" s="155"/>
      <c r="T11" s="155"/>
      <c r="U11" s="155"/>
      <c r="V11" s="155"/>
      <c r="W11" s="155"/>
      <c r="X11" s="155"/>
      <c r="Y11" s="155"/>
      <c r="Z11" s="155"/>
      <c r="AA11" s="155"/>
      <c r="AB11" s="155"/>
      <c r="AC11" s="155"/>
      <c r="AD11" s="155"/>
      <c r="AE11" s="155"/>
      <c r="AF11" s="155"/>
      <c r="AG11" s="155"/>
      <c r="AH11" s="155"/>
      <c r="AI11" s="155"/>
      <c r="AJ11" s="155"/>
      <c r="AK11" s="155"/>
      <c r="AL11" s="155"/>
      <c r="AM11" s="155"/>
      <c r="AN11" s="155"/>
      <c r="AO11" s="155"/>
      <c r="AP11" s="155"/>
      <c r="AQ11" s="10"/>
    </row>
    <row r="12" spans="1:43" x14ac:dyDescent="0.2">
      <c r="A12" s="8"/>
      <c r="B12" s="7"/>
      <c r="C12" s="7"/>
      <c r="D12" s="155"/>
      <c r="E12" s="155"/>
      <c r="F12" s="155"/>
      <c r="G12" s="155"/>
      <c r="H12" s="155"/>
      <c r="I12" s="155"/>
      <c r="J12" s="155"/>
      <c r="K12" s="155"/>
      <c r="L12" s="155"/>
      <c r="M12" s="155"/>
      <c r="N12" s="155"/>
      <c r="O12" s="155"/>
      <c r="P12" s="155"/>
      <c r="Q12" s="155"/>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0"/>
    </row>
    <row r="13" spans="1:43" x14ac:dyDescent="0.2">
      <c r="A13" s="8"/>
      <c r="B13" s="7"/>
      <c r="C13" s="7"/>
      <c r="D13" s="155"/>
      <c r="E13" s="155"/>
      <c r="F13" s="155"/>
      <c r="G13" s="155"/>
      <c r="H13" s="155"/>
      <c r="I13" s="155"/>
      <c r="J13" s="155"/>
      <c r="K13" s="155"/>
      <c r="L13" s="155"/>
      <c r="M13" s="155"/>
      <c r="N13" s="155"/>
      <c r="O13" s="155"/>
      <c r="P13" s="155"/>
      <c r="Q13" s="155"/>
      <c r="R13" s="155"/>
      <c r="S13" s="155"/>
      <c r="T13" s="155"/>
      <c r="U13" s="155"/>
      <c r="V13" s="155"/>
      <c r="W13" s="155"/>
      <c r="X13" s="155"/>
      <c r="Y13" s="155"/>
      <c r="Z13" s="155"/>
      <c r="AA13" s="155"/>
      <c r="AB13" s="155"/>
      <c r="AC13" s="155"/>
      <c r="AD13" s="155"/>
      <c r="AE13" s="155"/>
      <c r="AF13" s="155"/>
      <c r="AG13" s="155"/>
      <c r="AH13" s="155"/>
      <c r="AI13" s="155"/>
      <c r="AJ13" s="155"/>
      <c r="AK13" s="155"/>
      <c r="AL13" s="155"/>
      <c r="AM13" s="155"/>
      <c r="AN13" s="155"/>
      <c r="AO13" s="155"/>
      <c r="AP13" s="155"/>
      <c r="AQ13" s="10"/>
    </row>
    <row r="14" spans="1:43" x14ac:dyDescent="0.2">
      <c r="A14" s="8"/>
      <c r="B14" s="7"/>
      <c r="C14" s="7"/>
      <c r="D14" s="155"/>
      <c r="E14" s="155"/>
      <c r="F14" s="155"/>
      <c r="G14" s="155"/>
      <c r="H14" s="155"/>
      <c r="I14" s="155"/>
      <c r="J14" s="155"/>
      <c r="K14" s="155"/>
      <c r="L14" s="155"/>
      <c r="M14" s="155"/>
      <c r="N14" s="155"/>
      <c r="O14" s="155"/>
      <c r="P14" s="155"/>
      <c r="Q14" s="155"/>
      <c r="R14" s="155"/>
      <c r="S14" s="155"/>
      <c r="T14" s="155"/>
      <c r="U14" s="155"/>
      <c r="V14" s="155"/>
      <c r="W14" s="155"/>
      <c r="X14" s="155"/>
      <c r="Y14" s="155"/>
      <c r="Z14" s="155"/>
      <c r="AA14" s="155"/>
      <c r="AB14" s="155"/>
      <c r="AC14" s="155"/>
      <c r="AD14" s="155"/>
      <c r="AE14" s="155"/>
      <c r="AF14" s="155"/>
      <c r="AG14" s="155"/>
      <c r="AH14" s="155"/>
      <c r="AI14" s="155"/>
      <c r="AJ14" s="155"/>
      <c r="AK14" s="155"/>
      <c r="AL14" s="155"/>
      <c r="AM14" s="155"/>
      <c r="AN14" s="155"/>
      <c r="AO14" s="155"/>
      <c r="AP14" s="155"/>
      <c r="AQ14" s="10"/>
    </row>
    <row r="15" spans="1:43" x14ac:dyDescent="0.2">
      <c r="A15" s="8"/>
      <c r="B15" s="7"/>
      <c r="C15" s="7"/>
      <c r="D15" s="155"/>
      <c r="E15" s="155"/>
      <c r="F15" s="155"/>
      <c r="G15" s="155"/>
      <c r="H15" s="155"/>
      <c r="I15" s="155"/>
      <c r="J15" s="155"/>
      <c r="K15" s="155"/>
      <c r="L15" s="155"/>
      <c r="M15" s="155"/>
      <c r="N15" s="155"/>
      <c r="O15" s="155"/>
      <c r="P15" s="155"/>
      <c r="Q15" s="155"/>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0"/>
    </row>
    <row r="16" spans="1:43" x14ac:dyDescent="0.2">
      <c r="A16" s="8"/>
      <c r="B16" s="7"/>
      <c r="C16" s="7"/>
      <c r="D16" s="155"/>
      <c r="E16" s="155"/>
      <c r="F16" s="155"/>
      <c r="G16" s="155"/>
      <c r="H16" s="155"/>
      <c r="I16" s="155"/>
      <c r="J16" s="155"/>
      <c r="K16" s="155"/>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0"/>
    </row>
    <row r="17" spans="1:43" x14ac:dyDescent="0.2">
      <c r="A17" s="8"/>
      <c r="B17" s="7"/>
      <c r="C17" s="7"/>
      <c r="D17" s="155"/>
      <c r="E17" s="155"/>
      <c r="F17" s="155"/>
      <c r="G17" s="155"/>
      <c r="H17" s="155"/>
      <c r="I17" s="155"/>
      <c r="J17" s="155"/>
      <c r="K17" s="155"/>
      <c r="L17" s="155"/>
      <c r="M17" s="155"/>
      <c r="N17" s="155"/>
      <c r="O17" s="155"/>
      <c r="P17" s="155"/>
      <c r="Q17" s="155"/>
      <c r="R17" s="155"/>
      <c r="S17" s="155"/>
      <c r="T17" s="155"/>
      <c r="U17" s="155"/>
      <c r="V17" s="155"/>
      <c r="W17" s="155"/>
      <c r="X17" s="155"/>
      <c r="Y17" s="155"/>
      <c r="Z17" s="155"/>
      <c r="AA17" s="155"/>
      <c r="AB17" s="155"/>
      <c r="AC17" s="155"/>
      <c r="AD17" s="155"/>
      <c r="AE17" s="155"/>
      <c r="AF17" s="155"/>
      <c r="AG17" s="155"/>
      <c r="AH17" s="155"/>
      <c r="AI17" s="155"/>
      <c r="AJ17" s="155"/>
      <c r="AK17" s="155"/>
      <c r="AL17" s="155"/>
      <c r="AM17" s="155"/>
      <c r="AN17" s="155"/>
      <c r="AO17" s="155"/>
      <c r="AP17" s="155"/>
      <c r="AQ17" s="10"/>
    </row>
    <row r="18" spans="1:43" x14ac:dyDescent="0.2">
      <c r="A18" s="8"/>
      <c r="B18" s="7"/>
      <c r="C18" s="7"/>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0"/>
    </row>
    <row r="19" spans="1:43" x14ac:dyDescent="0.2">
      <c r="A19" s="8"/>
      <c r="B19" s="7"/>
      <c r="C19" s="7"/>
      <c r="D19" s="155"/>
      <c r="E19" s="155"/>
      <c r="F19" s="155"/>
      <c r="G19" s="155"/>
      <c r="H19" s="155"/>
      <c r="I19" s="155"/>
      <c r="J19" s="155"/>
      <c r="K19" s="155"/>
      <c r="L19" s="155"/>
      <c r="M19" s="155"/>
      <c r="N19" s="155"/>
      <c r="O19" s="155"/>
      <c r="P19" s="155"/>
      <c r="Q19" s="155"/>
      <c r="R19" s="155"/>
      <c r="S19" s="155"/>
      <c r="T19" s="155"/>
      <c r="U19" s="155"/>
      <c r="V19" s="155"/>
      <c r="W19" s="155"/>
      <c r="X19" s="155"/>
      <c r="Y19" s="155"/>
      <c r="Z19" s="155"/>
      <c r="AA19" s="155"/>
      <c r="AB19" s="155"/>
      <c r="AC19" s="155"/>
      <c r="AD19" s="155"/>
      <c r="AE19" s="155"/>
      <c r="AF19" s="155"/>
      <c r="AG19" s="155"/>
      <c r="AH19" s="155"/>
      <c r="AI19" s="155"/>
      <c r="AJ19" s="155"/>
      <c r="AK19" s="155"/>
      <c r="AL19" s="155"/>
      <c r="AM19" s="155"/>
      <c r="AN19" s="155"/>
      <c r="AO19" s="155"/>
      <c r="AP19" s="155"/>
      <c r="AQ19" s="10"/>
    </row>
    <row r="20" spans="1:43" x14ac:dyDescent="0.2">
      <c r="A20" s="8"/>
      <c r="B20" s="7"/>
      <c r="C20" s="7"/>
      <c r="D20" s="155"/>
      <c r="E20" s="155"/>
      <c r="F20" s="155"/>
      <c r="G20" s="155"/>
      <c r="H20" s="155"/>
      <c r="I20" s="155"/>
      <c r="J20" s="155"/>
      <c r="K20" s="155"/>
      <c r="L20" s="155"/>
      <c r="M20" s="155"/>
      <c r="N20" s="155"/>
      <c r="O20" s="155"/>
      <c r="P20" s="155"/>
      <c r="Q20" s="155"/>
      <c r="R20" s="155"/>
      <c r="S20" s="155"/>
      <c r="T20" s="155"/>
      <c r="U20" s="155"/>
      <c r="V20" s="155"/>
      <c r="W20" s="155"/>
      <c r="X20" s="155"/>
      <c r="Y20" s="155"/>
      <c r="Z20" s="155"/>
      <c r="AA20" s="155"/>
      <c r="AB20" s="155"/>
      <c r="AC20" s="155"/>
      <c r="AD20" s="155"/>
      <c r="AE20" s="155"/>
      <c r="AF20" s="155"/>
      <c r="AG20" s="155"/>
      <c r="AH20" s="155"/>
      <c r="AI20" s="155"/>
      <c r="AJ20" s="155"/>
      <c r="AK20" s="155"/>
      <c r="AL20" s="155"/>
      <c r="AM20" s="155"/>
      <c r="AN20" s="155"/>
      <c r="AO20" s="155"/>
      <c r="AP20" s="155"/>
      <c r="AQ20" s="10"/>
    </row>
    <row r="21" spans="1:43" x14ac:dyDescent="0.2">
      <c r="A21" s="8"/>
      <c r="B21" s="7"/>
      <c r="C21" s="7"/>
      <c r="D21" s="155"/>
      <c r="E21" s="155"/>
      <c r="F21" s="155"/>
      <c r="G21" s="155"/>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0"/>
    </row>
    <row r="22" spans="1:43" x14ac:dyDescent="0.2">
      <c r="A22" s="8"/>
      <c r="B22" s="7"/>
      <c r="C22" s="7"/>
      <c r="D22" s="155"/>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0"/>
    </row>
    <row r="23" spans="1:43" x14ac:dyDescent="0.2">
      <c r="A23" s="8"/>
      <c r="B23" s="7"/>
      <c r="C23" s="7"/>
      <c r="D23" s="155"/>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0"/>
    </row>
    <row r="24" spans="1:43" x14ac:dyDescent="0.2">
      <c r="A24" s="8"/>
      <c r="B24" s="7"/>
      <c r="C24" s="7"/>
      <c r="D24" s="155"/>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0"/>
    </row>
    <row r="25" spans="1:43" x14ac:dyDescent="0.2">
      <c r="A25" s="8"/>
      <c r="B25" s="7"/>
      <c r="C25" s="7"/>
      <c r="D25" s="155"/>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0"/>
    </row>
    <row r="26" spans="1:43" x14ac:dyDescent="0.2">
      <c r="A26" s="8"/>
      <c r="B26" s="7"/>
      <c r="C26" s="7"/>
      <c r="D26" s="155"/>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0"/>
    </row>
    <row r="27" spans="1:43" x14ac:dyDescent="0.2">
      <c r="A27" s="8"/>
      <c r="B27" s="7"/>
      <c r="C27" s="7"/>
      <c r="D27" s="155"/>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0"/>
    </row>
    <row r="28" spans="1:43" x14ac:dyDescent="0.2">
      <c r="A28" s="8"/>
      <c r="B28" s="7"/>
      <c r="C28" s="7"/>
      <c r="D28" s="155"/>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0"/>
    </row>
    <row r="29" spans="1:43" x14ac:dyDescent="0.2">
      <c r="A29" s="8"/>
      <c r="B29" s="7"/>
      <c r="C29" s="7"/>
      <c r="D29" s="155"/>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0"/>
    </row>
    <row r="30" spans="1:43" x14ac:dyDescent="0.2">
      <c r="A30" s="8"/>
      <c r="B30" s="7"/>
      <c r="C30" s="7"/>
      <c r="D30" s="155"/>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0"/>
    </row>
    <row r="31" spans="1:43" x14ac:dyDescent="0.2">
      <c r="A31" s="8"/>
      <c r="B31" s="7"/>
      <c r="C31" s="7"/>
      <c r="D31" s="155"/>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0"/>
    </row>
    <row r="32" spans="1:43" x14ac:dyDescent="0.2">
      <c r="A32" s="8"/>
      <c r="B32" s="7"/>
      <c r="C32" s="7"/>
      <c r="D32" s="155"/>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0"/>
    </row>
    <row r="33" spans="1:43" x14ac:dyDescent="0.2">
      <c r="A33" s="8"/>
      <c r="B33" s="7"/>
      <c r="C33" s="7"/>
      <c r="D33" s="155"/>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0"/>
    </row>
    <row r="34" spans="1:43" x14ac:dyDescent="0.2">
      <c r="A34" s="8"/>
      <c r="B34" s="7"/>
      <c r="C34" s="7"/>
      <c r="D34" s="155"/>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0"/>
    </row>
    <row r="35" spans="1:43" x14ac:dyDescent="0.2">
      <c r="A35" s="8"/>
      <c r="B35" s="7"/>
      <c r="C35" s="7"/>
      <c r="D35" s="155"/>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0"/>
    </row>
    <row r="36" spans="1:43" x14ac:dyDescent="0.2">
      <c r="A36" s="8"/>
      <c r="B36" s="7"/>
      <c r="C36" s="7"/>
      <c r="D36" s="155"/>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0"/>
    </row>
    <row r="37" spans="1:43" x14ac:dyDescent="0.2">
      <c r="A37" s="8"/>
      <c r="B37" s="7"/>
      <c r="C37" s="7"/>
      <c r="D37" s="155"/>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0"/>
    </row>
    <row r="38" spans="1:43" x14ac:dyDescent="0.2">
      <c r="A38" s="8"/>
      <c r="B38" s="7"/>
      <c r="C38" s="7"/>
      <c r="D38" s="155"/>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0"/>
    </row>
    <row r="39" spans="1:43" x14ac:dyDescent="0.2">
      <c r="A39" s="8"/>
      <c r="B39" s="7"/>
      <c r="C39" s="7"/>
      <c r="D39" s="155"/>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0"/>
    </row>
    <row r="40" spans="1:43" x14ac:dyDescent="0.2">
      <c r="A40" s="8"/>
      <c r="B40" s="7"/>
      <c r="C40" s="7"/>
      <c r="D40" s="155"/>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0"/>
    </row>
    <row r="41" spans="1:43" x14ac:dyDescent="0.2">
      <c r="A41" s="8"/>
      <c r="B41" s="7"/>
      <c r="C41" s="7"/>
      <c r="D41" s="155"/>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0"/>
    </row>
    <row r="42" spans="1:43" x14ac:dyDescent="0.2">
      <c r="A42" s="8"/>
      <c r="B42" s="7"/>
      <c r="C42" s="7"/>
      <c r="D42" s="155"/>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0"/>
    </row>
    <row r="43" spans="1:43" x14ac:dyDescent="0.2">
      <c r="A43" s="8"/>
      <c r="B43" s="7"/>
      <c r="C43" s="7"/>
      <c r="D43" s="155"/>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0"/>
    </row>
    <row r="44" spans="1:43" x14ac:dyDescent="0.2">
      <c r="A44" s="8"/>
      <c r="B44" s="7"/>
      <c r="C44" s="7"/>
      <c r="D44" s="155"/>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0"/>
    </row>
    <row r="45" spans="1:43" x14ac:dyDescent="0.2">
      <c r="A45" s="8"/>
      <c r="B45" s="7"/>
      <c r="C45" s="7"/>
      <c r="D45" s="155"/>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0"/>
    </row>
    <row r="46" spans="1:43" x14ac:dyDescent="0.2">
      <c r="A46" s="8"/>
      <c r="B46" s="7"/>
      <c r="C46" s="7"/>
      <c r="D46" s="155"/>
      <c r="E46" s="155"/>
      <c r="F46" s="155"/>
      <c r="G46" s="155"/>
      <c r="H46" s="155"/>
      <c r="I46" s="155"/>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0"/>
    </row>
    <row r="47" spans="1:43" x14ac:dyDescent="0.2">
      <c r="A47" s="8"/>
      <c r="B47" s="7"/>
      <c r="C47" s="7"/>
      <c r="D47" s="155"/>
      <c r="E47" s="155"/>
      <c r="F47" s="155"/>
      <c r="G47" s="155"/>
      <c r="H47" s="155"/>
      <c r="I47" s="155"/>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0"/>
    </row>
    <row r="48" spans="1:43" x14ac:dyDescent="0.2">
      <c r="A48" s="8"/>
      <c r="B48" s="7"/>
      <c r="C48" s="7"/>
      <c r="D48" s="155"/>
      <c r="E48" s="155"/>
      <c r="F48" s="155"/>
      <c r="G48" s="155"/>
      <c r="H48" s="155"/>
      <c r="I48" s="155"/>
      <c r="J48" s="155"/>
      <c r="K48" s="155"/>
      <c r="L48" s="155"/>
      <c r="M48" s="155"/>
      <c r="N48" s="155"/>
      <c r="O48" s="155"/>
      <c r="P48" s="155"/>
      <c r="Q48" s="155"/>
      <c r="R48" s="155"/>
      <c r="S48" s="155"/>
      <c r="T48" s="155"/>
      <c r="U48" s="155"/>
      <c r="V48" s="155"/>
      <c r="W48" s="155"/>
      <c r="X48" s="155"/>
      <c r="Y48" s="155"/>
      <c r="Z48" s="155"/>
      <c r="AA48" s="155"/>
      <c r="AB48" s="155"/>
      <c r="AC48" s="155"/>
      <c r="AD48" s="155"/>
      <c r="AE48" s="155"/>
      <c r="AF48" s="155"/>
      <c r="AG48" s="155"/>
      <c r="AH48" s="155"/>
      <c r="AI48" s="155"/>
      <c r="AJ48" s="155"/>
      <c r="AK48" s="155"/>
      <c r="AL48" s="155"/>
      <c r="AM48" s="155"/>
      <c r="AN48" s="155"/>
      <c r="AO48" s="155"/>
      <c r="AP48" s="155"/>
      <c r="AQ48" s="10"/>
    </row>
    <row r="49" spans="1:43" x14ac:dyDescent="0.2">
      <c r="A49" s="8"/>
      <c r="B49" s="7"/>
      <c r="C49" s="7"/>
      <c r="D49" s="155"/>
      <c r="E49" s="155"/>
      <c r="F49" s="155"/>
      <c r="G49" s="155"/>
      <c r="H49" s="155"/>
      <c r="I49" s="155"/>
      <c r="J49" s="155"/>
      <c r="K49" s="155"/>
      <c r="L49" s="155"/>
      <c r="M49" s="155"/>
      <c r="N49" s="155"/>
      <c r="O49" s="155"/>
      <c r="P49" s="155"/>
      <c r="Q49" s="155"/>
      <c r="R49" s="155"/>
      <c r="S49" s="155"/>
      <c r="T49" s="155"/>
      <c r="U49" s="155"/>
      <c r="V49" s="155"/>
      <c r="W49" s="155"/>
      <c r="X49" s="155"/>
      <c r="Y49" s="155"/>
      <c r="Z49" s="155"/>
      <c r="AA49" s="155"/>
      <c r="AB49" s="155"/>
      <c r="AC49" s="155"/>
      <c r="AD49" s="155"/>
      <c r="AE49" s="155"/>
      <c r="AF49" s="155"/>
      <c r="AG49" s="155"/>
      <c r="AH49" s="155"/>
      <c r="AI49" s="155"/>
      <c r="AJ49" s="155"/>
      <c r="AK49" s="155"/>
      <c r="AL49" s="155"/>
      <c r="AM49" s="155"/>
      <c r="AN49" s="155"/>
      <c r="AO49" s="155"/>
      <c r="AP49" s="155"/>
      <c r="AQ49" s="10"/>
    </row>
    <row r="50" spans="1:43" x14ac:dyDescent="0.2">
      <c r="A50" s="8"/>
      <c r="B50" s="7"/>
      <c r="C50" s="7"/>
      <c r="D50" s="155"/>
      <c r="E50" s="155"/>
      <c r="F50" s="155"/>
      <c r="G50" s="155"/>
      <c r="H50" s="155"/>
      <c r="I50" s="155"/>
      <c r="J50" s="155"/>
      <c r="K50" s="155"/>
      <c r="L50" s="155"/>
      <c r="M50" s="155"/>
      <c r="N50" s="155"/>
      <c r="O50" s="155"/>
      <c r="P50" s="155"/>
      <c r="Q50" s="155"/>
      <c r="R50" s="155"/>
      <c r="S50" s="155"/>
      <c r="T50" s="155"/>
      <c r="U50" s="155"/>
      <c r="V50" s="155"/>
      <c r="W50" s="155"/>
      <c r="X50" s="155"/>
      <c r="Y50" s="155"/>
      <c r="Z50" s="155"/>
      <c r="AA50" s="155"/>
      <c r="AB50" s="155"/>
      <c r="AC50" s="155"/>
      <c r="AD50" s="155"/>
      <c r="AE50" s="155"/>
      <c r="AF50" s="155"/>
      <c r="AG50" s="155"/>
      <c r="AH50" s="155"/>
      <c r="AI50" s="155"/>
      <c r="AJ50" s="155"/>
      <c r="AK50" s="155"/>
      <c r="AL50" s="155"/>
      <c r="AM50" s="155"/>
      <c r="AN50" s="155"/>
      <c r="AO50" s="155"/>
      <c r="AP50" s="155"/>
      <c r="AQ50" s="10"/>
    </row>
    <row r="51" spans="1:43" x14ac:dyDescent="0.2">
      <c r="A51" s="8"/>
      <c r="B51" s="7"/>
      <c r="C51" s="7"/>
      <c r="D51" s="155"/>
      <c r="E51" s="155"/>
      <c r="F51" s="155"/>
      <c r="G51" s="155"/>
      <c r="H51" s="155"/>
      <c r="I51" s="155"/>
      <c r="J51" s="155"/>
      <c r="K51" s="155"/>
      <c r="L51" s="155"/>
      <c r="M51" s="155"/>
      <c r="N51" s="155"/>
      <c r="O51" s="155"/>
      <c r="P51" s="155"/>
      <c r="Q51" s="155"/>
      <c r="R51" s="155"/>
      <c r="S51" s="155"/>
      <c r="T51" s="155"/>
      <c r="U51" s="155"/>
      <c r="V51" s="155"/>
      <c r="W51" s="155"/>
      <c r="X51" s="155"/>
      <c r="Y51" s="155"/>
      <c r="Z51" s="155"/>
      <c r="AA51" s="155"/>
      <c r="AB51" s="155"/>
      <c r="AC51" s="155"/>
      <c r="AD51" s="155"/>
      <c r="AE51" s="155"/>
      <c r="AF51" s="155"/>
      <c r="AG51" s="155"/>
      <c r="AH51" s="155"/>
      <c r="AI51" s="155"/>
      <c r="AJ51" s="155"/>
      <c r="AK51" s="155"/>
      <c r="AL51" s="155"/>
      <c r="AM51" s="155"/>
      <c r="AN51" s="155"/>
      <c r="AO51" s="155"/>
      <c r="AP51" s="155"/>
      <c r="AQ51" s="10"/>
    </row>
    <row r="52" spans="1:43" x14ac:dyDescent="0.2">
      <c r="A52" s="8"/>
      <c r="B52" s="7"/>
      <c r="C52" s="7"/>
      <c r="D52" s="155"/>
      <c r="E52" s="155"/>
      <c r="F52" s="155"/>
      <c r="G52" s="155"/>
      <c r="H52" s="155"/>
      <c r="I52" s="155"/>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155"/>
      <c r="AI52" s="155"/>
      <c r="AJ52" s="155"/>
      <c r="AK52" s="155"/>
      <c r="AL52" s="155"/>
      <c r="AM52" s="155"/>
      <c r="AN52" s="155"/>
      <c r="AO52" s="155"/>
      <c r="AP52" s="155"/>
      <c r="AQ52" s="10"/>
    </row>
    <row r="53" spans="1:43" x14ac:dyDescent="0.2">
      <c r="A53" s="8"/>
      <c r="B53" s="7"/>
      <c r="C53" s="7"/>
      <c r="D53" s="155"/>
      <c r="E53" s="155"/>
      <c r="F53" s="155"/>
      <c r="G53" s="15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c r="AN53" s="155"/>
      <c r="AO53" s="155"/>
      <c r="AP53" s="155"/>
      <c r="AQ53" s="10"/>
    </row>
    <row r="54" spans="1:43" x14ac:dyDescent="0.2">
      <c r="A54" s="8"/>
      <c r="B54" s="7"/>
      <c r="C54" s="7"/>
      <c r="D54" s="155"/>
      <c r="E54" s="155"/>
      <c r="F54" s="155"/>
      <c r="G54" s="155"/>
      <c r="H54" s="155"/>
      <c r="I54" s="155"/>
      <c r="J54" s="155"/>
      <c r="K54" s="155"/>
      <c r="L54" s="155"/>
      <c r="M54" s="155"/>
      <c r="N54" s="155"/>
      <c r="O54" s="155"/>
      <c r="P54" s="155"/>
      <c r="Q54" s="155"/>
      <c r="R54" s="155"/>
      <c r="S54" s="155"/>
      <c r="T54" s="155"/>
      <c r="U54" s="155"/>
      <c r="V54" s="155"/>
      <c r="W54" s="155"/>
      <c r="X54" s="155"/>
      <c r="Y54" s="155"/>
      <c r="Z54" s="155"/>
      <c r="AA54" s="155"/>
      <c r="AB54" s="155"/>
      <c r="AC54" s="155"/>
      <c r="AD54" s="155"/>
      <c r="AE54" s="155"/>
      <c r="AF54" s="155"/>
      <c r="AG54" s="155"/>
      <c r="AH54" s="155"/>
      <c r="AI54" s="155"/>
      <c r="AJ54" s="155"/>
      <c r="AK54" s="155"/>
      <c r="AL54" s="155"/>
      <c r="AM54" s="155"/>
      <c r="AN54" s="155"/>
      <c r="AO54" s="155"/>
      <c r="AP54" s="155"/>
      <c r="AQ54" s="10"/>
    </row>
    <row r="55" spans="1:43" x14ac:dyDescent="0.2">
      <c r="A55" s="8"/>
      <c r="B55" s="7"/>
      <c r="C55" s="7"/>
      <c r="D55" s="155"/>
      <c r="E55" s="155"/>
      <c r="F55" s="155"/>
      <c r="G55" s="155"/>
      <c r="H55" s="155"/>
      <c r="I55" s="155"/>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c r="AL55" s="155"/>
      <c r="AM55" s="155"/>
      <c r="AN55" s="155"/>
      <c r="AO55" s="155"/>
      <c r="AP55" s="155"/>
      <c r="AQ55" s="10"/>
    </row>
    <row r="56" spans="1:43" x14ac:dyDescent="0.2">
      <c r="A56" s="8"/>
      <c r="B56" s="7"/>
      <c r="C56" s="7"/>
      <c r="D56" s="155"/>
      <c r="E56" s="155"/>
      <c r="F56" s="155"/>
      <c r="G56" s="155"/>
      <c r="H56" s="155"/>
      <c r="I56" s="155"/>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5"/>
      <c r="AN56" s="155"/>
      <c r="AO56" s="155"/>
      <c r="AP56" s="155"/>
      <c r="AQ56" s="10"/>
    </row>
    <row r="57" spans="1:43" x14ac:dyDescent="0.2">
      <c r="A57" s="8"/>
      <c r="B57" s="7"/>
      <c r="C57" s="7"/>
      <c r="D57" s="155"/>
      <c r="E57" s="155"/>
      <c r="F57" s="155"/>
      <c r="G57" s="155"/>
      <c r="H57" s="155"/>
      <c r="I57" s="155"/>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c r="AL57" s="155"/>
      <c r="AM57" s="155"/>
      <c r="AN57" s="155"/>
      <c r="AO57" s="155"/>
      <c r="AP57" s="155"/>
      <c r="AQ57" s="10"/>
    </row>
    <row r="58" spans="1:43" x14ac:dyDescent="0.2">
      <c r="A58" s="8"/>
      <c r="B58" s="7"/>
      <c r="C58" s="7"/>
      <c r="D58" s="155"/>
      <c r="E58" s="155"/>
      <c r="F58" s="155"/>
      <c r="G58" s="155"/>
      <c r="H58" s="155"/>
      <c r="I58" s="155"/>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0"/>
    </row>
    <row r="59" spans="1:43" x14ac:dyDescent="0.2">
      <c r="A59" s="8"/>
      <c r="B59" s="7"/>
      <c r="C59" s="7"/>
      <c r="D59" s="155"/>
      <c r="E59" s="155"/>
      <c r="F59" s="155"/>
      <c r="G59" s="155"/>
      <c r="H59" s="155"/>
      <c r="I59" s="155"/>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0"/>
    </row>
    <row r="60" spans="1:43" x14ac:dyDescent="0.2">
      <c r="A60" s="8"/>
      <c r="B60" s="7"/>
      <c r="C60" s="7"/>
      <c r="D60" s="155"/>
      <c r="E60" s="155"/>
      <c r="F60" s="155"/>
      <c r="G60" s="155"/>
      <c r="H60" s="155"/>
      <c r="I60" s="155"/>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c r="AL60" s="155"/>
      <c r="AM60" s="155"/>
      <c r="AN60" s="155"/>
      <c r="AO60" s="155"/>
      <c r="AP60" s="155"/>
      <c r="AQ60" s="10"/>
    </row>
    <row r="61" spans="1:43" x14ac:dyDescent="0.2">
      <c r="A61" s="8"/>
      <c r="B61" s="7"/>
      <c r="C61" s="7"/>
      <c r="D61" s="155"/>
      <c r="E61" s="155"/>
      <c r="F61" s="155"/>
      <c r="G61" s="155"/>
      <c r="H61" s="155"/>
      <c r="I61" s="155"/>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0"/>
    </row>
    <row r="62" spans="1:43" x14ac:dyDescent="0.2">
      <c r="A62" s="8"/>
      <c r="B62" s="7"/>
      <c r="C62" s="7"/>
      <c r="D62" s="155"/>
      <c r="E62" s="155"/>
      <c r="F62" s="155"/>
      <c r="G62" s="155"/>
      <c r="H62" s="155"/>
      <c r="I62" s="155"/>
      <c r="J62" s="155"/>
      <c r="K62" s="155"/>
      <c r="L62" s="155"/>
      <c r="M62" s="155"/>
      <c r="N62" s="155"/>
      <c r="O62" s="155"/>
      <c r="P62" s="155"/>
      <c r="Q62" s="155"/>
      <c r="R62" s="155"/>
      <c r="S62" s="155"/>
      <c r="T62" s="155"/>
      <c r="U62" s="155"/>
      <c r="V62" s="155"/>
      <c r="W62" s="155"/>
      <c r="X62" s="155"/>
      <c r="Y62" s="155"/>
      <c r="Z62" s="155"/>
      <c r="AA62" s="155"/>
      <c r="AB62" s="155"/>
      <c r="AC62" s="155"/>
      <c r="AD62" s="155"/>
      <c r="AE62" s="155"/>
      <c r="AF62" s="155"/>
      <c r="AG62" s="155"/>
      <c r="AH62" s="155"/>
      <c r="AI62" s="155"/>
      <c r="AJ62" s="155"/>
      <c r="AK62" s="155"/>
      <c r="AL62" s="155"/>
      <c r="AM62" s="155"/>
      <c r="AN62" s="155"/>
      <c r="AO62" s="155"/>
      <c r="AP62" s="155"/>
      <c r="AQ62" s="10"/>
    </row>
    <row r="63" spans="1:43" x14ac:dyDescent="0.2">
      <c r="A63" s="8"/>
      <c r="B63" s="7"/>
      <c r="C63" s="7"/>
      <c r="D63" s="155"/>
      <c r="E63" s="155"/>
      <c r="F63" s="155"/>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5"/>
      <c r="AL63" s="155"/>
      <c r="AM63" s="155"/>
      <c r="AN63" s="155"/>
      <c r="AO63" s="155"/>
      <c r="AP63" s="155"/>
      <c r="AQ63" s="10"/>
    </row>
    <row r="64" spans="1:43" x14ac:dyDescent="0.2">
      <c r="A64" s="8"/>
      <c r="B64" s="7"/>
      <c r="C64" s="7"/>
      <c r="D64" s="155"/>
      <c r="E64" s="155"/>
      <c r="F64" s="155"/>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155"/>
      <c r="AI64" s="155"/>
      <c r="AJ64" s="155"/>
      <c r="AK64" s="155"/>
      <c r="AL64" s="155"/>
      <c r="AM64" s="155"/>
      <c r="AN64" s="155"/>
      <c r="AO64" s="155"/>
      <c r="AP64" s="155"/>
      <c r="AQ64" s="10"/>
    </row>
    <row r="65" spans="1:43" x14ac:dyDescent="0.2">
      <c r="A65" s="8"/>
      <c r="B65" s="7"/>
      <c r="C65" s="7"/>
      <c r="D65" s="155"/>
      <c r="E65" s="155"/>
      <c r="F65" s="155"/>
      <c r="G65" s="155"/>
      <c r="H65" s="155"/>
      <c r="I65" s="155"/>
      <c r="J65" s="155"/>
      <c r="K65" s="155"/>
      <c r="L65" s="155"/>
      <c r="M65" s="155"/>
      <c r="N65" s="155"/>
      <c r="O65" s="155"/>
      <c r="P65" s="155"/>
      <c r="Q65" s="155"/>
      <c r="R65" s="155"/>
      <c r="S65" s="155"/>
      <c r="T65" s="155"/>
      <c r="U65" s="155"/>
      <c r="V65" s="155"/>
      <c r="W65" s="155"/>
      <c r="X65" s="155"/>
      <c r="Y65" s="155"/>
      <c r="Z65" s="155"/>
      <c r="AA65" s="155"/>
      <c r="AB65" s="155"/>
      <c r="AC65" s="155"/>
      <c r="AD65" s="155"/>
      <c r="AE65" s="155"/>
      <c r="AF65" s="155"/>
      <c r="AG65" s="155"/>
      <c r="AH65" s="155"/>
      <c r="AI65" s="155"/>
      <c r="AJ65" s="155"/>
      <c r="AK65" s="155"/>
      <c r="AL65" s="155"/>
      <c r="AM65" s="155"/>
      <c r="AN65" s="155"/>
      <c r="AO65" s="155"/>
      <c r="AP65" s="155"/>
      <c r="AQ65" s="10"/>
    </row>
    <row r="66" spans="1:43" x14ac:dyDescent="0.2">
      <c r="A66" s="8"/>
      <c r="B66" s="7"/>
      <c r="C66" s="7"/>
      <c r="D66" s="155"/>
      <c r="E66" s="155"/>
      <c r="F66" s="155"/>
      <c r="G66" s="155"/>
      <c r="H66" s="155"/>
      <c r="I66" s="155"/>
      <c r="J66" s="155"/>
      <c r="K66" s="155"/>
      <c r="L66" s="155"/>
      <c r="M66" s="155"/>
      <c r="N66" s="155"/>
      <c r="O66" s="155"/>
      <c r="P66" s="155"/>
      <c r="Q66" s="155"/>
      <c r="R66" s="155"/>
      <c r="S66" s="155"/>
      <c r="T66" s="155"/>
      <c r="U66" s="155"/>
      <c r="V66" s="155"/>
      <c r="W66" s="155"/>
      <c r="X66" s="155"/>
      <c r="Y66" s="155"/>
      <c r="Z66" s="155"/>
      <c r="AA66" s="155"/>
      <c r="AB66" s="155"/>
      <c r="AC66" s="155"/>
      <c r="AD66" s="155"/>
      <c r="AE66" s="155"/>
      <c r="AF66" s="155"/>
      <c r="AG66" s="155"/>
      <c r="AH66" s="155"/>
      <c r="AI66" s="155"/>
      <c r="AJ66" s="155"/>
      <c r="AK66" s="155"/>
      <c r="AL66" s="155"/>
      <c r="AM66" s="155"/>
      <c r="AN66" s="155"/>
      <c r="AO66" s="155"/>
      <c r="AP66" s="155"/>
      <c r="AQ66" s="10"/>
    </row>
    <row r="67" spans="1:43" x14ac:dyDescent="0.2">
      <c r="A67" s="8"/>
      <c r="B67" s="7"/>
      <c r="C67" s="7"/>
      <c r="D67" s="155"/>
      <c r="E67" s="155"/>
      <c r="F67" s="155"/>
      <c r="G67" s="155"/>
      <c r="H67" s="155"/>
      <c r="I67" s="155"/>
      <c r="J67" s="155"/>
      <c r="K67" s="155"/>
      <c r="L67" s="155"/>
      <c r="M67" s="155"/>
      <c r="N67" s="155"/>
      <c r="O67" s="155"/>
      <c r="P67" s="155"/>
      <c r="Q67" s="155"/>
      <c r="R67" s="155"/>
      <c r="S67" s="155"/>
      <c r="T67" s="155"/>
      <c r="U67" s="155"/>
      <c r="V67" s="155"/>
      <c r="W67" s="155"/>
      <c r="X67" s="155"/>
      <c r="Y67" s="155"/>
      <c r="Z67" s="155"/>
      <c r="AA67" s="155"/>
      <c r="AB67" s="155"/>
      <c r="AC67" s="155"/>
      <c r="AD67" s="155"/>
      <c r="AE67" s="155"/>
      <c r="AF67" s="155"/>
      <c r="AG67" s="155"/>
      <c r="AH67" s="155"/>
      <c r="AI67" s="155"/>
      <c r="AJ67" s="155"/>
      <c r="AK67" s="155"/>
      <c r="AL67" s="155"/>
      <c r="AM67" s="155"/>
      <c r="AN67" s="155"/>
      <c r="AO67" s="155"/>
      <c r="AP67" s="155"/>
      <c r="AQ67" s="10"/>
    </row>
    <row r="68" spans="1:43" x14ac:dyDescent="0.2">
      <c r="A68" s="8"/>
      <c r="B68" s="7"/>
      <c r="C68" s="7"/>
      <c r="D68" s="155"/>
      <c r="E68" s="155"/>
      <c r="F68" s="155"/>
      <c r="G68" s="155"/>
      <c r="H68" s="155"/>
      <c r="I68" s="155"/>
      <c r="J68" s="155"/>
      <c r="K68" s="155"/>
      <c r="L68" s="155"/>
      <c r="M68" s="155"/>
      <c r="N68" s="155"/>
      <c r="O68" s="155"/>
      <c r="P68" s="155"/>
      <c r="Q68" s="155"/>
      <c r="R68" s="155"/>
      <c r="S68" s="155"/>
      <c r="T68" s="155"/>
      <c r="U68" s="155"/>
      <c r="V68" s="155"/>
      <c r="W68" s="155"/>
      <c r="X68" s="155"/>
      <c r="Y68" s="155"/>
      <c r="Z68" s="155"/>
      <c r="AA68" s="155"/>
      <c r="AB68" s="155"/>
      <c r="AC68" s="155"/>
      <c r="AD68" s="155"/>
      <c r="AE68" s="155"/>
      <c r="AF68" s="155"/>
      <c r="AG68" s="155"/>
      <c r="AH68" s="155"/>
      <c r="AI68" s="155"/>
      <c r="AJ68" s="155"/>
      <c r="AK68" s="155"/>
      <c r="AL68" s="155"/>
      <c r="AM68" s="155"/>
      <c r="AN68" s="155"/>
      <c r="AO68" s="155"/>
      <c r="AP68" s="155"/>
      <c r="AQ68" s="10"/>
    </row>
    <row r="69" spans="1:43" x14ac:dyDescent="0.2">
      <c r="A69" s="8"/>
      <c r="B69" s="7"/>
      <c r="C69" s="7"/>
      <c r="D69" s="155"/>
      <c r="E69" s="155"/>
      <c r="F69" s="155"/>
      <c r="G69" s="155"/>
      <c r="H69" s="155"/>
      <c r="I69" s="155"/>
      <c r="J69" s="155"/>
      <c r="K69" s="155"/>
      <c r="L69" s="155"/>
      <c r="M69" s="155"/>
      <c r="N69" s="155"/>
      <c r="O69" s="155"/>
      <c r="P69" s="155"/>
      <c r="Q69" s="155"/>
      <c r="R69" s="155"/>
      <c r="S69" s="155"/>
      <c r="T69" s="155"/>
      <c r="U69" s="155"/>
      <c r="V69" s="155"/>
      <c r="W69" s="155"/>
      <c r="X69" s="155"/>
      <c r="Y69" s="155"/>
      <c r="Z69" s="155"/>
      <c r="AA69" s="155"/>
      <c r="AB69" s="155"/>
      <c r="AC69" s="155"/>
      <c r="AD69" s="155"/>
      <c r="AE69" s="155"/>
      <c r="AF69" s="155"/>
      <c r="AG69" s="155"/>
      <c r="AH69" s="155"/>
      <c r="AI69" s="155"/>
      <c r="AJ69" s="155"/>
      <c r="AK69" s="155"/>
      <c r="AL69" s="155"/>
      <c r="AM69" s="155"/>
      <c r="AN69" s="155"/>
      <c r="AO69" s="155"/>
      <c r="AP69" s="155"/>
      <c r="AQ69" s="10"/>
    </row>
    <row r="70" spans="1:43" x14ac:dyDescent="0.2">
      <c r="A70" s="8"/>
      <c r="B70" s="7"/>
      <c r="C70" s="7"/>
      <c r="D70" s="155"/>
      <c r="E70" s="155"/>
      <c r="F70" s="155"/>
      <c r="G70" s="155"/>
      <c r="H70" s="155"/>
      <c r="I70" s="155"/>
      <c r="J70" s="155"/>
      <c r="K70" s="155"/>
      <c r="L70" s="155"/>
      <c r="M70" s="155"/>
      <c r="N70" s="155"/>
      <c r="O70" s="155"/>
      <c r="P70" s="155"/>
      <c r="Q70" s="155"/>
      <c r="R70" s="155"/>
      <c r="S70" s="155"/>
      <c r="T70" s="155"/>
      <c r="U70" s="155"/>
      <c r="V70" s="155"/>
      <c r="W70" s="155"/>
      <c r="X70" s="155"/>
      <c r="Y70" s="155"/>
      <c r="Z70" s="155"/>
      <c r="AA70" s="155"/>
      <c r="AB70" s="155"/>
      <c r="AC70" s="155"/>
      <c r="AD70" s="155"/>
      <c r="AE70" s="155"/>
      <c r="AF70" s="155"/>
      <c r="AG70" s="155"/>
      <c r="AH70" s="155"/>
      <c r="AI70" s="155"/>
      <c r="AJ70" s="155"/>
      <c r="AK70" s="155"/>
      <c r="AL70" s="155"/>
      <c r="AM70" s="155"/>
      <c r="AN70" s="155"/>
      <c r="AO70" s="155"/>
      <c r="AP70" s="155"/>
      <c r="AQ70" s="10"/>
    </row>
    <row r="71" spans="1:43" x14ac:dyDescent="0.2">
      <c r="A71" s="8"/>
      <c r="B71" s="7"/>
      <c r="C71" s="7"/>
      <c r="D71" s="155"/>
      <c r="E71" s="155"/>
      <c r="F71" s="155"/>
      <c r="G71" s="155"/>
      <c r="H71" s="155"/>
      <c r="I71" s="155"/>
      <c r="J71" s="155"/>
      <c r="K71" s="155"/>
      <c r="L71" s="155"/>
      <c r="M71" s="155"/>
      <c r="N71" s="155"/>
      <c r="O71" s="155"/>
      <c r="P71" s="155"/>
      <c r="Q71" s="155"/>
      <c r="R71" s="155"/>
      <c r="S71" s="155"/>
      <c r="T71" s="155"/>
      <c r="U71" s="155"/>
      <c r="V71" s="155"/>
      <c r="W71" s="155"/>
      <c r="X71" s="155"/>
      <c r="Y71" s="155"/>
      <c r="Z71" s="155"/>
      <c r="AA71" s="155"/>
      <c r="AB71" s="155"/>
      <c r="AC71" s="155"/>
      <c r="AD71" s="155"/>
      <c r="AE71" s="155"/>
      <c r="AF71" s="155"/>
      <c r="AG71" s="155"/>
      <c r="AH71" s="155"/>
      <c r="AI71" s="155"/>
      <c r="AJ71" s="155"/>
      <c r="AK71" s="155"/>
      <c r="AL71" s="155"/>
      <c r="AM71" s="155"/>
      <c r="AN71" s="155"/>
      <c r="AO71" s="155"/>
      <c r="AP71" s="155"/>
      <c r="AQ71" s="10"/>
    </row>
    <row r="72" spans="1:43" x14ac:dyDescent="0.2">
      <c r="A72" s="8"/>
      <c r="B72" s="7"/>
      <c r="C72" s="7"/>
      <c r="D72" s="155"/>
      <c r="E72" s="155"/>
      <c r="F72" s="155"/>
      <c r="G72" s="155"/>
      <c r="H72" s="155"/>
      <c r="I72" s="155"/>
      <c r="J72" s="155"/>
      <c r="K72" s="155"/>
      <c r="L72" s="155"/>
      <c r="M72" s="155"/>
      <c r="N72" s="155"/>
      <c r="O72" s="155"/>
      <c r="P72" s="155"/>
      <c r="Q72" s="155"/>
      <c r="R72" s="155"/>
      <c r="S72" s="155"/>
      <c r="T72" s="155"/>
      <c r="U72" s="155"/>
      <c r="V72" s="155"/>
      <c r="W72" s="155"/>
      <c r="X72" s="155"/>
      <c r="Y72" s="155"/>
      <c r="Z72" s="155"/>
      <c r="AA72" s="155"/>
      <c r="AB72" s="155"/>
      <c r="AC72" s="155"/>
      <c r="AD72" s="155"/>
      <c r="AE72" s="155"/>
      <c r="AF72" s="155"/>
      <c r="AG72" s="155"/>
      <c r="AH72" s="155"/>
      <c r="AI72" s="155"/>
      <c r="AJ72" s="155"/>
      <c r="AK72" s="155"/>
      <c r="AL72" s="155"/>
      <c r="AM72" s="155"/>
      <c r="AN72" s="155"/>
      <c r="AO72" s="155"/>
      <c r="AP72" s="155"/>
      <c r="AQ72" s="10"/>
    </row>
    <row r="73" spans="1:43" x14ac:dyDescent="0.2">
      <c r="A73" s="8"/>
      <c r="B73" s="7"/>
      <c r="C73" s="7"/>
      <c r="D73" s="155"/>
      <c r="E73" s="155"/>
      <c r="F73" s="155"/>
      <c r="G73" s="155"/>
      <c r="H73" s="155"/>
      <c r="I73" s="155"/>
      <c r="J73" s="155"/>
      <c r="K73" s="155"/>
      <c r="L73" s="155"/>
      <c r="M73" s="155"/>
      <c r="N73" s="155"/>
      <c r="O73" s="155"/>
      <c r="P73" s="155"/>
      <c r="Q73" s="155"/>
      <c r="R73" s="155"/>
      <c r="S73" s="155"/>
      <c r="T73" s="155"/>
      <c r="U73" s="155"/>
      <c r="V73" s="155"/>
      <c r="W73" s="155"/>
      <c r="X73" s="155"/>
      <c r="Y73" s="155"/>
      <c r="Z73" s="155"/>
      <c r="AA73" s="155"/>
      <c r="AB73" s="155"/>
      <c r="AC73" s="155"/>
      <c r="AD73" s="155"/>
      <c r="AE73" s="155"/>
      <c r="AF73" s="155"/>
      <c r="AG73" s="155"/>
      <c r="AH73" s="155"/>
      <c r="AI73" s="155"/>
      <c r="AJ73" s="155"/>
      <c r="AK73" s="155"/>
      <c r="AL73" s="155"/>
      <c r="AM73" s="155"/>
      <c r="AN73" s="155"/>
      <c r="AO73" s="155"/>
      <c r="AP73" s="155"/>
      <c r="AQ73" s="10"/>
    </row>
    <row r="74" spans="1:43" x14ac:dyDescent="0.2">
      <c r="A74" s="8"/>
      <c r="B74" s="7"/>
      <c r="C74" s="7"/>
      <c r="D74" s="155"/>
      <c r="E74" s="155"/>
      <c r="F74" s="155"/>
      <c r="G74" s="155"/>
      <c r="H74" s="155"/>
      <c r="I74" s="155"/>
      <c r="J74" s="155"/>
      <c r="K74" s="155"/>
      <c r="L74" s="155"/>
      <c r="M74" s="155"/>
      <c r="N74" s="155"/>
      <c r="O74" s="155"/>
      <c r="P74" s="155"/>
      <c r="Q74" s="155"/>
      <c r="R74" s="155"/>
      <c r="S74" s="155"/>
      <c r="T74" s="155"/>
      <c r="U74" s="155"/>
      <c r="V74" s="155"/>
      <c r="W74" s="155"/>
      <c r="X74" s="155"/>
      <c r="Y74" s="155"/>
      <c r="Z74" s="155"/>
      <c r="AA74" s="155"/>
      <c r="AB74" s="155"/>
      <c r="AC74" s="155"/>
      <c r="AD74" s="155"/>
      <c r="AE74" s="155"/>
      <c r="AF74" s="155"/>
      <c r="AG74" s="155"/>
      <c r="AH74" s="155"/>
      <c r="AI74" s="155"/>
      <c r="AJ74" s="155"/>
      <c r="AK74" s="155"/>
      <c r="AL74" s="155"/>
      <c r="AM74" s="155"/>
      <c r="AN74" s="155"/>
      <c r="AO74" s="155"/>
      <c r="AP74" s="155"/>
      <c r="AQ74" s="10"/>
    </row>
    <row r="75" spans="1:43" x14ac:dyDescent="0.2">
      <c r="A75" s="8"/>
      <c r="B75" s="7"/>
      <c r="C75" s="7"/>
      <c r="D75" s="155"/>
      <c r="E75" s="155"/>
      <c r="F75" s="155"/>
      <c r="G75" s="155"/>
      <c r="H75" s="155"/>
      <c r="I75" s="155"/>
      <c r="J75" s="155"/>
      <c r="K75" s="155"/>
      <c r="L75" s="155"/>
      <c r="M75" s="155"/>
      <c r="N75" s="155"/>
      <c r="O75" s="155"/>
      <c r="P75" s="155"/>
      <c r="Q75" s="155"/>
      <c r="R75" s="155"/>
      <c r="S75" s="155"/>
      <c r="T75" s="155"/>
      <c r="U75" s="155"/>
      <c r="V75" s="155"/>
      <c r="W75" s="155"/>
      <c r="X75" s="155"/>
      <c r="Y75" s="155"/>
      <c r="Z75" s="155"/>
      <c r="AA75" s="155"/>
      <c r="AB75" s="155"/>
      <c r="AC75" s="155"/>
      <c r="AD75" s="155"/>
      <c r="AE75" s="155"/>
      <c r="AF75" s="155"/>
      <c r="AG75" s="155"/>
      <c r="AH75" s="155"/>
      <c r="AI75" s="155"/>
      <c r="AJ75" s="155"/>
      <c r="AK75" s="155"/>
      <c r="AL75" s="155"/>
      <c r="AM75" s="155"/>
      <c r="AN75" s="155"/>
      <c r="AO75" s="155"/>
      <c r="AP75" s="155"/>
      <c r="AQ75" s="10"/>
    </row>
    <row r="76" spans="1:43" x14ac:dyDescent="0.2">
      <c r="A76" s="8"/>
      <c r="B76" s="7"/>
      <c r="C76" s="7"/>
      <c r="D76" s="155"/>
      <c r="E76" s="155"/>
      <c r="F76" s="155"/>
      <c r="G76" s="155"/>
      <c r="H76" s="155"/>
      <c r="I76" s="155"/>
      <c r="J76" s="155"/>
      <c r="K76" s="155"/>
      <c r="L76" s="155"/>
      <c r="M76" s="155"/>
      <c r="N76" s="155"/>
      <c r="O76" s="155"/>
      <c r="P76" s="155"/>
      <c r="Q76" s="155"/>
      <c r="R76" s="155"/>
      <c r="S76" s="155"/>
      <c r="T76" s="155"/>
      <c r="U76" s="155"/>
      <c r="V76" s="155"/>
      <c r="W76" s="155"/>
      <c r="X76" s="155"/>
      <c r="Y76" s="155"/>
      <c r="Z76" s="155"/>
      <c r="AA76" s="155"/>
      <c r="AB76" s="155"/>
      <c r="AC76" s="155"/>
      <c r="AD76" s="155"/>
      <c r="AE76" s="155"/>
      <c r="AF76" s="155"/>
      <c r="AG76" s="155"/>
      <c r="AH76" s="155"/>
      <c r="AI76" s="155"/>
      <c r="AJ76" s="155"/>
      <c r="AK76" s="155"/>
      <c r="AL76" s="155"/>
      <c r="AM76" s="155"/>
      <c r="AN76" s="155"/>
      <c r="AO76" s="155"/>
      <c r="AP76" s="155"/>
      <c r="AQ76" s="10"/>
    </row>
    <row r="77" spans="1:43" x14ac:dyDescent="0.2">
      <c r="A77" s="8"/>
      <c r="B77" s="7"/>
      <c r="C77" s="7"/>
      <c r="D77" s="155"/>
      <c r="E77" s="155"/>
      <c r="F77" s="155"/>
      <c r="G77" s="155"/>
      <c r="H77" s="155"/>
      <c r="I77" s="155"/>
      <c r="J77" s="155"/>
      <c r="K77" s="155"/>
      <c r="L77" s="155"/>
      <c r="M77" s="155"/>
      <c r="N77" s="155"/>
      <c r="O77" s="155"/>
      <c r="P77" s="155"/>
      <c r="Q77" s="155"/>
      <c r="R77" s="155"/>
      <c r="S77" s="155"/>
      <c r="T77" s="155"/>
      <c r="U77" s="155"/>
      <c r="V77" s="155"/>
      <c r="W77" s="155"/>
      <c r="X77" s="155"/>
      <c r="Y77" s="155"/>
      <c r="Z77" s="155"/>
      <c r="AA77" s="155"/>
      <c r="AB77" s="155"/>
      <c r="AC77" s="155"/>
      <c r="AD77" s="155"/>
      <c r="AE77" s="155"/>
      <c r="AF77" s="155"/>
      <c r="AG77" s="155"/>
      <c r="AH77" s="155"/>
      <c r="AI77" s="155"/>
      <c r="AJ77" s="155"/>
      <c r="AK77" s="155"/>
      <c r="AL77" s="155"/>
      <c r="AM77" s="155"/>
      <c r="AN77" s="155"/>
      <c r="AO77" s="155"/>
      <c r="AP77" s="155"/>
      <c r="AQ77" s="10"/>
    </row>
    <row r="78" spans="1:43" x14ac:dyDescent="0.2">
      <c r="A78" s="8"/>
      <c r="B78" s="7"/>
      <c r="C78" s="7"/>
      <c r="D78" s="155"/>
      <c r="E78" s="155"/>
      <c r="F78" s="155"/>
      <c r="G78" s="155"/>
      <c r="H78" s="155"/>
      <c r="I78" s="155"/>
      <c r="J78" s="155"/>
      <c r="K78" s="155"/>
      <c r="L78" s="155"/>
      <c r="M78" s="155"/>
      <c r="N78" s="155"/>
      <c r="O78" s="155"/>
      <c r="P78" s="155"/>
      <c r="Q78" s="155"/>
      <c r="R78" s="155"/>
      <c r="S78" s="155"/>
      <c r="T78" s="155"/>
      <c r="U78" s="155"/>
      <c r="V78" s="155"/>
      <c r="W78" s="155"/>
      <c r="X78" s="155"/>
      <c r="Y78" s="155"/>
      <c r="Z78" s="155"/>
      <c r="AA78" s="155"/>
      <c r="AB78" s="155"/>
      <c r="AC78" s="155"/>
      <c r="AD78" s="155"/>
      <c r="AE78" s="155"/>
      <c r="AF78" s="155"/>
      <c r="AG78" s="155"/>
      <c r="AH78" s="155"/>
      <c r="AI78" s="155"/>
      <c r="AJ78" s="155"/>
      <c r="AK78" s="155"/>
      <c r="AL78" s="155"/>
      <c r="AM78" s="155"/>
      <c r="AN78" s="155"/>
      <c r="AO78" s="155"/>
      <c r="AP78" s="155"/>
      <c r="AQ78" s="10"/>
    </row>
    <row r="79" spans="1:43" x14ac:dyDescent="0.2">
      <c r="A79" s="8"/>
      <c r="B79" s="7"/>
      <c r="C79" s="7"/>
      <c r="D79" s="155"/>
      <c r="E79" s="155"/>
      <c r="F79" s="155"/>
      <c r="G79" s="155"/>
      <c r="H79" s="155"/>
      <c r="I79" s="155"/>
      <c r="J79" s="155"/>
      <c r="K79" s="155"/>
      <c r="L79" s="155"/>
      <c r="M79" s="155"/>
      <c r="N79" s="155"/>
      <c r="O79" s="155"/>
      <c r="P79" s="155"/>
      <c r="Q79" s="155"/>
      <c r="R79" s="155"/>
      <c r="S79" s="155"/>
      <c r="T79" s="155"/>
      <c r="U79" s="155"/>
      <c r="V79" s="155"/>
      <c r="W79" s="155"/>
      <c r="X79" s="155"/>
      <c r="Y79" s="155"/>
      <c r="Z79" s="155"/>
      <c r="AA79" s="155"/>
      <c r="AB79" s="155"/>
      <c r="AC79" s="155"/>
      <c r="AD79" s="155"/>
      <c r="AE79" s="155"/>
      <c r="AF79" s="155"/>
      <c r="AG79" s="155"/>
      <c r="AH79" s="155"/>
      <c r="AI79" s="155"/>
      <c r="AJ79" s="155"/>
      <c r="AK79" s="155"/>
      <c r="AL79" s="155"/>
      <c r="AM79" s="155"/>
      <c r="AN79" s="155"/>
      <c r="AO79" s="155"/>
      <c r="AP79" s="155"/>
      <c r="AQ79" s="10"/>
    </row>
    <row r="80" spans="1:43" x14ac:dyDescent="0.2">
      <c r="A80" s="8"/>
      <c r="B80" s="7"/>
      <c r="C80" s="7"/>
      <c r="D80" s="155"/>
      <c r="E80" s="155"/>
      <c r="F80" s="155"/>
      <c r="G80" s="155"/>
      <c r="H80" s="155"/>
      <c r="I80" s="155"/>
      <c r="J80" s="155"/>
      <c r="K80" s="155"/>
      <c r="L80" s="155"/>
      <c r="M80" s="155"/>
      <c r="N80" s="155"/>
      <c r="O80" s="155"/>
      <c r="P80" s="155"/>
      <c r="Q80" s="155"/>
      <c r="R80" s="155"/>
      <c r="S80" s="155"/>
      <c r="T80" s="155"/>
      <c r="U80" s="155"/>
      <c r="V80" s="155"/>
      <c r="W80" s="155"/>
      <c r="X80" s="155"/>
      <c r="Y80" s="155"/>
      <c r="Z80" s="155"/>
      <c r="AA80" s="155"/>
      <c r="AB80" s="155"/>
      <c r="AC80" s="155"/>
      <c r="AD80" s="155"/>
      <c r="AE80" s="155"/>
      <c r="AF80" s="155"/>
      <c r="AG80" s="155"/>
      <c r="AH80" s="155"/>
      <c r="AI80" s="155"/>
      <c r="AJ80" s="155"/>
      <c r="AK80" s="155"/>
      <c r="AL80" s="155"/>
      <c r="AM80" s="155"/>
      <c r="AN80" s="155"/>
      <c r="AO80" s="155"/>
      <c r="AP80" s="155"/>
      <c r="AQ80" s="10"/>
    </row>
    <row r="81" spans="1:43" x14ac:dyDescent="0.2">
      <c r="A81" s="8"/>
      <c r="B81" s="7"/>
      <c r="C81" s="7"/>
      <c r="D81" s="155"/>
      <c r="E81" s="155"/>
      <c r="F81" s="155"/>
      <c r="G81" s="155"/>
      <c r="H81" s="155"/>
      <c r="I81" s="155"/>
      <c r="J81" s="155"/>
      <c r="K81" s="155"/>
      <c r="L81" s="155"/>
      <c r="M81" s="155"/>
      <c r="N81" s="155"/>
      <c r="O81" s="155"/>
      <c r="P81" s="155"/>
      <c r="Q81" s="155"/>
      <c r="R81" s="155"/>
      <c r="S81" s="155"/>
      <c r="T81" s="155"/>
      <c r="U81" s="155"/>
      <c r="V81" s="155"/>
      <c r="W81" s="155"/>
      <c r="X81" s="155"/>
      <c r="Y81" s="155"/>
      <c r="Z81" s="155"/>
      <c r="AA81" s="155"/>
      <c r="AB81" s="155"/>
      <c r="AC81" s="155"/>
      <c r="AD81" s="155"/>
      <c r="AE81" s="155"/>
      <c r="AF81" s="155"/>
      <c r="AG81" s="155"/>
      <c r="AH81" s="155"/>
      <c r="AI81" s="155"/>
      <c r="AJ81" s="155"/>
      <c r="AK81" s="155"/>
      <c r="AL81" s="155"/>
      <c r="AM81" s="155"/>
      <c r="AN81" s="155"/>
      <c r="AO81" s="155"/>
      <c r="AP81" s="155"/>
      <c r="AQ81" s="10"/>
    </row>
    <row r="82" spans="1:43" x14ac:dyDescent="0.2">
      <c r="A82" s="8"/>
      <c r="B82" s="7"/>
      <c r="C82" s="7"/>
      <c r="D82" s="155"/>
      <c r="E82" s="155"/>
      <c r="F82" s="155"/>
      <c r="G82" s="155"/>
      <c r="H82" s="155"/>
      <c r="I82" s="155"/>
      <c r="J82" s="155"/>
      <c r="K82" s="155"/>
      <c r="L82" s="155"/>
      <c r="M82" s="155"/>
      <c r="N82" s="155"/>
      <c r="O82" s="155"/>
      <c r="P82" s="155"/>
      <c r="Q82" s="155"/>
      <c r="R82" s="155"/>
      <c r="S82" s="155"/>
      <c r="T82" s="155"/>
      <c r="U82" s="155"/>
      <c r="V82" s="155"/>
      <c r="W82" s="155"/>
      <c r="X82" s="155"/>
      <c r="Y82" s="155"/>
      <c r="Z82" s="155"/>
      <c r="AA82" s="155"/>
      <c r="AB82" s="155"/>
      <c r="AC82" s="155"/>
      <c r="AD82" s="155"/>
      <c r="AE82" s="155"/>
      <c r="AF82" s="155"/>
      <c r="AG82" s="155"/>
      <c r="AH82" s="155"/>
      <c r="AI82" s="155"/>
      <c r="AJ82" s="155"/>
      <c r="AK82" s="155"/>
      <c r="AL82" s="155"/>
      <c r="AM82" s="155"/>
      <c r="AN82" s="155"/>
      <c r="AO82" s="155"/>
      <c r="AP82" s="155"/>
      <c r="AQ82" s="10"/>
    </row>
    <row r="83" spans="1:43" x14ac:dyDescent="0.2">
      <c r="A83" s="8"/>
      <c r="B83" s="7"/>
      <c r="C83" s="7"/>
      <c r="D83" s="155"/>
      <c r="E83" s="155"/>
      <c r="F83" s="155"/>
      <c r="G83" s="155"/>
      <c r="H83" s="155"/>
      <c r="I83" s="155"/>
      <c r="J83" s="155"/>
      <c r="K83" s="155"/>
      <c r="L83" s="155"/>
      <c r="M83" s="155"/>
      <c r="N83" s="155"/>
      <c r="O83" s="155"/>
      <c r="P83" s="155"/>
      <c r="Q83" s="155"/>
      <c r="R83" s="155"/>
      <c r="S83" s="155"/>
      <c r="T83" s="155"/>
      <c r="U83" s="155"/>
      <c r="V83" s="155"/>
      <c r="W83" s="155"/>
      <c r="X83" s="155"/>
      <c r="Y83" s="155"/>
      <c r="Z83" s="155"/>
      <c r="AA83" s="155"/>
      <c r="AB83" s="155"/>
      <c r="AC83" s="155"/>
      <c r="AD83" s="155"/>
      <c r="AE83" s="155"/>
      <c r="AF83" s="155"/>
      <c r="AG83" s="155"/>
      <c r="AH83" s="155"/>
      <c r="AI83" s="155"/>
      <c r="AJ83" s="155"/>
      <c r="AK83" s="155"/>
      <c r="AL83" s="155"/>
      <c r="AM83" s="155"/>
      <c r="AN83" s="155"/>
      <c r="AO83" s="155"/>
      <c r="AP83" s="155"/>
      <c r="AQ83" s="10"/>
    </row>
    <row r="84" spans="1:43" x14ac:dyDescent="0.2">
      <c r="A84" s="8"/>
      <c r="B84" s="7"/>
      <c r="C84" s="7"/>
      <c r="D84" s="155"/>
      <c r="E84" s="155"/>
      <c r="F84" s="155"/>
      <c r="G84" s="155"/>
      <c r="H84" s="155"/>
      <c r="I84" s="155"/>
      <c r="J84" s="155"/>
      <c r="K84" s="155"/>
      <c r="L84" s="155"/>
      <c r="M84" s="155"/>
      <c r="N84" s="155"/>
      <c r="O84" s="155"/>
      <c r="P84" s="155"/>
      <c r="Q84" s="155"/>
      <c r="R84" s="155"/>
      <c r="S84" s="155"/>
      <c r="T84" s="155"/>
      <c r="U84" s="155"/>
      <c r="V84" s="155"/>
      <c r="W84" s="155"/>
      <c r="X84" s="155"/>
      <c r="Y84" s="155"/>
      <c r="Z84" s="155"/>
      <c r="AA84" s="155"/>
      <c r="AB84" s="155"/>
      <c r="AC84" s="155"/>
      <c r="AD84" s="155"/>
      <c r="AE84" s="155"/>
      <c r="AF84" s="155"/>
      <c r="AG84" s="155"/>
      <c r="AH84" s="155"/>
      <c r="AI84" s="155"/>
      <c r="AJ84" s="155"/>
      <c r="AK84" s="155"/>
      <c r="AL84" s="155"/>
      <c r="AM84" s="155"/>
      <c r="AN84" s="155"/>
      <c r="AO84" s="155"/>
      <c r="AP84" s="155"/>
      <c r="AQ84" s="10"/>
    </row>
    <row r="85" spans="1:43" x14ac:dyDescent="0.2">
      <c r="A85" s="8"/>
      <c r="B85" s="7"/>
      <c r="C85" s="7"/>
      <c r="D85" s="155"/>
      <c r="E85" s="155"/>
      <c r="F85" s="155"/>
      <c r="G85" s="155"/>
      <c r="H85" s="155"/>
      <c r="I85" s="155"/>
      <c r="J85" s="155"/>
      <c r="K85" s="155"/>
      <c r="L85" s="155"/>
      <c r="M85" s="155"/>
      <c r="N85" s="155"/>
      <c r="O85" s="155"/>
      <c r="P85" s="155"/>
      <c r="Q85" s="155"/>
      <c r="R85" s="155"/>
      <c r="S85" s="155"/>
      <c r="T85" s="155"/>
      <c r="U85" s="155"/>
      <c r="V85" s="155"/>
      <c r="W85" s="155"/>
      <c r="X85" s="155"/>
      <c r="Y85" s="155"/>
      <c r="Z85" s="155"/>
      <c r="AA85" s="155"/>
      <c r="AB85" s="155"/>
      <c r="AC85" s="155"/>
      <c r="AD85" s="155"/>
      <c r="AE85" s="155"/>
      <c r="AF85" s="155"/>
      <c r="AG85" s="155"/>
      <c r="AH85" s="155"/>
      <c r="AI85" s="155"/>
      <c r="AJ85" s="155"/>
      <c r="AK85" s="155"/>
      <c r="AL85" s="155"/>
      <c r="AM85" s="155"/>
      <c r="AN85" s="155"/>
      <c r="AO85" s="155"/>
      <c r="AP85" s="155"/>
      <c r="AQ85" s="10"/>
    </row>
    <row r="86" spans="1:43" x14ac:dyDescent="0.2">
      <c r="A86" s="8"/>
      <c r="B86" s="7"/>
      <c r="C86" s="7"/>
      <c r="D86" s="155"/>
      <c r="E86" s="155"/>
      <c r="F86" s="155"/>
      <c r="G86" s="155"/>
      <c r="H86" s="155"/>
      <c r="I86" s="155"/>
      <c r="J86" s="155"/>
      <c r="K86" s="155"/>
      <c r="L86" s="155"/>
      <c r="M86" s="155"/>
      <c r="N86" s="155"/>
      <c r="O86" s="155"/>
      <c r="P86" s="155"/>
      <c r="Q86" s="155"/>
      <c r="R86" s="155"/>
      <c r="S86" s="155"/>
      <c r="T86" s="155"/>
      <c r="U86" s="155"/>
      <c r="V86" s="155"/>
      <c r="W86" s="155"/>
      <c r="X86" s="155"/>
      <c r="Y86" s="155"/>
      <c r="Z86" s="155"/>
      <c r="AA86" s="155"/>
      <c r="AB86" s="155"/>
      <c r="AC86" s="155"/>
      <c r="AD86" s="155"/>
      <c r="AE86" s="155"/>
      <c r="AF86" s="155"/>
      <c r="AG86" s="155"/>
      <c r="AH86" s="155"/>
      <c r="AI86" s="155"/>
      <c r="AJ86" s="155"/>
      <c r="AK86" s="155"/>
      <c r="AL86" s="155"/>
      <c r="AM86" s="155"/>
      <c r="AN86" s="155"/>
      <c r="AO86" s="155"/>
      <c r="AP86" s="155"/>
      <c r="AQ86" s="10"/>
    </row>
    <row r="87" spans="1:43" x14ac:dyDescent="0.2">
      <c r="A87" s="8"/>
      <c r="B87" s="7"/>
      <c r="C87" s="7"/>
      <c r="D87" s="155"/>
      <c r="E87" s="155"/>
      <c r="F87" s="155"/>
      <c r="G87" s="155"/>
      <c r="H87" s="155"/>
      <c r="I87" s="155"/>
      <c r="J87" s="155"/>
      <c r="K87" s="155"/>
      <c r="L87" s="155"/>
      <c r="M87" s="155"/>
      <c r="N87" s="155"/>
      <c r="O87" s="155"/>
      <c r="P87" s="155"/>
      <c r="Q87" s="155"/>
      <c r="R87" s="155"/>
      <c r="S87" s="155"/>
      <c r="T87" s="155"/>
      <c r="U87" s="155"/>
      <c r="V87" s="155"/>
      <c r="W87" s="155"/>
      <c r="X87" s="155"/>
      <c r="Y87" s="155"/>
      <c r="Z87" s="155"/>
      <c r="AA87" s="155"/>
      <c r="AB87" s="155"/>
      <c r="AC87" s="155"/>
      <c r="AD87" s="155"/>
      <c r="AE87" s="155"/>
      <c r="AF87" s="155"/>
      <c r="AG87" s="155"/>
      <c r="AH87" s="155"/>
      <c r="AI87" s="155"/>
      <c r="AJ87" s="155"/>
      <c r="AK87" s="155"/>
      <c r="AL87" s="155"/>
      <c r="AM87" s="155"/>
      <c r="AN87" s="155"/>
      <c r="AO87" s="155"/>
      <c r="AP87" s="155"/>
      <c r="AQ87" s="10"/>
    </row>
    <row r="88" spans="1:43" x14ac:dyDescent="0.2">
      <c r="A88" s="8"/>
      <c r="B88" s="7"/>
      <c r="C88" s="7"/>
      <c r="D88" s="155"/>
      <c r="E88" s="155"/>
      <c r="F88" s="155"/>
      <c r="G88" s="155"/>
      <c r="H88" s="155"/>
      <c r="I88" s="155"/>
      <c r="J88" s="155"/>
      <c r="K88" s="155"/>
      <c r="L88" s="155"/>
      <c r="M88" s="155"/>
      <c r="N88" s="155"/>
      <c r="O88" s="155"/>
      <c r="P88" s="155"/>
      <c r="Q88" s="155"/>
      <c r="R88" s="155"/>
      <c r="S88" s="155"/>
      <c r="T88" s="155"/>
      <c r="U88" s="155"/>
      <c r="V88" s="155"/>
      <c r="W88" s="155"/>
      <c r="X88" s="155"/>
      <c r="Y88" s="155"/>
      <c r="Z88" s="155"/>
      <c r="AA88" s="155"/>
      <c r="AB88" s="155"/>
      <c r="AC88" s="155"/>
      <c r="AD88" s="155"/>
      <c r="AE88" s="155"/>
      <c r="AF88" s="155"/>
      <c r="AG88" s="155"/>
      <c r="AH88" s="155"/>
      <c r="AI88" s="155"/>
      <c r="AJ88" s="155"/>
      <c r="AK88" s="155"/>
      <c r="AL88" s="155"/>
      <c r="AM88" s="155"/>
      <c r="AN88" s="155"/>
      <c r="AO88" s="155"/>
      <c r="AP88" s="155"/>
      <c r="AQ88" s="10"/>
    </row>
    <row r="89" spans="1:43" x14ac:dyDescent="0.2">
      <c r="A89" s="8"/>
      <c r="B89" s="7"/>
      <c r="C89" s="7"/>
      <c r="D89" s="155"/>
      <c r="E89" s="155"/>
      <c r="F89" s="155"/>
      <c r="G89" s="155"/>
      <c r="H89" s="155"/>
      <c r="I89" s="155"/>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155"/>
      <c r="AI89" s="155"/>
      <c r="AJ89" s="155"/>
      <c r="AK89" s="155"/>
      <c r="AL89" s="155"/>
      <c r="AM89" s="155"/>
      <c r="AN89" s="155"/>
      <c r="AO89" s="155"/>
      <c r="AP89" s="155"/>
      <c r="AQ89" s="10"/>
    </row>
    <row r="90" spans="1:43" x14ac:dyDescent="0.2">
      <c r="A90" s="8"/>
      <c r="B90" s="7"/>
      <c r="C90" s="7"/>
      <c r="D90" s="155"/>
      <c r="E90" s="155"/>
      <c r="F90" s="155"/>
      <c r="G90" s="155"/>
      <c r="H90" s="155"/>
      <c r="I90" s="155"/>
      <c r="J90" s="155"/>
      <c r="K90" s="155"/>
      <c r="L90" s="155"/>
      <c r="M90" s="155"/>
      <c r="N90" s="155"/>
      <c r="O90" s="155"/>
      <c r="P90" s="155"/>
      <c r="Q90" s="155"/>
      <c r="R90" s="155"/>
      <c r="S90" s="155"/>
      <c r="T90" s="155"/>
      <c r="U90" s="155"/>
      <c r="V90" s="155"/>
      <c r="W90" s="155"/>
      <c r="X90" s="155"/>
      <c r="Y90" s="155"/>
      <c r="Z90" s="155"/>
      <c r="AA90" s="155"/>
      <c r="AB90" s="155"/>
      <c r="AC90" s="155"/>
      <c r="AD90" s="155"/>
      <c r="AE90" s="155"/>
      <c r="AF90" s="155"/>
      <c r="AG90" s="155"/>
      <c r="AH90" s="155"/>
      <c r="AI90" s="155"/>
      <c r="AJ90" s="155"/>
      <c r="AK90" s="155"/>
      <c r="AL90" s="155"/>
      <c r="AM90" s="155"/>
      <c r="AN90" s="155"/>
      <c r="AO90" s="155"/>
      <c r="AP90" s="155"/>
      <c r="AQ90" s="10"/>
    </row>
    <row r="91" spans="1:43" x14ac:dyDescent="0.2">
      <c r="A91" s="8"/>
      <c r="B91" s="7"/>
      <c r="C91" s="7"/>
      <c r="D91" s="155"/>
      <c r="E91" s="155"/>
      <c r="F91" s="155"/>
      <c r="G91" s="155"/>
      <c r="H91" s="155"/>
      <c r="I91" s="155"/>
      <c r="J91" s="155"/>
      <c r="K91" s="155"/>
      <c r="L91" s="155"/>
      <c r="M91" s="155"/>
      <c r="N91" s="155"/>
      <c r="O91" s="155"/>
      <c r="P91" s="155"/>
      <c r="Q91" s="155"/>
      <c r="R91" s="155"/>
      <c r="S91" s="155"/>
      <c r="T91" s="155"/>
      <c r="U91" s="155"/>
      <c r="V91" s="155"/>
      <c r="W91" s="155"/>
      <c r="X91" s="155"/>
      <c r="Y91" s="155"/>
      <c r="Z91" s="155"/>
      <c r="AA91" s="155"/>
      <c r="AB91" s="155"/>
      <c r="AC91" s="155"/>
      <c r="AD91" s="155"/>
      <c r="AE91" s="155"/>
      <c r="AF91" s="155"/>
      <c r="AG91" s="155"/>
      <c r="AH91" s="155"/>
      <c r="AI91" s="155"/>
      <c r="AJ91" s="155"/>
      <c r="AK91" s="155"/>
      <c r="AL91" s="155"/>
      <c r="AM91" s="155"/>
      <c r="AN91" s="155"/>
      <c r="AO91" s="155"/>
      <c r="AP91" s="155"/>
      <c r="AQ91" s="10"/>
    </row>
    <row r="92" spans="1:43" x14ac:dyDescent="0.2">
      <c r="A92" s="8"/>
      <c r="B92" s="7"/>
      <c r="C92" s="7"/>
      <c r="D92" s="155"/>
      <c r="E92" s="155"/>
      <c r="F92" s="155"/>
      <c r="G92" s="155"/>
      <c r="H92" s="155"/>
      <c r="I92" s="155"/>
      <c r="J92" s="155"/>
      <c r="K92" s="155"/>
      <c r="L92" s="155"/>
      <c r="M92" s="155"/>
      <c r="N92" s="155"/>
      <c r="O92" s="155"/>
      <c r="P92" s="155"/>
      <c r="Q92" s="155"/>
      <c r="R92" s="155"/>
      <c r="S92" s="155"/>
      <c r="T92" s="155"/>
      <c r="U92" s="155"/>
      <c r="V92" s="155"/>
      <c r="W92" s="155"/>
      <c r="X92" s="155"/>
      <c r="Y92" s="155"/>
      <c r="Z92" s="155"/>
      <c r="AA92" s="155"/>
      <c r="AB92" s="155"/>
      <c r="AC92" s="155"/>
      <c r="AD92" s="155"/>
      <c r="AE92" s="155"/>
      <c r="AF92" s="155"/>
      <c r="AG92" s="155"/>
      <c r="AH92" s="155"/>
      <c r="AI92" s="155"/>
      <c r="AJ92" s="155"/>
      <c r="AK92" s="155"/>
      <c r="AL92" s="155"/>
      <c r="AM92" s="155"/>
      <c r="AN92" s="155"/>
      <c r="AO92" s="155"/>
      <c r="AP92" s="155"/>
      <c r="AQ92" s="10"/>
    </row>
    <row r="93" spans="1:43" x14ac:dyDescent="0.2">
      <c r="A93" s="8"/>
      <c r="B93" s="7"/>
      <c r="C93" s="7"/>
      <c r="D93" s="155"/>
      <c r="E93" s="155"/>
      <c r="F93" s="155"/>
      <c r="G93" s="155"/>
      <c r="H93" s="155"/>
      <c r="I93" s="155"/>
      <c r="J93" s="155"/>
      <c r="K93" s="155"/>
      <c r="L93" s="155"/>
      <c r="M93" s="155"/>
      <c r="N93" s="155"/>
      <c r="O93" s="155"/>
      <c r="P93" s="155"/>
      <c r="Q93" s="155"/>
      <c r="R93" s="155"/>
      <c r="S93" s="155"/>
      <c r="T93" s="155"/>
      <c r="U93" s="155"/>
      <c r="V93" s="155"/>
      <c r="W93" s="155"/>
      <c r="X93" s="155"/>
      <c r="Y93" s="155"/>
      <c r="Z93" s="155"/>
      <c r="AA93" s="155"/>
      <c r="AB93" s="155"/>
      <c r="AC93" s="155"/>
      <c r="AD93" s="155"/>
      <c r="AE93" s="155"/>
      <c r="AF93" s="155"/>
      <c r="AG93" s="155"/>
      <c r="AH93" s="155"/>
      <c r="AI93" s="155"/>
      <c r="AJ93" s="155"/>
      <c r="AK93" s="155"/>
      <c r="AL93" s="155"/>
      <c r="AM93" s="155"/>
      <c r="AN93" s="155"/>
      <c r="AO93" s="155"/>
      <c r="AP93" s="155"/>
      <c r="AQ93" s="10"/>
    </row>
    <row r="94" spans="1:43" x14ac:dyDescent="0.2">
      <c r="A94" s="8"/>
      <c r="B94" s="7"/>
      <c r="C94" s="7"/>
      <c r="D94" s="155"/>
      <c r="E94" s="155"/>
      <c r="F94" s="155"/>
      <c r="G94" s="155"/>
      <c r="H94" s="155"/>
      <c r="I94" s="155"/>
      <c r="J94" s="155"/>
      <c r="K94" s="155"/>
      <c r="L94" s="155"/>
      <c r="M94" s="155"/>
      <c r="N94" s="155"/>
      <c r="O94" s="155"/>
      <c r="P94" s="155"/>
      <c r="Q94" s="155"/>
      <c r="R94" s="155"/>
      <c r="S94" s="155"/>
      <c r="T94" s="155"/>
      <c r="U94" s="155"/>
      <c r="V94" s="155"/>
      <c r="W94" s="155"/>
      <c r="X94" s="155"/>
      <c r="Y94" s="155"/>
      <c r="Z94" s="155"/>
      <c r="AA94" s="155"/>
      <c r="AB94" s="155"/>
      <c r="AC94" s="155"/>
      <c r="AD94" s="155"/>
      <c r="AE94" s="155"/>
      <c r="AF94" s="155"/>
      <c r="AG94" s="155"/>
      <c r="AH94" s="155"/>
      <c r="AI94" s="155"/>
      <c r="AJ94" s="155"/>
      <c r="AK94" s="155"/>
      <c r="AL94" s="155"/>
      <c r="AM94" s="155"/>
      <c r="AN94" s="155"/>
      <c r="AO94" s="155"/>
      <c r="AP94" s="155"/>
      <c r="AQ94" s="10"/>
    </row>
    <row r="95" spans="1:43" x14ac:dyDescent="0.2">
      <c r="A95" s="8"/>
      <c r="B95" s="7"/>
      <c r="C95" s="7"/>
      <c r="D95" s="155"/>
      <c r="E95" s="155"/>
      <c r="F95" s="155"/>
      <c r="G95" s="155"/>
      <c r="H95" s="155"/>
      <c r="I95" s="155"/>
      <c r="J95" s="155"/>
      <c r="K95" s="155"/>
      <c r="L95" s="155"/>
      <c r="M95" s="155"/>
      <c r="N95" s="155"/>
      <c r="O95" s="155"/>
      <c r="P95" s="155"/>
      <c r="Q95" s="155"/>
      <c r="R95" s="155"/>
      <c r="S95" s="155"/>
      <c r="T95" s="155"/>
      <c r="U95" s="155"/>
      <c r="V95" s="155"/>
      <c r="W95" s="155"/>
      <c r="X95" s="155"/>
      <c r="Y95" s="155"/>
      <c r="Z95" s="155"/>
      <c r="AA95" s="155"/>
      <c r="AB95" s="155"/>
      <c r="AC95" s="155"/>
      <c r="AD95" s="155"/>
      <c r="AE95" s="155"/>
      <c r="AF95" s="155"/>
      <c r="AG95" s="155"/>
      <c r="AH95" s="155"/>
      <c r="AI95" s="155"/>
      <c r="AJ95" s="155"/>
      <c r="AK95" s="155"/>
      <c r="AL95" s="155"/>
      <c r="AM95" s="155"/>
      <c r="AN95" s="155"/>
      <c r="AO95" s="155"/>
      <c r="AP95" s="155"/>
      <c r="AQ95" s="10"/>
    </row>
    <row r="96" spans="1:43" x14ac:dyDescent="0.2">
      <c r="A96" s="8"/>
      <c r="B96" s="7"/>
      <c r="C96" s="7"/>
      <c r="D96" s="155"/>
      <c r="E96" s="155"/>
      <c r="F96" s="155"/>
      <c r="G96" s="155"/>
      <c r="H96" s="155"/>
      <c r="I96" s="155"/>
      <c r="J96" s="155"/>
      <c r="K96" s="155"/>
      <c r="L96" s="155"/>
      <c r="M96" s="155"/>
      <c r="N96" s="155"/>
      <c r="O96" s="155"/>
      <c r="P96" s="155"/>
      <c r="Q96" s="155"/>
      <c r="R96" s="155"/>
      <c r="S96" s="155"/>
      <c r="T96" s="155"/>
      <c r="U96" s="155"/>
      <c r="V96" s="155"/>
      <c r="W96" s="155"/>
      <c r="X96" s="155"/>
      <c r="Y96" s="155"/>
      <c r="Z96" s="155"/>
      <c r="AA96" s="155"/>
      <c r="AB96" s="155"/>
      <c r="AC96" s="155"/>
      <c r="AD96" s="155"/>
      <c r="AE96" s="155"/>
      <c r="AF96" s="155"/>
      <c r="AG96" s="155"/>
      <c r="AH96" s="155"/>
      <c r="AI96" s="155"/>
      <c r="AJ96" s="155"/>
      <c r="AK96" s="155"/>
      <c r="AL96" s="155"/>
      <c r="AM96" s="155"/>
      <c r="AN96" s="155"/>
      <c r="AO96" s="155"/>
      <c r="AP96" s="155"/>
      <c r="AQ96" s="10"/>
    </row>
    <row r="97" spans="1:43" x14ac:dyDescent="0.2">
      <c r="A97" s="8"/>
      <c r="B97" s="7"/>
      <c r="C97" s="7"/>
      <c r="D97" s="155"/>
      <c r="E97" s="155"/>
      <c r="F97" s="155"/>
      <c r="G97" s="155"/>
      <c r="H97" s="155"/>
      <c r="I97" s="155"/>
      <c r="J97" s="155"/>
      <c r="K97" s="155"/>
      <c r="L97" s="155"/>
      <c r="M97" s="155"/>
      <c r="N97" s="155"/>
      <c r="O97" s="155"/>
      <c r="P97" s="155"/>
      <c r="Q97" s="155"/>
      <c r="R97" s="155"/>
      <c r="S97" s="155"/>
      <c r="T97" s="155"/>
      <c r="U97" s="155"/>
      <c r="V97" s="155"/>
      <c r="W97" s="155"/>
      <c r="X97" s="155"/>
      <c r="Y97" s="155"/>
      <c r="Z97" s="155"/>
      <c r="AA97" s="155"/>
      <c r="AB97" s="155"/>
      <c r="AC97" s="155"/>
      <c r="AD97" s="155"/>
      <c r="AE97" s="155"/>
      <c r="AF97" s="155"/>
      <c r="AG97" s="155"/>
      <c r="AH97" s="155"/>
      <c r="AI97" s="155"/>
      <c r="AJ97" s="155"/>
      <c r="AK97" s="155"/>
      <c r="AL97" s="155"/>
      <c r="AM97" s="155"/>
      <c r="AN97" s="155"/>
      <c r="AO97" s="155"/>
      <c r="AP97" s="155"/>
      <c r="AQ97" s="10"/>
    </row>
    <row r="98" spans="1:43" x14ac:dyDescent="0.2">
      <c r="A98" s="8"/>
      <c r="B98" s="7"/>
      <c r="C98" s="7"/>
      <c r="D98" s="155"/>
      <c r="E98" s="155"/>
      <c r="F98" s="155"/>
      <c r="G98" s="155"/>
      <c r="H98" s="155"/>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c r="AK98" s="155"/>
      <c r="AL98" s="155"/>
      <c r="AM98" s="155"/>
      <c r="AN98" s="155"/>
      <c r="AO98" s="155"/>
      <c r="AP98" s="155"/>
      <c r="AQ98" s="10"/>
    </row>
    <row r="99" spans="1:43" x14ac:dyDescent="0.2">
      <c r="A99" s="8"/>
      <c r="B99" s="7"/>
      <c r="C99" s="7"/>
      <c r="D99" s="155"/>
      <c r="E99" s="155"/>
      <c r="F99" s="155"/>
      <c r="G99" s="155"/>
      <c r="H99" s="155"/>
      <c r="I99" s="155"/>
      <c r="J99" s="155"/>
      <c r="K99" s="155"/>
      <c r="L99" s="155"/>
      <c r="M99" s="155"/>
      <c r="N99" s="155"/>
      <c r="O99" s="155"/>
      <c r="P99" s="155"/>
      <c r="Q99" s="155"/>
      <c r="R99" s="155"/>
      <c r="S99" s="155"/>
      <c r="T99" s="155"/>
      <c r="U99" s="155"/>
      <c r="V99" s="155"/>
      <c r="W99" s="155"/>
      <c r="X99" s="155"/>
      <c r="Y99" s="155"/>
      <c r="Z99" s="155"/>
      <c r="AA99" s="155"/>
      <c r="AB99" s="155"/>
      <c r="AC99" s="155"/>
      <c r="AD99" s="155"/>
      <c r="AE99" s="155"/>
      <c r="AF99" s="155"/>
      <c r="AG99" s="155"/>
      <c r="AH99" s="155"/>
      <c r="AI99" s="155"/>
      <c r="AJ99" s="155"/>
      <c r="AK99" s="155"/>
      <c r="AL99" s="155"/>
      <c r="AM99" s="155"/>
      <c r="AN99" s="155"/>
      <c r="AO99" s="155"/>
      <c r="AP99" s="155"/>
      <c r="AQ99" s="10"/>
    </row>
    <row r="100" spans="1:43" x14ac:dyDescent="0.2">
      <c r="A100" s="8"/>
      <c r="B100" s="7"/>
      <c r="C100" s="7"/>
      <c r="D100" s="155"/>
      <c r="E100" s="155"/>
      <c r="F100" s="155"/>
      <c r="G100" s="155"/>
      <c r="H100" s="155"/>
      <c r="I100" s="155"/>
      <c r="J100" s="155"/>
      <c r="K100" s="155"/>
      <c r="L100" s="155"/>
      <c r="M100" s="155"/>
      <c r="N100" s="155"/>
      <c r="O100" s="155"/>
      <c r="P100" s="155"/>
      <c r="Q100" s="155"/>
      <c r="R100" s="155"/>
      <c r="S100" s="155"/>
      <c r="T100" s="155"/>
      <c r="U100" s="155"/>
      <c r="V100" s="155"/>
      <c r="W100" s="155"/>
      <c r="X100" s="155"/>
      <c r="Y100" s="155"/>
      <c r="Z100" s="155"/>
      <c r="AA100" s="155"/>
      <c r="AB100" s="155"/>
      <c r="AC100" s="155"/>
      <c r="AD100" s="155"/>
      <c r="AE100" s="155"/>
      <c r="AF100" s="155"/>
      <c r="AG100" s="155"/>
      <c r="AH100" s="155"/>
      <c r="AI100" s="155"/>
      <c r="AJ100" s="155"/>
      <c r="AK100" s="155"/>
      <c r="AL100" s="155"/>
      <c r="AM100" s="155"/>
      <c r="AN100" s="155"/>
      <c r="AO100" s="155"/>
      <c r="AP100" s="155"/>
      <c r="AQ100" s="10"/>
    </row>
    <row r="101" spans="1:43" x14ac:dyDescent="0.2">
      <c r="A101" s="8"/>
      <c r="B101" s="7"/>
      <c r="C101" s="7"/>
      <c r="D101" s="155"/>
      <c r="E101" s="155"/>
      <c r="F101" s="155"/>
      <c r="G101" s="155"/>
      <c r="H101" s="155"/>
      <c r="I101" s="155"/>
      <c r="J101" s="155"/>
      <c r="K101" s="155"/>
      <c r="L101" s="155"/>
      <c r="M101" s="155"/>
      <c r="N101" s="155"/>
      <c r="O101" s="155"/>
      <c r="P101" s="155"/>
      <c r="Q101" s="155"/>
      <c r="R101" s="155"/>
      <c r="S101" s="155"/>
      <c r="T101" s="155"/>
      <c r="U101" s="155"/>
      <c r="V101" s="155"/>
      <c r="W101" s="155"/>
      <c r="X101" s="155"/>
      <c r="Y101" s="155"/>
      <c r="Z101" s="155"/>
      <c r="AA101" s="155"/>
      <c r="AB101" s="155"/>
      <c r="AC101" s="155"/>
      <c r="AD101" s="155"/>
      <c r="AE101" s="155"/>
      <c r="AF101" s="155"/>
      <c r="AG101" s="155"/>
      <c r="AH101" s="155"/>
      <c r="AI101" s="155"/>
      <c r="AJ101" s="155"/>
      <c r="AK101" s="155"/>
      <c r="AL101" s="155"/>
      <c r="AM101" s="155"/>
      <c r="AN101" s="155"/>
      <c r="AO101" s="155"/>
      <c r="AP101" s="155"/>
      <c r="AQ101" s="10"/>
    </row>
    <row r="102" spans="1:43" x14ac:dyDescent="0.2">
      <c r="A102" s="8"/>
      <c r="B102" s="7"/>
      <c r="C102" s="7"/>
      <c r="D102" s="155"/>
      <c r="E102" s="155"/>
      <c r="F102" s="155"/>
      <c r="G102" s="155"/>
      <c r="H102" s="155"/>
      <c r="I102" s="155"/>
      <c r="J102" s="155"/>
      <c r="K102" s="155"/>
      <c r="L102" s="155"/>
      <c r="M102" s="155"/>
      <c r="N102" s="155"/>
      <c r="O102" s="155"/>
      <c r="P102" s="155"/>
      <c r="Q102" s="155"/>
      <c r="R102" s="155"/>
      <c r="S102" s="155"/>
      <c r="T102" s="155"/>
      <c r="U102" s="155"/>
      <c r="V102" s="155"/>
      <c r="W102" s="155"/>
      <c r="X102" s="155"/>
      <c r="Y102" s="155"/>
      <c r="Z102" s="155"/>
      <c r="AA102" s="155"/>
      <c r="AB102" s="155"/>
      <c r="AC102" s="155"/>
      <c r="AD102" s="155"/>
      <c r="AE102" s="155"/>
      <c r="AF102" s="155"/>
      <c r="AG102" s="155"/>
      <c r="AH102" s="155"/>
      <c r="AI102" s="155"/>
      <c r="AJ102" s="155"/>
      <c r="AK102" s="155"/>
      <c r="AL102" s="155"/>
      <c r="AM102" s="155"/>
      <c r="AN102" s="155"/>
      <c r="AO102" s="155"/>
      <c r="AP102" s="155"/>
      <c r="AQ102" s="10"/>
    </row>
    <row r="103" spans="1:43" x14ac:dyDescent="0.2">
      <c r="A103" s="8"/>
      <c r="B103" s="7"/>
      <c r="C103" s="7"/>
      <c r="D103" s="155"/>
      <c r="E103" s="155"/>
      <c r="F103" s="155"/>
      <c r="G103" s="155"/>
      <c r="H103" s="155"/>
      <c r="I103" s="155"/>
      <c r="J103" s="155"/>
      <c r="K103" s="155"/>
      <c r="L103" s="155"/>
      <c r="M103" s="155"/>
      <c r="N103" s="155"/>
      <c r="O103" s="155"/>
      <c r="P103" s="155"/>
      <c r="Q103" s="155"/>
      <c r="R103" s="155"/>
      <c r="S103" s="155"/>
      <c r="T103" s="155"/>
      <c r="U103" s="155"/>
      <c r="V103" s="155"/>
      <c r="W103" s="155"/>
      <c r="X103" s="155"/>
      <c r="Y103" s="155"/>
      <c r="Z103" s="155"/>
      <c r="AA103" s="155"/>
      <c r="AB103" s="155"/>
      <c r="AC103" s="155"/>
      <c r="AD103" s="155"/>
      <c r="AE103" s="155"/>
      <c r="AF103" s="155"/>
      <c r="AG103" s="155"/>
      <c r="AH103" s="155"/>
      <c r="AI103" s="155"/>
      <c r="AJ103" s="155"/>
      <c r="AK103" s="155"/>
      <c r="AL103" s="155"/>
      <c r="AM103" s="155"/>
      <c r="AN103" s="155"/>
      <c r="AO103" s="155"/>
      <c r="AP103" s="155"/>
      <c r="AQ103" s="10"/>
    </row>
    <row r="104" spans="1:43" x14ac:dyDescent="0.2">
      <c r="A104" s="8"/>
      <c r="B104" s="7"/>
      <c r="C104" s="7"/>
      <c r="D104" s="155"/>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c r="AC104" s="155"/>
      <c r="AD104" s="155"/>
      <c r="AE104" s="155"/>
      <c r="AF104" s="155"/>
      <c r="AG104" s="155"/>
      <c r="AH104" s="155"/>
      <c r="AI104" s="155"/>
      <c r="AJ104" s="155"/>
      <c r="AK104" s="155"/>
      <c r="AL104" s="155"/>
      <c r="AM104" s="155"/>
      <c r="AN104" s="155"/>
      <c r="AO104" s="155"/>
      <c r="AP104" s="155"/>
      <c r="AQ104" s="10"/>
    </row>
    <row r="105" spans="1:43" x14ac:dyDescent="0.2">
      <c r="A105" s="8"/>
      <c r="B105" s="7"/>
      <c r="C105" s="7"/>
      <c r="D105" s="155"/>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c r="AC105" s="155"/>
      <c r="AD105" s="155"/>
      <c r="AE105" s="155"/>
      <c r="AF105" s="155"/>
      <c r="AG105" s="155"/>
      <c r="AH105" s="155"/>
      <c r="AI105" s="155"/>
      <c r="AJ105" s="155"/>
      <c r="AK105" s="155"/>
      <c r="AL105" s="155"/>
      <c r="AM105" s="155"/>
      <c r="AN105" s="155"/>
      <c r="AO105" s="155"/>
      <c r="AP105" s="155"/>
      <c r="AQ105" s="10"/>
    </row>
    <row r="106" spans="1:43" x14ac:dyDescent="0.2">
      <c r="A106" s="8"/>
      <c r="B106" s="7"/>
      <c r="C106" s="7"/>
      <c r="D106" s="155"/>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c r="AC106" s="155"/>
      <c r="AD106" s="155"/>
      <c r="AE106" s="155"/>
      <c r="AF106" s="155"/>
      <c r="AG106" s="155"/>
      <c r="AH106" s="155"/>
      <c r="AI106" s="155"/>
      <c r="AJ106" s="155"/>
      <c r="AK106" s="155"/>
      <c r="AL106" s="155"/>
      <c r="AM106" s="155"/>
      <c r="AN106" s="155"/>
      <c r="AO106" s="155"/>
      <c r="AP106" s="155"/>
      <c r="AQ106" s="10"/>
    </row>
    <row r="107" spans="1:43" x14ac:dyDescent="0.2">
      <c r="A107" s="8"/>
      <c r="B107" s="7"/>
      <c r="C107" s="7"/>
      <c r="D107" s="155"/>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c r="AC107" s="155"/>
      <c r="AD107" s="155"/>
      <c r="AE107" s="155"/>
      <c r="AF107" s="155"/>
      <c r="AG107" s="155"/>
      <c r="AH107" s="155"/>
      <c r="AI107" s="155"/>
      <c r="AJ107" s="155"/>
      <c r="AK107" s="155"/>
      <c r="AL107" s="155"/>
      <c r="AM107" s="155"/>
      <c r="AN107" s="155"/>
      <c r="AO107" s="155"/>
      <c r="AP107" s="155"/>
      <c r="AQ107" s="10"/>
    </row>
    <row r="108" spans="1:43" x14ac:dyDescent="0.2">
      <c r="A108" s="8"/>
      <c r="B108" s="7"/>
      <c r="C108" s="7"/>
      <c r="D108" s="155"/>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c r="AC108" s="155"/>
      <c r="AD108" s="155"/>
      <c r="AE108" s="155"/>
      <c r="AF108" s="155"/>
      <c r="AG108" s="155"/>
      <c r="AH108" s="155"/>
      <c r="AI108" s="155"/>
      <c r="AJ108" s="155"/>
      <c r="AK108" s="155"/>
      <c r="AL108" s="155"/>
      <c r="AM108" s="155"/>
      <c r="AN108" s="155"/>
      <c r="AO108" s="155"/>
      <c r="AP108" s="155"/>
      <c r="AQ108" s="10"/>
    </row>
    <row r="109" spans="1:43" x14ac:dyDescent="0.2">
      <c r="A109" s="8"/>
      <c r="B109" s="7"/>
      <c r="C109" s="7"/>
      <c r="D109" s="155"/>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c r="AC109" s="155"/>
      <c r="AD109" s="155"/>
      <c r="AE109" s="155"/>
      <c r="AF109" s="155"/>
      <c r="AG109" s="155"/>
      <c r="AH109" s="155"/>
      <c r="AI109" s="155"/>
      <c r="AJ109" s="155"/>
      <c r="AK109" s="155"/>
      <c r="AL109" s="155"/>
      <c r="AM109" s="155"/>
      <c r="AN109" s="155"/>
      <c r="AO109" s="155"/>
      <c r="AP109" s="155"/>
      <c r="AQ109" s="10"/>
    </row>
    <row r="110" spans="1:43" x14ac:dyDescent="0.2">
      <c r="A110" s="8"/>
      <c r="B110" s="7"/>
      <c r="C110" s="7"/>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0"/>
    </row>
    <row r="111" spans="1:43" x14ac:dyDescent="0.2">
      <c r="A111" s="8"/>
      <c r="B111" s="7"/>
      <c r="C111" s="7"/>
      <c r="D111" s="155"/>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c r="AC111" s="155"/>
      <c r="AD111" s="155"/>
      <c r="AE111" s="155"/>
      <c r="AF111" s="155"/>
      <c r="AG111" s="155"/>
      <c r="AH111" s="155"/>
      <c r="AI111" s="155"/>
      <c r="AJ111" s="155"/>
      <c r="AK111" s="155"/>
      <c r="AL111" s="155"/>
      <c r="AM111" s="155"/>
      <c r="AN111" s="155"/>
      <c r="AO111" s="155"/>
      <c r="AP111" s="155"/>
      <c r="AQ111" s="10"/>
    </row>
    <row r="112" spans="1:43" x14ac:dyDescent="0.2">
      <c r="A112" s="8"/>
      <c r="B112" s="7"/>
      <c r="C112" s="7"/>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55"/>
      <c r="AH112" s="155"/>
      <c r="AI112" s="155"/>
      <c r="AJ112" s="155"/>
      <c r="AK112" s="155"/>
      <c r="AL112" s="155"/>
      <c r="AM112" s="155"/>
      <c r="AN112" s="155"/>
      <c r="AO112" s="155"/>
      <c r="AP112" s="155"/>
      <c r="AQ112" s="10"/>
    </row>
    <row r="113" spans="1:43" x14ac:dyDescent="0.2">
      <c r="A113" s="8"/>
      <c r="B113" s="7"/>
      <c r="C113" s="7"/>
      <c r="D113" s="155"/>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c r="AC113" s="155"/>
      <c r="AD113" s="155"/>
      <c r="AE113" s="155"/>
      <c r="AF113" s="155"/>
      <c r="AG113" s="155"/>
      <c r="AH113" s="155"/>
      <c r="AI113" s="155"/>
      <c r="AJ113" s="155"/>
      <c r="AK113" s="155"/>
      <c r="AL113" s="155"/>
      <c r="AM113" s="155"/>
      <c r="AN113" s="155"/>
      <c r="AO113" s="155"/>
      <c r="AP113" s="155"/>
      <c r="AQ113" s="10"/>
    </row>
    <row r="114" spans="1:43" x14ac:dyDescent="0.2">
      <c r="A114" s="8"/>
      <c r="B114" s="7"/>
      <c r="C114" s="7"/>
      <c r="D114" s="155"/>
      <c r="E114" s="155"/>
      <c r="F114" s="155"/>
      <c r="G114" s="155"/>
      <c r="H114" s="155"/>
      <c r="I114" s="155"/>
      <c r="J114" s="155"/>
      <c r="K114" s="155"/>
      <c r="L114" s="155"/>
      <c r="M114" s="155"/>
      <c r="N114" s="155"/>
      <c r="O114" s="155"/>
      <c r="P114" s="155"/>
      <c r="Q114" s="155"/>
      <c r="R114" s="155"/>
      <c r="S114" s="155"/>
      <c r="T114" s="155"/>
      <c r="U114" s="155"/>
      <c r="V114" s="155"/>
      <c r="W114" s="155"/>
      <c r="X114" s="155"/>
      <c r="Y114" s="155"/>
      <c r="Z114" s="155"/>
      <c r="AA114" s="155"/>
      <c r="AB114" s="155"/>
      <c r="AC114" s="155"/>
      <c r="AD114" s="155"/>
      <c r="AE114" s="155"/>
      <c r="AF114" s="155"/>
      <c r="AG114" s="155"/>
      <c r="AH114" s="155"/>
      <c r="AI114" s="155"/>
      <c r="AJ114" s="155"/>
      <c r="AK114" s="155"/>
      <c r="AL114" s="155"/>
      <c r="AM114" s="155"/>
      <c r="AN114" s="155"/>
      <c r="AO114" s="155"/>
      <c r="AP114" s="155"/>
      <c r="AQ114" s="10"/>
    </row>
    <row r="115" spans="1:43" x14ac:dyDescent="0.2">
      <c r="A115" s="8"/>
      <c r="B115" s="7"/>
      <c r="C115" s="7"/>
      <c r="D115" s="155"/>
      <c r="E115" s="155"/>
      <c r="F115" s="155"/>
      <c r="G115" s="155"/>
      <c r="H115" s="155"/>
      <c r="I115" s="155"/>
      <c r="J115" s="155"/>
      <c r="K115" s="155"/>
      <c r="L115" s="155"/>
      <c r="M115" s="155"/>
      <c r="N115" s="155"/>
      <c r="O115" s="155"/>
      <c r="P115" s="155"/>
      <c r="Q115" s="155"/>
      <c r="R115" s="155"/>
      <c r="S115" s="155"/>
      <c r="T115" s="155"/>
      <c r="U115" s="155"/>
      <c r="V115" s="155"/>
      <c r="W115" s="155"/>
      <c r="X115" s="155"/>
      <c r="Y115" s="155"/>
      <c r="Z115" s="155"/>
      <c r="AA115" s="155"/>
      <c r="AB115" s="155"/>
      <c r="AC115" s="155"/>
      <c r="AD115" s="155"/>
      <c r="AE115" s="155"/>
      <c r="AF115" s="155"/>
      <c r="AG115" s="155"/>
      <c r="AH115" s="155"/>
      <c r="AI115" s="155"/>
      <c r="AJ115" s="155"/>
      <c r="AK115" s="155"/>
      <c r="AL115" s="155"/>
      <c r="AM115" s="155"/>
      <c r="AN115" s="155"/>
      <c r="AO115" s="155"/>
      <c r="AP115" s="155"/>
      <c r="AQ115" s="10"/>
    </row>
    <row r="116" spans="1:43" x14ac:dyDescent="0.2">
      <c r="A116" s="8"/>
      <c r="B116" s="7"/>
      <c r="C116" s="7"/>
      <c r="D116" s="155"/>
      <c r="E116" s="155"/>
      <c r="F116" s="155"/>
      <c r="G116" s="155"/>
      <c r="H116" s="155"/>
      <c r="I116" s="155"/>
      <c r="J116" s="155"/>
      <c r="K116" s="155"/>
      <c r="L116" s="155"/>
      <c r="M116" s="155"/>
      <c r="N116" s="155"/>
      <c r="O116" s="155"/>
      <c r="P116" s="155"/>
      <c r="Q116" s="155"/>
      <c r="R116" s="155"/>
      <c r="S116" s="155"/>
      <c r="T116" s="155"/>
      <c r="U116" s="155"/>
      <c r="V116" s="155"/>
      <c r="W116" s="155"/>
      <c r="X116" s="155"/>
      <c r="Y116" s="155"/>
      <c r="Z116" s="155"/>
      <c r="AA116" s="155"/>
      <c r="AB116" s="155"/>
      <c r="AC116" s="155"/>
      <c r="AD116" s="155"/>
      <c r="AE116" s="155"/>
      <c r="AF116" s="155"/>
      <c r="AG116" s="155"/>
      <c r="AH116" s="155"/>
      <c r="AI116" s="155"/>
      <c r="AJ116" s="155"/>
      <c r="AK116" s="155"/>
      <c r="AL116" s="155"/>
      <c r="AM116" s="155"/>
      <c r="AN116" s="155"/>
      <c r="AO116" s="155"/>
      <c r="AP116" s="155"/>
      <c r="AQ116" s="10"/>
    </row>
    <row r="117" spans="1:43" x14ac:dyDescent="0.2">
      <c r="A117" s="8"/>
      <c r="B117" s="7"/>
      <c r="C117" s="7"/>
      <c r="D117" s="155"/>
      <c r="E117" s="155"/>
      <c r="F117" s="155"/>
      <c r="G117" s="155"/>
      <c r="H117" s="155"/>
      <c r="I117" s="155"/>
      <c r="J117" s="155"/>
      <c r="K117" s="155"/>
      <c r="L117" s="155"/>
      <c r="M117" s="155"/>
      <c r="N117" s="155"/>
      <c r="O117" s="155"/>
      <c r="P117" s="155"/>
      <c r="Q117" s="155"/>
      <c r="R117" s="155"/>
      <c r="S117" s="155"/>
      <c r="T117" s="155"/>
      <c r="U117" s="155"/>
      <c r="V117" s="155"/>
      <c r="W117" s="155"/>
      <c r="X117" s="155"/>
      <c r="Y117" s="155"/>
      <c r="Z117" s="155"/>
      <c r="AA117" s="155"/>
      <c r="AB117" s="155"/>
      <c r="AC117" s="155"/>
      <c r="AD117" s="155"/>
      <c r="AE117" s="155"/>
      <c r="AF117" s="155"/>
      <c r="AG117" s="155"/>
      <c r="AH117" s="155"/>
      <c r="AI117" s="155"/>
      <c r="AJ117" s="155"/>
      <c r="AK117" s="155"/>
      <c r="AL117" s="155"/>
      <c r="AM117" s="155"/>
      <c r="AN117" s="155"/>
      <c r="AO117" s="155"/>
      <c r="AP117" s="155"/>
      <c r="AQ117" s="10"/>
    </row>
    <row r="118" spans="1:43" x14ac:dyDescent="0.2">
      <c r="A118" s="8"/>
      <c r="B118" s="7"/>
      <c r="C118" s="7"/>
      <c r="D118" s="155"/>
      <c r="E118" s="155"/>
      <c r="F118" s="155"/>
      <c r="G118" s="155"/>
      <c r="H118" s="155"/>
      <c r="I118" s="155"/>
      <c r="J118" s="155"/>
      <c r="K118" s="155"/>
      <c r="L118" s="155"/>
      <c r="M118" s="155"/>
      <c r="N118" s="155"/>
      <c r="O118" s="155"/>
      <c r="P118" s="155"/>
      <c r="Q118" s="155"/>
      <c r="R118" s="155"/>
      <c r="S118" s="155"/>
      <c r="T118" s="155"/>
      <c r="U118" s="155"/>
      <c r="V118" s="155"/>
      <c r="W118" s="155"/>
      <c r="X118" s="155"/>
      <c r="Y118" s="155"/>
      <c r="Z118" s="155"/>
      <c r="AA118" s="155"/>
      <c r="AB118" s="155"/>
      <c r="AC118" s="155"/>
      <c r="AD118" s="155"/>
      <c r="AE118" s="155"/>
      <c r="AF118" s="155"/>
      <c r="AG118" s="155"/>
      <c r="AH118" s="155"/>
      <c r="AI118" s="155"/>
      <c r="AJ118" s="155"/>
      <c r="AK118" s="155"/>
      <c r="AL118" s="155"/>
      <c r="AM118" s="155"/>
      <c r="AN118" s="155"/>
      <c r="AO118" s="155"/>
      <c r="AP118" s="155"/>
      <c r="AQ118" s="10"/>
    </row>
    <row r="119" spans="1:43" x14ac:dyDescent="0.2">
      <c r="A119" s="8"/>
      <c r="B119" s="7"/>
      <c r="C119" s="7"/>
      <c r="D119" s="155"/>
      <c r="E119" s="155"/>
      <c r="F119" s="155"/>
      <c r="G119" s="155"/>
      <c r="H119" s="155"/>
      <c r="I119" s="155"/>
      <c r="J119" s="155"/>
      <c r="K119" s="155"/>
      <c r="L119" s="155"/>
      <c r="M119" s="155"/>
      <c r="N119" s="155"/>
      <c r="O119" s="155"/>
      <c r="P119" s="155"/>
      <c r="Q119" s="155"/>
      <c r="R119" s="155"/>
      <c r="S119" s="155"/>
      <c r="T119" s="155"/>
      <c r="U119" s="155"/>
      <c r="V119" s="155"/>
      <c r="W119" s="155"/>
      <c r="X119" s="155"/>
      <c r="Y119" s="155"/>
      <c r="Z119" s="155"/>
      <c r="AA119" s="155"/>
      <c r="AB119" s="155"/>
      <c r="AC119" s="155"/>
      <c r="AD119" s="155"/>
      <c r="AE119" s="155"/>
      <c r="AF119" s="155"/>
      <c r="AG119" s="155"/>
      <c r="AH119" s="155"/>
      <c r="AI119" s="155"/>
      <c r="AJ119" s="155"/>
      <c r="AK119" s="155"/>
      <c r="AL119" s="155"/>
      <c r="AM119" s="155"/>
      <c r="AN119" s="155"/>
      <c r="AO119" s="155"/>
      <c r="AP119" s="155"/>
      <c r="AQ119" s="10"/>
    </row>
    <row r="120" spans="1:43" x14ac:dyDescent="0.2">
      <c r="A120" s="8"/>
      <c r="B120" s="7"/>
      <c r="C120" s="7"/>
      <c r="D120" s="155"/>
      <c r="E120" s="155"/>
      <c r="F120" s="155"/>
      <c r="G120" s="155"/>
      <c r="H120" s="155"/>
      <c r="I120" s="155"/>
      <c r="J120" s="155"/>
      <c r="K120" s="155"/>
      <c r="L120" s="155"/>
      <c r="M120" s="155"/>
      <c r="N120" s="155"/>
      <c r="O120" s="155"/>
      <c r="P120" s="155"/>
      <c r="Q120" s="155"/>
      <c r="R120" s="155"/>
      <c r="S120" s="155"/>
      <c r="T120" s="155"/>
      <c r="U120" s="155"/>
      <c r="V120" s="155"/>
      <c r="W120" s="155"/>
      <c r="X120" s="155"/>
      <c r="Y120" s="155"/>
      <c r="Z120" s="155"/>
      <c r="AA120" s="155"/>
      <c r="AB120" s="155"/>
      <c r="AC120" s="155"/>
      <c r="AD120" s="155"/>
      <c r="AE120" s="155"/>
      <c r="AF120" s="155"/>
      <c r="AG120" s="155"/>
      <c r="AH120" s="155"/>
      <c r="AI120" s="155"/>
      <c r="AJ120" s="155"/>
      <c r="AK120" s="155"/>
      <c r="AL120" s="155"/>
      <c r="AM120" s="155"/>
      <c r="AN120" s="155"/>
      <c r="AO120" s="155"/>
      <c r="AP120" s="155"/>
      <c r="AQ120" s="10"/>
    </row>
    <row r="121" spans="1:43" x14ac:dyDescent="0.2">
      <c r="A121" s="8"/>
      <c r="B121" s="7"/>
      <c r="C121" s="7"/>
      <c r="D121" s="155"/>
      <c r="E121" s="155"/>
      <c r="F121" s="155"/>
      <c r="G121" s="155"/>
      <c r="H121" s="155"/>
      <c r="I121" s="155"/>
      <c r="J121" s="155"/>
      <c r="K121" s="155"/>
      <c r="L121" s="155"/>
      <c r="M121" s="155"/>
      <c r="N121" s="155"/>
      <c r="O121" s="155"/>
      <c r="P121" s="155"/>
      <c r="Q121" s="155"/>
      <c r="R121" s="155"/>
      <c r="S121" s="155"/>
      <c r="T121" s="155"/>
      <c r="U121" s="155"/>
      <c r="V121" s="155"/>
      <c r="W121" s="155"/>
      <c r="X121" s="155"/>
      <c r="Y121" s="155"/>
      <c r="Z121" s="155"/>
      <c r="AA121" s="155"/>
      <c r="AB121" s="155"/>
      <c r="AC121" s="155"/>
      <c r="AD121" s="155"/>
      <c r="AE121" s="155"/>
      <c r="AF121" s="155"/>
      <c r="AG121" s="155"/>
      <c r="AH121" s="155"/>
      <c r="AI121" s="155"/>
      <c r="AJ121" s="155"/>
      <c r="AK121" s="155"/>
      <c r="AL121" s="155"/>
      <c r="AM121" s="155"/>
      <c r="AN121" s="155"/>
      <c r="AO121" s="155"/>
      <c r="AP121" s="155"/>
      <c r="AQ121" s="10"/>
    </row>
    <row r="122" spans="1:43" x14ac:dyDescent="0.2">
      <c r="A122" s="8"/>
      <c r="B122" s="7"/>
      <c r="C122" s="7"/>
      <c r="D122" s="155"/>
      <c r="E122" s="155"/>
      <c r="F122" s="155"/>
      <c r="G122" s="155"/>
      <c r="H122" s="155"/>
      <c r="I122" s="155"/>
      <c r="J122" s="155"/>
      <c r="K122" s="155"/>
      <c r="L122" s="155"/>
      <c r="M122" s="155"/>
      <c r="N122" s="155"/>
      <c r="O122" s="155"/>
      <c r="P122" s="155"/>
      <c r="Q122" s="155"/>
      <c r="R122" s="155"/>
      <c r="S122" s="155"/>
      <c r="T122" s="155"/>
      <c r="U122" s="155"/>
      <c r="V122" s="155"/>
      <c r="W122" s="155"/>
      <c r="X122" s="155"/>
      <c r="Y122" s="155"/>
      <c r="Z122" s="155"/>
      <c r="AA122" s="155"/>
      <c r="AB122" s="155"/>
      <c r="AC122" s="155"/>
      <c r="AD122" s="155"/>
      <c r="AE122" s="155"/>
      <c r="AF122" s="155"/>
      <c r="AG122" s="155"/>
      <c r="AH122" s="155"/>
      <c r="AI122" s="155"/>
      <c r="AJ122" s="155"/>
      <c r="AK122" s="155"/>
      <c r="AL122" s="155"/>
      <c r="AM122" s="155"/>
      <c r="AN122" s="155"/>
      <c r="AO122" s="155"/>
      <c r="AP122" s="155"/>
      <c r="AQ122" s="10"/>
    </row>
    <row r="123" spans="1:43" x14ac:dyDescent="0.2">
      <c r="A123" s="8"/>
      <c r="B123" s="7"/>
      <c r="C123" s="7"/>
      <c r="D123" s="155"/>
      <c r="E123" s="155"/>
      <c r="F123" s="155"/>
      <c r="G123" s="155"/>
      <c r="H123" s="155"/>
      <c r="I123" s="155"/>
      <c r="J123" s="155"/>
      <c r="K123" s="155"/>
      <c r="L123" s="155"/>
      <c r="M123" s="155"/>
      <c r="N123" s="155"/>
      <c r="O123" s="155"/>
      <c r="P123" s="155"/>
      <c r="Q123" s="155"/>
      <c r="R123" s="155"/>
      <c r="S123" s="155"/>
      <c r="T123" s="155"/>
      <c r="U123" s="155"/>
      <c r="V123" s="155"/>
      <c r="W123" s="155"/>
      <c r="X123" s="155"/>
      <c r="Y123" s="155"/>
      <c r="Z123" s="155"/>
      <c r="AA123" s="155"/>
      <c r="AB123" s="155"/>
      <c r="AC123" s="155"/>
      <c r="AD123" s="155"/>
      <c r="AE123" s="155"/>
      <c r="AF123" s="155"/>
      <c r="AG123" s="155"/>
      <c r="AH123" s="155"/>
      <c r="AI123" s="155"/>
      <c r="AJ123" s="155"/>
      <c r="AK123" s="155"/>
      <c r="AL123" s="155"/>
      <c r="AM123" s="155"/>
      <c r="AN123" s="155"/>
      <c r="AO123" s="155"/>
      <c r="AP123" s="155"/>
      <c r="AQ123" s="10"/>
    </row>
    <row r="124" spans="1:43" x14ac:dyDescent="0.2">
      <c r="A124" s="8"/>
      <c r="B124" s="7"/>
      <c r="C124" s="7"/>
      <c r="D124" s="155"/>
      <c r="E124" s="155"/>
      <c r="F124" s="155"/>
      <c r="G124" s="155"/>
      <c r="H124" s="155"/>
      <c r="I124" s="155"/>
      <c r="J124" s="155"/>
      <c r="K124" s="155"/>
      <c r="L124" s="155"/>
      <c r="M124" s="155"/>
      <c r="N124" s="155"/>
      <c r="O124" s="155"/>
      <c r="P124" s="155"/>
      <c r="Q124" s="155"/>
      <c r="R124" s="155"/>
      <c r="S124" s="155"/>
      <c r="T124" s="155"/>
      <c r="U124" s="155"/>
      <c r="V124" s="155"/>
      <c r="W124" s="155"/>
      <c r="X124" s="155"/>
      <c r="Y124" s="155"/>
      <c r="Z124" s="155"/>
      <c r="AA124" s="155"/>
      <c r="AB124" s="155"/>
      <c r="AC124" s="155"/>
      <c r="AD124" s="155"/>
      <c r="AE124" s="155"/>
      <c r="AF124" s="155"/>
      <c r="AG124" s="155"/>
      <c r="AH124" s="155"/>
      <c r="AI124" s="155"/>
      <c r="AJ124" s="155"/>
      <c r="AK124" s="155"/>
      <c r="AL124" s="155"/>
      <c r="AM124" s="155"/>
      <c r="AN124" s="155"/>
      <c r="AO124" s="155"/>
      <c r="AP124" s="155"/>
      <c r="AQ124" s="10"/>
    </row>
    <row r="125" spans="1:43" x14ac:dyDescent="0.2">
      <c r="A125" s="8"/>
      <c r="B125" s="7"/>
      <c r="C125" s="7"/>
      <c r="D125" s="155"/>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c r="AC125" s="155"/>
      <c r="AD125" s="155"/>
      <c r="AE125" s="155"/>
      <c r="AF125" s="155"/>
      <c r="AG125" s="155"/>
      <c r="AH125" s="155"/>
      <c r="AI125" s="155"/>
      <c r="AJ125" s="155"/>
      <c r="AK125" s="155"/>
      <c r="AL125" s="155"/>
      <c r="AM125" s="155"/>
      <c r="AN125" s="155"/>
      <c r="AO125" s="155"/>
      <c r="AP125" s="155"/>
      <c r="AQ125" s="10"/>
    </row>
    <row r="126" spans="1:43" x14ac:dyDescent="0.2">
      <c r="A126" s="8"/>
      <c r="B126" s="7"/>
      <c r="C126" s="7"/>
      <c r="D126" s="155"/>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c r="AC126" s="155"/>
      <c r="AD126" s="155"/>
      <c r="AE126" s="155"/>
      <c r="AF126" s="155"/>
      <c r="AG126" s="155"/>
      <c r="AH126" s="155"/>
      <c r="AI126" s="155"/>
      <c r="AJ126" s="155"/>
      <c r="AK126" s="155"/>
      <c r="AL126" s="155"/>
      <c r="AM126" s="155"/>
      <c r="AN126" s="155"/>
      <c r="AO126" s="155"/>
      <c r="AP126" s="155"/>
      <c r="AQ126" s="10"/>
    </row>
    <row r="127" spans="1:43" x14ac:dyDescent="0.2">
      <c r="A127" s="8"/>
      <c r="B127" s="7"/>
      <c r="C127" s="7"/>
      <c r="D127" s="155"/>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c r="AC127" s="155"/>
      <c r="AD127" s="155"/>
      <c r="AE127" s="155"/>
      <c r="AF127" s="155"/>
      <c r="AG127" s="155"/>
      <c r="AH127" s="155"/>
      <c r="AI127" s="155"/>
      <c r="AJ127" s="155"/>
      <c r="AK127" s="155"/>
      <c r="AL127" s="155"/>
      <c r="AM127" s="155"/>
      <c r="AN127" s="155"/>
      <c r="AO127" s="155"/>
      <c r="AP127" s="155"/>
      <c r="AQ127" s="10"/>
    </row>
    <row r="128" spans="1:43" x14ac:dyDescent="0.2">
      <c r="A128" s="8"/>
      <c r="B128" s="7"/>
      <c r="C128" s="7"/>
      <c r="D128" s="155"/>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c r="AC128" s="155"/>
      <c r="AD128" s="155"/>
      <c r="AE128" s="155"/>
      <c r="AF128" s="155"/>
      <c r="AG128" s="155"/>
      <c r="AH128" s="155"/>
      <c r="AI128" s="155"/>
      <c r="AJ128" s="155"/>
      <c r="AK128" s="155"/>
      <c r="AL128" s="155"/>
      <c r="AM128" s="155"/>
      <c r="AN128" s="155"/>
      <c r="AO128" s="155"/>
      <c r="AP128" s="155"/>
      <c r="AQ128" s="10"/>
    </row>
    <row r="129" spans="1:43" x14ac:dyDescent="0.2">
      <c r="A129" s="8"/>
      <c r="B129" s="7"/>
      <c r="C129" s="7"/>
      <c r="D129" s="155"/>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c r="AC129" s="155"/>
      <c r="AD129" s="155"/>
      <c r="AE129" s="155"/>
      <c r="AF129" s="155"/>
      <c r="AG129" s="155"/>
      <c r="AH129" s="155"/>
      <c r="AI129" s="155"/>
      <c r="AJ129" s="155"/>
      <c r="AK129" s="155"/>
      <c r="AL129" s="155"/>
      <c r="AM129" s="155"/>
      <c r="AN129" s="155"/>
      <c r="AO129" s="155"/>
      <c r="AP129" s="155"/>
      <c r="AQ129" s="10"/>
    </row>
    <row r="130" spans="1:43" x14ac:dyDescent="0.2">
      <c r="A130" s="8"/>
      <c r="B130" s="7"/>
      <c r="C130" s="7"/>
      <c r="D130" s="155"/>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c r="AC130" s="155"/>
      <c r="AD130" s="155"/>
      <c r="AE130" s="155"/>
      <c r="AF130" s="155"/>
      <c r="AG130" s="155"/>
      <c r="AH130" s="155"/>
      <c r="AI130" s="155"/>
      <c r="AJ130" s="155"/>
      <c r="AK130" s="155"/>
      <c r="AL130" s="155"/>
      <c r="AM130" s="155"/>
      <c r="AN130" s="155"/>
      <c r="AO130" s="155"/>
      <c r="AP130" s="155"/>
      <c r="AQ130" s="10"/>
    </row>
    <row r="131" spans="1:43" x14ac:dyDescent="0.2">
      <c r="A131" s="8"/>
      <c r="B131" s="7"/>
      <c r="C131" s="7"/>
      <c r="D131" s="155"/>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c r="AC131" s="155"/>
      <c r="AD131" s="155"/>
      <c r="AE131" s="155"/>
      <c r="AF131" s="155"/>
      <c r="AG131" s="155"/>
      <c r="AH131" s="155"/>
      <c r="AI131" s="155"/>
      <c r="AJ131" s="155"/>
      <c r="AK131" s="155"/>
      <c r="AL131" s="155"/>
      <c r="AM131" s="155"/>
      <c r="AN131" s="155"/>
      <c r="AO131" s="155"/>
      <c r="AP131" s="155"/>
      <c r="AQ131" s="10"/>
    </row>
    <row r="132" spans="1:43" x14ac:dyDescent="0.2">
      <c r="A132" s="8"/>
      <c r="B132" s="7"/>
      <c r="C132" s="7"/>
      <c r="D132" s="155"/>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c r="AC132" s="155"/>
      <c r="AD132" s="155"/>
      <c r="AE132" s="155"/>
      <c r="AF132" s="155"/>
      <c r="AG132" s="155"/>
      <c r="AH132" s="155"/>
      <c r="AI132" s="155"/>
      <c r="AJ132" s="155"/>
      <c r="AK132" s="155"/>
      <c r="AL132" s="155"/>
      <c r="AM132" s="155"/>
      <c r="AN132" s="155"/>
      <c r="AO132" s="155"/>
      <c r="AP132" s="155"/>
      <c r="AQ132" s="10"/>
    </row>
    <row r="133" spans="1:43" x14ac:dyDescent="0.2">
      <c r="A133" s="8"/>
      <c r="B133" s="7"/>
      <c r="C133" s="7"/>
      <c r="D133" s="155"/>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c r="AC133" s="155"/>
      <c r="AD133" s="155"/>
      <c r="AE133" s="155"/>
      <c r="AF133" s="155"/>
      <c r="AG133" s="155"/>
      <c r="AH133" s="155"/>
      <c r="AI133" s="155"/>
      <c r="AJ133" s="155"/>
      <c r="AK133" s="155"/>
      <c r="AL133" s="155"/>
      <c r="AM133" s="155"/>
      <c r="AN133" s="155"/>
      <c r="AO133" s="155"/>
      <c r="AP133" s="155"/>
      <c r="AQ133" s="10"/>
    </row>
    <row r="134" spans="1:43" x14ac:dyDescent="0.2">
      <c r="A134" s="8"/>
      <c r="B134" s="7"/>
      <c r="C134" s="7"/>
      <c r="D134" s="155"/>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c r="AC134" s="155"/>
      <c r="AD134" s="155"/>
      <c r="AE134" s="155"/>
      <c r="AF134" s="155"/>
      <c r="AG134" s="155"/>
      <c r="AH134" s="155"/>
      <c r="AI134" s="155"/>
      <c r="AJ134" s="155"/>
      <c r="AK134" s="155"/>
      <c r="AL134" s="155"/>
      <c r="AM134" s="155"/>
      <c r="AN134" s="155"/>
      <c r="AO134" s="155"/>
      <c r="AP134" s="155"/>
      <c r="AQ134" s="10"/>
    </row>
    <row r="135" spans="1:43" x14ac:dyDescent="0.2">
      <c r="A135" s="8"/>
      <c r="B135" s="7"/>
      <c r="C135" s="7"/>
      <c r="D135" s="155"/>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c r="AC135" s="155"/>
      <c r="AD135" s="155"/>
      <c r="AE135" s="155"/>
      <c r="AF135" s="155"/>
      <c r="AG135" s="155"/>
      <c r="AH135" s="155"/>
      <c r="AI135" s="155"/>
      <c r="AJ135" s="155"/>
      <c r="AK135" s="155"/>
      <c r="AL135" s="155"/>
      <c r="AM135" s="155"/>
      <c r="AN135" s="155"/>
      <c r="AO135" s="155"/>
      <c r="AP135" s="155"/>
      <c r="AQ135" s="10"/>
    </row>
    <row r="136" spans="1:43" x14ac:dyDescent="0.2">
      <c r="A136" s="8"/>
      <c r="B136" s="7"/>
      <c r="C136" s="7"/>
      <c r="D136" s="155"/>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c r="AC136" s="155"/>
      <c r="AD136" s="155"/>
      <c r="AE136" s="155"/>
      <c r="AF136" s="155"/>
      <c r="AG136" s="155"/>
      <c r="AH136" s="155"/>
      <c r="AI136" s="155"/>
      <c r="AJ136" s="155"/>
      <c r="AK136" s="155"/>
      <c r="AL136" s="155"/>
      <c r="AM136" s="155"/>
      <c r="AN136" s="155"/>
      <c r="AO136" s="155"/>
      <c r="AP136" s="155"/>
      <c r="AQ136" s="10"/>
    </row>
    <row r="137" spans="1:43" x14ac:dyDescent="0.2">
      <c r="A137" s="8"/>
      <c r="B137" s="7"/>
      <c r="C137" s="7"/>
      <c r="D137" s="155"/>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c r="AC137" s="155"/>
      <c r="AD137" s="155"/>
      <c r="AE137" s="155"/>
      <c r="AF137" s="155"/>
      <c r="AG137" s="155"/>
      <c r="AH137" s="155"/>
      <c r="AI137" s="155"/>
      <c r="AJ137" s="155"/>
      <c r="AK137" s="155"/>
      <c r="AL137" s="155"/>
      <c r="AM137" s="155"/>
      <c r="AN137" s="155"/>
      <c r="AO137" s="155"/>
      <c r="AP137" s="155"/>
      <c r="AQ137" s="10"/>
    </row>
    <row r="138" spans="1:43" x14ac:dyDescent="0.2">
      <c r="A138" s="8"/>
      <c r="B138" s="7"/>
      <c r="C138" s="7"/>
      <c r="D138" s="155"/>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c r="AC138" s="155"/>
      <c r="AD138" s="155"/>
      <c r="AE138" s="155"/>
      <c r="AF138" s="155"/>
      <c r="AG138" s="155"/>
      <c r="AH138" s="155"/>
      <c r="AI138" s="155"/>
      <c r="AJ138" s="155"/>
      <c r="AK138" s="155"/>
      <c r="AL138" s="155"/>
      <c r="AM138" s="155"/>
      <c r="AN138" s="155"/>
      <c r="AO138" s="155"/>
      <c r="AP138" s="155"/>
      <c r="AQ138" s="10"/>
    </row>
    <row r="139" spans="1:43" x14ac:dyDescent="0.2">
      <c r="A139" s="8"/>
      <c r="B139" s="7"/>
      <c r="C139" s="7"/>
      <c r="D139" s="155"/>
      <c r="E139" s="155"/>
      <c r="F139" s="155"/>
      <c r="G139" s="155"/>
      <c r="H139" s="155"/>
      <c r="I139" s="155"/>
      <c r="J139" s="155"/>
      <c r="K139" s="155"/>
      <c r="L139" s="155"/>
      <c r="M139" s="155"/>
      <c r="N139" s="155"/>
      <c r="O139" s="155"/>
      <c r="P139" s="155"/>
      <c r="Q139" s="155"/>
      <c r="R139" s="155"/>
      <c r="S139" s="155"/>
      <c r="T139" s="155"/>
      <c r="U139" s="155"/>
      <c r="V139" s="155"/>
      <c r="W139" s="155"/>
      <c r="X139" s="155"/>
      <c r="Y139" s="155"/>
      <c r="Z139" s="155"/>
      <c r="AA139" s="155"/>
      <c r="AB139" s="155"/>
      <c r="AC139" s="155"/>
      <c r="AD139" s="155"/>
      <c r="AE139" s="155"/>
      <c r="AF139" s="155"/>
      <c r="AG139" s="155"/>
      <c r="AH139" s="155"/>
      <c r="AI139" s="155"/>
      <c r="AJ139" s="155"/>
      <c r="AK139" s="155"/>
      <c r="AL139" s="155"/>
      <c r="AM139" s="155"/>
      <c r="AN139" s="155"/>
      <c r="AO139" s="155"/>
      <c r="AP139" s="155"/>
      <c r="AQ139" s="10"/>
    </row>
    <row r="140" spans="1:43" x14ac:dyDescent="0.2">
      <c r="A140" s="8"/>
      <c r="B140" s="7"/>
      <c r="C140" s="7"/>
      <c r="D140" s="155"/>
      <c r="E140" s="155"/>
      <c r="F140" s="155"/>
      <c r="G140" s="155"/>
      <c r="H140" s="155"/>
      <c r="I140" s="155"/>
      <c r="J140" s="155"/>
      <c r="K140" s="155"/>
      <c r="L140" s="155"/>
      <c r="M140" s="155"/>
      <c r="N140" s="155"/>
      <c r="O140" s="155"/>
      <c r="P140" s="155"/>
      <c r="Q140" s="155"/>
      <c r="R140" s="155"/>
      <c r="S140" s="155"/>
      <c r="T140" s="155"/>
      <c r="U140" s="155"/>
      <c r="V140" s="155"/>
      <c r="W140" s="155"/>
      <c r="X140" s="155"/>
      <c r="Y140" s="155"/>
      <c r="Z140" s="155"/>
      <c r="AA140" s="155"/>
      <c r="AB140" s="155"/>
      <c r="AC140" s="155"/>
      <c r="AD140" s="155"/>
      <c r="AE140" s="155"/>
      <c r="AF140" s="155"/>
      <c r="AG140" s="155"/>
      <c r="AH140" s="155"/>
      <c r="AI140" s="155"/>
      <c r="AJ140" s="155"/>
      <c r="AK140" s="155"/>
      <c r="AL140" s="155"/>
      <c r="AM140" s="155"/>
      <c r="AN140" s="155"/>
      <c r="AO140" s="155"/>
      <c r="AP140" s="155"/>
      <c r="AQ140" s="10"/>
    </row>
    <row r="141" spans="1:43" x14ac:dyDescent="0.2">
      <c r="A141" s="8"/>
      <c r="B141" s="7"/>
      <c r="C141" s="7"/>
      <c r="D141" s="155"/>
      <c r="E141" s="155"/>
      <c r="F141" s="155"/>
      <c r="G141" s="155"/>
      <c r="H141" s="155"/>
      <c r="I141" s="155"/>
      <c r="J141" s="155"/>
      <c r="K141" s="155"/>
      <c r="L141" s="155"/>
      <c r="M141" s="155"/>
      <c r="N141" s="155"/>
      <c r="O141" s="155"/>
      <c r="P141" s="155"/>
      <c r="Q141" s="155"/>
      <c r="R141" s="155"/>
      <c r="S141" s="155"/>
      <c r="T141" s="155"/>
      <c r="U141" s="155"/>
      <c r="V141" s="155"/>
      <c r="W141" s="155"/>
      <c r="X141" s="155"/>
      <c r="Y141" s="155"/>
      <c r="Z141" s="155"/>
      <c r="AA141" s="155"/>
      <c r="AB141" s="155"/>
      <c r="AC141" s="155"/>
      <c r="AD141" s="155"/>
      <c r="AE141" s="155"/>
      <c r="AF141" s="155"/>
      <c r="AG141" s="155"/>
      <c r="AH141" s="155"/>
      <c r="AI141" s="155"/>
      <c r="AJ141" s="155"/>
      <c r="AK141" s="155"/>
      <c r="AL141" s="155"/>
      <c r="AM141" s="155"/>
      <c r="AN141" s="155"/>
      <c r="AO141" s="155"/>
      <c r="AP141" s="155"/>
      <c r="AQ141" s="10"/>
    </row>
    <row r="142" spans="1:43" x14ac:dyDescent="0.2">
      <c r="A142" s="8"/>
      <c r="B142" s="7"/>
      <c r="C142" s="7"/>
      <c r="D142" s="155"/>
      <c r="E142" s="155"/>
      <c r="F142" s="155"/>
      <c r="G142" s="155"/>
      <c r="H142" s="155"/>
      <c r="I142" s="155"/>
      <c r="J142" s="155"/>
      <c r="K142" s="155"/>
      <c r="L142" s="155"/>
      <c r="M142" s="155"/>
      <c r="N142" s="155"/>
      <c r="O142" s="155"/>
      <c r="P142" s="155"/>
      <c r="Q142" s="155"/>
      <c r="R142" s="155"/>
      <c r="S142" s="155"/>
      <c r="T142" s="155"/>
      <c r="U142" s="155"/>
      <c r="V142" s="155"/>
      <c r="W142" s="155"/>
      <c r="X142" s="155"/>
      <c r="Y142" s="155"/>
      <c r="Z142" s="155"/>
      <c r="AA142" s="155"/>
      <c r="AB142" s="155"/>
      <c r="AC142" s="155"/>
      <c r="AD142" s="155"/>
      <c r="AE142" s="155"/>
      <c r="AF142" s="155"/>
      <c r="AG142" s="155"/>
      <c r="AH142" s="155"/>
      <c r="AI142" s="155"/>
      <c r="AJ142" s="155"/>
      <c r="AK142" s="155"/>
      <c r="AL142" s="155"/>
      <c r="AM142" s="155"/>
      <c r="AN142" s="155"/>
      <c r="AO142" s="155"/>
      <c r="AP142" s="155"/>
      <c r="AQ142" s="10"/>
    </row>
    <row r="143" spans="1:43" x14ac:dyDescent="0.2">
      <c r="A143" s="8"/>
      <c r="B143" s="7"/>
      <c r="C143" s="7"/>
      <c r="D143" s="155"/>
      <c r="E143" s="155"/>
      <c r="F143" s="155"/>
      <c r="G143" s="155"/>
      <c r="H143" s="155"/>
      <c r="I143" s="155"/>
      <c r="J143" s="155"/>
      <c r="K143" s="155"/>
      <c r="L143" s="155"/>
      <c r="M143" s="155"/>
      <c r="N143" s="155"/>
      <c r="O143" s="155"/>
      <c r="P143" s="155"/>
      <c r="Q143" s="155"/>
      <c r="R143" s="155"/>
      <c r="S143" s="155"/>
      <c r="T143" s="155"/>
      <c r="U143" s="155"/>
      <c r="V143" s="155"/>
      <c r="W143" s="155"/>
      <c r="X143" s="155"/>
      <c r="Y143" s="155"/>
      <c r="Z143" s="155"/>
      <c r="AA143" s="155"/>
      <c r="AB143" s="155"/>
      <c r="AC143" s="155"/>
      <c r="AD143" s="155"/>
      <c r="AE143" s="155"/>
      <c r="AF143" s="155"/>
      <c r="AG143" s="155"/>
      <c r="AH143" s="155"/>
      <c r="AI143" s="155"/>
      <c r="AJ143" s="155"/>
      <c r="AK143" s="155"/>
      <c r="AL143" s="155"/>
      <c r="AM143" s="155"/>
      <c r="AN143" s="155"/>
      <c r="AO143" s="155"/>
      <c r="AP143" s="155"/>
      <c r="AQ143" s="10"/>
    </row>
    <row r="144" spans="1:43" x14ac:dyDescent="0.2">
      <c r="A144" s="8"/>
      <c r="B144" s="7"/>
      <c r="C144" s="7"/>
      <c r="D144" s="155"/>
      <c r="E144" s="155"/>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5"/>
      <c r="AH144" s="155"/>
      <c r="AI144" s="155"/>
      <c r="AJ144" s="155"/>
      <c r="AK144" s="155"/>
      <c r="AL144" s="155"/>
      <c r="AM144" s="155"/>
      <c r="AN144" s="155"/>
      <c r="AO144" s="155"/>
      <c r="AP144" s="155"/>
      <c r="AQ144" s="10"/>
    </row>
    <row r="145" spans="1:43" x14ac:dyDescent="0.2">
      <c r="A145" s="8"/>
      <c r="B145" s="7"/>
      <c r="C145" s="7"/>
      <c r="D145" s="155"/>
      <c r="E145" s="155"/>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5"/>
      <c r="AH145" s="155"/>
      <c r="AI145" s="155"/>
      <c r="AJ145" s="155"/>
      <c r="AK145" s="155"/>
      <c r="AL145" s="155"/>
      <c r="AM145" s="155"/>
      <c r="AN145" s="155"/>
      <c r="AO145" s="155"/>
      <c r="AP145" s="155"/>
      <c r="AQ145" s="10"/>
    </row>
    <row r="146" spans="1:43" x14ac:dyDescent="0.2">
      <c r="A146" s="8"/>
      <c r="B146" s="7"/>
      <c r="C146" s="7"/>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c r="AJ146" s="155"/>
      <c r="AK146" s="155"/>
      <c r="AL146" s="155"/>
      <c r="AM146" s="155"/>
      <c r="AN146" s="155"/>
      <c r="AO146" s="155"/>
      <c r="AP146" s="155"/>
      <c r="AQ146" s="10"/>
    </row>
    <row r="147" spans="1:43" x14ac:dyDescent="0.2">
      <c r="A147" s="8"/>
      <c r="B147" s="7"/>
      <c r="C147" s="7"/>
      <c r="D147" s="155"/>
      <c r="E147" s="155"/>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5"/>
      <c r="AH147" s="155"/>
      <c r="AI147" s="155"/>
      <c r="AJ147" s="155"/>
      <c r="AK147" s="155"/>
      <c r="AL147" s="155"/>
      <c r="AM147" s="155"/>
      <c r="AN147" s="155"/>
      <c r="AO147" s="155"/>
      <c r="AP147" s="155"/>
      <c r="AQ147" s="10"/>
    </row>
    <row r="148" spans="1:43" x14ac:dyDescent="0.2">
      <c r="A148" s="8"/>
      <c r="B148" s="7"/>
      <c r="C148" s="7"/>
      <c r="D148" s="155"/>
      <c r="E148" s="155"/>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5"/>
      <c r="AH148" s="155"/>
      <c r="AI148" s="155"/>
      <c r="AJ148" s="155"/>
      <c r="AK148" s="155"/>
      <c r="AL148" s="155"/>
      <c r="AM148" s="155"/>
      <c r="AN148" s="155"/>
      <c r="AO148" s="155"/>
      <c r="AP148" s="155"/>
      <c r="AQ148" s="10"/>
    </row>
    <row r="149" spans="1:43" x14ac:dyDescent="0.2">
      <c r="A149" s="8"/>
      <c r="B149" s="7"/>
      <c r="C149" s="7"/>
      <c r="D149" s="155"/>
      <c r="E149" s="155"/>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c r="AG149" s="155"/>
      <c r="AH149" s="155"/>
      <c r="AI149" s="155"/>
      <c r="AJ149" s="155"/>
      <c r="AK149" s="155"/>
      <c r="AL149" s="155"/>
      <c r="AM149" s="155"/>
      <c r="AN149" s="155"/>
      <c r="AO149" s="155"/>
      <c r="AP149" s="155"/>
      <c r="AQ149" s="10"/>
    </row>
    <row r="150" spans="1:43" x14ac:dyDescent="0.2">
      <c r="A150" s="8"/>
      <c r="B150" s="7"/>
      <c r="C150" s="7"/>
      <c r="D150" s="155"/>
      <c r="E150" s="155"/>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c r="AG150" s="155"/>
      <c r="AH150" s="155"/>
      <c r="AI150" s="155"/>
      <c r="AJ150" s="155"/>
      <c r="AK150" s="155"/>
      <c r="AL150" s="155"/>
      <c r="AM150" s="155"/>
      <c r="AN150" s="155"/>
      <c r="AO150" s="155"/>
      <c r="AP150" s="155"/>
      <c r="AQ150" s="10"/>
    </row>
    <row r="151" spans="1:43" x14ac:dyDescent="0.2">
      <c r="A151" s="8"/>
      <c r="B151" s="7"/>
      <c r="C151" s="7"/>
      <c r="D151" s="155"/>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0"/>
    </row>
    <row r="152" spans="1:43" x14ac:dyDescent="0.2">
      <c r="A152" s="8"/>
      <c r="B152" s="7"/>
      <c r="C152" s="7"/>
      <c r="D152" s="155"/>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0"/>
    </row>
    <row r="153" spans="1:43" x14ac:dyDescent="0.2">
      <c r="A153" s="8"/>
      <c r="B153" s="7"/>
      <c r="C153" s="7"/>
      <c r="D153" s="155"/>
      <c r="E153" s="155"/>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c r="AG153" s="155"/>
      <c r="AH153" s="155"/>
      <c r="AI153" s="155"/>
      <c r="AJ153" s="155"/>
      <c r="AK153" s="155"/>
      <c r="AL153" s="155"/>
      <c r="AM153" s="155"/>
      <c r="AN153" s="155"/>
      <c r="AO153" s="155"/>
      <c r="AP153" s="155"/>
      <c r="AQ153" s="10"/>
    </row>
    <row r="154" spans="1:43" x14ac:dyDescent="0.2">
      <c r="A154" s="8"/>
      <c r="B154" s="7"/>
      <c r="C154" s="7"/>
      <c r="D154" s="155"/>
      <c r="E154" s="155"/>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c r="AG154" s="155"/>
      <c r="AH154" s="155"/>
      <c r="AI154" s="155"/>
      <c r="AJ154" s="155"/>
      <c r="AK154" s="155"/>
      <c r="AL154" s="155"/>
      <c r="AM154" s="155"/>
      <c r="AN154" s="155"/>
      <c r="AO154" s="155"/>
      <c r="AP154" s="155"/>
      <c r="AQ154" s="10"/>
    </row>
    <row r="155" spans="1:43" x14ac:dyDescent="0.2">
      <c r="A155" s="8"/>
      <c r="B155" s="7"/>
      <c r="C155" s="7"/>
      <c r="D155" s="155"/>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0"/>
    </row>
    <row r="156" spans="1:43" x14ac:dyDescent="0.2">
      <c r="A156" s="8"/>
      <c r="B156" s="7"/>
      <c r="C156" s="7"/>
      <c r="D156" s="155"/>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0"/>
    </row>
    <row r="157" spans="1:43" x14ac:dyDescent="0.2">
      <c r="A157" s="8"/>
      <c r="B157" s="7"/>
      <c r="C157" s="7"/>
      <c r="D157" s="155"/>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0"/>
    </row>
    <row r="158" spans="1:43" x14ac:dyDescent="0.2">
      <c r="A158" s="8"/>
      <c r="B158" s="7"/>
      <c r="C158" s="7"/>
      <c r="D158" s="155"/>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0"/>
    </row>
    <row r="159" spans="1:43" x14ac:dyDescent="0.2">
      <c r="A159" s="8"/>
      <c r="B159" s="7"/>
      <c r="C159" s="7"/>
      <c r="D159" s="155"/>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0"/>
    </row>
    <row r="160" spans="1:43" x14ac:dyDescent="0.2">
      <c r="A160" s="8"/>
      <c r="B160" s="7"/>
      <c r="C160" s="7"/>
      <c r="D160" s="155"/>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0"/>
    </row>
    <row r="161" spans="1:43" x14ac:dyDescent="0.2">
      <c r="A161" s="8"/>
      <c r="B161" s="7"/>
      <c r="C161" s="7"/>
      <c r="D161" s="155"/>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0"/>
    </row>
    <row r="162" spans="1:43" x14ac:dyDescent="0.2">
      <c r="A162" s="8"/>
      <c r="B162" s="7"/>
      <c r="C162" s="7"/>
      <c r="D162" s="155"/>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0"/>
    </row>
    <row r="163" spans="1:43" x14ac:dyDescent="0.2">
      <c r="A163" s="8"/>
      <c r="B163" s="7"/>
      <c r="C163" s="7"/>
      <c r="D163" s="155"/>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0"/>
    </row>
    <row r="164" spans="1:43" x14ac:dyDescent="0.2">
      <c r="A164" s="8"/>
      <c r="B164" s="7"/>
      <c r="C164" s="7"/>
      <c r="D164" s="155"/>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0"/>
    </row>
    <row r="165" spans="1:43" x14ac:dyDescent="0.2">
      <c r="A165" s="8"/>
      <c r="B165" s="7"/>
      <c r="C165" s="7"/>
      <c r="D165" s="155"/>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0"/>
    </row>
    <row r="166" spans="1:43" x14ac:dyDescent="0.2">
      <c r="A166" s="8"/>
      <c r="B166" s="7"/>
      <c r="C166" s="7"/>
      <c r="D166" s="155"/>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0"/>
    </row>
    <row r="167" spans="1:43" x14ac:dyDescent="0.2">
      <c r="A167" s="8"/>
      <c r="B167" s="7"/>
      <c r="C167" s="7"/>
      <c r="D167" s="155"/>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0"/>
    </row>
    <row r="168" spans="1:43" x14ac:dyDescent="0.2">
      <c r="A168" s="8"/>
      <c r="B168" s="7"/>
      <c r="C168" s="7"/>
      <c r="D168" s="155"/>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0"/>
    </row>
    <row r="169" spans="1:43" x14ac:dyDescent="0.2">
      <c r="A169" s="8"/>
      <c r="B169" s="7"/>
      <c r="C169" s="7"/>
      <c r="D169" s="155"/>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0"/>
    </row>
    <row r="170" spans="1:43" x14ac:dyDescent="0.2">
      <c r="A170" s="8"/>
      <c r="B170" s="7"/>
      <c r="C170" s="7"/>
      <c r="D170" s="155"/>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0"/>
    </row>
    <row r="171" spans="1:43" x14ac:dyDescent="0.2">
      <c r="A171" s="8"/>
      <c r="B171" s="7"/>
      <c r="C171" s="7"/>
      <c r="D171" s="155"/>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0"/>
    </row>
    <row r="172" spans="1:43" x14ac:dyDescent="0.2">
      <c r="A172" s="8"/>
      <c r="B172" s="7"/>
      <c r="C172" s="7"/>
      <c r="D172" s="155"/>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0"/>
    </row>
    <row r="173" spans="1:43" x14ac:dyDescent="0.2">
      <c r="A173" s="8"/>
      <c r="B173" s="7"/>
      <c r="C173" s="7"/>
      <c r="D173" s="155"/>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0"/>
    </row>
    <row r="174" spans="1:43" x14ac:dyDescent="0.2">
      <c r="A174" s="8"/>
      <c r="B174" s="7"/>
      <c r="C174" s="7"/>
      <c r="D174" s="155"/>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0"/>
    </row>
    <row r="175" spans="1:43" x14ac:dyDescent="0.2">
      <c r="A175" s="8"/>
      <c r="B175" s="7"/>
      <c r="C175" s="7"/>
      <c r="D175" s="155"/>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0"/>
    </row>
    <row r="176" spans="1:43" x14ac:dyDescent="0.2">
      <c r="A176" s="8"/>
      <c r="B176" s="7"/>
      <c r="C176" s="7"/>
      <c r="D176" s="155"/>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0"/>
    </row>
    <row r="177" spans="1:43" x14ac:dyDescent="0.2">
      <c r="A177" s="8"/>
      <c r="B177" s="7"/>
      <c r="C177" s="7"/>
      <c r="D177" s="155"/>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0"/>
    </row>
    <row r="178" spans="1:43" x14ac:dyDescent="0.2">
      <c r="A178" s="8"/>
      <c r="B178" s="7"/>
      <c r="C178" s="7"/>
      <c r="D178" s="155"/>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0"/>
    </row>
    <row r="179" spans="1:43" x14ac:dyDescent="0.2">
      <c r="A179" s="8"/>
      <c r="B179" s="7"/>
      <c r="C179" s="7"/>
      <c r="D179" s="155"/>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0"/>
    </row>
    <row r="180" spans="1:43" x14ac:dyDescent="0.2">
      <c r="A180" s="8"/>
      <c r="B180" s="7"/>
      <c r="C180" s="7"/>
      <c r="D180" s="155"/>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c r="AA180" s="155"/>
      <c r="AB180" s="155"/>
      <c r="AC180" s="155"/>
      <c r="AD180" s="155"/>
      <c r="AE180" s="155"/>
      <c r="AF180" s="155"/>
      <c r="AG180" s="155"/>
      <c r="AH180" s="155"/>
      <c r="AI180" s="155"/>
      <c r="AJ180" s="155"/>
      <c r="AK180" s="155"/>
      <c r="AL180" s="155"/>
      <c r="AM180" s="155"/>
      <c r="AN180" s="155"/>
      <c r="AO180" s="155"/>
      <c r="AP180" s="155"/>
      <c r="AQ180" s="10"/>
    </row>
    <row r="181" spans="1:43" x14ac:dyDescent="0.2">
      <c r="A181" s="8"/>
      <c r="B181" s="7"/>
      <c r="C181" s="7"/>
      <c r="D181" s="155"/>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c r="AB181" s="155"/>
      <c r="AC181" s="155"/>
      <c r="AD181" s="155"/>
      <c r="AE181" s="155"/>
      <c r="AF181" s="155"/>
      <c r="AG181" s="155"/>
      <c r="AH181" s="155"/>
      <c r="AI181" s="155"/>
      <c r="AJ181" s="155"/>
      <c r="AK181" s="155"/>
      <c r="AL181" s="155"/>
      <c r="AM181" s="155"/>
      <c r="AN181" s="155"/>
      <c r="AO181" s="155"/>
      <c r="AP181" s="155"/>
      <c r="AQ181" s="10"/>
    </row>
    <row r="182" spans="1:43" x14ac:dyDescent="0.2">
      <c r="A182" s="8"/>
      <c r="B182" s="7"/>
      <c r="C182" s="7"/>
      <c r="D182" s="155"/>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c r="AB182" s="155"/>
      <c r="AC182" s="155"/>
      <c r="AD182" s="155"/>
      <c r="AE182" s="155"/>
      <c r="AF182" s="155"/>
      <c r="AG182" s="155"/>
      <c r="AH182" s="155"/>
      <c r="AI182" s="155"/>
      <c r="AJ182" s="155"/>
      <c r="AK182" s="155"/>
      <c r="AL182" s="155"/>
      <c r="AM182" s="155"/>
      <c r="AN182" s="155"/>
      <c r="AO182" s="155"/>
      <c r="AP182" s="155"/>
      <c r="AQ182" s="10"/>
    </row>
    <row r="183" spans="1:43" x14ac:dyDescent="0.2">
      <c r="A183" s="8"/>
      <c r="B183" s="7"/>
      <c r="C183" s="7"/>
      <c r="D183" s="155"/>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c r="AB183" s="155"/>
      <c r="AC183" s="155"/>
      <c r="AD183" s="155"/>
      <c r="AE183" s="155"/>
      <c r="AF183" s="155"/>
      <c r="AG183" s="155"/>
      <c r="AH183" s="155"/>
      <c r="AI183" s="155"/>
      <c r="AJ183" s="155"/>
      <c r="AK183" s="155"/>
      <c r="AL183" s="155"/>
      <c r="AM183" s="155"/>
      <c r="AN183" s="155"/>
      <c r="AO183" s="155"/>
      <c r="AP183" s="155"/>
      <c r="AQ183" s="10"/>
    </row>
    <row r="184" spans="1:43" x14ac:dyDescent="0.2">
      <c r="A184" s="8"/>
      <c r="B184" s="7"/>
      <c r="C184" s="7"/>
      <c r="D184" s="155"/>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c r="AB184" s="155"/>
      <c r="AC184" s="155"/>
      <c r="AD184" s="155"/>
      <c r="AE184" s="155"/>
      <c r="AF184" s="155"/>
      <c r="AG184" s="155"/>
      <c r="AH184" s="155"/>
      <c r="AI184" s="155"/>
      <c r="AJ184" s="155"/>
      <c r="AK184" s="155"/>
      <c r="AL184" s="155"/>
      <c r="AM184" s="155"/>
      <c r="AN184" s="155"/>
      <c r="AO184" s="155"/>
      <c r="AP184" s="155"/>
      <c r="AQ184" s="10"/>
    </row>
    <row r="185" spans="1:43" x14ac:dyDescent="0.2">
      <c r="A185" s="8"/>
      <c r="B185" s="7"/>
      <c r="C185" s="7"/>
      <c r="D185" s="155"/>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c r="AA185" s="155"/>
      <c r="AB185" s="155"/>
      <c r="AC185" s="155"/>
      <c r="AD185" s="155"/>
      <c r="AE185" s="155"/>
      <c r="AF185" s="155"/>
      <c r="AG185" s="155"/>
      <c r="AH185" s="155"/>
      <c r="AI185" s="155"/>
      <c r="AJ185" s="155"/>
      <c r="AK185" s="155"/>
      <c r="AL185" s="155"/>
      <c r="AM185" s="155"/>
      <c r="AN185" s="155"/>
      <c r="AO185" s="155"/>
      <c r="AP185" s="155"/>
      <c r="AQ185" s="10"/>
    </row>
    <row r="186" spans="1:43" x14ac:dyDescent="0.2">
      <c r="A186" s="8"/>
      <c r="B186" s="7"/>
      <c r="C186" s="7"/>
      <c r="D186" s="155"/>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c r="AA186" s="155"/>
      <c r="AB186" s="155"/>
      <c r="AC186" s="155"/>
      <c r="AD186" s="155"/>
      <c r="AE186" s="155"/>
      <c r="AF186" s="155"/>
      <c r="AG186" s="155"/>
      <c r="AH186" s="155"/>
      <c r="AI186" s="155"/>
      <c r="AJ186" s="155"/>
      <c r="AK186" s="155"/>
      <c r="AL186" s="155"/>
      <c r="AM186" s="155"/>
      <c r="AN186" s="155"/>
      <c r="AO186" s="155"/>
      <c r="AP186" s="155"/>
      <c r="AQ186" s="10"/>
    </row>
    <row r="187" spans="1:43" x14ac:dyDescent="0.2">
      <c r="A187" s="8"/>
      <c r="B187" s="7"/>
      <c r="C187" s="7"/>
      <c r="D187" s="155"/>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c r="AA187" s="155"/>
      <c r="AB187" s="155"/>
      <c r="AC187" s="155"/>
      <c r="AD187" s="155"/>
      <c r="AE187" s="155"/>
      <c r="AF187" s="155"/>
      <c r="AG187" s="155"/>
      <c r="AH187" s="155"/>
      <c r="AI187" s="155"/>
      <c r="AJ187" s="155"/>
      <c r="AK187" s="155"/>
      <c r="AL187" s="155"/>
      <c r="AM187" s="155"/>
      <c r="AN187" s="155"/>
      <c r="AO187" s="155"/>
      <c r="AP187" s="155"/>
      <c r="AQ187" s="10"/>
    </row>
    <row r="188" spans="1:43" x14ac:dyDescent="0.2">
      <c r="A188" s="8"/>
      <c r="B188" s="7"/>
      <c r="C188" s="7"/>
      <c r="D188" s="155"/>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c r="AB188" s="155"/>
      <c r="AC188" s="155"/>
      <c r="AD188" s="155"/>
      <c r="AE188" s="155"/>
      <c r="AF188" s="155"/>
      <c r="AG188" s="155"/>
      <c r="AH188" s="155"/>
      <c r="AI188" s="155"/>
      <c r="AJ188" s="155"/>
      <c r="AK188" s="155"/>
      <c r="AL188" s="155"/>
      <c r="AM188" s="155"/>
      <c r="AN188" s="155"/>
      <c r="AO188" s="155"/>
      <c r="AP188" s="155"/>
      <c r="AQ188" s="10"/>
    </row>
    <row r="189" spans="1:43" x14ac:dyDescent="0.2">
      <c r="A189" s="8"/>
      <c r="B189" s="7"/>
      <c r="C189" s="7"/>
      <c r="D189" s="155"/>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c r="AB189" s="155"/>
      <c r="AC189" s="155"/>
      <c r="AD189" s="155"/>
      <c r="AE189" s="155"/>
      <c r="AF189" s="155"/>
      <c r="AG189" s="155"/>
      <c r="AH189" s="155"/>
      <c r="AI189" s="155"/>
      <c r="AJ189" s="155"/>
      <c r="AK189" s="155"/>
      <c r="AL189" s="155"/>
      <c r="AM189" s="155"/>
      <c r="AN189" s="155"/>
      <c r="AO189" s="155"/>
      <c r="AP189" s="155"/>
      <c r="AQ189" s="10"/>
    </row>
    <row r="190" spans="1:43" x14ac:dyDescent="0.2">
      <c r="A190" s="8"/>
      <c r="B190" s="7"/>
      <c r="C190" s="7"/>
      <c r="D190" s="155"/>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c r="AB190" s="155"/>
      <c r="AC190" s="155"/>
      <c r="AD190" s="155"/>
      <c r="AE190" s="155"/>
      <c r="AF190" s="155"/>
      <c r="AG190" s="155"/>
      <c r="AH190" s="155"/>
      <c r="AI190" s="155"/>
      <c r="AJ190" s="155"/>
      <c r="AK190" s="155"/>
      <c r="AL190" s="155"/>
      <c r="AM190" s="155"/>
      <c r="AN190" s="155"/>
      <c r="AO190" s="155"/>
      <c r="AP190" s="155"/>
      <c r="AQ190" s="10"/>
    </row>
    <row r="191" spans="1:43" x14ac:dyDescent="0.2">
      <c r="A191" s="8"/>
      <c r="B191" s="7"/>
      <c r="C191" s="7"/>
      <c r="D191" s="155"/>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0"/>
    </row>
    <row r="192" spans="1:43" x14ac:dyDescent="0.2">
      <c r="A192" s="8"/>
      <c r="B192" s="7"/>
      <c r="C192" s="7"/>
      <c r="D192" s="155"/>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0"/>
    </row>
    <row r="193" spans="1:43" x14ac:dyDescent="0.2">
      <c r="A193" s="8"/>
      <c r="B193" s="7"/>
      <c r="C193" s="7"/>
      <c r="D193" s="155"/>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0"/>
    </row>
    <row r="194" spans="1:43" x14ac:dyDescent="0.2">
      <c r="A194" s="8"/>
      <c r="B194" s="7"/>
      <c r="C194" s="7"/>
      <c r="D194" s="155"/>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0"/>
    </row>
    <row r="195" spans="1:43" x14ac:dyDescent="0.2">
      <c r="A195" s="8"/>
      <c r="B195" s="7"/>
      <c r="C195" s="7"/>
      <c r="D195" s="155"/>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0"/>
    </row>
    <row r="196" spans="1:43" x14ac:dyDescent="0.2">
      <c r="A196" s="8"/>
      <c r="B196" s="7"/>
      <c r="C196" s="7"/>
      <c r="D196" s="155"/>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0"/>
    </row>
    <row r="197" spans="1:43" x14ac:dyDescent="0.2">
      <c r="A197" s="8"/>
      <c r="B197" s="7"/>
      <c r="C197" s="7"/>
      <c r="D197" s="155"/>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0"/>
    </row>
    <row r="198" spans="1:43" x14ac:dyDescent="0.2">
      <c r="A198" s="8"/>
      <c r="B198" s="7"/>
      <c r="C198" s="7"/>
      <c r="D198" s="155"/>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0"/>
    </row>
    <row r="199" spans="1:43" x14ac:dyDescent="0.2">
      <c r="A199" s="8"/>
      <c r="B199" s="7"/>
      <c r="C199" s="7"/>
      <c r="D199" s="155"/>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0"/>
    </row>
    <row r="200" spans="1:43" x14ac:dyDescent="0.2">
      <c r="A200" s="8"/>
      <c r="B200" s="7"/>
      <c r="C200" s="7"/>
      <c r="D200" s="155"/>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0"/>
    </row>
    <row r="201" spans="1:43" x14ac:dyDescent="0.2">
      <c r="A201" s="8"/>
      <c r="B201" s="7"/>
      <c r="C201" s="7"/>
      <c r="D201" s="155"/>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0"/>
    </row>
    <row r="202" spans="1:43" x14ac:dyDescent="0.2">
      <c r="A202" s="8"/>
      <c r="B202" s="7"/>
      <c r="C202" s="7"/>
      <c r="D202" s="155"/>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c r="AB202" s="155"/>
      <c r="AC202" s="155"/>
      <c r="AD202" s="155"/>
      <c r="AE202" s="155"/>
      <c r="AF202" s="155"/>
      <c r="AG202" s="155"/>
      <c r="AH202" s="155"/>
      <c r="AI202" s="155"/>
      <c r="AJ202" s="155"/>
      <c r="AK202" s="155"/>
      <c r="AL202" s="155"/>
      <c r="AM202" s="155"/>
      <c r="AN202" s="155"/>
      <c r="AO202" s="155"/>
      <c r="AP202" s="155"/>
      <c r="AQ202" s="10"/>
    </row>
    <row r="203" spans="1:43" x14ac:dyDescent="0.2">
      <c r="A203" s="8"/>
      <c r="B203" s="7"/>
      <c r="C203" s="7"/>
      <c r="D203" s="155"/>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c r="AB203" s="155"/>
      <c r="AC203" s="155"/>
      <c r="AD203" s="155"/>
      <c r="AE203" s="155"/>
      <c r="AF203" s="155"/>
      <c r="AG203" s="155"/>
      <c r="AH203" s="155"/>
      <c r="AI203" s="155"/>
      <c r="AJ203" s="155"/>
      <c r="AK203" s="155"/>
      <c r="AL203" s="155"/>
      <c r="AM203" s="155"/>
      <c r="AN203" s="155"/>
      <c r="AO203" s="155"/>
      <c r="AP203" s="155"/>
      <c r="AQ203" s="10"/>
    </row>
    <row r="204" spans="1:43" x14ac:dyDescent="0.2">
      <c r="A204" s="8"/>
      <c r="B204" s="7"/>
      <c r="C204" s="7"/>
      <c r="D204" s="155"/>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c r="AB204" s="155"/>
      <c r="AC204" s="155"/>
      <c r="AD204" s="155"/>
      <c r="AE204" s="155"/>
      <c r="AF204" s="155"/>
      <c r="AG204" s="155"/>
      <c r="AH204" s="155"/>
      <c r="AI204" s="155"/>
      <c r="AJ204" s="155"/>
      <c r="AK204" s="155"/>
      <c r="AL204" s="155"/>
      <c r="AM204" s="155"/>
      <c r="AN204" s="155"/>
      <c r="AO204" s="155"/>
      <c r="AP204" s="155"/>
      <c r="AQ204" s="10"/>
    </row>
    <row r="205" spans="1:43" x14ac:dyDescent="0.2">
      <c r="A205" s="8"/>
      <c r="B205" s="7"/>
      <c r="C205" s="7"/>
      <c r="D205" s="155"/>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c r="AB205" s="155"/>
      <c r="AC205" s="155"/>
      <c r="AD205" s="155"/>
      <c r="AE205" s="155"/>
      <c r="AF205" s="155"/>
      <c r="AG205" s="155"/>
      <c r="AH205" s="155"/>
      <c r="AI205" s="155"/>
      <c r="AJ205" s="155"/>
      <c r="AK205" s="155"/>
      <c r="AL205" s="155"/>
      <c r="AM205" s="155"/>
      <c r="AN205" s="155"/>
      <c r="AO205" s="155"/>
      <c r="AP205" s="155"/>
      <c r="AQ205" s="10"/>
    </row>
    <row r="206" spans="1:43" x14ac:dyDescent="0.2">
      <c r="A206" s="8"/>
      <c r="B206" s="7"/>
      <c r="C206" s="7"/>
      <c r="D206" s="155"/>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c r="AB206" s="155"/>
      <c r="AC206" s="155"/>
      <c r="AD206" s="155"/>
      <c r="AE206" s="155"/>
      <c r="AF206" s="155"/>
      <c r="AG206" s="155"/>
      <c r="AH206" s="155"/>
      <c r="AI206" s="155"/>
      <c r="AJ206" s="155"/>
      <c r="AK206" s="155"/>
      <c r="AL206" s="155"/>
      <c r="AM206" s="155"/>
      <c r="AN206" s="155"/>
      <c r="AO206" s="155"/>
      <c r="AP206" s="155"/>
      <c r="AQ206" s="10"/>
    </row>
    <row r="207" spans="1:43" x14ac:dyDescent="0.2">
      <c r="A207" s="8"/>
      <c r="B207" s="7"/>
      <c r="C207" s="7"/>
      <c r="D207" s="155"/>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c r="AB207" s="155"/>
      <c r="AC207" s="155"/>
      <c r="AD207" s="155"/>
      <c r="AE207" s="155"/>
      <c r="AF207" s="155"/>
      <c r="AG207" s="155"/>
      <c r="AH207" s="155"/>
      <c r="AI207" s="155"/>
      <c r="AJ207" s="155"/>
      <c r="AK207" s="155"/>
      <c r="AL207" s="155"/>
      <c r="AM207" s="155"/>
      <c r="AN207" s="155"/>
      <c r="AO207" s="155"/>
      <c r="AP207" s="155"/>
      <c r="AQ207" s="10"/>
    </row>
    <row r="208" spans="1:43" x14ac:dyDescent="0.2">
      <c r="A208" s="8"/>
      <c r="B208" s="7"/>
      <c r="C208" s="7"/>
      <c r="D208" s="155"/>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c r="AB208" s="155"/>
      <c r="AC208" s="155"/>
      <c r="AD208" s="155"/>
      <c r="AE208" s="155"/>
      <c r="AF208" s="155"/>
      <c r="AG208" s="155"/>
      <c r="AH208" s="155"/>
      <c r="AI208" s="155"/>
      <c r="AJ208" s="155"/>
      <c r="AK208" s="155"/>
      <c r="AL208" s="155"/>
      <c r="AM208" s="155"/>
      <c r="AN208" s="155"/>
      <c r="AO208" s="155"/>
      <c r="AP208" s="155"/>
      <c r="AQ208" s="10"/>
    </row>
    <row r="209" spans="1:43" x14ac:dyDescent="0.2">
      <c r="A209" s="8"/>
      <c r="B209" s="7"/>
      <c r="C209" s="7"/>
      <c r="D209" s="155"/>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c r="AB209" s="155"/>
      <c r="AC209" s="155"/>
      <c r="AD209" s="155"/>
      <c r="AE209" s="155"/>
      <c r="AF209" s="155"/>
      <c r="AG209" s="155"/>
      <c r="AH209" s="155"/>
      <c r="AI209" s="155"/>
      <c r="AJ209" s="155"/>
      <c r="AK209" s="155"/>
      <c r="AL209" s="155"/>
      <c r="AM209" s="155"/>
      <c r="AN209" s="155"/>
      <c r="AO209" s="155"/>
      <c r="AP209" s="155"/>
      <c r="AQ209" s="10"/>
    </row>
    <row r="210" spans="1:43" x14ac:dyDescent="0.2">
      <c r="A210" s="8"/>
      <c r="B210" s="7"/>
      <c r="C210" s="7"/>
      <c r="D210" s="155"/>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c r="AB210" s="155"/>
      <c r="AC210" s="155"/>
      <c r="AD210" s="155"/>
      <c r="AE210" s="155"/>
      <c r="AF210" s="155"/>
      <c r="AG210" s="155"/>
      <c r="AH210" s="155"/>
      <c r="AI210" s="155"/>
      <c r="AJ210" s="155"/>
      <c r="AK210" s="155"/>
      <c r="AL210" s="155"/>
      <c r="AM210" s="155"/>
      <c r="AN210" s="155"/>
      <c r="AO210" s="155"/>
      <c r="AP210" s="155"/>
      <c r="AQ210" s="10"/>
    </row>
    <row r="211" spans="1:43" x14ac:dyDescent="0.2">
      <c r="A211" s="8"/>
      <c r="B211" s="7"/>
      <c r="C211" s="7"/>
      <c r="D211" s="155"/>
      <c r="E211" s="155"/>
      <c r="F211" s="155"/>
      <c r="G211" s="155"/>
      <c r="H211" s="155"/>
      <c r="I211" s="155"/>
      <c r="J211" s="155"/>
      <c r="K211" s="155"/>
      <c r="L211" s="155"/>
      <c r="M211" s="155"/>
      <c r="N211" s="155"/>
      <c r="O211" s="155"/>
      <c r="P211" s="155"/>
      <c r="Q211" s="155"/>
      <c r="R211" s="155"/>
      <c r="S211" s="155"/>
      <c r="T211" s="155"/>
      <c r="U211" s="155"/>
      <c r="V211" s="155"/>
      <c r="W211" s="155"/>
      <c r="X211" s="155"/>
      <c r="Y211" s="155"/>
      <c r="Z211" s="155"/>
      <c r="AA211" s="155"/>
      <c r="AB211" s="155"/>
      <c r="AC211" s="155"/>
      <c r="AD211" s="155"/>
      <c r="AE211" s="155"/>
      <c r="AF211" s="155"/>
      <c r="AG211" s="155"/>
      <c r="AH211" s="155"/>
      <c r="AI211" s="155"/>
      <c r="AJ211" s="155"/>
      <c r="AK211" s="155"/>
      <c r="AL211" s="155"/>
      <c r="AM211" s="155"/>
      <c r="AN211" s="155"/>
      <c r="AO211" s="155"/>
      <c r="AP211" s="155"/>
      <c r="AQ211" s="10"/>
    </row>
    <row r="212" spans="1:43" x14ac:dyDescent="0.2">
      <c r="A212" s="8"/>
      <c r="B212" s="7"/>
      <c r="C212" s="7"/>
      <c r="D212" s="155"/>
      <c r="E212" s="155"/>
      <c r="F212" s="155"/>
      <c r="G212" s="155"/>
      <c r="H212" s="155"/>
      <c r="I212" s="155"/>
      <c r="J212" s="155"/>
      <c r="K212" s="155"/>
      <c r="L212" s="155"/>
      <c r="M212" s="155"/>
      <c r="N212" s="155"/>
      <c r="O212" s="155"/>
      <c r="P212" s="155"/>
      <c r="Q212" s="155"/>
      <c r="R212" s="155"/>
      <c r="S212" s="155"/>
      <c r="T212" s="155"/>
      <c r="U212" s="155"/>
      <c r="V212" s="155"/>
      <c r="W212" s="155"/>
      <c r="X212" s="155"/>
      <c r="Y212" s="155"/>
      <c r="Z212" s="155"/>
      <c r="AA212" s="155"/>
      <c r="AB212" s="155"/>
      <c r="AC212" s="155"/>
      <c r="AD212" s="155"/>
      <c r="AE212" s="155"/>
      <c r="AF212" s="155"/>
      <c r="AG212" s="155"/>
      <c r="AH212" s="155"/>
      <c r="AI212" s="155"/>
      <c r="AJ212" s="155"/>
      <c r="AK212" s="155"/>
      <c r="AL212" s="155"/>
      <c r="AM212" s="155"/>
      <c r="AN212" s="155"/>
      <c r="AO212" s="155"/>
      <c r="AP212" s="155"/>
      <c r="AQ212" s="10"/>
    </row>
    <row r="213" spans="1:43" x14ac:dyDescent="0.2">
      <c r="A213" s="8"/>
      <c r="B213" s="7"/>
      <c r="C213" s="7"/>
      <c r="D213" s="155"/>
      <c r="E213" s="155"/>
      <c r="F213" s="155"/>
      <c r="G213" s="155"/>
      <c r="H213" s="155"/>
      <c r="I213" s="155"/>
      <c r="J213" s="155"/>
      <c r="K213" s="155"/>
      <c r="L213" s="155"/>
      <c r="M213" s="155"/>
      <c r="N213" s="155"/>
      <c r="O213" s="155"/>
      <c r="P213" s="155"/>
      <c r="Q213" s="155"/>
      <c r="R213" s="155"/>
      <c r="S213" s="155"/>
      <c r="T213" s="155"/>
      <c r="U213" s="155"/>
      <c r="V213" s="155"/>
      <c r="W213" s="155"/>
      <c r="X213" s="155"/>
      <c r="Y213" s="155"/>
      <c r="Z213" s="155"/>
      <c r="AA213" s="155"/>
      <c r="AB213" s="155"/>
      <c r="AC213" s="155"/>
      <c r="AD213" s="155"/>
      <c r="AE213" s="155"/>
      <c r="AF213" s="155"/>
      <c r="AG213" s="155"/>
      <c r="AH213" s="155"/>
      <c r="AI213" s="155"/>
      <c r="AJ213" s="155"/>
      <c r="AK213" s="155"/>
      <c r="AL213" s="155"/>
      <c r="AM213" s="155"/>
      <c r="AN213" s="155"/>
      <c r="AO213" s="155"/>
      <c r="AP213" s="155"/>
      <c r="AQ213" s="10"/>
    </row>
    <row r="214" spans="1:43" x14ac:dyDescent="0.2">
      <c r="A214" s="8"/>
      <c r="B214" s="257"/>
      <c r="C214" s="257"/>
      <c r="D214" s="155"/>
      <c r="E214" s="155"/>
      <c r="F214" s="155"/>
      <c r="G214" s="155"/>
      <c r="H214" s="155"/>
      <c r="I214" s="155"/>
      <c r="J214" s="155"/>
      <c r="K214" s="155"/>
      <c r="L214" s="155"/>
      <c r="M214" s="155"/>
      <c r="N214" s="155"/>
      <c r="O214" s="155"/>
      <c r="P214" s="155"/>
      <c r="Q214" s="155"/>
      <c r="R214" s="155"/>
      <c r="S214" s="155"/>
      <c r="T214" s="155"/>
      <c r="U214" s="155"/>
      <c r="V214" s="155"/>
      <c r="W214" s="155"/>
      <c r="X214" s="155"/>
      <c r="Y214" s="155"/>
      <c r="Z214" s="155"/>
      <c r="AA214" s="155"/>
      <c r="AB214" s="155"/>
      <c r="AC214" s="155"/>
      <c r="AD214" s="155"/>
      <c r="AE214" s="155"/>
      <c r="AF214" s="155"/>
      <c r="AG214" s="155"/>
      <c r="AH214" s="155"/>
      <c r="AI214" s="155"/>
      <c r="AJ214" s="155"/>
      <c r="AK214" s="155"/>
      <c r="AL214" s="155"/>
      <c r="AM214" s="155"/>
      <c r="AN214" s="155"/>
      <c r="AO214" s="155"/>
      <c r="AP214" s="155"/>
      <c r="AQ214" s="10"/>
    </row>
    <row r="215" spans="1:43" x14ac:dyDescent="0.2">
      <c r="A215" s="8"/>
      <c r="B215" s="257"/>
      <c r="C215" s="257"/>
      <c r="D215" s="155"/>
      <c r="E215" s="155"/>
      <c r="F215" s="155"/>
      <c r="G215" s="155"/>
      <c r="H215" s="155"/>
      <c r="I215" s="155"/>
      <c r="J215" s="155"/>
      <c r="K215" s="155"/>
      <c r="L215" s="155"/>
      <c r="M215" s="155"/>
      <c r="N215" s="155"/>
      <c r="O215" s="155"/>
      <c r="P215" s="155"/>
      <c r="Q215" s="155"/>
      <c r="R215" s="155"/>
      <c r="S215" s="155"/>
      <c r="T215" s="155"/>
      <c r="U215" s="155"/>
      <c r="V215" s="155"/>
      <c r="W215" s="155"/>
      <c r="X215" s="155"/>
      <c r="Y215" s="155"/>
      <c r="Z215" s="155"/>
      <c r="AA215" s="155"/>
      <c r="AB215" s="155"/>
      <c r="AC215" s="155"/>
      <c r="AD215" s="155"/>
      <c r="AE215" s="155"/>
      <c r="AF215" s="155"/>
      <c r="AG215" s="155"/>
      <c r="AH215" s="155"/>
      <c r="AI215" s="155"/>
      <c r="AJ215" s="155"/>
      <c r="AK215" s="155"/>
      <c r="AL215" s="155"/>
      <c r="AM215" s="155"/>
      <c r="AN215" s="155"/>
      <c r="AO215" s="155"/>
      <c r="AP215" s="155"/>
      <c r="AQ215" s="10"/>
    </row>
    <row r="216" spans="1:43" x14ac:dyDescent="0.2">
      <c r="A216" s="8"/>
      <c r="B216" s="257"/>
      <c r="C216" s="257"/>
      <c r="D216" s="155"/>
      <c r="E216" s="155"/>
      <c r="F216" s="155"/>
      <c r="G216" s="155"/>
      <c r="H216" s="155"/>
      <c r="I216" s="155"/>
      <c r="J216" s="155"/>
      <c r="K216" s="155"/>
      <c r="L216" s="155"/>
      <c r="M216" s="155"/>
      <c r="N216" s="155"/>
      <c r="O216" s="155"/>
      <c r="P216" s="155"/>
      <c r="Q216" s="155"/>
      <c r="R216" s="155"/>
      <c r="S216" s="155"/>
      <c r="T216" s="155"/>
      <c r="U216" s="155"/>
      <c r="V216" s="155"/>
      <c r="W216" s="155"/>
      <c r="X216" s="155"/>
      <c r="Y216" s="155"/>
      <c r="Z216" s="155"/>
      <c r="AA216" s="155"/>
      <c r="AB216" s="155"/>
      <c r="AC216" s="155"/>
      <c r="AD216" s="155"/>
      <c r="AE216" s="155"/>
      <c r="AF216" s="155"/>
      <c r="AG216" s="155"/>
      <c r="AH216" s="155"/>
      <c r="AI216" s="155"/>
      <c r="AJ216" s="155"/>
      <c r="AK216" s="155"/>
      <c r="AL216" s="155"/>
      <c r="AM216" s="155"/>
      <c r="AN216" s="155"/>
      <c r="AO216" s="155"/>
      <c r="AP216" s="155"/>
      <c r="AQ216" s="10"/>
    </row>
    <row r="217" spans="1:43" x14ac:dyDescent="0.2">
      <c r="A217" s="8"/>
      <c r="B217" s="257"/>
      <c r="C217" s="257"/>
      <c r="D217" s="155"/>
      <c r="E217" s="155"/>
      <c r="F217" s="155"/>
      <c r="G217" s="155"/>
      <c r="H217" s="155"/>
      <c r="I217" s="155"/>
      <c r="J217" s="155"/>
      <c r="K217" s="155"/>
      <c r="L217" s="155"/>
      <c r="M217" s="155"/>
      <c r="N217" s="155"/>
      <c r="O217" s="155"/>
      <c r="P217" s="155"/>
      <c r="Q217" s="155"/>
      <c r="R217" s="155"/>
      <c r="S217" s="155"/>
      <c r="T217" s="155"/>
      <c r="U217" s="155"/>
      <c r="V217" s="155"/>
      <c r="W217" s="155"/>
      <c r="X217" s="155"/>
      <c r="Y217" s="155"/>
      <c r="Z217" s="155"/>
      <c r="AA217" s="155"/>
      <c r="AB217" s="155"/>
      <c r="AC217" s="155"/>
      <c r="AD217" s="155"/>
      <c r="AE217" s="155"/>
      <c r="AF217" s="155"/>
      <c r="AG217" s="155"/>
      <c r="AH217" s="155"/>
      <c r="AI217" s="155"/>
      <c r="AJ217" s="155"/>
      <c r="AK217" s="155"/>
      <c r="AL217" s="155"/>
      <c r="AM217" s="155"/>
      <c r="AN217" s="155"/>
      <c r="AO217" s="155"/>
      <c r="AP217" s="155"/>
      <c r="AQ217" s="10"/>
    </row>
    <row r="218" spans="1:43" x14ac:dyDescent="0.2">
      <c r="A218" s="8"/>
      <c r="B218" s="257"/>
      <c r="C218" s="257"/>
      <c r="D218" s="155"/>
      <c r="E218" s="155"/>
      <c r="F218" s="155"/>
      <c r="G218" s="155"/>
      <c r="H218" s="155"/>
      <c r="I218" s="155"/>
      <c r="J218" s="155"/>
      <c r="K218" s="155"/>
      <c r="L218" s="155"/>
      <c r="M218" s="155"/>
      <c r="N218" s="155"/>
      <c r="O218" s="155"/>
      <c r="P218" s="155"/>
      <c r="Q218" s="155"/>
      <c r="R218" s="155"/>
      <c r="S218" s="155"/>
      <c r="T218" s="155"/>
      <c r="U218" s="155"/>
      <c r="V218" s="155"/>
      <c r="W218" s="155"/>
      <c r="X218" s="155"/>
      <c r="Y218" s="155"/>
      <c r="Z218" s="155"/>
      <c r="AA218" s="155"/>
      <c r="AB218" s="155"/>
      <c r="AC218" s="155"/>
      <c r="AD218" s="155"/>
      <c r="AE218" s="155"/>
      <c r="AF218" s="155"/>
      <c r="AG218" s="155"/>
      <c r="AH218" s="155"/>
      <c r="AI218" s="155"/>
      <c r="AJ218" s="155"/>
      <c r="AK218" s="155"/>
      <c r="AL218" s="155"/>
      <c r="AM218" s="155"/>
      <c r="AN218" s="155"/>
      <c r="AO218" s="155"/>
      <c r="AP218" s="155"/>
      <c r="AQ218" s="10"/>
    </row>
    <row r="219" spans="1:43" x14ac:dyDescent="0.2">
      <c r="A219" s="8"/>
      <c r="B219" s="257"/>
      <c r="C219" s="257"/>
      <c r="D219" s="155"/>
      <c r="E219" s="155"/>
      <c r="F219" s="155"/>
      <c r="G219" s="155"/>
      <c r="H219" s="155"/>
      <c r="I219" s="155"/>
      <c r="J219" s="155"/>
      <c r="K219" s="155"/>
      <c r="L219" s="155"/>
      <c r="M219" s="155"/>
      <c r="N219" s="155"/>
      <c r="O219" s="155"/>
      <c r="P219" s="155"/>
      <c r="Q219" s="155"/>
      <c r="R219" s="155"/>
      <c r="S219" s="155"/>
      <c r="T219" s="155"/>
      <c r="U219" s="155"/>
      <c r="V219" s="155"/>
      <c r="W219" s="155"/>
      <c r="X219" s="155"/>
      <c r="Y219" s="155"/>
      <c r="Z219" s="155"/>
      <c r="AA219" s="155"/>
      <c r="AB219" s="155"/>
      <c r="AC219" s="155"/>
      <c r="AD219" s="155"/>
      <c r="AE219" s="155"/>
      <c r="AF219" s="155"/>
      <c r="AG219" s="155"/>
      <c r="AH219" s="155"/>
      <c r="AI219" s="155"/>
      <c r="AJ219" s="155"/>
      <c r="AK219" s="155"/>
      <c r="AL219" s="155"/>
      <c r="AM219" s="155"/>
      <c r="AN219" s="155"/>
      <c r="AO219" s="155"/>
      <c r="AP219" s="155"/>
      <c r="AQ219" s="10"/>
    </row>
    <row r="220" spans="1:43" x14ac:dyDescent="0.2">
      <c r="A220" s="8"/>
      <c r="B220" s="257"/>
      <c r="C220" s="257"/>
      <c r="D220" s="155"/>
      <c r="E220" s="155"/>
      <c r="F220" s="155"/>
      <c r="G220" s="155"/>
      <c r="H220" s="155"/>
      <c r="I220" s="155"/>
      <c r="J220" s="155"/>
      <c r="K220" s="155"/>
      <c r="L220" s="155"/>
      <c r="M220" s="155"/>
      <c r="N220" s="155"/>
      <c r="O220" s="155"/>
      <c r="P220" s="155"/>
      <c r="Q220" s="155"/>
      <c r="R220" s="155"/>
      <c r="S220" s="155"/>
      <c r="T220" s="155"/>
      <c r="U220" s="155"/>
      <c r="V220" s="155"/>
      <c r="W220" s="155"/>
      <c r="X220" s="155"/>
      <c r="Y220" s="155"/>
      <c r="Z220" s="155"/>
      <c r="AA220" s="155"/>
      <c r="AB220" s="155"/>
      <c r="AC220" s="155"/>
      <c r="AD220" s="155"/>
      <c r="AE220" s="155"/>
      <c r="AF220" s="155"/>
      <c r="AG220" s="155"/>
      <c r="AH220" s="155"/>
      <c r="AI220" s="155"/>
      <c r="AJ220" s="155"/>
      <c r="AK220" s="155"/>
      <c r="AL220" s="155"/>
      <c r="AM220" s="155"/>
      <c r="AN220" s="155"/>
      <c r="AO220" s="155"/>
      <c r="AP220" s="155"/>
      <c r="AQ220" s="10"/>
    </row>
    <row r="221" spans="1:43" x14ac:dyDescent="0.2">
      <c r="A221" s="8"/>
      <c r="B221" s="257"/>
      <c r="C221" s="257"/>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c r="Z221" s="155"/>
      <c r="AA221" s="155"/>
      <c r="AB221" s="155"/>
      <c r="AC221" s="155"/>
      <c r="AD221" s="155"/>
      <c r="AE221" s="155"/>
      <c r="AF221" s="155"/>
      <c r="AG221" s="155"/>
      <c r="AH221" s="155"/>
      <c r="AI221" s="155"/>
      <c r="AJ221" s="155"/>
      <c r="AK221" s="155"/>
      <c r="AL221" s="155"/>
      <c r="AM221" s="155"/>
      <c r="AN221" s="155"/>
      <c r="AO221" s="155"/>
      <c r="AP221" s="155"/>
      <c r="AQ221" s="10"/>
    </row>
    <row r="222" spans="1:43" x14ac:dyDescent="0.2">
      <c r="A222" s="8"/>
      <c r="B222" s="257"/>
      <c r="C222" s="257"/>
      <c r="D222" s="155"/>
      <c r="E222" s="155"/>
      <c r="F222" s="155"/>
      <c r="G222" s="155"/>
      <c r="H222" s="155"/>
      <c r="I222" s="155"/>
      <c r="J222" s="155"/>
      <c r="K222" s="155"/>
      <c r="L222" s="155"/>
      <c r="M222" s="155"/>
      <c r="N222" s="155"/>
      <c r="O222" s="155"/>
      <c r="P222" s="155"/>
      <c r="Q222" s="155"/>
      <c r="R222" s="155"/>
      <c r="S222" s="155"/>
      <c r="T222" s="155"/>
      <c r="U222" s="155"/>
      <c r="V222" s="155"/>
      <c r="W222" s="155"/>
      <c r="X222" s="155"/>
      <c r="Y222" s="155"/>
      <c r="Z222" s="155"/>
      <c r="AA222" s="155"/>
      <c r="AB222" s="155"/>
      <c r="AC222" s="155"/>
      <c r="AD222" s="155"/>
      <c r="AE222" s="155"/>
      <c r="AF222" s="155"/>
      <c r="AG222" s="155"/>
      <c r="AH222" s="155"/>
      <c r="AI222" s="155"/>
      <c r="AJ222" s="155"/>
      <c r="AK222" s="155"/>
      <c r="AL222" s="155"/>
      <c r="AM222" s="155"/>
      <c r="AN222" s="155"/>
      <c r="AO222" s="155"/>
      <c r="AP222" s="155"/>
      <c r="AQ222" s="10"/>
    </row>
    <row r="223" spans="1:43" x14ac:dyDescent="0.2">
      <c r="A223" s="8"/>
      <c r="B223" s="257"/>
      <c r="C223" s="257"/>
      <c r="D223" s="155"/>
      <c r="E223" s="155"/>
      <c r="F223" s="155"/>
      <c r="G223" s="155"/>
      <c r="H223" s="155"/>
      <c r="I223" s="155"/>
      <c r="J223" s="155"/>
      <c r="K223" s="155"/>
      <c r="L223" s="155"/>
      <c r="M223" s="155"/>
      <c r="N223" s="155"/>
      <c r="O223" s="155"/>
      <c r="P223" s="155"/>
      <c r="Q223" s="155"/>
      <c r="R223" s="155"/>
      <c r="S223" s="155"/>
      <c r="T223" s="155"/>
      <c r="U223" s="155"/>
      <c r="V223" s="155"/>
      <c r="W223" s="155"/>
      <c r="X223" s="155"/>
      <c r="Y223" s="155"/>
      <c r="Z223" s="155"/>
      <c r="AA223" s="155"/>
      <c r="AB223" s="155"/>
      <c r="AC223" s="155"/>
      <c r="AD223" s="155"/>
      <c r="AE223" s="155"/>
      <c r="AF223" s="155"/>
      <c r="AG223" s="155"/>
      <c r="AH223" s="155"/>
      <c r="AI223" s="155"/>
      <c r="AJ223" s="155"/>
      <c r="AK223" s="155"/>
      <c r="AL223" s="155"/>
      <c r="AM223" s="155"/>
      <c r="AN223" s="155"/>
      <c r="AO223" s="155"/>
      <c r="AP223" s="155"/>
      <c r="AQ223" s="10"/>
    </row>
    <row r="224" spans="1:43" x14ac:dyDescent="0.2">
      <c r="A224" s="8"/>
      <c r="B224" s="257"/>
      <c r="C224" s="257"/>
      <c r="D224" s="155"/>
      <c r="E224" s="155"/>
      <c r="F224" s="155"/>
      <c r="G224" s="155"/>
      <c r="H224" s="155"/>
      <c r="I224" s="155"/>
      <c r="J224" s="155"/>
      <c r="K224" s="155"/>
      <c r="L224" s="155"/>
      <c r="M224" s="155"/>
      <c r="N224" s="155"/>
      <c r="O224" s="155"/>
      <c r="P224" s="155"/>
      <c r="Q224" s="155"/>
      <c r="R224" s="155"/>
      <c r="S224" s="155"/>
      <c r="T224" s="155"/>
      <c r="U224" s="155"/>
      <c r="V224" s="155"/>
      <c r="W224" s="155"/>
      <c r="X224" s="155"/>
      <c r="Y224" s="155"/>
      <c r="Z224" s="155"/>
      <c r="AA224" s="155"/>
      <c r="AB224" s="155"/>
      <c r="AC224" s="155"/>
      <c r="AD224" s="155"/>
      <c r="AE224" s="155"/>
      <c r="AF224" s="155"/>
      <c r="AG224" s="155"/>
      <c r="AH224" s="155"/>
      <c r="AI224" s="155"/>
      <c r="AJ224" s="155"/>
      <c r="AK224" s="155"/>
      <c r="AL224" s="155"/>
      <c r="AM224" s="155"/>
      <c r="AN224" s="155"/>
      <c r="AO224" s="155"/>
      <c r="AP224" s="155"/>
      <c r="AQ224" s="10"/>
    </row>
    <row r="225" spans="1:43" x14ac:dyDescent="0.2">
      <c r="A225" s="8"/>
      <c r="B225" s="257"/>
      <c r="C225" s="257"/>
      <c r="D225" s="155"/>
      <c r="E225" s="155"/>
      <c r="F225" s="155"/>
      <c r="G225" s="155"/>
      <c r="H225" s="155"/>
      <c r="I225" s="155"/>
      <c r="J225" s="155"/>
      <c r="K225" s="155"/>
      <c r="L225" s="155"/>
      <c r="M225" s="155"/>
      <c r="N225" s="155"/>
      <c r="O225" s="155"/>
      <c r="P225" s="155"/>
      <c r="Q225" s="155"/>
      <c r="R225" s="155"/>
      <c r="S225" s="155"/>
      <c r="T225" s="155"/>
      <c r="U225" s="155"/>
      <c r="V225" s="155"/>
      <c r="W225" s="155"/>
      <c r="X225" s="155"/>
      <c r="Y225" s="155"/>
      <c r="Z225" s="155"/>
      <c r="AA225" s="155"/>
      <c r="AB225" s="155"/>
      <c r="AC225" s="155"/>
      <c r="AD225" s="155"/>
      <c r="AE225" s="155"/>
      <c r="AF225" s="155"/>
      <c r="AG225" s="155"/>
      <c r="AH225" s="155"/>
      <c r="AI225" s="155"/>
      <c r="AJ225" s="155"/>
      <c r="AK225" s="155"/>
      <c r="AL225" s="155"/>
      <c r="AM225" s="155"/>
      <c r="AN225" s="155"/>
      <c r="AO225" s="155"/>
      <c r="AP225" s="155"/>
      <c r="AQ225" s="10"/>
    </row>
    <row r="226" spans="1:43" x14ac:dyDescent="0.2">
      <c r="A226" s="8"/>
      <c r="B226" s="257"/>
      <c r="C226" s="257"/>
      <c r="D226" s="155"/>
      <c r="E226" s="155"/>
      <c r="F226" s="155"/>
      <c r="G226" s="155"/>
      <c r="H226" s="155"/>
      <c r="I226" s="155"/>
      <c r="J226" s="155"/>
      <c r="K226" s="155"/>
      <c r="L226" s="155"/>
      <c r="M226" s="155"/>
      <c r="N226" s="155"/>
      <c r="O226" s="155"/>
      <c r="P226" s="155"/>
      <c r="Q226" s="155"/>
      <c r="R226" s="155"/>
      <c r="S226" s="155"/>
      <c r="T226" s="155"/>
      <c r="U226" s="155"/>
      <c r="V226" s="155"/>
      <c r="W226" s="155"/>
      <c r="X226" s="155"/>
      <c r="Y226" s="155"/>
      <c r="Z226" s="155"/>
      <c r="AA226" s="155"/>
      <c r="AB226" s="155"/>
      <c r="AC226" s="155"/>
      <c r="AD226" s="155"/>
      <c r="AE226" s="155"/>
      <c r="AF226" s="155"/>
      <c r="AG226" s="155"/>
      <c r="AH226" s="155"/>
      <c r="AI226" s="155"/>
      <c r="AJ226" s="155"/>
      <c r="AK226" s="155"/>
      <c r="AL226" s="155"/>
      <c r="AM226" s="155"/>
      <c r="AN226" s="155"/>
      <c r="AO226" s="155"/>
      <c r="AP226" s="155"/>
      <c r="AQ226" s="10"/>
    </row>
    <row r="227" spans="1:43" x14ac:dyDescent="0.2">
      <c r="A227" s="8"/>
      <c r="B227" s="257"/>
      <c r="C227" s="257"/>
      <c r="D227" s="155"/>
      <c r="E227" s="155"/>
      <c r="F227" s="155"/>
      <c r="G227" s="155"/>
      <c r="H227" s="155"/>
      <c r="I227" s="155"/>
      <c r="J227" s="155"/>
      <c r="K227" s="155"/>
      <c r="L227" s="155"/>
      <c r="M227" s="155"/>
      <c r="N227" s="155"/>
      <c r="O227" s="155"/>
      <c r="P227" s="155"/>
      <c r="Q227" s="155"/>
      <c r="R227" s="155"/>
      <c r="S227" s="155"/>
      <c r="T227" s="155"/>
      <c r="U227" s="155"/>
      <c r="V227" s="155"/>
      <c r="W227" s="155"/>
      <c r="X227" s="155"/>
      <c r="Y227" s="155"/>
      <c r="Z227" s="155"/>
      <c r="AA227" s="155"/>
      <c r="AB227" s="155"/>
      <c r="AC227" s="155"/>
      <c r="AD227" s="155"/>
      <c r="AE227" s="155"/>
      <c r="AF227" s="155"/>
      <c r="AG227" s="155"/>
      <c r="AH227" s="155"/>
      <c r="AI227" s="155"/>
      <c r="AJ227" s="155"/>
      <c r="AK227" s="155"/>
      <c r="AL227" s="155"/>
      <c r="AM227" s="155"/>
      <c r="AN227" s="155"/>
      <c r="AO227" s="155"/>
      <c r="AP227" s="155"/>
      <c r="AQ227" s="10"/>
    </row>
    <row r="228" spans="1:43" x14ac:dyDescent="0.2">
      <c r="A228" s="8"/>
      <c r="B228" s="257"/>
      <c r="C228" s="257"/>
      <c r="D228" s="155"/>
      <c r="E228" s="155"/>
      <c r="F228" s="155"/>
      <c r="G228" s="155"/>
      <c r="H228" s="155"/>
      <c r="I228" s="155"/>
      <c r="J228" s="155"/>
      <c r="K228" s="155"/>
      <c r="L228" s="155"/>
      <c r="M228" s="155"/>
      <c r="N228" s="155"/>
      <c r="O228" s="155"/>
      <c r="P228" s="155"/>
      <c r="Q228" s="155"/>
      <c r="R228" s="155"/>
      <c r="S228" s="155"/>
      <c r="T228" s="155"/>
      <c r="U228" s="155"/>
      <c r="V228" s="155"/>
      <c r="W228" s="155"/>
      <c r="X228" s="155"/>
      <c r="Y228" s="155"/>
      <c r="Z228" s="155"/>
      <c r="AA228" s="155"/>
      <c r="AB228" s="155"/>
      <c r="AC228" s="155"/>
      <c r="AD228" s="155"/>
      <c r="AE228" s="155"/>
      <c r="AF228" s="155"/>
      <c r="AG228" s="155"/>
      <c r="AH228" s="155"/>
      <c r="AI228" s="155"/>
      <c r="AJ228" s="155"/>
      <c r="AK228" s="155"/>
      <c r="AL228" s="155"/>
      <c r="AM228" s="155"/>
      <c r="AN228" s="155"/>
      <c r="AO228" s="155"/>
      <c r="AP228" s="155"/>
      <c r="AQ228" s="10"/>
    </row>
    <row r="229" spans="1:43" x14ac:dyDescent="0.2">
      <c r="A229" s="8"/>
      <c r="B229" s="257"/>
      <c r="C229" s="257"/>
      <c r="D229" s="155"/>
      <c r="E229" s="155"/>
      <c r="F229" s="155"/>
      <c r="G229" s="155"/>
      <c r="H229" s="155"/>
      <c r="I229" s="155"/>
      <c r="J229" s="155"/>
      <c r="K229" s="155"/>
      <c r="L229" s="155"/>
      <c r="M229" s="155"/>
      <c r="N229" s="155"/>
      <c r="O229" s="155"/>
      <c r="P229" s="155"/>
      <c r="Q229" s="155"/>
      <c r="R229" s="155"/>
      <c r="S229" s="155"/>
      <c r="T229" s="155"/>
      <c r="U229" s="155"/>
      <c r="V229" s="155"/>
      <c r="W229" s="155"/>
      <c r="X229" s="155"/>
      <c r="Y229" s="155"/>
      <c r="Z229" s="155"/>
      <c r="AA229" s="155"/>
      <c r="AB229" s="155"/>
      <c r="AC229" s="155"/>
      <c r="AD229" s="155"/>
      <c r="AE229" s="155"/>
      <c r="AF229" s="155"/>
      <c r="AG229" s="155"/>
      <c r="AH229" s="155"/>
      <c r="AI229" s="155"/>
      <c r="AJ229" s="155"/>
      <c r="AK229" s="155"/>
      <c r="AL229" s="155"/>
      <c r="AM229" s="155"/>
      <c r="AN229" s="155"/>
      <c r="AO229" s="155"/>
      <c r="AP229" s="155"/>
      <c r="AQ229" s="10"/>
    </row>
    <row r="230" spans="1:43" x14ac:dyDescent="0.2">
      <c r="A230" s="8"/>
      <c r="B230" s="257"/>
      <c r="C230" s="257"/>
      <c r="D230" s="155"/>
      <c r="E230" s="155"/>
      <c r="F230" s="155"/>
      <c r="G230" s="155"/>
      <c r="H230" s="155"/>
      <c r="I230" s="155"/>
      <c r="J230" s="155"/>
      <c r="K230" s="155"/>
      <c r="L230" s="155"/>
      <c r="M230" s="155"/>
      <c r="N230" s="155"/>
      <c r="O230" s="155"/>
      <c r="P230" s="155"/>
      <c r="Q230" s="155"/>
      <c r="R230" s="155"/>
      <c r="S230" s="155"/>
      <c r="T230" s="155"/>
      <c r="U230" s="155"/>
      <c r="V230" s="155"/>
      <c r="W230" s="155"/>
      <c r="X230" s="155"/>
      <c r="Y230" s="155"/>
      <c r="Z230" s="155"/>
      <c r="AA230" s="155"/>
      <c r="AB230" s="155"/>
      <c r="AC230" s="155"/>
      <c r="AD230" s="155"/>
      <c r="AE230" s="155"/>
      <c r="AF230" s="155"/>
      <c r="AG230" s="155"/>
      <c r="AH230" s="155"/>
      <c r="AI230" s="155"/>
      <c r="AJ230" s="155"/>
      <c r="AK230" s="155"/>
      <c r="AL230" s="155"/>
      <c r="AM230" s="155"/>
      <c r="AN230" s="155"/>
      <c r="AO230" s="155"/>
      <c r="AP230" s="155"/>
      <c r="AQ230" s="10"/>
    </row>
    <row r="231" spans="1:43" x14ac:dyDescent="0.2">
      <c r="A231" s="8"/>
      <c r="B231" s="257"/>
      <c r="C231" s="257"/>
      <c r="D231" s="155"/>
      <c r="E231" s="155"/>
      <c r="F231" s="155"/>
      <c r="G231" s="155"/>
      <c r="H231" s="155"/>
      <c r="I231" s="155"/>
      <c r="J231" s="155"/>
      <c r="K231" s="155"/>
      <c r="L231" s="155"/>
      <c r="M231" s="155"/>
      <c r="N231" s="155"/>
      <c r="O231" s="155"/>
      <c r="P231" s="155"/>
      <c r="Q231" s="155"/>
      <c r="R231" s="155"/>
      <c r="S231" s="155"/>
      <c r="T231" s="155"/>
      <c r="U231" s="155"/>
      <c r="V231" s="155"/>
      <c r="W231" s="155"/>
      <c r="X231" s="155"/>
      <c r="Y231" s="155"/>
      <c r="Z231" s="155"/>
      <c r="AA231" s="155"/>
      <c r="AB231" s="155"/>
      <c r="AC231" s="155"/>
      <c r="AD231" s="155"/>
      <c r="AE231" s="155"/>
      <c r="AF231" s="155"/>
      <c r="AG231" s="155"/>
      <c r="AH231" s="155"/>
      <c r="AI231" s="155"/>
      <c r="AJ231" s="155"/>
      <c r="AK231" s="155"/>
      <c r="AL231" s="155"/>
      <c r="AM231" s="155"/>
      <c r="AN231" s="155"/>
      <c r="AO231" s="155"/>
      <c r="AP231" s="155"/>
      <c r="AQ231" s="10"/>
    </row>
    <row r="232" spans="1:43" x14ac:dyDescent="0.2">
      <c r="A232" s="8"/>
      <c r="B232" s="257"/>
      <c r="C232" s="257"/>
      <c r="D232" s="155"/>
      <c r="E232" s="155"/>
      <c r="F232" s="155"/>
      <c r="G232" s="155"/>
      <c r="H232" s="155"/>
      <c r="I232" s="155"/>
      <c r="J232" s="155"/>
      <c r="K232" s="155"/>
      <c r="L232" s="155"/>
      <c r="M232" s="155"/>
      <c r="N232" s="155"/>
      <c r="O232" s="155"/>
      <c r="P232" s="155"/>
      <c r="Q232" s="155"/>
      <c r="R232" s="155"/>
      <c r="S232" s="155"/>
      <c r="T232" s="155"/>
      <c r="U232" s="155"/>
      <c r="V232" s="155"/>
      <c r="W232" s="155"/>
      <c r="X232" s="155"/>
      <c r="Y232" s="155"/>
      <c r="Z232" s="155"/>
      <c r="AA232" s="155"/>
      <c r="AB232" s="155"/>
      <c r="AC232" s="155"/>
      <c r="AD232" s="155"/>
      <c r="AE232" s="155"/>
      <c r="AF232" s="155"/>
      <c r="AG232" s="155"/>
      <c r="AH232" s="155"/>
      <c r="AI232" s="155"/>
      <c r="AJ232" s="155"/>
      <c r="AK232" s="155"/>
      <c r="AL232" s="155"/>
      <c r="AM232" s="155"/>
      <c r="AN232" s="155"/>
      <c r="AO232" s="155"/>
      <c r="AP232" s="155"/>
      <c r="AQ232" s="10"/>
    </row>
    <row r="233" spans="1:43" x14ac:dyDescent="0.2">
      <c r="A233" s="8"/>
      <c r="B233" s="257"/>
      <c r="C233" s="257"/>
      <c r="D233" s="155"/>
      <c r="E233" s="155"/>
      <c r="F233" s="155"/>
      <c r="G233" s="155"/>
      <c r="H233" s="155"/>
      <c r="I233" s="155"/>
      <c r="J233" s="155"/>
      <c r="K233" s="155"/>
      <c r="L233" s="155"/>
      <c r="M233" s="155"/>
      <c r="N233" s="155"/>
      <c r="O233" s="155"/>
      <c r="P233" s="155"/>
      <c r="Q233" s="155"/>
      <c r="R233" s="155"/>
      <c r="S233" s="155"/>
      <c r="T233" s="155"/>
      <c r="U233" s="155"/>
      <c r="V233" s="155"/>
      <c r="W233" s="155"/>
      <c r="X233" s="155"/>
      <c r="Y233" s="155"/>
      <c r="Z233" s="155"/>
      <c r="AA233" s="155"/>
      <c r="AB233" s="155"/>
      <c r="AC233" s="155"/>
      <c r="AD233" s="155"/>
      <c r="AE233" s="155"/>
      <c r="AF233" s="155"/>
      <c r="AG233" s="155"/>
      <c r="AH233" s="155"/>
      <c r="AI233" s="155"/>
      <c r="AJ233" s="155"/>
      <c r="AK233" s="155"/>
      <c r="AL233" s="155"/>
      <c r="AM233" s="155"/>
      <c r="AN233" s="155"/>
      <c r="AO233" s="155"/>
      <c r="AP233" s="155"/>
      <c r="AQ233" s="10"/>
    </row>
    <row r="234" spans="1:43" x14ac:dyDescent="0.2">
      <c r="A234" s="8"/>
      <c r="B234" s="257"/>
      <c r="C234" s="257"/>
      <c r="D234" s="155"/>
      <c r="E234" s="155"/>
      <c r="F234" s="155"/>
      <c r="G234" s="155"/>
      <c r="H234" s="155"/>
      <c r="I234" s="155"/>
      <c r="J234" s="155"/>
      <c r="K234" s="155"/>
      <c r="L234" s="155"/>
      <c r="M234" s="155"/>
      <c r="N234" s="155"/>
      <c r="O234" s="155"/>
      <c r="P234" s="155"/>
      <c r="Q234" s="155"/>
      <c r="R234" s="155"/>
      <c r="S234" s="155"/>
      <c r="T234" s="155"/>
      <c r="U234" s="155"/>
      <c r="V234" s="155"/>
      <c r="W234" s="155"/>
      <c r="X234" s="155"/>
      <c r="Y234" s="155"/>
      <c r="Z234" s="155"/>
      <c r="AA234" s="155"/>
      <c r="AB234" s="155"/>
      <c r="AC234" s="155"/>
      <c r="AD234" s="155"/>
      <c r="AE234" s="155"/>
      <c r="AF234" s="155"/>
      <c r="AG234" s="155"/>
      <c r="AH234" s="155"/>
      <c r="AI234" s="155"/>
      <c r="AJ234" s="155"/>
      <c r="AK234" s="155"/>
      <c r="AL234" s="155"/>
      <c r="AM234" s="155"/>
      <c r="AN234" s="155"/>
      <c r="AO234" s="155"/>
      <c r="AP234" s="155"/>
      <c r="AQ234" s="10"/>
    </row>
    <row r="235" spans="1:43" x14ac:dyDescent="0.2">
      <c r="A235" s="8"/>
      <c r="B235" s="257"/>
      <c r="C235" s="257"/>
      <c r="D235" s="155"/>
      <c r="E235" s="155"/>
      <c r="F235" s="155"/>
      <c r="G235" s="155"/>
      <c r="H235" s="155"/>
      <c r="I235" s="155"/>
      <c r="J235" s="155"/>
      <c r="K235" s="155"/>
      <c r="L235" s="155"/>
      <c r="M235" s="155"/>
      <c r="N235" s="155"/>
      <c r="O235" s="155"/>
      <c r="P235" s="155"/>
      <c r="Q235" s="155"/>
      <c r="R235" s="155"/>
      <c r="S235" s="155"/>
      <c r="T235" s="155"/>
      <c r="U235" s="155"/>
      <c r="V235" s="155"/>
      <c r="W235" s="155"/>
      <c r="X235" s="155"/>
      <c r="Y235" s="155"/>
      <c r="Z235" s="155"/>
      <c r="AA235" s="155"/>
      <c r="AB235" s="155"/>
      <c r="AC235" s="155"/>
      <c r="AD235" s="155"/>
      <c r="AE235" s="155"/>
      <c r="AF235" s="155"/>
      <c r="AG235" s="155"/>
      <c r="AH235" s="155"/>
      <c r="AI235" s="155"/>
      <c r="AJ235" s="155"/>
      <c r="AK235" s="155"/>
      <c r="AL235" s="155"/>
      <c r="AM235" s="155"/>
      <c r="AN235" s="155"/>
      <c r="AO235" s="155"/>
      <c r="AP235" s="155"/>
      <c r="AQ235" s="10"/>
    </row>
    <row r="236" spans="1:43" x14ac:dyDescent="0.2">
      <c r="A236" s="8"/>
      <c r="B236" s="257"/>
      <c r="C236" s="257"/>
      <c r="D236" s="155"/>
      <c r="E236" s="155"/>
      <c r="F236" s="155"/>
      <c r="G236" s="155"/>
      <c r="H236" s="155"/>
      <c r="I236" s="155"/>
      <c r="J236" s="155"/>
      <c r="K236" s="155"/>
      <c r="L236" s="155"/>
      <c r="M236" s="155"/>
      <c r="N236" s="155"/>
      <c r="O236" s="155"/>
      <c r="P236" s="155"/>
      <c r="Q236" s="155"/>
      <c r="R236" s="155"/>
      <c r="S236" s="155"/>
      <c r="T236" s="155"/>
      <c r="U236" s="155"/>
      <c r="V236" s="155"/>
      <c r="W236" s="155"/>
      <c r="X236" s="155"/>
      <c r="Y236" s="155"/>
      <c r="Z236" s="155"/>
      <c r="AA236" s="155"/>
      <c r="AB236" s="155"/>
      <c r="AC236" s="155"/>
      <c r="AD236" s="155"/>
      <c r="AE236" s="155"/>
      <c r="AF236" s="155"/>
      <c r="AG236" s="155"/>
      <c r="AH236" s="155"/>
      <c r="AI236" s="155"/>
      <c r="AJ236" s="155"/>
      <c r="AK236" s="155"/>
      <c r="AL236" s="155"/>
      <c r="AM236" s="155"/>
      <c r="AN236" s="155"/>
      <c r="AO236" s="155"/>
      <c r="AP236" s="155"/>
      <c r="AQ236" s="10"/>
    </row>
    <row r="237" spans="1:43" x14ac:dyDescent="0.2">
      <c r="A237" s="8"/>
      <c r="B237" s="257"/>
      <c r="C237" s="257"/>
      <c r="D237" s="155"/>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c r="AO237" s="155"/>
      <c r="AP237" s="155"/>
      <c r="AQ237" s="10"/>
    </row>
    <row r="238" spans="1:43" x14ac:dyDescent="0.2">
      <c r="A238" s="8"/>
      <c r="B238" s="257"/>
      <c r="C238" s="257"/>
      <c r="D238" s="155"/>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c r="AO238" s="155"/>
      <c r="AP238" s="155"/>
      <c r="AQ238" s="10"/>
    </row>
    <row r="239" spans="1:43" x14ac:dyDescent="0.2">
      <c r="A239" s="8"/>
      <c r="B239" s="257"/>
      <c r="C239" s="257"/>
      <c r="D239" s="155"/>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c r="AA239" s="155"/>
      <c r="AB239" s="155"/>
      <c r="AC239" s="155"/>
      <c r="AD239" s="155"/>
      <c r="AE239" s="155"/>
      <c r="AF239" s="155"/>
      <c r="AG239" s="155"/>
      <c r="AH239" s="155"/>
      <c r="AI239" s="155"/>
      <c r="AJ239" s="155"/>
      <c r="AK239" s="155"/>
      <c r="AL239" s="155"/>
      <c r="AM239" s="155"/>
      <c r="AN239" s="155"/>
      <c r="AO239" s="155"/>
      <c r="AP239" s="155"/>
      <c r="AQ239" s="10"/>
    </row>
    <row r="240" spans="1:43" x14ac:dyDescent="0.2">
      <c r="A240" s="8"/>
      <c r="B240" s="257"/>
      <c r="C240" s="257"/>
      <c r="D240" s="155"/>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c r="AA240" s="155"/>
      <c r="AB240" s="155"/>
      <c r="AC240" s="155"/>
      <c r="AD240" s="155"/>
      <c r="AE240" s="155"/>
      <c r="AF240" s="155"/>
      <c r="AG240" s="155"/>
      <c r="AH240" s="155"/>
      <c r="AI240" s="155"/>
      <c r="AJ240" s="155"/>
      <c r="AK240" s="155"/>
      <c r="AL240" s="155"/>
      <c r="AM240" s="155"/>
      <c r="AN240" s="155"/>
      <c r="AO240" s="155"/>
      <c r="AP240" s="155"/>
      <c r="AQ240" s="10"/>
    </row>
    <row r="241" spans="1:43" x14ac:dyDescent="0.2">
      <c r="A241" s="8"/>
      <c r="B241" s="257"/>
      <c r="C241" s="257"/>
      <c r="D241" s="155"/>
      <c r="E241" s="155"/>
      <c r="F241" s="155"/>
      <c r="G241" s="155"/>
      <c r="H241" s="155"/>
      <c r="I241" s="155"/>
      <c r="J241" s="155"/>
      <c r="K241" s="155"/>
      <c r="L241" s="155"/>
      <c r="M241" s="155"/>
      <c r="N241" s="155"/>
      <c r="O241" s="155"/>
      <c r="P241" s="155"/>
      <c r="Q241" s="155"/>
      <c r="R241" s="155"/>
      <c r="S241" s="155"/>
      <c r="T241" s="155"/>
      <c r="U241" s="155"/>
      <c r="V241" s="155"/>
      <c r="W241" s="155"/>
      <c r="X241" s="155"/>
      <c r="Y241" s="155"/>
      <c r="Z241" s="155"/>
      <c r="AA241" s="155"/>
      <c r="AB241" s="155"/>
      <c r="AC241" s="155"/>
      <c r="AD241" s="155"/>
      <c r="AE241" s="155"/>
      <c r="AF241" s="155"/>
      <c r="AG241" s="155"/>
      <c r="AH241" s="155"/>
      <c r="AI241" s="155"/>
      <c r="AJ241" s="155"/>
      <c r="AK241" s="155"/>
      <c r="AL241" s="155"/>
      <c r="AM241" s="155"/>
      <c r="AN241" s="155"/>
      <c r="AO241" s="155"/>
      <c r="AP241" s="155"/>
      <c r="AQ241" s="10"/>
    </row>
    <row r="242" spans="1:43" x14ac:dyDescent="0.2">
      <c r="A242" s="8"/>
      <c r="B242" s="257"/>
      <c r="C242" s="257"/>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c r="Z242" s="155"/>
      <c r="AA242" s="155"/>
      <c r="AB242" s="155"/>
      <c r="AC242" s="155"/>
      <c r="AD242" s="155"/>
      <c r="AE242" s="155"/>
      <c r="AF242" s="155"/>
      <c r="AG242" s="155"/>
      <c r="AH242" s="155"/>
      <c r="AI242" s="155"/>
      <c r="AJ242" s="155"/>
      <c r="AK242" s="155"/>
      <c r="AL242" s="155"/>
      <c r="AM242" s="155"/>
      <c r="AN242" s="155"/>
      <c r="AO242" s="155"/>
      <c r="AP242" s="155"/>
      <c r="AQ242" s="10"/>
    </row>
    <row r="243" spans="1:43" x14ac:dyDescent="0.2">
      <c r="A243" s="8"/>
      <c r="B243" s="257"/>
      <c r="C243" s="257"/>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c r="AA243" s="155"/>
      <c r="AB243" s="155"/>
      <c r="AC243" s="155"/>
      <c r="AD243" s="155"/>
      <c r="AE243" s="155"/>
      <c r="AF243" s="155"/>
      <c r="AG243" s="155"/>
      <c r="AH243" s="155"/>
      <c r="AI243" s="155"/>
      <c r="AJ243" s="155"/>
      <c r="AK243" s="155"/>
      <c r="AL243" s="155"/>
      <c r="AM243" s="155"/>
      <c r="AN243" s="155"/>
      <c r="AO243" s="155"/>
      <c r="AP243" s="155"/>
      <c r="AQ243" s="10"/>
    </row>
    <row r="244" spans="1:43" x14ac:dyDescent="0.2">
      <c r="A244" s="8"/>
      <c r="B244" s="257"/>
      <c r="C244" s="257"/>
      <c r="D244" s="155"/>
      <c r="E244" s="155"/>
      <c r="F244" s="155"/>
      <c r="G244" s="155"/>
      <c r="H244" s="155"/>
      <c r="I244" s="155"/>
      <c r="J244" s="155"/>
      <c r="K244" s="155"/>
      <c r="L244" s="155"/>
      <c r="M244" s="155"/>
      <c r="N244" s="155"/>
      <c r="O244" s="155"/>
      <c r="P244" s="155"/>
      <c r="Q244" s="155"/>
      <c r="R244" s="155"/>
      <c r="S244" s="155"/>
      <c r="T244" s="155"/>
      <c r="U244" s="155"/>
      <c r="V244" s="155"/>
      <c r="W244" s="155"/>
      <c r="X244" s="155"/>
      <c r="Y244" s="155"/>
      <c r="Z244" s="155"/>
      <c r="AA244" s="155"/>
      <c r="AB244" s="155"/>
      <c r="AC244" s="155"/>
      <c r="AD244" s="155"/>
      <c r="AE244" s="155"/>
      <c r="AF244" s="155"/>
      <c r="AG244" s="155"/>
      <c r="AH244" s="155"/>
      <c r="AI244" s="155"/>
      <c r="AJ244" s="155"/>
      <c r="AK244" s="155"/>
      <c r="AL244" s="155"/>
      <c r="AM244" s="155"/>
      <c r="AN244" s="155"/>
      <c r="AO244" s="155"/>
      <c r="AP244" s="155"/>
      <c r="AQ244" s="10"/>
    </row>
    <row r="245" spans="1:43" x14ac:dyDescent="0.2">
      <c r="A245" s="8"/>
      <c r="B245" s="257"/>
      <c r="C245" s="257"/>
      <c r="D245" s="155"/>
      <c r="E245" s="155"/>
      <c r="F245" s="155"/>
      <c r="G245" s="155"/>
      <c r="H245" s="155"/>
      <c r="I245" s="155"/>
      <c r="J245" s="155"/>
      <c r="K245" s="155"/>
      <c r="L245" s="155"/>
      <c r="M245" s="155"/>
      <c r="N245" s="155"/>
      <c r="O245" s="155"/>
      <c r="P245" s="155"/>
      <c r="Q245" s="155"/>
      <c r="R245" s="155"/>
      <c r="S245" s="155"/>
      <c r="T245" s="155"/>
      <c r="U245" s="155"/>
      <c r="V245" s="155"/>
      <c r="W245" s="155"/>
      <c r="X245" s="155"/>
      <c r="Y245" s="155"/>
      <c r="Z245" s="155"/>
      <c r="AA245" s="155"/>
      <c r="AB245" s="155"/>
      <c r="AC245" s="155"/>
      <c r="AD245" s="155"/>
      <c r="AE245" s="155"/>
      <c r="AF245" s="155"/>
      <c r="AG245" s="155"/>
      <c r="AH245" s="155"/>
      <c r="AI245" s="155"/>
      <c r="AJ245" s="155"/>
      <c r="AK245" s="155"/>
      <c r="AL245" s="155"/>
      <c r="AM245" s="155"/>
      <c r="AN245" s="155"/>
      <c r="AO245" s="155"/>
      <c r="AP245" s="155"/>
      <c r="AQ245" s="10"/>
    </row>
    <row r="246" spans="1:43" x14ac:dyDescent="0.2">
      <c r="A246" s="8"/>
      <c r="B246" s="257"/>
      <c r="C246" s="257"/>
      <c r="D246" s="155"/>
      <c r="E246" s="155"/>
      <c r="F246" s="155"/>
      <c r="G246" s="155"/>
      <c r="H246" s="155"/>
      <c r="I246" s="155"/>
      <c r="J246" s="155"/>
      <c r="K246" s="155"/>
      <c r="L246" s="155"/>
      <c r="M246" s="155"/>
      <c r="N246" s="155"/>
      <c r="O246" s="155"/>
      <c r="P246" s="155"/>
      <c r="Q246" s="155"/>
      <c r="R246" s="155"/>
      <c r="S246" s="155"/>
      <c r="T246" s="155"/>
      <c r="U246" s="155"/>
      <c r="V246" s="155"/>
      <c r="W246" s="155"/>
      <c r="X246" s="155"/>
      <c r="Y246" s="155"/>
      <c r="Z246" s="155"/>
      <c r="AA246" s="155"/>
      <c r="AB246" s="155"/>
      <c r="AC246" s="155"/>
      <c r="AD246" s="155"/>
      <c r="AE246" s="155"/>
      <c r="AF246" s="155"/>
      <c r="AG246" s="155"/>
      <c r="AH246" s="155"/>
      <c r="AI246" s="155"/>
      <c r="AJ246" s="155"/>
      <c r="AK246" s="155"/>
      <c r="AL246" s="155"/>
      <c r="AM246" s="155"/>
      <c r="AN246" s="155"/>
      <c r="AO246" s="155"/>
      <c r="AP246" s="155"/>
      <c r="AQ246" s="10"/>
    </row>
    <row r="247" spans="1:43" x14ac:dyDescent="0.2">
      <c r="A247" s="8"/>
      <c r="B247" s="257"/>
      <c r="C247" s="257"/>
      <c r="D247" s="155"/>
      <c r="E247" s="155"/>
      <c r="F247" s="155"/>
      <c r="G247" s="155"/>
      <c r="H247" s="155"/>
      <c r="I247" s="155"/>
      <c r="J247" s="155"/>
      <c r="K247" s="155"/>
      <c r="L247" s="155"/>
      <c r="M247" s="155"/>
      <c r="N247" s="155"/>
      <c r="O247" s="155"/>
      <c r="P247" s="155"/>
      <c r="Q247" s="155"/>
      <c r="R247" s="155"/>
      <c r="S247" s="155"/>
      <c r="T247" s="155"/>
      <c r="U247" s="155"/>
      <c r="V247" s="155"/>
      <c r="W247" s="155"/>
      <c r="X247" s="155"/>
      <c r="Y247" s="155"/>
      <c r="Z247" s="155"/>
      <c r="AA247" s="155"/>
      <c r="AB247" s="155"/>
      <c r="AC247" s="155"/>
      <c r="AD247" s="155"/>
      <c r="AE247" s="155"/>
      <c r="AF247" s="155"/>
      <c r="AG247" s="155"/>
      <c r="AH247" s="155"/>
      <c r="AI247" s="155"/>
      <c r="AJ247" s="155"/>
      <c r="AK247" s="155"/>
      <c r="AL247" s="155"/>
      <c r="AM247" s="155"/>
      <c r="AN247" s="155"/>
      <c r="AO247" s="155"/>
      <c r="AP247" s="155"/>
      <c r="AQ247" s="10"/>
    </row>
    <row r="248" spans="1:43" x14ac:dyDescent="0.2">
      <c r="A248" s="8"/>
      <c r="B248" s="257"/>
      <c r="C248" s="257"/>
      <c r="D248" s="155"/>
      <c r="E248" s="155"/>
      <c r="F248" s="155"/>
      <c r="G248" s="155"/>
      <c r="H248" s="155"/>
      <c r="I248" s="155"/>
      <c r="J248" s="155"/>
      <c r="K248" s="155"/>
      <c r="L248" s="155"/>
      <c r="M248" s="155"/>
      <c r="N248" s="155"/>
      <c r="O248" s="155"/>
      <c r="P248" s="155"/>
      <c r="Q248" s="155"/>
      <c r="R248" s="155"/>
      <c r="S248" s="155"/>
      <c r="T248" s="155"/>
      <c r="U248" s="155"/>
      <c r="V248" s="155"/>
      <c r="W248" s="155"/>
      <c r="X248" s="155"/>
      <c r="Y248" s="155"/>
      <c r="Z248" s="155"/>
      <c r="AA248" s="155"/>
      <c r="AB248" s="155"/>
      <c r="AC248" s="155"/>
      <c r="AD248" s="155"/>
      <c r="AE248" s="155"/>
      <c r="AF248" s="155"/>
      <c r="AG248" s="155"/>
      <c r="AH248" s="155"/>
      <c r="AI248" s="155"/>
      <c r="AJ248" s="155"/>
      <c r="AK248" s="155"/>
      <c r="AL248" s="155"/>
      <c r="AM248" s="155"/>
      <c r="AN248" s="155"/>
      <c r="AO248" s="155"/>
      <c r="AP248" s="155"/>
      <c r="AQ248" s="10"/>
    </row>
    <row r="249" spans="1:43" x14ac:dyDescent="0.2">
      <c r="A249" s="8"/>
      <c r="B249" s="257"/>
      <c r="C249" s="257"/>
      <c r="D249" s="155"/>
      <c r="E249" s="155"/>
      <c r="F249" s="155"/>
      <c r="G249" s="155"/>
      <c r="H249" s="155"/>
      <c r="I249" s="155"/>
      <c r="J249" s="155"/>
      <c r="K249" s="155"/>
      <c r="L249" s="155"/>
      <c r="M249" s="155"/>
      <c r="N249" s="155"/>
      <c r="O249" s="155"/>
      <c r="P249" s="155"/>
      <c r="Q249" s="155"/>
      <c r="R249" s="155"/>
      <c r="S249" s="155"/>
      <c r="T249" s="155"/>
      <c r="U249" s="155"/>
      <c r="V249" s="155"/>
      <c r="W249" s="155"/>
      <c r="X249" s="155"/>
      <c r="Y249" s="155"/>
      <c r="Z249" s="155"/>
      <c r="AA249" s="155"/>
      <c r="AB249" s="155"/>
      <c r="AC249" s="155"/>
      <c r="AD249" s="155"/>
      <c r="AE249" s="155"/>
      <c r="AF249" s="155"/>
      <c r="AG249" s="155"/>
      <c r="AH249" s="155"/>
      <c r="AI249" s="155"/>
      <c r="AJ249" s="155"/>
      <c r="AK249" s="155"/>
      <c r="AL249" s="155"/>
      <c r="AM249" s="155"/>
      <c r="AN249" s="155"/>
      <c r="AO249" s="155"/>
      <c r="AP249" s="155"/>
      <c r="AQ249" s="10"/>
    </row>
    <row r="250" spans="1:43" x14ac:dyDescent="0.2">
      <c r="A250" s="8"/>
      <c r="B250" s="257"/>
      <c r="C250" s="257"/>
      <c r="D250" s="155"/>
      <c r="E250" s="155"/>
      <c r="F250" s="155"/>
      <c r="G250" s="155"/>
      <c r="H250" s="155"/>
      <c r="I250" s="155"/>
      <c r="J250" s="155"/>
      <c r="K250" s="155"/>
      <c r="L250" s="155"/>
      <c r="M250" s="155"/>
      <c r="N250" s="155"/>
      <c r="O250" s="155"/>
      <c r="P250" s="155"/>
      <c r="Q250" s="155"/>
      <c r="R250" s="155"/>
      <c r="S250" s="155"/>
      <c r="T250" s="155"/>
      <c r="U250" s="155"/>
      <c r="V250" s="155"/>
      <c r="W250" s="155"/>
      <c r="X250" s="155"/>
      <c r="Y250" s="155"/>
      <c r="Z250" s="155"/>
      <c r="AA250" s="155"/>
      <c r="AB250" s="155"/>
      <c r="AC250" s="155"/>
      <c r="AD250" s="155"/>
      <c r="AE250" s="155"/>
      <c r="AF250" s="155"/>
      <c r="AG250" s="155"/>
      <c r="AH250" s="155"/>
      <c r="AI250" s="155"/>
      <c r="AJ250" s="155"/>
      <c r="AK250" s="155"/>
      <c r="AL250" s="155"/>
      <c r="AM250" s="155"/>
      <c r="AN250" s="155"/>
      <c r="AO250" s="155"/>
      <c r="AP250" s="155"/>
      <c r="AQ250" s="10"/>
    </row>
    <row r="251" spans="1:43" x14ac:dyDescent="0.2">
      <c r="A251" s="8"/>
      <c r="B251" s="257"/>
      <c r="C251" s="257"/>
      <c r="D251" s="155"/>
      <c r="E251" s="155"/>
      <c r="F251" s="155"/>
      <c r="G251" s="155"/>
      <c r="H251" s="155"/>
      <c r="I251" s="155"/>
      <c r="J251" s="155"/>
      <c r="K251" s="155"/>
      <c r="L251" s="155"/>
      <c r="M251" s="155"/>
      <c r="N251" s="155"/>
      <c r="O251" s="155"/>
      <c r="P251" s="155"/>
      <c r="Q251" s="155"/>
      <c r="R251" s="155"/>
      <c r="S251" s="155"/>
      <c r="T251" s="155"/>
      <c r="U251" s="155"/>
      <c r="V251" s="155"/>
      <c r="W251" s="155"/>
      <c r="X251" s="155"/>
      <c r="Y251" s="155"/>
      <c r="Z251" s="155"/>
      <c r="AA251" s="155"/>
      <c r="AB251" s="155"/>
      <c r="AC251" s="155"/>
      <c r="AD251" s="155"/>
      <c r="AE251" s="155"/>
      <c r="AF251" s="155"/>
      <c r="AG251" s="155"/>
      <c r="AH251" s="155"/>
      <c r="AI251" s="155"/>
      <c r="AJ251" s="155"/>
      <c r="AK251" s="155"/>
      <c r="AL251" s="155"/>
      <c r="AM251" s="155"/>
      <c r="AN251" s="155"/>
      <c r="AO251" s="155"/>
      <c r="AP251" s="155"/>
      <c r="AQ251" s="10"/>
    </row>
    <row r="252" spans="1:43" x14ac:dyDescent="0.2">
      <c r="A252" s="8"/>
      <c r="B252" s="257"/>
      <c r="C252" s="257"/>
      <c r="D252" s="155"/>
      <c r="E252" s="155"/>
      <c r="F252" s="155"/>
      <c r="G252" s="155"/>
      <c r="H252" s="155"/>
      <c r="I252" s="155"/>
      <c r="J252" s="155"/>
      <c r="K252" s="155"/>
      <c r="L252" s="155"/>
      <c r="M252" s="155"/>
      <c r="N252" s="155"/>
      <c r="O252" s="155"/>
      <c r="P252" s="155"/>
      <c r="Q252" s="155"/>
      <c r="R252" s="155"/>
      <c r="S252" s="155"/>
      <c r="T252" s="155"/>
      <c r="U252" s="155"/>
      <c r="V252" s="155"/>
      <c r="W252" s="155"/>
      <c r="X252" s="155"/>
      <c r="Y252" s="155"/>
      <c r="Z252" s="155"/>
      <c r="AA252" s="155"/>
      <c r="AB252" s="155"/>
      <c r="AC252" s="155"/>
      <c r="AD252" s="155"/>
      <c r="AE252" s="155"/>
      <c r="AF252" s="155"/>
      <c r="AG252" s="155"/>
      <c r="AH252" s="155"/>
      <c r="AI252" s="155"/>
      <c r="AJ252" s="155"/>
      <c r="AK252" s="155"/>
      <c r="AL252" s="155"/>
      <c r="AM252" s="155"/>
      <c r="AN252" s="155"/>
      <c r="AO252" s="155"/>
      <c r="AP252" s="155"/>
      <c r="AQ252" s="10"/>
    </row>
    <row r="253" spans="1:43" x14ac:dyDescent="0.2">
      <c r="A253" s="8"/>
      <c r="B253" s="257"/>
      <c r="C253" s="257"/>
      <c r="D253" s="155"/>
      <c r="E253" s="155"/>
      <c r="F253" s="155"/>
      <c r="G253" s="155"/>
      <c r="H253" s="155"/>
      <c r="I253" s="155"/>
      <c r="J253" s="155"/>
      <c r="K253" s="155"/>
      <c r="L253" s="155"/>
      <c r="M253" s="155"/>
      <c r="N253" s="155"/>
      <c r="O253" s="155"/>
      <c r="P253" s="155"/>
      <c r="Q253" s="155"/>
      <c r="R253" s="155"/>
      <c r="S253" s="155"/>
      <c r="T253" s="155"/>
      <c r="U253" s="155"/>
      <c r="V253" s="155"/>
      <c r="W253" s="155"/>
      <c r="X253" s="155"/>
      <c r="Y253" s="155"/>
      <c r="Z253" s="155"/>
      <c r="AA253" s="155"/>
      <c r="AB253" s="155"/>
      <c r="AC253" s="155"/>
      <c r="AD253" s="155"/>
      <c r="AE253" s="155"/>
      <c r="AF253" s="155"/>
      <c r="AG253" s="155"/>
      <c r="AH253" s="155"/>
      <c r="AI253" s="155"/>
      <c r="AJ253" s="155"/>
      <c r="AK253" s="155"/>
      <c r="AL253" s="155"/>
      <c r="AM253" s="155"/>
      <c r="AN253" s="155"/>
      <c r="AO253" s="155"/>
      <c r="AP253" s="155"/>
      <c r="AQ253" s="10"/>
    </row>
    <row r="254" spans="1:43" x14ac:dyDescent="0.2">
      <c r="A254" s="8"/>
      <c r="B254" s="257"/>
      <c r="C254" s="257"/>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c r="Z254" s="155"/>
      <c r="AA254" s="155"/>
      <c r="AB254" s="155"/>
      <c r="AC254" s="155"/>
      <c r="AD254" s="155"/>
      <c r="AE254" s="155"/>
      <c r="AF254" s="155"/>
      <c r="AG254" s="155"/>
      <c r="AH254" s="155"/>
      <c r="AI254" s="155"/>
      <c r="AJ254" s="155"/>
      <c r="AK254" s="155"/>
      <c r="AL254" s="155"/>
      <c r="AM254" s="155"/>
      <c r="AN254" s="155"/>
      <c r="AO254" s="155"/>
      <c r="AP254" s="155"/>
      <c r="AQ254" s="10"/>
    </row>
    <row r="255" spans="1:43" x14ac:dyDescent="0.2">
      <c r="A255" s="8"/>
      <c r="B255" s="257"/>
      <c r="C255" s="257"/>
      <c r="D255" s="155"/>
      <c r="E255" s="155"/>
      <c r="F255" s="155"/>
      <c r="G255" s="155"/>
      <c r="H255" s="155"/>
      <c r="I255" s="155"/>
      <c r="J255" s="155"/>
      <c r="K255" s="155"/>
      <c r="L255" s="155"/>
      <c r="M255" s="155"/>
      <c r="N255" s="155"/>
      <c r="O255" s="155"/>
      <c r="P255" s="155"/>
      <c r="Q255" s="155"/>
      <c r="R255" s="155"/>
      <c r="S255" s="155"/>
      <c r="T255" s="155"/>
      <c r="U255" s="155"/>
      <c r="V255" s="155"/>
      <c r="W255" s="155"/>
      <c r="X255" s="155"/>
      <c r="Y255" s="155"/>
      <c r="Z255" s="155"/>
      <c r="AA255" s="155"/>
      <c r="AB255" s="155"/>
      <c r="AC255" s="155"/>
      <c r="AD255" s="155"/>
      <c r="AE255" s="155"/>
      <c r="AF255" s="155"/>
      <c r="AG255" s="155"/>
      <c r="AH255" s="155"/>
      <c r="AI255" s="155"/>
      <c r="AJ255" s="155"/>
      <c r="AK255" s="155"/>
      <c r="AL255" s="155"/>
      <c r="AM255" s="155"/>
      <c r="AN255" s="155"/>
      <c r="AO255" s="155"/>
      <c r="AP255" s="155"/>
      <c r="AQ255" s="10"/>
    </row>
    <row r="256" spans="1:43" x14ac:dyDescent="0.2">
      <c r="A256" s="8"/>
      <c r="B256" s="257"/>
      <c r="C256" s="257"/>
      <c r="D256" s="155"/>
      <c r="E256" s="155"/>
      <c r="F256" s="155"/>
      <c r="G256" s="155"/>
      <c r="H256" s="155"/>
      <c r="I256" s="155"/>
      <c r="J256" s="155"/>
      <c r="K256" s="155"/>
      <c r="L256" s="155"/>
      <c r="M256" s="155"/>
      <c r="N256" s="155"/>
      <c r="O256" s="155"/>
      <c r="P256" s="155"/>
      <c r="Q256" s="155"/>
      <c r="R256" s="155"/>
      <c r="S256" s="155"/>
      <c r="T256" s="155"/>
      <c r="U256" s="155"/>
      <c r="V256" s="155"/>
      <c r="W256" s="155"/>
      <c r="X256" s="155"/>
      <c r="Y256" s="155"/>
      <c r="Z256" s="155"/>
      <c r="AA256" s="155"/>
      <c r="AB256" s="155"/>
      <c r="AC256" s="155"/>
      <c r="AD256" s="155"/>
      <c r="AE256" s="155"/>
      <c r="AF256" s="155"/>
      <c r="AG256" s="155"/>
      <c r="AH256" s="155"/>
      <c r="AI256" s="155"/>
      <c r="AJ256" s="155"/>
      <c r="AK256" s="155"/>
      <c r="AL256" s="155"/>
      <c r="AM256" s="155"/>
      <c r="AN256" s="155"/>
      <c r="AO256" s="155"/>
      <c r="AP256" s="155"/>
      <c r="AQ256" s="10"/>
    </row>
    <row r="257" spans="1:43" x14ac:dyDescent="0.2">
      <c r="A257" s="8"/>
      <c r="B257" s="257"/>
      <c r="C257" s="257"/>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c r="Z257" s="155"/>
      <c r="AA257" s="155"/>
      <c r="AB257" s="155"/>
      <c r="AC257" s="155"/>
      <c r="AD257" s="155"/>
      <c r="AE257" s="155"/>
      <c r="AF257" s="155"/>
      <c r="AG257" s="155"/>
      <c r="AH257" s="155"/>
      <c r="AI257" s="155"/>
      <c r="AJ257" s="155"/>
      <c r="AK257" s="155"/>
      <c r="AL257" s="155"/>
      <c r="AM257" s="155"/>
      <c r="AN257" s="155"/>
      <c r="AO257" s="155"/>
      <c r="AP257" s="155"/>
      <c r="AQ257" s="10"/>
    </row>
    <row r="258" spans="1:43" x14ac:dyDescent="0.2">
      <c r="A258" s="8"/>
      <c r="B258" s="257"/>
      <c r="C258" s="257"/>
      <c r="D258" s="155"/>
      <c r="E258" s="155"/>
      <c r="F258" s="155"/>
      <c r="G258" s="155"/>
      <c r="H258" s="155"/>
      <c r="I258" s="155"/>
      <c r="J258" s="155"/>
      <c r="K258" s="155"/>
      <c r="L258" s="155"/>
      <c r="M258" s="155"/>
      <c r="N258" s="155"/>
      <c r="O258" s="155"/>
      <c r="P258" s="155"/>
      <c r="Q258" s="155"/>
      <c r="R258" s="155"/>
      <c r="S258" s="155"/>
      <c r="T258" s="155"/>
      <c r="U258" s="155"/>
      <c r="V258" s="155"/>
      <c r="W258" s="155"/>
      <c r="X258" s="155"/>
      <c r="Y258" s="155"/>
      <c r="Z258" s="155"/>
      <c r="AA258" s="155"/>
      <c r="AB258" s="155"/>
      <c r="AC258" s="155"/>
      <c r="AD258" s="155"/>
      <c r="AE258" s="155"/>
      <c r="AF258" s="155"/>
      <c r="AG258" s="155"/>
      <c r="AH258" s="155"/>
      <c r="AI258" s="155"/>
      <c r="AJ258" s="155"/>
      <c r="AK258" s="155"/>
      <c r="AL258" s="155"/>
      <c r="AM258" s="155"/>
      <c r="AN258" s="155"/>
      <c r="AO258" s="155"/>
      <c r="AP258" s="155"/>
      <c r="AQ258" s="10"/>
    </row>
    <row r="259" spans="1:43" x14ac:dyDescent="0.2">
      <c r="A259" s="8"/>
      <c r="B259" s="257"/>
      <c r="C259" s="257"/>
      <c r="D259" s="155"/>
      <c r="E259" s="155"/>
      <c r="F259" s="155"/>
      <c r="G259" s="155"/>
      <c r="H259" s="155"/>
      <c r="I259" s="155"/>
      <c r="J259" s="155"/>
      <c r="K259" s="155"/>
      <c r="L259" s="155"/>
      <c r="M259" s="155"/>
      <c r="N259" s="155"/>
      <c r="O259" s="155"/>
      <c r="P259" s="155"/>
      <c r="Q259" s="155"/>
      <c r="R259" s="155"/>
      <c r="S259" s="155"/>
      <c r="T259" s="155"/>
      <c r="U259" s="155"/>
      <c r="V259" s="155"/>
      <c r="W259" s="155"/>
      <c r="X259" s="155"/>
      <c r="Y259" s="155"/>
      <c r="Z259" s="155"/>
      <c r="AA259" s="155"/>
      <c r="AB259" s="155"/>
      <c r="AC259" s="155"/>
      <c r="AD259" s="155"/>
      <c r="AE259" s="155"/>
      <c r="AF259" s="155"/>
      <c r="AG259" s="155"/>
      <c r="AH259" s="155"/>
      <c r="AI259" s="155"/>
      <c r="AJ259" s="155"/>
      <c r="AK259" s="155"/>
      <c r="AL259" s="155"/>
      <c r="AM259" s="155"/>
      <c r="AN259" s="155"/>
      <c r="AO259" s="155"/>
      <c r="AP259" s="155"/>
      <c r="AQ259" s="10"/>
    </row>
    <row r="260" spans="1:43" x14ac:dyDescent="0.2">
      <c r="A260" s="8"/>
      <c r="B260" s="257"/>
      <c r="C260" s="257"/>
      <c r="D260" s="155"/>
      <c r="E260" s="155"/>
      <c r="F260" s="155"/>
      <c r="G260" s="155"/>
      <c r="H260" s="155"/>
      <c r="I260" s="155"/>
      <c r="J260" s="155"/>
      <c r="K260" s="155"/>
      <c r="L260" s="155"/>
      <c r="M260" s="155"/>
      <c r="N260" s="155"/>
      <c r="O260" s="155"/>
      <c r="P260" s="155"/>
      <c r="Q260" s="155"/>
      <c r="R260" s="155"/>
      <c r="S260" s="155"/>
      <c r="T260" s="155"/>
      <c r="U260" s="155"/>
      <c r="V260" s="155"/>
      <c r="W260" s="155"/>
      <c r="X260" s="155"/>
      <c r="Y260" s="155"/>
      <c r="Z260" s="155"/>
      <c r="AA260" s="155"/>
      <c r="AB260" s="155"/>
      <c r="AC260" s="155"/>
      <c r="AD260" s="155"/>
      <c r="AE260" s="155"/>
      <c r="AF260" s="155"/>
      <c r="AG260" s="155"/>
      <c r="AH260" s="155"/>
      <c r="AI260" s="155"/>
      <c r="AJ260" s="155"/>
      <c r="AK260" s="155"/>
      <c r="AL260" s="155"/>
      <c r="AM260" s="155"/>
      <c r="AN260" s="155"/>
      <c r="AO260" s="155"/>
      <c r="AP260" s="155"/>
      <c r="AQ260" s="10"/>
    </row>
    <row r="261" spans="1:43" x14ac:dyDescent="0.2">
      <c r="A261" s="8"/>
      <c r="B261" s="257"/>
      <c r="C261" s="257"/>
      <c r="D261" s="155"/>
      <c r="E261" s="155"/>
      <c r="F261" s="155"/>
      <c r="G261" s="155"/>
      <c r="H261" s="155"/>
      <c r="I261" s="155"/>
      <c r="J261" s="155"/>
      <c r="K261" s="155"/>
      <c r="L261" s="155"/>
      <c r="M261" s="155"/>
      <c r="N261" s="155"/>
      <c r="O261" s="155"/>
      <c r="P261" s="155"/>
      <c r="Q261" s="155"/>
      <c r="R261" s="155"/>
      <c r="S261" s="155"/>
      <c r="T261" s="155"/>
      <c r="U261" s="155"/>
      <c r="V261" s="155"/>
      <c r="W261" s="155"/>
      <c r="X261" s="155"/>
      <c r="Y261" s="155"/>
      <c r="Z261" s="155"/>
      <c r="AA261" s="155"/>
      <c r="AB261" s="155"/>
      <c r="AC261" s="155"/>
      <c r="AD261" s="155"/>
      <c r="AE261" s="155"/>
      <c r="AF261" s="155"/>
      <c r="AG261" s="155"/>
      <c r="AH261" s="155"/>
      <c r="AI261" s="155"/>
      <c r="AJ261" s="155"/>
      <c r="AK261" s="155"/>
      <c r="AL261" s="155"/>
      <c r="AM261" s="155"/>
      <c r="AN261" s="155"/>
      <c r="AO261" s="155"/>
      <c r="AP261" s="155"/>
      <c r="AQ261" s="10"/>
    </row>
    <row r="262" spans="1:43" x14ac:dyDescent="0.2">
      <c r="A262" s="8"/>
      <c r="B262" s="257"/>
      <c r="C262" s="257"/>
      <c r="D262" s="155"/>
      <c r="E262" s="155"/>
      <c r="F262" s="155"/>
      <c r="G262" s="155"/>
      <c r="H262" s="155"/>
      <c r="I262" s="155"/>
      <c r="J262" s="155"/>
      <c r="K262" s="155"/>
      <c r="L262" s="155"/>
      <c r="M262" s="155"/>
      <c r="N262" s="155"/>
      <c r="O262" s="155"/>
      <c r="P262" s="155"/>
      <c r="Q262" s="155"/>
      <c r="R262" s="155"/>
      <c r="S262" s="155"/>
      <c r="T262" s="155"/>
      <c r="U262" s="155"/>
      <c r="V262" s="155"/>
      <c r="W262" s="155"/>
      <c r="X262" s="155"/>
      <c r="Y262" s="155"/>
      <c r="Z262" s="155"/>
      <c r="AA262" s="155"/>
      <c r="AB262" s="155"/>
      <c r="AC262" s="155"/>
      <c r="AD262" s="155"/>
      <c r="AE262" s="155"/>
      <c r="AF262" s="155"/>
      <c r="AG262" s="155"/>
      <c r="AH262" s="155"/>
      <c r="AI262" s="155"/>
      <c r="AJ262" s="155"/>
      <c r="AK262" s="155"/>
      <c r="AL262" s="155"/>
      <c r="AM262" s="155"/>
      <c r="AN262" s="155"/>
      <c r="AO262" s="155"/>
      <c r="AP262" s="155"/>
      <c r="AQ262" s="10"/>
    </row>
    <row r="263" spans="1:43" x14ac:dyDescent="0.2">
      <c r="A263" s="8"/>
      <c r="B263" s="257"/>
      <c r="C263" s="257"/>
      <c r="D263" s="155"/>
      <c r="E263" s="155"/>
      <c r="F263" s="155"/>
      <c r="G263" s="155"/>
      <c r="H263" s="155"/>
      <c r="I263" s="155"/>
      <c r="J263" s="155"/>
      <c r="K263" s="155"/>
      <c r="L263" s="155"/>
      <c r="M263" s="155"/>
      <c r="N263" s="155"/>
      <c r="O263" s="155"/>
      <c r="P263" s="155"/>
      <c r="Q263" s="155"/>
      <c r="R263" s="155"/>
      <c r="S263" s="155"/>
      <c r="T263" s="155"/>
      <c r="U263" s="155"/>
      <c r="V263" s="155"/>
      <c r="W263" s="155"/>
      <c r="X263" s="155"/>
      <c r="Y263" s="155"/>
      <c r="Z263" s="155"/>
      <c r="AA263" s="155"/>
      <c r="AB263" s="155"/>
      <c r="AC263" s="155"/>
      <c r="AD263" s="155"/>
      <c r="AE263" s="155"/>
      <c r="AF263" s="155"/>
      <c r="AG263" s="155"/>
      <c r="AH263" s="155"/>
      <c r="AI263" s="155"/>
      <c r="AJ263" s="155"/>
      <c r="AK263" s="155"/>
      <c r="AL263" s="155"/>
      <c r="AM263" s="155"/>
      <c r="AN263" s="155"/>
      <c r="AO263" s="155"/>
      <c r="AP263" s="155"/>
      <c r="AQ263" s="10"/>
    </row>
    <row r="264" spans="1:43" x14ac:dyDescent="0.2">
      <c r="A264" s="8"/>
      <c r="B264" s="257"/>
      <c r="C264" s="257"/>
      <c r="D264" s="155"/>
      <c r="E264" s="155"/>
      <c r="F264" s="155"/>
      <c r="G264" s="155"/>
      <c r="H264" s="155"/>
      <c r="I264" s="155"/>
      <c r="J264" s="155"/>
      <c r="K264" s="155"/>
      <c r="L264" s="155"/>
      <c r="M264" s="155"/>
      <c r="N264" s="155"/>
      <c r="O264" s="155"/>
      <c r="P264" s="155"/>
      <c r="Q264" s="155"/>
      <c r="R264" s="155"/>
      <c r="S264" s="155"/>
      <c r="T264" s="155"/>
      <c r="U264" s="155"/>
      <c r="V264" s="155"/>
      <c r="W264" s="155"/>
      <c r="X264" s="155"/>
      <c r="Y264" s="155"/>
      <c r="Z264" s="155"/>
      <c r="AA264" s="155"/>
      <c r="AB264" s="155"/>
      <c r="AC264" s="155"/>
      <c r="AD264" s="155"/>
      <c r="AE264" s="155"/>
      <c r="AF264" s="155"/>
      <c r="AG264" s="155"/>
      <c r="AH264" s="155"/>
      <c r="AI264" s="155"/>
      <c r="AJ264" s="155"/>
      <c r="AK264" s="155"/>
      <c r="AL264" s="155"/>
      <c r="AM264" s="155"/>
      <c r="AN264" s="155"/>
      <c r="AO264" s="155"/>
      <c r="AP264" s="155"/>
      <c r="AQ264" s="10"/>
    </row>
    <row r="265" spans="1:43" x14ac:dyDescent="0.2">
      <c r="A265" s="8"/>
      <c r="B265" s="257"/>
      <c r="C265" s="257"/>
      <c r="D265" s="155"/>
      <c r="E265" s="155"/>
      <c r="F265" s="155"/>
      <c r="G265" s="155"/>
      <c r="H265" s="155"/>
      <c r="I265" s="155"/>
      <c r="J265" s="155"/>
      <c r="K265" s="155"/>
      <c r="L265" s="155"/>
      <c r="M265" s="155"/>
      <c r="N265" s="155"/>
      <c r="O265" s="155"/>
      <c r="P265" s="155"/>
      <c r="Q265" s="155"/>
      <c r="R265" s="155"/>
      <c r="S265" s="155"/>
      <c r="T265" s="155"/>
      <c r="U265" s="155"/>
      <c r="V265" s="155"/>
      <c r="W265" s="155"/>
      <c r="X265" s="155"/>
      <c r="Y265" s="155"/>
      <c r="Z265" s="155"/>
      <c r="AA265" s="155"/>
      <c r="AB265" s="155"/>
      <c r="AC265" s="155"/>
      <c r="AD265" s="155"/>
      <c r="AE265" s="155"/>
      <c r="AF265" s="155"/>
      <c r="AG265" s="155"/>
      <c r="AH265" s="155"/>
      <c r="AI265" s="155"/>
      <c r="AJ265" s="155"/>
      <c r="AK265" s="155"/>
      <c r="AL265" s="155"/>
      <c r="AM265" s="155"/>
      <c r="AN265" s="155"/>
      <c r="AO265" s="155"/>
      <c r="AP265" s="155"/>
      <c r="AQ265" s="10"/>
    </row>
    <row r="266" spans="1:43" x14ac:dyDescent="0.2">
      <c r="A266" s="8"/>
      <c r="B266" s="257"/>
      <c r="C266" s="257"/>
      <c r="D266" s="155"/>
      <c r="E266" s="155"/>
      <c r="F266" s="155"/>
      <c r="G266" s="155"/>
      <c r="H266" s="155"/>
      <c r="I266" s="155"/>
      <c r="J266" s="155"/>
      <c r="K266" s="155"/>
      <c r="L266" s="155"/>
      <c r="M266" s="155"/>
      <c r="N266" s="155"/>
      <c r="O266" s="155"/>
      <c r="P266" s="155"/>
      <c r="Q266" s="155"/>
      <c r="R266" s="155"/>
      <c r="S266" s="155"/>
      <c r="T266" s="155"/>
      <c r="U266" s="155"/>
      <c r="V266" s="155"/>
      <c r="W266" s="155"/>
      <c r="X266" s="155"/>
      <c r="Y266" s="155"/>
      <c r="Z266" s="155"/>
      <c r="AA266" s="155"/>
      <c r="AB266" s="155"/>
      <c r="AC266" s="155"/>
      <c r="AD266" s="155"/>
      <c r="AE266" s="155"/>
      <c r="AF266" s="155"/>
      <c r="AG266" s="155"/>
      <c r="AH266" s="155"/>
      <c r="AI266" s="155"/>
      <c r="AJ266" s="155"/>
      <c r="AK266" s="155"/>
      <c r="AL266" s="155"/>
      <c r="AM266" s="155"/>
      <c r="AN266" s="155"/>
      <c r="AO266" s="155"/>
      <c r="AP266" s="155"/>
      <c r="AQ266" s="10"/>
    </row>
    <row r="267" spans="1:43" x14ac:dyDescent="0.2">
      <c r="A267" s="8"/>
      <c r="B267" s="257"/>
      <c r="C267" s="257"/>
      <c r="D267" s="155"/>
      <c r="E267" s="155"/>
      <c r="F267" s="155"/>
      <c r="G267" s="155"/>
      <c r="H267" s="155"/>
      <c r="I267" s="155"/>
      <c r="J267" s="155"/>
      <c r="K267" s="155"/>
      <c r="L267" s="155"/>
      <c r="M267" s="155"/>
      <c r="N267" s="155"/>
      <c r="O267" s="155"/>
      <c r="P267" s="155"/>
      <c r="Q267" s="155"/>
      <c r="R267" s="155"/>
      <c r="S267" s="155"/>
      <c r="T267" s="155"/>
      <c r="U267" s="155"/>
      <c r="V267" s="155"/>
      <c r="W267" s="155"/>
      <c r="X267" s="155"/>
      <c r="Y267" s="155"/>
      <c r="Z267" s="155"/>
      <c r="AA267" s="155"/>
      <c r="AB267" s="155"/>
      <c r="AC267" s="155"/>
      <c r="AD267" s="155"/>
      <c r="AE267" s="155"/>
      <c r="AF267" s="155"/>
      <c r="AG267" s="155"/>
      <c r="AH267" s="155"/>
      <c r="AI267" s="155"/>
      <c r="AJ267" s="155"/>
      <c r="AK267" s="155"/>
      <c r="AL267" s="155"/>
      <c r="AM267" s="155"/>
      <c r="AN267" s="155"/>
      <c r="AO267" s="155"/>
      <c r="AP267" s="155"/>
      <c r="AQ267" s="10"/>
    </row>
    <row r="268" spans="1:43" x14ac:dyDescent="0.2">
      <c r="A268" s="8"/>
      <c r="B268" s="257"/>
      <c r="C268" s="257"/>
      <c r="D268" s="155"/>
      <c r="E268" s="155"/>
      <c r="F268" s="155"/>
      <c r="G268" s="155"/>
      <c r="H268" s="155"/>
      <c r="I268" s="155"/>
      <c r="J268" s="155"/>
      <c r="K268" s="155"/>
      <c r="L268" s="155"/>
      <c r="M268" s="155"/>
      <c r="N268" s="155"/>
      <c r="O268" s="155"/>
      <c r="P268" s="155"/>
      <c r="Q268" s="155"/>
      <c r="R268" s="155"/>
      <c r="S268" s="155"/>
      <c r="T268" s="155"/>
      <c r="U268" s="155"/>
      <c r="V268" s="155"/>
      <c r="W268" s="155"/>
      <c r="X268" s="155"/>
      <c r="Y268" s="155"/>
      <c r="Z268" s="155"/>
      <c r="AA268" s="155"/>
      <c r="AB268" s="155"/>
      <c r="AC268" s="155"/>
      <c r="AD268" s="155"/>
      <c r="AE268" s="155"/>
      <c r="AF268" s="155"/>
      <c r="AG268" s="155"/>
      <c r="AH268" s="155"/>
      <c r="AI268" s="155"/>
      <c r="AJ268" s="155"/>
      <c r="AK268" s="155"/>
      <c r="AL268" s="155"/>
      <c r="AM268" s="155"/>
      <c r="AN268" s="155"/>
      <c r="AO268" s="155"/>
      <c r="AP268" s="155"/>
      <c r="AQ268" s="10"/>
    </row>
    <row r="269" spans="1:43" x14ac:dyDescent="0.2">
      <c r="A269" s="8"/>
      <c r="B269" s="257"/>
      <c r="C269" s="257"/>
      <c r="D269" s="155"/>
      <c r="E269" s="155"/>
      <c r="F269" s="155"/>
      <c r="G269" s="155"/>
      <c r="H269" s="155"/>
      <c r="I269" s="155"/>
      <c r="J269" s="155"/>
      <c r="K269" s="155"/>
      <c r="L269" s="155"/>
      <c r="M269" s="155"/>
      <c r="N269" s="155"/>
      <c r="O269" s="155"/>
      <c r="P269" s="155"/>
      <c r="Q269" s="155"/>
      <c r="R269" s="155"/>
      <c r="S269" s="155"/>
      <c r="T269" s="155"/>
      <c r="U269" s="155"/>
      <c r="V269" s="155"/>
      <c r="W269" s="155"/>
      <c r="X269" s="155"/>
      <c r="Y269" s="155"/>
      <c r="Z269" s="155"/>
      <c r="AA269" s="155"/>
      <c r="AB269" s="155"/>
      <c r="AC269" s="155"/>
      <c r="AD269" s="155"/>
      <c r="AE269" s="155"/>
      <c r="AF269" s="155"/>
      <c r="AG269" s="155"/>
      <c r="AH269" s="155"/>
      <c r="AI269" s="155"/>
      <c r="AJ269" s="155"/>
      <c r="AK269" s="155"/>
      <c r="AL269" s="155"/>
      <c r="AM269" s="155"/>
      <c r="AN269" s="155"/>
      <c r="AO269" s="155"/>
      <c r="AP269" s="155"/>
      <c r="AQ269" s="10"/>
    </row>
    <row r="270" spans="1:43" x14ac:dyDescent="0.2">
      <c r="A270" s="8"/>
      <c r="B270" s="257"/>
      <c r="C270" s="257"/>
      <c r="D270" s="155"/>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c r="AB270" s="155"/>
      <c r="AC270" s="155"/>
      <c r="AD270" s="155"/>
      <c r="AE270" s="155"/>
      <c r="AF270" s="155"/>
      <c r="AG270" s="155"/>
      <c r="AH270" s="155"/>
      <c r="AI270" s="155"/>
      <c r="AJ270" s="155"/>
      <c r="AK270" s="155"/>
      <c r="AL270" s="155"/>
      <c r="AM270" s="155"/>
      <c r="AN270" s="155"/>
      <c r="AO270" s="155"/>
      <c r="AP270" s="155"/>
      <c r="AQ270" s="10"/>
    </row>
    <row r="271" spans="1:43" x14ac:dyDescent="0.2">
      <c r="A271" s="8"/>
      <c r="B271" s="257"/>
      <c r="C271" s="257"/>
      <c r="D271" s="155"/>
      <c r="E271" s="155"/>
      <c r="F271" s="155"/>
      <c r="G271" s="155"/>
      <c r="H271" s="155"/>
      <c r="I271" s="155"/>
      <c r="J271" s="155"/>
      <c r="K271" s="155"/>
      <c r="L271" s="155"/>
      <c r="M271" s="155"/>
      <c r="N271" s="155"/>
      <c r="O271" s="155"/>
      <c r="P271" s="155"/>
      <c r="Q271" s="155"/>
      <c r="R271" s="155"/>
      <c r="S271" s="155"/>
      <c r="T271" s="155"/>
      <c r="U271" s="155"/>
      <c r="V271" s="155"/>
      <c r="W271" s="155"/>
      <c r="X271" s="155"/>
      <c r="Y271" s="155"/>
      <c r="Z271" s="155"/>
      <c r="AA271" s="155"/>
      <c r="AB271" s="155"/>
      <c r="AC271" s="155"/>
      <c r="AD271" s="155"/>
      <c r="AE271" s="155"/>
      <c r="AF271" s="155"/>
      <c r="AG271" s="155"/>
      <c r="AH271" s="155"/>
      <c r="AI271" s="155"/>
      <c r="AJ271" s="155"/>
      <c r="AK271" s="155"/>
      <c r="AL271" s="155"/>
      <c r="AM271" s="155"/>
      <c r="AN271" s="155"/>
      <c r="AO271" s="155"/>
      <c r="AP271" s="155"/>
      <c r="AQ271" s="10"/>
    </row>
    <row r="272" spans="1:43" x14ac:dyDescent="0.2">
      <c r="A272" s="8"/>
      <c r="B272" s="257"/>
      <c r="C272" s="257"/>
      <c r="D272" s="155"/>
      <c r="E272" s="155"/>
      <c r="F272" s="155"/>
      <c r="G272" s="155"/>
      <c r="H272" s="155"/>
      <c r="I272" s="155"/>
      <c r="J272" s="155"/>
      <c r="K272" s="155"/>
      <c r="L272" s="155"/>
      <c r="M272" s="155"/>
      <c r="N272" s="155"/>
      <c r="O272" s="155"/>
      <c r="P272" s="155"/>
      <c r="Q272" s="155"/>
      <c r="R272" s="155"/>
      <c r="S272" s="155"/>
      <c r="T272" s="155"/>
      <c r="U272" s="155"/>
      <c r="V272" s="155"/>
      <c r="W272" s="155"/>
      <c r="X272" s="155"/>
      <c r="Y272" s="155"/>
      <c r="Z272" s="155"/>
      <c r="AA272" s="155"/>
      <c r="AB272" s="155"/>
      <c r="AC272" s="155"/>
      <c r="AD272" s="155"/>
      <c r="AE272" s="155"/>
      <c r="AF272" s="155"/>
      <c r="AG272" s="155"/>
      <c r="AH272" s="155"/>
      <c r="AI272" s="155"/>
      <c r="AJ272" s="155"/>
      <c r="AK272" s="155"/>
      <c r="AL272" s="155"/>
      <c r="AM272" s="155"/>
      <c r="AN272" s="155"/>
      <c r="AO272" s="155"/>
      <c r="AP272" s="155"/>
      <c r="AQ272" s="10"/>
    </row>
    <row r="273" spans="1:43" x14ac:dyDescent="0.2">
      <c r="A273" s="8"/>
      <c r="B273" s="257"/>
      <c r="C273" s="257"/>
      <c r="D273" s="155"/>
      <c r="E273" s="155"/>
      <c r="F273" s="155"/>
      <c r="G273" s="155"/>
      <c r="H273" s="155"/>
      <c r="I273" s="155"/>
      <c r="J273" s="155"/>
      <c r="K273" s="155"/>
      <c r="L273" s="155"/>
      <c r="M273" s="155"/>
      <c r="N273" s="155"/>
      <c r="O273" s="155"/>
      <c r="P273" s="155"/>
      <c r="Q273" s="155"/>
      <c r="R273" s="155"/>
      <c r="S273" s="155"/>
      <c r="T273" s="155"/>
      <c r="U273" s="155"/>
      <c r="V273" s="155"/>
      <c r="W273" s="155"/>
      <c r="X273" s="155"/>
      <c r="Y273" s="155"/>
      <c r="Z273" s="155"/>
      <c r="AA273" s="155"/>
      <c r="AB273" s="155"/>
      <c r="AC273" s="155"/>
      <c r="AD273" s="155"/>
      <c r="AE273" s="155"/>
      <c r="AF273" s="155"/>
      <c r="AG273" s="155"/>
      <c r="AH273" s="155"/>
      <c r="AI273" s="155"/>
      <c r="AJ273" s="155"/>
      <c r="AK273" s="155"/>
      <c r="AL273" s="155"/>
      <c r="AM273" s="155"/>
      <c r="AN273" s="155"/>
      <c r="AO273" s="155"/>
      <c r="AP273" s="155"/>
      <c r="AQ273" s="10"/>
    </row>
    <row r="274" spans="1:43" x14ac:dyDescent="0.2">
      <c r="A274" s="8"/>
      <c r="B274" s="257"/>
      <c r="C274" s="257"/>
      <c r="D274" s="155"/>
      <c r="E274" s="155"/>
      <c r="F274" s="155"/>
      <c r="G274" s="155"/>
      <c r="H274" s="155"/>
      <c r="I274" s="155"/>
      <c r="J274" s="155"/>
      <c r="K274" s="155"/>
      <c r="L274" s="155"/>
      <c r="M274" s="155"/>
      <c r="N274" s="155"/>
      <c r="O274" s="155"/>
      <c r="P274" s="155"/>
      <c r="Q274" s="155"/>
      <c r="R274" s="155"/>
      <c r="S274" s="155"/>
      <c r="T274" s="155"/>
      <c r="U274" s="155"/>
      <c r="V274" s="155"/>
      <c r="W274" s="155"/>
      <c r="X274" s="155"/>
      <c r="Y274" s="155"/>
      <c r="Z274" s="155"/>
      <c r="AA274" s="155"/>
      <c r="AB274" s="155"/>
      <c r="AC274" s="155"/>
      <c r="AD274" s="155"/>
      <c r="AE274" s="155"/>
      <c r="AF274" s="155"/>
      <c r="AG274" s="155"/>
      <c r="AH274" s="155"/>
      <c r="AI274" s="155"/>
      <c r="AJ274" s="155"/>
      <c r="AK274" s="155"/>
      <c r="AL274" s="155"/>
      <c r="AM274" s="155"/>
      <c r="AN274" s="155"/>
      <c r="AO274" s="155"/>
      <c r="AP274" s="155"/>
      <c r="AQ274" s="10"/>
    </row>
    <row r="275" spans="1:43" x14ac:dyDescent="0.2">
      <c r="A275" s="8"/>
      <c r="B275" s="257"/>
      <c r="C275" s="257"/>
      <c r="D275" s="155"/>
      <c r="E275" s="155"/>
      <c r="F275" s="155"/>
      <c r="G275" s="155"/>
      <c r="H275" s="155"/>
      <c r="I275" s="155"/>
      <c r="J275" s="155"/>
      <c r="K275" s="155"/>
      <c r="L275" s="155"/>
      <c r="M275" s="155"/>
      <c r="N275" s="155"/>
      <c r="O275" s="155"/>
      <c r="P275" s="155"/>
      <c r="Q275" s="155"/>
      <c r="R275" s="155"/>
      <c r="S275" s="155"/>
      <c r="T275" s="155"/>
      <c r="U275" s="155"/>
      <c r="V275" s="155"/>
      <c r="W275" s="155"/>
      <c r="X275" s="155"/>
      <c r="Y275" s="155"/>
      <c r="Z275" s="155"/>
      <c r="AA275" s="155"/>
      <c r="AB275" s="155"/>
      <c r="AC275" s="155"/>
      <c r="AD275" s="155"/>
      <c r="AE275" s="155"/>
      <c r="AF275" s="155"/>
      <c r="AG275" s="155"/>
      <c r="AH275" s="155"/>
      <c r="AI275" s="155"/>
      <c r="AJ275" s="155"/>
      <c r="AK275" s="155"/>
      <c r="AL275" s="155"/>
      <c r="AM275" s="155"/>
      <c r="AN275" s="155"/>
      <c r="AO275" s="155"/>
      <c r="AP275" s="155"/>
      <c r="AQ275" s="10"/>
    </row>
    <row r="276" spans="1:43" x14ac:dyDescent="0.2">
      <c r="A276" s="8"/>
      <c r="B276" s="257"/>
      <c r="C276" s="257"/>
      <c r="D276" s="155"/>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B276" s="155"/>
      <c r="AC276" s="155"/>
      <c r="AD276" s="155"/>
      <c r="AE276" s="155"/>
      <c r="AF276" s="155"/>
      <c r="AG276" s="155"/>
      <c r="AH276" s="155"/>
      <c r="AI276" s="155"/>
      <c r="AJ276" s="155"/>
      <c r="AK276" s="155"/>
      <c r="AL276" s="155"/>
      <c r="AM276" s="155"/>
      <c r="AN276" s="155"/>
      <c r="AO276" s="155"/>
      <c r="AP276" s="155"/>
      <c r="AQ276" s="10"/>
    </row>
    <row r="277" spans="1:43" x14ac:dyDescent="0.2">
      <c r="A277" s="8"/>
      <c r="B277" s="257"/>
      <c r="C277" s="257"/>
      <c r="D277" s="155"/>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B277" s="155"/>
      <c r="AC277" s="155"/>
      <c r="AD277" s="155"/>
      <c r="AE277" s="155"/>
      <c r="AF277" s="155"/>
      <c r="AG277" s="155"/>
      <c r="AH277" s="155"/>
      <c r="AI277" s="155"/>
      <c r="AJ277" s="155"/>
      <c r="AK277" s="155"/>
      <c r="AL277" s="155"/>
      <c r="AM277" s="155"/>
      <c r="AN277" s="155"/>
      <c r="AO277" s="155"/>
      <c r="AP277" s="155"/>
      <c r="AQ277" s="10"/>
    </row>
    <row r="278" spans="1:43" x14ac:dyDescent="0.2">
      <c r="A278" s="8"/>
      <c r="B278" s="257"/>
      <c r="C278" s="257"/>
      <c r="D278" s="155"/>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B278" s="155"/>
      <c r="AC278" s="155"/>
      <c r="AD278" s="155"/>
      <c r="AE278" s="155"/>
      <c r="AF278" s="155"/>
      <c r="AG278" s="155"/>
      <c r="AH278" s="155"/>
      <c r="AI278" s="155"/>
      <c r="AJ278" s="155"/>
      <c r="AK278" s="155"/>
      <c r="AL278" s="155"/>
      <c r="AM278" s="155"/>
      <c r="AN278" s="155"/>
      <c r="AO278" s="155"/>
      <c r="AP278" s="155"/>
      <c r="AQ278" s="10"/>
    </row>
    <row r="279" spans="1:43" x14ac:dyDescent="0.2">
      <c r="A279" s="8"/>
      <c r="B279" s="257"/>
      <c r="C279" s="257"/>
      <c r="D279" s="155"/>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B279" s="155"/>
      <c r="AC279" s="155"/>
      <c r="AD279" s="155"/>
      <c r="AE279" s="155"/>
      <c r="AF279" s="155"/>
      <c r="AG279" s="155"/>
      <c r="AH279" s="155"/>
      <c r="AI279" s="155"/>
      <c r="AJ279" s="155"/>
      <c r="AK279" s="155"/>
      <c r="AL279" s="155"/>
      <c r="AM279" s="155"/>
      <c r="AN279" s="155"/>
      <c r="AO279" s="155"/>
      <c r="AP279" s="155"/>
      <c r="AQ279" s="10"/>
    </row>
    <row r="280" spans="1:43" x14ac:dyDescent="0.2">
      <c r="A280" s="8"/>
      <c r="B280" s="257"/>
      <c r="C280" s="257"/>
      <c r="D280" s="155"/>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B280" s="155"/>
      <c r="AC280" s="155"/>
      <c r="AD280" s="155"/>
      <c r="AE280" s="155"/>
      <c r="AF280" s="155"/>
      <c r="AG280" s="155"/>
      <c r="AH280" s="155"/>
      <c r="AI280" s="155"/>
      <c r="AJ280" s="155"/>
      <c r="AK280" s="155"/>
      <c r="AL280" s="155"/>
      <c r="AM280" s="155"/>
      <c r="AN280" s="155"/>
      <c r="AO280" s="155"/>
      <c r="AP280" s="155"/>
      <c r="AQ280" s="10"/>
    </row>
    <row r="281" spans="1:43" x14ac:dyDescent="0.2">
      <c r="A281" s="8"/>
      <c r="B281" s="257"/>
      <c r="C281" s="257"/>
      <c r="D281" s="155"/>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B281" s="155"/>
      <c r="AC281" s="155"/>
      <c r="AD281" s="155"/>
      <c r="AE281" s="155"/>
      <c r="AF281" s="155"/>
      <c r="AG281" s="155"/>
      <c r="AH281" s="155"/>
      <c r="AI281" s="155"/>
      <c r="AJ281" s="155"/>
      <c r="AK281" s="155"/>
      <c r="AL281" s="155"/>
      <c r="AM281" s="155"/>
      <c r="AN281" s="155"/>
      <c r="AO281" s="155"/>
      <c r="AP281" s="155"/>
      <c r="AQ281" s="10"/>
    </row>
    <row r="282" spans="1:43" x14ac:dyDescent="0.2">
      <c r="A282" s="8"/>
      <c r="B282" s="257"/>
      <c r="C282" s="257"/>
      <c r="D282" s="155"/>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B282" s="155"/>
      <c r="AC282" s="155"/>
      <c r="AD282" s="155"/>
      <c r="AE282" s="155"/>
      <c r="AF282" s="155"/>
      <c r="AG282" s="155"/>
      <c r="AH282" s="155"/>
      <c r="AI282" s="155"/>
      <c r="AJ282" s="155"/>
      <c r="AK282" s="155"/>
      <c r="AL282" s="155"/>
      <c r="AM282" s="155"/>
      <c r="AN282" s="155"/>
      <c r="AO282" s="155"/>
      <c r="AP282" s="155"/>
      <c r="AQ282" s="10"/>
    </row>
    <row r="283" spans="1:43" x14ac:dyDescent="0.2">
      <c r="A283" s="8"/>
      <c r="B283" s="257"/>
      <c r="C283" s="257"/>
      <c r="D283" s="155"/>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B283" s="155"/>
      <c r="AC283" s="155"/>
      <c r="AD283" s="155"/>
      <c r="AE283" s="155"/>
      <c r="AF283" s="155"/>
      <c r="AG283" s="155"/>
      <c r="AH283" s="155"/>
      <c r="AI283" s="155"/>
      <c r="AJ283" s="155"/>
      <c r="AK283" s="155"/>
      <c r="AL283" s="155"/>
      <c r="AM283" s="155"/>
      <c r="AN283" s="155"/>
      <c r="AO283" s="155"/>
      <c r="AP283" s="155"/>
      <c r="AQ283" s="10"/>
    </row>
    <row r="284" spans="1:43" x14ac:dyDescent="0.2">
      <c r="A284" s="8"/>
      <c r="B284" s="257"/>
      <c r="C284" s="257"/>
      <c r="D284" s="155"/>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B284" s="155"/>
      <c r="AC284" s="155"/>
      <c r="AD284" s="155"/>
      <c r="AE284" s="155"/>
      <c r="AF284" s="155"/>
      <c r="AG284" s="155"/>
      <c r="AH284" s="155"/>
      <c r="AI284" s="155"/>
      <c r="AJ284" s="155"/>
      <c r="AK284" s="155"/>
      <c r="AL284" s="155"/>
      <c r="AM284" s="155"/>
      <c r="AN284" s="155"/>
      <c r="AO284" s="155"/>
      <c r="AP284" s="155"/>
      <c r="AQ284" s="10"/>
    </row>
    <row r="285" spans="1:43" x14ac:dyDescent="0.2">
      <c r="A285" s="8"/>
      <c r="B285" s="257"/>
      <c r="C285" s="257"/>
      <c r="D285" s="155"/>
      <c r="E285" s="155"/>
      <c r="F285" s="155"/>
      <c r="G285" s="155"/>
      <c r="H285" s="155"/>
      <c r="I285" s="155"/>
      <c r="J285" s="155"/>
      <c r="K285" s="155"/>
      <c r="L285" s="155"/>
      <c r="M285" s="155"/>
      <c r="N285" s="155"/>
      <c r="O285" s="155"/>
      <c r="P285" s="155"/>
      <c r="Q285" s="155"/>
      <c r="R285" s="155"/>
      <c r="S285" s="155"/>
      <c r="T285" s="155"/>
      <c r="U285" s="155"/>
      <c r="V285" s="155"/>
      <c r="W285" s="155"/>
      <c r="X285" s="155"/>
      <c r="Y285" s="155"/>
      <c r="Z285" s="155"/>
      <c r="AA285" s="155"/>
      <c r="AB285" s="155"/>
      <c r="AC285" s="155"/>
      <c r="AD285" s="155"/>
      <c r="AE285" s="155"/>
      <c r="AF285" s="155"/>
      <c r="AG285" s="155"/>
      <c r="AH285" s="155"/>
      <c r="AI285" s="155"/>
      <c r="AJ285" s="155"/>
      <c r="AK285" s="155"/>
      <c r="AL285" s="155"/>
      <c r="AM285" s="155"/>
      <c r="AN285" s="155"/>
      <c r="AO285" s="155"/>
      <c r="AP285" s="155"/>
      <c r="AQ285" s="10"/>
    </row>
    <row r="286" spans="1:43" x14ac:dyDescent="0.2">
      <c r="A286" s="8"/>
      <c r="B286" s="257"/>
      <c r="C286" s="257"/>
      <c r="D286" s="155"/>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c r="AD286" s="155"/>
      <c r="AE286" s="155"/>
      <c r="AF286" s="155"/>
      <c r="AG286" s="155"/>
      <c r="AH286" s="155"/>
      <c r="AI286" s="155"/>
      <c r="AJ286" s="155"/>
      <c r="AK286" s="155"/>
      <c r="AL286" s="155"/>
      <c r="AM286" s="155"/>
      <c r="AN286" s="155"/>
      <c r="AO286" s="155"/>
      <c r="AP286" s="155"/>
      <c r="AQ286" s="10"/>
    </row>
    <row r="287" spans="1:43" x14ac:dyDescent="0.2">
      <c r="A287" s="8"/>
      <c r="B287" s="257"/>
      <c r="C287" s="257"/>
      <c r="D287" s="155"/>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c r="AD287" s="155"/>
      <c r="AE287" s="155"/>
      <c r="AF287" s="155"/>
      <c r="AG287" s="155"/>
      <c r="AH287" s="155"/>
      <c r="AI287" s="155"/>
      <c r="AJ287" s="155"/>
      <c r="AK287" s="155"/>
      <c r="AL287" s="155"/>
      <c r="AM287" s="155"/>
      <c r="AN287" s="155"/>
      <c r="AO287" s="155"/>
      <c r="AP287" s="155"/>
      <c r="AQ287" s="10"/>
    </row>
    <row r="288" spans="1:43" x14ac:dyDescent="0.2">
      <c r="A288" s="8"/>
      <c r="B288" s="257"/>
      <c r="C288" s="257"/>
      <c r="D288" s="155"/>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c r="AD288" s="155"/>
      <c r="AE288" s="155"/>
      <c r="AF288" s="155"/>
      <c r="AG288" s="155"/>
      <c r="AH288" s="155"/>
      <c r="AI288" s="155"/>
      <c r="AJ288" s="155"/>
      <c r="AK288" s="155"/>
      <c r="AL288" s="155"/>
      <c r="AM288" s="155"/>
      <c r="AN288" s="155"/>
      <c r="AO288" s="155"/>
      <c r="AP288" s="155"/>
      <c r="AQ288" s="10"/>
    </row>
    <row r="289" spans="1:43" x14ac:dyDescent="0.2">
      <c r="A289" s="8"/>
      <c r="B289" s="257"/>
      <c r="C289" s="257"/>
      <c r="D289" s="155"/>
      <c r="E289" s="155"/>
      <c r="F289" s="155"/>
      <c r="G289" s="155"/>
      <c r="H289" s="155"/>
      <c r="I289" s="155"/>
      <c r="J289" s="155"/>
      <c r="K289" s="155"/>
      <c r="L289" s="155"/>
      <c r="M289" s="155"/>
      <c r="N289" s="155"/>
      <c r="O289" s="155"/>
      <c r="P289" s="155"/>
      <c r="Q289" s="155"/>
      <c r="R289" s="155"/>
      <c r="S289" s="155"/>
      <c r="T289" s="155"/>
      <c r="U289" s="155"/>
      <c r="V289" s="155"/>
      <c r="W289" s="155"/>
      <c r="X289" s="155"/>
      <c r="Y289" s="155"/>
      <c r="Z289" s="155"/>
      <c r="AA289" s="155"/>
      <c r="AB289" s="155"/>
      <c r="AC289" s="155"/>
      <c r="AD289" s="155"/>
      <c r="AE289" s="155"/>
      <c r="AF289" s="155"/>
      <c r="AG289" s="155"/>
      <c r="AH289" s="155"/>
      <c r="AI289" s="155"/>
      <c r="AJ289" s="155"/>
      <c r="AK289" s="155"/>
      <c r="AL289" s="155"/>
      <c r="AM289" s="155"/>
      <c r="AN289" s="155"/>
      <c r="AO289" s="155"/>
      <c r="AP289" s="155"/>
      <c r="AQ289" s="10"/>
    </row>
    <row r="290" spans="1:43" x14ac:dyDescent="0.2">
      <c r="A290" s="8"/>
      <c r="B290" s="257"/>
      <c r="C290" s="257"/>
      <c r="D290" s="155"/>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J290" s="155"/>
      <c r="AK290" s="155"/>
      <c r="AL290" s="155"/>
      <c r="AM290" s="155"/>
      <c r="AN290" s="155"/>
      <c r="AO290" s="155"/>
      <c r="AP290" s="155"/>
      <c r="AQ290" s="10"/>
    </row>
    <row r="291" spans="1:43" x14ac:dyDescent="0.2">
      <c r="A291" s="8"/>
      <c r="B291" s="257"/>
      <c r="C291" s="257"/>
      <c r="D291" s="155"/>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J291" s="155"/>
      <c r="AK291" s="155"/>
      <c r="AL291" s="155"/>
      <c r="AM291" s="155"/>
      <c r="AN291" s="155"/>
      <c r="AO291" s="155"/>
      <c r="AP291" s="155"/>
      <c r="AQ291" s="10"/>
    </row>
    <row r="292" spans="1:43" x14ac:dyDescent="0.2">
      <c r="A292" s="8"/>
      <c r="B292" s="257"/>
      <c r="C292" s="257"/>
      <c r="D292" s="155"/>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J292" s="155"/>
      <c r="AK292" s="155"/>
      <c r="AL292" s="155"/>
      <c r="AM292" s="155"/>
      <c r="AN292" s="155"/>
      <c r="AO292" s="155"/>
      <c r="AP292" s="155"/>
      <c r="AQ292" s="10"/>
    </row>
    <row r="293" spans="1:43" x14ac:dyDescent="0.2">
      <c r="A293" s="8"/>
      <c r="B293" s="257"/>
      <c r="C293" s="257"/>
      <c r="D293" s="155"/>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J293" s="155"/>
      <c r="AK293" s="155"/>
      <c r="AL293" s="155"/>
      <c r="AM293" s="155"/>
      <c r="AN293" s="155"/>
      <c r="AO293" s="155"/>
      <c r="AP293" s="155"/>
      <c r="AQ293" s="10"/>
    </row>
    <row r="294" spans="1:43" x14ac:dyDescent="0.2">
      <c r="A294" s="8"/>
      <c r="B294" s="257"/>
      <c r="C294" s="257"/>
      <c r="D294" s="155"/>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J294" s="155"/>
      <c r="AK294" s="155"/>
      <c r="AL294" s="155"/>
      <c r="AM294" s="155"/>
      <c r="AN294" s="155"/>
      <c r="AO294" s="155"/>
      <c r="AP294" s="155"/>
      <c r="AQ294" s="10"/>
    </row>
    <row r="295" spans="1:43" x14ac:dyDescent="0.2">
      <c r="A295" s="8"/>
      <c r="B295" s="257"/>
      <c r="C295" s="257"/>
      <c r="D295" s="155"/>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J295" s="155"/>
      <c r="AK295" s="155"/>
      <c r="AL295" s="155"/>
      <c r="AM295" s="155"/>
      <c r="AN295" s="155"/>
      <c r="AO295" s="155"/>
      <c r="AP295" s="155"/>
      <c r="AQ295" s="10"/>
    </row>
    <row r="296" spans="1:43" x14ac:dyDescent="0.2">
      <c r="A296" s="8"/>
      <c r="B296" s="257"/>
      <c r="C296" s="257"/>
      <c r="D296" s="155"/>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J296" s="155"/>
      <c r="AK296" s="155"/>
      <c r="AL296" s="155"/>
      <c r="AM296" s="155"/>
      <c r="AN296" s="155"/>
      <c r="AO296" s="155"/>
      <c r="AP296" s="155"/>
      <c r="AQ296" s="10"/>
    </row>
    <row r="297" spans="1:43" x14ac:dyDescent="0.2">
      <c r="A297" s="8"/>
      <c r="B297" s="257"/>
      <c r="C297" s="257"/>
      <c r="D297" s="155"/>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J297" s="155"/>
      <c r="AK297" s="155"/>
      <c r="AL297" s="155"/>
      <c r="AM297" s="155"/>
      <c r="AN297" s="155"/>
      <c r="AO297" s="155"/>
      <c r="AP297" s="155"/>
      <c r="AQ297" s="10"/>
    </row>
    <row r="298" spans="1:43" x14ac:dyDescent="0.2">
      <c r="A298" s="8"/>
      <c r="B298" s="257"/>
      <c r="C298" s="257"/>
      <c r="D298" s="155"/>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J298" s="155"/>
      <c r="AK298" s="155"/>
      <c r="AL298" s="155"/>
      <c r="AM298" s="155"/>
      <c r="AN298" s="155"/>
      <c r="AO298" s="155"/>
      <c r="AP298" s="155"/>
      <c r="AQ298" s="10"/>
    </row>
    <row r="299" spans="1:43" x14ac:dyDescent="0.2">
      <c r="A299" s="8"/>
      <c r="B299" s="257"/>
      <c r="C299" s="257"/>
      <c r="D299" s="155"/>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J299" s="155"/>
      <c r="AK299" s="155"/>
      <c r="AL299" s="155"/>
      <c r="AM299" s="155"/>
      <c r="AN299" s="155"/>
      <c r="AO299" s="155"/>
      <c r="AP299" s="155"/>
      <c r="AQ299" s="10"/>
    </row>
    <row r="300" spans="1:43" x14ac:dyDescent="0.2">
      <c r="A300" s="8"/>
      <c r="B300" s="257"/>
      <c r="C300" s="257"/>
      <c r="D300" s="155"/>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c r="AJ300" s="155"/>
      <c r="AK300" s="155"/>
      <c r="AL300" s="155"/>
      <c r="AM300" s="155"/>
      <c r="AN300" s="155"/>
      <c r="AO300" s="155"/>
      <c r="AP300" s="155"/>
      <c r="AQ300" s="10"/>
    </row>
    <row r="301" spans="1:43" x14ac:dyDescent="0.2">
      <c r="A301" s="8"/>
      <c r="B301" s="257"/>
      <c r="C301" s="257"/>
      <c r="D301" s="155"/>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J301" s="155"/>
      <c r="AK301" s="155"/>
      <c r="AL301" s="155"/>
      <c r="AM301" s="155"/>
      <c r="AN301" s="155"/>
      <c r="AO301" s="155"/>
      <c r="AP301" s="155"/>
      <c r="AQ301" s="10"/>
    </row>
    <row r="302" spans="1:43" x14ac:dyDescent="0.2">
      <c r="A302" s="8"/>
      <c r="B302" s="257"/>
      <c r="C302" s="257"/>
      <c r="D302" s="155"/>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J302" s="155"/>
      <c r="AK302" s="155"/>
      <c r="AL302" s="155"/>
      <c r="AM302" s="155"/>
      <c r="AN302" s="155"/>
      <c r="AO302" s="155"/>
      <c r="AP302" s="155"/>
      <c r="AQ302" s="10"/>
    </row>
    <row r="303" spans="1:43" x14ac:dyDescent="0.2">
      <c r="A303" s="8"/>
      <c r="B303" s="257"/>
      <c r="C303" s="257"/>
      <c r="D303" s="155"/>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J303" s="155"/>
      <c r="AK303" s="155"/>
      <c r="AL303" s="155"/>
      <c r="AM303" s="155"/>
      <c r="AN303" s="155"/>
      <c r="AO303" s="155"/>
      <c r="AP303" s="155"/>
      <c r="AQ303" s="10"/>
    </row>
    <row r="304" spans="1:43" x14ac:dyDescent="0.2">
      <c r="A304" s="8"/>
      <c r="B304" s="257"/>
      <c r="C304" s="257"/>
      <c r="D304" s="155"/>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J304" s="155"/>
      <c r="AK304" s="155"/>
      <c r="AL304" s="155"/>
      <c r="AM304" s="155"/>
      <c r="AN304" s="155"/>
      <c r="AO304" s="155"/>
      <c r="AP304" s="155"/>
      <c r="AQ304" s="10"/>
    </row>
    <row r="305" spans="1:43" x14ac:dyDescent="0.2">
      <c r="A305" s="8"/>
      <c r="B305" s="257"/>
      <c r="C305" s="257"/>
      <c r="D305" s="155"/>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J305" s="155"/>
      <c r="AK305" s="155"/>
      <c r="AL305" s="155"/>
      <c r="AM305" s="155"/>
      <c r="AN305" s="155"/>
      <c r="AO305" s="155"/>
      <c r="AP305" s="155"/>
      <c r="AQ305" s="10"/>
    </row>
    <row r="306" spans="1:43" x14ac:dyDescent="0.2">
      <c r="A306" s="8"/>
      <c r="B306" s="257"/>
      <c r="C306" s="257"/>
      <c r="D306" s="155"/>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c r="AB306" s="155"/>
      <c r="AC306" s="155"/>
      <c r="AD306" s="155"/>
      <c r="AE306" s="155"/>
      <c r="AF306" s="155"/>
      <c r="AG306" s="155"/>
      <c r="AH306" s="155"/>
      <c r="AI306" s="155"/>
      <c r="AJ306" s="155"/>
      <c r="AK306" s="155"/>
      <c r="AL306" s="155"/>
      <c r="AM306" s="155"/>
      <c r="AN306" s="155"/>
      <c r="AO306" s="155"/>
      <c r="AP306" s="155"/>
      <c r="AQ306" s="10"/>
    </row>
    <row r="307" spans="1:43" x14ac:dyDescent="0.2">
      <c r="A307" s="8"/>
      <c r="B307" s="257"/>
      <c r="C307" s="257"/>
      <c r="D307" s="155"/>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c r="AA307" s="155"/>
      <c r="AB307" s="155"/>
      <c r="AC307" s="155"/>
      <c r="AD307" s="155"/>
      <c r="AE307" s="155"/>
      <c r="AF307" s="155"/>
      <c r="AG307" s="155"/>
      <c r="AH307" s="155"/>
      <c r="AI307" s="155"/>
      <c r="AJ307" s="155"/>
      <c r="AK307" s="155"/>
      <c r="AL307" s="155"/>
      <c r="AM307" s="155"/>
      <c r="AN307" s="155"/>
      <c r="AO307" s="155"/>
      <c r="AP307" s="155"/>
      <c r="AQ307" s="10"/>
    </row>
    <row r="308" spans="1:43" x14ac:dyDescent="0.2">
      <c r="A308" s="8"/>
      <c r="B308" s="257"/>
      <c r="C308" s="257"/>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c r="AG308" s="155"/>
      <c r="AH308" s="155"/>
      <c r="AI308" s="155"/>
      <c r="AJ308" s="155"/>
      <c r="AK308" s="155"/>
      <c r="AL308" s="155"/>
      <c r="AM308" s="155"/>
      <c r="AN308" s="155"/>
      <c r="AO308" s="155"/>
      <c r="AP308" s="155"/>
      <c r="AQ308" s="10"/>
    </row>
    <row r="309" spans="1:43" x14ac:dyDescent="0.2">
      <c r="A309" s="8"/>
      <c r="B309" s="257"/>
      <c r="C309" s="257"/>
      <c r="D309" s="155"/>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c r="AB309" s="155"/>
      <c r="AC309" s="155"/>
      <c r="AD309" s="155"/>
      <c r="AE309" s="155"/>
      <c r="AF309" s="155"/>
      <c r="AG309" s="155"/>
      <c r="AH309" s="155"/>
      <c r="AI309" s="155"/>
      <c r="AJ309" s="155"/>
      <c r="AK309" s="155"/>
      <c r="AL309" s="155"/>
      <c r="AM309" s="155"/>
      <c r="AN309" s="155"/>
      <c r="AO309" s="155"/>
      <c r="AP309" s="155"/>
      <c r="AQ309" s="10"/>
    </row>
    <row r="310" spans="1:43" x14ac:dyDescent="0.2">
      <c r="A310" s="8"/>
      <c r="B310" s="257"/>
      <c r="C310" s="257"/>
      <c r="D310" s="155"/>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c r="AA310" s="155"/>
      <c r="AB310" s="155"/>
      <c r="AC310" s="155"/>
      <c r="AD310" s="155"/>
      <c r="AE310" s="155"/>
      <c r="AF310" s="155"/>
      <c r="AG310" s="155"/>
      <c r="AH310" s="155"/>
      <c r="AI310" s="155"/>
      <c r="AJ310" s="155"/>
      <c r="AK310" s="155"/>
      <c r="AL310" s="155"/>
      <c r="AM310" s="155"/>
      <c r="AN310" s="155"/>
      <c r="AO310" s="155"/>
      <c r="AP310" s="155"/>
      <c r="AQ310" s="10"/>
    </row>
    <row r="311" spans="1:43" x14ac:dyDescent="0.2">
      <c r="A311" s="8"/>
      <c r="B311" s="257"/>
      <c r="C311" s="257"/>
      <c r="D311" s="155"/>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c r="AA311" s="155"/>
      <c r="AB311" s="155"/>
      <c r="AC311" s="155"/>
      <c r="AD311" s="155"/>
      <c r="AE311" s="155"/>
      <c r="AF311" s="155"/>
      <c r="AG311" s="155"/>
      <c r="AH311" s="155"/>
      <c r="AI311" s="155"/>
      <c r="AJ311" s="155"/>
      <c r="AK311" s="155"/>
      <c r="AL311" s="155"/>
      <c r="AM311" s="155"/>
      <c r="AN311" s="155"/>
      <c r="AO311" s="155"/>
      <c r="AP311" s="155"/>
      <c r="AQ311" s="10"/>
    </row>
    <row r="312" spans="1:43" x14ac:dyDescent="0.2">
      <c r="A312" s="8"/>
      <c r="B312" s="257"/>
      <c r="C312" s="257"/>
      <c r="D312" s="155"/>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c r="AA312" s="155"/>
      <c r="AB312" s="155"/>
      <c r="AC312" s="155"/>
      <c r="AD312" s="155"/>
      <c r="AE312" s="155"/>
      <c r="AF312" s="155"/>
      <c r="AG312" s="155"/>
      <c r="AH312" s="155"/>
      <c r="AI312" s="155"/>
      <c r="AJ312" s="155"/>
      <c r="AK312" s="155"/>
      <c r="AL312" s="155"/>
      <c r="AM312" s="155"/>
      <c r="AN312" s="155"/>
      <c r="AO312" s="155"/>
      <c r="AP312" s="155"/>
      <c r="AQ312" s="10"/>
    </row>
    <row r="313" spans="1:43" x14ac:dyDescent="0.2">
      <c r="A313" s="8"/>
      <c r="B313" s="257"/>
      <c r="C313" s="257"/>
      <c r="D313" s="155"/>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c r="AA313" s="155"/>
      <c r="AB313" s="155"/>
      <c r="AC313" s="155"/>
      <c r="AD313" s="155"/>
      <c r="AE313" s="155"/>
      <c r="AF313" s="155"/>
      <c r="AG313" s="155"/>
      <c r="AH313" s="155"/>
      <c r="AI313" s="155"/>
      <c r="AJ313" s="155"/>
      <c r="AK313" s="155"/>
      <c r="AL313" s="155"/>
      <c r="AM313" s="155"/>
      <c r="AN313" s="155"/>
      <c r="AO313" s="155"/>
      <c r="AP313" s="155"/>
      <c r="AQ313" s="10"/>
    </row>
    <row r="314" spans="1:43" x14ac:dyDescent="0.2">
      <c r="A314" s="8"/>
      <c r="B314" s="257"/>
      <c r="C314" s="257"/>
      <c r="D314" s="155"/>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c r="AA314" s="155"/>
      <c r="AB314" s="155"/>
      <c r="AC314" s="155"/>
      <c r="AD314" s="155"/>
      <c r="AE314" s="155"/>
      <c r="AF314" s="155"/>
      <c r="AG314" s="155"/>
      <c r="AH314" s="155"/>
      <c r="AI314" s="155"/>
      <c r="AJ314" s="155"/>
      <c r="AK314" s="155"/>
      <c r="AL314" s="155"/>
      <c r="AM314" s="155"/>
      <c r="AN314" s="155"/>
      <c r="AO314" s="155"/>
      <c r="AP314" s="155"/>
      <c r="AQ314" s="10"/>
    </row>
    <row r="315" spans="1:43" x14ac:dyDescent="0.2">
      <c r="A315" s="8"/>
      <c r="B315" s="257"/>
      <c r="C315" s="257"/>
      <c r="D315" s="155"/>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c r="AA315" s="155"/>
      <c r="AB315" s="155"/>
      <c r="AC315" s="155"/>
      <c r="AD315" s="155"/>
      <c r="AE315" s="155"/>
      <c r="AF315" s="155"/>
      <c r="AG315" s="155"/>
      <c r="AH315" s="155"/>
      <c r="AI315" s="155"/>
      <c r="AJ315" s="155"/>
      <c r="AK315" s="155"/>
      <c r="AL315" s="155"/>
      <c r="AM315" s="155"/>
      <c r="AN315" s="155"/>
      <c r="AO315" s="155"/>
      <c r="AP315" s="155"/>
      <c r="AQ315" s="10"/>
    </row>
    <row r="316" spans="1:43" x14ac:dyDescent="0.2">
      <c r="A316" s="8"/>
      <c r="B316" s="257"/>
      <c r="C316" s="257"/>
      <c r="D316" s="155"/>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c r="AA316" s="155"/>
      <c r="AB316" s="155"/>
      <c r="AC316" s="155"/>
      <c r="AD316" s="155"/>
      <c r="AE316" s="155"/>
      <c r="AF316" s="155"/>
      <c r="AG316" s="155"/>
      <c r="AH316" s="155"/>
      <c r="AI316" s="155"/>
      <c r="AJ316" s="155"/>
      <c r="AK316" s="155"/>
      <c r="AL316" s="155"/>
      <c r="AM316" s="155"/>
      <c r="AN316" s="155"/>
      <c r="AO316" s="155"/>
      <c r="AP316" s="155"/>
      <c r="AQ316" s="10"/>
    </row>
    <row r="317" spans="1:43" x14ac:dyDescent="0.2">
      <c r="A317" s="8"/>
      <c r="B317" s="257"/>
      <c r="C317" s="257"/>
      <c r="D317" s="155"/>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c r="AA317" s="155"/>
      <c r="AB317" s="155"/>
      <c r="AC317" s="155"/>
      <c r="AD317" s="155"/>
      <c r="AE317" s="155"/>
      <c r="AF317" s="155"/>
      <c r="AG317" s="155"/>
      <c r="AH317" s="155"/>
      <c r="AI317" s="155"/>
      <c r="AJ317" s="155"/>
      <c r="AK317" s="155"/>
      <c r="AL317" s="155"/>
      <c r="AM317" s="155"/>
      <c r="AN317" s="155"/>
      <c r="AO317" s="155"/>
      <c r="AP317" s="155"/>
      <c r="AQ317" s="10"/>
    </row>
    <row r="318" spans="1:43" x14ac:dyDescent="0.2">
      <c r="A318" s="8"/>
      <c r="B318" s="257"/>
      <c r="C318" s="257"/>
      <c r="D318" s="155"/>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c r="AA318" s="155"/>
      <c r="AB318" s="155"/>
      <c r="AC318" s="155"/>
      <c r="AD318" s="155"/>
      <c r="AE318" s="155"/>
      <c r="AF318" s="155"/>
      <c r="AG318" s="155"/>
      <c r="AH318" s="155"/>
      <c r="AI318" s="155"/>
      <c r="AJ318" s="155"/>
      <c r="AK318" s="155"/>
      <c r="AL318" s="155"/>
      <c r="AM318" s="155"/>
      <c r="AN318" s="155"/>
      <c r="AO318" s="155"/>
      <c r="AP318" s="155"/>
      <c r="AQ318" s="10"/>
    </row>
    <row r="319" spans="1:43" x14ac:dyDescent="0.2">
      <c r="A319" s="8"/>
      <c r="B319" s="257"/>
      <c r="C319" s="257"/>
      <c r="D319" s="155"/>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c r="AA319" s="155"/>
      <c r="AB319" s="155"/>
      <c r="AC319" s="155"/>
      <c r="AD319" s="155"/>
      <c r="AE319" s="155"/>
      <c r="AF319" s="155"/>
      <c r="AG319" s="155"/>
      <c r="AH319" s="155"/>
      <c r="AI319" s="155"/>
      <c r="AJ319" s="155"/>
      <c r="AK319" s="155"/>
      <c r="AL319" s="155"/>
      <c r="AM319" s="155"/>
      <c r="AN319" s="155"/>
      <c r="AO319" s="155"/>
      <c r="AP319" s="155"/>
      <c r="AQ319" s="10"/>
    </row>
    <row r="320" spans="1:43" x14ac:dyDescent="0.2">
      <c r="A320" s="8"/>
      <c r="B320" s="257"/>
      <c r="C320" s="257"/>
      <c r="D320" s="155"/>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c r="AB320" s="155"/>
      <c r="AC320" s="155"/>
      <c r="AD320" s="155"/>
      <c r="AE320" s="155"/>
      <c r="AF320" s="155"/>
      <c r="AG320" s="155"/>
      <c r="AH320" s="155"/>
      <c r="AI320" s="155"/>
      <c r="AJ320" s="155"/>
      <c r="AK320" s="155"/>
      <c r="AL320" s="155"/>
      <c r="AM320" s="155"/>
      <c r="AN320" s="155"/>
      <c r="AO320" s="155"/>
      <c r="AP320" s="155"/>
      <c r="AQ320" s="10"/>
    </row>
    <row r="321" spans="1:43" x14ac:dyDescent="0.2">
      <c r="A321" s="8"/>
      <c r="B321" s="257"/>
      <c r="C321" s="257"/>
      <c r="D321" s="155"/>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c r="AB321" s="155"/>
      <c r="AC321" s="155"/>
      <c r="AD321" s="155"/>
      <c r="AE321" s="155"/>
      <c r="AF321" s="155"/>
      <c r="AG321" s="155"/>
      <c r="AH321" s="155"/>
      <c r="AI321" s="155"/>
      <c r="AJ321" s="155"/>
      <c r="AK321" s="155"/>
      <c r="AL321" s="155"/>
      <c r="AM321" s="155"/>
      <c r="AN321" s="155"/>
      <c r="AO321" s="155"/>
      <c r="AP321" s="155"/>
      <c r="AQ321" s="10"/>
    </row>
    <row r="322" spans="1:43" x14ac:dyDescent="0.2">
      <c r="A322" s="8"/>
      <c r="B322" s="257"/>
      <c r="C322" s="257"/>
      <c r="D322" s="155"/>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c r="AA322" s="155"/>
      <c r="AB322" s="155"/>
      <c r="AC322" s="155"/>
      <c r="AD322" s="155"/>
      <c r="AE322" s="155"/>
      <c r="AF322" s="155"/>
      <c r="AG322" s="155"/>
      <c r="AH322" s="155"/>
      <c r="AI322" s="155"/>
      <c r="AJ322" s="155"/>
      <c r="AK322" s="155"/>
      <c r="AL322" s="155"/>
      <c r="AM322" s="155"/>
      <c r="AN322" s="155"/>
      <c r="AO322" s="155"/>
      <c r="AP322" s="155"/>
      <c r="AQ322" s="10"/>
    </row>
    <row r="323" spans="1:43" x14ac:dyDescent="0.2">
      <c r="A323" s="8"/>
      <c r="B323" s="257"/>
      <c r="C323" s="257"/>
      <c r="D323" s="155"/>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c r="AB323" s="155"/>
      <c r="AC323" s="155"/>
      <c r="AD323" s="155"/>
      <c r="AE323" s="155"/>
      <c r="AF323" s="155"/>
      <c r="AG323" s="155"/>
      <c r="AH323" s="155"/>
      <c r="AI323" s="155"/>
      <c r="AJ323" s="155"/>
      <c r="AK323" s="155"/>
      <c r="AL323" s="155"/>
      <c r="AM323" s="155"/>
      <c r="AN323" s="155"/>
      <c r="AO323" s="155"/>
      <c r="AP323" s="155"/>
      <c r="AQ323" s="10"/>
    </row>
    <row r="324" spans="1:43" x14ac:dyDescent="0.2">
      <c r="A324" s="8"/>
      <c r="B324" s="257"/>
      <c r="C324" s="257"/>
      <c r="D324" s="155"/>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c r="AB324" s="155"/>
      <c r="AC324" s="155"/>
      <c r="AD324" s="155"/>
      <c r="AE324" s="155"/>
      <c r="AF324" s="155"/>
      <c r="AG324" s="155"/>
      <c r="AH324" s="155"/>
      <c r="AI324" s="155"/>
      <c r="AJ324" s="155"/>
      <c r="AK324" s="155"/>
      <c r="AL324" s="155"/>
      <c r="AM324" s="155"/>
      <c r="AN324" s="155"/>
      <c r="AO324" s="155"/>
      <c r="AP324" s="155"/>
      <c r="AQ324" s="10"/>
    </row>
    <row r="325" spans="1:43" x14ac:dyDescent="0.2">
      <c r="A325" s="8"/>
      <c r="B325" s="257"/>
      <c r="C325" s="257"/>
      <c r="D325" s="155"/>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c r="AA325" s="155"/>
      <c r="AB325" s="155"/>
      <c r="AC325" s="155"/>
      <c r="AD325" s="155"/>
      <c r="AE325" s="155"/>
      <c r="AF325" s="155"/>
      <c r="AG325" s="155"/>
      <c r="AH325" s="155"/>
      <c r="AI325" s="155"/>
      <c r="AJ325" s="155"/>
      <c r="AK325" s="155"/>
      <c r="AL325" s="155"/>
      <c r="AM325" s="155"/>
      <c r="AN325" s="155"/>
      <c r="AO325" s="155"/>
      <c r="AP325" s="155"/>
      <c r="AQ325" s="10"/>
    </row>
    <row r="326" spans="1:43" x14ac:dyDescent="0.2">
      <c r="A326" s="8"/>
      <c r="B326" s="257"/>
      <c r="C326" s="257"/>
      <c r="D326" s="155"/>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c r="AB326" s="155"/>
      <c r="AC326" s="155"/>
      <c r="AD326" s="155"/>
      <c r="AE326" s="155"/>
      <c r="AF326" s="155"/>
      <c r="AG326" s="155"/>
      <c r="AH326" s="155"/>
      <c r="AI326" s="155"/>
      <c r="AJ326" s="155"/>
      <c r="AK326" s="155"/>
      <c r="AL326" s="155"/>
      <c r="AM326" s="155"/>
      <c r="AN326" s="155"/>
      <c r="AO326" s="155"/>
      <c r="AP326" s="155"/>
      <c r="AQ326" s="10"/>
    </row>
    <row r="327" spans="1:43" x14ac:dyDescent="0.2">
      <c r="A327" s="8"/>
      <c r="B327" s="257"/>
      <c r="C327" s="257"/>
      <c r="D327" s="155"/>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c r="AH327" s="155"/>
      <c r="AI327" s="155"/>
      <c r="AJ327" s="155"/>
      <c r="AK327" s="155"/>
      <c r="AL327" s="155"/>
      <c r="AM327" s="155"/>
      <c r="AN327" s="155"/>
      <c r="AO327" s="155"/>
      <c r="AP327" s="155"/>
      <c r="AQ327" s="10"/>
    </row>
    <row r="328" spans="1:43" x14ac:dyDescent="0.2">
      <c r="A328" s="8"/>
      <c r="B328" s="257"/>
      <c r="C328" s="257"/>
      <c r="D328" s="155"/>
      <c r="E328" s="155"/>
      <c r="F328" s="155"/>
      <c r="G328" s="155"/>
      <c r="H328" s="155"/>
      <c r="I328" s="155"/>
      <c r="J328" s="155"/>
      <c r="K328" s="155"/>
      <c r="L328" s="155"/>
      <c r="M328" s="155"/>
      <c r="N328" s="155"/>
      <c r="O328" s="155"/>
      <c r="P328" s="155"/>
      <c r="Q328" s="155"/>
      <c r="R328" s="155"/>
      <c r="S328" s="155"/>
      <c r="T328" s="155"/>
      <c r="U328" s="155"/>
      <c r="V328" s="155"/>
      <c r="W328" s="155"/>
      <c r="X328" s="155"/>
      <c r="Y328" s="155"/>
      <c r="Z328" s="155"/>
      <c r="AA328" s="155"/>
      <c r="AB328" s="155"/>
      <c r="AC328" s="155"/>
      <c r="AD328" s="155"/>
      <c r="AE328" s="155"/>
      <c r="AF328" s="155"/>
      <c r="AG328" s="155"/>
      <c r="AH328" s="155"/>
      <c r="AI328" s="155"/>
      <c r="AJ328" s="155"/>
      <c r="AK328" s="155"/>
      <c r="AL328" s="155"/>
      <c r="AM328" s="155"/>
      <c r="AN328" s="155"/>
      <c r="AO328" s="155"/>
      <c r="AP328" s="155"/>
      <c r="AQ328" s="10"/>
    </row>
    <row r="329" spans="1:43" x14ac:dyDescent="0.2">
      <c r="A329" s="8"/>
      <c r="B329" s="257"/>
      <c r="C329" s="257"/>
      <c r="D329" s="155"/>
      <c r="E329" s="155"/>
      <c r="F329" s="155"/>
      <c r="G329" s="155"/>
      <c r="H329" s="155"/>
      <c r="I329" s="155"/>
      <c r="J329" s="155"/>
      <c r="K329" s="155"/>
      <c r="L329" s="155"/>
      <c r="M329" s="155"/>
      <c r="N329" s="155"/>
      <c r="O329" s="155"/>
      <c r="P329" s="155"/>
      <c r="Q329" s="155"/>
      <c r="R329" s="155"/>
      <c r="S329" s="155"/>
      <c r="T329" s="155"/>
      <c r="U329" s="155"/>
      <c r="V329" s="155"/>
      <c r="W329" s="155"/>
      <c r="X329" s="155"/>
      <c r="Y329" s="155"/>
      <c r="Z329" s="155"/>
      <c r="AA329" s="155"/>
      <c r="AB329" s="155"/>
      <c r="AC329" s="155"/>
      <c r="AD329" s="155"/>
      <c r="AE329" s="155"/>
      <c r="AF329" s="155"/>
      <c r="AG329" s="155"/>
      <c r="AH329" s="155"/>
      <c r="AI329" s="155"/>
      <c r="AJ329" s="155"/>
      <c r="AK329" s="155"/>
      <c r="AL329" s="155"/>
      <c r="AM329" s="155"/>
      <c r="AN329" s="155"/>
      <c r="AO329" s="155"/>
      <c r="AP329" s="155"/>
      <c r="AQ329" s="10"/>
    </row>
    <row r="330" spans="1:43" x14ac:dyDescent="0.2">
      <c r="A330" s="8"/>
      <c r="B330" s="257"/>
      <c r="C330" s="257"/>
      <c r="D330" s="155"/>
      <c r="E330" s="155"/>
      <c r="F330" s="155"/>
      <c r="G330" s="155"/>
      <c r="H330" s="155"/>
      <c r="I330" s="155"/>
      <c r="J330" s="155"/>
      <c r="K330" s="155"/>
      <c r="L330" s="155"/>
      <c r="M330" s="155"/>
      <c r="N330" s="155"/>
      <c r="O330" s="155"/>
      <c r="P330" s="155"/>
      <c r="Q330" s="155"/>
      <c r="R330" s="155"/>
      <c r="S330" s="155"/>
      <c r="T330" s="155"/>
      <c r="U330" s="155"/>
      <c r="V330" s="155"/>
      <c r="W330" s="155"/>
      <c r="X330" s="155"/>
      <c r="Y330" s="155"/>
      <c r="Z330" s="155"/>
      <c r="AA330" s="155"/>
      <c r="AB330" s="155"/>
      <c r="AC330" s="155"/>
      <c r="AD330" s="155"/>
      <c r="AE330" s="155"/>
      <c r="AF330" s="155"/>
      <c r="AG330" s="155"/>
      <c r="AH330" s="155"/>
      <c r="AI330" s="155"/>
      <c r="AJ330" s="155"/>
      <c r="AK330" s="155"/>
      <c r="AL330" s="155"/>
      <c r="AM330" s="155"/>
      <c r="AN330" s="155"/>
      <c r="AO330" s="155"/>
      <c r="AP330" s="155"/>
      <c r="AQ330" s="10"/>
    </row>
    <row r="331" spans="1:43" x14ac:dyDescent="0.2">
      <c r="A331" s="8"/>
      <c r="B331" s="257"/>
      <c r="C331" s="257"/>
      <c r="D331" s="155"/>
      <c r="E331" s="155"/>
      <c r="F331" s="155"/>
      <c r="G331" s="155"/>
      <c r="H331" s="155"/>
      <c r="I331" s="155"/>
      <c r="J331" s="155"/>
      <c r="K331" s="155"/>
      <c r="L331" s="155"/>
      <c r="M331" s="155"/>
      <c r="N331" s="155"/>
      <c r="O331" s="155"/>
      <c r="P331" s="155"/>
      <c r="Q331" s="155"/>
      <c r="R331" s="155"/>
      <c r="S331" s="155"/>
      <c r="T331" s="155"/>
      <c r="U331" s="155"/>
      <c r="V331" s="155"/>
      <c r="W331" s="155"/>
      <c r="X331" s="155"/>
      <c r="Y331" s="155"/>
      <c r="Z331" s="155"/>
      <c r="AA331" s="155"/>
      <c r="AB331" s="155"/>
      <c r="AC331" s="155"/>
      <c r="AD331" s="155"/>
      <c r="AE331" s="155"/>
      <c r="AF331" s="155"/>
      <c r="AG331" s="155"/>
      <c r="AH331" s="155"/>
      <c r="AI331" s="155"/>
      <c r="AJ331" s="155"/>
      <c r="AK331" s="155"/>
      <c r="AL331" s="155"/>
      <c r="AM331" s="155"/>
      <c r="AN331" s="155"/>
      <c r="AO331" s="155"/>
      <c r="AP331" s="155"/>
      <c r="AQ331" s="10"/>
    </row>
    <row r="332" spans="1:43" x14ac:dyDescent="0.2">
      <c r="A332" s="8"/>
      <c r="B332" s="257"/>
      <c r="C332" s="257"/>
      <c r="D332" s="155"/>
      <c r="E332" s="155"/>
      <c r="F332" s="155"/>
      <c r="G332" s="155"/>
      <c r="H332" s="155"/>
      <c r="I332" s="155"/>
      <c r="J332" s="155"/>
      <c r="K332" s="155"/>
      <c r="L332" s="155"/>
      <c r="M332" s="155"/>
      <c r="N332" s="155"/>
      <c r="O332" s="155"/>
      <c r="P332" s="155"/>
      <c r="Q332" s="155"/>
      <c r="R332" s="155"/>
      <c r="S332" s="155"/>
      <c r="T332" s="155"/>
      <c r="U332" s="155"/>
      <c r="V332" s="155"/>
      <c r="W332" s="155"/>
      <c r="X332" s="155"/>
      <c r="Y332" s="155"/>
      <c r="Z332" s="155"/>
      <c r="AA332" s="155"/>
      <c r="AB332" s="155"/>
      <c r="AC332" s="155"/>
      <c r="AD332" s="155"/>
      <c r="AE332" s="155"/>
      <c r="AF332" s="155"/>
      <c r="AG332" s="155"/>
      <c r="AH332" s="155"/>
      <c r="AI332" s="155"/>
      <c r="AJ332" s="155"/>
      <c r="AK332" s="155"/>
      <c r="AL332" s="155"/>
      <c r="AM332" s="155"/>
      <c r="AN332" s="155"/>
      <c r="AO332" s="155"/>
      <c r="AP332" s="155"/>
      <c r="AQ332" s="10"/>
    </row>
    <row r="333" spans="1:43" x14ac:dyDescent="0.2">
      <c r="A333" s="8"/>
      <c r="B333" s="257"/>
      <c r="C333" s="257"/>
      <c r="D333" s="155"/>
      <c r="E333" s="155"/>
      <c r="F333" s="155"/>
      <c r="G333" s="155"/>
      <c r="H333" s="155"/>
      <c r="I333" s="155"/>
      <c r="J333" s="155"/>
      <c r="K333" s="155"/>
      <c r="L333" s="155"/>
      <c r="M333" s="155"/>
      <c r="N333" s="155"/>
      <c r="O333" s="155"/>
      <c r="P333" s="155"/>
      <c r="Q333" s="155"/>
      <c r="R333" s="155"/>
      <c r="S333" s="155"/>
      <c r="T333" s="155"/>
      <c r="U333" s="155"/>
      <c r="V333" s="155"/>
      <c r="W333" s="155"/>
      <c r="X333" s="155"/>
      <c r="Y333" s="155"/>
      <c r="Z333" s="155"/>
      <c r="AA333" s="155"/>
      <c r="AB333" s="155"/>
      <c r="AC333" s="155"/>
      <c r="AD333" s="155"/>
      <c r="AE333" s="155"/>
      <c r="AF333" s="155"/>
      <c r="AG333" s="155"/>
      <c r="AH333" s="155"/>
      <c r="AI333" s="155"/>
      <c r="AJ333" s="155"/>
      <c r="AK333" s="155"/>
      <c r="AL333" s="155"/>
      <c r="AM333" s="155"/>
      <c r="AN333" s="155"/>
      <c r="AO333" s="155"/>
      <c r="AP333" s="155"/>
      <c r="AQ333" s="10"/>
    </row>
    <row r="334" spans="1:43" x14ac:dyDescent="0.2">
      <c r="A334" s="8"/>
      <c r="B334" s="257"/>
      <c r="C334" s="257"/>
      <c r="D334" s="155"/>
      <c r="E334" s="155"/>
      <c r="F334" s="155"/>
      <c r="G334" s="155"/>
      <c r="H334" s="155"/>
      <c r="I334" s="155"/>
      <c r="J334" s="155"/>
      <c r="K334" s="155"/>
      <c r="L334" s="155"/>
      <c r="M334" s="155"/>
      <c r="N334" s="155"/>
      <c r="O334" s="155"/>
      <c r="P334" s="155"/>
      <c r="Q334" s="155"/>
      <c r="R334" s="155"/>
      <c r="S334" s="155"/>
      <c r="T334" s="155"/>
      <c r="U334" s="155"/>
      <c r="V334" s="155"/>
      <c r="W334" s="155"/>
      <c r="X334" s="155"/>
      <c r="Y334" s="155"/>
      <c r="Z334" s="155"/>
      <c r="AA334" s="155"/>
      <c r="AB334" s="155"/>
      <c r="AC334" s="155"/>
      <c r="AD334" s="155"/>
      <c r="AE334" s="155"/>
      <c r="AF334" s="155"/>
      <c r="AG334" s="155"/>
      <c r="AH334" s="155"/>
      <c r="AI334" s="155"/>
      <c r="AJ334" s="155"/>
      <c r="AK334" s="155"/>
      <c r="AL334" s="155"/>
      <c r="AM334" s="155"/>
      <c r="AN334" s="155"/>
      <c r="AO334" s="155"/>
      <c r="AP334" s="155"/>
      <c r="AQ334" s="10"/>
    </row>
    <row r="335" spans="1:43" x14ac:dyDescent="0.2">
      <c r="A335" s="8"/>
      <c r="B335" s="257"/>
      <c r="C335" s="257"/>
      <c r="D335" s="155"/>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0"/>
    </row>
    <row r="336" spans="1:43" x14ac:dyDescent="0.2">
      <c r="A336" s="8"/>
      <c r="B336" s="257"/>
      <c r="C336" s="257"/>
      <c r="D336" s="155"/>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c r="AB336" s="155"/>
      <c r="AC336" s="155"/>
      <c r="AD336" s="155"/>
      <c r="AE336" s="155"/>
      <c r="AF336" s="155"/>
      <c r="AG336" s="155"/>
      <c r="AH336" s="155"/>
      <c r="AI336" s="155"/>
      <c r="AJ336" s="155"/>
      <c r="AK336" s="155"/>
      <c r="AL336" s="155"/>
      <c r="AM336" s="155"/>
      <c r="AN336" s="155"/>
      <c r="AO336" s="155"/>
      <c r="AP336" s="155"/>
      <c r="AQ336" s="10"/>
    </row>
    <row r="337" spans="1:43" x14ac:dyDescent="0.2">
      <c r="A337" s="8"/>
      <c r="B337" s="257"/>
      <c r="C337" s="257"/>
      <c r="D337" s="155"/>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c r="AB337" s="155"/>
      <c r="AC337" s="155"/>
      <c r="AD337" s="155"/>
      <c r="AE337" s="155"/>
      <c r="AF337" s="155"/>
      <c r="AG337" s="155"/>
      <c r="AH337" s="155"/>
      <c r="AI337" s="155"/>
      <c r="AJ337" s="155"/>
      <c r="AK337" s="155"/>
      <c r="AL337" s="155"/>
      <c r="AM337" s="155"/>
      <c r="AN337" s="155"/>
      <c r="AO337" s="155"/>
      <c r="AP337" s="155"/>
      <c r="AQ337" s="10"/>
    </row>
    <row r="338" spans="1:43" x14ac:dyDescent="0.2">
      <c r="A338" s="8"/>
      <c r="B338" s="257"/>
      <c r="C338" s="257"/>
      <c r="D338" s="155"/>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c r="AB338" s="155"/>
      <c r="AC338" s="155"/>
      <c r="AD338" s="155"/>
      <c r="AE338" s="155"/>
      <c r="AF338" s="155"/>
      <c r="AG338" s="155"/>
      <c r="AH338" s="155"/>
      <c r="AI338" s="155"/>
      <c r="AJ338" s="155"/>
      <c r="AK338" s="155"/>
      <c r="AL338" s="155"/>
      <c r="AM338" s="155"/>
      <c r="AN338" s="155"/>
      <c r="AO338" s="155"/>
      <c r="AP338" s="155"/>
      <c r="AQ338" s="10"/>
    </row>
    <row r="339" spans="1:43" x14ac:dyDescent="0.2">
      <c r="A339" s="8"/>
      <c r="B339" s="257"/>
      <c r="C339" s="257"/>
      <c r="D339" s="155"/>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c r="AB339" s="155"/>
      <c r="AC339" s="155"/>
      <c r="AD339" s="155"/>
      <c r="AE339" s="155"/>
      <c r="AF339" s="155"/>
      <c r="AG339" s="155"/>
      <c r="AH339" s="155"/>
      <c r="AI339" s="155"/>
      <c r="AJ339" s="155"/>
      <c r="AK339" s="155"/>
      <c r="AL339" s="155"/>
      <c r="AM339" s="155"/>
      <c r="AN339" s="155"/>
      <c r="AO339" s="155"/>
      <c r="AP339" s="155"/>
      <c r="AQ339" s="10"/>
    </row>
    <row r="340" spans="1:43" x14ac:dyDescent="0.2">
      <c r="A340" s="8"/>
      <c r="B340" s="257"/>
      <c r="C340" s="257"/>
      <c r="D340" s="155"/>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c r="AB340" s="155"/>
      <c r="AC340" s="155"/>
      <c r="AD340" s="155"/>
      <c r="AE340" s="155"/>
      <c r="AF340" s="155"/>
      <c r="AG340" s="155"/>
      <c r="AH340" s="155"/>
      <c r="AI340" s="155"/>
      <c r="AJ340" s="155"/>
      <c r="AK340" s="155"/>
      <c r="AL340" s="155"/>
      <c r="AM340" s="155"/>
      <c r="AN340" s="155"/>
      <c r="AO340" s="155"/>
      <c r="AP340" s="155"/>
      <c r="AQ340" s="10"/>
    </row>
    <row r="341" spans="1:43" x14ac:dyDescent="0.2">
      <c r="A341" s="8"/>
      <c r="B341" s="257"/>
      <c r="C341" s="257"/>
      <c r="D341" s="155"/>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c r="AB341" s="155"/>
      <c r="AC341" s="155"/>
      <c r="AD341" s="155"/>
      <c r="AE341" s="155"/>
      <c r="AF341" s="155"/>
      <c r="AG341" s="155"/>
      <c r="AH341" s="155"/>
      <c r="AI341" s="155"/>
      <c r="AJ341" s="155"/>
      <c r="AK341" s="155"/>
      <c r="AL341" s="155"/>
      <c r="AM341" s="155"/>
      <c r="AN341" s="155"/>
      <c r="AO341" s="155"/>
      <c r="AP341" s="155"/>
      <c r="AQ341" s="10"/>
    </row>
    <row r="342" spans="1:43" x14ac:dyDescent="0.2">
      <c r="A342" s="8"/>
      <c r="B342" s="257"/>
      <c r="C342" s="257"/>
      <c r="D342" s="155"/>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c r="AB342" s="155"/>
      <c r="AC342" s="155"/>
      <c r="AD342" s="155"/>
      <c r="AE342" s="155"/>
      <c r="AF342" s="155"/>
      <c r="AG342" s="155"/>
      <c r="AH342" s="155"/>
      <c r="AI342" s="155"/>
      <c r="AJ342" s="155"/>
      <c r="AK342" s="155"/>
      <c r="AL342" s="155"/>
      <c r="AM342" s="155"/>
      <c r="AN342" s="155"/>
      <c r="AO342" s="155"/>
      <c r="AP342" s="155"/>
      <c r="AQ342" s="10"/>
    </row>
    <row r="343" spans="1:43" x14ac:dyDescent="0.2">
      <c r="A343" s="8"/>
      <c r="B343" s="257"/>
      <c r="C343" s="257"/>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c r="AB343" s="155"/>
      <c r="AC343" s="155"/>
      <c r="AD343" s="155"/>
      <c r="AE343" s="155"/>
      <c r="AF343" s="155"/>
      <c r="AG343" s="155"/>
      <c r="AH343" s="155"/>
      <c r="AI343" s="155"/>
      <c r="AJ343" s="155"/>
      <c r="AK343" s="155"/>
      <c r="AL343" s="155"/>
      <c r="AM343" s="155"/>
      <c r="AN343" s="155"/>
      <c r="AO343" s="155"/>
      <c r="AP343" s="155"/>
      <c r="AQ343" s="10"/>
    </row>
    <row r="344" spans="1:43" x14ac:dyDescent="0.2">
      <c r="A344" s="8"/>
      <c r="B344" s="257"/>
      <c r="C344" s="257"/>
      <c r="D344" s="155"/>
      <c r="E344" s="155"/>
      <c r="F344" s="155"/>
      <c r="G344" s="155"/>
      <c r="H344" s="155"/>
      <c r="I344" s="155"/>
      <c r="J344" s="155"/>
      <c r="K344" s="155"/>
      <c r="L344" s="155"/>
      <c r="M344" s="155"/>
      <c r="N344" s="155"/>
      <c r="O344" s="155"/>
      <c r="P344" s="155"/>
      <c r="Q344" s="155"/>
      <c r="R344" s="155"/>
      <c r="S344" s="155"/>
      <c r="T344" s="155"/>
      <c r="U344" s="155"/>
      <c r="V344" s="155"/>
      <c r="W344" s="155"/>
      <c r="X344" s="155"/>
      <c r="Y344" s="155"/>
      <c r="Z344" s="155"/>
      <c r="AA344" s="155"/>
      <c r="AB344" s="155"/>
      <c r="AC344" s="155"/>
      <c r="AD344" s="155"/>
      <c r="AE344" s="155"/>
      <c r="AF344" s="155"/>
      <c r="AG344" s="155"/>
      <c r="AH344" s="155"/>
      <c r="AI344" s="155"/>
      <c r="AJ344" s="155"/>
      <c r="AK344" s="155"/>
      <c r="AL344" s="155"/>
      <c r="AM344" s="155"/>
      <c r="AN344" s="155"/>
      <c r="AO344" s="155"/>
      <c r="AP344" s="155"/>
      <c r="AQ344" s="10"/>
    </row>
    <row r="345" spans="1:43" x14ac:dyDescent="0.2">
      <c r="A345" s="8"/>
      <c r="B345" s="257"/>
      <c r="C345" s="257"/>
      <c r="D345" s="155"/>
      <c r="E345" s="155"/>
      <c r="F345" s="155"/>
      <c r="G345" s="155"/>
      <c r="H345" s="155"/>
      <c r="I345" s="155"/>
      <c r="J345" s="155"/>
      <c r="K345" s="155"/>
      <c r="L345" s="155"/>
      <c r="M345" s="155"/>
      <c r="N345" s="155"/>
      <c r="O345" s="155"/>
      <c r="P345" s="155"/>
      <c r="Q345" s="155"/>
      <c r="R345" s="155"/>
      <c r="S345" s="155"/>
      <c r="T345" s="155"/>
      <c r="U345" s="155"/>
      <c r="V345" s="155"/>
      <c r="W345" s="155"/>
      <c r="X345" s="155"/>
      <c r="Y345" s="155"/>
      <c r="Z345" s="155"/>
      <c r="AA345" s="155"/>
      <c r="AB345" s="155"/>
      <c r="AC345" s="155"/>
      <c r="AD345" s="155"/>
      <c r="AE345" s="155"/>
      <c r="AF345" s="155"/>
      <c r="AG345" s="155"/>
      <c r="AH345" s="155"/>
      <c r="AI345" s="155"/>
      <c r="AJ345" s="155"/>
      <c r="AK345" s="155"/>
      <c r="AL345" s="155"/>
      <c r="AM345" s="155"/>
      <c r="AN345" s="155"/>
      <c r="AO345" s="155"/>
      <c r="AP345" s="155"/>
      <c r="AQ345" s="10"/>
    </row>
    <row r="346" spans="1:43" x14ac:dyDescent="0.2">
      <c r="A346" s="8"/>
      <c r="B346" s="257"/>
      <c r="C346" s="257"/>
      <c r="D346" s="155"/>
      <c r="E346" s="155"/>
      <c r="F346" s="155"/>
      <c r="G346" s="155"/>
      <c r="H346" s="155"/>
      <c r="I346" s="155"/>
      <c r="J346" s="155"/>
      <c r="K346" s="155"/>
      <c r="L346" s="155"/>
      <c r="M346" s="155"/>
      <c r="N346" s="155"/>
      <c r="O346" s="155"/>
      <c r="P346" s="155"/>
      <c r="Q346" s="155"/>
      <c r="R346" s="155"/>
      <c r="S346" s="155"/>
      <c r="T346" s="155"/>
      <c r="U346" s="155"/>
      <c r="V346" s="155"/>
      <c r="W346" s="155"/>
      <c r="X346" s="155"/>
      <c r="Y346" s="155"/>
      <c r="Z346" s="155"/>
      <c r="AA346" s="155"/>
      <c r="AB346" s="155"/>
      <c r="AC346" s="155"/>
      <c r="AD346" s="155"/>
      <c r="AE346" s="155"/>
      <c r="AF346" s="155"/>
      <c r="AG346" s="155"/>
      <c r="AH346" s="155"/>
      <c r="AI346" s="155"/>
      <c r="AJ346" s="155"/>
      <c r="AK346" s="155"/>
      <c r="AL346" s="155"/>
      <c r="AM346" s="155"/>
      <c r="AN346" s="155"/>
      <c r="AO346" s="155"/>
      <c r="AP346" s="155"/>
      <c r="AQ346" s="10"/>
    </row>
    <row r="347" spans="1:43" x14ac:dyDescent="0.2">
      <c r="A347" s="8"/>
      <c r="B347" s="257"/>
      <c r="C347" s="257"/>
      <c r="D347" s="155"/>
      <c r="E347" s="155"/>
      <c r="F347" s="155"/>
      <c r="G347" s="155"/>
      <c r="H347" s="155"/>
      <c r="I347" s="155"/>
      <c r="J347" s="155"/>
      <c r="K347" s="155"/>
      <c r="L347" s="155"/>
      <c r="M347" s="155"/>
      <c r="N347" s="155"/>
      <c r="O347" s="155"/>
      <c r="P347" s="155"/>
      <c r="Q347" s="155"/>
      <c r="R347" s="155"/>
      <c r="S347" s="155"/>
      <c r="T347" s="155"/>
      <c r="U347" s="155"/>
      <c r="V347" s="155"/>
      <c r="W347" s="155"/>
      <c r="X347" s="155"/>
      <c r="Y347" s="155"/>
      <c r="Z347" s="155"/>
      <c r="AA347" s="155"/>
      <c r="AB347" s="155"/>
      <c r="AC347" s="155"/>
      <c r="AD347" s="155"/>
      <c r="AE347" s="155"/>
      <c r="AF347" s="155"/>
      <c r="AG347" s="155"/>
      <c r="AH347" s="155"/>
      <c r="AI347" s="155"/>
      <c r="AJ347" s="155"/>
      <c r="AK347" s="155"/>
      <c r="AL347" s="155"/>
      <c r="AM347" s="155"/>
      <c r="AN347" s="155"/>
      <c r="AO347" s="155"/>
      <c r="AP347" s="155"/>
      <c r="AQ347" s="10"/>
    </row>
    <row r="348" spans="1:43" x14ac:dyDescent="0.2">
      <c r="A348" s="8"/>
      <c r="B348" s="257"/>
      <c r="C348" s="257"/>
      <c r="D348" s="155"/>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H348" s="155"/>
      <c r="AI348" s="155"/>
      <c r="AJ348" s="155"/>
      <c r="AK348" s="155"/>
      <c r="AL348" s="155"/>
      <c r="AM348" s="155"/>
      <c r="AN348" s="155"/>
      <c r="AO348" s="155"/>
      <c r="AP348" s="155"/>
      <c r="AQ348" s="10"/>
    </row>
    <row r="349" spans="1:43" x14ac:dyDescent="0.2">
      <c r="A349" s="8"/>
      <c r="B349" s="257"/>
      <c r="C349" s="257"/>
      <c r="D349" s="155"/>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H349" s="155"/>
      <c r="AI349" s="155"/>
      <c r="AJ349" s="155"/>
      <c r="AK349" s="155"/>
      <c r="AL349" s="155"/>
      <c r="AM349" s="155"/>
      <c r="AN349" s="155"/>
      <c r="AO349" s="155"/>
      <c r="AP349" s="155"/>
      <c r="AQ349" s="10"/>
    </row>
    <row r="350" spans="1:43" x14ac:dyDescent="0.2">
      <c r="A350" s="8"/>
      <c r="B350" s="257"/>
      <c r="C350" s="257"/>
      <c r="D350" s="155"/>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H350" s="155"/>
      <c r="AI350" s="155"/>
      <c r="AJ350" s="155"/>
      <c r="AK350" s="155"/>
      <c r="AL350" s="155"/>
      <c r="AM350" s="155"/>
      <c r="AN350" s="155"/>
      <c r="AO350" s="155"/>
      <c r="AP350" s="155"/>
      <c r="AQ350" s="10"/>
    </row>
    <row r="351" spans="1:43" x14ac:dyDescent="0.2">
      <c r="A351" s="8"/>
      <c r="B351" s="257"/>
      <c r="C351" s="257"/>
      <c r="D351" s="155"/>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H351" s="155"/>
      <c r="AI351" s="155"/>
      <c r="AJ351" s="155"/>
      <c r="AK351" s="155"/>
      <c r="AL351" s="155"/>
      <c r="AM351" s="155"/>
      <c r="AN351" s="155"/>
      <c r="AO351" s="155"/>
      <c r="AP351" s="155"/>
      <c r="AQ351" s="10"/>
    </row>
    <row r="352" spans="1:43" x14ac:dyDescent="0.2">
      <c r="A352" s="8"/>
      <c r="B352" s="257"/>
      <c r="C352" s="257"/>
      <c r="D352" s="155"/>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H352" s="155"/>
      <c r="AI352" s="155"/>
      <c r="AJ352" s="155"/>
      <c r="AK352" s="155"/>
      <c r="AL352" s="155"/>
      <c r="AM352" s="155"/>
      <c r="AN352" s="155"/>
      <c r="AO352" s="155"/>
      <c r="AP352" s="155"/>
      <c r="AQ352" s="10"/>
    </row>
    <row r="353" spans="1:43" x14ac:dyDescent="0.2">
      <c r="A353" s="8"/>
      <c r="B353" s="257"/>
      <c r="C353" s="257"/>
      <c r="D353" s="155"/>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H353" s="155"/>
      <c r="AI353" s="155"/>
      <c r="AJ353" s="155"/>
      <c r="AK353" s="155"/>
      <c r="AL353" s="155"/>
      <c r="AM353" s="155"/>
      <c r="AN353" s="155"/>
      <c r="AO353" s="155"/>
      <c r="AP353" s="155"/>
      <c r="AQ353" s="10"/>
    </row>
    <row r="354" spans="1:43" x14ac:dyDescent="0.2">
      <c r="A354" s="8"/>
      <c r="B354" s="257"/>
      <c r="C354" s="257"/>
      <c r="D354" s="155"/>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H354" s="155"/>
      <c r="AI354" s="155"/>
      <c r="AJ354" s="155"/>
      <c r="AK354" s="155"/>
      <c r="AL354" s="155"/>
      <c r="AM354" s="155"/>
      <c r="AN354" s="155"/>
      <c r="AO354" s="155"/>
      <c r="AP354" s="155"/>
      <c r="AQ354" s="10"/>
    </row>
    <row r="355" spans="1:43" x14ac:dyDescent="0.2">
      <c r="A355" s="8"/>
      <c r="B355" s="257"/>
      <c r="C355" s="257"/>
      <c r="D355" s="155"/>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H355" s="155"/>
      <c r="AI355" s="155"/>
      <c r="AJ355" s="155"/>
      <c r="AK355" s="155"/>
      <c r="AL355" s="155"/>
      <c r="AM355" s="155"/>
      <c r="AN355" s="155"/>
      <c r="AO355" s="155"/>
      <c r="AP355" s="155"/>
      <c r="AQ355" s="10"/>
    </row>
    <row r="356" spans="1:43" x14ac:dyDescent="0.2">
      <c r="A356" s="8"/>
      <c r="B356" s="257"/>
      <c r="C356" s="257"/>
      <c r="D356" s="155"/>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H356" s="155"/>
      <c r="AI356" s="155"/>
      <c r="AJ356" s="155"/>
      <c r="AK356" s="155"/>
      <c r="AL356" s="155"/>
      <c r="AM356" s="155"/>
      <c r="AN356" s="155"/>
      <c r="AO356" s="155"/>
      <c r="AP356" s="155"/>
      <c r="AQ356" s="10"/>
    </row>
    <row r="357" spans="1:43" x14ac:dyDescent="0.2">
      <c r="A357" s="8"/>
      <c r="B357" s="257"/>
      <c r="C357" s="257"/>
      <c r="D357" s="155"/>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0"/>
    </row>
    <row r="358" spans="1:43" x14ac:dyDescent="0.2">
      <c r="A358" s="8"/>
      <c r="B358" s="257"/>
      <c r="C358" s="257"/>
      <c r="D358" s="155"/>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H358" s="155"/>
      <c r="AI358" s="155"/>
      <c r="AJ358" s="155"/>
      <c r="AK358" s="155"/>
      <c r="AL358" s="155"/>
      <c r="AM358" s="155"/>
      <c r="AN358" s="155"/>
      <c r="AO358" s="155"/>
      <c r="AP358" s="155"/>
      <c r="AQ358" s="10"/>
    </row>
    <row r="359" spans="1:43" x14ac:dyDescent="0.2">
      <c r="A359" s="8"/>
      <c r="B359" s="257"/>
      <c r="C359" s="257"/>
      <c r="D359" s="155"/>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H359" s="155"/>
      <c r="AI359" s="155"/>
      <c r="AJ359" s="155"/>
      <c r="AK359" s="155"/>
      <c r="AL359" s="155"/>
      <c r="AM359" s="155"/>
      <c r="AN359" s="155"/>
      <c r="AO359" s="155"/>
      <c r="AP359" s="155"/>
      <c r="AQ359" s="10"/>
    </row>
    <row r="360" spans="1:43" x14ac:dyDescent="0.2">
      <c r="A360" s="8"/>
      <c r="B360" s="257"/>
      <c r="C360" s="257"/>
      <c r="D360" s="155"/>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H360" s="155"/>
      <c r="AI360" s="155"/>
      <c r="AJ360" s="155"/>
      <c r="AK360" s="155"/>
      <c r="AL360" s="155"/>
      <c r="AM360" s="155"/>
      <c r="AN360" s="155"/>
      <c r="AO360" s="155"/>
      <c r="AP360" s="155"/>
      <c r="AQ360" s="10"/>
    </row>
    <row r="361" spans="1:43" x14ac:dyDescent="0.2">
      <c r="A361" s="8"/>
      <c r="B361" s="257"/>
      <c r="C361" s="257"/>
      <c r="D361" s="155"/>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c r="AH361" s="155"/>
      <c r="AI361" s="155"/>
      <c r="AJ361" s="155"/>
      <c r="AK361" s="155"/>
      <c r="AL361" s="155"/>
      <c r="AM361" s="155"/>
      <c r="AN361" s="155"/>
      <c r="AO361" s="155"/>
      <c r="AP361" s="155"/>
      <c r="AQ361" s="10"/>
    </row>
    <row r="362" spans="1:43" x14ac:dyDescent="0.2">
      <c r="A362" s="8"/>
      <c r="B362" s="257"/>
      <c r="C362" s="257"/>
      <c r="D362" s="155"/>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c r="AH362" s="155"/>
      <c r="AI362" s="155"/>
      <c r="AJ362" s="155"/>
      <c r="AK362" s="155"/>
      <c r="AL362" s="155"/>
      <c r="AM362" s="155"/>
      <c r="AN362" s="155"/>
      <c r="AO362" s="155"/>
      <c r="AP362" s="155"/>
      <c r="AQ362" s="10"/>
    </row>
    <row r="363" spans="1:43" x14ac:dyDescent="0.2">
      <c r="A363" s="8"/>
      <c r="B363" s="257"/>
      <c r="C363" s="257"/>
      <c r="D363" s="155"/>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c r="AH363" s="155"/>
      <c r="AI363" s="155"/>
      <c r="AJ363" s="155"/>
      <c r="AK363" s="155"/>
      <c r="AL363" s="155"/>
      <c r="AM363" s="155"/>
      <c r="AN363" s="155"/>
      <c r="AO363" s="155"/>
      <c r="AP363" s="155"/>
      <c r="AQ363" s="10"/>
    </row>
    <row r="364" spans="1:43" x14ac:dyDescent="0.2">
      <c r="A364" s="8"/>
      <c r="B364" s="257"/>
      <c r="C364" s="257"/>
      <c r="D364" s="155"/>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c r="AH364" s="155"/>
      <c r="AI364" s="155"/>
      <c r="AJ364" s="155"/>
      <c r="AK364" s="155"/>
      <c r="AL364" s="155"/>
      <c r="AM364" s="155"/>
      <c r="AN364" s="155"/>
      <c r="AO364" s="155"/>
      <c r="AP364" s="155"/>
      <c r="AQ364" s="10"/>
    </row>
    <row r="365" spans="1:43" x14ac:dyDescent="0.2">
      <c r="A365" s="8"/>
      <c r="B365" s="257"/>
      <c r="C365" s="257"/>
      <c r="D365" s="155"/>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c r="AH365" s="155"/>
      <c r="AI365" s="155"/>
      <c r="AJ365" s="155"/>
      <c r="AK365" s="155"/>
      <c r="AL365" s="155"/>
      <c r="AM365" s="155"/>
      <c r="AN365" s="155"/>
      <c r="AO365" s="155"/>
      <c r="AP365" s="155"/>
      <c r="AQ365" s="10"/>
    </row>
    <row r="366" spans="1:43" x14ac:dyDescent="0.2">
      <c r="A366" s="8"/>
      <c r="B366" s="257"/>
      <c r="C366" s="257"/>
      <c r="D366" s="155"/>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c r="AH366" s="155"/>
      <c r="AI366" s="155"/>
      <c r="AJ366" s="155"/>
      <c r="AK366" s="155"/>
      <c r="AL366" s="155"/>
      <c r="AM366" s="155"/>
      <c r="AN366" s="155"/>
      <c r="AO366" s="155"/>
      <c r="AP366" s="155"/>
      <c r="AQ366" s="10"/>
    </row>
    <row r="367" spans="1:43" x14ac:dyDescent="0.2">
      <c r="A367" s="8"/>
      <c r="B367" s="257"/>
      <c r="C367" s="257"/>
      <c r="D367" s="155"/>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c r="AH367" s="155"/>
      <c r="AI367" s="155"/>
      <c r="AJ367" s="155"/>
      <c r="AK367" s="155"/>
      <c r="AL367" s="155"/>
      <c r="AM367" s="155"/>
      <c r="AN367" s="155"/>
      <c r="AO367" s="155"/>
      <c r="AP367" s="155"/>
      <c r="AQ367" s="10"/>
    </row>
    <row r="368" spans="1:43" x14ac:dyDescent="0.2">
      <c r="A368" s="8"/>
      <c r="B368" s="257"/>
      <c r="C368" s="257"/>
      <c r="D368" s="155"/>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c r="AH368" s="155"/>
      <c r="AI368" s="155"/>
      <c r="AJ368" s="155"/>
      <c r="AK368" s="155"/>
      <c r="AL368" s="155"/>
      <c r="AM368" s="155"/>
      <c r="AN368" s="155"/>
      <c r="AO368" s="155"/>
      <c r="AP368" s="155"/>
      <c r="AQ368" s="10"/>
    </row>
    <row r="369" spans="1:43" x14ac:dyDescent="0.2">
      <c r="A369" s="8"/>
      <c r="B369" s="257"/>
      <c r="C369" s="257"/>
      <c r="D369" s="155"/>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c r="AH369" s="155"/>
      <c r="AI369" s="155"/>
      <c r="AJ369" s="155"/>
      <c r="AK369" s="155"/>
      <c r="AL369" s="155"/>
      <c r="AM369" s="155"/>
      <c r="AN369" s="155"/>
      <c r="AO369" s="155"/>
      <c r="AP369" s="155"/>
      <c r="AQ369" s="10"/>
    </row>
    <row r="370" spans="1:43" x14ac:dyDescent="0.2">
      <c r="A370" s="8"/>
      <c r="B370" s="257"/>
      <c r="C370" s="257"/>
      <c r="D370" s="155"/>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c r="AH370" s="155"/>
      <c r="AI370" s="155"/>
      <c r="AJ370" s="155"/>
      <c r="AK370" s="155"/>
      <c r="AL370" s="155"/>
      <c r="AM370" s="155"/>
      <c r="AN370" s="155"/>
      <c r="AO370" s="155"/>
      <c r="AP370" s="155"/>
      <c r="AQ370" s="10"/>
    </row>
    <row r="371" spans="1:43" x14ac:dyDescent="0.2">
      <c r="A371" s="8"/>
      <c r="B371" s="257"/>
      <c r="C371" s="257"/>
      <c r="D371" s="155"/>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c r="AH371" s="155"/>
      <c r="AI371" s="155"/>
      <c r="AJ371" s="155"/>
      <c r="AK371" s="155"/>
      <c r="AL371" s="155"/>
      <c r="AM371" s="155"/>
      <c r="AN371" s="155"/>
      <c r="AO371" s="155"/>
      <c r="AP371" s="155"/>
      <c r="AQ371" s="10"/>
    </row>
    <row r="372" spans="1:43" x14ac:dyDescent="0.2">
      <c r="A372" s="8"/>
      <c r="B372" s="257"/>
      <c r="C372" s="257"/>
      <c r="D372" s="155"/>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c r="AH372" s="155"/>
      <c r="AI372" s="155"/>
      <c r="AJ372" s="155"/>
      <c r="AK372" s="155"/>
      <c r="AL372" s="155"/>
      <c r="AM372" s="155"/>
      <c r="AN372" s="155"/>
      <c r="AO372" s="155"/>
      <c r="AP372" s="155"/>
      <c r="AQ372" s="10"/>
    </row>
    <row r="373" spans="1:43" x14ac:dyDescent="0.2">
      <c r="A373" s="8"/>
      <c r="B373" s="257"/>
      <c r="C373" s="257"/>
      <c r="D373" s="155"/>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c r="AH373" s="155"/>
      <c r="AI373" s="155"/>
      <c r="AJ373" s="155"/>
      <c r="AK373" s="155"/>
      <c r="AL373" s="155"/>
      <c r="AM373" s="155"/>
      <c r="AN373" s="155"/>
      <c r="AO373" s="155"/>
      <c r="AP373" s="155"/>
      <c r="AQ373" s="10"/>
    </row>
    <row r="374" spans="1:43" x14ac:dyDescent="0.2">
      <c r="A374" s="8"/>
      <c r="B374" s="257"/>
      <c r="C374" s="257"/>
      <c r="D374" s="155"/>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c r="AH374" s="155"/>
      <c r="AI374" s="155"/>
      <c r="AJ374" s="155"/>
      <c r="AK374" s="155"/>
      <c r="AL374" s="155"/>
      <c r="AM374" s="155"/>
      <c r="AN374" s="155"/>
      <c r="AO374" s="155"/>
      <c r="AP374" s="155"/>
      <c r="AQ374" s="10"/>
    </row>
    <row r="375" spans="1:43" x14ac:dyDescent="0.2">
      <c r="A375" s="8"/>
      <c r="B375" s="257"/>
      <c r="C375" s="257"/>
      <c r="D375" s="155"/>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c r="AH375" s="155"/>
      <c r="AI375" s="155"/>
      <c r="AJ375" s="155"/>
      <c r="AK375" s="155"/>
      <c r="AL375" s="155"/>
      <c r="AM375" s="155"/>
      <c r="AN375" s="155"/>
      <c r="AO375" s="155"/>
      <c r="AP375" s="155"/>
      <c r="AQ375" s="10"/>
    </row>
    <row r="376" spans="1:43" x14ac:dyDescent="0.2">
      <c r="A376" s="8"/>
      <c r="B376" s="257"/>
      <c r="C376" s="257"/>
      <c r="D376" s="155"/>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c r="AH376" s="155"/>
      <c r="AI376" s="155"/>
      <c r="AJ376" s="155"/>
      <c r="AK376" s="155"/>
      <c r="AL376" s="155"/>
      <c r="AM376" s="155"/>
      <c r="AN376" s="155"/>
      <c r="AO376" s="155"/>
      <c r="AP376" s="155"/>
      <c r="AQ376" s="10"/>
    </row>
    <row r="377" spans="1:43" x14ac:dyDescent="0.2">
      <c r="A377" s="8"/>
      <c r="B377" s="257"/>
      <c r="C377" s="257"/>
      <c r="D377" s="155"/>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c r="AH377" s="155"/>
      <c r="AI377" s="155"/>
      <c r="AJ377" s="155"/>
      <c r="AK377" s="155"/>
      <c r="AL377" s="155"/>
      <c r="AM377" s="155"/>
      <c r="AN377" s="155"/>
      <c r="AO377" s="155"/>
      <c r="AP377" s="155"/>
      <c r="AQ377" s="10"/>
    </row>
    <row r="378" spans="1:43" x14ac:dyDescent="0.2">
      <c r="A378" s="8"/>
      <c r="B378" s="257"/>
      <c r="C378" s="257"/>
      <c r="D378" s="155"/>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c r="AH378" s="155"/>
      <c r="AI378" s="155"/>
      <c r="AJ378" s="155"/>
      <c r="AK378" s="155"/>
      <c r="AL378" s="155"/>
      <c r="AM378" s="155"/>
      <c r="AN378" s="155"/>
      <c r="AO378" s="155"/>
      <c r="AP378" s="155"/>
      <c r="AQ378" s="10"/>
    </row>
    <row r="379" spans="1:43" x14ac:dyDescent="0.2">
      <c r="A379" s="8"/>
      <c r="B379" s="257"/>
      <c r="C379" s="257"/>
      <c r="D379" s="155"/>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c r="AA379" s="155"/>
      <c r="AB379" s="155"/>
      <c r="AC379" s="155"/>
      <c r="AD379" s="155"/>
      <c r="AE379" s="155"/>
      <c r="AF379" s="155"/>
      <c r="AG379" s="155"/>
      <c r="AH379" s="155"/>
      <c r="AI379" s="155"/>
      <c r="AJ379" s="155"/>
      <c r="AK379" s="155"/>
      <c r="AL379" s="155"/>
      <c r="AM379" s="155"/>
      <c r="AN379" s="155"/>
      <c r="AO379" s="155"/>
      <c r="AP379" s="155"/>
      <c r="AQ379" s="10"/>
    </row>
    <row r="380" spans="1:43" x14ac:dyDescent="0.2">
      <c r="A380" s="8"/>
      <c r="B380" s="257"/>
      <c r="C380" s="257"/>
      <c r="D380" s="155"/>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c r="AA380" s="155"/>
      <c r="AB380" s="155"/>
      <c r="AC380" s="155"/>
      <c r="AD380" s="155"/>
      <c r="AE380" s="155"/>
      <c r="AF380" s="155"/>
      <c r="AG380" s="155"/>
      <c r="AH380" s="155"/>
      <c r="AI380" s="155"/>
      <c r="AJ380" s="155"/>
      <c r="AK380" s="155"/>
      <c r="AL380" s="155"/>
      <c r="AM380" s="155"/>
      <c r="AN380" s="155"/>
      <c r="AO380" s="155"/>
      <c r="AP380" s="155"/>
      <c r="AQ380" s="10"/>
    </row>
    <row r="381" spans="1:43" x14ac:dyDescent="0.2">
      <c r="A381" s="8"/>
      <c r="B381" s="257"/>
      <c r="C381" s="257"/>
      <c r="D381" s="155"/>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c r="AA381" s="155"/>
      <c r="AB381" s="155"/>
      <c r="AC381" s="155"/>
      <c r="AD381" s="155"/>
      <c r="AE381" s="155"/>
      <c r="AF381" s="155"/>
      <c r="AG381" s="155"/>
      <c r="AH381" s="155"/>
      <c r="AI381" s="155"/>
      <c r="AJ381" s="155"/>
      <c r="AK381" s="155"/>
      <c r="AL381" s="155"/>
      <c r="AM381" s="155"/>
      <c r="AN381" s="155"/>
      <c r="AO381" s="155"/>
      <c r="AP381" s="155"/>
      <c r="AQ381" s="10"/>
    </row>
    <row r="382" spans="1:43" x14ac:dyDescent="0.2">
      <c r="A382" s="8"/>
      <c r="B382" s="257"/>
      <c r="C382" s="257"/>
      <c r="D382" s="155"/>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c r="AG382" s="155"/>
      <c r="AH382" s="155"/>
      <c r="AI382" s="155"/>
      <c r="AJ382" s="155"/>
      <c r="AK382" s="155"/>
      <c r="AL382" s="155"/>
      <c r="AM382" s="155"/>
      <c r="AN382" s="155"/>
      <c r="AO382" s="155"/>
      <c r="AP382" s="155"/>
      <c r="AQ382" s="10"/>
    </row>
    <row r="383" spans="1:43" x14ac:dyDescent="0.2">
      <c r="A383" s="8"/>
      <c r="B383" s="257"/>
      <c r="C383" s="257"/>
      <c r="D383" s="155"/>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c r="AG383" s="155"/>
      <c r="AH383" s="155"/>
      <c r="AI383" s="155"/>
      <c r="AJ383" s="155"/>
      <c r="AK383" s="155"/>
      <c r="AL383" s="155"/>
      <c r="AM383" s="155"/>
      <c r="AN383" s="155"/>
      <c r="AO383" s="155"/>
      <c r="AP383" s="155"/>
      <c r="AQ383" s="10"/>
    </row>
    <row r="384" spans="1:43" x14ac:dyDescent="0.2">
      <c r="A384" s="8"/>
      <c r="B384" s="257"/>
      <c r="C384" s="257"/>
      <c r="D384" s="155"/>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c r="AG384" s="155"/>
      <c r="AH384" s="155"/>
      <c r="AI384" s="155"/>
      <c r="AJ384" s="155"/>
      <c r="AK384" s="155"/>
      <c r="AL384" s="155"/>
      <c r="AM384" s="155"/>
      <c r="AN384" s="155"/>
      <c r="AO384" s="155"/>
      <c r="AP384" s="155"/>
      <c r="AQ384" s="10"/>
    </row>
    <row r="385" spans="1:43" x14ac:dyDescent="0.2">
      <c r="A385" s="8"/>
      <c r="B385" s="257"/>
      <c r="C385" s="257"/>
      <c r="D385" s="155"/>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c r="AG385" s="155"/>
      <c r="AH385" s="155"/>
      <c r="AI385" s="155"/>
      <c r="AJ385" s="155"/>
      <c r="AK385" s="155"/>
      <c r="AL385" s="155"/>
      <c r="AM385" s="155"/>
      <c r="AN385" s="155"/>
      <c r="AO385" s="155"/>
      <c r="AP385" s="155"/>
      <c r="AQ385" s="10"/>
    </row>
    <row r="386" spans="1:43" x14ac:dyDescent="0.2">
      <c r="A386" s="8"/>
      <c r="B386" s="257"/>
      <c r="C386" s="257"/>
      <c r="D386" s="155"/>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c r="AG386" s="155"/>
      <c r="AH386" s="155"/>
      <c r="AI386" s="155"/>
      <c r="AJ386" s="155"/>
      <c r="AK386" s="155"/>
      <c r="AL386" s="155"/>
      <c r="AM386" s="155"/>
      <c r="AN386" s="155"/>
      <c r="AO386" s="155"/>
      <c r="AP386" s="155"/>
      <c r="AQ386" s="10"/>
    </row>
    <row r="387" spans="1:43" x14ac:dyDescent="0.2">
      <c r="A387" s="8"/>
      <c r="B387" s="257"/>
      <c r="C387" s="257"/>
      <c r="D387" s="155"/>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c r="AG387" s="155"/>
      <c r="AH387" s="155"/>
      <c r="AI387" s="155"/>
      <c r="AJ387" s="155"/>
      <c r="AK387" s="155"/>
      <c r="AL387" s="155"/>
      <c r="AM387" s="155"/>
      <c r="AN387" s="155"/>
      <c r="AO387" s="155"/>
      <c r="AP387" s="155"/>
      <c r="AQ387" s="10"/>
    </row>
    <row r="388" spans="1:43" x14ac:dyDescent="0.2">
      <c r="A388" s="8"/>
      <c r="B388" s="257"/>
      <c r="C388" s="257"/>
      <c r="D388" s="155"/>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c r="AG388" s="155"/>
      <c r="AH388" s="155"/>
      <c r="AI388" s="155"/>
      <c r="AJ388" s="155"/>
      <c r="AK388" s="155"/>
      <c r="AL388" s="155"/>
      <c r="AM388" s="155"/>
      <c r="AN388" s="155"/>
      <c r="AO388" s="155"/>
      <c r="AP388" s="155"/>
      <c r="AQ388" s="10"/>
    </row>
    <row r="389" spans="1:43" x14ac:dyDescent="0.2">
      <c r="A389" s="8"/>
      <c r="B389" s="257"/>
      <c r="C389" s="257"/>
      <c r="D389" s="155"/>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c r="AG389" s="155"/>
      <c r="AH389" s="155"/>
      <c r="AI389" s="155"/>
      <c r="AJ389" s="155"/>
      <c r="AK389" s="155"/>
      <c r="AL389" s="155"/>
      <c r="AM389" s="155"/>
      <c r="AN389" s="155"/>
      <c r="AO389" s="155"/>
      <c r="AP389" s="155"/>
      <c r="AQ389" s="10"/>
    </row>
    <row r="390" spans="1:43" x14ac:dyDescent="0.2">
      <c r="A390" s="8"/>
      <c r="B390" s="257"/>
      <c r="C390" s="257"/>
      <c r="D390" s="155"/>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c r="AG390" s="155"/>
      <c r="AH390" s="155"/>
      <c r="AI390" s="155"/>
      <c r="AJ390" s="155"/>
      <c r="AK390" s="155"/>
      <c r="AL390" s="155"/>
      <c r="AM390" s="155"/>
      <c r="AN390" s="155"/>
      <c r="AO390" s="155"/>
      <c r="AP390" s="155"/>
      <c r="AQ390" s="10"/>
    </row>
    <row r="391" spans="1:43" x14ac:dyDescent="0.2">
      <c r="A391" s="8"/>
      <c r="B391" s="257"/>
      <c r="C391" s="257"/>
      <c r="D391" s="155"/>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c r="AA391" s="155"/>
      <c r="AB391" s="155"/>
      <c r="AC391" s="155"/>
      <c r="AD391" s="155"/>
      <c r="AE391" s="155"/>
      <c r="AF391" s="155"/>
      <c r="AG391" s="155"/>
      <c r="AH391" s="155"/>
      <c r="AI391" s="155"/>
      <c r="AJ391" s="155"/>
      <c r="AK391" s="155"/>
      <c r="AL391" s="155"/>
      <c r="AM391" s="155"/>
      <c r="AN391" s="155"/>
      <c r="AO391" s="155"/>
      <c r="AP391" s="155"/>
      <c r="AQ391" s="10"/>
    </row>
    <row r="392" spans="1:43" x14ac:dyDescent="0.2">
      <c r="A392" s="8"/>
      <c r="B392" s="257"/>
      <c r="C392" s="257"/>
      <c r="D392" s="155"/>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c r="AA392" s="155"/>
      <c r="AB392" s="155"/>
      <c r="AC392" s="155"/>
      <c r="AD392" s="155"/>
      <c r="AE392" s="155"/>
      <c r="AF392" s="155"/>
      <c r="AG392" s="155"/>
      <c r="AH392" s="155"/>
      <c r="AI392" s="155"/>
      <c r="AJ392" s="155"/>
      <c r="AK392" s="155"/>
      <c r="AL392" s="155"/>
      <c r="AM392" s="155"/>
      <c r="AN392" s="155"/>
      <c r="AO392" s="155"/>
      <c r="AP392" s="155"/>
      <c r="AQ392" s="10"/>
    </row>
    <row r="393" spans="1:43" x14ac:dyDescent="0.2">
      <c r="A393" s="8"/>
      <c r="B393" s="257"/>
      <c r="C393" s="257"/>
      <c r="D393" s="155"/>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c r="AA393" s="155"/>
      <c r="AB393" s="155"/>
      <c r="AC393" s="155"/>
      <c r="AD393" s="155"/>
      <c r="AE393" s="155"/>
      <c r="AF393" s="155"/>
      <c r="AG393" s="155"/>
      <c r="AH393" s="155"/>
      <c r="AI393" s="155"/>
      <c r="AJ393" s="155"/>
      <c r="AK393" s="155"/>
      <c r="AL393" s="155"/>
      <c r="AM393" s="155"/>
      <c r="AN393" s="155"/>
      <c r="AO393" s="155"/>
      <c r="AP393" s="155"/>
      <c r="AQ393" s="10"/>
    </row>
    <row r="394" spans="1:43" x14ac:dyDescent="0.2">
      <c r="A394" s="8"/>
      <c r="B394" s="257"/>
      <c r="C394" s="257"/>
      <c r="D394" s="155"/>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c r="AA394" s="155"/>
      <c r="AB394" s="155"/>
      <c r="AC394" s="155"/>
      <c r="AD394" s="155"/>
      <c r="AE394" s="155"/>
      <c r="AF394" s="155"/>
      <c r="AG394" s="155"/>
      <c r="AH394" s="155"/>
      <c r="AI394" s="155"/>
      <c r="AJ394" s="155"/>
      <c r="AK394" s="155"/>
      <c r="AL394" s="155"/>
      <c r="AM394" s="155"/>
      <c r="AN394" s="155"/>
      <c r="AO394" s="155"/>
      <c r="AP394" s="155"/>
      <c r="AQ394" s="10"/>
    </row>
    <row r="395" spans="1:43" x14ac:dyDescent="0.2">
      <c r="A395" s="8"/>
      <c r="B395" s="257"/>
      <c r="C395" s="257"/>
      <c r="D395" s="155"/>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c r="AA395" s="155"/>
      <c r="AB395" s="155"/>
      <c r="AC395" s="155"/>
      <c r="AD395" s="155"/>
      <c r="AE395" s="155"/>
      <c r="AF395" s="155"/>
      <c r="AG395" s="155"/>
      <c r="AH395" s="155"/>
      <c r="AI395" s="155"/>
      <c r="AJ395" s="155"/>
      <c r="AK395" s="155"/>
      <c r="AL395" s="155"/>
      <c r="AM395" s="155"/>
      <c r="AN395" s="155"/>
      <c r="AO395" s="155"/>
      <c r="AP395" s="155"/>
      <c r="AQ395" s="10"/>
    </row>
    <row r="396" spans="1:43" x14ac:dyDescent="0.2">
      <c r="A396" s="8"/>
      <c r="B396" s="257"/>
      <c r="C396" s="257"/>
      <c r="D396" s="155"/>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c r="AA396" s="155"/>
      <c r="AB396" s="155"/>
      <c r="AC396" s="155"/>
      <c r="AD396" s="155"/>
      <c r="AE396" s="155"/>
      <c r="AF396" s="155"/>
      <c r="AG396" s="155"/>
      <c r="AH396" s="155"/>
      <c r="AI396" s="155"/>
      <c r="AJ396" s="155"/>
      <c r="AK396" s="155"/>
      <c r="AL396" s="155"/>
      <c r="AM396" s="155"/>
      <c r="AN396" s="155"/>
      <c r="AO396" s="155"/>
      <c r="AP396" s="155"/>
      <c r="AQ396" s="10"/>
    </row>
    <row r="397" spans="1:43" x14ac:dyDescent="0.2">
      <c r="A397" s="8"/>
      <c r="B397" s="257"/>
      <c r="C397" s="257"/>
      <c r="D397" s="155"/>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c r="AA397" s="155"/>
      <c r="AB397" s="155"/>
      <c r="AC397" s="155"/>
      <c r="AD397" s="155"/>
      <c r="AE397" s="155"/>
      <c r="AF397" s="155"/>
      <c r="AG397" s="155"/>
      <c r="AH397" s="155"/>
      <c r="AI397" s="155"/>
      <c r="AJ397" s="155"/>
      <c r="AK397" s="155"/>
      <c r="AL397" s="155"/>
      <c r="AM397" s="155"/>
      <c r="AN397" s="155"/>
      <c r="AO397" s="155"/>
      <c r="AP397" s="155"/>
      <c r="AQ397" s="10"/>
    </row>
    <row r="398" spans="1:43" x14ac:dyDescent="0.2">
      <c r="A398" s="8"/>
      <c r="B398" s="257"/>
      <c r="C398" s="257"/>
      <c r="D398" s="155"/>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c r="AA398" s="155"/>
      <c r="AB398" s="155"/>
      <c r="AC398" s="155"/>
      <c r="AD398" s="155"/>
      <c r="AE398" s="155"/>
      <c r="AF398" s="155"/>
      <c r="AG398" s="155"/>
      <c r="AH398" s="155"/>
      <c r="AI398" s="155"/>
      <c r="AJ398" s="155"/>
      <c r="AK398" s="155"/>
      <c r="AL398" s="155"/>
      <c r="AM398" s="155"/>
      <c r="AN398" s="155"/>
      <c r="AO398" s="155"/>
      <c r="AP398" s="155"/>
      <c r="AQ398" s="10"/>
    </row>
    <row r="399" spans="1:43" x14ac:dyDescent="0.2">
      <c r="A399" s="8"/>
      <c r="B399" s="257"/>
      <c r="C399" s="257"/>
      <c r="D399" s="155"/>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c r="AA399" s="155"/>
      <c r="AB399" s="155"/>
      <c r="AC399" s="155"/>
      <c r="AD399" s="155"/>
      <c r="AE399" s="155"/>
      <c r="AF399" s="155"/>
      <c r="AG399" s="155"/>
      <c r="AH399" s="155"/>
      <c r="AI399" s="155"/>
      <c r="AJ399" s="155"/>
      <c r="AK399" s="155"/>
      <c r="AL399" s="155"/>
      <c r="AM399" s="155"/>
      <c r="AN399" s="155"/>
      <c r="AO399" s="155"/>
      <c r="AP399" s="155"/>
      <c r="AQ399" s="10"/>
    </row>
    <row r="400" spans="1:43" x14ac:dyDescent="0.2">
      <c r="A400" s="8"/>
      <c r="B400" s="257"/>
      <c r="C400" s="257"/>
      <c r="D400" s="155"/>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c r="AA400" s="155"/>
      <c r="AB400" s="155"/>
      <c r="AC400" s="155"/>
      <c r="AD400" s="155"/>
      <c r="AE400" s="155"/>
      <c r="AF400" s="155"/>
      <c r="AG400" s="155"/>
      <c r="AH400" s="155"/>
      <c r="AI400" s="155"/>
      <c r="AJ400" s="155"/>
      <c r="AK400" s="155"/>
      <c r="AL400" s="155"/>
      <c r="AM400" s="155"/>
      <c r="AN400" s="155"/>
      <c r="AO400" s="155"/>
      <c r="AP400" s="155"/>
      <c r="AQ400" s="10"/>
    </row>
    <row r="401" spans="1:43" x14ac:dyDescent="0.2">
      <c r="A401" s="8"/>
      <c r="B401" s="257"/>
      <c r="C401" s="257"/>
      <c r="D401" s="155"/>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c r="AA401" s="155"/>
      <c r="AB401" s="155"/>
      <c r="AC401" s="155"/>
      <c r="AD401" s="155"/>
      <c r="AE401" s="155"/>
      <c r="AF401" s="155"/>
      <c r="AG401" s="155"/>
      <c r="AH401" s="155"/>
      <c r="AI401" s="155"/>
      <c r="AJ401" s="155"/>
      <c r="AK401" s="155"/>
      <c r="AL401" s="155"/>
      <c r="AM401" s="155"/>
      <c r="AN401" s="155"/>
      <c r="AO401" s="155"/>
      <c r="AP401" s="155"/>
      <c r="AQ401" s="10"/>
    </row>
    <row r="402" spans="1:43" x14ac:dyDescent="0.2">
      <c r="A402" s="8"/>
      <c r="B402" s="257"/>
      <c r="C402" s="257"/>
      <c r="D402" s="155"/>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0"/>
    </row>
    <row r="403" spans="1:43" x14ac:dyDescent="0.2">
      <c r="A403" s="8"/>
      <c r="B403" s="257"/>
      <c r="C403" s="257"/>
      <c r="D403" s="155"/>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0"/>
    </row>
    <row r="404" spans="1:43" x14ac:dyDescent="0.2">
      <c r="A404" s="8"/>
      <c r="B404" s="257"/>
      <c r="C404" s="257"/>
      <c r="D404" s="155"/>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0"/>
    </row>
    <row r="405" spans="1:43" x14ac:dyDescent="0.2">
      <c r="A405" s="8"/>
      <c r="B405" s="257"/>
      <c r="C405" s="257"/>
      <c r="D405" s="155"/>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0"/>
    </row>
    <row r="406" spans="1:43" x14ac:dyDescent="0.2">
      <c r="A406" s="8"/>
      <c r="B406" s="257"/>
      <c r="C406" s="257"/>
      <c r="D406" s="155"/>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0"/>
    </row>
    <row r="407" spans="1:43" x14ac:dyDescent="0.2">
      <c r="A407" s="8"/>
      <c r="B407" s="257"/>
      <c r="C407" s="257"/>
      <c r="D407" s="155"/>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0"/>
    </row>
    <row r="408" spans="1:43" x14ac:dyDescent="0.2">
      <c r="A408" s="8"/>
      <c r="B408" s="257"/>
      <c r="C408" s="257"/>
      <c r="D408" s="155"/>
      <c r="E408" s="155"/>
      <c r="F408" s="155"/>
      <c r="G408" s="155"/>
      <c r="H408" s="155"/>
      <c r="I408" s="155"/>
      <c r="J408" s="155"/>
      <c r="K408" s="155"/>
      <c r="L408" s="155"/>
      <c r="M408" s="155"/>
      <c r="N408" s="155"/>
      <c r="O408" s="155"/>
      <c r="P408" s="155"/>
      <c r="Q408" s="155"/>
      <c r="R408" s="155"/>
      <c r="S408" s="155"/>
      <c r="T408" s="155"/>
      <c r="U408" s="155"/>
      <c r="V408" s="155"/>
      <c r="W408" s="155"/>
      <c r="X408" s="155"/>
      <c r="Y408" s="155"/>
      <c r="Z408" s="155"/>
      <c r="AA408" s="155"/>
      <c r="AB408" s="155"/>
      <c r="AC408" s="155"/>
      <c r="AD408" s="155"/>
      <c r="AE408" s="155"/>
      <c r="AF408" s="155"/>
      <c r="AG408" s="155"/>
      <c r="AH408" s="155"/>
      <c r="AI408" s="155"/>
      <c r="AJ408" s="155"/>
      <c r="AK408" s="155"/>
      <c r="AL408" s="155"/>
      <c r="AM408" s="155"/>
      <c r="AN408" s="155"/>
      <c r="AO408" s="155"/>
      <c r="AP408" s="155"/>
      <c r="AQ408" s="10"/>
    </row>
    <row r="409" spans="1:43" x14ac:dyDescent="0.2">
      <c r="A409" s="8"/>
      <c r="B409" s="257"/>
      <c r="C409" s="257"/>
      <c r="D409" s="155"/>
      <c r="E409" s="155"/>
      <c r="F409" s="155"/>
      <c r="G409" s="155"/>
      <c r="H409" s="155"/>
      <c r="I409" s="155"/>
      <c r="J409" s="155"/>
      <c r="K409" s="155"/>
      <c r="L409" s="155"/>
      <c r="M409" s="155"/>
      <c r="N409" s="155"/>
      <c r="O409" s="155"/>
      <c r="P409" s="155"/>
      <c r="Q409" s="155"/>
      <c r="R409" s="155"/>
      <c r="S409" s="155"/>
      <c r="T409" s="155"/>
      <c r="U409" s="155"/>
      <c r="V409" s="155"/>
      <c r="W409" s="155"/>
      <c r="X409" s="155"/>
      <c r="Y409" s="155"/>
      <c r="Z409" s="155"/>
      <c r="AA409" s="155"/>
      <c r="AB409" s="155"/>
      <c r="AC409" s="155"/>
      <c r="AD409" s="155"/>
      <c r="AE409" s="155"/>
      <c r="AF409" s="155"/>
      <c r="AG409" s="155"/>
      <c r="AH409" s="155"/>
      <c r="AI409" s="155"/>
      <c r="AJ409" s="155"/>
      <c r="AK409" s="155"/>
      <c r="AL409" s="155"/>
      <c r="AM409" s="155"/>
      <c r="AN409" s="155"/>
      <c r="AO409" s="155"/>
      <c r="AP409" s="155"/>
      <c r="AQ409" s="10"/>
    </row>
    <row r="410" spans="1:43" x14ac:dyDescent="0.2">
      <c r="A410" s="8"/>
      <c r="B410" s="257"/>
      <c r="C410" s="257"/>
      <c r="D410" s="155"/>
      <c r="E410" s="155"/>
      <c r="F410" s="155"/>
      <c r="G410" s="155"/>
      <c r="H410" s="155"/>
      <c r="I410" s="155"/>
      <c r="J410" s="155"/>
      <c r="K410" s="155"/>
      <c r="L410" s="155"/>
      <c r="M410" s="155"/>
      <c r="N410" s="155"/>
      <c r="O410" s="155"/>
      <c r="P410" s="155"/>
      <c r="Q410" s="155"/>
      <c r="R410" s="155"/>
      <c r="S410" s="155"/>
      <c r="T410" s="155"/>
      <c r="U410" s="155"/>
      <c r="V410" s="155"/>
      <c r="W410" s="155"/>
      <c r="X410" s="155"/>
      <c r="Y410" s="155"/>
      <c r="Z410" s="155"/>
      <c r="AA410" s="155"/>
      <c r="AB410" s="155"/>
      <c r="AC410" s="155"/>
      <c r="AD410" s="155"/>
      <c r="AE410" s="155"/>
      <c r="AF410" s="155"/>
      <c r="AG410" s="155"/>
      <c r="AH410" s="155"/>
      <c r="AI410" s="155"/>
      <c r="AJ410" s="155"/>
      <c r="AK410" s="155"/>
      <c r="AL410" s="155"/>
      <c r="AM410" s="155"/>
      <c r="AN410" s="155"/>
      <c r="AO410" s="155"/>
      <c r="AP410" s="155"/>
      <c r="AQ410" s="10"/>
    </row>
    <row r="411" spans="1:43" x14ac:dyDescent="0.2">
      <c r="A411" s="8"/>
      <c r="B411" s="257"/>
      <c r="C411" s="257"/>
      <c r="D411" s="155"/>
      <c r="E411" s="155"/>
      <c r="F411" s="155"/>
      <c r="G411" s="155"/>
      <c r="H411" s="155"/>
      <c r="I411" s="155"/>
      <c r="J411" s="155"/>
      <c r="K411" s="155"/>
      <c r="L411" s="155"/>
      <c r="M411" s="155"/>
      <c r="N411" s="155"/>
      <c r="O411" s="155"/>
      <c r="P411" s="155"/>
      <c r="Q411" s="155"/>
      <c r="R411" s="155"/>
      <c r="S411" s="155"/>
      <c r="T411" s="155"/>
      <c r="U411" s="155"/>
      <c r="V411" s="155"/>
      <c r="W411" s="155"/>
      <c r="X411" s="155"/>
      <c r="Y411" s="155"/>
      <c r="Z411" s="155"/>
      <c r="AA411" s="155"/>
      <c r="AB411" s="155"/>
      <c r="AC411" s="155"/>
      <c r="AD411" s="155"/>
      <c r="AE411" s="155"/>
      <c r="AF411" s="155"/>
      <c r="AG411" s="155"/>
      <c r="AH411" s="155"/>
      <c r="AI411" s="155"/>
      <c r="AJ411" s="155"/>
      <c r="AK411" s="155"/>
      <c r="AL411" s="155"/>
      <c r="AM411" s="155"/>
      <c r="AN411" s="155"/>
      <c r="AO411" s="155"/>
      <c r="AP411" s="155"/>
      <c r="AQ411" s="10"/>
    </row>
    <row r="412" spans="1:43" x14ac:dyDescent="0.2">
      <c r="A412" s="8"/>
      <c r="B412" s="257"/>
      <c r="C412" s="257"/>
      <c r="D412" s="155"/>
      <c r="E412" s="155"/>
      <c r="F412" s="155"/>
      <c r="G412" s="155"/>
      <c r="H412" s="155"/>
      <c r="I412" s="155"/>
      <c r="J412" s="155"/>
      <c r="K412" s="155"/>
      <c r="L412" s="155"/>
      <c r="M412" s="155"/>
      <c r="N412" s="155"/>
      <c r="O412" s="155"/>
      <c r="P412" s="155"/>
      <c r="Q412" s="155"/>
      <c r="R412" s="155"/>
      <c r="S412" s="155"/>
      <c r="T412" s="155"/>
      <c r="U412" s="155"/>
      <c r="V412" s="155"/>
      <c r="W412" s="155"/>
      <c r="X412" s="155"/>
      <c r="Y412" s="155"/>
      <c r="Z412" s="155"/>
      <c r="AA412" s="155"/>
      <c r="AB412" s="155"/>
      <c r="AC412" s="155"/>
      <c r="AD412" s="155"/>
      <c r="AE412" s="155"/>
      <c r="AF412" s="155"/>
      <c r="AG412" s="155"/>
      <c r="AH412" s="155"/>
      <c r="AI412" s="155"/>
      <c r="AJ412" s="155"/>
      <c r="AK412" s="155"/>
      <c r="AL412" s="155"/>
      <c r="AM412" s="155"/>
      <c r="AN412" s="155"/>
      <c r="AO412" s="155"/>
      <c r="AP412" s="155"/>
      <c r="AQ412" s="10"/>
    </row>
    <row r="413" spans="1:43" x14ac:dyDescent="0.2">
      <c r="A413" s="8"/>
      <c r="B413" s="257"/>
      <c r="C413" s="257"/>
      <c r="D413" s="155"/>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H413" s="155"/>
      <c r="AI413" s="155"/>
      <c r="AJ413" s="155"/>
      <c r="AK413" s="155"/>
      <c r="AL413" s="155"/>
      <c r="AM413" s="155"/>
      <c r="AN413" s="155"/>
      <c r="AO413" s="155"/>
      <c r="AP413" s="155"/>
      <c r="AQ413" s="10"/>
    </row>
    <row r="414" spans="1:43" x14ac:dyDescent="0.2">
      <c r="A414" s="8"/>
      <c r="B414" s="257"/>
      <c r="C414" s="257"/>
      <c r="D414" s="155"/>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H414" s="155"/>
      <c r="AI414" s="155"/>
      <c r="AJ414" s="155"/>
      <c r="AK414" s="155"/>
      <c r="AL414" s="155"/>
      <c r="AM414" s="155"/>
      <c r="AN414" s="155"/>
      <c r="AO414" s="155"/>
      <c r="AP414" s="155"/>
      <c r="AQ414" s="10"/>
    </row>
    <row r="415" spans="1:43" x14ac:dyDescent="0.2">
      <c r="A415" s="8"/>
      <c r="B415" s="257"/>
      <c r="C415" s="257"/>
      <c r="D415" s="155"/>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H415" s="155"/>
      <c r="AI415" s="155"/>
      <c r="AJ415" s="155"/>
      <c r="AK415" s="155"/>
      <c r="AL415" s="155"/>
      <c r="AM415" s="155"/>
      <c r="AN415" s="155"/>
      <c r="AO415" s="155"/>
      <c r="AP415" s="155"/>
      <c r="AQ415" s="10"/>
    </row>
    <row r="416" spans="1:43" x14ac:dyDescent="0.2">
      <c r="A416" s="8"/>
      <c r="B416" s="257"/>
      <c r="C416" s="257"/>
      <c r="D416" s="155"/>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H416" s="155"/>
      <c r="AI416" s="155"/>
      <c r="AJ416" s="155"/>
      <c r="AK416" s="155"/>
      <c r="AL416" s="155"/>
      <c r="AM416" s="155"/>
      <c r="AN416" s="155"/>
      <c r="AO416" s="155"/>
      <c r="AP416" s="155"/>
      <c r="AQ416" s="10"/>
    </row>
    <row r="417" spans="1:43" x14ac:dyDescent="0.2">
      <c r="A417" s="8"/>
      <c r="B417" s="257"/>
      <c r="C417" s="257"/>
      <c r="D417" s="155"/>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H417" s="155"/>
      <c r="AI417" s="155"/>
      <c r="AJ417" s="155"/>
      <c r="AK417" s="155"/>
      <c r="AL417" s="155"/>
      <c r="AM417" s="155"/>
      <c r="AN417" s="155"/>
      <c r="AO417" s="155"/>
      <c r="AP417" s="155"/>
      <c r="AQ417" s="10"/>
    </row>
    <row r="418" spans="1:43" x14ac:dyDescent="0.2">
      <c r="A418" s="8"/>
      <c r="B418" s="257"/>
      <c r="C418" s="257"/>
      <c r="D418" s="155"/>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H418" s="155"/>
      <c r="AI418" s="155"/>
      <c r="AJ418" s="155"/>
      <c r="AK418" s="155"/>
      <c r="AL418" s="155"/>
      <c r="AM418" s="155"/>
      <c r="AN418" s="155"/>
      <c r="AO418" s="155"/>
      <c r="AP418" s="155"/>
      <c r="AQ418" s="10"/>
    </row>
    <row r="419" spans="1:43" x14ac:dyDescent="0.2">
      <c r="A419" s="8"/>
      <c r="B419" s="257"/>
      <c r="C419" s="257"/>
      <c r="D419" s="155"/>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H419" s="155"/>
      <c r="AI419" s="155"/>
      <c r="AJ419" s="155"/>
      <c r="AK419" s="155"/>
      <c r="AL419" s="155"/>
      <c r="AM419" s="155"/>
      <c r="AN419" s="155"/>
      <c r="AO419" s="155"/>
      <c r="AP419" s="155"/>
      <c r="AQ419" s="10"/>
    </row>
    <row r="420" spans="1:43" x14ac:dyDescent="0.2">
      <c r="A420" s="8"/>
      <c r="B420" s="257"/>
      <c r="C420" s="257"/>
      <c r="D420" s="155"/>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H420" s="155"/>
      <c r="AI420" s="155"/>
      <c r="AJ420" s="155"/>
      <c r="AK420" s="155"/>
      <c r="AL420" s="155"/>
      <c r="AM420" s="155"/>
      <c r="AN420" s="155"/>
      <c r="AO420" s="155"/>
      <c r="AP420" s="155"/>
      <c r="AQ420" s="10"/>
    </row>
    <row r="421" spans="1:43" x14ac:dyDescent="0.2">
      <c r="A421" s="8"/>
      <c r="B421" s="257"/>
      <c r="C421" s="257"/>
      <c r="D421" s="155"/>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H421" s="155"/>
      <c r="AI421" s="155"/>
      <c r="AJ421" s="155"/>
      <c r="AK421" s="155"/>
      <c r="AL421" s="155"/>
      <c r="AM421" s="155"/>
      <c r="AN421" s="155"/>
      <c r="AO421" s="155"/>
      <c r="AP421" s="155"/>
      <c r="AQ421" s="10"/>
    </row>
    <row r="422" spans="1:43" x14ac:dyDescent="0.2">
      <c r="A422" s="8"/>
      <c r="B422" s="257"/>
      <c r="C422" s="257"/>
      <c r="D422" s="155"/>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c r="AM422" s="155"/>
      <c r="AN422" s="155"/>
      <c r="AO422" s="155"/>
      <c r="AP422" s="155"/>
      <c r="AQ422" s="10"/>
    </row>
    <row r="423" spans="1:43" x14ac:dyDescent="0.2">
      <c r="A423" s="8"/>
      <c r="B423" s="257"/>
      <c r="C423" s="257"/>
      <c r="D423" s="155"/>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c r="AM423" s="155"/>
      <c r="AN423" s="155"/>
      <c r="AO423" s="155"/>
      <c r="AP423" s="155"/>
      <c r="AQ423" s="10"/>
    </row>
    <row r="424" spans="1:43" x14ac:dyDescent="0.2">
      <c r="A424" s="8"/>
      <c r="B424" s="257"/>
      <c r="C424" s="257"/>
      <c r="D424" s="155"/>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c r="AH424" s="155"/>
      <c r="AI424" s="155"/>
      <c r="AJ424" s="155"/>
      <c r="AK424" s="155"/>
      <c r="AL424" s="155"/>
      <c r="AM424" s="155"/>
      <c r="AN424" s="155"/>
      <c r="AO424" s="155"/>
      <c r="AP424" s="155"/>
      <c r="AQ424" s="10"/>
    </row>
    <row r="425" spans="1:43" x14ac:dyDescent="0.2">
      <c r="A425" s="8"/>
      <c r="B425" s="257"/>
      <c r="C425" s="257"/>
      <c r="D425" s="155"/>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c r="AH425" s="155"/>
      <c r="AI425" s="155"/>
      <c r="AJ425" s="155"/>
      <c r="AK425" s="155"/>
      <c r="AL425" s="155"/>
      <c r="AM425" s="155"/>
      <c r="AN425" s="155"/>
      <c r="AO425" s="155"/>
      <c r="AP425" s="155"/>
      <c r="AQ425" s="10"/>
    </row>
    <row r="426" spans="1:43" x14ac:dyDescent="0.2">
      <c r="A426" s="8"/>
      <c r="B426" s="257"/>
      <c r="C426" s="257"/>
      <c r="D426" s="155"/>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c r="AH426" s="155"/>
      <c r="AI426" s="155"/>
      <c r="AJ426" s="155"/>
      <c r="AK426" s="155"/>
      <c r="AL426" s="155"/>
      <c r="AM426" s="155"/>
      <c r="AN426" s="155"/>
      <c r="AO426" s="155"/>
      <c r="AP426" s="155"/>
      <c r="AQ426" s="10"/>
    </row>
    <row r="427" spans="1:43" x14ac:dyDescent="0.2">
      <c r="A427" s="8"/>
      <c r="B427" s="257"/>
      <c r="C427" s="257"/>
      <c r="D427" s="155"/>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H427" s="155"/>
      <c r="AI427" s="155"/>
      <c r="AJ427" s="155"/>
      <c r="AK427" s="155"/>
      <c r="AL427" s="155"/>
      <c r="AM427" s="155"/>
      <c r="AN427" s="155"/>
      <c r="AO427" s="155"/>
      <c r="AP427" s="155"/>
      <c r="AQ427" s="10"/>
    </row>
    <row r="428" spans="1:43" x14ac:dyDescent="0.2">
      <c r="A428" s="8"/>
      <c r="B428" s="257"/>
      <c r="C428" s="257"/>
      <c r="D428" s="155"/>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H428" s="155"/>
      <c r="AI428" s="155"/>
      <c r="AJ428" s="155"/>
      <c r="AK428" s="155"/>
      <c r="AL428" s="155"/>
      <c r="AM428" s="155"/>
      <c r="AN428" s="155"/>
      <c r="AO428" s="155"/>
      <c r="AP428" s="155"/>
      <c r="AQ428" s="10"/>
    </row>
    <row r="429" spans="1:43" x14ac:dyDescent="0.2">
      <c r="A429" s="8"/>
      <c r="B429" s="257"/>
      <c r="C429" s="257"/>
      <c r="D429" s="155"/>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0"/>
    </row>
    <row r="430" spans="1:43" x14ac:dyDescent="0.2">
      <c r="A430" s="8"/>
      <c r="B430" s="257"/>
      <c r="C430" s="257"/>
      <c r="D430" s="155"/>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H430" s="155"/>
      <c r="AI430" s="155"/>
      <c r="AJ430" s="155"/>
      <c r="AK430" s="155"/>
      <c r="AL430" s="155"/>
      <c r="AM430" s="155"/>
      <c r="AN430" s="155"/>
      <c r="AO430" s="155"/>
      <c r="AP430" s="155"/>
      <c r="AQ430" s="10"/>
    </row>
    <row r="431" spans="1:43" x14ac:dyDescent="0.2">
      <c r="A431" s="8"/>
      <c r="B431" s="257"/>
      <c r="C431" s="257"/>
      <c r="D431" s="155"/>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H431" s="155"/>
      <c r="AI431" s="155"/>
      <c r="AJ431" s="155"/>
      <c r="AK431" s="155"/>
      <c r="AL431" s="155"/>
      <c r="AM431" s="155"/>
      <c r="AN431" s="155"/>
      <c r="AO431" s="155"/>
      <c r="AP431" s="155"/>
      <c r="AQ431" s="10"/>
    </row>
    <row r="432" spans="1:43" x14ac:dyDescent="0.2">
      <c r="A432" s="8"/>
      <c r="B432" s="257"/>
      <c r="C432" s="257"/>
      <c r="D432" s="155"/>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H432" s="155"/>
      <c r="AI432" s="155"/>
      <c r="AJ432" s="155"/>
      <c r="AK432" s="155"/>
      <c r="AL432" s="155"/>
      <c r="AM432" s="155"/>
      <c r="AN432" s="155"/>
      <c r="AO432" s="155"/>
      <c r="AP432" s="155"/>
      <c r="AQ432" s="10"/>
    </row>
    <row r="433" spans="1:43" x14ac:dyDescent="0.2">
      <c r="A433" s="8"/>
      <c r="B433" s="257"/>
      <c r="C433" s="257"/>
      <c r="D433" s="155"/>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H433" s="155"/>
      <c r="AI433" s="155"/>
      <c r="AJ433" s="155"/>
      <c r="AK433" s="155"/>
      <c r="AL433" s="155"/>
      <c r="AM433" s="155"/>
      <c r="AN433" s="155"/>
      <c r="AO433" s="155"/>
      <c r="AP433" s="155"/>
      <c r="AQ433" s="10"/>
    </row>
    <row r="434" spans="1:43" x14ac:dyDescent="0.2">
      <c r="A434" s="8"/>
      <c r="B434" s="257"/>
      <c r="C434" s="257"/>
      <c r="D434" s="155"/>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0"/>
    </row>
    <row r="435" spans="1:43" x14ac:dyDescent="0.2">
      <c r="A435" s="8"/>
      <c r="B435" s="257"/>
      <c r="C435" s="257"/>
      <c r="D435" s="155"/>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0"/>
    </row>
    <row r="436" spans="1:43" x14ac:dyDescent="0.2">
      <c r="A436" s="8"/>
      <c r="B436" s="257"/>
      <c r="C436" s="257"/>
      <c r="D436" s="155"/>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0"/>
    </row>
    <row r="437" spans="1:43" x14ac:dyDescent="0.2">
      <c r="A437" s="8"/>
      <c r="B437" s="257"/>
      <c r="C437" s="257"/>
      <c r="D437" s="155"/>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0"/>
    </row>
    <row r="438" spans="1:43" x14ac:dyDescent="0.2">
      <c r="A438" s="8"/>
      <c r="B438" s="257"/>
      <c r="C438" s="257"/>
      <c r="D438" s="155"/>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0"/>
    </row>
    <row r="439" spans="1:43" x14ac:dyDescent="0.2">
      <c r="A439" s="8"/>
      <c r="B439" s="257"/>
      <c r="C439" s="257"/>
      <c r="D439" s="155"/>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0"/>
    </row>
    <row r="440" spans="1:43" x14ac:dyDescent="0.2">
      <c r="A440" s="8"/>
      <c r="B440" s="257"/>
      <c r="C440" s="257"/>
      <c r="D440" s="155"/>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0"/>
    </row>
    <row r="441" spans="1:43" x14ac:dyDescent="0.2">
      <c r="A441" s="8"/>
      <c r="B441" s="257"/>
      <c r="C441" s="257"/>
      <c r="D441" s="155"/>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0"/>
    </row>
    <row r="442" spans="1:43" x14ac:dyDescent="0.2">
      <c r="A442" s="8"/>
      <c r="B442" s="257"/>
      <c r="C442" s="257"/>
      <c r="D442" s="155"/>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0"/>
    </row>
    <row r="443" spans="1:43" x14ac:dyDescent="0.2">
      <c r="A443" s="8"/>
      <c r="B443" s="257"/>
      <c r="C443" s="257"/>
      <c r="D443" s="155"/>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0"/>
    </row>
    <row r="444" spans="1:43" x14ac:dyDescent="0.2">
      <c r="A444" s="8"/>
      <c r="B444" s="257"/>
      <c r="C444" s="257"/>
      <c r="D444" s="155"/>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0"/>
    </row>
    <row r="445" spans="1:43" x14ac:dyDescent="0.2">
      <c r="A445" s="8"/>
      <c r="B445" s="257"/>
      <c r="C445" s="257"/>
      <c r="D445" s="155"/>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0"/>
    </row>
    <row r="446" spans="1:43" x14ac:dyDescent="0.2">
      <c r="A446" s="8"/>
      <c r="B446" s="257"/>
      <c r="C446" s="257"/>
      <c r="D446" s="155"/>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0"/>
    </row>
    <row r="447" spans="1:43" x14ac:dyDescent="0.2">
      <c r="A447" s="8"/>
      <c r="B447" s="257"/>
      <c r="C447" s="257"/>
      <c r="D447" s="155"/>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0"/>
    </row>
    <row r="448" spans="1:43" x14ac:dyDescent="0.2">
      <c r="A448" s="8"/>
      <c r="B448" s="257"/>
      <c r="C448" s="257"/>
      <c r="D448" s="155"/>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0"/>
    </row>
    <row r="449" spans="1:43" x14ac:dyDescent="0.2">
      <c r="A449" s="8"/>
      <c r="B449" s="257"/>
      <c r="C449" s="257"/>
      <c r="D449" s="155"/>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0"/>
    </row>
    <row r="450" spans="1:43" x14ac:dyDescent="0.2">
      <c r="A450" s="8"/>
      <c r="B450" s="257"/>
      <c r="C450" s="257"/>
      <c r="D450" s="155"/>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0"/>
    </row>
    <row r="451" spans="1:43" x14ac:dyDescent="0.2">
      <c r="A451" s="8"/>
      <c r="B451" s="257"/>
      <c r="C451" s="257"/>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0"/>
    </row>
    <row r="452" spans="1:43" x14ac:dyDescent="0.2">
      <c r="A452" s="8"/>
      <c r="B452" s="257"/>
      <c r="C452" s="257"/>
      <c r="D452" s="155"/>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0"/>
    </row>
    <row r="453" spans="1:43" x14ac:dyDescent="0.2">
      <c r="A453" s="8"/>
      <c r="B453" s="257"/>
      <c r="C453" s="257"/>
      <c r="D453" s="155"/>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0"/>
    </row>
    <row r="454" spans="1:43" x14ac:dyDescent="0.2">
      <c r="A454" s="8"/>
      <c r="B454" s="257"/>
      <c r="C454" s="257"/>
      <c r="D454" s="155"/>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0"/>
    </row>
    <row r="455" spans="1:43" x14ac:dyDescent="0.2">
      <c r="A455" s="8"/>
      <c r="B455" s="257"/>
      <c r="C455" s="257"/>
      <c r="D455" s="155"/>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0"/>
    </row>
    <row r="456" spans="1:43" x14ac:dyDescent="0.2">
      <c r="A456" s="8"/>
      <c r="B456" s="257"/>
      <c r="C456" s="257"/>
      <c r="D456" s="155"/>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0"/>
    </row>
    <row r="457" spans="1:43" x14ac:dyDescent="0.2">
      <c r="A457" s="8"/>
      <c r="B457" s="257"/>
      <c r="C457" s="257"/>
      <c r="D457" s="155"/>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0"/>
    </row>
    <row r="458" spans="1:43" x14ac:dyDescent="0.2">
      <c r="A458" s="8"/>
      <c r="B458" s="257"/>
      <c r="C458" s="257"/>
      <c r="D458" s="155"/>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0"/>
    </row>
    <row r="459" spans="1:43" x14ac:dyDescent="0.2">
      <c r="A459" s="8"/>
      <c r="B459" s="257"/>
      <c r="C459" s="257"/>
      <c r="D459" s="155"/>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0"/>
    </row>
    <row r="460" spans="1:43" x14ac:dyDescent="0.2">
      <c r="A460" s="8"/>
      <c r="B460" s="257"/>
      <c r="C460" s="257"/>
      <c r="D460" s="155"/>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0"/>
    </row>
    <row r="461" spans="1:43" x14ac:dyDescent="0.2">
      <c r="A461" s="8"/>
      <c r="B461" s="257"/>
      <c r="C461" s="257"/>
      <c r="D461" s="155"/>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0"/>
    </row>
    <row r="462" spans="1:43" x14ac:dyDescent="0.2">
      <c r="A462" s="8"/>
      <c r="B462" s="257"/>
      <c r="C462" s="257"/>
      <c r="D462" s="155"/>
      <c r="E462" s="155"/>
      <c r="F462" s="155"/>
      <c r="G462" s="155"/>
      <c r="H462" s="155"/>
      <c r="I462" s="155"/>
      <c r="J462" s="155"/>
      <c r="K462" s="155"/>
      <c r="L462" s="155"/>
      <c r="M462" s="155"/>
      <c r="N462" s="155"/>
      <c r="O462" s="155"/>
      <c r="P462" s="155"/>
      <c r="Q462" s="155"/>
      <c r="R462" s="155"/>
      <c r="S462" s="155"/>
      <c r="T462" s="155"/>
      <c r="U462" s="155"/>
      <c r="V462" s="155"/>
      <c r="W462" s="155"/>
      <c r="X462" s="155"/>
      <c r="Y462" s="155"/>
      <c r="Z462" s="155"/>
      <c r="AA462" s="155"/>
      <c r="AB462" s="155"/>
      <c r="AC462" s="155"/>
      <c r="AD462" s="155"/>
      <c r="AE462" s="155"/>
      <c r="AF462" s="155"/>
      <c r="AG462" s="155"/>
      <c r="AH462" s="155"/>
      <c r="AI462" s="155"/>
      <c r="AJ462" s="155"/>
      <c r="AK462" s="155"/>
      <c r="AL462" s="155"/>
      <c r="AM462" s="155"/>
      <c r="AN462" s="155"/>
      <c r="AO462" s="155"/>
      <c r="AP462" s="155"/>
      <c r="AQ462" s="10"/>
    </row>
    <row r="463" spans="1:43" x14ac:dyDescent="0.2">
      <c r="A463" s="8"/>
      <c r="B463" s="257"/>
      <c r="C463" s="257"/>
      <c r="D463" s="155"/>
      <c r="E463" s="155"/>
      <c r="F463" s="155"/>
      <c r="G463" s="155"/>
      <c r="H463" s="155"/>
      <c r="I463" s="155"/>
      <c r="J463" s="155"/>
      <c r="K463" s="155"/>
      <c r="L463" s="155"/>
      <c r="M463" s="155"/>
      <c r="N463" s="155"/>
      <c r="O463" s="155"/>
      <c r="P463" s="155"/>
      <c r="Q463" s="155"/>
      <c r="R463" s="155"/>
      <c r="S463" s="155"/>
      <c r="T463" s="155"/>
      <c r="U463" s="155"/>
      <c r="V463" s="155"/>
      <c r="W463" s="155"/>
      <c r="X463" s="155"/>
      <c r="Y463" s="155"/>
      <c r="Z463" s="155"/>
      <c r="AA463" s="155"/>
      <c r="AB463" s="155"/>
      <c r="AC463" s="155"/>
      <c r="AD463" s="155"/>
      <c r="AE463" s="155"/>
      <c r="AF463" s="155"/>
      <c r="AG463" s="155"/>
      <c r="AH463" s="155"/>
      <c r="AI463" s="155"/>
      <c r="AJ463" s="155"/>
      <c r="AK463" s="155"/>
      <c r="AL463" s="155"/>
      <c r="AM463" s="155"/>
      <c r="AN463" s="155"/>
      <c r="AO463" s="155"/>
      <c r="AP463" s="155"/>
      <c r="AQ463" s="10"/>
    </row>
    <row r="464" spans="1:43" x14ac:dyDescent="0.2">
      <c r="A464" s="8"/>
      <c r="B464" s="257"/>
      <c r="C464" s="257"/>
      <c r="D464" s="155"/>
      <c r="E464" s="155"/>
      <c r="F464" s="155"/>
      <c r="G464" s="155"/>
      <c r="H464" s="155"/>
      <c r="I464" s="155"/>
      <c r="J464" s="155"/>
      <c r="K464" s="155"/>
      <c r="L464" s="155"/>
      <c r="M464" s="155"/>
      <c r="N464" s="155"/>
      <c r="O464" s="155"/>
      <c r="P464" s="155"/>
      <c r="Q464" s="155"/>
      <c r="R464" s="155"/>
      <c r="S464" s="155"/>
      <c r="T464" s="155"/>
      <c r="U464" s="155"/>
      <c r="V464" s="155"/>
      <c r="W464" s="155"/>
      <c r="X464" s="155"/>
      <c r="Y464" s="155"/>
      <c r="Z464" s="155"/>
      <c r="AA464" s="155"/>
      <c r="AB464" s="155"/>
      <c r="AC464" s="155"/>
      <c r="AD464" s="155"/>
      <c r="AE464" s="155"/>
      <c r="AF464" s="155"/>
      <c r="AG464" s="155"/>
      <c r="AH464" s="155"/>
      <c r="AI464" s="155"/>
      <c r="AJ464" s="155"/>
      <c r="AK464" s="155"/>
      <c r="AL464" s="155"/>
      <c r="AM464" s="155"/>
      <c r="AN464" s="155"/>
      <c r="AO464" s="155"/>
      <c r="AP464" s="155"/>
      <c r="AQ464" s="10"/>
    </row>
    <row r="465" spans="1:43" x14ac:dyDescent="0.2">
      <c r="A465" s="8"/>
      <c r="B465" s="257"/>
      <c r="C465" s="257"/>
      <c r="D465" s="155"/>
      <c r="E465" s="155"/>
      <c r="F465" s="155"/>
      <c r="G465" s="155"/>
      <c r="H465" s="155"/>
      <c r="I465" s="155"/>
      <c r="J465" s="155"/>
      <c r="K465" s="155"/>
      <c r="L465" s="155"/>
      <c r="M465" s="155"/>
      <c r="N465" s="155"/>
      <c r="O465" s="155"/>
      <c r="P465" s="155"/>
      <c r="Q465" s="155"/>
      <c r="R465" s="155"/>
      <c r="S465" s="155"/>
      <c r="T465" s="155"/>
      <c r="U465" s="155"/>
      <c r="V465" s="155"/>
      <c r="W465" s="155"/>
      <c r="X465" s="155"/>
      <c r="Y465" s="155"/>
      <c r="Z465" s="155"/>
      <c r="AA465" s="155"/>
      <c r="AB465" s="155"/>
      <c r="AC465" s="155"/>
      <c r="AD465" s="155"/>
      <c r="AE465" s="155"/>
      <c r="AF465" s="155"/>
      <c r="AG465" s="155"/>
      <c r="AH465" s="155"/>
      <c r="AI465" s="155"/>
      <c r="AJ465" s="155"/>
      <c r="AK465" s="155"/>
      <c r="AL465" s="155"/>
      <c r="AM465" s="155"/>
      <c r="AN465" s="155"/>
      <c r="AO465" s="155"/>
      <c r="AP465" s="155"/>
      <c r="AQ465" s="10"/>
    </row>
    <row r="466" spans="1:43" x14ac:dyDescent="0.2">
      <c r="A466" s="8"/>
      <c r="B466" s="257"/>
      <c r="C466" s="257"/>
      <c r="D466" s="155"/>
      <c r="E466" s="155"/>
      <c r="F466" s="155"/>
      <c r="G466" s="155"/>
      <c r="H466" s="155"/>
      <c r="I466" s="155"/>
      <c r="J466" s="155"/>
      <c r="K466" s="155"/>
      <c r="L466" s="155"/>
      <c r="M466" s="155"/>
      <c r="N466" s="155"/>
      <c r="O466" s="155"/>
      <c r="P466" s="155"/>
      <c r="Q466" s="155"/>
      <c r="R466" s="155"/>
      <c r="S466" s="155"/>
      <c r="T466" s="155"/>
      <c r="U466" s="155"/>
      <c r="V466" s="155"/>
      <c r="W466" s="155"/>
      <c r="X466" s="155"/>
      <c r="Y466" s="155"/>
      <c r="Z466" s="155"/>
      <c r="AA466" s="155"/>
      <c r="AB466" s="155"/>
      <c r="AC466" s="155"/>
      <c r="AD466" s="155"/>
      <c r="AE466" s="155"/>
      <c r="AF466" s="155"/>
      <c r="AG466" s="155"/>
      <c r="AH466" s="155"/>
      <c r="AI466" s="155"/>
      <c r="AJ466" s="155"/>
      <c r="AK466" s="155"/>
      <c r="AL466" s="155"/>
      <c r="AM466" s="155"/>
      <c r="AN466" s="155"/>
      <c r="AO466" s="155"/>
      <c r="AP466" s="155"/>
      <c r="AQ466" s="10"/>
    </row>
    <row r="467" spans="1:43" x14ac:dyDescent="0.2">
      <c r="A467" s="8"/>
      <c r="B467" s="257"/>
      <c r="C467" s="257"/>
      <c r="D467" s="155"/>
      <c r="E467" s="155"/>
      <c r="F467" s="155"/>
      <c r="G467" s="155"/>
      <c r="H467" s="155"/>
      <c r="I467" s="155"/>
      <c r="J467" s="155"/>
      <c r="K467" s="155"/>
      <c r="L467" s="155"/>
      <c r="M467" s="155"/>
      <c r="N467" s="155"/>
      <c r="O467" s="155"/>
      <c r="P467" s="155"/>
      <c r="Q467" s="155"/>
      <c r="R467" s="155"/>
      <c r="S467" s="155"/>
      <c r="T467" s="155"/>
      <c r="U467" s="155"/>
      <c r="V467" s="155"/>
      <c r="W467" s="155"/>
      <c r="X467" s="155"/>
      <c r="Y467" s="155"/>
      <c r="Z467" s="155"/>
      <c r="AA467" s="155"/>
      <c r="AB467" s="155"/>
      <c r="AC467" s="155"/>
      <c r="AD467" s="155"/>
      <c r="AE467" s="155"/>
      <c r="AF467" s="155"/>
      <c r="AG467" s="155"/>
      <c r="AH467" s="155"/>
      <c r="AI467" s="155"/>
      <c r="AJ467" s="155"/>
      <c r="AK467" s="155"/>
      <c r="AL467" s="155"/>
      <c r="AM467" s="155"/>
      <c r="AN467" s="155"/>
      <c r="AO467" s="155"/>
      <c r="AP467" s="155"/>
      <c r="AQ467" s="10"/>
    </row>
    <row r="468" spans="1:43" x14ac:dyDescent="0.2">
      <c r="A468" s="8"/>
      <c r="B468" s="257"/>
      <c r="C468" s="257"/>
      <c r="D468" s="155"/>
      <c r="E468" s="155"/>
      <c r="F468" s="155"/>
      <c r="G468" s="155"/>
      <c r="H468" s="155"/>
      <c r="I468" s="155"/>
      <c r="J468" s="155"/>
      <c r="K468" s="155"/>
      <c r="L468" s="155"/>
      <c r="M468" s="155"/>
      <c r="N468" s="155"/>
      <c r="O468" s="155"/>
      <c r="P468" s="155"/>
      <c r="Q468" s="155"/>
      <c r="R468" s="155"/>
      <c r="S468" s="155"/>
      <c r="T468" s="155"/>
      <c r="U468" s="155"/>
      <c r="V468" s="155"/>
      <c r="W468" s="155"/>
      <c r="X468" s="155"/>
      <c r="Y468" s="155"/>
      <c r="Z468" s="155"/>
      <c r="AA468" s="155"/>
      <c r="AB468" s="155"/>
      <c r="AC468" s="155"/>
      <c r="AD468" s="155"/>
      <c r="AE468" s="155"/>
      <c r="AF468" s="155"/>
      <c r="AG468" s="155"/>
      <c r="AH468" s="155"/>
      <c r="AI468" s="155"/>
      <c r="AJ468" s="155"/>
      <c r="AK468" s="155"/>
      <c r="AL468" s="155"/>
      <c r="AM468" s="155"/>
      <c r="AN468" s="155"/>
      <c r="AO468" s="155"/>
      <c r="AP468" s="155"/>
      <c r="AQ468" s="10"/>
    </row>
    <row r="469" spans="1:43" x14ac:dyDescent="0.2">
      <c r="A469" s="8"/>
      <c r="B469" s="257"/>
      <c r="C469" s="257"/>
      <c r="D469" s="155"/>
      <c r="E469" s="155"/>
      <c r="F469" s="155"/>
      <c r="G469" s="155"/>
      <c r="H469" s="155"/>
      <c r="I469" s="155"/>
      <c r="J469" s="155"/>
      <c r="K469" s="155"/>
      <c r="L469" s="155"/>
      <c r="M469" s="155"/>
      <c r="N469" s="155"/>
      <c r="O469" s="155"/>
      <c r="P469" s="155"/>
      <c r="Q469" s="155"/>
      <c r="R469" s="155"/>
      <c r="S469" s="155"/>
      <c r="T469" s="155"/>
      <c r="U469" s="155"/>
      <c r="V469" s="155"/>
      <c r="W469" s="155"/>
      <c r="X469" s="155"/>
      <c r="Y469" s="155"/>
      <c r="Z469" s="155"/>
      <c r="AA469" s="155"/>
      <c r="AB469" s="155"/>
      <c r="AC469" s="155"/>
      <c r="AD469" s="155"/>
      <c r="AE469" s="155"/>
      <c r="AF469" s="155"/>
      <c r="AG469" s="155"/>
      <c r="AH469" s="155"/>
      <c r="AI469" s="155"/>
      <c r="AJ469" s="155"/>
      <c r="AK469" s="155"/>
      <c r="AL469" s="155"/>
      <c r="AM469" s="155"/>
      <c r="AN469" s="155"/>
      <c r="AO469" s="155"/>
      <c r="AP469" s="155"/>
      <c r="AQ469" s="10"/>
    </row>
    <row r="470" spans="1:43" x14ac:dyDescent="0.2">
      <c r="A470" s="8"/>
      <c r="B470" s="257"/>
      <c r="C470" s="257"/>
      <c r="D470" s="155"/>
      <c r="E470" s="155"/>
      <c r="F470" s="155"/>
      <c r="G470" s="155"/>
      <c r="H470" s="155"/>
      <c r="I470" s="155"/>
      <c r="J470" s="155"/>
      <c r="K470" s="155"/>
      <c r="L470" s="155"/>
      <c r="M470" s="155"/>
      <c r="N470" s="155"/>
      <c r="O470" s="155"/>
      <c r="P470" s="155"/>
      <c r="Q470" s="155"/>
      <c r="R470" s="155"/>
      <c r="S470" s="155"/>
      <c r="T470" s="155"/>
      <c r="U470" s="155"/>
      <c r="V470" s="155"/>
      <c r="W470" s="155"/>
      <c r="X470" s="155"/>
      <c r="Y470" s="155"/>
      <c r="Z470" s="155"/>
      <c r="AA470" s="155"/>
      <c r="AB470" s="155"/>
      <c r="AC470" s="155"/>
      <c r="AD470" s="155"/>
      <c r="AE470" s="155"/>
      <c r="AF470" s="155"/>
      <c r="AG470" s="155"/>
      <c r="AH470" s="155"/>
      <c r="AI470" s="155"/>
      <c r="AJ470" s="155"/>
      <c r="AK470" s="155"/>
      <c r="AL470" s="155"/>
      <c r="AM470" s="155"/>
      <c r="AN470" s="155"/>
      <c r="AO470" s="155"/>
      <c r="AP470" s="155"/>
      <c r="AQ470" s="10"/>
    </row>
    <row r="471" spans="1:43" x14ac:dyDescent="0.2">
      <c r="A471" s="8"/>
      <c r="B471" s="257"/>
      <c r="C471" s="257"/>
      <c r="D471" s="155"/>
      <c r="E471" s="155"/>
      <c r="F471" s="155"/>
      <c r="G471" s="155"/>
      <c r="H471" s="155"/>
      <c r="I471" s="155"/>
      <c r="J471" s="155"/>
      <c r="K471" s="155"/>
      <c r="L471" s="155"/>
      <c r="M471" s="155"/>
      <c r="N471" s="155"/>
      <c r="O471" s="155"/>
      <c r="P471" s="155"/>
      <c r="Q471" s="155"/>
      <c r="R471" s="155"/>
      <c r="S471" s="155"/>
      <c r="T471" s="155"/>
      <c r="U471" s="155"/>
      <c r="V471" s="155"/>
      <c r="W471" s="155"/>
      <c r="X471" s="155"/>
      <c r="Y471" s="155"/>
      <c r="Z471" s="155"/>
      <c r="AA471" s="155"/>
      <c r="AB471" s="155"/>
      <c r="AC471" s="155"/>
      <c r="AD471" s="155"/>
      <c r="AE471" s="155"/>
      <c r="AF471" s="155"/>
      <c r="AG471" s="155"/>
      <c r="AH471" s="155"/>
      <c r="AI471" s="155"/>
      <c r="AJ471" s="155"/>
      <c r="AK471" s="155"/>
      <c r="AL471" s="155"/>
      <c r="AM471" s="155"/>
      <c r="AN471" s="155"/>
      <c r="AO471" s="155"/>
      <c r="AP471" s="155"/>
      <c r="AQ471" s="10"/>
    </row>
    <row r="472" spans="1:43" x14ac:dyDescent="0.2">
      <c r="A472" s="8"/>
      <c r="B472" s="257"/>
      <c r="C472" s="257"/>
      <c r="D472" s="155"/>
      <c r="E472" s="155"/>
      <c r="F472" s="155"/>
      <c r="G472" s="155"/>
      <c r="H472" s="155"/>
      <c r="I472" s="155"/>
      <c r="J472" s="155"/>
      <c r="K472" s="155"/>
      <c r="L472" s="155"/>
      <c r="M472" s="155"/>
      <c r="N472" s="155"/>
      <c r="O472" s="155"/>
      <c r="P472" s="155"/>
      <c r="Q472" s="155"/>
      <c r="R472" s="155"/>
      <c r="S472" s="155"/>
      <c r="T472" s="155"/>
      <c r="U472" s="155"/>
      <c r="V472" s="155"/>
      <c r="W472" s="155"/>
      <c r="X472" s="155"/>
      <c r="Y472" s="155"/>
      <c r="Z472" s="155"/>
      <c r="AA472" s="155"/>
      <c r="AB472" s="155"/>
      <c r="AC472" s="155"/>
      <c r="AD472" s="155"/>
      <c r="AE472" s="155"/>
      <c r="AF472" s="155"/>
      <c r="AG472" s="155"/>
      <c r="AH472" s="155"/>
      <c r="AI472" s="155"/>
      <c r="AJ472" s="155"/>
      <c r="AK472" s="155"/>
      <c r="AL472" s="155"/>
      <c r="AM472" s="155"/>
      <c r="AN472" s="155"/>
      <c r="AO472" s="155"/>
      <c r="AP472" s="155"/>
      <c r="AQ472" s="10"/>
    </row>
    <row r="473" spans="1:43" x14ac:dyDescent="0.2">
      <c r="A473" s="8"/>
      <c r="B473" s="257"/>
      <c r="C473" s="257"/>
      <c r="D473" s="155"/>
      <c r="E473" s="155"/>
      <c r="F473" s="155"/>
      <c r="G473" s="155"/>
      <c r="H473" s="155"/>
      <c r="I473" s="155"/>
      <c r="J473" s="155"/>
      <c r="K473" s="155"/>
      <c r="L473" s="155"/>
      <c r="M473" s="155"/>
      <c r="N473" s="155"/>
      <c r="O473" s="155"/>
      <c r="P473" s="155"/>
      <c r="Q473" s="155"/>
      <c r="R473" s="155"/>
      <c r="S473" s="155"/>
      <c r="T473" s="155"/>
      <c r="U473" s="155"/>
      <c r="V473" s="155"/>
      <c r="W473" s="155"/>
      <c r="X473" s="155"/>
      <c r="Y473" s="155"/>
      <c r="Z473" s="155"/>
      <c r="AA473" s="155"/>
      <c r="AB473" s="155"/>
      <c r="AC473" s="155"/>
      <c r="AD473" s="155"/>
      <c r="AE473" s="155"/>
      <c r="AF473" s="155"/>
      <c r="AG473" s="155"/>
      <c r="AH473" s="155"/>
      <c r="AI473" s="155"/>
      <c r="AJ473" s="155"/>
      <c r="AK473" s="155"/>
      <c r="AL473" s="155"/>
      <c r="AM473" s="155"/>
      <c r="AN473" s="155"/>
      <c r="AO473" s="155"/>
      <c r="AP473" s="155"/>
      <c r="AQ473" s="10"/>
    </row>
    <row r="474" spans="1:43" x14ac:dyDescent="0.2">
      <c r="A474" s="8"/>
      <c r="B474" s="257"/>
      <c r="C474" s="257"/>
      <c r="D474" s="155"/>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H474" s="155"/>
      <c r="AI474" s="155"/>
      <c r="AJ474" s="155"/>
      <c r="AK474" s="155"/>
      <c r="AL474" s="155"/>
      <c r="AM474" s="155"/>
      <c r="AN474" s="155"/>
      <c r="AO474" s="155"/>
      <c r="AP474" s="155"/>
      <c r="AQ474" s="10"/>
    </row>
    <row r="475" spans="1:43" x14ac:dyDescent="0.2">
      <c r="A475" s="8"/>
      <c r="B475" s="257"/>
      <c r="C475" s="257"/>
      <c r="D475" s="155"/>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c r="AA475" s="155"/>
      <c r="AB475" s="155"/>
      <c r="AC475" s="155"/>
      <c r="AD475" s="155"/>
      <c r="AE475" s="155"/>
      <c r="AF475" s="155"/>
      <c r="AG475" s="155"/>
      <c r="AH475" s="155"/>
      <c r="AI475" s="155"/>
      <c r="AJ475" s="155"/>
      <c r="AK475" s="155"/>
      <c r="AL475" s="155"/>
      <c r="AM475" s="155"/>
      <c r="AN475" s="155"/>
      <c r="AO475" s="155"/>
      <c r="AP475" s="155"/>
      <c r="AQ475" s="10"/>
    </row>
    <row r="476" spans="1:43" x14ac:dyDescent="0.2">
      <c r="A476" s="8"/>
      <c r="B476" s="257"/>
      <c r="C476" s="257"/>
      <c r="D476" s="155"/>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c r="AA476" s="155"/>
      <c r="AB476" s="155"/>
      <c r="AC476" s="155"/>
      <c r="AD476" s="155"/>
      <c r="AE476" s="155"/>
      <c r="AF476" s="155"/>
      <c r="AG476" s="155"/>
      <c r="AH476" s="155"/>
      <c r="AI476" s="155"/>
      <c r="AJ476" s="155"/>
      <c r="AK476" s="155"/>
      <c r="AL476" s="155"/>
      <c r="AM476" s="155"/>
      <c r="AN476" s="155"/>
      <c r="AO476" s="155"/>
      <c r="AP476" s="155"/>
      <c r="AQ476" s="10"/>
    </row>
    <row r="477" spans="1:43" x14ac:dyDescent="0.2">
      <c r="A477" s="8"/>
      <c r="B477" s="257"/>
      <c r="C477" s="257"/>
      <c r="D477" s="155"/>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c r="AA477" s="155"/>
      <c r="AB477" s="155"/>
      <c r="AC477" s="155"/>
      <c r="AD477" s="155"/>
      <c r="AE477" s="155"/>
      <c r="AF477" s="155"/>
      <c r="AG477" s="155"/>
      <c r="AH477" s="155"/>
      <c r="AI477" s="155"/>
      <c r="AJ477" s="155"/>
      <c r="AK477" s="155"/>
      <c r="AL477" s="155"/>
      <c r="AM477" s="155"/>
      <c r="AN477" s="155"/>
      <c r="AO477" s="155"/>
      <c r="AP477" s="155"/>
      <c r="AQ477" s="10"/>
    </row>
    <row r="478" spans="1:43" x14ac:dyDescent="0.2">
      <c r="A478" s="8"/>
      <c r="B478" s="257"/>
      <c r="C478" s="257"/>
      <c r="D478" s="155"/>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c r="AA478" s="155"/>
      <c r="AB478" s="155"/>
      <c r="AC478" s="155"/>
      <c r="AD478" s="155"/>
      <c r="AE478" s="155"/>
      <c r="AF478" s="155"/>
      <c r="AG478" s="155"/>
      <c r="AH478" s="155"/>
      <c r="AI478" s="155"/>
      <c r="AJ478" s="155"/>
      <c r="AK478" s="155"/>
      <c r="AL478" s="155"/>
      <c r="AM478" s="155"/>
      <c r="AN478" s="155"/>
      <c r="AO478" s="155"/>
      <c r="AP478" s="155"/>
      <c r="AQ478" s="10"/>
    </row>
    <row r="479" spans="1:43" x14ac:dyDescent="0.2">
      <c r="A479" s="8"/>
      <c r="B479" s="257"/>
      <c r="C479" s="257"/>
      <c r="D479" s="155"/>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c r="AA479" s="155"/>
      <c r="AB479" s="155"/>
      <c r="AC479" s="155"/>
      <c r="AD479" s="155"/>
      <c r="AE479" s="155"/>
      <c r="AF479" s="155"/>
      <c r="AG479" s="155"/>
      <c r="AH479" s="155"/>
      <c r="AI479" s="155"/>
      <c r="AJ479" s="155"/>
      <c r="AK479" s="155"/>
      <c r="AL479" s="155"/>
      <c r="AM479" s="155"/>
      <c r="AN479" s="155"/>
      <c r="AO479" s="155"/>
      <c r="AP479" s="155"/>
      <c r="AQ479" s="10"/>
    </row>
    <row r="480" spans="1:43" x14ac:dyDescent="0.2">
      <c r="A480" s="8"/>
      <c r="B480" s="257"/>
      <c r="C480" s="257"/>
      <c r="D480" s="155"/>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c r="AA480" s="155"/>
      <c r="AB480" s="155"/>
      <c r="AC480" s="155"/>
      <c r="AD480" s="155"/>
      <c r="AE480" s="155"/>
      <c r="AF480" s="155"/>
      <c r="AG480" s="155"/>
      <c r="AH480" s="155"/>
      <c r="AI480" s="155"/>
      <c r="AJ480" s="155"/>
      <c r="AK480" s="155"/>
      <c r="AL480" s="155"/>
      <c r="AM480" s="155"/>
      <c r="AN480" s="155"/>
      <c r="AO480" s="155"/>
      <c r="AP480" s="155"/>
      <c r="AQ480" s="10"/>
    </row>
    <row r="481" spans="1:43" x14ac:dyDescent="0.2">
      <c r="A481" s="8"/>
      <c r="B481" s="257"/>
      <c r="C481" s="257"/>
      <c r="D481" s="155"/>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c r="AA481" s="155"/>
      <c r="AB481" s="155"/>
      <c r="AC481" s="155"/>
      <c r="AD481" s="155"/>
      <c r="AE481" s="155"/>
      <c r="AF481" s="155"/>
      <c r="AG481" s="155"/>
      <c r="AH481" s="155"/>
      <c r="AI481" s="155"/>
      <c r="AJ481" s="155"/>
      <c r="AK481" s="155"/>
      <c r="AL481" s="155"/>
      <c r="AM481" s="155"/>
      <c r="AN481" s="155"/>
      <c r="AO481" s="155"/>
      <c r="AP481" s="155"/>
      <c r="AQ481" s="10"/>
    </row>
    <row r="482" spans="1:43" x14ac:dyDescent="0.2">
      <c r="A482" s="8"/>
      <c r="B482" s="257"/>
      <c r="C482" s="257"/>
      <c r="D482" s="155"/>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c r="AA482" s="155"/>
      <c r="AB482" s="155"/>
      <c r="AC482" s="155"/>
      <c r="AD482" s="155"/>
      <c r="AE482" s="155"/>
      <c r="AF482" s="155"/>
      <c r="AG482" s="155"/>
      <c r="AH482" s="155"/>
      <c r="AI482" s="155"/>
      <c r="AJ482" s="155"/>
      <c r="AK482" s="155"/>
      <c r="AL482" s="155"/>
      <c r="AM482" s="155"/>
      <c r="AN482" s="155"/>
      <c r="AO482" s="155"/>
      <c r="AP482" s="155"/>
      <c r="AQ482" s="10"/>
    </row>
    <row r="483" spans="1:43" x14ac:dyDescent="0.2">
      <c r="A483" s="8"/>
      <c r="B483" s="257"/>
      <c r="C483" s="257"/>
      <c r="D483" s="155"/>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c r="AA483" s="155"/>
      <c r="AB483" s="155"/>
      <c r="AC483" s="155"/>
      <c r="AD483" s="155"/>
      <c r="AE483" s="155"/>
      <c r="AF483" s="155"/>
      <c r="AG483" s="155"/>
      <c r="AH483" s="155"/>
      <c r="AI483" s="155"/>
      <c r="AJ483" s="155"/>
      <c r="AK483" s="155"/>
      <c r="AL483" s="155"/>
      <c r="AM483" s="155"/>
      <c r="AN483" s="155"/>
      <c r="AO483" s="155"/>
      <c r="AP483" s="155"/>
      <c r="AQ483" s="10"/>
    </row>
    <row r="484" spans="1:43" x14ac:dyDescent="0.2">
      <c r="A484" s="8"/>
      <c r="B484" s="257"/>
      <c r="C484" s="257"/>
      <c r="D484" s="155"/>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c r="AA484" s="155"/>
      <c r="AB484" s="155"/>
      <c r="AC484" s="155"/>
      <c r="AD484" s="155"/>
      <c r="AE484" s="155"/>
      <c r="AF484" s="155"/>
      <c r="AG484" s="155"/>
      <c r="AH484" s="155"/>
      <c r="AI484" s="155"/>
      <c r="AJ484" s="155"/>
      <c r="AK484" s="155"/>
      <c r="AL484" s="155"/>
      <c r="AM484" s="155"/>
      <c r="AN484" s="155"/>
      <c r="AO484" s="155"/>
      <c r="AP484" s="155"/>
      <c r="AQ484" s="10"/>
    </row>
    <row r="485" spans="1:43" x14ac:dyDescent="0.2">
      <c r="A485" s="8"/>
      <c r="B485" s="257"/>
      <c r="C485" s="257"/>
      <c r="D485" s="155"/>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c r="AA485" s="155"/>
      <c r="AB485" s="155"/>
      <c r="AC485" s="155"/>
      <c r="AD485" s="155"/>
      <c r="AE485" s="155"/>
      <c r="AF485" s="155"/>
      <c r="AG485" s="155"/>
      <c r="AH485" s="155"/>
      <c r="AI485" s="155"/>
      <c r="AJ485" s="155"/>
      <c r="AK485" s="155"/>
      <c r="AL485" s="155"/>
      <c r="AM485" s="155"/>
      <c r="AN485" s="155"/>
      <c r="AO485" s="155"/>
      <c r="AP485" s="155"/>
      <c r="AQ485" s="10"/>
    </row>
    <row r="486" spans="1:43" x14ac:dyDescent="0.2">
      <c r="A486" s="8"/>
      <c r="B486" s="257"/>
      <c r="C486" s="257"/>
      <c r="D486" s="155"/>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c r="AA486" s="155"/>
      <c r="AB486" s="155"/>
      <c r="AC486" s="155"/>
      <c r="AD486" s="155"/>
      <c r="AE486" s="155"/>
      <c r="AF486" s="155"/>
      <c r="AG486" s="155"/>
      <c r="AH486" s="155"/>
      <c r="AI486" s="155"/>
      <c r="AJ486" s="155"/>
      <c r="AK486" s="155"/>
      <c r="AL486" s="155"/>
      <c r="AM486" s="155"/>
      <c r="AN486" s="155"/>
      <c r="AO486" s="155"/>
      <c r="AP486" s="155"/>
      <c r="AQ486" s="10"/>
    </row>
    <row r="487" spans="1:43" x14ac:dyDescent="0.2">
      <c r="A487" s="8"/>
      <c r="B487" s="257"/>
      <c r="C487" s="257"/>
      <c r="D487" s="155"/>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c r="AA487" s="155"/>
      <c r="AB487" s="155"/>
      <c r="AC487" s="155"/>
      <c r="AD487" s="155"/>
      <c r="AE487" s="155"/>
      <c r="AF487" s="155"/>
      <c r="AG487" s="155"/>
      <c r="AH487" s="155"/>
      <c r="AI487" s="155"/>
      <c r="AJ487" s="155"/>
      <c r="AK487" s="155"/>
      <c r="AL487" s="155"/>
      <c r="AM487" s="155"/>
      <c r="AN487" s="155"/>
      <c r="AO487" s="155"/>
      <c r="AP487" s="155"/>
      <c r="AQ487" s="10"/>
    </row>
    <row r="488" spans="1:43" x14ac:dyDescent="0.2">
      <c r="A488" s="8"/>
      <c r="B488" s="257"/>
      <c r="C488" s="257"/>
      <c r="D488" s="155"/>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c r="AA488" s="155"/>
      <c r="AB488" s="155"/>
      <c r="AC488" s="155"/>
      <c r="AD488" s="155"/>
      <c r="AE488" s="155"/>
      <c r="AF488" s="155"/>
      <c r="AG488" s="155"/>
      <c r="AH488" s="155"/>
      <c r="AI488" s="155"/>
      <c r="AJ488" s="155"/>
      <c r="AK488" s="155"/>
      <c r="AL488" s="155"/>
      <c r="AM488" s="155"/>
      <c r="AN488" s="155"/>
      <c r="AO488" s="155"/>
      <c r="AP488" s="155"/>
      <c r="AQ488" s="10"/>
    </row>
    <row r="489" spans="1:43" x14ac:dyDescent="0.2">
      <c r="A489" s="8"/>
      <c r="B489" s="257"/>
      <c r="C489" s="257"/>
      <c r="D489" s="155"/>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c r="AA489" s="155"/>
      <c r="AB489" s="155"/>
      <c r="AC489" s="155"/>
      <c r="AD489" s="155"/>
      <c r="AE489" s="155"/>
      <c r="AF489" s="155"/>
      <c r="AG489" s="155"/>
      <c r="AH489" s="155"/>
      <c r="AI489" s="155"/>
      <c r="AJ489" s="155"/>
      <c r="AK489" s="155"/>
      <c r="AL489" s="155"/>
      <c r="AM489" s="155"/>
      <c r="AN489" s="155"/>
      <c r="AO489" s="155"/>
      <c r="AP489" s="155"/>
      <c r="AQ489" s="10"/>
    </row>
    <row r="490" spans="1:43" x14ac:dyDescent="0.2">
      <c r="A490" s="8"/>
      <c r="B490" s="257"/>
      <c r="C490" s="257"/>
      <c r="D490" s="155"/>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c r="AA490" s="155"/>
      <c r="AB490" s="155"/>
      <c r="AC490" s="155"/>
      <c r="AD490" s="155"/>
      <c r="AE490" s="155"/>
      <c r="AF490" s="155"/>
      <c r="AG490" s="155"/>
      <c r="AH490" s="155"/>
      <c r="AI490" s="155"/>
      <c r="AJ490" s="155"/>
      <c r="AK490" s="155"/>
      <c r="AL490" s="155"/>
      <c r="AM490" s="155"/>
      <c r="AN490" s="155"/>
      <c r="AO490" s="155"/>
      <c r="AP490" s="155"/>
      <c r="AQ490" s="10"/>
    </row>
    <row r="491" spans="1:43" x14ac:dyDescent="0.2">
      <c r="A491" s="8"/>
      <c r="B491" s="257"/>
      <c r="C491" s="257"/>
      <c r="D491" s="155"/>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c r="AA491" s="155"/>
      <c r="AB491" s="155"/>
      <c r="AC491" s="155"/>
      <c r="AD491" s="155"/>
      <c r="AE491" s="155"/>
      <c r="AF491" s="155"/>
      <c r="AG491" s="155"/>
      <c r="AH491" s="155"/>
      <c r="AI491" s="155"/>
      <c r="AJ491" s="155"/>
      <c r="AK491" s="155"/>
      <c r="AL491" s="155"/>
      <c r="AM491" s="155"/>
      <c r="AN491" s="155"/>
      <c r="AO491" s="155"/>
      <c r="AP491" s="155"/>
      <c r="AQ491" s="10"/>
    </row>
    <row r="492" spans="1:43" x14ac:dyDescent="0.2">
      <c r="A492" s="8"/>
      <c r="B492" s="257"/>
      <c r="C492" s="257"/>
      <c r="D492" s="155"/>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c r="AA492" s="155"/>
      <c r="AB492" s="155"/>
      <c r="AC492" s="155"/>
      <c r="AD492" s="155"/>
      <c r="AE492" s="155"/>
      <c r="AF492" s="155"/>
      <c r="AG492" s="155"/>
      <c r="AH492" s="155"/>
      <c r="AI492" s="155"/>
      <c r="AJ492" s="155"/>
      <c r="AK492" s="155"/>
      <c r="AL492" s="155"/>
      <c r="AM492" s="155"/>
      <c r="AN492" s="155"/>
      <c r="AO492" s="155"/>
      <c r="AP492" s="155"/>
      <c r="AQ492" s="10"/>
    </row>
    <row r="493" spans="1:43" x14ac:dyDescent="0.2">
      <c r="A493" s="8"/>
      <c r="B493" s="257"/>
      <c r="C493" s="257"/>
      <c r="D493" s="155"/>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c r="AA493" s="155"/>
      <c r="AB493" s="155"/>
      <c r="AC493" s="155"/>
      <c r="AD493" s="155"/>
      <c r="AE493" s="155"/>
      <c r="AF493" s="155"/>
      <c r="AG493" s="155"/>
      <c r="AH493" s="155"/>
      <c r="AI493" s="155"/>
      <c r="AJ493" s="155"/>
      <c r="AK493" s="155"/>
      <c r="AL493" s="155"/>
      <c r="AM493" s="155"/>
      <c r="AN493" s="155"/>
      <c r="AO493" s="155"/>
      <c r="AP493" s="155"/>
      <c r="AQ493" s="10"/>
    </row>
    <row r="494" spans="1:43" x14ac:dyDescent="0.2">
      <c r="A494" s="8"/>
      <c r="B494" s="257"/>
      <c r="C494" s="257"/>
      <c r="D494" s="155"/>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c r="AA494" s="155"/>
      <c r="AB494" s="155"/>
      <c r="AC494" s="155"/>
      <c r="AD494" s="155"/>
      <c r="AE494" s="155"/>
      <c r="AF494" s="155"/>
      <c r="AG494" s="155"/>
      <c r="AH494" s="155"/>
      <c r="AI494" s="155"/>
      <c r="AJ494" s="155"/>
      <c r="AK494" s="155"/>
      <c r="AL494" s="155"/>
      <c r="AM494" s="155"/>
      <c r="AN494" s="155"/>
      <c r="AO494" s="155"/>
      <c r="AP494" s="155"/>
      <c r="AQ494" s="10"/>
    </row>
    <row r="495" spans="1:43" x14ac:dyDescent="0.2">
      <c r="A495" s="8"/>
      <c r="B495" s="257"/>
      <c r="C495" s="257"/>
      <c r="D495" s="155"/>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0"/>
    </row>
    <row r="496" spans="1:43" x14ac:dyDescent="0.2">
      <c r="A496" s="8"/>
      <c r="B496" s="257"/>
      <c r="C496" s="257"/>
      <c r="D496" s="155"/>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0"/>
    </row>
    <row r="497" spans="1:43" x14ac:dyDescent="0.2">
      <c r="A497" s="8"/>
      <c r="B497" s="257"/>
      <c r="C497" s="257"/>
      <c r="D497" s="155"/>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0"/>
    </row>
    <row r="498" spans="1:43" x14ac:dyDescent="0.2">
      <c r="A498" s="8"/>
      <c r="B498" s="257"/>
      <c r="C498" s="257"/>
      <c r="D498" s="155"/>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0"/>
    </row>
    <row r="499" spans="1:43" x14ac:dyDescent="0.2">
      <c r="A499" s="8"/>
      <c r="B499" s="257"/>
      <c r="C499" s="257"/>
      <c r="D499" s="155"/>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0"/>
    </row>
    <row r="500" spans="1:43" x14ac:dyDescent="0.2">
      <c r="A500" s="8"/>
      <c r="B500" s="257"/>
      <c r="C500" s="257"/>
      <c r="D500" s="155"/>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0"/>
    </row>
    <row r="501" spans="1:43" x14ac:dyDescent="0.2">
      <c r="A501" s="8"/>
      <c r="B501" s="257"/>
      <c r="C501" s="257"/>
      <c r="D501" s="155"/>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0"/>
    </row>
    <row r="502" spans="1:43" x14ac:dyDescent="0.2">
      <c r="A502" s="8"/>
      <c r="B502" s="257"/>
      <c r="C502" s="257"/>
      <c r="D502" s="155"/>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0"/>
    </row>
    <row r="503" spans="1:43" x14ac:dyDescent="0.2">
      <c r="A503" s="8"/>
      <c r="B503" s="257"/>
      <c r="C503" s="257"/>
      <c r="D503" s="155"/>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0"/>
    </row>
    <row r="504" spans="1:43" x14ac:dyDescent="0.2">
      <c r="A504" s="8"/>
      <c r="B504" s="257"/>
      <c r="C504" s="257"/>
      <c r="D504" s="155"/>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0"/>
    </row>
    <row r="505" spans="1:43" x14ac:dyDescent="0.2">
      <c r="A505" s="8"/>
      <c r="B505" s="257"/>
      <c r="C505" s="257"/>
      <c r="D505" s="155"/>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0"/>
    </row>
    <row r="506" spans="1:43" x14ac:dyDescent="0.2">
      <c r="A506" s="8"/>
      <c r="B506" s="257"/>
      <c r="C506" s="257"/>
      <c r="D506" s="155"/>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0"/>
    </row>
    <row r="507" spans="1:43" x14ac:dyDescent="0.2">
      <c r="A507" s="8"/>
      <c r="B507" s="257"/>
      <c r="C507" s="257"/>
      <c r="D507" s="155"/>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0"/>
    </row>
    <row r="508" spans="1:43" x14ac:dyDescent="0.2">
      <c r="A508" s="8"/>
      <c r="B508" s="257"/>
      <c r="C508" s="257"/>
      <c r="D508" s="155"/>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0"/>
    </row>
    <row r="509" spans="1:43" x14ac:dyDescent="0.2">
      <c r="A509" s="8"/>
      <c r="B509" s="257"/>
      <c r="C509" s="257"/>
      <c r="D509" s="155"/>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0"/>
    </row>
    <row r="510" spans="1:43" x14ac:dyDescent="0.2">
      <c r="A510" s="8"/>
      <c r="B510" s="257"/>
      <c r="C510" s="257"/>
      <c r="D510" s="155"/>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0"/>
    </row>
    <row r="511" spans="1:43" x14ac:dyDescent="0.2">
      <c r="A511" s="8"/>
      <c r="B511" s="257"/>
      <c r="C511" s="257"/>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0"/>
    </row>
    <row r="512" spans="1:43" x14ac:dyDescent="0.2">
      <c r="A512" s="8"/>
      <c r="B512" s="257"/>
      <c r="C512" s="257"/>
      <c r="D512" s="155"/>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0"/>
    </row>
    <row r="513" spans="1:43" x14ac:dyDescent="0.2">
      <c r="A513" s="8"/>
      <c r="B513" s="257"/>
      <c r="C513" s="257"/>
      <c r="D513" s="155"/>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0"/>
    </row>
    <row r="514" spans="1:43" x14ac:dyDescent="0.2">
      <c r="A514" s="8"/>
      <c r="B514" s="257"/>
      <c r="C514" s="257"/>
      <c r="D514" s="155"/>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0"/>
    </row>
    <row r="515" spans="1:43" x14ac:dyDescent="0.2">
      <c r="A515" s="8"/>
      <c r="B515" s="257"/>
      <c r="C515" s="257"/>
      <c r="D515" s="155"/>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0"/>
    </row>
    <row r="516" spans="1:43" x14ac:dyDescent="0.2">
      <c r="A516" s="8"/>
      <c r="B516" s="257"/>
      <c r="C516" s="257"/>
      <c r="D516" s="155"/>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0"/>
    </row>
    <row r="517" spans="1:43" x14ac:dyDescent="0.2">
      <c r="A517" s="8"/>
      <c r="B517" s="257"/>
      <c r="C517" s="257"/>
      <c r="D517" s="155"/>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0"/>
    </row>
    <row r="518" spans="1:43" x14ac:dyDescent="0.2">
      <c r="A518" s="8"/>
      <c r="B518" s="257"/>
      <c r="C518" s="257"/>
      <c r="D518" s="155"/>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0"/>
    </row>
    <row r="519" spans="1:43" x14ac:dyDescent="0.2">
      <c r="A519" s="8"/>
      <c r="B519" s="257"/>
      <c r="C519" s="257"/>
      <c r="D519" s="155"/>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0"/>
    </row>
    <row r="520" spans="1:43" x14ac:dyDescent="0.2">
      <c r="A520" s="8"/>
      <c r="B520" s="257"/>
      <c r="C520" s="257"/>
      <c r="D520" s="155"/>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0"/>
    </row>
    <row r="521" spans="1:43" x14ac:dyDescent="0.2">
      <c r="A521" s="8"/>
      <c r="B521" s="257"/>
      <c r="C521" s="257"/>
      <c r="D521" s="155"/>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0"/>
    </row>
    <row r="522" spans="1:43" x14ac:dyDescent="0.2">
      <c r="A522" s="8"/>
      <c r="B522" s="257"/>
      <c r="C522" s="257"/>
      <c r="D522" s="155"/>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0"/>
    </row>
    <row r="523" spans="1:43" x14ac:dyDescent="0.2">
      <c r="A523" s="8"/>
      <c r="B523" s="257"/>
      <c r="C523" s="257"/>
      <c r="D523" s="155"/>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0"/>
    </row>
    <row r="524" spans="1:43" x14ac:dyDescent="0.2">
      <c r="A524" s="8"/>
      <c r="B524" s="257"/>
      <c r="C524" s="257"/>
      <c r="D524" s="155"/>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0"/>
    </row>
    <row r="525" spans="1:43" x14ac:dyDescent="0.2">
      <c r="A525" s="8"/>
      <c r="B525" s="257"/>
      <c r="C525" s="257"/>
      <c r="D525" s="155"/>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0"/>
    </row>
    <row r="526" spans="1:43" x14ac:dyDescent="0.2">
      <c r="A526" s="8"/>
      <c r="B526" s="257"/>
      <c r="C526" s="257"/>
      <c r="D526" s="155"/>
      <c r="E526" s="155"/>
      <c r="F526" s="155"/>
      <c r="G526" s="155"/>
      <c r="H526" s="155"/>
      <c r="I526" s="155"/>
      <c r="J526" s="155"/>
      <c r="K526" s="155"/>
      <c r="L526" s="155"/>
      <c r="M526" s="155"/>
      <c r="N526" s="155"/>
      <c r="O526" s="155"/>
      <c r="P526" s="155"/>
      <c r="Q526" s="155"/>
      <c r="R526" s="155"/>
      <c r="S526" s="155"/>
      <c r="T526" s="155"/>
      <c r="U526" s="155"/>
      <c r="V526" s="155"/>
      <c r="W526" s="155"/>
      <c r="X526" s="155"/>
      <c r="Y526" s="155"/>
      <c r="Z526" s="155"/>
      <c r="AA526" s="155"/>
      <c r="AB526" s="155"/>
      <c r="AC526" s="155"/>
      <c r="AD526" s="155"/>
      <c r="AE526" s="155"/>
      <c r="AF526" s="155"/>
      <c r="AG526" s="155"/>
      <c r="AH526" s="155"/>
      <c r="AI526" s="155"/>
      <c r="AJ526" s="155"/>
      <c r="AK526" s="155"/>
      <c r="AL526" s="155"/>
      <c r="AM526" s="155"/>
      <c r="AN526" s="155"/>
      <c r="AO526" s="155"/>
      <c r="AP526" s="155"/>
      <c r="AQ526" s="10"/>
    </row>
    <row r="527" spans="1:43" x14ac:dyDescent="0.2">
      <c r="A527" s="8"/>
      <c r="B527" s="257"/>
      <c r="C527" s="257"/>
      <c r="D527" s="155"/>
      <c r="E527" s="155"/>
      <c r="F527" s="155"/>
      <c r="G527" s="155"/>
      <c r="H527" s="155"/>
      <c r="I527" s="155"/>
      <c r="J527" s="155"/>
      <c r="K527" s="155"/>
      <c r="L527" s="155"/>
      <c r="M527" s="155"/>
      <c r="N527" s="155"/>
      <c r="O527" s="155"/>
      <c r="P527" s="155"/>
      <c r="Q527" s="155"/>
      <c r="R527" s="155"/>
      <c r="S527" s="155"/>
      <c r="T527" s="155"/>
      <c r="U527" s="155"/>
      <c r="V527" s="155"/>
      <c r="W527" s="155"/>
      <c r="X527" s="155"/>
      <c r="Y527" s="155"/>
      <c r="Z527" s="155"/>
      <c r="AA527" s="155"/>
      <c r="AB527" s="155"/>
      <c r="AC527" s="155"/>
      <c r="AD527" s="155"/>
      <c r="AE527" s="155"/>
      <c r="AF527" s="155"/>
      <c r="AG527" s="155"/>
      <c r="AH527" s="155"/>
      <c r="AI527" s="155"/>
      <c r="AJ527" s="155"/>
      <c r="AK527" s="155"/>
      <c r="AL527" s="155"/>
      <c r="AM527" s="155"/>
      <c r="AN527" s="155"/>
      <c r="AO527" s="155"/>
      <c r="AP527" s="155"/>
      <c r="AQ527" s="10"/>
    </row>
    <row r="528" spans="1:43" x14ac:dyDescent="0.2">
      <c r="A528" s="8"/>
      <c r="B528" s="257"/>
      <c r="C528" s="257"/>
      <c r="D528" s="155"/>
      <c r="E528" s="155"/>
      <c r="F528" s="155"/>
      <c r="G528" s="155"/>
      <c r="H528" s="155"/>
      <c r="I528" s="155"/>
      <c r="J528" s="155"/>
      <c r="K528" s="155"/>
      <c r="L528" s="155"/>
      <c r="M528" s="155"/>
      <c r="N528" s="155"/>
      <c r="O528" s="155"/>
      <c r="P528" s="155"/>
      <c r="Q528" s="155"/>
      <c r="R528" s="155"/>
      <c r="S528" s="155"/>
      <c r="T528" s="155"/>
      <c r="U528" s="155"/>
      <c r="V528" s="155"/>
      <c r="W528" s="155"/>
      <c r="X528" s="155"/>
      <c r="Y528" s="155"/>
      <c r="Z528" s="155"/>
      <c r="AA528" s="155"/>
      <c r="AB528" s="155"/>
      <c r="AC528" s="155"/>
      <c r="AD528" s="155"/>
      <c r="AE528" s="155"/>
      <c r="AF528" s="155"/>
      <c r="AG528" s="155"/>
      <c r="AH528" s="155"/>
      <c r="AI528" s="155"/>
      <c r="AJ528" s="155"/>
      <c r="AK528" s="155"/>
      <c r="AL528" s="155"/>
      <c r="AM528" s="155"/>
      <c r="AN528" s="155"/>
      <c r="AO528" s="155"/>
      <c r="AP528" s="155"/>
      <c r="AQ528" s="10"/>
    </row>
    <row r="529" spans="1:43" x14ac:dyDescent="0.2">
      <c r="A529" s="8"/>
      <c r="B529" s="257"/>
      <c r="C529" s="257"/>
      <c r="D529" s="155"/>
      <c r="E529" s="155"/>
      <c r="F529" s="155"/>
      <c r="G529" s="155"/>
      <c r="H529" s="155"/>
      <c r="I529" s="155"/>
      <c r="J529" s="155"/>
      <c r="K529" s="155"/>
      <c r="L529" s="155"/>
      <c r="M529" s="155"/>
      <c r="N529" s="155"/>
      <c r="O529" s="155"/>
      <c r="P529" s="155"/>
      <c r="Q529" s="155"/>
      <c r="R529" s="155"/>
      <c r="S529" s="155"/>
      <c r="T529" s="155"/>
      <c r="U529" s="155"/>
      <c r="V529" s="155"/>
      <c r="W529" s="155"/>
      <c r="X529" s="155"/>
      <c r="Y529" s="155"/>
      <c r="Z529" s="155"/>
      <c r="AA529" s="155"/>
      <c r="AB529" s="155"/>
      <c r="AC529" s="155"/>
      <c r="AD529" s="155"/>
      <c r="AE529" s="155"/>
      <c r="AF529" s="155"/>
      <c r="AG529" s="155"/>
      <c r="AH529" s="155"/>
      <c r="AI529" s="155"/>
      <c r="AJ529" s="155"/>
      <c r="AK529" s="155"/>
      <c r="AL529" s="155"/>
      <c r="AM529" s="155"/>
      <c r="AN529" s="155"/>
      <c r="AO529" s="155"/>
      <c r="AP529" s="155"/>
      <c r="AQ529" s="10"/>
    </row>
    <row r="530" spans="1:43" x14ac:dyDescent="0.2">
      <c r="A530" s="8"/>
      <c r="B530" s="257"/>
      <c r="C530" s="257"/>
      <c r="D530" s="155"/>
      <c r="E530" s="155"/>
      <c r="F530" s="155"/>
      <c r="G530" s="155"/>
      <c r="H530" s="155"/>
      <c r="I530" s="155"/>
      <c r="J530" s="155"/>
      <c r="K530" s="155"/>
      <c r="L530" s="155"/>
      <c r="M530" s="155"/>
      <c r="N530" s="155"/>
      <c r="O530" s="155"/>
      <c r="P530" s="155"/>
      <c r="Q530" s="155"/>
      <c r="R530" s="155"/>
      <c r="S530" s="155"/>
      <c r="T530" s="155"/>
      <c r="U530" s="155"/>
      <c r="V530" s="155"/>
      <c r="W530" s="155"/>
      <c r="X530" s="155"/>
      <c r="Y530" s="155"/>
      <c r="Z530" s="155"/>
      <c r="AA530" s="155"/>
      <c r="AB530" s="155"/>
      <c r="AC530" s="155"/>
      <c r="AD530" s="155"/>
      <c r="AE530" s="155"/>
      <c r="AF530" s="155"/>
      <c r="AG530" s="155"/>
      <c r="AH530" s="155"/>
      <c r="AI530" s="155"/>
      <c r="AJ530" s="155"/>
      <c r="AK530" s="155"/>
      <c r="AL530" s="155"/>
      <c r="AM530" s="155"/>
      <c r="AN530" s="155"/>
      <c r="AO530" s="155"/>
      <c r="AP530" s="155"/>
      <c r="AQ530" s="10"/>
    </row>
    <row r="531" spans="1:43" x14ac:dyDescent="0.2">
      <c r="A531" s="8"/>
      <c r="B531" s="257"/>
      <c r="C531" s="257"/>
      <c r="D531" s="155"/>
      <c r="E531" s="155"/>
      <c r="F531" s="155"/>
      <c r="G531" s="155"/>
      <c r="H531" s="155"/>
      <c r="I531" s="155"/>
      <c r="J531" s="155"/>
      <c r="K531" s="155"/>
      <c r="L531" s="155"/>
      <c r="M531" s="155"/>
      <c r="N531" s="155"/>
      <c r="O531" s="155"/>
      <c r="P531" s="155"/>
      <c r="Q531" s="155"/>
      <c r="R531" s="155"/>
      <c r="S531" s="155"/>
      <c r="T531" s="155"/>
      <c r="U531" s="155"/>
      <c r="V531" s="155"/>
      <c r="W531" s="155"/>
      <c r="X531" s="155"/>
      <c r="Y531" s="155"/>
      <c r="Z531" s="155"/>
      <c r="AA531" s="155"/>
      <c r="AB531" s="155"/>
      <c r="AC531" s="155"/>
      <c r="AD531" s="155"/>
      <c r="AE531" s="155"/>
      <c r="AF531" s="155"/>
      <c r="AG531" s="155"/>
      <c r="AH531" s="155"/>
      <c r="AI531" s="155"/>
      <c r="AJ531" s="155"/>
      <c r="AK531" s="155"/>
      <c r="AL531" s="155"/>
      <c r="AM531" s="155"/>
      <c r="AN531" s="155"/>
      <c r="AO531" s="155"/>
      <c r="AP531" s="155"/>
      <c r="AQ531" s="10"/>
    </row>
    <row r="532" spans="1:43" x14ac:dyDescent="0.2">
      <c r="A532" s="8"/>
      <c r="B532" s="257"/>
      <c r="C532" s="257"/>
      <c r="D532" s="155"/>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H532" s="155"/>
      <c r="AI532" s="155"/>
      <c r="AJ532" s="155"/>
      <c r="AK532" s="155"/>
      <c r="AL532" s="155"/>
      <c r="AM532" s="155"/>
      <c r="AN532" s="155"/>
      <c r="AO532" s="155"/>
      <c r="AP532" s="155"/>
      <c r="AQ532" s="10"/>
    </row>
    <row r="533" spans="1:43" x14ac:dyDescent="0.2">
      <c r="A533" s="8"/>
      <c r="B533" s="257"/>
      <c r="C533" s="257"/>
      <c r="D533" s="155"/>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H533" s="155"/>
      <c r="AI533" s="155"/>
      <c r="AJ533" s="155"/>
      <c r="AK533" s="155"/>
      <c r="AL533" s="155"/>
      <c r="AM533" s="155"/>
      <c r="AN533" s="155"/>
      <c r="AO533" s="155"/>
      <c r="AP533" s="155"/>
      <c r="AQ533" s="10"/>
    </row>
    <row r="534" spans="1:43" x14ac:dyDescent="0.2">
      <c r="A534" s="8"/>
      <c r="B534" s="7"/>
      <c r="C534" s="7"/>
      <c r="D534" s="155"/>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H534" s="155"/>
      <c r="AI534" s="155"/>
      <c r="AJ534" s="155"/>
      <c r="AK534" s="155"/>
      <c r="AL534" s="155"/>
      <c r="AM534" s="155"/>
      <c r="AN534" s="155"/>
      <c r="AO534" s="155"/>
      <c r="AP534" s="155"/>
      <c r="AQ534" s="10"/>
    </row>
    <row r="535" spans="1:43" x14ac:dyDescent="0.2">
      <c r="A535" s="8"/>
      <c r="B535" s="7"/>
      <c r="C535" s="7"/>
      <c r="D535" s="155"/>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H535" s="155"/>
      <c r="AI535" s="155"/>
      <c r="AJ535" s="155"/>
      <c r="AK535" s="155"/>
      <c r="AL535" s="155"/>
      <c r="AM535" s="155"/>
      <c r="AN535" s="155"/>
      <c r="AO535" s="155"/>
      <c r="AP535" s="155"/>
      <c r="AQ535" s="10"/>
    </row>
    <row r="536" spans="1:43" x14ac:dyDescent="0.2">
      <c r="A536" s="8"/>
      <c r="B536" s="7"/>
      <c r="C536" s="7"/>
      <c r="D536" s="155"/>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c r="AH536" s="155"/>
      <c r="AI536" s="155"/>
      <c r="AJ536" s="155"/>
      <c r="AK536" s="155"/>
      <c r="AL536" s="155"/>
      <c r="AM536" s="155"/>
      <c r="AN536" s="155"/>
      <c r="AO536" s="155"/>
      <c r="AP536" s="155"/>
      <c r="AQ536" s="10"/>
    </row>
    <row r="537" spans="1:43" x14ac:dyDescent="0.2">
      <c r="A537" s="8"/>
      <c r="B537" s="7"/>
      <c r="C537" s="7"/>
      <c r="D537" s="155"/>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c r="AH537" s="155"/>
      <c r="AI537" s="155"/>
      <c r="AJ537" s="155"/>
      <c r="AK537" s="155"/>
      <c r="AL537" s="155"/>
      <c r="AM537" s="155"/>
      <c r="AN537" s="155"/>
      <c r="AO537" s="155"/>
      <c r="AP537" s="155"/>
      <c r="AQ537" s="10"/>
    </row>
  </sheetData>
  <customSheetViews>
    <customSheetView guid="{9F9DAF4D-D2EF-4660-943E-0C19C13C2663}" scale="55">
      <selection activeCell="D1" sqref="D1:N17"/>
      <pageMargins left="0" right="0" top="0" bottom="0" header="0" footer="0"/>
      <pageSetup paperSize="9" orientation="portrait" r:id="rId1"/>
    </customSheetView>
    <customSheetView guid="{DEC7CBE2-9713-4252-8444-1D6959C164AB}" scale="80">
      <selection activeCell="L8" sqref="L8"/>
      <pageMargins left="0" right="0" top="0" bottom="0" header="0" footer="0"/>
      <pageSetup paperSize="9" orientation="portrait" r:id="rId2"/>
    </customSheetView>
    <customSheetView guid="{03B04745-F29E-4E26-B62E-F0D2264078A4}" scale="55">
      <selection activeCell="F10" sqref="F10"/>
      <pageMargins left="0" right="0" top="0" bottom="0" header="0" footer="0"/>
      <pageSetup paperSize="9" orientation="portrait" r:id="rId3"/>
    </customSheetView>
    <customSheetView guid="{853B6239-A439-411F-9927-AA08BF431DBB}" scale="55">
      <selection activeCell="A8" sqref="A8:XFD8"/>
      <pageMargins left="0" right="0" top="0" bottom="0" header="0" footer="0"/>
      <pageSetup paperSize="9" orientation="portrait" r:id="rId4"/>
    </customSheetView>
  </customSheetViews>
  <conditionalFormatting sqref="A3:XFD3">
    <cfRule type="containsText" dxfId="26" priority="7" operator="containsText" text="Y">
      <formula>NOT(ISERROR(SEARCH("Y",A3)))</formula>
    </cfRule>
  </conditionalFormatting>
  <pageMargins left="0.7" right="0.7" top="0.75" bottom="0.75" header="0.3" footer="0.3"/>
  <pageSetup paperSize="9" orientation="portrait"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O17"/>
  <sheetViews>
    <sheetView zoomScale="70" zoomScaleNormal="70" workbookViewId="0">
      <selection activeCell="J28" sqref="J28"/>
    </sheetView>
  </sheetViews>
  <sheetFormatPr baseColWidth="10" defaultColWidth="8.83203125" defaultRowHeight="15" outlineLevelRow="1" x14ac:dyDescent="0.2"/>
  <cols>
    <col min="1" max="3" width="30.6640625" customWidth="1"/>
    <col min="4" max="5" width="30.6640625" style="219" customWidth="1"/>
    <col min="6" max="7" width="30.6640625" customWidth="1"/>
    <col min="8" max="8" width="14.83203125" customWidth="1"/>
    <col min="9" max="14" width="30.6640625" customWidth="1"/>
    <col min="15" max="15" width="60.5" customWidth="1"/>
  </cols>
  <sheetData>
    <row r="1" spans="1:15" ht="25.25" customHeight="1" x14ac:dyDescent="0.2">
      <c r="A1" s="120" t="s">
        <v>66</v>
      </c>
      <c r="B1" s="94" t="s">
        <v>1321</v>
      </c>
      <c r="C1" s="94" t="s">
        <v>94</v>
      </c>
      <c r="D1" s="94" t="s">
        <v>96</v>
      </c>
      <c r="E1" s="94" t="s">
        <v>1454</v>
      </c>
      <c r="F1" s="94" t="s">
        <v>1455</v>
      </c>
      <c r="G1" s="138" t="s">
        <v>1456</v>
      </c>
      <c r="H1" s="138" t="s">
        <v>1457</v>
      </c>
      <c r="I1" s="94" t="str">
        <f>IF(ISNUMBER(SEARCH("NULL",TENEMENT!G9)),"Longitude",IF(ISNUMBER(SEARCH("GDA",TENEMENT!G9)),"Longitude",IF(ISNUMBER(SEARCH("AGD",TENEMENT!G9)),"Longitude",IF(ISNUMBER(SEARCH("AMG",TENEMENT!G9)),"EASTING","EASTING"))))</f>
        <v>EASTING</v>
      </c>
      <c r="J1" s="94" t="str">
        <f>IF(ISNUMBER(SEARCH("NULL",TENEMENT!G9)),"Latitude",IF(ISNUMBER(SEARCH("GDA",TENEMENT!G9)),"Latitude",IF(ISNUMBER(SEARCH("AGD",TENEMENT!G9)),"Latitude",IF(ISNUMBER(SEARCH("AMG",TENEMENT!G9)),"NORTHING","NORTHING"))))</f>
        <v>NORTHING</v>
      </c>
      <c r="K1" s="94" t="s">
        <v>1249</v>
      </c>
      <c r="L1" s="2" t="s">
        <v>1256</v>
      </c>
      <c r="M1" s="94" t="s">
        <v>1324</v>
      </c>
      <c r="N1" s="94" t="s">
        <v>1325</v>
      </c>
      <c r="O1" s="2" t="s">
        <v>1189</v>
      </c>
    </row>
    <row r="2" spans="1:15" ht="25.25" customHeight="1" outlineLevel="1" x14ac:dyDescent="0.2">
      <c r="A2" s="120" t="s">
        <v>68</v>
      </c>
      <c r="B2" s="162" t="s">
        <v>1261</v>
      </c>
      <c r="C2" s="162"/>
      <c r="D2" s="162" t="s">
        <v>1458</v>
      </c>
      <c r="E2" s="162"/>
      <c r="F2" s="162"/>
      <c r="G2" s="162"/>
      <c r="H2" s="157"/>
      <c r="I2" s="162" t="s">
        <v>1261</v>
      </c>
      <c r="J2" s="162" t="s">
        <v>1261</v>
      </c>
      <c r="K2" s="162" t="s">
        <v>1261</v>
      </c>
      <c r="L2" s="156" t="s">
        <v>1265</v>
      </c>
      <c r="M2" s="162" t="s">
        <v>1263</v>
      </c>
      <c r="N2" s="162" t="s">
        <v>1261</v>
      </c>
      <c r="O2" s="156" t="s">
        <v>1232</v>
      </c>
    </row>
    <row r="3" spans="1:15" ht="25.25" customHeight="1" outlineLevel="1" x14ac:dyDescent="0.2">
      <c r="A3" s="121" t="s">
        <v>17</v>
      </c>
      <c r="B3" s="157" t="s">
        <v>1190</v>
      </c>
      <c r="C3" s="157" t="s">
        <v>1190</v>
      </c>
      <c r="D3" s="157" t="s">
        <v>1190</v>
      </c>
      <c r="E3" s="157" t="s">
        <v>1191</v>
      </c>
      <c r="F3" s="157" t="s">
        <v>1191</v>
      </c>
      <c r="G3" s="157" t="s">
        <v>1191</v>
      </c>
      <c r="H3" s="169" t="s">
        <v>1191</v>
      </c>
      <c r="I3" s="157" t="s">
        <v>1190</v>
      </c>
      <c r="J3" s="157" t="s">
        <v>1190</v>
      </c>
      <c r="K3" s="157"/>
      <c r="L3" s="157" t="s">
        <v>1190</v>
      </c>
      <c r="M3" s="157" t="s">
        <v>1190</v>
      </c>
      <c r="N3" s="157" t="s">
        <v>1190</v>
      </c>
      <c r="O3" s="157"/>
    </row>
    <row r="4" spans="1:15" ht="25.25" customHeight="1" outlineLevel="1" x14ac:dyDescent="0.2">
      <c r="A4" s="120" t="s">
        <v>71</v>
      </c>
      <c r="B4" s="158" t="s">
        <v>1192</v>
      </c>
      <c r="C4" s="158" t="s">
        <v>1192</v>
      </c>
      <c r="D4" s="158" t="s">
        <v>1192</v>
      </c>
      <c r="E4" s="158" t="s">
        <v>1192</v>
      </c>
      <c r="F4" s="158" t="s">
        <v>1233</v>
      </c>
      <c r="G4" s="158" t="s">
        <v>1192</v>
      </c>
      <c r="H4" s="158" t="s">
        <v>1233</v>
      </c>
      <c r="I4" s="158" t="s">
        <v>1233</v>
      </c>
      <c r="J4" s="158" t="s">
        <v>1233</v>
      </c>
      <c r="K4" s="158" t="s">
        <v>1233</v>
      </c>
      <c r="L4" s="158" t="s">
        <v>1192</v>
      </c>
      <c r="M4" s="158" t="s">
        <v>1269</v>
      </c>
      <c r="N4" s="158" t="s">
        <v>1269</v>
      </c>
      <c r="O4" s="158" t="s">
        <v>1192</v>
      </c>
    </row>
    <row r="5" spans="1:15" ht="25.25" customHeight="1" outlineLevel="1" x14ac:dyDescent="0.2">
      <c r="A5" s="120" t="s">
        <v>73</v>
      </c>
      <c r="B5" s="158">
        <v>40</v>
      </c>
      <c r="C5" s="158">
        <v>40</v>
      </c>
      <c r="D5" s="158">
        <v>255</v>
      </c>
      <c r="E5" s="158">
        <v>10</v>
      </c>
      <c r="F5" s="158">
        <v>3</v>
      </c>
      <c r="G5" s="158">
        <v>10</v>
      </c>
      <c r="H5" s="158" t="s">
        <v>1270</v>
      </c>
      <c r="I5" s="158" t="str">
        <f>IF($I$1="EASTING","10,5","14,9")</f>
        <v>10,5</v>
      </c>
      <c r="J5" s="158" t="str">
        <f>IF($J$1="NORTHING","10,5","14,9")</f>
        <v>10,5</v>
      </c>
      <c r="K5" s="158" t="s">
        <v>1270</v>
      </c>
      <c r="L5" s="158">
        <v>40</v>
      </c>
      <c r="M5" s="158" t="s">
        <v>1269</v>
      </c>
      <c r="N5" s="158" t="s">
        <v>1269</v>
      </c>
      <c r="O5" s="158">
        <v>2000</v>
      </c>
    </row>
    <row r="6" spans="1:15" ht="25.25" customHeight="1" outlineLevel="1" x14ac:dyDescent="0.2">
      <c r="A6" s="120" t="s">
        <v>75</v>
      </c>
      <c r="B6" s="158" t="s">
        <v>1195</v>
      </c>
      <c r="C6" s="158" t="s">
        <v>1195</v>
      </c>
      <c r="D6" s="158" t="s">
        <v>1195</v>
      </c>
      <c r="E6" s="158" t="s">
        <v>1459</v>
      </c>
      <c r="F6" s="158" t="s">
        <v>1460</v>
      </c>
      <c r="G6" s="158" t="s">
        <v>1195</v>
      </c>
      <c r="H6" s="158" t="s">
        <v>1195</v>
      </c>
      <c r="I6" s="158" t="str">
        <f>IF($I$1="EASTING","METRES","DECIMAL DEGREES")</f>
        <v>METRES</v>
      </c>
      <c r="J6" s="158" t="str">
        <f>IF($J$1="NORTHING","METRES","DECIMAL DEGREES")</f>
        <v>METRES</v>
      </c>
      <c r="K6" s="158" t="s">
        <v>1272</v>
      </c>
      <c r="L6" s="158" t="s">
        <v>1195</v>
      </c>
      <c r="M6" s="158" t="s">
        <v>1274</v>
      </c>
      <c r="N6" s="158" t="s">
        <v>1274</v>
      </c>
      <c r="O6" s="158" t="s">
        <v>1195</v>
      </c>
    </row>
    <row r="7" spans="1:15" ht="25.25" customHeight="1" outlineLevel="1" x14ac:dyDescent="0.2">
      <c r="A7" s="120" t="s">
        <v>77</v>
      </c>
      <c r="B7" s="158" t="s">
        <v>1195</v>
      </c>
      <c r="C7" s="158" t="s">
        <v>1195</v>
      </c>
      <c r="D7" s="158" t="s">
        <v>1195</v>
      </c>
      <c r="E7" s="158" t="s">
        <v>1195</v>
      </c>
      <c r="F7" s="158" t="s">
        <v>1195</v>
      </c>
      <c r="G7" s="158" t="s">
        <v>1195</v>
      </c>
      <c r="H7" s="158">
        <v>2</v>
      </c>
      <c r="I7" s="158">
        <f>IF($I$1="EASTING",2,6)</f>
        <v>2</v>
      </c>
      <c r="J7" s="158" t="str">
        <f>IF($J$1="NORTHING","2",6)</f>
        <v>2</v>
      </c>
      <c r="K7" s="158">
        <v>1</v>
      </c>
      <c r="L7" s="158" t="s">
        <v>1195</v>
      </c>
      <c r="M7" s="158" t="s">
        <v>1195</v>
      </c>
      <c r="N7" s="158" t="s">
        <v>1195</v>
      </c>
      <c r="O7" s="158" t="s">
        <v>1195</v>
      </c>
    </row>
    <row r="8" spans="1:15" ht="200" customHeight="1" outlineLevel="1" x14ac:dyDescent="0.2">
      <c r="A8" s="44" t="s">
        <v>65</v>
      </c>
      <c r="B8" s="159" t="s">
        <v>1326</v>
      </c>
      <c r="C8" s="159" t="s">
        <v>1461</v>
      </c>
      <c r="D8" s="216" t="s">
        <v>1462</v>
      </c>
      <c r="E8" s="216" t="s">
        <v>1463</v>
      </c>
      <c r="F8" s="159" t="s">
        <v>1464</v>
      </c>
      <c r="G8" s="159" t="s">
        <v>1465</v>
      </c>
      <c r="H8" s="159" t="s">
        <v>1466</v>
      </c>
      <c r="I8" s="159" t="str">
        <f>IF($I$1="EASTING","EASTING: X offet from the UTM zone point of origin in metres","LONGITUDE: Angular distance in decimal degrees, east or west of the prime meridian. A negative value represents a west longitude.")</f>
        <v>EASTING: X offet from the UTM zone point of origin in metres</v>
      </c>
      <c r="J8" s="159" t="str">
        <f>IF($J$1="NORTHING","NORTHING: Y offet from the UTM zone point of origin in metres","LATITUDE: Angular distance in decimal degrees, north or south of the equator. A negative value represents a south latitude.")</f>
        <v>NORTHING: Y offet from the UTM zone point of origin in metres</v>
      </c>
      <c r="K8" s="159" t="s">
        <v>1467</v>
      </c>
      <c r="L8" s="159" t="s">
        <v>1286</v>
      </c>
      <c r="M8" s="159" t="s">
        <v>1330</v>
      </c>
      <c r="N8" s="159" t="s">
        <v>1331</v>
      </c>
      <c r="O8" s="161" t="s">
        <v>1200</v>
      </c>
    </row>
    <row r="9" spans="1:15" s="181" customFormat="1" x14ac:dyDescent="0.2">
      <c r="A9" s="178"/>
      <c r="B9" s="172" t="s">
        <v>1468</v>
      </c>
      <c r="C9" s="172" t="s">
        <v>116</v>
      </c>
      <c r="D9" s="217" t="s">
        <v>416</v>
      </c>
      <c r="E9" s="217"/>
      <c r="F9" s="220"/>
      <c r="G9" s="220"/>
      <c r="H9" s="221"/>
      <c r="I9" s="221">
        <v>123456</v>
      </c>
      <c r="J9" s="221">
        <v>1234567</v>
      </c>
      <c r="K9" s="222">
        <v>200</v>
      </c>
      <c r="L9" s="172" t="s">
        <v>111</v>
      </c>
      <c r="M9" s="172" t="s">
        <v>1469</v>
      </c>
      <c r="N9" s="172" t="s">
        <v>1470</v>
      </c>
      <c r="O9" s="186" t="s">
        <v>1471</v>
      </c>
    </row>
    <row r="10" spans="1:15" s="181" customFormat="1" x14ac:dyDescent="0.2">
      <c r="A10" s="178"/>
      <c r="B10" s="172" t="s">
        <v>1472</v>
      </c>
      <c r="C10" s="172" t="s">
        <v>139</v>
      </c>
      <c r="D10" s="217" t="s">
        <v>430</v>
      </c>
      <c r="E10" s="217" t="s">
        <v>632</v>
      </c>
      <c r="F10" s="220"/>
      <c r="G10" s="220"/>
      <c r="H10" s="221"/>
      <c r="I10" s="221">
        <v>123457</v>
      </c>
      <c r="J10" s="221">
        <v>1234568</v>
      </c>
      <c r="K10" s="222">
        <v>200</v>
      </c>
      <c r="L10" s="172" t="s">
        <v>111</v>
      </c>
      <c r="M10" s="172" t="s">
        <v>1469</v>
      </c>
      <c r="N10" s="172" t="s">
        <v>1470</v>
      </c>
      <c r="O10" s="186"/>
    </row>
    <row r="11" spans="1:15" s="181" customFormat="1" x14ac:dyDescent="0.2">
      <c r="A11" s="178"/>
      <c r="B11" s="172" t="s">
        <v>1473</v>
      </c>
      <c r="C11" s="172" t="s">
        <v>162</v>
      </c>
      <c r="D11" s="217" t="s">
        <v>423</v>
      </c>
      <c r="E11" s="217" t="s">
        <v>465</v>
      </c>
      <c r="F11" s="220">
        <v>10</v>
      </c>
      <c r="G11" s="220" t="s">
        <v>167</v>
      </c>
      <c r="H11" s="221">
        <v>7.5</v>
      </c>
      <c r="I11" s="221">
        <v>123458</v>
      </c>
      <c r="J11" s="221">
        <v>1234569</v>
      </c>
      <c r="K11" s="222">
        <v>200</v>
      </c>
      <c r="L11" s="172" t="s">
        <v>111</v>
      </c>
      <c r="M11" s="172" t="s">
        <v>1469</v>
      </c>
      <c r="N11" s="172" t="s">
        <v>1470</v>
      </c>
      <c r="O11" s="186" t="s">
        <v>1474</v>
      </c>
    </row>
    <row r="12" spans="1:15" x14ac:dyDescent="0.2">
      <c r="A12" s="8"/>
      <c r="B12" s="7"/>
      <c r="C12" s="7"/>
      <c r="D12" s="218"/>
      <c r="E12" s="218"/>
      <c r="F12" s="223"/>
      <c r="G12" s="223"/>
      <c r="H12" s="224"/>
      <c r="I12" s="224"/>
      <c r="J12" s="224"/>
      <c r="K12" s="225"/>
      <c r="L12" s="7"/>
      <c r="M12" s="7"/>
      <c r="N12" s="7"/>
      <c r="O12" s="86"/>
    </row>
    <row r="13" spans="1:15" x14ac:dyDescent="0.2">
      <c r="A13" s="8"/>
      <c r="B13" s="7"/>
      <c r="C13" s="7"/>
      <c r="D13" s="218"/>
      <c r="E13" s="218"/>
      <c r="F13" s="223"/>
      <c r="G13" s="223"/>
      <c r="H13" s="224"/>
      <c r="I13" s="224"/>
      <c r="J13" s="224"/>
      <c r="K13" s="225"/>
      <c r="L13" s="7"/>
      <c r="M13" s="7"/>
      <c r="N13" s="7"/>
      <c r="O13" s="86"/>
    </row>
    <row r="14" spans="1:15" x14ac:dyDescent="0.2">
      <c r="A14" s="8"/>
      <c r="B14" s="7"/>
      <c r="C14" s="7"/>
      <c r="D14" s="218"/>
      <c r="E14" s="218"/>
      <c r="F14" s="223"/>
      <c r="G14" s="223"/>
      <c r="H14" s="224"/>
      <c r="I14" s="224"/>
      <c r="J14" s="224"/>
      <c r="K14" s="225"/>
      <c r="L14" s="7"/>
      <c r="M14" s="7"/>
      <c r="N14" s="7"/>
      <c r="O14" s="86"/>
    </row>
    <row r="15" spans="1:15" x14ac:dyDescent="0.2">
      <c r="A15" s="8"/>
      <c r="B15" s="7"/>
      <c r="C15" s="7"/>
      <c r="D15" s="218"/>
      <c r="E15" s="218"/>
      <c r="F15" s="223"/>
      <c r="G15" s="223"/>
      <c r="H15" s="224"/>
      <c r="I15" s="224"/>
      <c r="J15" s="224"/>
      <c r="K15" s="225"/>
      <c r="L15" s="7"/>
      <c r="M15" s="7"/>
      <c r="N15" s="7"/>
      <c r="O15" s="86"/>
    </row>
    <row r="16" spans="1:15" x14ac:dyDescent="0.2">
      <c r="A16" s="8"/>
      <c r="B16" s="7"/>
      <c r="C16" s="7"/>
      <c r="D16" s="218"/>
      <c r="E16" s="218"/>
      <c r="F16" s="223"/>
      <c r="G16" s="223"/>
      <c r="H16" s="224"/>
      <c r="I16" s="224"/>
      <c r="J16" s="224"/>
      <c r="K16" s="225"/>
      <c r="L16" s="7"/>
      <c r="M16" s="7"/>
      <c r="N16" s="7"/>
      <c r="O16" s="86"/>
    </row>
    <row r="17" spans="1:15" x14ac:dyDescent="0.2">
      <c r="A17" s="8"/>
      <c r="B17" s="7"/>
      <c r="C17" s="7"/>
      <c r="D17" s="218"/>
      <c r="E17" s="218"/>
      <c r="F17" s="223"/>
      <c r="G17" s="223"/>
      <c r="H17" s="224"/>
      <c r="I17" s="224"/>
      <c r="J17" s="224"/>
      <c r="K17" s="225"/>
      <c r="L17" s="7"/>
      <c r="M17" s="7"/>
      <c r="N17" s="7"/>
      <c r="O17" s="86"/>
    </row>
  </sheetData>
  <customSheetViews>
    <customSheetView guid="{9F9DAF4D-D2EF-4660-943E-0C19C13C2663}" scale="60">
      <selection activeCell="M8" sqref="M8"/>
      <pageMargins left="0" right="0" top="0" bottom="0" header="0" footer="0"/>
      <pageSetup paperSize="9" orientation="portrait" r:id="rId1"/>
    </customSheetView>
    <customSheetView guid="{DEC7CBE2-9713-4252-8444-1D6959C164AB}" scale="80">
      <selection activeCell="L8" sqref="L8"/>
      <pageMargins left="0" right="0" top="0" bottom="0" header="0" footer="0"/>
    </customSheetView>
    <customSheetView guid="{03B04745-F29E-4E26-B62E-F0D2264078A4}" scale="80" topLeftCell="F1">
      <selection activeCell="F8" sqref="F8"/>
      <pageMargins left="0" right="0" top="0" bottom="0" header="0" footer="0"/>
      <pageSetup paperSize="9" orientation="portrait" r:id="rId2"/>
    </customSheetView>
    <customSheetView guid="{853B6239-A439-411F-9927-AA08BF431DBB}" scale="60">
      <selection activeCell="C9" sqref="C9"/>
      <pageMargins left="0" right="0" top="0" bottom="0" header="0" footer="0"/>
      <pageSetup paperSize="9" orientation="portrait" r:id="rId3"/>
    </customSheetView>
  </customSheetViews>
  <conditionalFormatting sqref="A3:XFD3">
    <cfRule type="containsText" dxfId="25" priority="10"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 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 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 _DICTIONARY'!$L$5:$L$107</xm:f>
          </x14:formula1>
          <xm:sqref>E9:E17</xm:sqref>
        </x14:dataValidation>
        <x14:dataValidation type="list" allowBlank="1" showInputMessage="1" showErrorMessage="1" xr:uid="{00000000-0002-0000-0800-000006000000}">
          <x14:formula1>
            <xm:f>'VALIDATION _DICTIONARY'!$N$5:$N$19</xm:f>
          </x14:formula1>
          <xm:sqref>G9:G17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K55"/>
  <sheetViews>
    <sheetView zoomScale="70" zoomScaleNormal="70" workbookViewId="0">
      <selection activeCell="B14" sqref="B14:V61"/>
    </sheetView>
  </sheetViews>
  <sheetFormatPr baseColWidth="10" defaultColWidth="8.83203125" defaultRowHeight="15" outlineLevelRow="1" x14ac:dyDescent="0.2"/>
  <cols>
    <col min="1" max="2" width="30.6640625" customWidth="1"/>
    <col min="3" max="3" width="36.6640625" bestFit="1" customWidth="1"/>
    <col min="4" max="10" width="30.6640625" customWidth="1"/>
    <col min="11" max="11" width="34.5" bestFit="1" customWidth="1"/>
  </cols>
  <sheetData>
    <row r="1" spans="1:11" ht="25.25" customHeight="1" x14ac:dyDescent="0.2">
      <c r="A1" s="94" t="s">
        <v>66</v>
      </c>
      <c r="B1" s="94" t="s">
        <v>1335</v>
      </c>
      <c r="C1" s="94" t="s">
        <v>1334</v>
      </c>
      <c r="D1" s="94" t="s">
        <v>1333</v>
      </c>
      <c r="E1" s="94" t="s">
        <v>1210</v>
      </c>
      <c r="F1" s="94" t="s">
        <v>1368</v>
      </c>
      <c r="G1" s="94" t="s">
        <v>1369</v>
      </c>
      <c r="H1" s="94" t="s">
        <v>1370</v>
      </c>
      <c r="I1" s="94" t="s">
        <v>1371</v>
      </c>
      <c r="J1" s="94" t="s">
        <v>1372</v>
      </c>
      <c r="K1" s="94" t="s">
        <v>1373</v>
      </c>
    </row>
    <row r="2" spans="1:11" ht="25.25" customHeight="1" outlineLevel="1" x14ac:dyDescent="0.2">
      <c r="A2" s="226" t="s">
        <v>68</v>
      </c>
      <c r="B2" s="162"/>
      <c r="C2" s="162" t="s">
        <v>1338</v>
      </c>
      <c r="D2" s="162" t="s">
        <v>1337</v>
      </c>
      <c r="E2" s="162" t="s">
        <v>1340</v>
      </c>
      <c r="F2" s="162" t="s">
        <v>1261</v>
      </c>
      <c r="G2" s="162" t="s">
        <v>1374</v>
      </c>
      <c r="H2" s="162" t="s">
        <v>1375</v>
      </c>
      <c r="I2" s="162" t="s">
        <v>1304</v>
      </c>
      <c r="J2" s="162" t="s">
        <v>1376</v>
      </c>
      <c r="K2" s="162" t="s">
        <v>1377</v>
      </c>
    </row>
    <row r="3" spans="1:11" s="16" customFormat="1" ht="25.25" customHeight="1" outlineLevel="1" x14ac:dyDescent="0.2">
      <c r="A3" s="121" t="s">
        <v>17</v>
      </c>
      <c r="B3" s="157" t="s">
        <v>1190</v>
      </c>
      <c r="C3" s="157" t="s">
        <v>1190</v>
      </c>
      <c r="D3" s="157" t="s">
        <v>1190</v>
      </c>
      <c r="E3" s="157" t="s">
        <v>1190</v>
      </c>
      <c r="F3" s="157" t="s">
        <v>1190</v>
      </c>
      <c r="G3" s="157" t="s">
        <v>1190</v>
      </c>
      <c r="H3" s="157" t="s">
        <v>1190</v>
      </c>
      <c r="I3" s="157" t="s">
        <v>1190</v>
      </c>
      <c r="J3" s="157"/>
      <c r="K3" s="157" t="s">
        <v>1191</v>
      </c>
    </row>
    <row r="4" spans="1:11" ht="25.25" customHeight="1" outlineLevel="1" x14ac:dyDescent="0.2">
      <c r="A4" s="120" t="s">
        <v>71</v>
      </c>
      <c r="B4" s="158" t="s">
        <v>1192</v>
      </c>
      <c r="C4" s="158" t="s">
        <v>1192</v>
      </c>
      <c r="D4" s="158" t="s">
        <v>1192</v>
      </c>
      <c r="E4" s="158" t="s">
        <v>1192</v>
      </c>
      <c r="F4" s="158" t="s">
        <v>1192</v>
      </c>
      <c r="G4" s="158" t="s">
        <v>1192</v>
      </c>
      <c r="H4" s="158" t="s">
        <v>1233</v>
      </c>
      <c r="I4" s="158" t="s">
        <v>1233</v>
      </c>
      <c r="J4" s="158" t="s">
        <v>1233</v>
      </c>
      <c r="K4" s="158" t="s">
        <v>1192</v>
      </c>
    </row>
    <row r="5" spans="1:11" ht="25.25" customHeight="1" outlineLevel="1" x14ac:dyDescent="0.2">
      <c r="A5" s="120" t="s">
        <v>73</v>
      </c>
      <c r="B5" s="158">
        <v>40</v>
      </c>
      <c r="C5" s="158">
        <v>40</v>
      </c>
      <c r="D5" s="158">
        <v>40</v>
      </c>
      <c r="E5" s="158">
        <v>40</v>
      </c>
      <c r="F5" s="158">
        <v>40</v>
      </c>
      <c r="G5" s="158">
        <v>40</v>
      </c>
      <c r="H5" s="158"/>
      <c r="I5" s="158"/>
      <c r="J5" s="158"/>
      <c r="K5" s="158">
        <v>1</v>
      </c>
    </row>
    <row r="6" spans="1:11" ht="25.25" customHeight="1" outlineLevel="1" x14ac:dyDescent="0.2">
      <c r="A6" s="120" t="s">
        <v>75</v>
      </c>
      <c r="B6" s="158"/>
      <c r="C6" s="158"/>
      <c r="D6" s="158" t="s">
        <v>1195</v>
      </c>
      <c r="E6" s="158"/>
      <c r="F6" s="158"/>
      <c r="G6" s="158"/>
      <c r="H6" s="158"/>
      <c r="I6" s="158"/>
      <c r="J6" s="158"/>
      <c r="K6" s="158" t="s">
        <v>1378</v>
      </c>
    </row>
    <row r="7" spans="1:11" ht="25.25" customHeight="1" outlineLevel="1" x14ac:dyDescent="0.2">
      <c r="A7" s="120" t="s">
        <v>77</v>
      </c>
      <c r="B7" s="158"/>
      <c r="C7" s="158"/>
      <c r="D7" s="158" t="s">
        <v>1195</v>
      </c>
      <c r="E7" s="158"/>
      <c r="F7" s="158"/>
      <c r="G7" s="158"/>
      <c r="H7" s="158"/>
      <c r="I7" s="158"/>
      <c r="J7" s="158"/>
      <c r="K7" s="158"/>
    </row>
    <row r="8" spans="1:11" ht="96" outlineLevel="1" x14ac:dyDescent="0.2">
      <c r="A8" s="44" t="s">
        <v>65</v>
      </c>
      <c r="B8" s="159" t="s">
        <v>1344</v>
      </c>
      <c r="C8" s="159" t="s">
        <v>1379</v>
      </c>
      <c r="D8" s="159" t="s">
        <v>1342</v>
      </c>
      <c r="E8" s="159" t="s">
        <v>1380</v>
      </c>
      <c r="F8" s="159" t="s">
        <v>1381</v>
      </c>
      <c r="G8" s="159" t="s">
        <v>1382</v>
      </c>
      <c r="H8" s="159" t="s">
        <v>1383</v>
      </c>
      <c r="I8" s="159" t="s">
        <v>1384</v>
      </c>
      <c r="J8" s="159" t="s">
        <v>1385</v>
      </c>
      <c r="K8" s="159" t="s">
        <v>1386</v>
      </c>
    </row>
    <row r="9" spans="1:11" s="177" customFormat="1" x14ac:dyDescent="0.2">
      <c r="A9" s="227"/>
      <c r="B9" s="182" t="s">
        <v>1350</v>
      </c>
      <c r="C9" s="182" t="s">
        <v>1349</v>
      </c>
      <c r="D9" s="191" t="s">
        <v>1387</v>
      </c>
      <c r="E9" s="191" t="s">
        <v>1211</v>
      </c>
      <c r="F9" s="191" t="s">
        <v>1388</v>
      </c>
      <c r="G9" s="182" t="s">
        <v>1389</v>
      </c>
      <c r="H9" s="182" t="s">
        <v>1390</v>
      </c>
      <c r="I9" s="182" t="s">
        <v>1391</v>
      </c>
      <c r="J9" s="182"/>
      <c r="K9" s="182"/>
    </row>
    <row r="10" spans="1:11" s="177" customFormat="1" x14ac:dyDescent="0.2">
      <c r="A10" s="227"/>
      <c r="B10" s="182" t="s">
        <v>1350</v>
      </c>
      <c r="C10" s="182" t="s">
        <v>1349</v>
      </c>
      <c r="D10" s="191" t="s">
        <v>1387</v>
      </c>
      <c r="E10" s="191" t="s">
        <v>1211</v>
      </c>
      <c r="F10" s="191" t="s">
        <v>1392</v>
      </c>
      <c r="G10" s="182" t="s">
        <v>1389</v>
      </c>
      <c r="H10" s="182" t="s">
        <v>1390</v>
      </c>
      <c r="I10" s="182" t="s">
        <v>1391</v>
      </c>
      <c r="J10" s="182"/>
      <c r="K10" s="182"/>
    </row>
    <row r="11" spans="1:11" s="177" customFormat="1" x14ac:dyDescent="0.2">
      <c r="A11" s="227"/>
      <c r="B11" s="182" t="s">
        <v>1350</v>
      </c>
      <c r="C11" s="182" t="s">
        <v>1349</v>
      </c>
      <c r="D11" s="191" t="s">
        <v>1387</v>
      </c>
      <c r="E11" s="191" t="s">
        <v>1211</v>
      </c>
      <c r="F11" s="191" t="s">
        <v>1393</v>
      </c>
      <c r="G11" s="182" t="s">
        <v>1389</v>
      </c>
      <c r="H11" s="182" t="s">
        <v>1390</v>
      </c>
      <c r="I11" s="182" t="s">
        <v>1391</v>
      </c>
      <c r="J11" s="182"/>
      <c r="K11" s="182"/>
    </row>
    <row r="12" spans="1:11" s="177" customFormat="1" x14ac:dyDescent="0.2">
      <c r="A12" s="227"/>
      <c r="B12" s="182" t="s">
        <v>1350</v>
      </c>
      <c r="C12" s="182" t="s">
        <v>1349</v>
      </c>
      <c r="D12" s="191" t="s">
        <v>1387</v>
      </c>
      <c r="E12" s="191" t="s">
        <v>1211</v>
      </c>
      <c r="F12" s="191" t="s">
        <v>1394</v>
      </c>
      <c r="G12" s="182" t="s">
        <v>1389</v>
      </c>
      <c r="H12" s="182" t="s">
        <v>1390</v>
      </c>
      <c r="I12" s="182" t="s">
        <v>1391</v>
      </c>
      <c r="J12" s="182"/>
      <c r="K12" s="182"/>
    </row>
    <row r="13" spans="1:11" s="177" customFormat="1" x14ac:dyDescent="0.2">
      <c r="A13" s="227"/>
      <c r="B13" s="182" t="s">
        <v>1350</v>
      </c>
      <c r="C13" s="182" t="s">
        <v>1349</v>
      </c>
      <c r="D13" s="191" t="s">
        <v>1387</v>
      </c>
      <c r="E13" s="191" t="s">
        <v>1213</v>
      </c>
      <c r="F13" s="191" t="s">
        <v>1394</v>
      </c>
      <c r="G13" s="182" t="s">
        <v>1389</v>
      </c>
      <c r="H13" s="182" t="s">
        <v>1395</v>
      </c>
      <c r="I13" s="182" t="s">
        <v>1396</v>
      </c>
      <c r="J13" s="182"/>
      <c r="K13" s="182"/>
    </row>
    <row r="14" spans="1:11" s="177" customFormat="1" x14ac:dyDescent="0.2">
      <c r="A14" s="227"/>
      <c r="B14" s="7"/>
      <c r="C14" s="7"/>
      <c r="D14" s="7"/>
      <c r="E14" s="7"/>
      <c r="F14" s="7"/>
      <c r="G14" s="7"/>
      <c r="H14" s="7"/>
      <c r="I14" s="7"/>
      <c r="J14" s="7"/>
      <c r="K14" s="7"/>
    </row>
    <row r="15" spans="1:11" s="177" customFormat="1" x14ac:dyDescent="0.2">
      <c r="A15" s="227"/>
      <c r="B15" s="7"/>
      <c r="C15" s="7"/>
      <c r="D15" s="7"/>
      <c r="E15" s="7"/>
      <c r="F15" s="7"/>
      <c r="G15" s="7"/>
      <c r="H15" s="7"/>
      <c r="I15" s="7"/>
      <c r="J15" s="7"/>
      <c r="K15" s="7"/>
    </row>
    <row r="16" spans="1:11" s="177" customFormat="1" x14ac:dyDescent="0.2">
      <c r="A16" s="227"/>
      <c r="B16" s="7"/>
      <c r="C16" s="7"/>
      <c r="D16" s="7"/>
      <c r="E16" s="7"/>
      <c r="F16" s="7"/>
      <c r="G16" s="7"/>
      <c r="H16" s="7"/>
      <c r="I16" s="7"/>
      <c r="J16" s="7"/>
      <c r="K16" s="7"/>
    </row>
    <row r="17" spans="1:11" s="177" customFormat="1" x14ac:dyDescent="0.2">
      <c r="A17" s="227"/>
      <c r="B17" s="7"/>
      <c r="C17" s="7"/>
      <c r="D17" s="7"/>
      <c r="E17" s="7"/>
      <c r="F17" s="7"/>
      <c r="G17" s="7"/>
      <c r="H17" s="7"/>
      <c r="I17" s="7"/>
      <c r="J17" s="7"/>
      <c r="K17" s="7"/>
    </row>
    <row r="18" spans="1:11" s="177" customFormat="1" x14ac:dyDescent="0.2">
      <c r="A18" s="227"/>
      <c r="B18" s="7"/>
      <c r="C18" s="7"/>
      <c r="D18" s="7"/>
      <c r="E18" s="7"/>
      <c r="F18" s="7"/>
      <c r="G18" s="7"/>
      <c r="H18" s="7"/>
      <c r="I18" s="7"/>
      <c r="J18" s="7"/>
      <c r="K18" s="7"/>
    </row>
    <row r="19" spans="1:11" s="177" customFormat="1" x14ac:dyDescent="0.2">
      <c r="A19" s="227"/>
      <c r="B19" s="7"/>
      <c r="C19" s="7"/>
      <c r="D19" s="7"/>
      <c r="E19" s="7"/>
      <c r="F19" s="7"/>
      <c r="G19" s="7"/>
      <c r="H19" s="7"/>
      <c r="I19" s="7"/>
      <c r="J19" s="7"/>
      <c r="K19" s="7"/>
    </row>
    <row r="20" spans="1:11" s="177" customFormat="1" x14ac:dyDescent="0.2">
      <c r="A20" s="227"/>
      <c r="B20" s="7"/>
      <c r="C20" s="7"/>
      <c r="D20" s="7"/>
      <c r="E20" s="7"/>
      <c r="F20" s="7"/>
      <c r="G20" s="7"/>
      <c r="H20" s="7"/>
      <c r="I20" s="7"/>
      <c r="J20" s="7"/>
      <c r="K20" s="7"/>
    </row>
    <row r="21" spans="1:11" s="177" customFormat="1" x14ac:dyDescent="0.2">
      <c r="A21" s="227"/>
      <c r="B21" s="7"/>
      <c r="C21" s="7"/>
      <c r="D21" s="7"/>
      <c r="E21" s="7"/>
      <c r="F21" s="7"/>
      <c r="G21" s="7"/>
      <c r="H21" s="7"/>
      <c r="I21" s="7"/>
      <c r="J21" s="7"/>
      <c r="K21" s="7"/>
    </row>
    <row r="22" spans="1:11" s="177" customFormat="1" x14ac:dyDescent="0.2">
      <c r="A22" s="227"/>
      <c r="B22" s="7"/>
      <c r="C22" s="7"/>
      <c r="D22" s="7"/>
      <c r="E22" s="7"/>
      <c r="F22" s="7"/>
      <c r="G22" s="7"/>
      <c r="H22" s="7"/>
      <c r="I22" s="7"/>
      <c r="J22" s="7"/>
      <c r="K22" s="7"/>
    </row>
    <row r="23" spans="1:11" s="177" customFormat="1" x14ac:dyDescent="0.2">
      <c r="A23" s="227"/>
      <c r="B23" s="7"/>
      <c r="C23" s="7"/>
      <c r="D23" s="7"/>
      <c r="E23" s="7"/>
      <c r="F23" s="7"/>
      <c r="G23" s="7"/>
      <c r="H23" s="7"/>
      <c r="I23" s="7"/>
      <c r="J23" s="7"/>
      <c r="K23" s="7"/>
    </row>
    <row r="24" spans="1:11" s="177" customFormat="1" x14ac:dyDescent="0.2">
      <c r="A24" s="227"/>
      <c r="B24" s="7"/>
      <c r="C24" s="7"/>
      <c r="D24" s="7"/>
      <c r="E24" s="7"/>
      <c r="F24" s="7"/>
      <c r="G24" s="7"/>
      <c r="H24" s="7"/>
      <c r="I24" s="7"/>
      <c r="J24" s="7"/>
      <c r="K24" s="7"/>
    </row>
    <row r="25" spans="1:11" s="177" customFormat="1" x14ac:dyDescent="0.2">
      <c r="A25" s="227"/>
      <c r="B25" s="7"/>
      <c r="C25" s="7"/>
      <c r="D25" s="7"/>
      <c r="E25" s="7"/>
      <c r="F25" s="7"/>
      <c r="G25" s="7"/>
      <c r="H25" s="7"/>
      <c r="I25" s="7"/>
      <c r="J25" s="7"/>
      <c r="K25" s="7"/>
    </row>
    <row r="26" spans="1:11" s="177" customFormat="1" x14ac:dyDescent="0.2">
      <c r="A26" s="227"/>
      <c r="B26" s="7"/>
      <c r="C26" s="7"/>
      <c r="D26" s="7"/>
      <c r="E26" s="7"/>
      <c r="F26" s="7"/>
      <c r="G26" s="7"/>
      <c r="H26" s="7"/>
      <c r="I26" s="7"/>
      <c r="J26" s="7"/>
      <c r="K26" s="7"/>
    </row>
    <row r="27" spans="1:11" s="177" customFormat="1" x14ac:dyDescent="0.2">
      <c r="A27" s="227"/>
      <c r="B27" s="7"/>
      <c r="C27" s="7"/>
      <c r="D27" s="7"/>
      <c r="E27" s="7"/>
      <c r="F27" s="7"/>
      <c r="G27" s="7"/>
      <c r="H27" s="7"/>
      <c r="I27" s="7"/>
      <c r="J27" s="7"/>
      <c r="K27" s="7"/>
    </row>
    <row r="28" spans="1:11" s="177" customFormat="1" x14ac:dyDescent="0.2">
      <c r="A28" s="227"/>
      <c r="B28" s="7"/>
      <c r="C28" s="7"/>
      <c r="D28" s="7"/>
      <c r="E28" s="7"/>
      <c r="F28" s="7"/>
      <c r="G28" s="7"/>
      <c r="H28" s="7"/>
      <c r="I28" s="7"/>
      <c r="J28" s="7"/>
      <c r="K28" s="7"/>
    </row>
    <row r="29" spans="1:11" s="177" customFormat="1" x14ac:dyDescent="0.2">
      <c r="A29" s="227"/>
      <c r="B29" s="7"/>
      <c r="C29" s="7"/>
      <c r="D29" s="7"/>
      <c r="E29" s="7"/>
      <c r="F29" s="7"/>
      <c r="G29" s="7"/>
      <c r="H29" s="7"/>
      <c r="I29" s="7"/>
      <c r="J29" s="7"/>
      <c r="K29" s="7"/>
    </row>
    <row r="30" spans="1:11" s="177" customFormat="1" x14ac:dyDescent="0.2">
      <c r="A30" s="227"/>
      <c r="B30" s="7"/>
      <c r="C30" s="7"/>
      <c r="D30" s="7"/>
      <c r="E30" s="7"/>
      <c r="F30" s="7"/>
      <c r="G30" s="7"/>
      <c r="H30" s="7"/>
      <c r="I30" s="7"/>
      <c r="J30" s="7"/>
      <c r="K30" s="7"/>
    </row>
    <row r="31" spans="1:11" s="177" customFormat="1" x14ac:dyDescent="0.2">
      <c r="A31" s="227"/>
      <c r="B31" s="7"/>
      <c r="C31" s="7"/>
      <c r="D31" s="7"/>
      <c r="E31" s="7"/>
      <c r="F31" s="7"/>
      <c r="G31" s="7"/>
      <c r="H31" s="7"/>
      <c r="I31" s="7"/>
      <c r="J31" s="7"/>
      <c r="K31" s="7"/>
    </row>
    <row r="32" spans="1:11" s="177" customFormat="1" x14ac:dyDescent="0.2">
      <c r="A32" s="227"/>
      <c r="B32" s="7"/>
      <c r="C32" s="7"/>
      <c r="D32" s="7"/>
      <c r="E32" s="7"/>
      <c r="F32" s="7"/>
      <c r="G32" s="7"/>
      <c r="H32" s="7"/>
      <c r="I32" s="7"/>
      <c r="J32" s="7"/>
      <c r="K32" s="7"/>
    </row>
    <row r="33" spans="1:11" s="177" customFormat="1" x14ac:dyDescent="0.2">
      <c r="A33" s="227"/>
      <c r="B33" s="7"/>
      <c r="C33" s="7"/>
      <c r="D33" s="7"/>
      <c r="E33" s="7"/>
      <c r="F33" s="7"/>
      <c r="G33" s="7"/>
      <c r="H33" s="7"/>
      <c r="I33" s="7"/>
      <c r="J33" s="7"/>
      <c r="K33" s="7"/>
    </row>
    <row r="34" spans="1:11" s="177" customFormat="1" x14ac:dyDescent="0.2">
      <c r="A34" s="227"/>
      <c r="B34" s="7"/>
      <c r="C34" s="7"/>
      <c r="D34" s="7"/>
      <c r="E34" s="7"/>
      <c r="F34" s="7"/>
      <c r="G34" s="7"/>
      <c r="H34" s="7"/>
      <c r="I34" s="7"/>
      <c r="J34" s="7"/>
      <c r="K34" s="7"/>
    </row>
    <row r="35" spans="1:11" s="177" customFormat="1" x14ac:dyDescent="0.2">
      <c r="A35" s="227"/>
      <c r="B35" s="7"/>
      <c r="C35" s="7"/>
      <c r="D35" s="7"/>
      <c r="E35" s="7"/>
      <c r="F35" s="7"/>
      <c r="G35" s="7"/>
      <c r="H35" s="7"/>
      <c r="I35" s="7"/>
      <c r="J35" s="7"/>
      <c r="K35" s="7"/>
    </row>
    <row r="36" spans="1:11" s="177" customFormat="1" x14ac:dyDescent="0.2">
      <c r="A36" s="227"/>
      <c r="B36" s="7"/>
      <c r="C36" s="7"/>
      <c r="D36" s="7"/>
      <c r="E36" s="7"/>
      <c r="F36" s="7"/>
      <c r="G36" s="7"/>
      <c r="H36" s="7"/>
      <c r="I36" s="7"/>
      <c r="J36" s="7"/>
      <c r="K36" s="7"/>
    </row>
    <row r="37" spans="1:11" s="177" customFormat="1" x14ac:dyDescent="0.2">
      <c r="A37" s="227"/>
      <c r="B37" s="7"/>
      <c r="C37" s="7"/>
      <c r="D37" s="7"/>
      <c r="E37" s="7"/>
      <c r="F37" s="7"/>
      <c r="G37" s="7"/>
      <c r="H37" s="7"/>
      <c r="I37" s="7"/>
      <c r="J37" s="7"/>
      <c r="K37" s="7"/>
    </row>
    <row r="38" spans="1:11" s="177" customFormat="1" x14ac:dyDescent="0.2">
      <c r="A38" s="227"/>
      <c r="B38" s="7"/>
      <c r="C38" s="7"/>
      <c r="D38" s="7"/>
      <c r="E38" s="7"/>
      <c r="F38" s="7"/>
      <c r="G38" s="7"/>
      <c r="H38" s="7"/>
      <c r="I38" s="7"/>
      <c r="J38" s="7"/>
      <c r="K38" s="7"/>
    </row>
    <row r="39" spans="1:11" s="177" customFormat="1" x14ac:dyDescent="0.2">
      <c r="A39" s="227"/>
      <c r="B39" s="7"/>
      <c r="C39" s="7"/>
      <c r="D39" s="7"/>
      <c r="E39" s="7"/>
      <c r="F39" s="7"/>
      <c r="G39" s="7"/>
      <c r="H39" s="7"/>
      <c r="I39" s="7"/>
      <c r="J39" s="7"/>
      <c r="K39" s="7"/>
    </row>
    <row r="40" spans="1:11" s="177" customFormat="1" x14ac:dyDescent="0.2">
      <c r="A40" s="227"/>
      <c r="B40" s="7"/>
      <c r="C40" s="7"/>
      <c r="D40" s="7"/>
      <c r="E40" s="7"/>
      <c r="F40" s="7"/>
      <c r="G40" s="7"/>
      <c r="H40" s="7"/>
      <c r="I40" s="7"/>
      <c r="J40" s="7"/>
      <c r="K40" s="7"/>
    </row>
    <row r="41" spans="1:11" s="177" customFormat="1" x14ac:dyDescent="0.2">
      <c r="A41" s="227"/>
      <c r="B41" s="7"/>
      <c r="C41" s="7"/>
      <c r="D41" s="7"/>
      <c r="E41" s="7"/>
      <c r="F41" s="7"/>
      <c r="G41" s="7"/>
      <c r="H41" s="7"/>
      <c r="I41" s="7"/>
      <c r="J41" s="7"/>
      <c r="K41" s="7"/>
    </row>
    <row r="42" spans="1:11" s="177" customFormat="1" x14ac:dyDescent="0.2">
      <c r="A42" s="227"/>
      <c r="B42" s="7"/>
      <c r="C42" s="7"/>
      <c r="D42" s="7"/>
      <c r="E42" s="7"/>
      <c r="F42" s="7"/>
      <c r="G42" s="7"/>
      <c r="H42" s="7"/>
      <c r="I42" s="7"/>
      <c r="J42" s="7"/>
      <c r="K42" s="7"/>
    </row>
    <row r="43" spans="1:11" s="177" customFormat="1" x14ac:dyDescent="0.2">
      <c r="A43" s="227"/>
      <c r="B43" s="7"/>
      <c r="C43" s="7"/>
      <c r="D43" s="7"/>
      <c r="E43" s="7"/>
      <c r="F43" s="7"/>
      <c r="G43" s="7"/>
      <c r="H43" s="7"/>
      <c r="I43" s="7"/>
      <c r="J43" s="7"/>
      <c r="K43" s="7"/>
    </row>
    <row r="44" spans="1:11" s="177" customFormat="1" x14ac:dyDescent="0.2">
      <c r="A44" s="227"/>
      <c r="B44" s="7"/>
      <c r="C44" s="7"/>
      <c r="D44" s="7"/>
      <c r="E44" s="7"/>
      <c r="F44" s="7"/>
      <c r="G44" s="7"/>
      <c r="H44" s="7"/>
      <c r="I44" s="7"/>
      <c r="J44" s="7"/>
      <c r="K44" s="7"/>
    </row>
    <row r="45" spans="1:11" s="177" customFormat="1" x14ac:dyDescent="0.2">
      <c r="A45" s="227"/>
      <c r="B45" s="7"/>
      <c r="C45" s="7"/>
      <c r="D45" s="7"/>
      <c r="E45" s="7"/>
      <c r="F45" s="7"/>
      <c r="G45" s="7"/>
      <c r="H45" s="7"/>
      <c r="I45" s="7"/>
      <c r="J45" s="7"/>
      <c r="K45" s="7"/>
    </row>
    <row r="46" spans="1:11" s="177" customFormat="1" x14ac:dyDescent="0.2">
      <c r="A46" s="227"/>
      <c r="B46" s="7"/>
      <c r="C46" s="7"/>
      <c r="D46" s="7"/>
      <c r="E46" s="7"/>
      <c r="F46" s="7"/>
      <c r="G46" s="7"/>
      <c r="H46" s="7"/>
      <c r="I46" s="7"/>
      <c r="J46" s="7"/>
      <c r="K46" s="7"/>
    </row>
    <row r="47" spans="1:11" s="177" customFormat="1" x14ac:dyDescent="0.2">
      <c r="A47" s="227"/>
      <c r="B47" s="7"/>
      <c r="C47" s="7"/>
      <c r="D47" s="7"/>
      <c r="E47" s="7"/>
      <c r="F47" s="7"/>
      <c r="G47" s="7"/>
      <c r="H47" s="7"/>
      <c r="I47" s="7"/>
      <c r="J47" s="7"/>
      <c r="K47" s="7"/>
    </row>
    <row r="48" spans="1:11" s="177" customFormat="1" x14ac:dyDescent="0.2">
      <c r="A48" s="227"/>
      <c r="B48" s="7"/>
      <c r="C48" s="7"/>
      <c r="D48" s="7"/>
      <c r="E48" s="7"/>
      <c r="F48" s="7"/>
      <c r="G48" s="7"/>
      <c r="H48" s="7"/>
      <c r="I48" s="7"/>
      <c r="J48" s="7"/>
      <c r="K48" s="7"/>
    </row>
    <row r="49" spans="1:11" s="177" customFormat="1" x14ac:dyDescent="0.2">
      <c r="A49" s="227"/>
      <c r="B49" s="7"/>
      <c r="C49" s="7"/>
      <c r="D49" s="7"/>
      <c r="E49" s="7"/>
      <c r="F49" s="7"/>
      <c r="G49" s="7"/>
      <c r="H49" s="7"/>
      <c r="I49" s="7"/>
      <c r="J49" s="7"/>
      <c r="K49" s="7"/>
    </row>
    <row r="50" spans="1:11" s="177" customFormat="1" x14ac:dyDescent="0.2">
      <c r="A50" s="227"/>
      <c r="B50" s="7"/>
      <c r="C50" s="7"/>
      <c r="D50" s="7"/>
      <c r="E50" s="7"/>
      <c r="F50" s="7"/>
      <c r="G50" s="7"/>
      <c r="H50" s="7"/>
      <c r="I50" s="7"/>
      <c r="J50" s="7"/>
      <c r="K50" s="7"/>
    </row>
    <row r="51" spans="1:11" s="177" customFormat="1" x14ac:dyDescent="0.2">
      <c r="A51" s="227"/>
      <c r="B51" s="7"/>
      <c r="C51" s="7"/>
      <c r="D51" s="7"/>
      <c r="E51" s="7"/>
      <c r="F51" s="7"/>
      <c r="G51" s="7"/>
      <c r="H51" s="7"/>
      <c r="I51" s="7"/>
      <c r="J51" s="7"/>
      <c r="K51" s="7"/>
    </row>
    <row r="52" spans="1:11" s="177" customFormat="1" x14ac:dyDescent="0.2">
      <c r="A52" s="227"/>
      <c r="B52" s="7"/>
      <c r="C52" s="7"/>
      <c r="D52" s="7"/>
      <c r="E52" s="7"/>
      <c r="F52" s="7"/>
      <c r="G52" s="7"/>
      <c r="H52" s="7"/>
      <c r="I52" s="7"/>
      <c r="J52" s="7"/>
      <c r="K52" s="7"/>
    </row>
    <row r="53" spans="1:11" s="177" customFormat="1" x14ac:dyDescent="0.2">
      <c r="A53" s="227"/>
      <c r="B53" s="182"/>
      <c r="C53" s="182"/>
      <c r="D53" s="191"/>
      <c r="E53" s="191"/>
      <c r="F53" s="191"/>
      <c r="G53" s="182"/>
      <c r="H53" s="182"/>
      <c r="I53" s="182"/>
      <c r="J53" s="182"/>
      <c r="K53" s="182"/>
    </row>
    <row r="54" spans="1:11" s="177" customFormat="1" x14ac:dyDescent="0.2">
      <c r="A54" s="227"/>
      <c r="B54" s="182"/>
      <c r="C54" s="182"/>
      <c r="D54" s="191"/>
      <c r="E54" s="191"/>
      <c r="F54" s="191"/>
      <c r="G54" s="182"/>
      <c r="H54" s="182"/>
      <c r="I54" s="182"/>
      <c r="J54" s="182"/>
      <c r="K54" s="182"/>
    </row>
    <row r="55" spans="1:11" s="177" customFormat="1" x14ac:dyDescent="0.2">
      <c r="A55" s="227"/>
      <c r="B55" s="182"/>
      <c r="C55" s="182"/>
      <c r="D55" s="191"/>
      <c r="E55" s="191"/>
      <c r="F55" s="191"/>
      <c r="G55" s="182"/>
      <c r="H55" s="182"/>
      <c r="I55" s="182"/>
      <c r="J55" s="182"/>
      <c r="K55" s="182"/>
    </row>
  </sheetData>
  <customSheetViews>
    <customSheetView guid="{853B6239-A439-411F-9927-AA08BF431DBB}" scale="48" topLeftCell="B1">
      <selection activeCell="J28" sqref="J28"/>
      <pageMargins left="0" right="0" top="0" bottom="0" header="0" footer="0"/>
      <pageSetup paperSize="9" orientation="portrait" r:id="rId1"/>
    </customSheetView>
  </customSheetViews>
  <conditionalFormatting sqref="A3:XFD3">
    <cfRule type="containsText" dxfId="24" priority="1" operator="containsText" text="Y">
      <formula>NOT(ISERROR(SEARCH("Y",A3)))</formula>
    </cfRule>
  </conditionalFormatting>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AW47"/>
  <sheetViews>
    <sheetView topLeftCell="E1" zoomScale="70" zoomScaleNormal="70" workbookViewId="0">
      <selection activeCell="N61" sqref="N61"/>
    </sheetView>
  </sheetViews>
  <sheetFormatPr baseColWidth="10" defaultColWidth="8.83203125" defaultRowHeight="15" outlineLevelRow="1" x14ac:dyDescent="0.2"/>
  <cols>
    <col min="1" max="9" width="30.6640625" customWidth="1"/>
    <col min="10" max="48" width="11.83203125" customWidth="1"/>
    <col min="49" max="49" width="27" customWidth="1"/>
    <col min="50" max="58" width="20.6640625" customWidth="1"/>
  </cols>
  <sheetData>
    <row r="1" spans="1:49" ht="25.25" customHeight="1" x14ac:dyDescent="0.2">
      <c r="A1" s="2" t="s">
        <v>66</v>
      </c>
      <c r="B1" s="94" t="s">
        <v>95</v>
      </c>
      <c r="C1" s="94" t="s">
        <v>96</v>
      </c>
      <c r="D1" s="94" t="s">
        <v>1475</v>
      </c>
      <c r="E1" s="94" t="s">
        <v>1476</v>
      </c>
      <c r="F1" s="94" t="s">
        <v>1477</v>
      </c>
      <c r="G1" s="94" t="s">
        <v>1478</v>
      </c>
      <c r="H1" s="94" t="s">
        <v>1479</v>
      </c>
      <c r="I1" s="94" t="s">
        <v>1321</v>
      </c>
      <c r="J1" s="254" t="s">
        <v>1410</v>
      </c>
      <c r="K1" s="254" t="s">
        <v>1411</v>
      </c>
      <c r="L1" s="254" t="s">
        <v>1412</v>
      </c>
      <c r="M1" s="254" t="s">
        <v>1413</v>
      </c>
      <c r="N1" s="254" t="s">
        <v>1414</v>
      </c>
      <c r="O1" s="254" t="s">
        <v>1415</v>
      </c>
      <c r="P1" s="254" t="s">
        <v>1416</v>
      </c>
      <c r="Q1" s="254" t="s">
        <v>1417</v>
      </c>
      <c r="R1" s="254" t="s">
        <v>1418</v>
      </c>
      <c r="S1" s="254" t="s">
        <v>1419</v>
      </c>
      <c r="T1" s="254" t="s">
        <v>1420</v>
      </c>
      <c r="U1" s="254" t="s">
        <v>1421</v>
      </c>
      <c r="V1" s="254" t="s">
        <v>1422</v>
      </c>
      <c r="W1" s="254" t="s">
        <v>1423</v>
      </c>
      <c r="X1" s="254" t="s">
        <v>1424</v>
      </c>
      <c r="Y1" s="254" t="s">
        <v>1425</v>
      </c>
      <c r="Z1" s="254" t="s">
        <v>1426</v>
      </c>
      <c r="AA1" s="254" t="s">
        <v>1427</v>
      </c>
      <c r="AB1" s="254" t="s">
        <v>1428</v>
      </c>
      <c r="AC1" s="254" t="s">
        <v>1429</v>
      </c>
      <c r="AD1" s="254" t="s">
        <v>1430</v>
      </c>
      <c r="AE1" s="254" t="s">
        <v>1431</v>
      </c>
      <c r="AF1" s="254" t="s">
        <v>1432</v>
      </c>
      <c r="AG1" s="254" t="s">
        <v>1433</v>
      </c>
      <c r="AH1" s="254" t="s">
        <v>1434</v>
      </c>
      <c r="AI1" s="254" t="s">
        <v>1435</v>
      </c>
      <c r="AJ1" s="254" t="s">
        <v>1436</v>
      </c>
      <c r="AK1" s="254" t="s">
        <v>1437</v>
      </c>
      <c r="AL1" s="254" t="s">
        <v>1438</v>
      </c>
      <c r="AM1" s="254" t="s">
        <v>1439</v>
      </c>
      <c r="AN1" s="254" t="s">
        <v>1440</v>
      </c>
      <c r="AO1" s="254" t="s">
        <v>1441</v>
      </c>
      <c r="AP1" s="254" t="s">
        <v>1442</v>
      </c>
      <c r="AQ1" s="254" t="s">
        <v>1443</v>
      </c>
      <c r="AR1" s="254" t="s">
        <v>1444</v>
      </c>
      <c r="AS1" s="254" t="s">
        <v>1445</v>
      </c>
      <c r="AT1" s="254" t="s">
        <v>1446</v>
      </c>
      <c r="AU1" s="254" t="s">
        <v>1447</v>
      </c>
      <c r="AV1" s="254" t="s">
        <v>1448</v>
      </c>
      <c r="AW1" s="94" t="s">
        <v>1449</v>
      </c>
    </row>
    <row r="2" spans="1:49" ht="25.25" customHeight="1" x14ac:dyDescent="0.2">
      <c r="A2" s="32" t="s">
        <v>68</v>
      </c>
      <c r="B2" s="162" t="s">
        <v>1480</v>
      </c>
      <c r="C2" s="162" t="s">
        <v>1458</v>
      </c>
      <c r="D2" s="162" t="s">
        <v>1261</v>
      </c>
      <c r="E2" s="162" t="s">
        <v>1261</v>
      </c>
      <c r="F2" s="162" t="s">
        <v>1261</v>
      </c>
      <c r="G2" s="162" t="s">
        <v>1261</v>
      </c>
      <c r="H2" s="162" t="s">
        <v>1261</v>
      </c>
      <c r="I2" s="162" t="s">
        <v>1261</v>
      </c>
      <c r="J2" s="167"/>
      <c r="K2" s="167"/>
      <c r="L2" s="167"/>
      <c r="M2" s="167"/>
      <c r="N2" s="167"/>
      <c r="O2" s="167"/>
      <c r="P2" s="167"/>
      <c r="Q2" s="167"/>
      <c r="R2" s="167"/>
      <c r="S2" s="167"/>
      <c r="T2" s="167"/>
      <c r="U2" s="167"/>
      <c r="V2" s="167"/>
      <c r="W2" s="167"/>
      <c r="X2" s="167"/>
      <c r="Y2" s="167"/>
      <c r="Z2" s="167"/>
      <c r="AA2" s="167"/>
      <c r="AB2" s="167"/>
      <c r="AC2" s="167"/>
      <c r="AD2" s="167"/>
      <c r="AE2" s="167"/>
      <c r="AF2" s="167"/>
      <c r="AG2" s="167"/>
      <c r="AH2" s="167"/>
      <c r="AI2" s="167"/>
      <c r="AJ2" s="167"/>
      <c r="AK2" s="167"/>
      <c r="AL2" s="167"/>
      <c r="AM2" s="167"/>
      <c r="AN2" s="167"/>
      <c r="AO2" s="167"/>
      <c r="AP2" s="167"/>
      <c r="AQ2" s="167"/>
      <c r="AR2" s="167"/>
      <c r="AS2" s="167"/>
      <c r="AT2" s="167"/>
      <c r="AU2" s="167"/>
      <c r="AV2" s="167"/>
      <c r="AW2" s="163"/>
    </row>
    <row r="3" spans="1:49" ht="25.25" customHeight="1" outlineLevel="1" x14ac:dyDescent="0.2">
      <c r="A3" s="43" t="s">
        <v>17</v>
      </c>
      <c r="B3" s="157" t="s">
        <v>1191</v>
      </c>
      <c r="C3" s="157" t="s">
        <v>1191</v>
      </c>
      <c r="D3" s="157" t="s">
        <v>1190</v>
      </c>
      <c r="E3" s="157" t="s">
        <v>1191</v>
      </c>
      <c r="F3" s="157" t="s">
        <v>1191</v>
      </c>
      <c r="G3" s="157" t="s">
        <v>1191</v>
      </c>
      <c r="H3" s="157" t="s">
        <v>1190</v>
      </c>
      <c r="I3" s="157" t="s">
        <v>1190</v>
      </c>
      <c r="J3" s="167"/>
      <c r="K3" s="167"/>
      <c r="L3" s="167"/>
      <c r="M3" s="167"/>
      <c r="N3" s="167"/>
      <c r="O3" s="167"/>
      <c r="P3" s="167"/>
      <c r="Q3" s="167"/>
      <c r="R3" s="167"/>
      <c r="S3" s="167"/>
      <c r="T3" s="167"/>
      <c r="U3" s="167"/>
      <c r="V3" s="167"/>
      <c r="W3" s="167"/>
      <c r="X3" s="167"/>
      <c r="Y3" s="167"/>
      <c r="Z3" s="167"/>
      <c r="AA3" s="167"/>
      <c r="AB3" s="167"/>
      <c r="AC3" s="167"/>
      <c r="AD3" s="167"/>
      <c r="AE3" s="167"/>
      <c r="AF3" s="167"/>
      <c r="AG3" s="167"/>
      <c r="AH3" s="167"/>
      <c r="AI3" s="167"/>
      <c r="AJ3" s="167"/>
      <c r="AK3" s="167"/>
      <c r="AL3" s="167"/>
      <c r="AM3" s="167"/>
      <c r="AN3" s="167"/>
      <c r="AO3" s="167"/>
      <c r="AP3" s="167"/>
      <c r="AQ3" s="167"/>
      <c r="AR3" s="167"/>
      <c r="AS3" s="167"/>
      <c r="AT3" s="167"/>
      <c r="AU3" s="167"/>
      <c r="AV3" s="167"/>
      <c r="AW3" s="163"/>
    </row>
    <row r="4" spans="1:49" ht="25.25" customHeight="1" outlineLevel="1" x14ac:dyDescent="0.2">
      <c r="A4" s="5" t="s">
        <v>71</v>
      </c>
      <c r="B4" s="158" t="s">
        <v>1192</v>
      </c>
      <c r="C4" s="158" t="s">
        <v>1192</v>
      </c>
      <c r="D4" s="158" t="s">
        <v>1192</v>
      </c>
      <c r="E4" s="158"/>
      <c r="F4" s="158" t="s">
        <v>1192</v>
      </c>
      <c r="G4" s="158" t="s">
        <v>1192</v>
      </c>
      <c r="H4" s="158" t="s">
        <v>1192</v>
      </c>
      <c r="I4" s="158" t="s">
        <v>1192</v>
      </c>
      <c r="J4" s="167"/>
      <c r="K4" s="167"/>
      <c r="L4" s="167"/>
      <c r="M4" s="167"/>
      <c r="N4" s="167"/>
      <c r="O4" s="167"/>
      <c r="P4" s="167"/>
      <c r="Q4" s="167"/>
      <c r="R4" s="167"/>
      <c r="S4" s="167"/>
      <c r="T4" s="167"/>
      <c r="U4" s="167"/>
      <c r="V4" s="167"/>
      <c r="W4" s="167"/>
      <c r="X4" s="167"/>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4"/>
    </row>
    <row r="5" spans="1:49" ht="25.25" customHeight="1" outlineLevel="1" x14ac:dyDescent="0.2">
      <c r="A5" s="5" t="s">
        <v>73</v>
      </c>
      <c r="B5" s="158">
        <v>255</v>
      </c>
      <c r="C5" s="158">
        <v>255</v>
      </c>
      <c r="D5" s="158">
        <v>255</v>
      </c>
      <c r="E5" s="158"/>
      <c r="F5" s="158">
        <v>40</v>
      </c>
      <c r="G5" s="158">
        <v>40</v>
      </c>
      <c r="H5" s="158">
        <v>40</v>
      </c>
      <c r="I5" s="158">
        <v>40</v>
      </c>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4"/>
    </row>
    <row r="6" spans="1:49" ht="25.25" customHeight="1" outlineLevel="1" x14ac:dyDescent="0.2">
      <c r="A6" s="5" t="s">
        <v>75</v>
      </c>
      <c r="B6" s="158" t="s">
        <v>1195</v>
      </c>
      <c r="C6" s="158" t="s">
        <v>1195</v>
      </c>
      <c r="D6" s="158" t="s">
        <v>1195</v>
      </c>
      <c r="E6" s="158"/>
      <c r="F6" s="158" t="s">
        <v>1195</v>
      </c>
      <c r="G6" s="158" t="s">
        <v>1195</v>
      </c>
      <c r="H6" s="158" t="s">
        <v>1195</v>
      </c>
      <c r="I6" s="158" t="s">
        <v>1195</v>
      </c>
      <c r="J6" s="167"/>
      <c r="K6" s="167"/>
      <c r="L6" s="167"/>
      <c r="M6" s="167"/>
      <c r="N6" s="167"/>
      <c r="O6" s="167"/>
      <c r="P6" s="167"/>
      <c r="Q6" s="167"/>
      <c r="R6" s="167"/>
      <c r="S6" s="167"/>
      <c r="T6" s="167"/>
      <c r="U6" s="167"/>
      <c r="V6" s="167"/>
      <c r="W6" s="167"/>
      <c r="X6" s="167"/>
      <c r="Y6" s="167"/>
      <c r="Z6" s="167"/>
      <c r="AA6" s="167"/>
      <c r="AB6" s="167"/>
      <c r="AC6" s="167"/>
      <c r="AD6" s="167"/>
      <c r="AE6" s="167"/>
      <c r="AF6" s="167"/>
      <c r="AG6" s="167"/>
      <c r="AH6" s="167"/>
      <c r="AI6" s="167"/>
      <c r="AJ6" s="167"/>
      <c r="AK6" s="167"/>
      <c r="AL6" s="167"/>
      <c r="AM6" s="167"/>
      <c r="AN6" s="167"/>
      <c r="AO6" s="167"/>
      <c r="AP6" s="167"/>
      <c r="AQ6" s="167"/>
      <c r="AR6" s="167"/>
      <c r="AS6" s="167"/>
      <c r="AT6" s="167"/>
      <c r="AU6" s="167"/>
      <c r="AV6" s="167"/>
      <c r="AW6" s="165" t="s">
        <v>1450</v>
      </c>
    </row>
    <row r="7" spans="1:49" ht="25.25" customHeight="1" outlineLevel="1" x14ac:dyDescent="0.2">
      <c r="A7" s="5" t="s">
        <v>77</v>
      </c>
      <c r="B7" s="158" t="s">
        <v>1195</v>
      </c>
      <c r="C7" s="158" t="s">
        <v>1195</v>
      </c>
      <c r="D7" s="158" t="s">
        <v>1195</v>
      </c>
      <c r="E7" s="158"/>
      <c r="F7" s="158" t="s">
        <v>1195</v>
      </c>
      <c r="G7" s="158" t="s">
        <v>1195</v>
      </c>
      <c r="H7" s="158" t="s">
        <v>1195</v>
      </c>
      <c r="I7" s="158" t="s">
        <v>1195</v>
      </c>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5"/>
    </row>
    <row r="8" spans="1:49" ht="128" outlineLevel="1" x14ac:dyDescent="0.2">
      <c r="A8" s="44" t="s">
        <v>65</v>
      </c>
      <c r="B8" s="159" t="s">
        <v>1481</v>
      </c>
      <c r="C8" s="159" t="s">
        <v>1482</v>
      </c>
      <c r="D8" s="159" t="s">
        <v>1483</v>
      </c>
      <c r="E8" s="159" t="s">
        <v>1484</v>
      </c>
      <c r="F8" s="159" t="s">
        <v>1485</v>
      </c>
      <c r="G8" s="159" t="s">
        <v>1486</v>
      </c>
      <c r="H8" s="159" t="s">
        <v>1487</v>
      </c>
      <c r="I8" s="159" t="s">
        <v>1451</v>
      </c>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6" t="s">
        <v>1452</v>
      </c>
    </row>
    <row r="9" spans="1:49" s="181" customFormat="1" x14ac:dyDescent="0.2">
      <c r="A9" s="178"/>
      <c r="B9" s="173" t="s">
        <v>1488</v>
      </c>
      <c r="C9" s="173"/>
      <c r="D9" s="217" t="s">
        <v>120</v>
      </c>
      <c r="E9" s="217" t="s">
        <v>1489</v>
      </c>
      <c r="F9" s="217" t="s">
        <v>1490</v>
      </c>
      <c r="G9" s="172" t="s">
        <v>1468</v>
      </c>
      <c r="H9" s="179" t="s">
        <v>1387</v>
      </c>
      <c r="I9" s="172" t="s">
        <v>1491</v>
      </c>
      <c r="J9" s="173">
        <v>0.02</v>
      </c>
      <c r="K9" s="173">
        <v>3.94</v>
      </c>
      <c r="L9" s="173">
        <v>2.4</v>
      </c>
      <c r="M9" s="173" t="s">
        <v>1453</v>
      </c>
      <c r="N9" s="173">
        <v>10</v>
      </c>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89"/>
    </row>
    <row r="10" spans="1:49" s="181" customFormat="1" x14ac:dyDescent="0.2">
      <c r="A10" s="178"/>
      <c r="B10" s="173"/>
      <c r="C10" s="173" t="s">
        <v>423</v>
      </c>
      <c r="D10" s="217" t="s">
        <v>1492</v>
      </c>
      <c r="E10" s="217"/>
      <c r="F10" s="217"/>
      <c r="G10" s="172" t="s">
        <v>1472</v>
      </c>
      <c r="H10" s="179" t="s">
        <v>1387</v>
      </c>
      <c r="I10" s="172" t="s">
        <v>1493</v>
      </c>
      <c r="J10" s="173"/>
      <c r="K10" s="173"/>
      <c r="L10" s="173"/>
      <c r="M10" s="173"/>
      <c r="N10" s="173"/>
      <c r="O10" s="173"/>
      <c r="P10" s="173"/>
      <c r="Q10" s="173"/>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89"/>
    </row>
    <row r="11" spans="1:49" x14ac:dyDescent="0.2">
      <c r="A11" s="8"/>
      <c r="B11" s="155"/>
      <c r="C11" s="155"/>
      <c r="D11" s="218"/>
      <c r="E11" s="218"/>
      <c r="F11" s="218"/>
      <c r="G11" s="7"/>
      <c r="H11" s="7"/>
      <c r="I11" s="7"/>
      <c r="J11" s="155"/>
      <c r="K11" s="155"/>
      <c r="L11" s="155"/>
      <c r="M11" s="155"/>
      <c r="N11" s="155"/>
      <c r="O11" s="155"/>
      <c r="P11" s="155"/>
      <c r="Q11" s="155"/>
      <c r="R11" s="155"/>
      <c r="S11" s="155"/>
      <c r="T11" s="155"/>
      <c r="U11" s="155"/>
      <c r="V11" s="155"/>
      <c r="W11" s="155"/>
      <c r="X11" s="155"/>
      <c r="Y11" s="155"/>
      <c r="Z11" s="155"/>
      <c r="AA11" s="155"/>
      <c r="AB11" s="155"/>
      <c r="AC11" s="155"/>
      <c r="AD11" s="155"/>
      <c r="AE11" s="155"/>
      <c r="AF11" s="155"/>
      <c r="AG11" s="155"/>
      <c r="AH11" s="155"/>
      <c r="AI11" s="155"/>
      <c r="AJ11" s="155"/>
      <c r="AK11" s="155"/>
      <c r="AL11" s="155"/>
      <c r="AM11" s="155"/>
      <c r="AN11" s="155"/>
      <c r="AO11" s="155"/>
      <c r="AP11" s="155"/>
      <c r="AQ11" s="155"/>
      <c r="AR11" s="155"/>
      <c r="AS11" s="155"/>
      <c r="AT11" s="155"/>
      <c r="AU11" s="155"/>
      <c r="AV11" s="155"/>
      <c r="AW11" s="10"/>
    </row>
    <row r="12" spans="1:49" x14ac:dyDescent="0.2">
      <c r="A12" s="8"/>
      <c r="B12" s="155"/>
      <c r="C12" s="155"/>
      <c r="D12" s="218"/>
      <c r="E12" s="218"/>
      <c r="F12" s="218"/>
      <c r="G12" s="7"/>
      <c r="H12" s="7"/>
      <c r="I12" s="7"/>
      <c r="J12" s="155"/>
      <c r="K12" s="155"/>
      <c r="L12" s="155"/>
      <c r="M12" s="155"/>
      <c r="N12" s="155"/>
      <c r="O12" s="155"/>
      <c r="P12" s="155"/>
      <c r="Q12" s="155"/>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55"/>
      <c r="AR12" s="155"/>
      <c r="AS12" s="155"/>
      <c r="AT12" s="155"/>
      <c r="AU12" s="155"/>
      <c r="AV12" s="155"/>
      <c r="AW12" s="10"/>
    </row>
    <row r="13" spans="1:49" x14ac:dyDescent="0.2">
      <c r="A13" s="8"/>
      <c r="B13" s="155"/>
      <c r="C13" s="155"/>
      <c r="D13" s="218"/>
      <c r="E13" s="218"/>
      <c r="F13" s="218"/>
      <c r="G13" s="7"/>
      <c r="H13" s="7"/>
      <c r="I13" s="7"/>
      <c r="J13" s="155"/>
      <c r="K13" s="155"/>
      <c r="L13" s="155"/>
      <c r="M13" s="155"/>
      <c r="N13" s="155"/>
      <c r="O13" s="155"/>
      <c r="P13" s="155"/>
      <c r="Q13" s="155"/>
      <c r="R13" s="155"/>
      <c r="S13" s="155"/>
      <c r="T13" s="155"/>
      <c r="U13" s="155"/>
      <c r="V13" s="155"/>
      <c r="W13" s="155"/>
      <c r="X13" s="155"/>
      <c r="Y13" s="155"/>
      <c r="Z13" s="155"/>
      <c r="AA13" s="155"/>
      <c r="AB13" s="155"/>
      <c r="AC13" s="155"/>
      <c r="AD13" s="155"/>
      <c r="AE13" s="155"/>
      <c r="AF13" s="155"/>
      <c r="AG13" s="155"/>
      <c r="AH13" s="155"/>
      <c r="AI13" s="155"/>
      <c r="AJ13" s="155"/>
      <c r="AK13" s="155"/>
      <c r="AL13" s="155"/>
      <c r="AM13" s="155"/>
      <c r="AN13" s="155"/>
      <c r="AO13" s="155"/>
      <c r="AP13" s="155"/>
      <c r="AQ13" s="155"/>
      <c r="AR13" s="155"/>
      <c r="AS13" s="155"/>
      <c r="AT13" s="155"/>
      <c r="AU13" s="155"/>
      <c r="AV13" s="155"/>
      <c r="AW13" s="10"/>
    </row>
    <row r="14" spans="1:49" x14ac:dyDescent="0.2">
      <c r="A14" s="8"/>
      <c r="B14" s="155"/>
      <c r="C14" s="155"/>
      <c r="D14" s="218"/>
      <c r="E14" s="218"/>
      <c r="F14" s="218"/>
      <c r="G14" s="7"/>
      <c r="H14" s="7"/>
      <c r="I14" s="7"/>
      <c r="J14" s="155"/>
      <c r="K14" s="155"/>
      <c r="L14" s="155"/>
      <c r="M14" s="155"/>
      <c r="N14" s="155"/>
      <c r="O14" s="155"/>
      <c r="P14" s="155"/>
      <c r="Q14" s="155"/>
      <c r="R14" s="155"/>
      <c r="S14" s="155"/>
      <c r="T14" s="155"/>
      <c r="U14" s="155"/>
      <c r="V14" s="155"/>
      <c r="W14" s="155"/>
      <c r="X14" s="155"/>
      <c r="Y14" s="155"/>
      <c r="Z14" s="155"/>
      <c r="AA14" s="155"/>
      <c r="AB14" s="155"/>
      <c r="AC14" s="155"/>
      <c r="AD14" s="155"/>
      <c r="AE14" s="155"/>
      <c r="AF14" s="155"/>
      <c r="AG14" s="155"/>
      <c r="AH14" s="155"/>
      <c r="AI14" s="155"/>
      <c r="AJ14" s="155"/>
      <c r="AK14" s="155"/>
      <c r="AL14" s="155"/>
      <c r="AM14" s="155"/>
      <c r="AN14" s="155"/>
      <c r="AO14" s="155"/>
      <c r="AP14" s="155"/>
      <c r="AQ14" s="155"/>
      <c r="AR14" s="155"/>
      <c r="AS14" s="155"/>
      <c r="AT14" s="155"/>
      <c r="AU14" s="155"/>
      <c r="AV14" s="155"/>
      <c r="AW14" s="10"/>
    </row>
    <row r="15" spans="1:49" x14ac:dyDescent="0.2">
      <c r="A15" s="8"/>
      <c r="B15" s="155"/>
      <c r="C15" s="155"/>
      <c r="D15" s="218"/>
      <c r="E15" s="218"/>
      <c r="F15" s="218"/>
      <c r="G15" s="7"/>
      <c r="H15" s="7"/>
      <c r="I15" s="7"/>
      <c r="J15" s="155"/>
      <c r="K15" s="155"/>
      <c r="L15" s="155"/>
      <c r="M15" s="155"/>
      <c r="N15" s="155"/>
      <c r="O15" s="155"/>
      <c r="P15" s="155"/>
      <c r="Q15" s="155"/>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55"/>
      <c r="AR15" s="155"/>
      <c r="AS15" s="155"/>
      <c r="AT15" s="155"/>
      <c r="AU15" s="155"/>
      <c r="AV15" s="155"/>
      <c r="AW15" s="10"/>
    </row>
    <row r="16" spans="1:49" x14ac:dyDescent="0.2">
      <c r="A16" s="8"/>
      <c r="B16" s="155"/>
      <c r="C16" s="155"/>
      <c r="D16" s="218"/>
      <c r="E16" s="218"/>
      <c r="F16" s="218"/>
      <c r="G16" s="257"/>
      <c r="H16" s="7"/>
      <c r="I16" s="257"/>
      <c r="J16" s="155"/>
      <c r="K16" s="155"/>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55"/>
      <c r="AR16" s="155"/>
      <c r="AS16" s="155"/>
      <c r="AT16" s="155"/>
      <c r="AU16" s="155"/>
      <c r="AV16" s="155"/>
      <c r="AW16" s="10"/>
    </row>
    <row r="17" spans="1:49" x14ac:dyDescent="0.2">
      <c r="A17" s="8"/>
      <c r="B17" s="155"/>
      <c r="C17" s="155"/>
      <c r="D17" s="218"/>
      <c r="E17" s="218"/>
      <c r="F17" s="218"/>
      <c r="G17" s="257"/>
      <c r="H17" s="7"/>
      <c r="I17" s="257"/>
      <c r="J17" s="155"/>
      <c r="K17" s="155"/>
      <c r="L17" s="155"/>
      <c r="M17" s="155"/>
      <c r="N17" s="155"/>
      <c r="O17" s="155"/>
      <c r="P17" s="155"/>
      <c r="Q17" s="155"/>
      <c r="R17" s="155"/>
      <c r="S17" s="155"/>
      <c r="T17" s="155"/>
      <c r="U17" s="155"/>
      <c r="V17" s="155"/>
      <c r="W17" s="155"/>
      <c r="X17" s="155"/>
      <c r="Y17" s="155"/>
      <c r="Z17" s="155"/>
      <c r="AA17" s="155"/>
      <c r="AB17" s="155"/>
      <c r="AC17" s="155"/>
      <c r="AD17" s="155"/>
      <c r="AE17" s="155"/>
      <c r="AF17" s="155"/>
      <c r="AG17" s="155"/>
      <c r="AH17" s="155"/>
      <c r="AI17" s="155"/>
      <c r="AJ17" s="155"/>
      <c r="AK17" s="155"/>
      <c r="AL17" s="155"/>
      <c r="AM17" s="155"/>
      <c r="AN17" s="155"/>
      <c r="AO17" s="155"/>
      <c r="AP17" s="155"/>
      <c r="AQ17" s="155"/>
      <c r="AR17" s="155"/>
      <c r="AS17" s="155"/>
      <c r="AT17" s="155"/>
      <c r="AU17" s="155"/>
      <c r="AV17" s="155"/>
      <c r="AW17" s="10"/>
    </row>
    <row r="18" spans="1:49" x14ac:dyDescent="0.2">
      <c r="A18" s="8"/>
      <c r="B18" s="155"/>
      <c r="C18" s="155"/>
      <c r="D18" s="218"/>
      <c r="E18" s="218"/>
      <c r="F18" s="218"/>
      <c r="G18" s="257"/>
      <c r="H18" s="7"/>
      <c r="I18" s="257"/>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55"/>
      <c r="AR18" s="155"/>
      <c r="AS18" s="155"/>
      <c r="AT18" s="155"/>
      <c r="AU18" s="155"/>
      <c r="AV18" s="155"/>
      <c r="AW18" s="10"/>
    </row>
    <row r="19" spans="1:49" x14ac:dyDescent="0.2">
      <c r="A19" s="8"/>
      <c r="B19" s="155"/>
      <c r="C19" s="155"/>
      <c r="D19" s="218"/>
      <c r="E19" s="218"/>
      <c r="F19" s="218"/>
      <c r="G19" s="257"/>
      <c r="H19" s="7"/>
      <c r="I19" s="257"/>
      <c r="J19" s="155"/>
      <c r="K19" s="155"/>
      <c r="L19" s="155"/>
      <c r="M19" s="155"/>
      <c r="N19" s="155"/>
      <c r="O19" s="155"/>
      <c r="P19" s="155"/>
      <c r="Q19" s="155"/>
      <c r="R19" s="155"/>
      <c r="S19" s="155"/>
      <c r="T19" s="155"/>
      <c r="U19" s="155"/>
      <c r="V19" s="155"/>
      <c r="W19" s="155"/>
      <c r="X19" s="155"/>
      <c r="Y19" s="155"/>
      <c r="Z19" s="155"/>
      <c r="AA19" s="155"/>
      <c r="AB19" s="155"/>
      <c r="AC19" s="155"/>
      <c r="AD19" s="155"/>
      <c r="AE19" s="155"/>
      <c r="AF19" s="155"/>
      <c r="AG19" s="155"/>
      <c r="AH19" s="155"/>
      <c r="AI19" s="155"/>
      <c r="AJ19" s="155"/>
      <c r="AK19" s="155"/>
      <c r="AL19" s="155"/>
      <c r="AM19" s="155"/>
      <c r="AN19" s="155"/>
      <c r="AO19" s="155"/>
      <c r="AP19" s="155"/>
      <c r="AQ19" s="155"/>
      <c r="AR19" s="155"/>
      <c r="AS19" s="155"/>
      <c r="AT19" s="155"/>
      <c r="AU19" s="155"/>
      <c r="AV19" s="155"/>
      <c r="AW19" s="10"/>
    </row>
    <row r="20" spans="1:49" x14ac:dyDescent="0.2">
      <c r="A20" s="8"/>
      <c r="B20" s="155"/>
      <c r="C20" s="155"/>
      <c r="D20" s="218"/>
      <c r="E20" s="218"/>
      <c r="F20" s="218"/>
      <c r="G20" s="257"/>
      <c r="H20" s="7"/>
      <c r="I20" s="257"/>
      <c r="J20" s="155"/>
      <c r="K20" s="155"/>
      <c r="L20" s="155"/>
      <c r="M20" s="155"/>
      <c r="N20" s="155"/>
      <c r="O20" s="155"/>
      <c r="P20" s="155"/>
      <c r="Q20" s="155"/>
      <c r="R20" s="155"/>
      <c r="S20" s="155"/>
      <c r="T20" s="155"/>
      <c r="U20" s="155"/>
      <c r="V20" s="155"/>
      <c r="W20" s="155"/>
      <c r="X20" s="155"/>
      <c r="Y20" s="155"/>
      <c r="Z20" s="155"/>
      <c r="AA20" s="155"/>
      <c r="AB20" s="155"/>
      <c r="AC20" s="155"/>
      <c r="AD20" s="155"/>
      <c r="AE20" s="155"/>
      <c r="AF20" s="155"/>
      <c r="AG20" s="155"/>
      <c r="AH20" s="155"/>
      <c r="AI20" s="155"/>
      <c r="AJ20" s="155"/>
      <c r="AK20" s="155"/>
      <c r="AL20" s="155"/>
      <c r="AM20" s="155"/>
      <c r="AN20" s="155"/>
      <c r="AO20" s="155"/>
      <c r="AP20" s="155"/>
      <c r="AQ20" s="155"/>
      <c r="AR20" s="155"/>
      <c r="AS20" s="155"/>
      <c r="AT20" s="155"/>
      <c r="AU20" s="155"/>
      <c r="AV20" s="155"/>
      <c r="AW20" s="10"/>
    </row>
    <row r="21" spans="1:49" x14ac:dyDescent="0.2">
      <c r="A21" s="8"/>
      <c r="B21" s="155"/>
      <c r="C21" s="155"/>
      <c r="D21" s="218"/>
      <c r="E21" s="218"/>
      <c r="F21" s="218"/>
      <c r="G21" s="257"/>
      <c r="H21" s="261"/>
      <c r="I21" s="257"/>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0"/>
    </row>
    <row r="22" spans="1:49" x14ac:dyDescent="0.2">
      <c r="A22" s="8"/>
      <c r="B22" s="155"/>
      <c r="C22" s="155"/>
      <c r="D22" s="218"/>
      <c r="E22" s="218"/>
      <c r="F22" s="218"/>
      <c r="G22" s="257"/>
      <c r="H22" s="261"/>
      <c r="I22" s="257"/>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c r="AU22" s="155"/>
      <c r="AV22" s="155"/>
      <c r="AW22" s="10"/>
    </row>
    <row r="23" spans="1:49" x14ac:dyDescent="0.2">
      <c r="A23" s="8"/>
      <c r="B23" s="155"/>
      <c r="C23" s="155"/>
      <c r="D23" s="218"/>
      <c r="E23" s="218"/>
      <c r="F23" s="218"/>
      <c r="G23" s="257"/>
      <c r="H23" s="261"/>
      <c r="I23" s="257"/>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5"/>
      <c r="AW23" s="10"/>
    </row>
    <row r="24" spans="1:49" x14ac:dyDescent="0.2">
      <c r="A24" s="8"/>
      <c r="B24" s="155"/>
      <c r="C24" s="155"/>
      <c r="D24" s="218"/>
      <c r="E24" s="218"/>
      <c r="F24" s="218"/>
      <c r="G24" s="257"/>
      <c r="H24" s="261"/>
      <c r="I24" s="257"/>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0"/>
    </row>
    <row r="25" spans="1:49" x14ac:dyDescent="0.2">
      <c r="A25" s="8"/>
      <c r="B25" s="155"/>
      <c r="C25" s="155"/>
      <c r="D25" s="218"/>
      <c r="E25" s="218"/>
      <c r="F25" s="218"/>
      <c r="G25" s="257"/>
      <c r="H25" s="261"/>
      <c r="I25" s="257"/>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c r="AU25" s="155"/>
      <c r="AV25" s="155"/>
      <c r="AW25" s="10"/>
    </row>
    <row r="26" spans="1:49" x14ac:dyDescent="0.2">
      <c r="A26" s="8"/>
      <c r="B26" s="155"/>
      <c r="C26" s="155"/>
      <c r="D26" s="218"/>
      <c r="E26" s="218"/>
      <c r="F26" s="218"/>
      <c r="G26" s="257"/>
      <c r="H26" s="261"/>
      <c r="I26" s="257"/>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c r="AU26" s="155"/>
      <c r="AV26" s="155"/>
      <c r="AW26" s="10"/>
    </row>
    <row r="27" spans="1:49" x14ac:dyDescent="0.2">
      <c r="A27" s="8"/>
      <c r="B27" s="155"/>
      <c r="C27" s="155"/>
      <c r="D27" s="218"/>
      <c r="E27" s="218"/>
      <c r="F27" s="218"/>
      <c r="G27" s="257"/>
      <c r="H27" s="261"/>
      <c r="I27" s="257"/>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c r="AU27" s="155"/>
      <c r="AV27" s="155"/>
      <c r="AW27" s="10"/>
    </row>
    <row r="28" spans="1:49" x14ac:dyDescent="0.2">
      <c r="A28" s="8"/>
      <c r="B28" s="155"/>
      <c r="C28" s="155"/>
      <c r="D28" s="218"/>
      <c r="E28" s="218"/>
      <c r="F28" s="218"/>
      <c r="G28" s="257"/>
      <c r="H28" s="261"/>
      <c r="I28" s="257"/>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c r="AU28" s="155"/>
      <c r="AV28" s="155"/>
      <c r="AW28" s="10"/>
    </row>
    <row r="29" spans="1:49" x14ac:dyDescent="0.2">
      <c r="A29" s="8"/>
      <c r="B29" s="155"/>
      <c r="C29" s="155"/>
      <c r="D29" s="218"/>
      <c r="E29" s="218"/>
      <c r="F29" s="218"/>
      <c r="G29" s="257"/>
      <c r="H29" s="261"/>
      <c r="I29" s="257"/>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c r="AU29" s="155"/>
      <c r="AV29" s="155"/>
      <c r="AW29" s="10"/>
    </row>
    <row r="30" spans="1:49" x14ac:dyDescent="0.2">
      <c r="A30" s="8"/>
      <c r="B30" s="155"/>
      <c r="C30" s="155"/>
      <c r="D30" s="218"/>
      <c r="E30" s="218"/>
      <c r="F30" s="218"/>
      <c r="G30" s="257"/>
      <c r="H30" s="261"/>
      <c r="I30" s="257"/>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c r="AU30" s="155"/>
      <c r="AV30" s="155"/>
      <c r="AW30" s="10"/>
    </row>
    <row r="31" spans="1:49" x14ac:dyDescent="0.2">
      <c r="A31" s="8"/>
      <c r="B31" s="155"/>
      <c r="C31" s="155"/>
      <c r="D31" s="218"/>
      <c r="E31" s="218"/>
      <c r="F31" s="218"/>
      <c r="G31" s="257"/>
      <c r="H31" s="261"/>
      <c r="I31" s="257"/>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c r="AU31" s="155"/>
      <c r="AV31" s="155"/>
      <c r="AW31" s="10"/>
    </row>
    <row r="32" spans="1:49" x14ac:dyDescent="0.2">
      <c r="A32" s="8"/>
      <c r="B32" s="155"/>
      <c r="C32" s="155"/>
      <c r="D32" s="218"/>
      <c r="E32" s="218"/>
      <c r="F32" s="218"/>
      <c r="G32" s="257"/>
      <c r="H32" s="261"/>
      <c r="I32" s="257"/>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c r="AU32" s="155"/>
      <c r="AV32" s="155"/>
      <c r="AW32" s="10"/>
    </row>
    <row r="33" spans="1:49" x14ac:dyDescent="0.2">
      <c r="A33" s="8"/>
      <c r="B33" s="155"/>
      <c r="C33" s="155"/>
      <c r="D33" s="218"/>
      <c r="E33" s="218"/>
      <c r="F33" s="218"/>
      <c r="G33" s="257"/>
      <c r="H33" s="261"/>
      <c r="I33" s="257"/>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0"/>
    </row>
    <row r="34" spans="1:49" x14ac:dyDescent="0.2">
      <c r="A34" s="8"/>
      <c r="B34" s="155"/>
      <c r="C34" s="155"/>
      <c r="D34" s="218"/>
      <c r="E34" s="218"/>
      <c r="F34" s="218"/>
      <c r="G34" s="257"/>
      <c r="H34" s="261"/>
      <c r="I34" s="257"/>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0"/>
    </row>
    <row r="35" spans="1:49" x14ac:dyDescent="0.2">
      <c r="A35" s="8"/>
      <c r="B35" s="155"/>
      <c r="C35" s="155"/>
      <c r="D35" s="218"/>
      <c r="E35" s="218"/>
      <c r="F35" s="218"/>
      <c r="G35" s="257"/>
      <c r="H35" s="261"/>
      <c r="I35" s="257"/>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0"/>
    </row>
    <row r="36" spans="1:49" x14ac:dyDescent="0.2">
      <c r="A36" s="8"/>
      <c r="B36" s="155"/>
      <c r="C36" s="155"/>
      <c r="D36" s="218"/>
      <c r="E36" s="218"/>
      <c r="F36" s="218"/>
      <c r="G36" s="257"/>
      <c r="H36" s="261"/>
      <c r="I36" s="257"/>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0"/>
    </row>
    <row r="37" spans="1:49" x14ac:dyDescent="0.2">
      <c r="A37" s="8"/>
      <c r="B37" s="155"/>
      <c r="C37" s="155"/>
      <c r="D37" s="218"/>
      <c r="E37" s="218"/>
      <c r="F37" s="218"/>
      <c r="G37" s="257"/>
      <c r="H37" s="261"/>
      <c r="I37" s="257"/>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c r="AU37" s="155"/>
      <c r="AV37" s="155"/>
      <c r="AW37" s="10"/>
    </row>
    <row r="38" spans="1:49" x14ac:dyDescent="0.2">
      <c r="A38" s="8"/>
      <c r="B38" s="155"/>
      <c r="C38" s="155"/>
      <c r="D38" s="218"/>
      <c r="E38" s="218"/>
      <c r="F38" s="218"/>
      <c r="G38" s="257"/>
      <c r="H38" s="261"/>
      <c r="I38" s="257"/>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c r="AU38" s="155"/>
      <c r="AV38" s="155"/>
      <c r="AW38" s="10"/>
    </row>
    <row r="39" spans="1:49" x14ac:dyDescent="0.2">
      <c r="A39" s="8"/>
      <c r="B39" s="155"/>
      <c r="C39" s="155"/>
      <c r="D39" s="218"/>
      <c r="E39" s="218"/>
      <c r="F39" s="218"/>
      <c r="G39" s="257"/>
      <c r="H39" s="261"/>
      <c r="I39" s="257"/>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c r="AU39" s="155"/>
      <c r="AV39" s="155"/>
      <c r="AW39" s="10"/>
    </row>
    <row r="40" spans="1:49" x14ac:dyDescent="0.2">
      <c r="A40" s="8"/>
      <c r="B40" s="155"/>
      <c r="C40" s="155"/>
      <c r="D40" s="218"/>
      <c r="E40" s="218"/>
      <c r="F40" s="218"/>
      <c r="G40" s="257"/>
      <c r="H40" s="261"/>
      <c r="I40" s="257"/>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c r="AU40" s="155"/>
      <c r="AV40" s="155"/>
      <c r="AW40" s="10"/>
    </row>
    <row r="41" spans="1:49" x14ac:dyDescent="0.2">
      <c r="A41" s="8"/>
      <c r="B41" s="155"/>
      <c r="C41" s="155"/>
      <c r="D41" s="218"/>
      <c r="E41" s="218"/>
      <c r="F41" s="218"/>
      <c r="G41" s="257"/>
      <c r="H41" s="261"/>
      <c r="I41" s="257"/>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c r="AU41" s="155"/>
      <c r="AV41" s="155"/>
      <c r="AW41" s="10"/>
    </row>
    <row r="42" spans="1:49" x14ac:dyDescent="0.2">
      <c r="A42" s="8"/>
      <c r="B42" s="155"/>
      <c r="C42" s="155"/>
      <c r="D42" s="218"/>
      <c r="E42" s="218"/>
      <c r="F42" s="218"/>
      <c r="G42" s="7"/>
      <c r="H42" s="48"/>
      <c r="I42" s="7"/>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c r="AU42" s="155"/>
      <c r="AV42" s="155"/>
      <c r="AW42" s="10"/>
    </row>
    <row r="43" spans="1:49" x14ac:dyDescent="0.2">
      <c r="A43" s="8"/>
      <c r="B43" s="155"/>
      <c r="C43" s="155"/>
      <c r="D43" s="218"/>
      <c r="E43" s="218"/>
      <c r="F43" s="218"/>
      <c r="G43" s="7"/>
      <c r="H43" s="48"/>
      <c r="I43" s="7"/>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c r="AU43" s="155"/>
      <c r="AV43" s="155"/>
      <c r="AW43" s="10"/>
    </row>
    <row r="44" spans="1:49" x14ac:dyDescent="0.2">
      <c r="A44" s="8"/>
      <c r="B44" s="155"/>
      <c r="C44" s="155"/>
      <c r="D44" s="218"/>
      <c r="E44" s="218"/>
      <c r="F44" s="218"/>
      <c r="G44" s="7"/>
      <c r="H44" s="48"/>
      <c r="I44" s="7"/>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c r="AU44" s="155"/>
      <c r="AV44" s="155"/>
      <c r="AW44" s="10"/>
    </row>
    <row r="45" spans="1:49" x14ac:dyDescent="0.2">
      <c r="A45" s="8"/>
      <c r="B45" s="155"/>
      <c r="C45" s="155"/>
      <c r="D45" s="218"/>
      <c r="E45" s="218"/>
      <c r="F45" s="218"/>
      <c r="G45" s="7"/>
      <c r="H45" s="48"/>
      <c r="I45" s="7"/>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c r="AU45" s="155"/>
      <c r="AV45" s="155"/>
      <c r="AW45" s="10"/>
    </row>
    <row r="46" spans="1:49" x14ac:dyDescent="0.2">
      <c r="A46" s="8"/>
      <c r="B46" s="155"/>
      <c r="C46" s="155"/>
      <c r="D46" s="218"/>
      <c r="E46" s="218"/>
      <c r="F46" s="218"/>
      <c r="G46" s="7"/>
      <c r="H46" s="48"/>
      <c r="I46" s="7"/>
      <c r="J46" s="155"/>
      <c r="K46" s="155"/>
      <c r="L46" s="155"/>
      <c r="M46" s="155"/>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c r="AU46" s="155"/>
      <c r="AV46" s="155"/>
      <c r="AW46" s="10"/>
    </row>
    <row r="47" spans="1:49" x14ac:dyDescent="0.2">
      <c r="A47" s="8"/>
      <c r="B47" s="155"/>
      <c r="C47" s="155"/>
      <c r="D47" s="218"/>
      <c r="E47" s="218"/>
      <c r="F47" s="218"/>
      <c r="G47" s="7"/>
      <c r="H47" s="48"/>
      <c r="I47" s="7"/>
      <c r="J47" s="155"/>
      <c r="K47" s="155"/>
      <c r="L47" s="155"/>
      <c r="M47" s="155"/>
      <c r="N47" s="155"/>
      <c r="O47" s="155"/>
      <c r="P47" s="155"/>
      <c r="Q47" s="155"/>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c r="AU47" s="155"/>
      <c r="AV47" s="155"/>
      <c r="AW47" s="10"/>
    </row>
  </sheetData>
  <customSheetViews>
    <customSheetView guid="{9F9DAF4D-D2EF-4660-943E-0C19C13C2663}" scale="56" topLeftCell="F1">
      <selection activeCell="G2" sqref="G2"/>
      <pageMargins left="0" right="0" top="0" bottom="0" header="0" footer="0"/>
      <pageSetup paperSize="9" orientation="portrait" r:id="rId1"/>
    </customSheetView>
    <customSheetView guid="{DEC7CBE2-9713-4252-8444-1D6959C164AB}" scale="80" topLeftCell="B1">
      <selection activeCell="B1" sqref="B1:K1"/>
      <pageMargins left="0" right="0" top="0" bottom="0" header="0" footer="0"/>
      <pageSetup paperSize="9" orientation="portrait" r:id="rId2"/>
    </customSheetView>
    <customSheetView guid="{03B04745-F29E-4E26-B62E-F0D2264078A4}" scale="70" topLeftCell="F1">
      <selection activeCell="F8" sqref="F8"/>
      <pageMargins left="0" right="0" top="0" bottom="0" header="0" footer="0"/>
      <pageSetup paperSize="9" orientation="portrait" r:id="rId3"/>
    </customSheetView>
    <customSheetView guid="{853B6239-A439-411F-9927-AA08BF431DBB}" scale="56">
      <selection activeCell="C8" sqref="C8"/>
      <pageMargins left="0" right="0" top="0" bottom="0" header="0" footer="0"/>
      <pageSetup paperSize="9" orientation="portrait" r:id="rId4"/>
    </customSheetView>
  </customSheetViews>
  <conditionalFormatting sqref="A3:XFD3">
    <cfRule type="containsText" dxfId="23" priority="12" operator="containsText" text="Y">
      <formula>NOT(ISERROR(SEARCH("Y",A3)))</formula>
    </cfRule>
  </conditionalFormatting>
  <dataValidations count="1">
    <dataValidation allowBlank="1" showInputMessage="1" showErrorMessage="1" errorTitle="INVALID ENTRY" error="The value entered is not specified within the required list for this field." sqref="E9:F47" xr:uid="{00000000-0002-0000-0E00-000000000000}"/>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E00-000001000000}">
          <x14:formula1>
            <xm:f>'VALIDATION _DICTIONARY'!$J$5:$J$13</xm:f>
          </x14:formula1>
          <xm:sqref>B9:B47</xm:sqref>
        </x14:dataValidation>
        <x14:dataValidation type="list" allowBlank="1" showInputMessage="1" showErrorMessage="1" xr:uid="{00000000-0002-0000-0E00-000002000000}">
          <x14:formula1>
            <xm:f>'VALIDATION _DICTIONARY'!$K$5:$K$38</xm:f>
          </x14:formula1>
          <xm:sqref>C9:C47</xm:sqref>
        </x14:dataValidation>
        <x14:dataValidation type="list" allowBlank="1" showInputMessage="1" showErrorMessage="1" errorTitle="INVALID ENTRY" error="The value entered is not specified within the required list for this field." xr:uid="{00000000-0002-0000-0E00-000003000000}">
          <x14:formula1>
            <xm:f>'VALIDATION _DICTIONARY'!$M$6:$M$18</xm:f>
          </x14:formula1>
          <xm:sqref>D9:D47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CI1973"/>
  <sheetViews>
    <sheetView zoomScale="55" zoomScaleNormal="55" workbookViewId="0">
      <pane xSplit="2" ySplit="11" topLeftCell="C12" activePane="bottomRight" state="frozen"/>
      <selection pane="topRight" activeCell="C1" sqref="C1"/>
      <selection pane="bottomLeft" activeCell="A12" sqref="A12"/>
      <selection pane="bottomRight" activeCell="A1986" sqref="A12:XFD1986"/>
    </sheetView>
  </sheetViews>
  <sheetFormatPr baseColWidth="10" defaultColWidth="8.83203125" defaultRowHeight="15" outlineLevelRow="1" x14ac:dyDescent="0.2"/>
  <cols>
    <col min="1" max="20" width="30.6640625" customWidth="1"/>
    <col min="21" max="21" width="12.5" bestFit="1" customWidth="1"/>
    <col min="22" max="22" width="19.83203125" bestFit="1" customWidth="1"/>
    <col min="23" max="23" width="11.33203125" bestFit="1" customWidth="1"/>
    <col min="24" max="24" width="18.5" bestFit="1" customWidth="1"/>
    <col min="25" max="25" width="11.33203125" bestFit="1" customWidth="1"/>
    <col min="26" max="26" width="18.5" bestFit="1" customWidth="1"/>
    <col min="27" max="27" width="10.5" bestFit="1" customWidth="1"/>
    <col min="28" max="28" width="17.83203125" bestFit="1" customWidth="1"/>
    <col min="29" max="29" width="12.1640625" customWidth="1"/>
    <col min="30" max="30" width="19.5" bestFit="1" customWidth="1"/>
    <col min="31" max="31" width="11.5" bestFit="1" customWidth="1"/>
    <col min="32" max="32" width="18.83203125" bestFit="1" customWidth="1"/>
    <col min="33" max="33" width="11.83203125" bestFit="1" customWidth="1"/>
    <col min="34" max="34" width="19.1640625" bestFit="1" customWidth="1"/>
    <col min="35" max="35" width="11.5" bestFit="1" customWidth="1"/>
    <col min="36" max="36" width="18.83203125" bestFit="1" customWidth="1"/>
    <col min="37" max="37" width="11.83203125" bestFit="1" customWidth="1"/>
    <col min="38" max="38" width="19.1640625" bestFit="1" customWidth="1"/>
    <col min="39" max="39" width="11.83203125" bestFit="1" customWidth="1"/>
    <col min="40" max="40" width="19.1640625" bestFit="1" customWidth="1"/>
    <col min="41" max="41" width="11.83203125" bestFit="1" customWidth="1"/>
    <col min="42" max="42" width="19.1640625" bestFit="1" customWidth="1"/>
    <col min="43" max="43" width="11.5" bestFit="1" customWidth="1"/>
    <col min="44" max="44" width="18.83203125" bestFit="1" customWidth="1"/>
    <col min="45" max="45" width="11" bestFit="1" customWidth="1"/>
    <col min="46" max="46" width="18.33203125" bestFit="1" customWidth="1"/>
    <col min="47" max="47" width="11.83203125" bestFit="1" customWidth="1"/>
    <col min="48" max="48" width="19.1640625" bestFit="1" customWidth="1"/>
    <col min="49" max="49" width="11.33203125" bestFit="1" customWidth="1"/>
    <col min="50" max="50" width="18.5" bestFit="1" customWidth="1"/>
    <col min="51" max="51" width="12.1640625" customWidth="1"/>
    <col min="52" max="52" width="19.5" bestFit="1" customWidth="1"/>
    <col min="53" max="53" width="11.5" bestFit="1" customWidth="1"/>
    <col min="54" max="54" width="18.83203125" bestFit="1" customWidth="1"/>
    <col min="55" max="55" width="12.33203125" bestFit="1" customWidth="1"/>
    <col min="56" max="56" width="19.5" bestFit="1" customWidth="1"/>
    <col min="57" max="57" width="11.5" bestFit="1" customWidth="1"/>
    <col min="58" max="58" width="18.83203125" bestFit="1" customWidth="1"/>
    <col min="59" max="59" width="10.5" bestFit="1" customWidth="1"/>
    <col min="60" max="60" width="17.83203125" bestFit="1" customWidth="1"/>
    <col min="61" max="61" width="11" bestFit="1" customWidth="1"/>
    <col min="62" max="62" width="18.33203125" bestFit="1" customWidth="1"/>
    <col min="63" max="63" width="11.5" bestFit="1" customWidth="1"/>
    <col min="64" max="64" width="18.83203125" bestFit="1" customWidth="1"/>
    <col min="65" max="65" width="11.83203125" bestFit="1" customWidth="1"/>
    <col min="66" max="66" width="19.1640625" bestFit="1" customWidth="1"/>
    <col min="67" max="67" width="10.33203125" bestFit="1" customWidth="1"/>
    <col min="68" max="68" width="17.33203125" bestFit="1" customWidth="1"/>
    <col min="69" max="69" width="10.33203125" bestFit="1" customWidth="1"/>
    <col min="70" max="70" width="17.33203125" bestFit="1" customWidth="1"/>
    <col min="71" max="71" width="11.83203125" bestFit="1" customWidth="1"/>
    <col min="72" max="72" width="19.1640625" bestFit="1" customWidth="1"/>
    <col min="73" max="73" width="11.83203125" bestFit="1" customWidth="1"/>
    <col min="74" max="74" width="19.1640625" bestFit="1" customWidth="1"/>
    <col min="75" max="75" width="11.5" bestFit="1" customWidth="1"/>
    <col min="76" max="76" width="18.83203125" bestFit="1" customWidth="1"/>
    <col min="77" max="77" width="11.83203125" bestFit="1" customWidth="1"/>
    <col min="78" max="78" width="19.1640625" bestFit="1" customWidth="1"/>
    <col min="79" max="79" width="11.5" bestFit="1" customWidth="1"/>
    <col min="80" max="80" width="18.83203125" bestFit="1" customWidth="1"/>
    <col min="81" max="81" width="12.1640625" customWidth="1"/>
    <col min="82" max="82" width="19.5" bestFit="1" customWidth="1"/>
    <col min="83" max="83" width="12.1640625" customWidth="1"/>
    <col min="84" max="84" width="19.5" bestFit="1" customWidth="1"/>
    <col min="85" max="85" width="11.83203125" bestFit="1" customWidth="1"/>
    <col min="86" max="86" width="19.1640625" bestFit="1" customWidth="1"/>
    <col min="87" max="87" width="36.33203125" customWidth="1"/>
    <col min="88" max="91" width="19.5" customWidth="1"/>
  </cols>
  <sheetData>
    <row r="1" spans="1:87" ht="25.25" customHeight="1" x14ac:dyDescent="0.2">
      <c r="A1" s="1" t="s">
        <v>66</v>
      </c>
      <c r="B1" s="2" t="s">
        <v>95</v>
      </c>
      <c r="C1" s="94" t="s">
        <v>96</v>
      </c>
      <c r="D1" s="2" t="s">
        <v>1248</v>
      </c>
      <c r="E1" s="2" t="s">
        <v>1322</v>
      </c>
      <c r="F1" s="94" t="str">
        <f>IF(ISNUMBER(SEARCH("NULL",TENEMENT!C9)),"Longitude",IF(ISNUMBER(SEARCH("GDA",TENEMENT!C9)),"Longitude",IF(ISNUMBER(SEARCH("AGD",TENEMENT!C9)),"Longitude",IF(ISNUMBER(SEARCH("AMG",TENEMENT!C9)),"EASTING","EASTING"))))</f>
        <v>EASTING</v>
      </c>
      <c r="G1" s="94" t="str">
        <f>IF(ISNUMBER(SEARCH("NULL",TENEMENT!C9)),"Latitude",IF(ISNUMBER(SEARCH("GDA",TENEMENT!C9)),"Latitude",IF(ISNUMBER(SEARCH("AGD",TENEMENT!C9)),"Latitude",IF(ISNUMBER(SEARCH("AMG",TENEMENT!C9)),"NORTHING","NORTHING"))))</f>
        <v>NORTHING</v>
      </c>
      <c r="H1" s="94" t="s">
        <v>1494</v>
      </c>
      <c r="I1" s="94" t="s">
        <v>1495</v>
      </c>
      <c r="J1" s="94" t="s">
        <v>1496</v>
      </c>
      <c r="K1" s="94" t="s">
        <v>1497</v>
      </c>
      <c r="L1" s="94" t="s">
        <v>1498</v>
      </c>
      <c r="M1" s="94" t="s">
        <v>1499</v>
      </c>
      <c r="N1" s="94" t="s">
        <v>1500</v>
      </c>
      <c r="O1" s="94" t="s">
        <v>1501</v>
      </c>
      <c r="P1" s="94" t="s">
        <v>1502</v>
      </c>
      <c r="Q1" s="94" t="s">
        <v>1503</v>
      </c>
      <c r="R1" s="94" t="s">
        <v>1321</v>
      </c>
      <c r="S1" s="94" t="s">
        <v>1504</v>
      </c>
      <c r="T1" s="94" t="s">
        <v>1505</v>
      </c>
      <c r="U1" s="94" t="s">
        <v>1506</v>
      </c>
      <c r="V1" s="94" t="s">
        <v>1507</v>
      </c>
      <c r="W1" s="94" t="s">
        <v>1508</v>
      </c>
      <c r="X1" s="94" t="s">
        <v>1509</v>
      </c>
      <c r="Y1" s="94" t="s">
        <v>1510</v>
      </c>
      <c r="Z1" s="94" t="s">
        <v>1511</v>
      </c>
      <c r="AA1" s="94" t="s">
        <v>1512</v>
      </c>
      <c r="AB1" s="94" t="s">
        <v>1513</v>
      </c>
      <c r="AC1" s="94" t="s">
        <v>1514</v>
      </c>
      <c r="AD1" s="94" t="s">
        <v>1515</v>
      </c>
      <c r="AE1" s="94" t="s">
        <v>1516</v>
      </c>
      <c r="AF1" s="94" t="s">
        <v>1517</v>
      </c>
      <c r="AG1" s="94" t="s">
        <v>1518</v>
      </c>
      <c r="AH1" s="94" t="s">
        <v>1519</v>
      </c>
      <c r="AI1" s="94" t="s">
        <v>1520</v>
      </c>
      <c r="AJ1" s="94" t="s">
        <v>1521</v>
      </c>
      <c r="AK1" s="94" t="s">
        <v>1522</v>
      </c>
      <c r="AL1" s="94" t="s">
        <v>1523</v>
      </c>
      <c r="AM1" s="94" t="s">
        <v>1524</v>
      </c>
      <c r="AN1" s="94" t="s">
        <v>1525</v>
      </c>
      <c r="AO1" s="94" t="s">
        <v>1526</v>
      </c>
      <c r="AP1" s="94" t="s">
        <v>1527</v>
      </c>
      <c r="AQ1" s="94" t="s">
        <v>1528</v>
      </c>
      <c r="AR1" s="94" t="s">
        <v>1529</v>
      </c>
      <c r="AS1" s="94" t="s">
        <v>1530</v>
      </c>
      <c r="AT1" s="94" t="s">
        <v>1531</v>
      </c>
      <c r="AU1" s="94" t="s">
        <v>1532</v>
      </c>
      <c r="AV1" s="94" t="s">
        <v>1533</v>
      </c>
      <c r="AW1" s="94" t="s">
        <v>1534</v>
      </c>
      <c r="AX1" s="94" t="s">
        <v>1535</v>
      </c>
      <c r="AY1" s="94" t="s">
        <v>1536</v>
      </c>
      <c r="AZ1" s="94" t="s">
        <v>1537</v>
      </c>
      <c r="BA1" s="94" t="s">
        <v>1538</v>
      </c>
      <c r="BB1" s="94" t="s">
        <v>1539</v>
      </c>
      <c r="BC1" s="94" t="s">
        <v>1540</v>
      </c>
      <c r="BD1" s="94" t="s">
        <v>1541</v>
      </c>
      <c r="BE1" s="94" t="s">
        <v>1542</v>
      </c>
      <c r="BF1" s="94" t="s">
        <v>1543</v>
      </c>
      <c r="BG1" s="94" t="s">
        <v>1544</v>
      </c>
      <c r="BH1" s="94" t="s">
        <v>1545</v>
      </c>
      <c r="BI1" s="94" t="s">
        <v>1546</v>
      </c>
      <c r="BJ1" s="94" t="s">
        <v>1547</v>
      </c>
      <c r="BK1" s="94" t="s">
        <v>1548</v>
      </c>
      <c r="BL1" s="94" t="s">
        <v>1549</v>
      </c>
      <c r="BM1" s="94" t="s">
        <v>1550</v>
      </c>
      <c r="BN1" s="94" t="s">
        <v>1551</v>
      </c>
      <c r="BO1" s="94" t="s">
        <v>1552</v>
      </c>
      <c r="BP1" s="94" t="s">
        <v>1553</v>
      </c>
      <c r="BQ1" s="94" t="s">
        <v>1554</v>
      </c>
      <c r="BR1" s="94" t="s">
        <v>1555</v>
      </c>
      <c r="BS1" s="94" t="s">
        <v>1556</v>
      </c>
      <c r="BT1" s="94" t="s">
        <v>1557</v>
      </c>
      <c r="BU1" s="94" t="s">
        <v>1558</v>
      </c>
      <c r="BV1" s="94" t="s">
        <v>1559</v>
      </c>
      <c r="BW1" s="94" t="s">
        <v>1560</v>
      </c>
      <c r="BX1" s="94" t="s">
        <v>1561</v>
      </c>
      <c r="BY1" s="94" t="s">
        <v>1562</v>
      </c>
      <c r="BZ1" s="94" t="s">
        <v>1563</v>
      </c>
      <c r="CA1" s="94" t="s">
        <v>1564</v>
      </c>
      <c r="CB1" s="94" t="s">
        <v>1565</v>
      </c>
      <c r="CC1" s="94" t="s">
        <v>1566</v>
      </c>
      <c r="CD1" s="94" t="s">
        <v>1567</v>
      </c>
      <c r="CE1" s="94" t="s">
        <v>1568</v>
      </c>
      <c r="CF1" s="94" t="s">
        <v>1569</v>
      </c>
      <c r="CG1" s="94" t="s">
        <v>1570</v>
      </c>
      <c r="CH1" s="94" t="s">
        <v>1571</v>
      </c>
      <c r="CI1" s="94" t="s">
        <v>1572</v>
      </c>
    </row>
    <row r="2" spans="1:87" ht="25.25" customHeight="1" outlineLevel="1" x14ac:dyDescent="0.2">
      <c r="A2" s="32" t="s">
        <v>68</v>
      </c>
      <c r="B2" s="156" t="s">
        <v>1261</v>
      </c>
      <c r="C2" s="162" t="s">
        <v>1458</v>
      </c>
      <c r="D2" s="156" t="s">
        <v>1261</v>
      </c>
      <c r="E2" s="156" t="s">
        <v>1261</v>
      </c>
      <c r="F2" s="162" t="s">
        <v>1261</v>
      </c>
      <c r="G2" s="162" t="s">
        <v>1261</v>
      </c>
      <c r="H2" s="162" t="s">
        <v>1263</v>
      </c>
      <c r="I2" s="162" t="s">
        <v>1261</v>
      </c>
      <c r="J2" s="162" t="s">
        <v>1261</v>
      </c>
      <c r="K2" s="162" t="s">
        <v>1261</v>
      </c>
      <c r="L2" s="162" t="s">
        <v>1261</v>
      </c>
      <c r="M2" s="162" t="s">
        <v>1573</v>
      </c>
      <c r="N2" s="162" t="s">
        <v>1573</v>
      </c>
      <c r="O2" s="162" t="s">
        <v>1573</v>
      </c>
      <c r="P2" s="162" t="s">
        <v>1574</v>
      </c>
      <c r="Q2" s="162" t="s">
        <v>1575</v>
      </c>
      <c r="R2" s="162" t="s">
        <v>1261</v>
      </c>
      <c r="S2" s="162"/>
      <c r="T2" s="162"/>
      <c r="U2" s="167"/>
      <c r="V2" s="167"/>
      <c r="W2" s="167"/>
      <c r="X2" s="167"/>
      <c r="Y2" s="167"/>
      <c r="Z2" s="167"/>
      <c r="AA2" s="167"/>
      <c r="AB2" s="167"/>
      <c r="AC2" s="167"/>
      <c r="AD2" s="167"/>
      <c r="AE2" s="167"/>
      <c r="AF2" s="167"/>
      <c r="AG2" s="167"/>
      <c r="AH2" s="167"/>
      <c r="AI2" s="167"/>
      <c r="AJ2" s="167"/>
      <c r="AK2" s="167"/>
      <c r="AL2" s="167"/>
      <c r="AM2" s="167"/>
      <c r="AN2" s="167"/>
      <c r="AO2" s="167"/>
      <c r="AP2" s="167"/>
      <c r="AQ2" s="167"/>
      <c r="AR2" s="167"/>
      <c r="AS2" s="167"/>
      <c r="AT2" s="167"/>
      <c r="AU2" s="167"/>
      <c r="AV2" s="167"/>
      <c r="AW2" s="167"/>
      <c r="AX2" s="167"/>
      <c r="AY2" s="167"/>
      <c r="AZ2" s="167"/>
      <c r="BA2" s="167"/>
      <c r="BB2" s="167"/>
      <c r="BC2" s="167"/>
      <c r="BD2" s="167"/>
      <c r="BE2" s="167"/>
      <c r="BF2" s="167"/>
      <c r="BG2" s="167"/>
      <c r="BH2" s="167"/>
      <c r="BI2" s="167"/>
      <c r="BJ2" s="167"/>
      <c r="BK2" s="167"/>
      <c r="BL2" s="167"/>
      <c r="BM2" s="167"/>
      <c r="BN2" s="167"/>
      <c r="BO2" s="167"/>
      <c r="BP2" s="167"/>
      <c r="BQ2" s="167"/>
      <c r="BR2" s="167"/>
      <c r="BS2" s="167"/>
      <c r="BT2" s="167"/>
      <c r="BU2" s="167"/>
      <c r="BV2" s="167"/>
      <c r="BW2" s="167"/>
      <c r="BX2" s="167"/>
      <c r="BY2" s="167"/>
      <c r="BZ2" s="167"/>
      <c r="CA2" s="167"/>
      <c r="CB2" s="167"/>
      <c r="CC2" s="167"/>
      <c r="CD2" s="167"/>
      <c r="CE2" s="167"/>
      <c r="CF2" s="167"/>
      <c r="CG2" s="167"/>
      <c r="CH2" s="167"/>
      <c r="CI2" s="163"/>
    </row>
    <row r="3" spans="1:87" ht="25.25" customHeight="1" outlineLevel="1" x14ac:dyDescent="0.2">
      <c r="A3" s="43" t="s">
        <v>17</v>
      </c>
      <c r="B3" s="157" t="s">
        <v>1191</v>
      </c>
      <c r="C3" s="157" t="s">
        <v>1190</v>
      </c>
      <c r="D3" s="4" t="s">
        <v>1191</v>
      </c>
      <c r="E3" s="4" t="s">
        <v>1191</v>
      </c>
      <c r="F3" s="4" t="s">
        <v>1191</v>
      </c>
      <c r="G3" s="4" t="s">
        <v>1191</v>
      </c>
      <c r="H3" s="157" t="s">
        <v>1190</v>
      </c>
      <c r="I3" s="157" t="s">
        <v>1191</v>
      </c>
      <c r="J3" s="157" t="s">
        <v>1190</v>
      </c>
      <c r="K3" s="157"/>
      <c r="L3" s="157" t="s">
        <v>1190</v>
      </c>
      <c r="M3" s="157" t="s">
        <v>1191</v>
      </c>
      <c r="N3" s="157" t="s">
        <v>1191</v>
      </c>
      <c r="O3" s="157" t="s">
        <v>1191</v>
      </c>
      <c r="P3" s="157" t="s">
        <v>1190</v>
      </c>
      <c r="Q3" s="157" t="s">
        <v>1190</v>
      </c>
      <c r="R3" s="157" t="s">
        <v>1190</v>
      </c>
      <c r="S3" s="157"/>
      <c r="T3" s="157"/>
      <c r="U3" s="167"/>
      <c r="V3" s="167"/>
      <c r="W3" s="167"/>
      <c r="X3" s="167"/>
      <c r="Y3" s="167"/>
      <c r="Z3" s="167"/>
      <c r="AA3" s="167"/>
      <c r="AB3" s="167"/>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7"/>
      <c r="BZ3" s="167"/>
      <c r="CA3" s="167"/>
      <c r="CB3" s="167"/>
      <c r="CC3" s="167"/>
      <c r="CD3" s="167"/>
      <c r="CE3" s="167"/>
      <c r="CF3" s="167"/>
      <c r="CG3" s="167"/>
      <c r="CH3" s="167"/>
      <c r="CI3" s="163"/>
    </row>
    <row r="4" spans="1:87" ht="25.25" customHeight="1" outlineLevel="1" x14ac:dyDescent="0.2">
      <c r="A4" s="5" t="s">
        <v>71</v>
      </c>
      <c r="B4" s="158" t="s">
        <v>1192</v>
      </c>
      <c r="C4" s="158" t="s">
        <v>1192</v>
      </c>
      <c r="D4" s="158" t="s">
        <v>1192</v>
      </c>
      <c r="E4" s="158" t="s">
        <v>1233</v>
      </c>
      <c r="F4" s="158" t="s">
        <v>1233</v>
      </c>
      <c r="G4" s="158" t="s">
        <v>1233</v>
      </c>
      <c r="H4" s="158" t="s">
        <v>1269</v>
      </c>
      <c r="I4" s="158" t="s">
        <v>1192</v>
      </c>
      <c r="J4" s="158" t="s">
        <v>1192</v>
      </c>
      <c r="K4" s="158" t="s">
        <v>1192</v>
      </c>
      <c r="L4" s="158" t="s">
        <v>1192</v>
      </c>
      <c r="M4" s="158" t="s">
        <v>1233</v>
      </c>
      <c r="N4" s="158" t="s">
        <v>1233</v>
      </c>
      <c r="O4" s="158" t="s">
        <v>1233</v>
      </c>
      <c r="P4" s="158" t="s">
        <v>1233</v>
      </c>
      <c r="Q4" s="158" t="s">
        <v>1192</v>
      </c>
      <c r="R4" s="158" t="s">
        <v>1192</v>
      </c>
      <c r="S4" s="158"/>
      <c r="T4" s="158"/>
      <c r="U4" s="167"/>
      <c r="V4" s="167"/>
      <c r="W4" s="167"/>
      <c r="X4" s="167"/>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4"/>
    </row>
    <row r="5" spans="1:87" ht="25.25" customHeight="1" outlineLevel="1" x14ac:dyDescent="0.2">
      <c r="A5" s="5" t="s">
        <v>73</v>
      </c>
      <c r="B5" s="158">
        <v>40</v>
      </c>
      <c r="C5" s="158">
        <v>255</v>
      </c>
      <c r="D5" s="158">
        <v>255</v>
      </c>
      <c r="E5" s="158" t="s">
        <v>1271</v>
      </c>
      <c r="F5" s="158" t="str">
        <f>IF($I$1="EASTING","10,5","14,9")</f>
        <v>14,9</v>
      </c>
      <c r="G5" s="158" t="e">
        <f>IF(#REF!="NORTHING","10,5","14,9")</f>
        <v>#REF!</v>
      </c>
      <c r="H5" s="158" t="s">
        <v>1269</v>
      </c>
      <c r="I5" s="158">
        <v>40</v>
      </c>
      <c r="J5" s="158">
        <v>40</v>
      </c>
      <c r="K5" s="158">
        <v>40</v>
      </c>
      <c r="L5" s="158">
        <v>40</v>
      </c>
      <c r="M5" s="158" t="s">
        <v>1270</v>
      </c>
      <c r="N5" s="158" t="s">
        <v>1270</v>
      </c>
      <c r="O5" s="158" t="s">
        <v>1270</v>
      </c>
      <c r="P5" s="158" t="s">
        <v>1270</v>
      </c>
      <c r="Q5" s="158">
        <v>40</v>
      </c>
      <c r="R5" s="158">
        <v>40</v>
      </c>
      <c r="S5" s="158"/>
      <c r="T5" s="158"/>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4"/>
    </row>
    <row r="6" spans="1:87" ht="25.25" customHeight="1" outlineLevel="1" x14ac:dyDescent="0.2">
      <c r="A6" s="5" t="s">
        <v>75</v>
      </c>
      <c r="B6" s="158" t="s">
        <v>1195</v>
      </c>
      <c r="C6" s="158" t="s">
        <v>1195</v>
      </c>
      <c r="D6" s="158" t="s">
        <v>1195</v>
      </c>
      <c r="E6" s="158" t="s">
        <v>1272</v>
      </c>
      <c r="F6" s="158" t="str">
        <f>IF($F$1="EASTING","METRES","DECIMAL DEGREES")</f>
        <v>METRES</v>
      </c>
      <c r="G6" s="158" t="str">
        <f>IF($G$1="NORTHING","METRES","DECIMAL DEGREES")</f>
        <v>METRES</v>
      </c>
      <c r="H6" s="158" t="s">
        <v>1274</v>
      </c>
      <c r="I6" s="158" t="s">
        <v>1195</v>
      </c>
      <c r="J6" s="158" t="s">
        <v>1195</v>
      </c>
      <c r="K6" s="158" t="s">
        <v>1195</v>
      </c>
      <c r="L6" s="158" t="s">
        <v>1195</v>
      </c>
      <c r="M6" s="158" t="s">
        <v>1576</v>
      </c>
      <c r="N6" s="158" t="s">
        <v>1576</v>
      </c>
      <c r="O6" s="158" t="s">
        <v>1576</v>
      </c>
      <c r="P6" s="158" t="s">
        <v>1576</v>
      </c>
      <c r="Q6" s="158" t="s">
        <v>1195</v>
      </c>
      <c r="R6" s="158" t="s">
        <v>1195</v>
      </c>
      <c r="S6" s="158"/>
      <c r="T6" s="158"/>
      <c r="U6" s="167"/>
      <c r="V6" s="167"/>
      <c r="W6" s="167"/>
      <c r="X6" s="167"/>
      <c r="Y6" s="167"/>
      <c r="Z6" s="167"/>
      <c r="AA6" s="167"/>
      <c r="AB6" s="167"/>
      <c r="AC6" s="167"/>
      <c r="AD6" s="167"/>
      <c r="AE6" s="167"/>
      <c r="AF6" s="167"/>
      <c r="AG6" s="167"/>
      <c r="AH6" s="167"/>
      <c r="AI6" s="167"/>
      <c r="AJ6" s="167"/>
      <c r="AK6" s="167"/>
      <c r="AL6" s="167"/>
      <c r="AM6" s="167"/>
      <c r="AN6" s="167"/>
      <c r="AO6" s="167"/>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5" t="s">
        <v>1577</v>
      </c>
    </row>
    <row r="7" spans="1:87" ht="25.25" customHeight="1" outlineLevel="1" x14ac:dyDescent="0.2">
      <c r="A7" s="5" t="s">
        <v>77</v>
      </c>
      <c r="B7" s="158" t="s">
        <v>1195</v>
      </c>
      <c r="C7" s="158" t="s">
        <v>1195</v>
      </c>
      <c r="D7" s="158" t="s">
        <v>1195</v>
      </c>
      <c r="E7" s="158">
        <v>2</v>
      </c>
      <c r="F7" s="158">
        <f>IF($I$1="EASTING",2,6)</f>
        <v>6</v>
      </c>
      <c r="G7" s="158" t="e">
        <f>IF(#REF!="NORTHING","2",6)</f>
        <v>#REF!</v>
      </c>
      <c r="H7" s="158" t="s">
        <v>1195</v>
      </c>
      <c r="I7" s="158" t="s">
        <v>1195</v>
      </c>
      <c r="J7" s="158" t="s">
        <v>1195</v>
      </c>
      <c r="K7" s="158" t="s">
        <v>1195</v>
      </c>
      <c r="L7" s="158" t="s">
        <v>1195</v>
      </c>
      <c r="M7" s="158" t="s">
        <v>1195</v>
      </c>
      <c r="N7" s="158" t="s">
        <v>1195</v>
      </c>
      <c r="O7" s="158" t="s">
        <v>1195</v>
      </c>
      <c r="P7" s="158" t="s">
        <v>1195</v>
      </c>
      <c r="Q7" s="158" t="s">
        <v>1195</v>
      </c>
      <c r="R7" s="158" t="s">
        <v>1195</v>
      </c>
      <c r="S7" s="158"/>
      <c r="T7" s="158"/>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7"/>
      <c r="BZ7" s="167"/>
      <c r="CA7" s="167"/>
      <c r="CB7" s="167"/>
      <c r="CC7" s="167"/>
      <c r="CD7" s="167"/>
      <c r="CE7" s="167"/>
      <c r="CF7" s="167"/>
      <c r="CG7" s="167"/>
      <c r="CH7" s="167"/>
      <c r="CI7" s="165"/>
    </row>
    <row r="8" spans="1:87" ht="80" outlineLevel="1" x14ac:dyDescent="0.2">
      <c r="A8" s="44" t="s">
        <v>65</v>
      </c>
      <c r="B8" s="159" t="s">
        <v>1327</v>
      </c>
      <c r="C8" s="216" t="s">
        <v>1462</v>
      </c>
      <c r="D8" s="159" t="s">
        <v>1306</v>
      </c>
      <c r="E8" s="159" t="s">
        <v>1328</v>
      </c>
      <c r="F8" s="159" t="str">
        <f>IF($F$1="EASTING","EASTING: X offet from the UTM zone point of origin in metres","LONGITUDE: Angular distance in decimal degrees, east or west of the prime meridian. A negative value represents a west longitude.")</f>
        <v>EASTING: X offet from the UTM zone point of origin in metres</v>
      </c>
      <c r="G8" s="159" t="str">
        <f>IF($G$1="NORTHING","NORTHING: Y offet from the UTM zone point of origin in metres","LATITUDE: Angular distance in decimal degrees, north or south of the equator. A negative value represents a south latitude.")</f>
        <v>NORTHING: Y offet from the UTM zone point of origin in metres</v>
      </c>
      <c r="H8" s="159" t="s">
        <v>1578</v>
      </c>
      <c r="I8" s="159" t="s">
        <v>1579</v>
      </c>
      <c r="J8" s="159" t="s">
        <v>1580</v>
      </c>
      <c r="K8" s="159" t="s">
        <v>1581</v>
      </c>
      <c r="L8" s="159" t="s">
        <v>1582</v>
      </c>
      <c r="M8" s="159" t="s">
        <v>1583</v>
      </c>
      <c r="N8" s="159" t="s">
        <v>1584</v>
      </c>
      <c r="O8" s="159" t="s">
        <v>1585</v>
      </c>
      <c r="P8" s="159" t="s">
        <v>1586</v>
      </c>
      <c r="Q8" s="159" t="s">
        <v>1587</v>
      </c>
      <c r="R8" s="159" t="s">
        <v>1326</v>
      </c>
      <c r="S8" s="159"/>
      <c r="T8" s="159"/>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X8" s="167"/>
      <c r="BY8" s="167"/>
      <c r="BZ8" s="167"/>
      <c r="CA8" s="167"/>
      <c r="CB8" s="167"/>
      <c r="CC8" s="167"/>
      <c r="CD8" s="167"/>
      <c r="CE8" s="167"/>
      <c r="CF8" s="167"/>
      <c r="CG8" s="167"/>
      <c r="CH8" s="167"/>
      <c r="CI8" s="166" t="s">
        <v>1588</v>
      </c>
    </row>
    <row r="9" spans="1:87" s="181" customFormat="1" x14ac:dyDescent="0.2">
      <c r="A9" s="178"/>
      <c r="B9" s="217"/>
      <c r="C9" s="217" t="s">
        <v>416</v>
      </c>
      <c r="D9" s="173"/>
      <c r="E9" s="221"/>
      <c r="F9" s="173">
        <v>123456</v>
      </c>
      <c r="G9" s="173">
        <v>1234567</v>
      </c>
      <c r="H9" s="229">
        <v>36526</v>
      </c>
      <c r="I9" s="172" t="s">
        <v>1468</v>
      </c>
      <c r="J9" s="172" t="s">
        <v>1402</v>
      </c>
      <c r="K9" s="217" t="s">
        <v>1589</v>
      </c>
      <c r="L9" s="217" t="s">
        <v>1590</v>
      </c>
      <c r="M9" s="222">
        <v>20</v>
      </c>
      <c r="N9" s="222">
        <v>20</v>
      </c>
      <c r="O9" s="222">
        <v>20</v>
      </c>
      <c r="P9" s="222">
        <v>60</v>
      </c>
      <c r="Q9" s="217" t="s">
        <v>1591</v>
      </c>
      <c r="R9" s="173" t="s">
        <v>1592</v>
      </c>
      <c r="S9" s="193"/>
      <c r="T9" s="193"/>
      <c r="U9" s="193">
        <v>3.94</v>
      </c>
      <c r="V9" s="255"/>
      <c r="W9" s="255"/>
      <c r="X9" s="255"/>
      <c r="Y9" s="255"/>
      <c r="Z9" s="255"/>
      <c r="AA9" s="255"/>
      <c r="AB9" s="255"/>
      <c r="AC9" s="255"/>
      <c r="AD9" s="255"/>
      <c r="AE9" s="255"/>
      <c r="AF9" s="255"/>
      <c r="AG9" s="255"/>
      <c r="AH9" s="255"/>
      <c r="AI9" s="255"/>
      <c r="AJ9" s="255"/>
      <c r="AK9" s="255"/>
      <c r="AL9" s="255"/>
      <c r="AM9" s="255"/>
      <c r="AN9" s="255"/>
      <c r="AO9" s="255"/>
      <c r="AP9" s="255"/>
      <c r="AQ9" s="255"/>
      <c r="AR9" s="255"/>
      <c r="AS9" s="255"/>
      <c r="AT9" s="255"/>
      <c r="AU9" s="255"/>
      <c r="AV9" s="255"/>
      <c r="AW9" s="255"/>
      <c r="AX9" s="255"/>
      <c r="AY9" s="255"/>
      <c r="AZ9" s="255"/>
      <c r="BA9" s="255"/>
      <c r="BB9" s="255"/>
      <c r="BC9" s="255"/>
      <c r="BD9" s="255"/>
      <c r="BE9" s="255"/>
      <c r="BF9" s="255"/>
      <c r="BG9" s="255"/>
      <c r="BH9" s="255"/>
      <c r="BI9" s="255"/>
      <c r="BJ9" s="255"/>
      <c r="BK9" s="255"/>
      <c r="BL9" s="255"/>
      <c r="BM9" s="255"/>
      <c r="BN9" s="255"/>
      <c r="BO9" s="255"/>
      <c r="BP9" s="255"/>
      <c r="BQ9" s="255"/>
      <c r="BR9" s="255"/>
      <c r="BS9" s="255"/>
      <c r="BT9" s="255"/>
      <c r="BU9" s="255"/>
      <c r="BV9" s="255"/>
      <c r="BW9" s="255"/>
      <c r="BX9" s="255"/>
      <c r="BY9" s="255"/>
      <c r="BZ9" s="255"/>
      <c r="CA9" s="255"/>
      <c r="CB9" s="255"/>
      <c r="CC9" s="255"/>
      <c r="CD9" s="255"/>
      <c r="CE9" s="255"/>
      <c r="CF9" s="255"/>
      <c r="CG9" s="255"/>
      <c r="CH9" s="255"/>
      <c r="CI9" s="194"/>
    </row>
    <row r="10" spans="1:87" x14ac:dyDescent="0.2">
      <c r="A10" s="8"/>
      <c r="B10" s="217" t="s">
        <v>263</v>
      </c>
      <c r="C10" s="217"/>
      <c r="D10" s="217" t="s">
        <v>1593</v>
      </c>
      <c r="E10" s="217">
        <v>12</v>
      </c>
      <c r="F10" s="155"/>
      <c r="G10" s="155"/>
      <c r="H10" s="155"/>
      <c r="I10" s="7"/>
      <c r="J10" s="7"/>
      <c r="K10" s="218"/>
      <c r="L10" s="218"/>
      <c r="M10" s="247"/>
      <c r="N10" s="247"/>
      <c r="O10" s="247"/>
      <c r="P10" s="247"/>
      <c r="Q10" s="248"/>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c r="BA10" s="155"/>
      <c r="BB10" s="155"/>
      <c r="BC10" s="155"/>
      <c r="BD10" s="155"/>
      <c r="BE10" s="155"/>
      <c r="BF10" s="155"/>
      <c r="BG10" s="155"/>
      <c r="BH10" s="155"/>
      <c r="BI10" s="155"/>
      <c r="BJ10" s="155"/>
      <c r="BK10" s="155"/>
      <c r="BL10" s="155"/>
      <c r="BM10" s="155"/>
      <c r="BN10" s="155"/>
      <c r="BO10" s="155"/>
      <c r="BP10" s="155"/>
      <c r="BQ10" s="155"/>
      <c r="BR10" s="155"/>
      <c r="BS10" s="155"/>
      <c r="BT10" s="155"/>
      <c r="BU10" s="155"/>
      <c r="BV10" s="155"/>
      <c r="BW10" s="155"/>
      <c r="BX10" s="155"/>
      <c r="BY10" s="155"/>
      <c r="BZ10" s="155"/>
      <c r="CA10" s="155"/>
      <c r="CB10" s="155"/>
      <c r="CC10" s="155"/>
      <c r="CD10" s="155"/>
      <c r="CE10" s="155"/>
      <c r="CF10" s="155"/>
      <c r="CG10" s="155"/>
      <c r="CH10" s="155"/>
      <c r="CI10" s="10"/>
    </row>
    <row r="11" spans="1:87" x14ac:dyDescent="0.2">
      <c r="A11" s="8"/>
      <c r="B11" s="218"/>
      <c r="C11" s="218"/>
      <c r="D11" s="155"/>
      <c r="E11" s="155"/>
      <c r="F11" s="155"/>
      <c r="G11" s="155"/>
      <c r="H11" s="230"/>
      <c r="I11" s="257"/>
      <c r="J11" s="257"/>
      <c r="K11" s="218"/>
      <c r="L11" s="218"/>
      <c r="M11" s="247"/>
      <c r="N11" s="247"/>
      <c r="O11" s="247"/>
      <c r="P11" s="247"/>
      <c r="Q11" s="218"/>
      <c r="R11" s="155"/>
      <c r="S11" s="155"/>
      <c r="T11" s="155"/>
      <c r="U11" s="155"/>
      <c r="V11" s="155"/>
      <c r="W11" s="155"/>
      <c r="X11" s="155"/>
      <c r="Y11" s="155"/>
      <c r="Z11" s="155"/>
      <c r="AA11" s="155"/>
      <c r="AB11" s="155"/>
      <c r="AC11" s="155"/>
      <c r="AD11" s="155"/>
      <c r="AE11" s="155">
        <v>17.37</v>
      </c>
      <c r="AF11" s="155">
        <v>7.85</v>
      </c>
      <c r="AG11" s="155" t="s">
        <v>1594</v>
      </c>
      <c r="AH11" s="155">
        <v>69.05</v>
      </c>
      <c r="AI11" s="155" t="s">
        <v>1594</v>
      </c>
      <c r="AJ11" s="155">
        <v>25.7</v>
      </c>
      <c r="AK11" s="155">
        <v>72.58</v>
      </c>
      <c r="AL11" s="155">
        <v>7.98</v>
      </c>
      <c r="AM11" s="155" t="s">
        <v>1594</v>
      </c>
      <c r="AN11" s="155">
        <v>11.82</v>
      </c>
      <c r="AO11" s="155">
        <v>10543.89</v>
      </c>
      <c r="AP11" s="155">
        <v>124.23</v>
      </c>
      <c r="AQ11" s="155" t="s">
        <v>1594</v>
      </c>
      <c r="AR11" s="155">
        <v>5.4</v>
      </c>
      <c r="AS11" s="155">
        <v>34872.019999999997</v>
      </c>
      <c r="AT11" s="155">
        <v>364.66</v>
      </c>
      <c r="AU11" s="155">
        <v>80.91</v>
      </c>
      <c r="AV11" s="155">
        <v>25.39</v>
      </c>
      <c r="AW11" s="155" t="s">
        <v>1594</v>
      </c>
      <c r="AX11" s="155">
        <v>3.32</v>
      </c>
      <c r="AY11" s="155">
        <v>33.700000000000003</v>
      </c>
      <c r="AZ11" s="155">
        <v>21.06</v>
      </c>
      <c r="BA11" s="155">
        <v>25.47</v>
      </c>
      <c r="BB11" s="155">
        <v>4.5199999999999996</v>
      </c>
      <c r="BC11" s="155" t="s">
        <v>1594</v>
      </c>
      <c r="BD11" s="155">
        <v>10.87</v>
      </c>
      <c r="BE11" s="155">
        <v>169.81</v>
      </c>
      <c r="BF11" s="155">
        <v>4.55</v>
      </c>
      <c r="BG11" s="155" t="s">
        <v>1594</v>
      </c>
      <c r="BH11" s="155">
        <v>243.7</v>
      </c>
      <c r="BI11" s="155">
        <v>41.39</v>
      </c>
      <c r="BJ11" s="155">
        <v>10.58</v>
      </c>
      <c r="BK11" s="155" t="s">
        <v>1594</v>
      </c>
      <c r="BL11" s="155">
        <v>19.52</v>
      </c>
      <c r="BM11" s="155" t="s">
        <v>1594</v>
      </c>
      <c r="BN11" s="155">
        <v>2.13</v>
      </c>
      <c r="BO11" s="155">
        <v>87.9</v>
      </c>
      <c r="BP11" s="155">
        <v>19.22</v>
      </c>
      <c r="BQ11" s="155">
        <v>16.59</v>
      </c>
      <c r="BR11" s="155">
        <v>1.58</v>
      </c>
      <c r="BS11" s="155">
        <v>123.22</v>
      </c>
      <c r="BT11" s="155">
        <v>21.06</v>
      </c>
      <c r="BU11" s="155">
        <v>16.77</v>
      </c>
      <c r="BV11" s="155">
        <v>3.41</v>
      </c>
      <c r="BW11" s="155">
        <v>443.75</v>
      </c>
      <c r="BX11" s="155">
        <v>41.99</v>
      </c>
      <c r="BY11" s="155" t="s">
        <v>1594</v>
      </c>
      <c r="BZ11" s="155">
        <v>8.51</v>
      </c>
      <c r="CA11" s="155" t="s">
        <v>1594</v>
      </c>
      <c r="CB11" s="155">
        <v>27.45</v>
      </c>
      <c r="CC11" s="155" t="s">
        <v>1594</v>
      </c>
      <c r="CD11" s="155">
        <v>24.92</v>
      </c>
      <c r="CE11" s="155">
        <v>34.99</v>
      </c>
      <c r="CF11" s="155">
        <v>5.54</v>
      </c>
      <c r="CG11" s="155">
        <v>160.86000000000001</v>
      </c>
      <c r="CH11" s="155">
        <v>4.04</v>
      </c>
      <c r="CI11" s="10"/>
    </row>
    <row r="12" spans="1:87" x14ac:dyDescent="0.2">
      <c r="A12" s="8"/>
      <c r="B12" s="218"/>
      <c r="C12" s="218"/>
      <c r="D12" s="155"/>
      <c r="E12" s="155"/>
      <c r="F12" s="155"/>
      <c r="G12" s="155"/>
      <c r="H12" s="230"/>
      <c r="I12" s="257"/>
      <c r="J12" s="257"/>
      <c r="K12" s="218"/>
      <c r="L12" s="218"/>
      <c r="M12" s="247"/>
      <c r="N12" s="247"/>
      <c r="O12" s="247"/>
      <c r="P12" s="247"/>
      <c r="Q12" s="218"/>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55"/>
      <c r="AR12" s="155"/>
      <c r="AS12" s="155"/>
      <c r="AT12" s="155"/>
      <c r="AU12" s="155"/>
      <c r="AV12" s="155"/>
      <c r="AW12" s="155"/>
      <c r="AX12" s="155"/>
      <c r="AY12" s="155"/>
      <c r="AZ12" s="155"/>
      <c r="BA12" s="155"/>
      <c r="BB12" s="155"/>
      <c r="BC12" s="155"/>
      <c r="BD12" s="155"/>
      <c r="BE12" s="155"/>
      <c r="BF12" s="155"/>
      <c r="BG12" s="155"/>
      <c r="BH12" s="155"/>
      <c r="BI12" s="155"/>
      <c r="BJ12" s="155"/>
      <c r="BK12" s="155"/>
      <c r="BL12" s="155"/>
      <c r="BM12" s="155"/>
      <c r="BN12" s="155"/>
      <c r="BO12" s="155"/>
      <c r="BP12" s="155"/>
      <c r="BQ12" s="155"/>
      <c r="BR12" s="155"/>
      <c r="BS12" s="155"/>
      <c r="BT12" s="155"/>
      <c r="BU12" s="155"/>
      <c r="BV12" s="155"/>
      <c r="BW12" s="155"/>
      <c r="BX12" s="155"/>
      <c r="BY12" s="155"/>
      <c r="BZ12" s="155"/>
      <c r="CA12" s="155"/>
      <c r="CB12" s="155"/>
      <c r="CC12" s="155"/>
      <c r="CD12" s="155"/>
      <c r="CE12" s="155"/>
      <c r="CF12" s="155"/>
      <c r="CG12" s="155"/>
      <c r="CH12" s="155"/>
      <c r="CI12" s="10"/>
    </row>
    <row r="13" spans="1:87" x14ac:dyDescent="0.2">
      <c r="A13" s="8"/>
      <c r="B13" s="218"/>
      <c r="C13" s="218"/>
      <c r="D13" s="155"/>
      <c r="E13" s="155"/>
      <c r="F13" s="155"/>
      <c r="G13" s="155"/>
      <c r="H13" s="230"/>
      <c r="I13" s="257"/>
      <c r="J13" s="257"/>
      <c r="K13" s="218"/>
      <c r="L13" s="218"/>
      <c r="M13" s="247"/>
      <c r="N13" s="247"/>
      <c r="O13" s="247"/>
      <c r="P13" s="247"/>
      <c r="Q13" s="218"/>
      <c r="R13" s="155"/>
      <c r="S13" s="155"/>
      <c r="T13" s="155"/>
      <c r="U13" s="155"/>
      <c r="V13" s="155"/>
      <c r="W13" s="155"/>
      <c r="X13" s="155"/>
      <c r="Y13" s="155"/>
      <c r="Z13" s="155"/>
      <c r="AA13" s="155"/>
      <c r="AB13" s="155"/>
      <c r="AC13" s="155"/>
      <c r="AD13" s="155"/>
      <c r="AE13" s="155"/>
      <c r="AF13" s="155"/>
      <c r="AG13" s="155"/>
      <c r="AH13" s="155"/>
      <c r="AI13" s="155"/>
      <c r="AJ13" s="155"/>
      <c r="AK13" s="155"/>
      <c r="AL13" s="155"/>
      <c r="AM13" s="155"/>
      <c r="AN13" s="155"/>
      <c r="AO13" s="155"/>
      <c r="AP13" s="155"/>
      <c r="AQ13" s="155"/>
      <c r="AR13" s="155"/>
      <c r="AS13" s="155"/>
      <c r="AT13" s="155"/>
      <c r="AU13" s="155"/>
      <c r="AV13" s="155"/>
      <c r="AW13" s="155"/>
      <c r="AX13" s="155"/>
      <c r="AY13" s="155"/>
      <c r="AZ13" s="155"/>
      <c r="BA13" s="155"/>
      <c r="BB13" s="155"/>
      <c r="BC13" s="155"/>
      <c r="BD13" s="155"/>
      <c r="BE13" s="155"/>
      <c r="BF13" s="155"/>
      <c r="BG13" s="155"/>
      <c r="BH13" s="155"/>
      <c r="BI13" s="155"/>
      <c r="BJ13" s="155"/>
      <c r="BK13" s="155"/>
      <c r="BL13" s="155"/>
      <c r="BM13" s="155"/>
      <c r="BN13" s="155"/>
      <c r="BO13" s="155"/>
      <c r="BP13" s="155"/>
      <c r="BQ13" s="155"/>
      <c r="BR13" s="155"/>
      <c r="BS13" s="155"/>
      <c r="BT13" s="155"/>
      <c r="BU13" s="155"/>
      <c r="BV13" s="155"/>
      <c r="BW13" s="155"/>
      <c r="BX13" s="155"/>
      <c r="BY13" s="155"/>
      <c r="BZ13" s="155"/>
      <c r="CA13" s="155"/>
      <c r="CB13" s="155"/>
      <c r="CC13" s="155"/>
      <c r="CD13" s="155"/>
      <c r="CE13" s="155"/>
      <c r="CF13" s="155"/>
      <c r="CG13" s="155"/>
      <c r="CH13" s="155"/>
      <c r="CI13" s="10"/>
    </row>
    <row r="14" spans="1:87" x14ac:dyDescent="0.2">
      <c r="A14" s="8"/>
      <c r="B14" s="218"/>
      <c r="C14" s="218"/>
      <c r="D14" s="155"/>
      <c r="E14" s="155"/>
      <c r="F14" s="155"/>
      <c r="G14" s="155"/>
      <c r="H14" s="230"/>
      <c r="I14" s="257"/>
      <c r="J14" s="257"/>
      <c r="K14" s="218"/>
      <c r="L14" s="218"/>
      <c r="M14" s="247"/>
      <c r="N14" s="247"/>
      <c r="O14" s="247"/>
      <c r="P14" s="247"/>
      <c r="Q14" s="218"/>
      <c r="R14" s="155"/>
      <c r="S14" s="155"/>
      <c r="T14" s="155"/>
      <c r="U14" s="155"/>
      <c r="V14" s="155"/>
      <c r="W14" s="155"/>
      <c r="X14" s="155"/>
      <c r="Y14" s="155"/>
      <c r="Z14" s="155"/>
      <c r="AA14" s="155"/>
      <c r="AB14" s="155"/>
      <c r="AC14" s="155"/>
      <c r="AD14" s="155"/>
      <c r="AE14" s="155"/>
      <c r="AF14" s="155"/>
      <c r="AG14" s="155"/>
      <c r="AH14" s="155"/>
      <c r="AI14" s="155"/>
      <c r="AJ14" s="155"/>
      <c r="AK14" s="155"/>
      <c r="AL14" s="155"/>
      <c r="AM14" s="155"/>
      <c r="AN14" s="155"/>
      <c r="AO14" s="155"/>
      <c r="AP14" s="155"/>
      <c r="AQ14" s="155"/>
      <c r="AR14" s="155"/>
      <c r="AS14" s="155"/>
      <c r="AT14" s="155"/>
      <c r="AU14" s="155"/>
      <c r="AV14" s="155"/>
      <c r="AW14" s="155"/>
      <c r="AX14" s="155"/>
      <c r="AY14" s="155"/>
      <c r="AZ14" s="155"/>
      <c r="BA14" s="155"/>
      <c r="BB14" s="155"/>
      <c r="BC14" s="155"/>
      <c r="BD14" s="155"/>
      <c r="BE14" s="155"/>
      <c r="BF14" s="155"/>
      <c r="BG14" s="155"/>
      <c r="BH14" s="155"/>
      <c r="BI14" s="155"/>
      <c r="BJ14" s="155"/>
      <c r="BK14" s="155"/>
      <c r="BL14" s="155"/>
      <c r="BM14" s="155"/>
      <c r="BN14" s="155"/>
      <c r="BO14" s="155"/>
      <c r="BP14" s="155"/>
      <c r="BQ14" s="155"/>
      <c r="BR14" s="155"/>
      <c r="BS14" s="155"/>
      <c r="BT14" s="155"/>
      <c r="BU14" s="155"/>
      <c r="BV14" s="155"/>
      <c r="BW14" s="155"/>
      <c r="BX14" s="155"/>
      <c r="BY14" s="155"/>
      <c r="BZ14" s="155"/>
      <c r="CA14" s="155"/>
      <c r="CB14" s="155"/>
      <c r="CC14" s="155"/>
      <c r="CD14" s="155"/>
      <c r="CE14" s="155"/>
      <c r="CF14" s="155"/>
      <c r="CG14" s="155"/>
      <c r="CH14" s="155"/>
      <c r="CI14" s="10"/>
    </row>
    <row r="15" spans="1:87" x14ac:dyDescent="0.2">
      <c r="A15" s="8"/>
      <c r="B15" s="218"/>
      <c r="C15" s="218"/>
      <c r="D15" s="155"/>
      <c r="E15" s="155"/>
      <c r="F15" s="155"/>
      <c r="G15" s="155"/>
      <c r="H15" s="230"/>
      <c r="I15" s="257"/>
      <c r="J15" s="257"/>
      <c r="K15" s="218"/>
      <c r="L15" s="218"/>
      <c r="M15" s="247"/>
      <c r="N15" s="247"/>
      <c r="O15" s="247"/>
      <c r="P15" s="247"/>
      <c r="Q15" s="218"/>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55"/>
      <c r="AR15" s="155"/>
      <c r="AS15" s="155"/>
      <c r="AT15" s="155"/>
      <c r="AU15" s="155"/>
      <c r="AV15" s="155"/>
      <c r="AW15" s="155"/>
      <c r="AX15" s="155"/>
      <c r="AY15" s="155"/>
      <c r="AZ15" s="155"/>
      <c r="BA15" s="155"/>
      <c r="BB15" s="155"/>
      <c r="BC15" s="155"/>
      <c r="BD15" s="155"/>
      <c r="BE15" s="155"/>
      <c r="BF15" s="155"/>
      <c r="BG15" s="155"/>
      <c r="BH15" s="155"/>
      <c r="BI15" s="155"/>
      <c r="BJ15" s="155"/>
      <c r="BK15" s="155"/>
      <c r="BL15" s="155"/>
      <c r="BM15" s="155"/>
      <c r="BN15" s="155"/>
      <c r="BO15" s="155"/>
      <c r="BP15" s="155"/>
      <c r="BQ15" s="155"/>
      <c r="BR15" s="155"/>
      <c r="BS15" s="155"/>
      <c r="BT15" s="155"/>
      <c r="BU15" s="155"/>
      <c r="BV15" s="155"/>
      <c r="BW15" s="155"/>
      <c r="BX15" s="155"/>
      <c r="BY15" s="155"/>
      <c r="BZ15" s="155"/>
      <c r="CA15" s="155"/>
      <c r="CB15" s="155"/>
      <c r="CC15" s="155"/>
      <c r="CD15" s="155"/>
      <c r="CE15" s="155"/>
      <c r="CF15" s="155"/>
      <c r="CG15" s="155"/>
      <c r="CH15" s="155"/>
      <c r="CI15" s="10"/>
    </row>
    <row r="16" spans="1:87" x14ac:dyDescent="0.2">
      <c r="A16" s="8"/>
      <c r="B16" s="218"/>
      <c r="C16" s="218"/>
      <c r="D16" s="155"/>
      <c r="E16" s="155"/>
      <c r="F16" s="155"/>
      <c r="G16" s="155"/>
      <c r="H16" s="230"/>
      <c r="I16" s="257"/>
      <c r="J16" s="257"/>
      <c r="K16" s="218"/>
      <c r="L16" s="218"/>
      <c r="M16" s="247"/>
      <c r="N16" s="247"/>
      <c r="O16" s="247"/>
      <c r="P16" s="247"/>
      <c r="Q16" s="218"/>
      <c r="R16" s="155"/>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55"/>
      <c r="AR16" s="155"/>
      <c r="AS16" s="155"/>
      <c r="AT16" s="155"/>
      <c r="AU16" s="155"/>
      <c r="AV16" s="155"/>
      <c r="AW16" s="155"/>
      <c r="AX16" s="155"/>
      <c r="AY16" s="155"/>
      <c r="AZ16" s="155"/>
      <c r="BA16" s="155"/>
      <c r="BB16" s="155"/>
      <c r="BC16" s="155"/>
      <c r="BD16" s="155"/>
      <c r="BE16" s="155"/>
      <c r="BF16" s="155"/>
      <c r="BG16" s="155"/>
      <c r="BH16" s="155"/>
      <c r="BI16" s="155"/>
      <c r="BJ16" s="155"/>
      <c r="BK16" s="155"/>
      <c r="BL16" s="155"/>
      <c r="BM16" s="155"/>
      <c r="BN16" s="155"/>
      <c r="BO16" s="155"/>
      <c r="BP16" s="155"/>
      <c r="BQ16" s="155"/>
      <c r="BR16" s="155"/>
      <c r="BS16" s="155"/>
      <c r="BT16" s="155"/>
      <c r="BU16" s="155"/>
      <c r="BV16" s="155"/>
      <c r="BW16" s="155"/>
      <c r="BX16" s="155"/>
      <c r="BY16" s="155"/>
      <c r="BZ16" s="155"/>
      <c r="CA16" s="155"/>
      <c r="CB16" s="155"/>
      <c r="CC16" s="155"/>
      <c r="CD16" s="155"/>
      <c r="CE16" s="155"/>
      <c r="CF16" s="155"/>
      <c r="CG16" s="155"/>
      <c r="CH16" s="155"/>
      <c r="CI16" s="10"/>
    </row>
    <row r="17" spans="1:87" x14ac:dyDescent="0.2">
      <c r="A17" s="8"/>
      <c r="B17" s="218"/>
      <c r="C17" s="218"/>
      <c r="D17" s="155"/>
      <c r="E17" s="155"/>
      <c r="F17" s="155"/>
      <c r="G17" s="155"/>
      <c r="H17" s="230"/>
      <c r="I17" s="257"/>
      <c r="J17" s="257"/>
      <c r="K17" s="218"/>
      <c r="L17" s="218"/>
      <c r="M17" s="247"/>
      <c r="N17" s="247"/>
      <c r="O17" s="247"/>
      <c r="P17" s="247"/>
      <c r="Q17" s="218"/>
      <c r="R17" s="155"/>
      <c r="S17" s="155"/>
      <c r="T17" s="155"/>
      <c r="U17" s="155"/>
      <c r="V17" s="155"/>
      <c r="W17" s="155"/>
      <c r="X17" s="155"/>
      <c r="Y17" s="155"/>
      <c r="Z17" s="155"/>
      <c r="AA17" s="155"/>
      <c r="AB17" s="155"/>
      <c r="AC17" s="155"/>
      <c r="AD17" s="155"/>
      <c r="AE17" s="155"/>
      <c r="AF17" s="155"/>
      <c r="AG17" s="155"/>
      <c r="AH17" s="155"/>
      <c r="AI17" s="155"/>
      <c r="AJ17" s="155"/>
      <c r="AK17" s="155"/>
      <c r="AL17" s="155"/>
      <c r="AM17" s="155"/>
      <c r="AN17" s="155"/>
      <c r="AO17" s="155"/>
      <c r="AP17" s="155"/>
      <c r="AQ17" s="155"/>
      <c r="AR17" s="155"/>
      <c r="AS17" s="155"/>
      <c r="AT17" s="155"/>
      <c r="AU17" s="155"/>
      <c r="AV17" s="155"/>
      <c r="AW17" s="155"/>
      <c r="AX17" s="155"/>
      <c r="AY17" s="155"/>
      <c r="AZ17" s="155"/>
      <c r="BA17" s="155"/>
      <c r="BB17" s="155"/>
      <c r="BC17" s="155"/>
      <c r="BD17" s="155"/>
      <c r="BE17" s="155"/>
      <c r="BF17" s="155"/>
      <c r="BG17" s="155"/>
      <c r="BH17" s="155"/>
      <c r="BI17" s="155"/>
      <c r="BJ17" s="155"/>
      <c r="BK17" s="155"/>
      <c r="BL17" s="155"/>
      <c r="BM17" s="155"/>
      <c r="BN17" s="155"/>
      <c r="BO17" s="155"/>
      <c r="BP17" s="155"/>
      <c r="BQ17" s="155"/>
      <c r="BR17" s="155"/>
      <c r="BS17" s="155"/>
      <c r="BT17" s="155"/>
      <c r="BU17" s="155"/>
      <c r="BV17" s="155"/>
      <c r="BW17" s="155"/>
      <c r="BX17" s="155"/>
      <c r="BY17" s="155"/>
      <c r="BZ17" s="155"/>
      <c r="CA17" s="155"/>
      <c r="CB17" s="155"/>
      <c r="CC17" s="155"/>
      <c r="CD17" s="155"/>
      <c r="CE17" s="155"/>
      <c r="CF17" s="155"/>
      <c r="CG17" s="155"/>
      <c r="CH17" s="155"/>
      <c r="CI17" s="10"/>
    </row>
    <row r="18" spans="1:87" x14ac:dyDescent="0.2">
      <c r="A18" s="8"/>
      <c r="B18" s="218"/>
      <c r="C18" s="218"/>
      <c r="D18" s="155"/>
      <c r="E18" s="155"/>
      <c r="F18" s="155"/>
      <c r="G18" s="155"/>
      <c r="H18" s="230"/>
      <c r="I18" s="257"/>
      <c r="J18" s="257"/>
      <c r="K18" s="218"/>
      <c r="L18" s="218"/>
      <c r="M18" s="247"/>
      <c r="N18" s="247"/>
      <c r="O18" s="247"/>
      <c r="P18" s="247"/>
      <c r="Q18" s="218"/>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55"/>
      <c r="AR18" s="155"/>
      <c r="AS18" s="155"/>
      <c r="AT18" s="155"/>
      <c r="AU18" s="155"/>
      <c r="AV18" s="155"/>
      <c r="AW18" s="155"/>
      <c r="AX18" s="155"/>
      <c r="AY18" s="155"/>
      <c r="AZ18" s="155"/>
      <c r="BA18" s="155"/>
      <c r="BB18" s="155"/>
      <c r="BC18" s="155"/>
      <c r="BD18" s="155"/>
      <c r="BE18" s="155"/>
      <c r="BF18" s="155"/>
      <c r="BG18" s="155"/>
      <c r="BH18" s="155"/>
      <c r="BI18" s="155"/>
      <c r="BJ18" s="155"/>
      <c r="BK18" s="155"/>
      <c r="BL18" s="155"/>
      <c r="BM18" s="155"/>
      <c r="BN18" s="155"/>
      <c r="BO18" s="155"/>
      <c r="BP18" s="155"/>
      <c r="BQ18" s="155"/>
      <c r="BR18" s="155"/>
      <c r="BS18" s="155"/>
      <c r="BT18" s="155"/>
      <c r="BU18" s="155"/>
      <c r="BV18" s="155"/>
      <c r="BW18" s="155"/>
      <c r="BX18" s="155"/>
      <c r="BY18" s="155"/>
      <c r="BZ18" s="155"/>
      <c r="CA18" s="155"/>
      <c r="CB18" s="155"/>
      <c r="CC18" s="155"/>
      <c r="CD18" s="155"/>
      <c r="CE18" s="155"/>
      <c r="CF18" s="155"/>
      <c r="CG18" s="155"/>
      <c r="CH18" s="155"/>
      <c r="CI18" s="10"/>
    </row>
    <row r="19" spans="1:87" x14ac:dyDescent="0.2">
      <c r="A19" s="8"/>
      <c r="B19" s="218"/>
      <c r="C19" s="218"/>
      <c r="D19" s="155"/>
      <c r="E19" s="155"/>
      <c r="F19" s="155"/>
      <c r="G19" s="155"/>
      <c r="H19" s="230"/>
      <c r="I19" s="257"/>
      <c r="J19" s="257"/>
      <c r="K19" s="218"/>
      <c r="L19" s="218"/>
      <c r="M19" s="247"/>
      <c r="N19" s="247"/>
      <c r="O19" s="247"/>
      <c r="P19" s="247"/>
      <c r="Q19" s="218"/>
      <c r="R19" s="155"/>
      <c r="S19" s="155"/>
      <c r="T19" s="155"/>
      <c r="U19" s="155"/>
      <c r="V19" s="155"/>
      <c r="W19" s="155"/>
      <c r="X19" s="155"/>
      <c r="Y19" s="155"/>
      <c r="Z19" s="155"/>
      <c r="AA19" s="155"/>
      <c r="AB19" s="155"/>
      <c r="AC19" s="155"/>
      <c r="AD19" s="155"/>
      <c r="AE19" s="155"/>
      <c r="AF19" s="155"/>
      <c r="AG19" s="155"/>
      <c r="AH19" s="155"/>
      <c r="AI19" s="155"/>
      <c r="AJ19" s="155"/>
      <c r="AK19" s="155"/>
      <c r="AL19" s="155"/>
      <c r="AM19" s="155"/>
      <c r="AN19" s="155"/>
      <c r="AO19" s="155"/>
      <c r="AP19" s="155"/>
      <c r="AQ19" s="155"/>
      <c r="AR19" s="155"/>
      <c r="AS19" s="155"/>
      <c r="AT19" s="155"/>
      <c r="AU19" s="155"/>
      <c r="AV19" s="155"/>
      <c r="AW19" s="155"/>
      <c r="AX19" s="155"/>
      <c r="AY19" s="155"/>
      <c r="AZ19" s="155"/>
      <c r="BA19" s="155"/>
      <c r="BB19" s="155"/>
      <c r="BC19" s="155"/>
      <c r="BD19" s="155"/>
      <c r="BE19" s="155"/>
      <c r="BF19" s="155"/>
      <c r="BG19" s="155"/>
      <c r="BH19" s="155"/>
      <c r="BI19" s="155"/>
      <c r="BJ19" s="155"/>
      <c r="BK19" s="155"/>
      <c r="BL19" s="155"/>
      <c r="BM19" s="155"/>
      <c r="BN19" s="155"/>
      <c r="BO19" s="155"/>
      <c r="BP19" s="155"/>
      <c r="BQ19" s="155"/>
      <c r="BR19" s="155"/>
      <c r="BS19" s="155"/>
      <c r="BT19" s="155"/>
      <c r="BU19" s="155"/>
      <c r="BV19" s="155"/>
      <c r="BW19" s="155"/>
      <c r="BX19" s="155"/>
      <c r="BY19" s="155"/>
      <c r="BZ19" s="155"/>
      <c r="CA19" s="155"/>
      <c r="CB19" s="155"/>
      <c r="CC19" s="155"/>
      <c r="CD19" s="155"/>
      <c r="CE19" s="155"/>
      <c r="CF19" s="155"/>
      <c r="CG19" s="155"/>
      <c r="CH19" s="155"/>
      <c r="CI19" s="10"/>
    </row>
    <row r="20" spans="1:87" x14ac:dyDescent="0.2">
      <c r="A20" s="8"/>
      <c r="B20" s="218"/>
      <c r="C20" s="218"/>
      <c r="D20" s="155"/>
      <c r="E20" s="155"/>
      <c r="F20" s="155"/>
      <c r="G20" s="155"/>
      <c r="H20" s="230"/>
      <c r="I20" s="257"/>
      <c r="J20" s="257"/>
      <c r="K20" s="218"/>
      <c r="L20" s="218"/>
      <c r="M20" s="247"/>
      <c r="N20" s="247"/>
      <c r="O20" s="247"/>
      <c r="P20" s="247"/>
      <c r="Q20" s="218"/>
      <c r="R20" s="155"/>
      <c r="S20" s="155"/>
      <c r="T20" s="155"/>
      <c r="U20" s="155"/>
      <c r="V20" s="155"/>
      <c r="W20" s="155"/>
      <c r="X20" s="155"/>
      <c r="Y20" s="155"/>
      <c r="Z20" s="155"/>
      <c r="AA20" s="155"/>
      <c r="AB20" s="155"/>
      <c r="AC20" s="155"/>
      <c r="AD20" s="155"/>
      <c r="AE20" s="155"/>
      <c r="AF20" s="155"/>
      <c r="AG20" s="155"/>
      <c r="AH20" s="155"/>
      <c r="AI20" s="155"/>
      <c r="AJ20" s="155"/>
      <c r="AK20" s="155"/>
      <c r="AL20" s="155"/>
      <c r="AM20" s="155"/>
      <c r="AN20" s="155"/>
      <c r="AO20" s="155"/>
      <c r="AP20" s="155"/>
      <c r="AQ20" s="155"/>
      <c r="AR20" s="155"/>
      <c r="AS20" s="155"/>
      <c r="AT20" s="155"/>
      <c r="AU20" s="155"/>
      <c r="AV20" s="155"/>
      <c r="AW20" s="155"/>
      <c r="AX20" s="155"/>
      <c r="AY20" s="155"/>
      <c r="AZ20" s="155"/>
      <c r="BA20" s="155"/>
      <c r="BB20" s="155"/>
      <c r="BC20" s="155"/>
      <c r="BD20" s="155"/>
      <c r="BE20" s="155"/>
      <c r="BF20" s="155"/>
      <c r="BG20" s="155"/>
      <c r="BH20" s="155"/>
      <c r="BI20" s="155"/>
      <c r="BJ20" s="155"/>
      <c r="BK20" s="155"/>
      <c r="BL20" s="155"/>
      <c r="BM20" s="155"/>
      <c r="BN20" s="155"/>
      <c r="BO20" s="155"/>
      <c r="BP20" s="155"/>
      <c r="BQ20" s="155"/>
      <c r="BR20" s="155"/>
      <c r="BS20" s="155"/>
      <c r="BT20" s="155"/>
      <c r="BU20" s="155"/>
      <c r="BV20" s="155"/>
      <c r="BW20" s="155"/>
      <c r="BX20" s="155"/>
      <c r="BY20" s="155"/>
      <c r="BZ20" s="155"/>
      <c r="CA20" s="155"/>
      <c r="CB20" s="155"/>
      <c r="CC20" s="155"/>
      <c r="CD20" s="155"/>
      <c r="CE20" s="155"/>
      <c r="CF20" s="155"/>
      <c r="CG20" s="155"/>
      <c r="CH20" s="155"/>
      <c r="CI20" s="10"/>
    </row>
    <row r="21" spans="1:87" x14ac:dyDescent="0.2">
      <c r="A21" s="8"/>
      <c r="B21" s="218"/>
      <c r="C21" s="218"/>
      <c r="D21" s="155"/>
      <c r="E21" s="155"/>
      <c r="F21" s="155"/>
      <c r="G21" s="155"/>
      <c r="H21" s="230"/>
      <c r="I21" s="257"/>
      <c r="J21" s="257"/>
      <c r="K21" s="218"/>
      <c r="L21" s="218"/>
      <c r="M21" s="247"/>
      <c r="N21" s="247"/>
      <c r="O21" s="247"/>
      <c r="P21" s="247"/>
      <c r="Q21" s="218"/>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5"/>
      <c r="AY21" s="155"/>
      <c r="AZ21" s="155"/>
      <c r="BA21" s="155"/>
      <c r="BB21" s="155"/>
      <c r="BC21" s="155"/>
      <c r="BD21" s="155"/>
      <c r="BE21" s="155"/>
      <c r="BF21" s="155"/>
      <c r="BG21" s="155"/>
      <c r="BH21" s="155"/>
      <c r="BI21" s="155"/>
      <c r="BJ21" s="155"/>
      <c r="BK21" s="155"/>
      <c r="BL21" s="155"/>
      <c r="BM21" s="155"/>
      <c r="BN21" s="155"/>
      <c r="BO21" s="155"/>
      <c r="BP21" s="155"/>
      <c r="BQ21" s="155"/>
      <c r="BR21" s="155"/>
      <c r="BS21" s="155"/>
      <c r="BT21" s="155"/>
      <c r="BU21" s="155"/>
      <c r="BV21" s="155"/>
      <c r="BW21" s="155"/>
      <c r="BX21" s="155"/>
      <c r="BY21" s="155"/>
      <c r="BZ21" s="155"/>
      <c r="CA21" s="155"/>
      <c r="CB21" s="155"/>
      <c r="CC21" s="155"/>
      <c r="CD21" s="155"/>
      <c r="CE21" s="155"/>
      <c r="CF21" s="155"/>
      <c r="CG21" s="155"/>
      <c r="CH21" s="155"/>
      <c r="CI21" s="10"/>
    </row>
    <row r="22" spans="1:87" x14ac:dyDescent="0.2">
      <c r="A22" s="8"/>
      <c r="B22" s="218"/>
      <c r="C22" s="218"/>
      <c r="D22" s="155"/>
      <c r="E22" s="155"/>
      <c r="F22" s="155"/>
      <c r="G22" s="155"/>
      <c r="H22" s="230"/>
      <c r="I22" s="257"/>
      <c r="J22" s="257"/>
      <c r="K22" s="218"/>
      <c r="L22" s="218"/>
      <c r="M22" s="247"/>
      <c r="N22" s="247"/>
      <c r="O22" s="247"/>
      <c r="P22" s="247"/>
      <c r="Q22" s="218"/>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c r="AU22" s="155"/>
      <c r="AV22" s="155"/>
      <c r="AW22" s="155"/>
      <c r="AX22" s="155"/>
      <c r="AY22" s="155"/>
      <c r="AZ22" s="155"/>
      <c r="BA22" s="155"/>
      <c r="BB22" s="155"/>
      <c r="BC22" s="155"/>
      <c r="BD22" s="155"/>
      <c r="BE22" s="155"/>
      <c r="BF22" s="155"/>
      <c r="BG22" s="155"/>
      <c r="BH22" s="155"/>
      <c r="BI22" s="155"/>
      <c r="BJ22" s="155"/>
      <c r="BK22" s="155"/>
      <c r="BL22" s="155"/>
      <c r="BM22" s="155"/>
      <c r="BN22" s="155"/>
      <c r="BO22" s="155"/>
      <c r="BP22" s="155"/>
      <c r="BQ22" s="155"/>
      <c r="BR22" s="155"/>
      <c r="BS22" s="155"/>
      <c r="BT22" s="155"/>
      <c r="BU22" s="155"/>
      <c r="BV22" s="155"/>
      <c r="BW22" s="155"/>
      <c r="BX22" s="155"/>
      <c r="BY22" s="155"/>
      <c r="BZ22" s="155"/>
      <c r="CA22" s="155"/>
      <c r="CB22" s="155"/>
      <c r="CC22" s="155"/>
      <c r="CD22" s="155"/>
      <c r="CE22" s="155"/>
      <c r="CF22" s="155"/>
      <c r="CG22" s="155"/>
      <c r="CH22" s="155"/>
      <c r="CI22" s="10"/>
    </row>
    <row r="23" spans="1:87" x14ac:dyDescent="0.2">
      <c r="A23" s="8"/>
      <c r="B23" s="218"/>
      <c r="C23" s="218"/>
      <c r="D23" s="155"/>
      <c r="E23" s="155"/>
      <c r="F23" s="155"/>
      <c r="G23" s="155"/>
      <c r="H23" s="230"/>
      <c r="I23" s="257"/>
      <c r="J23" s="257"/>
      <c r="K23" s="218"/>
      <c r="L23" s="218"/>
      <c r="M23" s="247"/>
      <c r="N23" s="247"/>
      <c r="O23" s="247"/>
      <c r="P23" s="247"/>
      <c r="Q23" s="218"/>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5"/>
      <c r="AW23" s="155"/>
      <c r="AX23" s="155"/>
      <c r="AY23" s="155"/>
      <c r="AZ23" s="155"/>
      <c r="BA23" s="155"/>
      <c r="BB23" s="155"/>
      <c r="BC23" s="155"/>
      <c r="BD23" s="155"/>
      <c r="BE23" s="155"/>
      <c r="BF23" s="155"/>
      <c r="BG23" s="155"/>
      <c r="BH23" s="155"/>
      <c r="BI23" s="155"/>
      <c r="BJ23" s="155"/>
      <c r="BK23" s="155"/>
      <c r="BL23" s="155"/>
      <c r="BM23" s="155"/>
      <c r="BN23" s="155"/>
      <c r="BO23" s="155"/>
      <c r="BP23" s="155"/>
      <c r="BQ23" s="155"/>
      <c r="BR23" s="155"/>
      <c r="BS23" s="155"/>
      <c r="BT23" s="155"/>
      <c r="BU23" s="155"/>
      <c r="BV23" s="155"/>
      <c r="BW23" s="155"/>
      <c r="BX23" s="155"/>
      <c r="BY23" s="155"/>
      <c r="BZ23" s="155"/>
      <c r="CA23" s="155"/>
      <c r="CB23" s="155"/>
      <c r="CC23" s="155"/>
      <c r="CD23" s="155"/>
      <c r="CE23" s="155"/>
      <c r="CF23" s="155"/>
      <c r="CG23" s="155"/>
      <c r="CH23" s="155"/>
      <c r="CI23" s="10"/>
    </row>
    <row r="24" spans="1:87" x14ac:dyDescent="0.2">
      <c r="A24" s="8"/>
      <c r="B24" s="218"/>
      <c r="C24" s="218"/>
      <c r="D24" s="155"/>
      <c r="E24" s="155"/>
      <c r="F24" s="155"/>
      <c r="G24" s="155"/>
      <c r="H24" s="230"/>
      <c r="I24" s="257"/>
      <c r="J24" s="257"/>
      <c r="K24" s="218"/>
      <c r="L24" s="218"/>
      <c r="M24" s="247"/>
      <c r="N24" s="247"/>
      <c r="O24" s="247"/>
      <c r="P24" s="247"/>
      <c r="Q24" s="218"/>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55"/>
      <c r="AX24" s="155"/>
      <c r="AY24" s="155"/>
      <c r="AZ24" s="155"/>
      <c r="BA24" s="155"/>
      <c r="BB24" s="155"/>
      <c r="BC24" s="155"/>
      <c r="BD24" s="155"/>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5"/>
      <c r="CE24" s="155"/>
      <c r="CF24" s="155"/>
      <c r="CG24" s="155"/>
      <c r="CH24" s="155"/>
      <c r="CI24" s="10"/>
    </row>
    <row r="25" spans="1:87" x14ac:dyDescent="0.2">
      <c r="A25" s="8"/>
      <c r="B25" s="218"/>
      <c r="C25" s="218"/>
      <c r="D25" s="155"/>
      <c r="E25" s="155"/>
      <c r="F25" s="155"/>
      <c r="G25" s="155"/>
      <c r="H25" s="230"/>
      <c r="I25" s="257"/>
      <c r="J25" s="257"/>
      <c r="K25" s="218"/>
      <c r="L25" s="218"/>
      <c r="M25" s="247"/>
      <c r="N25" s="247"/>
      <c r="O25" s="247"/>
      <c r="P25" s="247"/>
      <c r="Q25" s="218"/>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c r="AU25" s="155"/>
      <c r="AV25" s="155"/>
      <c r="AW25" s="155"/>
      <c r="AX25" s="155"/>
      <c r="AY25" s="155"/>
      <c r="AZ25" s="155"/>
      <c r="BA25" s="155"/>
      <c r="BB25" s="155"/>
      <c r="BC25" s="155"/>
      <c r="BD25" s="155"/>
      <c r="BE25" s="155"/>
      <c r="BF25" s="155"/>
      <c r="BG25" s="155"/>
      <c r="BH25" s="155"/>
      <c r="BI25" s="155"/>
      <c r="BJ25" s="155"/>
      <c r="BK25" s="155"/>
      <c r="BL25" s="155"/>
      <c r="BM25" s="155"/>
      <c r="BN25" s="155"/>
      <c r="BO25" s="155"/>
      <c r="BP25" s="155"/>
      <c r="BQ25" s="155"/>
      <c r="BR25" s="155"/>
      <c r="BS25" s="155"/>
      <c r="BT25" s="155"/>
      <c r="BU25" s="155"/>
      <c r="BV25" s="155"/>
      <c r="BW25" s="155"/>
      <c r="BX25" s="155"/>
      <c r="BY25" s="155"/>
      <c r="BZ25" s="155"/>
      <c r="CA25" s="155"/>
      <c r="CB25" s="155"/>
      <c r="CC25" s="155"/>
      <c r="CD25" s="155"/>
      <c r="CE25" s="155"/>
      <c r="CF25" s="155"/>
      <c r="CG25" s="155"/>
      <c r="CH25" s="155"/>
      <c r="CI25" s="10"/>
    </row>
    <row r="26" spans="1:87" x14ac:dyDescent="0.2">
      <c r="A26" s="8"/>
      <c r="B26" s="218"/>
      <c r="C26" s="218"/>
      <c r="D26" s="155"/>
      <c r="E26" s="155"/>
      <c r="F26" s="155"/>
      <c r="G26" s="155"/>
      <c r="H26" s="230"/>
      <c r="I26" s="257"/>
      <c r="J26" s="257"/>
      <c r="K26" s="218"/>
      <c r="L26" s="218"/>
      <c r="M26" s="247"/>
      <c r="N26" s="247"/>
      <c r="O26" s="247"/>
      <c r="P26" s="247"/>
      <c r="Q26" s="218"/>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c r="AU26" s="155"/>
      <c r="AV26" s="155"/>
      <c r="AW26" s="155"/>
      <c r="AX26" s="155"/>
      <c r="AY26" s="155"/>
      <c r="AZ26" s="155"/>
      <c r="BA26" s="155"/>
      <c r="BB26" s="155"/>
      <c r="BC26" s="155"/>
      <c r="BD26" s="155"/>
      <c r="BE26" s="155"/>
      <c r="BF26" s="155"/>
      <c r="BG26" s="155"/>
      <c r="BH26" s="155"/>
      <c r="BI26" s="155"/>
      <c r="BJ26" s="155"/>
      <c r="BK26" s="155"/>
      <c r="BL26" s="155"/>
      <c r="BM26" s="155"/>
      <c r="BN26" s="155"/>
      <c r="BO26" s="155"/>
      <c r="BP26" s="155"/>
      <c r="BQ26" s="155"/>
      <c r="BR26" s="155"/>
      <c r="BS26" s="155"/>
      <c r="BT26" s="155"/>
      <c r="BU26" s="155"/>
      <c r="BV26" s="155"/>
      <c r="BW26" s="155"/>
      <c r="BX26" s="155"/>
      <c r="BY26" s="155"/>
      <c r="BZ26" s="155"/>
      <c r="CA26" s="155"/>
      <c r="CB26" s="155"/>
      <c r="CC26" s="155"/>
      <c r="CD26" s="155"/>
      <c r="CE26" s="155"/>
      <c r="CF26" s="155"/>
      <c r="CG26" s="155"/>
      <c r="CH26" s="155"/>
      <c r="CI26" s="10"/>
    </row>
    <row r="27" spans="1:87" x14ac:dyDescent="0.2">
      <c r="A27" s="8"/>
      <c r="B27" s="218"/>
      <c r="C27" s="218"/>
      <c r="D27" s="155"/>
      <c r="E27" s="155"/>
      <c r="F27" s="155"/>
      <c r="G27" s="155"/>
      <c r="H27" s="230"/>
      <c r="I27" s="257"/>
      <c r="J27" s="257"/>
      <c r="K27" s="218"/>
      <c r="L27" s="218"/>
      <c r="M27" s="247"/>
      <c r="N27" s="247"/>
      <c r="O27" s="247"/>
      <c r="P27" s="247"/>
      <c r="Q27" s="218"/>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c r="AU27" s="155"/>
      <c r="AV27" s="155"/>
      <c r="AW27" s="155"/>
      <c r="AX27" s="155"/>
      <c r="AY27" s="155"/>
      <c r="AZ27" s="155"/>
      <c r="BA27" s="155"/>
      <c r="BB27" s="155"/>
      <c r="BC27" s="155"/>
      <c r="BD27" s="155"/>
      <c r="BE27" s="155"/>
      <c r="BF27" s="155"/>
      <c r="BG27" s="155"/>
      <c r="BH27" s="155"/>
      <c r="BI27" s="155"/>
      <c r="BJ27" s="155"/>
      <c r="BK27" s="155"/>
      <c r="BL27" s="155"/>
      <c r="BM27" s="155"/>
      <c r="BN27" s="155"/>
      <c r="BO27" s="155"/>
      <c r="BP27" s="155"/>
      <c r="BQ27" s="155"/>
      <c r="BR27" s="155"/>
      <c r="BS27" s="155"/>
      <c r="BT27" s="155"/>
      <c r="BU27" s="155"/>
      <c r="BV27" s="155"/>
      <c r="BW27" s="155"/>
      <c r="BX27" s="155"/>
      <c r="BY27" s="155"/>
      <c r="BZ27" s="155"/>
      <c r="CA27" s="155"/>
      <c r="CB27" s="155"/>
      <c r="CC27" s="155"/>
      <c r="CD27" s="155"/>
      <c r="CE27" s="155"/>
      <c r="CF27" s="155"/>
      <c r="CG27" s="155"/>
      <c r="CH27" s="155"/>
      <c r="CI27" s="10"/>
    </row>
    <row r="28" spans="1:87" x14ac:dyDescent="0.2">
      <c r="A28" s="8"/>
      <c r="B28" s="218"/>
      <c r="C28" s="218"/>
      <c r="D28" s="155"/>
      <c r="E28" s="155"/>
      <c r="F28" s="155"/>
      <c r="G28" s="155"/>
      <c r="H28" s="230"/>
      <c r="I28" s="257"/>
      <c r="J28" s="257"/>
      <c r="K28" s="218"/>
      <c r="L28" s="218"/>
      <c r="M28" s="247"/>
      <c r="N28" s="247"/>
      <c r="O28" s="247"/>
      <c r="P28" s="247"/>
      <c r="Q28" s="218"/>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c r="AU28" s="155"/>
      <c r="AV28" s="155"/>
      <c r="AW28" s="155"/>
      <c r="AX28" s="155"/>
      <c r="AY28" s="155"/>
      <c r="AZ28" s="155"/>
      <c r="BA28" s="155"/>
      <c r="BB28" s="155"/>
      <c r="BC28" s="155"/>
      <c r="BD28" s="155"/>
      <c r="BE28" s="155"/>
      <c r="BF28" s="155"/>
      <c r="BG28" s="155"/>
      <c r="BH28" s="155"/>
      <c r="BI28" s="155"/>
      <c r="BJ28" s="155"/>
      <c r="BK28" s="155"/>
      <c r="BL28" s="155"/>
      <c r="BM28" s="155"/>
      <c r="BN28" s="155"/>
      <c r="BO28" s="155"/>
      <c r="BP28" s="155"/>
      <c r="BQ28" s="155"/>
      <c r="BR28" s="155"/>
      <c r="BS28" s="155"/>
      <c r="BT28" s="155"/>
      <c r="BU28" s="155"/>
      <c r="BV28" s="155"/>
      <c r="BW28" s="155"/>
      <c r="BX28" s="155"/>
      <c r="BY28" s="155"/>
      <c r="BZ28" s="155"/>
      <c r="CA28" s="155"/>
      <c r="CB28" s="155"/>
      <c r="CC28" s="155"/>
      <c r="CD28" s="155"/>
      <c r="CE28" s="155"/>
      <c r="CF28" s="155"/>
      <c r="CG28" s="155"/>
      <c r="CH28" s="155"/>
      <c r="CI28" s="10"/>
    </row>
    <row r="29" spans="1:87" x14ac:dyDescent="0.2">
      <c r="A29" s="8"/>
      <c r="B29" s="218"/>
      <c r="C29" s="218"/>
      <c r="D29" s="155"/>
      <c r="E29" s="155"/>
      <c r="F29" s="155"/>
      <c r="G29" s="155"/>
      <c r="H29" s="230"/>
      <c r="I29" s="257"/>
      <c r="J29" s="257"/>
      <c r="K29" s="218"/>
      <c r="L29" s="218"/>
      <c r="M29" s="247"/>
      <c r="N29" s="247"/>
      <c r="O29" s="247"/>
      <c r="P29" s="247"/>
      <c r="Q29" s="218"/>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c r="AU29" s="155"/>
      <c r="AV29" s="155"/>
      <c r="AW29" s="155"/>
      <c r="AX29" s="155"/>
      <c r="AY29" s="155"/>
      <c r="AZ29" s="155"/>
      <c r="BA29" s="155"/>
      <c r="BB29" s="155"/>
      <c r="BC29" s="155"/>
      <c r="BD29" s="155"/>
      <c r="BE29" s="155"/>
      <c r="BF29" s="155"/>
      <c r="BG29" s="155"/>
      <c r="BH29" s="155"/>
      <c r="BI29" s="155"/>
      <c r="BJ29" s="155"/>
      <c r="BK29" s="155"/>
      <c r="BL29" s="155"/>
      <c r="BM29" s="155"/>
      <c r="BN29" s="155"/>
      <c r="BO29" s="155"/>
      <c r="BP29" s="155"/>
      <c r="BQ29" s="155"/>
      <c r="BR29" s="155"/>
      <c r="BS29" s="155"/>
      <c r="BT29" s="155"/>
      <c r="BU29" s="155"/>
      <c r="BV29" s="155"/>
      <c r="BW29" s="155"/>
      <c r="BX29" s="155"/>
      <c r="BY29" s="155"/>
      <c r="BZ29" s="155"/>
      <c r="CA29" s="155"/>
      <c r="CB29" s="155"/>
      <c r="CC29" s="155"/>
      <c r="CD29" s="155"/>
      <c r="CE29" s="155"/>
      <c r="CF29" s="155"/>
      <c r="CG29" s="155"/>
      <c r="CH29" s="155"/>
      <c r="CI29" s="10"/>
    </row>
    <row r="30" spans="1:87" x14ac:dyDescent="0.2">
      <c r="A30" s="8"/>
      <c r="B30" s="218"/>
      <c r="C30" s="218"/>
      <c r="D30" s="155"/>
      <c r="E30" s="155"/>
      <c r="F30" s="155"/>
      <c r="G30" s="155"/>
      <c r="H30" s="230"/>
      <c r="I30" s="257"/>
      <c r="J30" s="257"/>
      <c r="K30" s="218"/>
      <c r="L30" s="218"/>
      <c r="M30" s="247"/>
      <c r="N30" s="247"/>
      <c r="O30" s="247"/>
      <c r="P30" s="247"/>
      <c r="Q30" s="218"/>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c r="AU30" s="155"/>
      <c r="AV30" s="155"/>
      <c r="AW30" s="155"/>
      <c r="AX30" s="155"/>
      <c r="AY30" s="155"/>
      <c r="AZ30" s="155"/>
      <c r="BA30" s="155"/>
      <c r="BB30" s="155"/>
      <c r="BC30" s="155"/>
      <c r="BD30" s="155"/>
      <c r="BE30" s="155"/>
      <c r="BF30" s="155"/>
      <c r="BG30" s="155"/>
      <c r="BH30" s="155"/>
      <c r="BI30" s="155"/>
      <c r="BJ30" s="155"/>
      <c r="BK30" s="155"/>
      <c r="BL30" s="155"/>
      <c r="BM30" s="155"/>
      <c r="BN30" s="155"/>
      <c r="BO30" s="155"/>
      <c r="BP30" s="155"/>
      <c r="BQ30" s="155"/>
      <c r="BR30" s="155"/>
      <c r="BS30" s="155"/>
      <c r="BT30" s="155"/>
      <c r="BU30" s="155"/>
      <c r="BV30" s="155"/>
      <c r="BW30" s="155"/>
      <c r="BX30" s="155"/>
      <c r="BY30" s="155"/>
      <c r="BZ30" s="155"/>
      <c r="CA30" s="155"/>
      <c r="CB30" s="155"/>
      <c r="CC30" s="155"/>
      <c r="CD30" s="155"/>
      <c r="CE30" s="155"/>
      <c r="CF30" s="155"/>
      <c r="CG30" s="155"/>
      <c r="CH30" s="155"/>
      <c r="CI30" s="10"/>
    </row>
    <row r="31" spans="1:87" x14ac:dyDescent="0.2">
      <c r="A31" s="8"/>
      <c r="B31" s="218"/>
      <c r="C31" s="218"/>
      <c r="D31" s="155"/>
      <c r="E31" s="155"/>
      <c r="F31" s="155"/>
      <c r="G31" s="155"/>
      <c r="H31" s="230"/>
      <c r="I31" s="257"/>
      <c r="J31" s="257"/>
      <c r="K31" s="218"/>
      <c r="L31" s="218"/>
      <c r="M31" s="247"/>
      <c r="N31" s="247"/>
      <c r="O31" s="247"/>
      <c r="P31" s="247"/>
      <c r="Q31" s="218"/>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c r="AU31" s="155"/>
      <c r="AV31" s="155"/>
      <c r="AW31" s="155"/>
      <c r="AX31" s="155"/>
      <c r="AY31" s="155"/>
      <c r="AZ31" s="155"/>
      <c r="BA31" s="155"/>
      <c r="BB31" s="155"/>
      <c r="BC31" s="155"/>
      <c r="BD31" s="155"/>
      <c r="BE31" s="155"/>
      <c r="BF31" s="155"/>
      <c r="BG31" s="155"/>
      <c r="BH31" s="155"/>
      <c r="BI31" s="155"/>
      <c r="BJ31" s="155"/>
      <c r="BK31" s="155"/>
      <c r="BL31" s="155"/>
      <c r="BM31" s="155"/>
      <c r="BN31" s="155"/>
      <c r="BO31" s="155"/>
      <c r="BP31" s="155"/>
      <c r="BQ31" s="155"/>
      <c r="BR31" s="155"/>
      <c r="BS31" s="155"/>
      <c r="BT31" s="155"/>
      <c r="BU31" s="155"/>
      <c r="BV31" s="155"/>
      <c r="BW31" s="155"/>
      <c r="BX31" s="155"/>
      <c r="BY31" s="155"/>
      <c r="BZ31" s="155"/>
      <c r="CA31" s="155"/>
      <c r="CB31" s="155"/>
      <c r="CC31" s="155"/>
      <c r="CD31" s="155"/>
      <c r="CE31" s="155"/>
      <c r="CF31" s="155"/>
      <c r="CG31" s="155"/>
      <c r="CH31" s="155"/>
      <c r="CI31" s="10"/>
    </row>
    <row r="32" spans="1:87" x14ac:dyDescent="0.2">
      <c r="A32" s="8"/>
      <c r="B32" s="218"/>
      <c r="C32" s="218"/>
      <c r="D32" s="155"/>
      <c r="E32" s="155"/>
      <c r="F32" s="155"/>
      <c r="G32" s="155"/>
      <c r="H32" s="230"/>
      <c r="I32" s="257"/>
      <c r="J32" s="257"/>
      <c r="K32" s="218"/>
      <c r="L32" s="218"/>
      <c r="M32" s="247"/>
      <c r="N32" s="247"/>
      <c r="O32" s="247"/>
      <c r="P32" s="247"/>
      <c r="Q32" s="218"/>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c r="AU32" s="155"/>
      <c r="AV32" s="155"/>
      <c r="AW32" s="155"/>
      <c r="AX32" s="155"/>
      <c r="AY32" s="155"/>
      <c r="AZ32" s="155"/>
      <c r="BA32" s="155"/>
      <c r="BB32" s="155"/>
      <c r="BC32" s="155"/>
      <c r="BD32" s="155"/>
      <c r="BE32" s="155"/>
      <c r="BF32" s="155"/>
      <c r="BG32" s="155"/>
      <c r="BH32" s="155"/>
      <c r="BI32" s="155"/>
      <c r="BJ32" s="155"/>
      <c r="BK32" s="155"/>
      <c r="BL32" s="155"/>
      <c r="BM32" s="155"/>
      <c r="BN32" s="155"/>
      <c r="BO32" s="155"/>
      <c r="BP32" s="155"/>
      <c r="BQ32" s="155"/>
      <c r="BR32" s="155"/>
      <c r="BS32" s="155"/>
      <c r="BT32" s="155"/>
      <c r="BU32" s="155"/>
      <c r="BV32" s="155"/>
      <c r="BW32" s="155"/>
      <c r="BX32" s="155"/>
      <c r="BY32" s="155"/>
      <c r="BZ32" s="155"/>
      <c r="CA32" s="155"/>
      <c r="CB32" s="155"/>
      <c r="CC32" s="155"/>
      <c r="CD32" s="155"/>
      <c r="CE32" s="155"/>
      <c r="CF32" s="155"/>
      <c r="CG32" s="155"/>
      <c r="CH32" s="155"/>
      <c r="CI32" s="10"/>
    </row>
    <row r="33" spans="1:87" x14ac:dyDescent="0.2">
      <c r="A33" s="8"/>
      <c r="B33" s="218"/>
      <c r="C33" s="218"/>
      <c r="D33" s="155"/>
      <c r="E33" s="155"/>
      <c r="F33" s="155"/>
      <c r="G33" s="155"/>
      <c r="H33" s="230"/>
      <c r="I33" s="257"/>
      <c r="J33" s="257"/>
      <c r="K33" s="218"/>
      <c r="L33" s="218"/>
      <c r="M33" s="247"/>
      <c r="N33" s="247"/>
      <c r="O33" s="247"/>
      <c r="P33" s="247"/>
      <c r="Q33" s="218"/>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55"/>
      <c r="AX33" s="155"/>
      <c r="AY33" s="155"/>
      <c r="AZ33" s="155"/>
      <c r="BA33" s="155"/>
      <c r="BB33" s="155"/>
      <c r="BC33" s="155"/>
      <c r="BD33" s="155"/>
      <c r="BE33" s="155"/>
      <c r="BF33" s="155"/>
      <c r="BG33" s="155"/>
      <c r="BH33" s="155"/>
      <c r="BI33" s="155"/>
      <c r="BJ33" s="155"/>
      <c r="BK33" s="155"/>
      <c r="BL33" s="155"/>
      <c r="BM33" s="155"/>
      <c r="BN33" s="155"/>
      <c r="BO33" s="155"/>
      <c r="BP33" s="155"/>
      <c r="BQ33" s="155"/>
      <c r="BR33" s="155"/>
      <c r="BS33" s="155"/>
      <c r="BT33" s="155"/>
      <c r="BU33" s="155"/>
      <c r="BV33" s="155"/>
      <c r="BW33" s="155"/>
      <c r="BX33" s="155"/>
      <c r="BY33" s="155"/>
      <c r="BZ33" s="155"/>
      <c r="CA33" s="155"/>
      <c r="CB33" s="155"/>
      <c r="CC33" s="155"/>
      <c r="CD33" s="155"/>
      <c r="CE33" s="155"/>
      <c r="CF33" s="155"/>
      <c r="CG33" s="155"/>
      <c r="CH33" s="155"/>
      <c r="CI33" s="10"/>
    </row>
    <row r="34" spans="1:87" x14ac:dyDescent="0.2">
      <c r="A34" s="8"/>
      <c r="B34" s="218"/>
      <c r="C34" s="218"/>
      <c r="D34" s="155"/>
      <c r="E34" s="155"/>
      <c r="F34" s="155"/>
      <c r="G34" s="155"/>
      <c r="H34" s="230"/>
      <c r="I34" s="257"/>
      <c r="J34" s="257"/>
      <c r="K34" s="218"/>
      <c r="L34" s="218"/>
      <c r="M34" s="247"/>
      <c r="N34" s="247"/>
      <c r="O34" s="247"/>
      <c r="P34" s="247"/>
      <c r="Q34" s="218"/>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c r="BS34" s="155"/>
      <c r="BT34" s="155"/>
      <c r="BU34" s="155"/>
      <c r="BV34" s="155"/>
      <c r="BW34" s="155"/>
      <c r="BX34" s="155"/>
      <c r="BY34" s="155"/>
      <c r="BZ34" s="155"/>
      <c r="CA34" s="155"/>
      <c r="CB34" s="155"/>
      <c r="CC34" s="155"/>
      <c r="CD34" s="155"/>
      <c r="CE34" s="155"/>
      <c r="CF34" s="155"/>
      <c r="CG34" s="155"/>
      <c r="CH34" s="155"/>
      <c r="CI34" s="10"/>
    </row>
    <row r="35" spans="1:87" x14ac:dyDescent="0.2">
      <c r="A35" s="8"/>
      <c r="B35" s="218"/>
      <c r="C35" s="218"/>
      <c r="D35" s="155"/>
      <c r="E35" s="155"/>
      <c r="F35" s="155"/>
      <c r="G35" s="155"/>
      <c r="H35" s="230"/>
      <c r="I35" s="257"/>
      <c r="J35" s="257"/>
      <c r="K35" s="218"/>
      <c r="L35" s="218"/>
      <c r="M35" s="247"/>
      <c r="N35" s="247"/>
      <c r="O35" s="247"/>
      <c r="P35" s="247"/>
      <c r="Q35" s="218"/>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55"/>
      <c r="AX35" s="155"/>
      <c r="AY35" s="155"/>
      <c r="AZ35" s="155"/>
      <c r="BA35" s="155"/>
      <c r="BB35" s="155"/>
      <c r="BC35" s="155"/>
      <c r="BD35" s="155"/>
      <c r="BE35" s="155"/>
      <c r="BF35" s="155"/>
      <c r="BG35" s="155"/>
      <c r="BH35" s="155"/>
      <c r="BI35" s="155"/>
      <c r="BJ35" s="155"/>
      <c r="BK35" s="155"/>
      <c r="BL35" s="155"/>
      <c r="BM35" s="155"/>
      <c r="BN35" s="155"/>
      <c r="BO35" s="155"/>
      <c r="BP35" s="155"/>
      <c r="BQ35" s="155"/>
      <c r="BR35" s="155"/>
      <c r="BS35" s="155"/>
      <c r="BT35" s="155"/>
      <c r="BU35" s="155"/>
      <c r="BV35" s="155"/>
      <c r="BW35" s="155"/>
      <c r="BX35" s="155"/>
      <c r="BY35" s="155"/>
      <c r="BZ35" s="155"/>
      <c r="CA35" s="155"/>
      <c r="CB35" s="155"/>
      <c r="CC35" s="155"/>
      <c r="CD35" s="155"/>
      <c r="CE35" s="155"/>
      <c r="CF35" s="155"/>
      <c r="CG35" s="155"/>
      <c r="CH35" s="155"/>
      <c r="CI35" s="10"/>
    </row>
    <row r="36" spans="1:87" x14ac:dyDescent="0.2">
      <c r="A36" s="8"/>
      <c r="B36" s="218"/>
      <c r="C36" s="218"/>
      <c r="D36" s="155"/>
      <c r="E36" s="155"/>
      <c r="F36" s="155"/>
      <c r="G36" s="155"/>
      <c r="H36" s="230"/>
      <c r="I36" s="257"/>
      <c r="J36" s="257"/>
      <c r="K36" s="218"/>
      <c r="L36" s="218"/>
      <c r="M36" s="247"/>
      <c r="N36" s="247"/>
      <c r="O36" s="247"/>
      <c r="P36" s="247"/>
      <c r="Q36" s="218"/>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5"/>
      <c r="BF36" s="155"/>
      <c r="BG36" s="155"/>
      <c r="BH36" s="155"/>
      <c r="BI36" s="155"/>
      <c r="BJ36" s="155"/>
      <c r="BK36" s="155"/>
      <c r="BL36" s="155"/>
      <c r="BM36" s="155"/>
      <c r="BN36" s="155"/>
      <c r="BO36" s="155"/>
      <c r="BP36" s="155"/>
      <c r="BQ36" s="155"/>
      <c r="BR36" s="155"/>
      <c r="BS36" s="155"/>
      <c r="BT36" s="155"/>
      <c r="BU36" s="155"/>
      <c r="BV36" s="155"/>
      <c r="BW36" s="155"/>
      <c r="BX36" s="155"/>
      <c r="BY36" s="155"/>
      <c r="BZ36" s="155"/>
      <c r="CA36" s="155"/>
      <c r="CB36" s="155"/>
      <c r="CC36" s="155"/>
      <c r="CD36" s="155"/>
      <c r="CE36" s="155"/>
      <c r="CF36" s="155"/>
      <c r="CG36" s="155"/>
      <c r="CH36" s="155"/>
      <c r="CI36" s="10"/>
    </row>
    <row r="37" spans="1:87" x14ac:dyDescent="0.2">
      <c r="A37" s="8"/>
      <c r="B37" s="218"/>
      <c r="C37" s="218"/>
      <c r="D37" s="155"/>
      <c r="E37" s="155"/>
      <c r="F37" s="155"/>
      <c r="G37" s="155"/>
      <c r="H37" s="230"/>
      <c r="I37" s="257"/>
      <c r="J37" s="257"/>
      <c r="K37" s="218"/>
      <c r="L37" s="218"/>
      <c r="M37" s="247"/>
      <c r="N37" s="247"/>
      <c r="O37" s="247"/>
      <c r="P37" s="247"/>
      <c r="Q37" s="218"/>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c r="AU37" s="155"/>
      <c r="AV37" s="155"/>
      <c r="AW37" s="155"/>
      <c r="AX37" s="155"/>
      <c r="AY37" s="155"/>
      <c r="AZ37" s="155"/>
      <c r="BA37" s="155"/>
      <c r="BB37" s="155"/>
      <c r="BC37" s="155"/>
      <c r="BD37" s="155"/>
      <c r="BE37" s="155"/>
      <c r="BF37" s="155"/>
      <c r="BG37" s="155"/>
      <c r="BH37" s="155"/>
      <c r="BI37" s="155"/>
      <c r="BJ37" s="155"/>
      <c r="BK37" s="155"/>
      <c r="BL37" s="155"/>
      <c r="BM37" s="155"/>
      <c r="BN37" s="155"/>
      <c r="BO37" s="155"/>
      <c r="BP37" s="155"/>
      <c r="BQ37" s="155"/>
      <c r="BR37" s="155"/>
      <c r="BS37" s="155"/>
      <c r="BT37" s="155"/>
      <c r="BU37" s="155"/>
      <c r="BV37" s="155"/>
      <c r="BW37" s="155"/>
      <c r="BX37" s="155"/>
      <c r="BY37" s="155"/>
      <c r="BZ37" s="155"/>
      <c r="CA37" s="155"/>
      <c r="CB37" s="155"/>
      <c r="CC37" s="155"/>
      <c r="CD37" s="155"/>
      <c r="CE37" s="155"/>
      <c r="CF37" s="155"/>
      <c r="CG37" s="155"/>
      <c r="CH37" s="155"/>
      <c r="CI37" s="10"/>
    </row>
    <row r="38" spans="1:87" x14ac:dyDescent="0.2">
      <c r="A38" s="8"/>
      <c r="B38" s="218"/>
      <c r="C38" s="218"/>
      <c r="D38" s="155"/>
      <c r="E38" s="155"/>
      <c r="F38" s="155"/>
      <c r="G38" s="155"/>
      <c r="H38" s="230"/>
      <c r="I38" s="257"/>
      <c r="J38" s="257"/>
      <c r="K38" s="218"/>
      <c r="L38" s="218"/>
      <c r="M38" s="247"/>
      <c r="N38" s="247"/>
      <c r="O38" s="247"/>
      <c r="P38" s="247"/>
      <c r="Q38" s="218"/>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c r="AU38" s="155"/>
      <c r="AV38" s="155"/>
      <c r="AW38" s="155"/>
      <c r="AX38" s="155"/>
      <c r="AY38" s="155"/>
      <c r="AZ38" s="155"/>
      <c r="BA38" s="155"/>
      <c r="BB38" s="155"/>
      <c r="BC38" s="155"/>
      <c r="BD38" s="155"/>
      <c r="BE38" s="155"/>
      <c r="BF38" s="155"/>
      <c r="BG38" s="155"/>
      <c r="BH38" s="155"/>
      <c r="BI38" s="155"/>
      <c r="BJ38" s="155"/>
      <c r="BK38" s="155"/>
      <c r="BL38" s="155"/>
      <c r="BM38" s="155"/>
      <c r="BN38" s="155"/>
      <c r="BO38" s="155"/>
      <c r="BP38" s="155"/>
      <c r="BQ38" s="155"/>
      <c r="BR38" s="155"/>
      <c r="BS38" s="155"/>
      <c r="BT38" s="155"/>
      <c r="BU38" s="155"/>
      <c r="BV38" s="155"/>
      <c r="BW38" s="155"/>
      <c r="BX38" s="155"/>
      <c r="BY38" s="155"/>
      <c r="BZ38" s="155"/>
      <c r="CA38" s="155"/>
      <c r="CB38" s="155"/>
      <c r="CC38" s="155"/>
      <c r="CD38" s="155"/>
      <c r="CE38" s="155"/>
      <c r="CF38" s="155"/>
      <c r="CG38" s="155"/>
      <c r="CH38" s="155"/>
      <c r="CI38" s="10"/>
    </row>
    <row r="39" spans="1:87" x14ac:dyDescent="0.2">
      <c r="A39" s="8"/>
      <c r="B39" s="218"/>
      <c r="C39" s="218"/>
      <c r="D39" s="155"/>
      <c r="E39" s="155"/>
      <c r="F39" s="155"/>
      <c r="G39" s="155"/>
      <c r="H39" s="230"/>
      <c r="I39" s="257"/>
      <c r="J39" s="257"/>
      <c r="K39" s="218"/>
      <c r="L39" s="218"/>
      <c r="M39" s="247"/>
      <c r="N39" s="247"/>
      <c r="O39" s="247"/>
      <c r="P39" s="247"/>
      <c r="Q39" s="218"/>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c r="AU39" s="155"/>
      <c r="AV39" s="155"/>
      <c r="AW39" s="155"/>
      <c r="AX39" s="155"/>
      <c r="AY39" s="155"/>
      <c r="AZ39" s="155"/>
      <c r="BA39" s="155"/>
      <c r="BB39" s="155"/>
      <c r="BC39" s="155"/>
      <c r="BD39" s="155"/>
      <c r="BE39" s="155"/>
      <c r="BF39" s="155"/>
      <c r="BG39" s="155"/>
      <c r="BH39" s="155"/>
      <c r="BI39" s="155"/>
      <c r="BJ39" s="155"/>
      <c r="BK39" s="155"/>
      <c r="BL39" s="155"/>
      <c r="BM39" s="155"/>
      <c r="BN39" s="155"/>
      <c r="BO39" s="155"/>
      <c r="BP39" s="155"/>
      <c r="BQ39" s="155"/>
      <c r="BR39" s="155"/>
      <c r="BS39" s="155"/>
      <c r="BT39" s="155"/>
      <c r="BU39" s="155"/>
      <c r="BV39" s="155"/>
      <c r="BW39" s="155"/>
      <c r="BX39" s="155"/>
      <c r="BY39" s="155"/>
      <c r="BZ39" s="155"/>
      <c r="CA39" s="155"/>
      <c r="CB39" s="155"/>
      <c r="CC39" s="155"/>
      <c r="CD39" s="155"/>
      <c r="CE39" s="155"/>
      <c r="CF39" s="155"/>
      <c r="CG39" s="155"/>
      <c r="CH39" s="155"/>
      <c r="CI39" s="10"/>
    </row>
    <row r="40" spans="1:87" x14ac:dyDescent="0.2">
      <c r="A40" s="8"/>
      <c r="B40" s="218"/>
      <c r="C40" s="218"/>
      <c r="D40" s="155"/>
      <c r="E40" s="155"/>
      <c r="F40" s="155"/>
      <c r="G40" s="155"/>
      <c r="H40" s="230"/>
      <c r="I40" s="257"/>
      <c r="J40" s="257"/>
      <c r="K40" s="218"/>
      <c r="L40" s="218"/>
      <c r="M40" s="247"/>
      <c r="N40" s="247"/>
      <c r="O40" s="247"/>
      <c r="P40" s="247"/>
      <c r="Q40" s="218"/>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c r="AU40" s="155"/>
      <c r="AV40" s="155"/>
      <c r="AW40" s="155"/>
      <c r="AX40" s="155"/>
      <c r="AY40" s="155"/>
      <c r="AZ40" s="155"/>
      <c r="BA40" s="155"/>
      <c r="BB40" s="155"/>
      <c r="BC40" s="155"/>
      <c r="BD40" s="155"/>
      <c r="BE40" s="155"/>
      <c r="BF40" s="155"/>
      <c r="BG40" s="155"/>
      <c r="BH40" s="155"/>
      <c r="BI40" s="155"/>
      <c r="BJ40" s="155"/>
      <c r="BK40" s="155"/>
      <c r="BL40" s="155"/>
      <c r="BM40" s="155"/>
      <c r="BN40" s="155"/>
      <c r="BO40" s="155"/>
      <c r="BP40" s="155"/>
      <c r="BQ40" s="155"/>
      <c r="BR40" s="155"/>
      <c r="BS40" s="155"/>
      <c r="BT40" s="155"/>
      <c r="BU40" s="155"/>
      <c r="BV40" s="155"/>
      <c r="BW40" s="155"/>
      <c r="BX40" s="155"/>
      <c r="BY40" s="155"/>
      <c r="BZ40" s="155"/>
      <c r="CA40" s="155"/>
      <c r="CB40" s="155"/>
      <c r="CC40" s="155"/>
      <c r="CD40" s="155"/>
      <c r="CE40" s="155"/>
      <c r="CF40" s="155"/>
      <c r="CG40" s="155"/>
      <c r="CH40" s="155"/>
      <c r="CI40" s="10"/>
    </row>
    <row r="41" spans="1:87" x14ac:dyDescent="0.2">
      <c r="A41" s="8"/>
      <c r="B41" s="218"/>
      <c r="C41" s="218"/>
      <c r="D41" s="155"/>
      <c r="E41" s="155"/>
      <c r="F41" s="155"/>
      <c r="G41" s="155"/>
      <c r="H41" s="230"/>
      <c r="I41" s="257"/>
      <c r="J41" s="257"/>
      <c r="K41" s="218"/>
      <c r="L41" s="218"/>
      <c r="M41" s="247"/>
      <c r="N41" s="247"/>
      <c r="O41" s="247"/>
      <c r="P41" s="247"/>
      <c r="Q41" s="218"/>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c r="AU41" s="155"/>
      <c r="AV41" s="155"/>
      <c r="AW41" s="155"/>
      <c r="AX41" s="155"/>
      <c r="AY41" s="155"/>
      <c r="AZ41" s="155"/>
      <c r="BA41" s="155"/>
      <c r="BB41" s="155"/>
      <c r="BC41" s="155"/>
      <c r="BD41" s="155"/>
      <c r="BE41" s="155"/>
      <c r="BF41" s="155"/>
      <c r="BG41" s="155"/>
      <c r="BH41" s="155"/>
      <c r="BI41" s="155"/>
      <c r="BJ41" s="155"/>
      <c r="BK41" s="155"/>
      <c r="BL41" s="155"/>
      <c r="BM41" s="155"/>
      <c r="BN41" s="155"/>
      <c r="BO41" s="155"/>
      <c r="BP41" s="155"/>
      <c r="BQ41" s="155"/>
      <c r="BR41" s="155"/>
      <c r="BS41" s="155"/>
      <c r="BT41" s="155"/>
      <c r="BU41" s="155"/>
      <c r="BV41" s="155"/>
      <c r="BW41" s="155"/>
      <c r="BX41" s="155"/>
      <c r="BY41" s="155"/>
      <c r="BZ41" s="155"/>
      <c r="CA41" s="155"/>
      <c r="CB41" s="155"/>
      <c r="CC41" s="155"/>
      <c r="CD41" s="155"/>
      <c r="CE41" s="155"/>
      <c r="CF41" s="155"/>
      <c r="CG41" s="155"/>
      <c r="CH41" s="155"/>
      <c r="CI41" s="10"/>
    </row>
    <row r="42" spans="1:87" x14ac:dyDescent="0.2">
      <c r="A42" s="8"/>
      <c r="B42" s="218"/>
      <c r="C42" s="218"/>
      <c r="D42" s="155"/>
      <c r="E42" s="155"/>
      <c r="F42" s="155"/>
      <c r="G42" s="155"/>
      <c r="H42" s="230"/>
      <c r="I42" s="257"/>
      <c r="J42" s="257"/>
      <c r="K42" s="218"/>
      <c r="L42" s="218"/>
      <c r="M42" s="247"/>
      <c r="N42" s="247"/>
      <c r="O42" s="247"/>
      <c r="P42" s="247"/>
      <c r="Q42" s="218"/>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c r="AU42" s="155"/>
      <c r="AV42" s="155"/>
      <c r="AW42" s="155"/>
      <c r="AX42" s="155"/>
      <c r="AY42" s="155"/>
      <c r="AZ42" s="155"/>
      <c r="BA42" s="155"/>
      <c r="BB42" s="155"/>
      <c r="BC42" s="155"/>
      <c r="BD42" s="155"/>
      <c r="BE42" s="155"/>
      <c r="BF42" s="155"/>
      <c r="BG42" s="155"/>
      <c r="BH42" s="155"/>
      <c r="BI42" s="155"/>
      <c r="BJ42" s="155"/>
      <c r="BK42" s="155"/>
      <c r="BL42" s="155"/>
      <c r="BM42" s="155"/>
      <c r="BN42" s="155"/>
      <c r="BO42" s="155"/>
      <c r="BP42" s="155"/>
      <c r="BQ42" s="155"/>
      <c r="BR42" s="155"/>
      <c r="BS42" s="155"/>
      <c r="BT42" s="155"/>
      <c r="BU42" s="155"/>
      <c r="BV42" s="155"/>
      <c r="BW42" s="155"/>
      <c r="BX42" s="155"/>
      <c r="BY42" s="155"/>
      <c r="BZ42" s="155"/>
      <c r="CA42" s="155"/>
      <c r="CB42" s="155"/>
      <c r="CC42" s="155"/>
      <c r="CD42" s="155"/>
      <c r="CE42" s="155"/>
      <c r="CF42" s="155"/>
      <c r="CG42" s="155"/>
      <c r="CH42" s="155"/>
      <c r="CI42" s="10"/>
    </row>
    <row r="43" spans="1:87" x14ac:dyDescent="0.2">
      <c r="A43" s="8"/>
      <c r="B43" s="218"/>
      <c r="C43" s="218"/>
      <c r="D43" s="155"/>
      <c r="E43" s="155"/>
      <c r="F43" s="155"/>
      <c r="G43" s="155"/>
      <c r="H43" s="230"/>
      <c r="I43" s="257"/>
      <c r="J43" s="257"/>
      <c r="K43" s="218"/>
      <c r="L43" s="218"/>
      <c r="M43" s="247"/>
      <c r="N43" s="247"/>
      <c r="O43" s="247"/>
      <c r="P43" s="247"/>
      <c r="Q43" s="218"/>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c r="AU43" s="155"/>
      <c r="AV43" s="155"/>
      <c r="AW43" s="155"/>
      <c r="AX43" s="155"/>
      <c r="AY43" s="155"/>
      <c r="AZ43" s="155"/>
      <c r="BA43" s="155"/>
      <c r="BB43" s="155"/>
      <c r="BC43" s="155"/>
      <c r="BD43" s="155"/>
      <c r="BE43" s="155"/>
      <c r="BF43" s="155"/>
      <c r="BG43" s="155"/>
      <c r="BH43" s="155"/>
      <c r="BI43" s="155"/>
      <c r="BJ43" s="155"/>
      <c r="BK43" s="155"/>
      <c r="BL43" s="155"/>
      <c r="BM43" s="155"/>
      <c r="BN43" s="155"/>
      <c r="BO43" s="155"/>
      <c r="BP43" s="155"/>
      <c r="BQ43" s="155"/>
      <c r="BR43" s="155"/>
      <c r="BS43" s="155"/>
      <c r="BT43" s="155"/>
      <c r="BU43" s="155"/>
      <c r="BV43" s="155"/>
      <c r="BW43" s="155"/>
      <c r="BX43" s="155"/>
      <c r="BY43" s="155"/>
      <c r="BZ43" s="155"/>
      <c r="CA43" s="155"/>
      <c r="CB43" s="155"/>
      <c r="CC43" s="155"/>
      <c r="CD43" s="155"/>
      <c r="CE43" s="155"/>
      <c r="CF43" s="155"/>
      <c r="CG43" s="155"/>
      <c r="CH43" s="155"/>
      <c r="CI43" s="10"/>
    </row>
    <row r="44" spans="1:87" x14ac:dyDescent="0.2">
      <c r="A44" s="8"/>
      <c r="B44" s="218"/>
      <c r="C44" s="218"/>
      <c r="D44" s="155"/>
      <c r="E44" s="155"/>
      <c r="F44" s="155"/>
      <c r="G44" s="155"/>
      <c r="H44" s="230"/>
      <c r="I44" s="257"/>
      <c r="J44" s="257"/>
      <c r="K44" s="218"/>
      <c r="L44" s="218"/>
      <c r="M44" s="247"/>
      <c r="N44" s="247"/>
      <c r="O44" s="247"/>
      <c r="P44" s="247"/>
      <c r="Q44" s="218"/>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c r="AU44" s="155"/>
      <c r="AV44" s="155"/>
      <c r="AW44" s="155"/>
      <c r="AX44" s="155"/>
      <c r="AY44" s="155"/>
      <c r="AZ44" s="155"/>
      <c r="BA44" s="155"/>
      <c r="BB44" s="155"/>
      <c r="BC44" s="155"/>
      <c r="BD44" s="155"/>
      <c r="BE44" s="155"/>
      <c r="BF44" s="155"/>
      <c r="BG44" s="155"/>
      <c r="BH44" s="155"/>
      <c r="BI44" s="155"/>
      <c r="BJ44" s="155"/>
      <c r="BK44" s="155"/>
      <c r="BL44" s="155"/>
      <c r="BM44" s="155"/>
      <c r="BN44" s="155"/>
      <c r="BO44" s="155"/>
      <c r="BP44" s="155"/>
      <c r="BQ44" s="155"/>
      <c r="BR44" s="155"/>
      <c r="BS44" s="155"/>
      <c r="BT44" s="155"/>
      <c r="BU44" s="155"/>
      <c r="BV44" s="155"/>
      <c r="BW44" s="155"/>
      <c r="BX44" s="155"/>
      <c r="BY44" s="155"/>
      <c r="BZ44" s="155"/>
      <c r="CA44" s="155"/>
      <c r="CB44" s="155"/>
      <c r="CC44" s="155"/>
      <c r="CD44" s="155"/>
      <c r="CE44" s="155"/>
      <c r="CF44" s="155"/>
      <c r="CG44" s="155"/>
      <c r="CH44" s="155"/>
      <c r="CI44" s="10"/>
    </row>
    <row r="45" spans="1:87" x14ac:dyDescent="0.2">
      <c r="A45" s="8"/>
      <c r="B45" s="218"/>
      <c r="C45" s="218"/>
      <c r="D45" s="155"/>
      <c r="E45" s="155"/>
      <c r="F45" s="155"/>
      <c r="G45" s="155"/>
      <c r="H45" s="230"/>
      <c r="I45" s="257"/>
      <c r="J45" s="257"/>
      <c r="K45" s="218"/>
      <c r="L45" s="218"/>
      <c r="M45" s="247"/>
      <c r="N45" s="247"/>
      <c r="O45" s="247"/>
      <c r="P45" s="247"/>
      <c r="Q45" s="218"/>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c r="AU45" s="155"/>
      <c r="AV45" s="155"/>
      <c r="AW45" s="155"/>
      <c r="AX45" s="155"/>
      <c r="AY45" s="155"/>
      <c r="AZ45" s="155"/>
      <c r="BA45" s="155"/>
      <c r="BB45" s="155"/>
      <c r="BC45" s="155"/>
      <c r="BD45" s="155"/>
      <c r="BE45" s="155"/>
      <c r="BF45" s="155"/>
      <c r="BG45" s="155"/>
      <c r="BH45" s="155"/>
      <c r="BI45" s="155"/>
      <c r="BJ45" s="155"/>
      <c r="BK45" s="155"/>
      <c r="BL45" s="155"/>
      <c r="BM45" s="155"/>
      <c r="BN45" s="155"/>
      <c r="BO45" s="155"/>
      <c r="BP45" s="155"/>
      <c r="BQ45" s="155"/>
      <c r="BR45" s="155"/>
      <c r="BS45" s="155"/>
      <c r="BT45" s="155"/>
      <c r="BU45" s="155"/>
      <c r="BV45" s="155"/>
      <c r="BW45" s="155"/>
      <c r="BX45" s="155"/>
      <c r="BY45" s="155"/>
      <c r="BZ45" s="155"/>
      <c r="CA45" s="155"/>
      <c r="CB45" s="155"/>
      <c r="CC45" s="155"/>
      <c r="CD45" s="155"/>
      <c r="CE45" s="155"/>
      <c r="CF45" s="155"/>
      <c r="CG45" s="155"/>
      <c r="CH45" s="155"/>
      <c r="CI45" s="10"/>
    </row>
    <row r="46" spans="1:87" x14ac:dyDescent="0.2">
      <c r="A46" s="8"/>
      <c r="B46" s="218"/>
      <c r="C46" s="218"/>
      <c r="D46" s="155"/>
      <c r="E46" s="155"/>
      <c r="F46" s="155"/>
      <c r="G46" s="155"/>
      <c r="H46" s="230"/>
      <c r="I46" s="257"/>
      <c r="J46" s="257"/>
      <c r="K46" s="218"/>
      <c r="L46" s="218"/>
      <c r="M46" s="247"/>
      <c r="N46" s="247"/>
      <c r="O46" s="247"/>
      <c r="P46" s="247"/>
      <c r="Q46" s="218"/>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c r="AU46" s="155"/>
      <c r="AV46" s="155"/>
      <c r="AW46" s="155"/>
      <c r="AX46" s="155"/>
      <c r="AY46" s="155"/>
      <c r="AZ46" s="155"/>
      <c r="BA46" s="155"/>
      <c r="BB46" s="155"/>
      <c r="BC46" s="155"/>
      <c r="BD46" s="155"/>
      <c r="BE46" s="155"/>
      <c r="BF46" s="155"/>
      <c r="BG46" s="155"/>
      <c r="BH46" s="155"/>
      <c r="BI46" s="155"/>
      <c r="BJ46" s="155"/>
      <c r="BK46" s="155"/>
      <c r="BL46" s="155"/>
      <c r="BM46" s="155"/>
      <c r="BN46" s="155"/>
      <c r="BO46" s="155"/>
      <c r="BP46" s="155"/>
      <c r="BQ46" s="155"/>
      <c r="BR46" s="155"/>
      <c r="BS46" s="155"/>
      <c r="BT46" s="155"/>
      <c r="BU46" s="155"/>
      <c r="BV46" s="155"/>
      <c r="BW46" s="155"/>
      <c r="BX46" s="155"/>
      <c r="BY46" s="155"/>
      <c r="BZ46" s="155"/>
      <c r="CA46" s="155"/>
      <c r="CB46" s="155"/>
      <c r="CC46" s="155"/>
      <c r="CD46" s="155"/>
      <c r="CE46" s="155"/>
      <c r="CF46" s="155"/>
      <c r="CG46" s="155"/>
      <c r="CH46" s="155"/>
      <c r="CI46" s="10"/>
    </row>
    <row r="47" spans="1:87" x14ac:dyDescent="0.2">
      <c r="A47" s="8"/>
      <c r="B47" s="218"/>
      <c r="C47" s="218"/>
      <c r="D47" s="155"/>
      <c r="E47" s="155"/>
      <c r="F47" s="155"/>
      <c r="G47" s="155"/>
      <c r="H47" s="230"/>
      <c r="I47" s="257"/>
      <c r="J47" s="257"/>
      <c r="K47" s="218"/>
      <c r="L47" s="218"/>
      <c r="M47" s="247"/>
      <c r="N47" s="247"/>
      <c r="O47" s="247"/>
      <c r="P47" s="247"/>
      <c r="Q47" s="218"/>
      <c r="R47" s="155"/>
      <c r="S47" s="155"/>
      <c r="T47" s="155"/>
      <c r="U47" s="155"/>
      <c r="V47" s="155"/>
      <c r="W47" s="155"/>
      <c r="X47" s="155"/>
      <c r="Y47" s="155"/>
      <c r="Z47" s="155"/>
      <c r="AA47" s="155"/>
      <c r="AB47" s="155"/>
      <c r="AC47" s="155"/>
      <c r="AD47" s="155"/>
      <c r="AE47" s="155"/>
      <c r="AF47" s="155"/>
      <c r="AG47" s="155"/>
      <c r="AH47" s="155"/>
      <c r="AI47" s="155"/>
      <c r="AJ47" s="155"/>
      <c r="AK47" s="155"/>
      <c r="AL47" s="155"/>
      <c r="AM47" s="155"/>
      <c r="AN47" s="155"/>
      <c r="AO47" s="155"/>
      <c r="AP47" s="155"/>
      <c r="AQ47" s="155"/>
      <c r="AR47" s="155"/>
      <c r="AS47" s="155"/>
      <c r="AT47" s="155"/>
      <c r="AU47" s="155"/>
      <c r="AV47" s="155"/>
      <c r="AW47" s="155"/>
      <c r="AX47" s="155"/>
      <c r="AY47" s="155"/>
      <c r="AZ47" s="155"/>
      <c r="BA47" s="155"/>
      <c r="BB47" s="155"/>
      <c r="BC47" s="155"/>
      <c r="BD47" s="155"/>
      <c r="BE47" s="155"/>
      <c r="BF47" s="155"/>
      <c r="BG47" s="155"/>
      <c r="BH47" s="155"/>
      <c r="BI47" s="155"/>
      <c r="BJ47" s="155"/>
      <c r="BK47" s="155"/>
      <c r="BL47" s="155"/>
      <c r="BM47" s="155"/>
      <c r="BN47" s="155"/>
      <c r="BO47" s="155"/>
      <c r="BP47" s="155"/>
      <c r="BQ47" s="155"/>
      <c r="BR47" s="155"/>
      <c r="BS47" s="155"/>
      <c r="BT47" s="155"/>
      <c r="BU47" s="155"/>
      <c r="BV47" s="155"/>
      <c r="BW47" s="155"/>
      <c r="BX47" s="155"/>
      <c r="BY47" s="155"/>
      <c r="BZ47" s="155"/>
      <c r="CA47" s="155"/>
      <c r="CB47" s="155"/>
      <c r="CC47" s="155"/>
      <c r="CD47" s="155"/>
      <c r="CE47" s="155"/>
      <c r="CF47" s="155"/>
      <c r="CG47" s="155"/>
      <c r="CH47" s="155"/>
      <c r="CI47" s="10"/>
    </row>
    <row r="48" spans="1:87" x14ac:dyDescent="0.2">
      <c r="A48" s="8"/>
      <c r="B48" s="218"/>
      <c r="C48" s="218"/>
      <c r="D48" s="155"/>
      <c r="E48" s="155"/>
      <c r="F48" s="155"/>
      <c r="G48" s="155"/>
      <c r="H48" s="230"/>
      <c r="I48" s="257"/>
      <c r="J48" s="257"/>
      <c r="K48" s="218"/>
      <c r="L48" s="218"/>
      <c r="M48" s="247"/>
      <c r="N48" s="247"/>
      <c r="O48" s="247"/>
      <c r="P48" s="247"/>
      <c r="Q48" s="218"/>
      <c r="R48" s="155"/>
      <c r="S48" s="155"/>
      <c r="T48" s="155"/>
      <c r="U48" s="155"/>
      <c r="V48" s="155"/>
      <c r="W48" s="155"/>
      <c r="X48" s="155"/>
      <c r="Y48" s="155"/>
      <c r="Z48" s="155"/>
      <c r="AA48" s="155"/>
      <c r="AB48" s="155"/>
      <c r="AC48" s="155"/>
      <c r="AD48" s="155"/>
      <c r="AE48" s="155"/>
      <c r="AF48" s="155"/>
      <c r="AG48" s="155"/>
      <c r="AH48" s="155"/>
      <c r="AI48" s="155"/>
      <c r="AJ48" s="155"/>
      <c r="AK48" s="155"/>
      <c r="AL48" s="155"/>
      <c r="AM48" s="155"/>
      <c r="AN48" s="155"/>
      <c r="AO48" s="155"/>
      <c r="AP48" s="155"/>
      <c r="AQ48" s="155"/>
      <c r="AR48" s="155"/>
      <c r="AS48" s="155"/>
      <c r="AT48" s="155"/>
      <c r="AU48" s="155"/>
      <c r="AV48" s="155"/>
      <c r="AW48" s="155"/>
      <c r="AX48" s="155"/>
      <c r="AY48" s="155"/>
      <c r="AZ48" s="155"/>
      <c r="BA48" s="155"/>
      <c r="BB48" s="155"/>
      <c r="BC48" s="155"/>
      <c r="BD48" s="155"/>
      <c r="BE48" s="155"/>
      <c r="BF48" s="155"/>
      <c r="BG48" s="155"/>
      <c r="BH48" s="155"/>
      <c r="BI48" s="155"/>
      <c r="BJ48" s="155"/>
      <c r="BK48" s="155"/>
      <c r="BL48" s="155"/>
      <c r="BM48" s="155"/>
      <c r="BN48" s="155"/>
      <c r="BO48" s="155"/>
      <c r="BP48" s="155"/>
      <c r="BQ48" s="155"/>
      <c r="BR48" s="155"/>
      <c r="BS48" s="155"/>
      <c r="BT48" s="155"/>
      <c r="BU48" s="155"/>
      <c r="BV48" s="155"/>
      <c r="BW48" s="155"/>
      <c r="BX48" s="155"/>
      <c r="BY48" s="155"/>
      <c r="BZ48" s="155"/>
      <c r="CA48" s="155"/>
      <c r="CB48" s="155"/>
      <c r="CC48" s="155"/>
      <c r="CD48" s="155"/>
      <c r="CE48" s="155"/>
      <c r="CF48" s="155"/>
      <c r="CG48" s="155"/>
      <c r="CH48" s="155"/>
      <c r="CI48" s="10"/>
    </row>
    <row r="49" spans="1:87" x14ac:dyDescent="0.2">
      <c r="A49" s="8"/>
      <c r="B49" s="218"/>
      <c r="C49" s="218"/>
      <c r="D49" s="155"/>
      <c r="E49" s="155"/>
      <c r="F49" s="155"/>
      <c r="G49" s="155"/>
      <c r="H49" s="230"/>
      <c r="I49" s="257"/>
      <c r="J49" s="257"/>
      <c r="K49" s="218"/>
      <c r="L49" s="218"/>
      <c r="M49" s="247"/>
      <c r="N49" s="247"/>
      <c r="O49" s="247"/>
      <c r="P49" s="247"/>
      <c r="Q49" s="218"/>
      <c r="R49" s="155"/>
      <c r="S49" s="155"/>
      <c r="T49" s="155"/>
      <c r="U49" s="155"/>
      <c r="V49" s="155"/>
      <c r="W49" s="155"/>
      <c r="X49" s="155"/>
      <c r="Y49" s="155"/>
      <c r="Z49" s="155"/>
      <c r="AA49" s="155"/>
      <c r="AB49" s="155"/>
      <c r="AC49" s="155"/>
      <c r="AD49" s="155"/>
      <c r="AE49" s="155"/>
      <c r="AF49" s="155"/>
      <c r="AG49" s="155"/>
      <c r="AH49" s="155"/>
      <c r="AI49" s="155"/>
      <c r="AJ49" s="155"/>
      <c r="AK49" s="155"/>
      <c r="AL49" s="155"/>
      <c r="AM49" s="155"/>
      <c r="AN49" s="155"/>
      <c r="AO49" s="155"/>
      <c r="AP49" s="155"/>
      <c r="AQ49" s="155"/>
      <c r="AR49" s="155"/>
      <c r="AS49" s="155"/>
      <c r="AT49" s="155"/>
      <c r="AU49" s="155"/>
      <c r="AV49" s="155"/>
      <c r="AW49" s="155"/>
      <c r="AX49" s="155"/>
      <c r="AY49" s="155"/>
      <c r="AZ49" s="155"/>
      <c r="BA49" s="155"/>
      <c r="BB49" s="155"/>
      <c r="BC49" s="155"/>
      <c r="BD49" s="155"/>
      <c r="BE49" s="155"/>
      <c r="BF49" s="155"/>
      <c r="BG49" s="155"/>
      <c r="BH49" s="155"/>
      <c r="BI49" s="155"/>
      <c r="BJ49" s="155"/>
      <c r="BK49" s="155"/>
      <c r="BL49" s="155"/>
      <c r="BM49" s="155"/>
      <c r="BN49" s="155"/>
      <c r="BO49" s="155"/>
      <c r="BP49" s="155"/>
      <c r="BQ49" s="155"/>
      <c r="BR49" s="155"/>
      <c r="BS49" s="155"/>
      <c r="BT49" s="155"/>
      <c r="BU49" s="155"/>
      <c r="BV49" s="155"/>
      <c r="BW49" s="155"/>
      <c r="BX49" s="155"/>
      <c r="BY49" s="155"/>
      <c r="BZ49" s="155"/>
      <c r="CA49" s="155"/>
      <c r="CB49" s="155"/>
      <c r="CC49" s="155"/>
      <c r="CD49" s="155"/>
      <c r="CE49" s="155"/>
      <c r="CF49" s="155"/>
      <c r="CG49" s="155"/>
      <c r="CH49" s="155"/>
      <c r="CI49" s="10"/>
    </row>
    <row r="50" spans="1:87" x14ac:dyDescent="0.2">
      <c r="A50" s="8"/>
      <c r="B50" s="218"/>
      <c r="C50" s="218"/>
      <c r="D50" s="155"/>
      <c r="E50" s="155"/>
      <c r="F50" s="155"/>
      <c r="G50" s="155"/>
      <c r="H50" s="230"/>
      <c r="I50" s="257"/>
      <c r="J50" s="257"/>
      <c r="K50" s="218"/>
      <c r="L50" s="218"/>
      <c r="M50" s="247"/>
      <c r="N50" s="247"/>
      <c r="O50" s="247"/>
      <c r="P50" s="247"/>
      <c r="Q50" s="218"/>
      <c r="R50" s="155"/>
      <c r="S50" s="155"/>
      <c r="T50" s="155"/>
      <c r="U50" s="155"/>
      <c r="V50" s="155"/>
      <c r="W50" s="155"/>
      <c r="X50" s="155"/>
      <c r="Y50" s="155"/>
      <c r="Z50" s="155"/>
      <c r="AA50" s="155"/>
      <c r="AB50" s="155"/>
      <c r="AC50" s="155"/>
      <c r="AD50" s="155"/>
      <c r="AE50" s="155"/>
      <c r="AF50" s="155"/>
      <c r="AG50" s="155"/>
      <c r="AH50" s="155"/>
      <c r="AI50" s="155"/>
      <c r="AJ50" s="155"/>
      <c r="AK50" s="155"/>
      <c r="AL50" s="155"/>
      <c r="AM50" s="155"/>
      <c r="AN50" s="155"/>
      <c r="AO50" s="155"/>
      <c r="AP50" s="155"/>
      <c r="AQ50" s="155"/>
      <c r="AR50" s="155"/>
      <c r="AS50" s="155"/>
      <c r="AT50" s="155"/>
      <c r="AU50" s="155"/>
      <c r="AV50" s="155"/>
      <c r="AW50" s="155"/>
      <c r="AX50" s="155"/>
      <c r="AY50" s="155"/>
      <c r="AZ50" s="155"/>
      <c r="BA50" s="155"/>
      <c r="BB50" s="155"/>
      <c r="BC50" s="155"/>
      <c r="BD50" s="155"/>
      <c r="BE50" s="155"/>
      <c r="BF50" s="155"/>
      <c r="BG50" s="155"/>
      <c r="BH50" s="155"/>
      <c r="BI50" s="155"/>
      <c r="BJ50" s="155"/>
      <c r="BK50" s="155"/>
      <c r="BL50" s="155"/>
      <c r="BM50" s="155"/>
      <c r="BN50" s="155"/>
      <c r="BO50" s="155"/>
      <c r="BP50" s="155"/>
      <c r="BQ50" s="155"/>
      <c r="BR50" s="155"/>
      <c r="BS50" s="155"/>
      <c r="BT50" s="155"/>
      <c r="BU50" s="155"/>
      <c r="BV50" s="155"/>
      <c r="BW50" s="155"/>
      <c r="BX50" s="155"/>
      <c r="BY50" s="155"/>
      <c r="BZ50" s="155"/>
      <c r="CA50" s="155"/>
      <c r="CB50" s="155"/>
      <c r="CC50" s="155"/>
      <c r="CD50" s="155"/>
      <c r="CE50" s="155"/>
      <c r="CF50" s="155"/>
      <c r="CG50" s="155"/>
      <c r="CH50" s="155"/>
      <c r="CI50" s="10"/>
    </row>
    <row r="51" spans="1:87" x14ac:dyDescent="0.2">
      <c r="A51" s="8"/>
      <c r="B51" s="218"/>
      <c r="C51" s="218"/>
      <c r="D51" s="155"/>
      <c r="E51" s="155"/>
      <c r="F51" s="155"/>
      <c r="G51" s="155"/>
      <c r="H51" s="230"/>
      <c r="I51" s="257"/>
      <c r="J51" s="257"/>
      <c r="K51" s="218"/>
      <c r="L51" s="218"/>
      <c r="M51" s="247"/>
      <c r="N51" s="247"/>
      <c r="O51" s="247"/>
      <c r="P51" s="247"/>
      <c r="Q51" s="218"/>
      <c r="R51" s="155"/>
      <c r="S51" s="155"/>
      <c r="T51" s="155"/>
      <c r="U51" s="155"/>
      <c r="V51" s="155"/>
      <c r="W51" s="155"/>
      <c r="X51" s="155"/>
      <c r="Y51" s="155"/>
      <c r="Z51" s="155"/>
      <c r="AA51" s="155"/>
      <c r="AB51" s="155"/>
      <c r="AC51" s="155"/>
      <c r="AD51" s="155"/>
      <c r="AE51" s="155"/>
      <c r="AF51" s="155"/>
      <c r="AG51" s="155"/>
      <c r="AH51" s="155"/>
      <c r="AI51" s="155"/>
      <c r="AJ51" s="155"/>
      <c r="AK51" s="155"/>
      <c r="AL51" s="155"/>
      <c r="AM51" s="155"/>
      <c r="AN51" s="155"/>
      <c r="AO51" s="155"/>
      <c r="AP51" s="155"/>
      <c r="AQ51" s="155"/>
      <c r="AR51" s="155"/>
      <c r="AS51" s="155"/>
      <c r="AT51" s="155"/>
      <c r="AU51" s="155"/>
      <c r="AV51" s="155"/>
      <c r="AW51" s="155"/>
      <c r="AX51" s="155"/>
      <c r="AY51" s="155"/>
      <c r="AZ51" s="155"/>
      <c r="BA51" s="155"/>
      <c r="BB51" s="155"/>
      <c r="BC51" s="155"/>
      <c r="BD51" s="155"/>
      <c r="BE51" s="155"/>
      <c r="BF51" s="155"/>
      <c r="BG51" s="155"/>
      <c r="BH51" s="155"/>
      <c r="BI51" s="155"/>
      <c r="BJ51" s="155"/>
      <c r="BK51" s="155"/>
      <c r="BL51" s="155"/>
      <c r="BM51" s="155"/>
      <c r="BN51" s="155"/>
      <c r="BO51" s="155"/>
      <c r="BP51" s="155"/>
      <c r="BQ51" s="155"/>
      <c r="BR51" s="155"/>
      <c r="BS51" s="155"/>
      <c r="BT51" s="155"/>
      <c r="BU51" s="155"/>
      <c r="BV51" s="155"/>
      <c r="BW51" s="155"/>
      <c r="BX51" s="155"/>
      <c r="BY51" s="155"/>
      <c r="BZ51" s="155"/>
      <c r="CA51" s="155"/>
      <c r="CB51" s="155"/>
      <c r="CC51" s="155"/>
      <c r="CD51" s="155"/>
      <c r="CE51" s="155"/>
      <c r="CF51" s="155"/>
      <c r="CG51" s="155"/>
      <c r="CH51" s="155"/>
      <c r="CI51" s="10"/>
    </row>
    <row r="52" spans="1:87" x14ac:dyDescent="0.2">
      <c r="A52" s="8"/>
      <c r="B52" s="218"/>
      <c r="C52" s="218"/>
      <c r="D52" s="155"/>
      <c r="E52" s="155"/>
      <c r="F52" s="155"/>
      <c r="G52" s="155"/>
      <c r="H52" s="230"/>
      <c r="I52" s="257"/>
      <c r="J52" s="257"/>
      <c r="K52" s="218"/>
      <c r="L52" s="218"/>
      <c r="M52" s="247"/>
      <c r="N52" s="247"/>
      <c r="O52" s="247"/>
      <c r="P52" s="247"/>
      <c r="Q52" s="218"/>
      <c r="R52" s="155"/>
      <c r="S52" s="155"/>
      <c r="T52" s="155"/>
      <c r="U52" s="155"/>
      <c r="V52" s="155"/>
      <c r="W52" s="155"/>
      <c r="X52" s="155"/>
      <c r="Y52" s="155"/>
      <c r="Z52" s="155"/>
      <c r="AA52" s="155"/>
      <c r="AB52" s="155"/>
      <c r="AC52" s="155"/>
      <c r="AD52" s="155"/>
      <c r="AE52" s="155"/>
      <c r="AF52" s="155"/>
      <c r="AG52" s="155"/>
      <c r="AH52" s="155"/>
      <c r="AI52" s="155"/>
      <c r="AJ52" s="155"/>
      <c r="AK52" s="155"/>
      <c r="AL52" s="155"/>
      <c r="AM52" s="155"/>
      <c r="AN52" s="155"/>
      <c r="AO52" s="155"/>
      <c r="AP52" s="155"/>
      <c r="AQ52" s="155"/>
      <c r="AR52" s="155"/>
      <c r="AS52" s="155"/>
      <c r="AT52" s="155"/>
      <c r="AU52" s="155"/>
      <c r="AV52" s="155"/>
      <c r="AW52" s="155"/>
      <c r="AX52" s="155"/>
      <c r="AY52" s="155"/>
      <c r="AZ52" s="155"/>
      <c r="BA52" s="155"/>
      <c r="BB52" s="155"/>
      <c r="BC52" s="155"/>
      <c r="BD52" s="155"/>
      <c r="BE52" s="155"/>
      <c r="BF52" s="155"/>
      <c r="BG52" s="155"/>
      <c r="BH52" s="155"/>
      <c r="BI52" s="155"/>
      <c r="BJ52" s="155"/>
      <c r="BK52" s="155"/>
      <c r="BL52" s="155"/>
      <c r="BM52" s="155"/>
      <c r="BN52" s="155"/>
      <c r="BO52" s="155"/>
      <c r="BP52" s="155"/>
      <c r="BQ52" s="155"/>
      <c r="BR52" s="155"/>
      <c r="BS52" s="155"/>
      <c r="BT52" s="155"/>
      <c r="BU52" s="155"/>
      <c r="BV52" s="155"/>
      <c r="BW52" s="155"/>
      <c r="BX52" s="155"/>
      <c r="BY52" s="155"/>
      <c r="BZ52" s="155"/>
      <c r="CA52" s="155"/>
      <c r="CB52" s="155"/>
      <c r="CC52" s="155"/>
      <c r="CD52" s="155"/>
      <c r="CE52" s="155"/>
      <c r="CF52" s="155"/>
      <c r="CG52" s="155"/>
      <c r="CH52" s="155"/>
      <c r="CI52" s="10"/>
    </row>
    <row r="53" spans="1:87" x14ac:dyDescent="0.2">
      <c r="A53" s="8"/>
      <c r="B53" s="218"/>
      <c r="C53" s="218"/>
      <c r="D53" s="155"/>
      <c r="E53" s="155"/>
      <c r="F53" s="155"/>
      <c r="G53" s="155"/>
      <c r="H53" s="230"/>
      <c r="I53" s="257"/>
      <c r="J53" s="257"/>
      <c r="K53" s="218"/>
      <c r="L53" s="218"/>
      <c r="M53" s="247"/>
      <c r="N53" s="247"/>
      <c r="O53" s="247"/>
      <c r="P53" s="247"/>
      <c r="Q53" s="218"/>
      <c r="R53" s="155"/>
      <c r="S53" s="155"/>
      <c r="T53" s="155"/>
      <c r="U53" s="155"/>
      <c r="V53" s="155"/>
      <c r="W53" s="155"/>
      <c r="X53" s="155"/>
      <c r="Y53" s="155"/>
      <c r="Z53" s="155"/>
      <c r="AA53" s="155"/>
      <c r="AB53" s="155"/>
      <c r="AC53" s="155"/>
      <c r="AD53" s="155"/>
      <c r="AE53" s="155"/>
      <c r="AF53" s="155"/>
      <c r="AG53" s="155"/>
      <c r="AH53" s="155"/>
      <c r="AI53" s="155"/>
      <c r="AJ53" s="155"/>
      <c r="AK53" s="155"/>
      <c r="AL53" s="155"/>
      <c r="AM53" s="155"/>
      <c r="AN53" s="155"/>
      <c r="AO53" s="155"/>
      <c r="AP53" s="155"/>
      <c r="AQ53" s="155"/>
      <c r="AR53" s="155"/>
      <c r="AS53" s="155"/>
      <c r="AT53" s="155"/>
      <c r="AU53" s="155"/>
      <c r="AV53" s="155"/>
      <c r="AW53" s="155"/>
      <c r="AX53" s="155"/>
      <c r="AY53" s="155"/>
      <c r="AZ53" s="155"/>
      <c r="BA53" s="155"/>
      <c r="BB53" s="155"/>
      <c r="BC53" s="155"/>
      <c r="BD53" s="155"/>
      <c r="BE53" s="155"/>
      <c r="BF53" s="155"/>
      <c r="BG53" s="155"/>
      <c r="BH53" s="155"/>
      <c r="BI53" s="155"/>
      <c r="BJ53" s="155"/>
      <c r="BK53" s="155"/>
      <c r="BL53" s="155"/>
      <c r="BM53" s="155"/>
      <c r="BN53" s="155"/>
      <c r="BO53" s="155"/>
      <c r="BP53" s="155"/>
      <c r="BQ53" s="155"/>
      <c r="BR53" s="155"/>
      <c r="BS53" s="155"/>
      <c r="BT53" s="155"/>
      <c r="BU53" s="155"/>
      <c r="BV53" s="155"/>
      <c r="BW53" s="155"/>
      <c r="BX53" s="155"/>
      <c r="BY53" s="155"/>
      <c r="BZ53" s="155"/>
      <c r="CA53" s="155"/>
      <c r="CB53" s="155"/>
      <c r="CC53" s="155"/>
      <c r="CD53" s="155"/>
      <c r="CE53" s="155"/>
      <c r="CF53" s="155"/>
      <c r="CG53" s="155"/>
      <c r="CH53" s="155"/>
      <c r="CI53" s="10"/>
    </row>
    <row r="54" spans="1:87" x14ac:dyDescent="0.2">
      <c r="A54" s="8"/>
      <c r="B54" s="218"/>
      <c r="C54" s="218"/>
      <c r="D54" s="155"/>
      <c r="E54" s="155"/>
      <c r="F54" s="155"/>
      <c r="G54" s="155"/>
      <c r="H54" s="230"/>
      <c r="I54" s="257"/>
      <c r="J54" s="257"/>
      <c r="K54" s="218"/>
      <c r="L54" s="218"/>
      <c r="M54" s="247"/>
      <c r="N54" s="247"/>
      <c r="O54" s="247"/>
      <c r="P54" s="247"/>
      <c r="Q54" s="218"/>
      <c r="R54" s="155"/>
      <c r="S54" s="155"/>
      <c r="T54" s="155"/>
      <c r="U54" s="155"/>
      <c r="V54" s="155"/>
      <c r="W54" s="155"/>
      <c r="X54" s="155"/>
      <c r="Y54" s="155"/>
      <c r="Z54" s="155"/>
      <c r="AA54" s="155"/>
      <c r="AB54" s="155"/>
      <c r="AC54" s="155"/>
      <c r="AD54" s="155"/>
      <c r="AE54" s="155"/>
      <c r="AF54" s="155"/>
      <c r="AG54" s="155"/>
      <c r="AH54" s="155"/>
      <c r="AI54" s="155"/>
      <c r="AJ54" s="155"/>
      <c r="AK54" s="155"/>
      <c r="AL54" s="155"/>
      <c r="AM54" s="155"/>
      <c r="AN54" s="155"/>
      <c r="AO54" s="155"/>
      <c r="AP54" s="155"/>
      <c r="AQ54" s="155"/>
      <c r="AR54" s="155"/>
      <c r="AS54" s="155"/>
      <c r="AT54" s="155"/>
      <c r="AU54" s="155"/>
      <c r="AV54" s="155"/>
      <c r="AW54" s="155"/>
      <c r="AX54" s="155"/>
      <c r="AY54" s="155"/>
      <c r="AZ54" s="155"/>
      <c r="BA54" s="155"/>
      <c r="BB54" s="155"/>
      <c r="BC54" s="155"/>
      <c r="BD54" s="155"/>
      <c r="BE54" s="155"/>
      <c r="BF54" s="155"/>
      <c r="BG54" s="155"/>
      <c r="BH54" s="155"/>
      <c r="BI54" s="155"/>
      <c r="BJ54" s="155"/>
      <c r="BK54" s="155"/>
      <c r="BL54" s="155"/>
      <c r="BM54" s="155"/>
      <c r="BN54" s="155"/>
      <c r="BO54" s="155"/>
      <c r="BP54" s="155"/>
      <c r="BQ54" s="155"/>
      <c r="BR54" s="155"/>
      <c r="BS54" s="155"/>
      <c r="BT54" s="155"/>
      <c r="BU54" s="155"/>
      <c r="BV54" s="155"/>
      <c r="BW54" s="155"/>
      <c r="BX54" s="155"/>
      <c r="BY54" s="155"/>
      <c r="BZ54" s="155"/>
      <c r="CA54" s="155"/>
      <c r="CB54" s="155"/>
      <c r="CC54" s="155"/>
      <c r="CD54" s="155"/>
      <c r="CE54" s="155"/>
      <c r="CF54" s="155"/>
      <c r="CG54" s="155"/>
      <c r="CH54" s="155"/>
      <c r="CI54" s="10"/>
    </row>
    <row r="55" spans="1:87" x14ac:dyDescent="0.2">
      <c r="A55" s="8"/>
      <c r="B55" s="218"/>
      <c r="C55" s="218"/>
      <c r="D55" s="155"/>
      <c r="E55" s="155"/>
      <c r="F55" s="155"/>
      <c r="G55" s="155"/>
      <c r="H55" s="230"/>
      <c r="I55" s="257"/>
      <c r="J55" s="257"/>
      <c r="K55" s="218"/>
      <c r="L55" s="218"/>
      <c r="M55" s="247"/>
      <c r="N55" s="247"/>
      <c r="O55" s="247"/>
      <c r="P55" s="247"/>
      <c r="Q55" s="218"/>
      <c r="R55" s="155"/>
      <c r="S55" s="155"/>
      <c r="T55" s="155"/>
      <c r="U55" s="155"/>
      <c r="V55" s="155"/>
      <c r="W55" s="155"/>
      <c r="X55" s="155"/>
      <c r="Y55" s="155"/>
      <c r="Z55" s="155"/>
      <c r="AA55" s="155"/>
      <c r="AB55" s="155"/>
      <c r="AC55" s="155"/>
      <c r="AD55" s="155"/>
      <c r="AE55" s="155"/>
      <c r="AF55" s="155"/>
      <c r="AG55" s="155"/>
      <c r="AH55" s="155"/>
      <c r="AI55" s="155"/>
      <c r="AJ55" s="155"/>
      <c r="AK55" s="155"/>
      <c r="AL55" s="155"/>
      <c r="AM55" s="155"/>
      <c r="AN55" s="155"/>
      <c r="AO55" s="155"/>
      <c r="AP55" s="155"/>
      <c r="AQ55" s="155"/>
      <c r="AR55" s="155"/>
      <c r="AS55" s="155"/>
      <c r="AT55" s="155"/>
      <c r="AU55" s="155"/>
      <c r="AV55" s="155"/>
      <c r="AW55" s="155"/>
      <c r="AX55" s="155"/>
      <c r="AY55" s="155"/>
      <c r="AZ55" s="155"/>
      <c r="BA55" s="155"/>
      <c r="BB55" s="155"/>
      <c r="BC55" s="155"/>
      <c r="BD55" s="155"/>
      <c r="BE55" s="155"/>
      <c r="BF55" s="155"/>
      <c r="BG55" s="155"/>
      <c r="BH55" s="155"/>
      <c r="BI55" s="155"/>
      <c r="BJ55" s="155"/>
      <c r="BK55" s="155"/>
      <c r="BL55" s="155"/>
      <c r="BM55" s="155"/>
      <c r="BN55" s="155"/>
      <c r="BO55" s="155"/>
      <c r="BP55" s="155"/>
      <c r="BQ55" s="155"/>
      <c r="BR55" s="155"/>
      <c r="BS55" s="155"/>
      <c r="BT55" s="155"/>
      <c r="BU55" s="155"/>
      <c r="BV55" s="155"/>
      <c r="BW55" s="155"/>
      <c r="BX55" s="155"/>
      <c r="BY55" s="155"/>
      <c r="BZ55" s="155"/>
      <c r="CA55" s="155"/>
      <c r="CB55" s="155"/>
      <c r="CC55" s="155"/>
      <c r="CD55" s="155"/>
      <c r="CE55" s="155"/>
      <c r="CF55" s="155"/>
      <c r="CG55" s="155"/>
      <c r="CH55" s="155"/>
      <c r="CI55" s="10"/>
    </row>
    <row r="56" spans="1:87" x14ac:dyDescent="0.2">
      <c r="A56" s="8"/>
      <c r="B56" s="218"/>
      <c r="C56" s="218"/>
      <c r="D56" s="155"/>
      <c r="E56" s="155"/>
      <c r="F56" s="155"/>
      <c r="G56" s="155"/>
      <c r="H56" s="230"/>
      <c r="I56" s="257"/>
      <c r="J56" s="257"/>
      <c r="K56" s="218"/>
      <c r="L56" s="218"/>
      <c r="M56" s="247"/>
      <c r="N56" s="247"/>
      <c r="O56" s="247"/>
      <c r="P56" s="247"/>
      <c r="Q56" s="218"/>
      <c r="R56" s="155"/>
      <c r="S56" s="155"/>
      <c r="T56" s="155"/>
      <c r="U56" s="155"/>
      <c r="V56" s="155"/>
      <c r="W56" s="155"/>
      <c r="X56" s="155"/>
      <c r="Y56" s="155"/>
      <c r="Z56" s="155"/>
      <c r="AA56" s="155"/>
      <c r="AB56" s="155"/>
      <c r="AC56" s="155"/>
      <c r="AD56" s="155"/>
      <c r="AE56" s="155"/>
      <c r="AF56" s="155"/>
      <c r="AG56" s="155"/>
      <c r="AH56" s="155"/>
      <c r="AI56" s="155"/>
      <c r="AJ56" s="155"/>
      <c r="AK56" s="155"/>
      <c r="AL56" s="155"/>
      <c r="AM56" s="155"/>
      <c r="AN56" s="155"/>
      <c r="AO56" s="155"/>
      <c r="AP56" s="155"/>
      <c r="AQ56" s="155"/>
      <c r="AR56" s="155"/>
      <c r="AS56" s="155"/>
      <c r="AT56" s="155"/>
      <c r="AU56" s="155"/>
      <c r="AV56" s="155"/>
      <c r="AW56" s="155"/>
      <c r="AX56" s="155"/>
      <c r="AY56" s="155"/>
      <c r="AZ56" s="155"/>
      <c r="BA56" s="155"/>
      <c r="BB56" s="155"/>
      <c r="BC56" s="155"/>
      <c r="BD56" s="155"/>
      <c r="BE56" s="155"/>
      <c r="BF56" s="155"/>
      <c r="BG56" s="155"/>
      <c r="BH56" s="155"/>
      <c r="BI56" s="155"/>
      <c r="BJ56" s="155"/>
      <c r="BK56" s="155"/>
      <c r="BL56" s="155"/>
      <c r="BM56" s="155"/>
      <c r="BN56" s="155"/>
      <c r="BO56" s="155"/>
      <c r="BP56" s="155"/>
      <c r="BQ56" s="155"/>
      <c r="BR56" s="155"/>
      <c r="BS56" s="155"/>
      <c r="BT56" s="155"/>
      <c r="BU56" s="155"/>
      <c r="BV56" s="155"/>
      <c r="BW56" s="155"/>
      <c r="BX56" s="155"/>
      <c r="BY56" s="155"/>
      <c r="BZ56" s="155"/>
      <c r="CA56" s="155"/>
      <c r="CB56" s="155"/>
      <c r="CC56" s="155"/>
      <c r="CD56" s="155"/>
      <c r="CE56" s="155"/>
      <c r="CF56" s="155"/>
      <c r="CG56" s="155"/>
      <c r="CH56" s="155"/>
      <c r="CI56" s="10"/>
    </row>
    <row r="57" spans="1:87" x14ac:dyDescent="0.2">
      <c r="A57" s="8"/>
      <c r="B57" s="218"/>
      <c r="C57" s="218"/>
      <c r="D57" s="155"/>
      <c r="E57" s="155"/>
      <c r="F57" s="155"/>
      <c r="G57" s="155"/>
      <c r="H57" s="230"/>
      <c r="I57" s="257"/>
      <c r="J57" s="257"/>
      <c r="K57" s="218"/>
      <c r="L57" s="218"/>
      <c r="M57" s="247"/>
      <c r="N57" s="247"/>
      <c r="O57" s="247"/>
      <c r="P57" s="247"/>
      <c r="Q57" s="218"/>
      <c r="R57" s="155"/>
      <c r="S57" s="155"/>
      <c r="T57" s="155"/>
      <c r="U57" s="155"/>
      <c r="V57" s="155"/>
      <c r="W57" s="155"/>
      <c r="X57" s="155"/>
      <c r="Y57" s="155"/>
      <c r="Z57" s="155"/>
      <c r="AA57" s="155"/>
      <c r="AB57" s="155"/>
      <c r="AC57" s="155"/>
      <c r="AD57" s="155"/>
      <c r="AE57" s="155"/>
      <c r="AF57" s="155"/>
      <c r="AG57" s="155"/>
      <c r="AH57" s="155"/>
      <c r="AI57" s="155"/>
      <c r="AJ57" s="155"/>
      <c r="AK57" s="155"/>
      <c r="AL57" s="155"/>
      <c r="AM57" s="155"/>
      <c r="AN57" s="155"/>
      <c r="AO57" s="155"/>
      <c r="AP57" s="155"/>
      <c r="AQ57" s="155"/>
      <c r="AR57" s="155"/>
      <c r="AS57" s="155"/>
      <c r="AT57" s="155"/>
      <c r="AU57" s="155"/>
      <c r="AV57" s="155"/>
      <c r="AW57" s="155"/>
      <c r="AX57" s="155"/>
      <c r="AY57" s="155"/>
      <c r="AZ57" s="155"/>
      <c r="BA57" s="155"/>
      <c r="BB57" s="155"/>
      <c r="BC57" s="155"/>
      <c r="BD57" s="155"/>
      <c r="BE57" s="155"/>
      <c r="BF57" s="155"/>
      <c r="BG57" s="155"/>
      <c r="BH57" s="155"/>
      <c r="BI57" s="155"/>
      <c r="BJ57" s="155"/>
      <c r="BK57" s="155"/>
      <c r="BL57" s="155"/>
      <c r="BM57" s="155"/>
      <c r="BN57" s="155"/>
      <c r="BO57" s="155"/>
      <c r="BP57" s="155"/>
      <c r="BQ57" s="155"/>
      <c r="BR57" s="155"/>
      <c r="BS57" s="155"/>
      <c r="BT57" s="155"/>
      <c r="BU57" s="155"/>
      <c r="BV57" s="155"/>
      <c r="BW57" s="155"/>
      <c r="BX57" s="155"/>
      <c r="BY57" s="155"/>
      <c r="BZ57" s="155"/>
      <c r="CA57" s="155"/>
      <c r="CB57" s="155"/>
      <c r="CC57" s="155"/>
      <c r="CD57" s="155"/>
      <c r="CE57" s="155"/>
      <c r="CF57" s="155"/>
      <c r="CG57" s="155"/>
      <c r="CH57" s="155"/>
      <c r="CI57" s="10"/>
    </row>
    <row r="58" spans="1:87" x14ac:dyDescent="0.2">
      <c r="A58" s="8"/>
      <c r="B58" s="218"/>
      <c r="C58" s="218"/>
      <c r="D58" s="155"/>
      <c r="E58" s="155"/>
      <c r="F58" s="155"/>
      <c r="G58" s="155"/>
      <c r="H58" s="230"/>
      <c r="I58" s="257"/>
      <c r="J58" s="257"/>
      <c r="K58" s="218"/>
      <c r="L58" s="218"/>
      <c r="M58" s="247"/>
      <c r="N58" s="247"/>
      <c r="O58" s="247"/>
      <c r="P58" s="247"/>
      <c r="Q58" s="218"/>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0"/>
    </row>
    <row r="59" spans="1:87" x14ac:dyDescent="0.2">
      <c r="A59" s="8"/>
      <c r="B59" s="218"/>
      <c r="C59" s="218"/>
      <c r="D59" s="155"/>
      <c r="E59" s="155"/>
      <c r="F59" s="155"/>
      <c r="G59" s="155"/>
      <c r="H59" s="230"/>
      <c r="I59" s="257"/>
      <c r="J59" s="257"/>
      <c r="K59" s="218"/>
      <c r="L59" s="218"/>
      <c r="M59" s="247"/>
      <c r="N59" s="247"/>
      <c r="O59" s="247"/>
      <c r="P59" s="247"/>
      <c r="Q59" s="218"/>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55"/>
      <c r="AR59" s="155"/>
      <c r="AS59" s="155"/>
      <c r="AT59" s="155"/>
      <c r="AU59" s="155"/>
      <c r="AV59" s="155"/>
      <c r="AW59" s="155"/>
      <c r="AX59" s="155"/>
      <c r="AY59" s="155"/>
      <c r="AZ59" s="155"/>
      <c r="BA59" s="155"/>
      <c r="BB59" s="155"/>
      <c r="BC59" s="155"/>
      <c r="BD59" s="155"/>
      <c r="BE59" s="155"/>
      <c r="BF59" s="155"/>
      <c r="BG59" s="155"/>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0"/>
    </row>
    <row r="60" spans="1:87" x14ac:dyDescent="0.2">
      <c r="A60" s="8"/>
      <c r="B60" s="218"/>
      <c r="C60" s="218"/>
      <c r="D60" s="155"/>
      <c r="E60" s="155"/>
      <c r="F60" s="155"/>
      <c r="G60" s="155"/>
      <c r="H60" s="230"/>
      <c r="I60" s="257"/>
      <c r="J60" s="257"/>
      <c r="K60" s="218"/>
      <c r="L60" s="218"/>
      <c r="M60" s="247"/>
      <c r="N60" s="247"/>
      <c r="O60" s="247"/>
      <c r="P60" s="247"/>
      <c r="Q60" s="218"/>
      <c r="R60" s="155"/>
      <c r="S60" s="155"/>
      <c r="T60" s="155"/>
      <c r="U60" s="155"/>
      <c r="V60" s="155"/>
      <c r="W60" s="155"/>
      <c r="X60" s="155"/>
      <c r="Y60" s="155"/>
      <c r="Z60" s="155"/>
      <c r="AA60" s="155"/>
      <c r="AB60" s="155"/>
      <c r="AC60" s="155"/>
      <c r="AD60" s="155"/>
      <c r="AE60" s="155"/>
      <c r="AF60" s="155"/>
      <c r="AG60" s="155"/>
      <c r="AH60" s="155"/>
      <c r="AI60" s="155"/>
      <c r="AJ60" s="155"/>
      <c r="AK60" s="155"/>
      <c r="AL60" s="155"/>
      <c r="AM60" s="155"/>
      <c r="AN60" s="155"/>
      <c r="AO60" s="155"/>
      <c r="AP60" s="155"/>
      <c r="AQ60" s="155"/>
      <c r="AR60" s="155"/>
      <c r="AS60" s="155"/>
      <c r="AT60" s="155"/>
      <c r="AU60" s="155"/>
      <c r="AV60" s="155"/>
      <c r="AW60" s="155"/>
      <c r="AX60" s="155"/>
      <c r="AY60" s="155"/>
      <c r="AZ60" s="155"/>
      <c r="BA60" s="155"/>
      <c r="BB60" s="155"/>
      <c r="BC60" s="155"/>
      <c r="BD60" s="155"/>
      <c r="BE60" s="155"/>
      <c r="BF60" s="155"/>
      <c r="BG60" s="155"/>
      <c r="BH60" s="155"/>
      <c r="BI60" s="155"/>
      <c r="BJ60" s="155"/>
      <c r="BK60" s="155"/>
      <c r="BL60" s="155"/>
      <c r="BM60" s="155"/>
      <c r="BN60" s="155"/>
      <c r="BO60" s="155"/>
      <c r="BP60" s="155"/>
      <c r="BQ60" s="155"/>
      <c r="BR60" s="155"/>
      <c r="BS60" s="155"/>
      <c r="BT60" s="155"/>
      <c r="BU60" s="155"/>
      <c r="BV60" s="155"/>
      <c r="BW60" s="155"/>
      <c r="BX60" s="155"/>
      <c r="BY60" s="155"/>
      <c r="BZ60" s="155"/>
      <c r="CA60" s="155"/>
      <c r="CB60" s="155"/>
      <c r="CC60" s="155"/>
      <c r="CD60" s="155"/>
      <c r="CE60" s="155"/>
      <c r="CF60" s="155"/>
      <c r="CG60" s="155"/>
      <c r="CH60" s="155"/>
      <c r="CI60" s="10"/>
    </row>
    <row r="61" spans="1:87" x14ac:dyDescent="0.2">
      <c r="A61" s="8"/>
      <c r="B61" s="218"/>
      <c r="C61" s="218"/>
      <c r="D61" s="155"/>
      <c r="E61" s="155"/>
      <c r="F61" s="155"/>
      <c r="G61" s="155"/>
      <c r="H61" s="230"/>
      <c r="I61" s="257"/>
      <c r="J61" s="257"/>
      <c r="K61" s="218"/>
      <c r="L61" s="218"/>
      <c r="M61" s="247"/>
      <c r="N61" s="247"/>
      <c r="O61" s="247"/>
      <c r="P61" s="247"/>
      <c r="Q61" s="218"/>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5"/>
      <c r="AY61" s="155"/>
      <c r="AZ61" s="155"/>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0"/>
    </row>
    <row r="62" spans="1:87" x14ac:dyDescent="0.2">
      <c r="A62" s="8"/>
      <c r="B62" s="218"/>
      <c r="C62" s="218"/>
      <c r="D62" s="155"/>
      <c r="E62" s="155"/>
      <c r="F62" s="155"/>
      <c r="G62" s="155"/>
      <c r="H62" s="230"/>
      <c r="I62" s="257"/>
      <c r="J62" s="257"/>
      <c r="K62" s="218"/>
      <c r="L62" s="218"/>
      <c r="M62" s="247"/>
      <c r="N62" s="247"/>
      <c r="O62" s="247"/>
      <c r="P62" s="247"/>
      <c r="Q62" s="218"/>
      <c r="R62" s="155"/>
      <c r="S62" s="155"/>
      <c r="T62" s="155"/>
      <c r="U62" s="155"/>
      <c r="V62" s="155"/>
      <c r="W62" s="155"/>
      <c r="X62" s="155"/>
      <c r="Y62" s="155"/>
      <c r="Z62" s="155"/>
      <c r="AA62" s="155"/>
      <c r="AB62" s="155"/>
      <c r="AC62" s="155"/>
      <c r="AD62" s="155"/>
      <c r="AE62" s="155"/>
      <c r="AF62" s="155"/>
      <c r="AG62" s="155"/>
      <c r="AH62" s="155"/>
      <c r="AI62" s="155"/>
      <c r="AJ62" s="155"/>
      <c r="AK62" s="155"/>
      <c r="AL62" s="155"/>
      <c r="AM62" s="155"/>
      <c r="AN62" s="155"/>
      <c r="AO62" s="155"/>
      <c r="AP62" s="155"/>
      <c r="AQ62" s="155"/>
      <c r="AR62" s="155"/>
      <c r="AS62" s="155"/>
      <c r="AT62" s="155"/>
      <c r="AU62" s="155"/>
      <c r="AV62" s="155"/>
      <c r="AW62" s="155"/>
      <c r="AX62" s="155"/>
      <c r="AY62" s="155"/>
      <c r="AZ62" s="155"/>
      <c r="BA62" s="155"/>
      <c r="BB62" s="155"/>
      <c r="BC62" s="155"/>
      <c r="BD62" s="155"/>
      <c r="BE62" s="155"/>
      <c r="BF62" s="155"/>
      <c r="BG62" s="155"/>
      <c r="BH62" s="155"/>
      <c r="BI62" s="155"/>
      <c r="BJ62" s="155"/>
      <c r="BK62" s="155"/>
      <c r="BL62" s="155"/>
      <c r="BM62" s="155"/>
      <c r="BN62" s="155"/>
      <c r="BO62" s="155"/>
      <c r="BP62" s="155"/>
      <c r="BQ62" s="155"/>
      <c r="BR62" s="155"/>
      <c r="BS62" s="155"/>
      <c r="BT62" s="155"/>
      <c r="BU62" s="155"/>
      <c r="BV62" s="155"/>
      <c r="BW62" s="155"/>
      <c r="BX62" s="155"/>
      <c r="BY62" s="155"/>
      <c r="BZ62" s="155"/>
      <c r="CA62" s="155"/>
      <c r="CB62" s="155"/>
      <c r="CC62" s="155"/>
      <c r="CD62" s="155"/>
      <c r="CE62" s="155"/>
      <c r="CF62" s="155"/>
      <c r="CG62" s="155"/>
      <c r="CH62" s="155"/>
      <c r="CI62" s="10"/>
    </row>
    <row r="63" spans="1:87" x14ac:dyDescent="0.2">
      <c r="A63" s="8"/>
      <c r="B63" s="218"/>
      <c r="C63" s="218"/>
      <c r="D63" s="155"/>
      <c r="E63" s="155"/>
      <c r="F63" s="155"/>
      <c r="G63" s="155"/>
      <c r="H63" s="230"/>
      <c r="I63" s="257"/>
      <c r="J63" s="257"/>
      <c r="K63" s="218"/>
      <c r="L63" s="218"/>
      <c r="M63" s="247"/>
      <c r="N63" s="247"/>
      <c r="O63" s="247"/>
      <c r="P63" s="247"/>
      <c r="Q63" s="218"/>
      <c r="R63" s="155"/>
      <c r="S63" s="155"/>
      <c r="T63" s="155"/>
      <c r="U63" s="155"/>
      <c r="V63" s="155"/>
      <c r="W63" s="155"/>
      <c r="X63" s="155"/>
      <c r="Y63" s="155"/>
      <c r="Z63" s="155"/>
      <c r="AA63" s="155"/>
      <c r="AB63" s="155"/>
      <c r="AC63" s="155"/>
      <c r="AD63" s="155"/>
      <c r="AE63" s="155"/>
      <c r="AF63" s="155"/>
      <c r="AG63" s="155"/>
      <c r="AH63" s="155"/>
      <c r="AI63" s="155"/>
      <c r="AJ63" s="155"/>
      <c r="AK63" s="155"/>
      <c r="AL63" s="155"/>
      <c r="AM63" s="155"/>
      <c r="AN63" s="155"/>
      <c r="AO63" s="155"/>
      <c r="AP63" s="155"/>
      <c r="AQ63" s="155"/>
      <c r="AR63" s="155"/>
      <c r="AS63" s="155"/>
      <c r="AT63" s="155"/>
      <c r="AU63" s="155"/>
      <c r="AV63" s="155"/>
      <c r="AW63" s="155"/>
      <c r="AX63" s="155"/>
      <c r="AY63" s="155"/>
      <c r="AZ63" s="155"/>
      <c r="BA63" s="155"/>
      <c r="BB63" s="155"/>
      <c r="BC63" s="155"/>
      <c r="BD63" s="155"/>
      <c r="BE63" s="155"/>
      <c r="BF63" s="155"/>
      <c r="BG63" s="155"/>
      <c r="BH63" s="155"/>
      <c r="BI63" s="155"/>
      <c r="BJ63" s="155"/>
      <c r="BK63" s="155"/>
      <c r="BL63" s="155"/>
      <c r="BM63" s="155"/>
      <c r="BN63" s="155"/>
      <c r="BO63" s="155"/>
      <c r="BP63" s="155"/>
      <c r="BQ63" s="155"/>
      <c r="BR63" s="155"/>
      <c r="BS63" s="155"/>
      <c r="BT63" s="155"/>
      <c r="BU63" s="155"/>
      <c r="BV63" s="155"/>
      <c r="BW63" s="155"/>
      <c r="BX63" s="155"/>
      <c r="BY63" s="155"/>
      <c r="BZ63" s="155"/>
      <c r="CA63" s="155"/>
      <c r="CB63" s="155"/>
      <c r="CC63" s="155"/>
      <c r="CD63" s="155"/>
      <c r="CE63" s="155"/>
      <c r="CF63" s="155"/>
      <c r="CG63" s="155"/>
      <c r="CH63" s="155"/>
      <c r="CI63" s="10"/>
    </row>
    <row r="64" spans="1:87" x14ac:dyDescent="0.2">
      <c r="A64" s="8"/>
      <c r="B64" s="218"/>
      <c r="C64" s="218"/>
      <c r="D64" s="155"/>
      <c r="E64" s="155"/>
      <c r="F64" s="155"/>
      <c r="G64" s="155"/>
      <c r="H64" s="230"/>
      <c r="I64" s="257"/>
      <c r="J64" s="257"/>
      <c r="K64" s="218"/>
      <c r="L64" s="218"/>
      <c r="M64" s="247"/>
      <c r="N64" s="247"/>
      <c r="O64" s="247"/>
      <c r="P64" s="247"/>
      <c r="Q64" s="218"/>
      <c r="R64" s="155"/>
      <c r="S64" s="155"/>
      <c r="T64" s="155"/>
      <c r="U64" s="155"/>
      <c r="V64" s="155"/>
      <c r="W64" s="155"/>
      <c r="X64" s="155"/>
      <c r="Y64" s="155"/>
      <c r="Z64" s="155"/>
      <c r="AA64" s="155"/>
      <c r="AB64" s="155"/>
      <c r="AC64" s="155"/>
      <c r="AD64" s="155"/>
      <c r="AE64" s="155"/>
      <c r="AF64" s="155"/>
      <c r="AG64" s="155"/>
      <c r="AH64" s="155"/>
      <c r="AI64" s="155"/>
      <c r="AJ64" s="155"/>
      <c r="AK64" s="155"/>
      <c r="AL64" s="155"/>
      <c r="AM64" s="155"/>
      <c r="AN64" s="155"/>
      <c r="AO64" s="155"/>
      <c r="AP64" s="155"/>
      <c r="AQ64" s="155"/>
      <c r="AR64" s="155"/>
      <c r="AS64" s="155"/>
      <c r="AT64" s="155"/>
      <c r="AU64" s="155"/>
      <c r="AV64" s="155"/>
      <c r="AW64" s="155"/>
      <c r="AX64" s="155"/>
      <c r="AY64" s="155"/>
      <c r="AZ64" s="155"/>
      <c r="BA64" s="155"/>
      <c r="BB64" s="155"/>
      <c r="BC64" s="155"/>
      <c r="BD64" s="155"/>
      <c r="BE64" s="155"/>
      <c r="BF64" s="155"/>
      <c r="BG64" s="155"/>
      <c r="BH64" s="155"/>
      <c r="BI64" s="155"/>
      <c r="BJ64" s="155"/>
      <c r="BK64" s="155"/>
      <c r="BL64" s="155"/>
      <c r="BM64" s="155"/>
      <c r="BN64" s="155"/>
      <c r="BO64" s="155"/>
      <c r="BP64" s="155"/>
      <c r="BQ64" s="155"/>
      <c r="BR64" s="155"/>
      <c r="BS64" s="155"/>
      <c r="BT64" s="155"/>
      <c r="BU64" s="155"/>
      <c r="BV64" s="155"/>
      <c r="BW64" s="155"/>
      <c r="BX64" s="155"/>
      <c r="BY64" s="155"/>
      <c r="BZ64" s="155"/>
      <c r="CA64" s="155"/>
      <c r="CB64" s="155"/>
      <c r="CC64" s="155"/>
      <c r="CD64" s="155"/>
      <c r="CE64" s="155"/>
      <c r="CF64" s="155"/>
      <c r="CG64" s="155"/>
      <c r="CH64" s="155"/>
      <c r="CI64" s="10"/>
    </row>
    <row r="65" spans="1:87" x14ac:dyDescent="0.2">
      <c r="A65" s="8"/>
      <c r="B65" s="218"/>
      <c r="C65" s="218"/>
      <c r="D65" s="155"/>
      <c r="E65" s="155"/>
      <c r="F65" s="155"/>
      <c r="G65" s="155"/>
      <c r="H65" s="230"/>
      <c r="I65" s="257"/>
      <c r="J65" s="257"/>
      <c r="K65" s="218"/>
      <c r="L65" s="218"/>
      <c r="M65" s="247"/>
      <c r="N65" s="247"/>
      <c r="O65" s="247"/>
      <c r="P65" s="247"/>
      <c r="Q65" s="218"/>
      <c r="R65" s="155"/>
      <c r="S65" s="155"/>
      <c r="T65" s="155"/>
      <c r="U65" s="155"/>
      <c r="V65" s="155"/>
      <c r="W65" s="155"/>
      <c r="X65" s="155"/>
      <c r="Y65" s="155"/>
      <c r="Z65" s="155"/>
      <c r="AA65" s="155"/>
      <c r="AB65" s="155"/>
      <c r="AC65" s="155"/>
      <c r="AD65" s="155"/>
      <c r="AE65" s="155"/>
      <c r="AF65" s="155"/>
      <c r="AG65" s="155"/>
      <c r="AH65" s="155"/>
      <c r="AI65" s="155"/>
      <c r="AJ65" s="155"/>
      <c r="AK65" s="155"/>
      <c r="AL65" s="155"/>
      <c r="AM65" s="155"/>
      <c r="AN65" s="155"/>
      <c r="AO65" s="155"/>
      <c r="AP65" s="155"/>
      <c r="AQ65" s="155"/>
      <c r="AR65" s="155"/>
      <c r="AS65" s="155"/>
      <c r="AT65" s="155"/>
      <c r="AU65" s="155"/>
      <c r="AV65" s="155"/>
      <c r="AW65" s="155"/>
      <c r="AX65" s="155"/>
      <c r="AY65" s="155"/>
      <c r="AZ65" s="155"/>
      <c r="BA65" s="155"/>
      <c r="BB65" s="155"/>
      <c r="BC65" s="155"/>
      <c r="BD65" s="155"/>
      <c r="BE65" s="155"/>
      <c r="BF65" s="155"/>
      <c r="BG65" s="155"/>
      <c r="BH65" s="155"/>
      <c r="BI65" s="155"/>
      <c r="BJ65" s="155"/>
      <c r="BK65" s="155"/>
      <c r="BL65" s="155"/>
      <c r="BM65" s="155"/>
      <c r="BN65" s="155"/>
      <c r="BO65" s="155"/>
      <c r="BP65" s="155"/>
      <c r="BQ65" s="155"/>
      <c r="BR65" s="155"/>
      <c r="BS65" s="155"/>
      <c r="BT65" s="155"/>
      <c r="BU65" s="155"/>
      <c r="BV65" s="155"/>
      <c r="BW65" s="155"/>
      <c r="BX65" s="155"/>
      <c r="BY65" s="155"/>
      <c r="BZ65" s="155"/>
      <c r="CA65" s="155"/>
      <c r="CB65" s="155"/>
      <c r="CC65" s="155"/>
      <c r="CD65" s="155"/>
      <c r="CE65" s="155"/>
      <c r="CF65" s="155"/>
      <c r="CG65" s="155"/>
      <c r="CH65" s="155"/>
      <c r="CI65" s="10"/>
    </row>
    <row r="66" spans="1:87" x14ac:dyDescent="0.2">
      <c r="A66" s="8"/>
      <c r="B66" s="218"/>
      <c r="C66" s="218"/>
      <c r="D66" s="155"/>
      <c r="E66" s="155"/>
      <c r="F66" s="155"/>
      <c r="G66" s="155"/>
      <c r="H66" s="230"/>
      <c r="I66" s="257"/>
      <c r="J66" s="257"/>
      <c r="K66" s="218"/>
      <c r="L66" s="218"/>
      <c r="M66" s="247"/>
      <c r="N66" s="247"/>
      <c r="O66" s="247"/>
      <c r="P66" s="247"/>
      <c r="Q66" s="218"/>
      <c r="R66" s="155"/>
      <c r="S66" s="155"/>
      <c r="T66" s="155"/>
      <c r="U66" s="155"/>
      <c r="V66" s="155"/>
      <c r="W66" s="155"/>
      <c r="X66" s="155"/>
      <c r="Y66" s="155"/>
      <c r="Z66" s="155"/>
      <c r="AA66" s="155"/>
      <c r="AB66" s="155"/>
      <c r="AC66" s="155"/>
      <c r="AD66" s="155"/>
      <c r="AE66" s="155"/>
      <c r="AF66" s="155"/>
      <c r="AG66" s="155"/>
      <c r="AH66" s="155"/>
      <c r="AI66" s="155"/>
      <c r="AJ66" s="155"/>
      <c r="AK66" s="155"/>
      <c r="AL66" s="155"/>
      <c r="AM66" s="155"/>
      <c r="AN66" s="155"/>
      <c r="AO66" s="155"/>
      <c r="AP66" s="155"/>
      <c r="AQ66" s="155"/>
      <c r="AR66" s="155"/>
      <c r="AS66" s="155"/>
      <c r="AT66" s="155"/>
      <c r="AU66" s="155"/>
      <c r="AV66" s="155"/>
      <c r="AW66" s="155"/>
      <c r="AX66" s="155"/>
      <c r="AY66" s="155"/>
      <c r="AZ66" s="155"/>
      <c r="BA66" s="155"/>
      <c r="BB66" s="155"/>
      <c r="BC66" s="155"/>
      <c r="BD66" s="155"/>
      <c r="BE66" s="155"/>
      <c r="BF66" s="155"/>
      <c r="BG66" s="155"/>
      <c r="BH66" s="155"/>
      <c r="BI66" s="155"/>
      <c r="BJ66" s="155"/>
      <c r="BK66" s="155"/>
      <c r="BL66" s="155"/>
      <c r="BM66" s="155"/>
      <c r="BN66" s="155"/>
      <c r="BO66" s="155"/>
      <c r="BP66" s="155"/>
      <c r="BQ66" s="155"/>
      <c r="BR66" s="155"/>
      <c r="BS66" s="155"/>
      <c r="BT66" s="155"/>
      <c r="BU66" s="155"/>
      <c r="BV66" s="155"/>
      <c r="BW66" s="155"/>
      <c r="BX66" s="155"/>
      <c r="BY66" s="155"/>
      <c r="BZ66" s="155"/>
      <c r="CA66" s="155"/>
      <c r="CB66" s="155"/>
      <c r="CC66" s="155"/>
      <c r="CD66" s="155"/>
      <c r="CE66" s="155"/>
      <c r="CF66" s="155"/>
      <c r="CG66" s="155"/>
      <c r="CH66" s="155"/>
      <c r="CI66" s="10"/>
    </row>
    <row r="67" spans="1:87" x14ac:dyDescent="0.2">
      <c r="A67" s="8"/>
      <c r="B67" s="218"/>
      <c r="C67" s="218"/>
      <c r="D67" s="155"/>
      <c r="E67" s="155"/>
      <c r="F67" s="155"/>
      <c r="G67" s="155"/>
      <c r="H67" s="230"/>
      <c r="I67" s="257"/>
      <c r="J67" s="257"/>
      <c r="K67" s="218"/>
      <c r="L67" s="218"/>
      <c r="M67" s="247"/>
      <c r="N67" s="247"/>
      <c r="O67" s="247"/>
      <c r="P67" s="247"/>
      <c r="Q67" s="218"/>
      <c r="R67" s="155"/>
      <c r="S67" s="155"/>
      <c r="T67" s="155"/>
      <c r="U67" s="155"/>
      <c r="V67" s="155"/>
      <c r="W67" s="155"/>
      <c r="X67" s="155"/>
      <c r="Y67" s="155"/>
      <c r="Z67" s="155"/>
      <c r="AA67" s="155"/>
      <c r="AB67" s="155"/>
      <c r="AC67" s="155"/>
      <c r="AD67" s="155"/>
      <c r="AE67" s="155"/>
      <c r="AF67" s="155"/>
      <c r="AG67" s="155"/>
      <c r="AH67" s="155"/>
      <c r="AI67" s="155"/>
      <c r="AJ67" s="155"/>
      <c r="AK67" s="155"/>
      <c r="AL67" s="155"/>
      <c r="AM67" s="155"/>
      <c r="AN67" s="155"/>
      <c r="AO67" s="155"/>
      <c r="AP67" s="155"/>
      <c r="AQ67" s="155"/>
      <c r="AR67" s="155"/>
      <c r="AS67" s="155"/>
      <c r="AT67" s="155"/>
      <c r="AU67" s="155"/>
      <c r="AV67" s="155"/>
      <c r="AW67" s="155"/>
      <c r="AX67" s="155"/>
      <c r="AY67" s="155"/>
      <c r="AZ67" s="155"/>
      <c r="BA67" s="155"/>
      <c r="BB67" s="155"/>
      <c r="BC67" s="155"/>
      <c r="BD67" s="155"/>
      <c r="BE67" s="155"/>
      <c r="BF67" s="155"/>
      <c r="BG67" s="155"/>
      <c r="BH67" s="155"/>
      <c r="BI67" s="155"/>
      <c r="BJ67" s="155"/>
      <c r="BK67" s="155"/>
      <c r="BL67" s="155"/>
      <c r="BM67" s="155"/>
      <c r="BN67" s="155"/>
      <c r="BO67" s="155"/>
      <c r="BP67" s="155"/>
      <c r="BQ67" s="155"/>
      <c r="BR67" s="155"/>
      <c r="BS67" s="155"/>
      <c r="BT67" s="155"/>
      <c r="BU67" s="155"/>
      <c r="BV67" s="155"/>
      <c r="BW67" s="155"/>
      <c r="BX67" s="155"/>
      <c r="BY67" s="155"/>
      <c r="BZ67" s="155"/>
      <c r="CA67" s="155"/>
      <c r="CB67" s="155"/>
      <c r="CC67" s="155"/>
      <c r="CD67" s="155"/>
      <c r="CE67" s="155"/>
      <c r="CF67" s="155"/>
      <c r="CG67" s="155"/>
      <c r="CH67" s="155"/>
      <c r="CI67" s="10"/>
    </row>
    <row r="68" spans="1:87" x14ac:dyDescent="0.2">
      <c r="A68" s="8"/>
      <c r="B68" s="218"/>
      <c r="C68" s="218"/>
      <c r="D68" s="155"/>
      <c r="E68" s="155"/>
      <c r="F68" s="155"/>
      <c r="G68" s="155"/>
      <c r="H68" s="230"/>
      <c r="I68" s="257"/>
      <c r="J68" s="257"/>
      <c r="K68" s="218"/>
      <c r="L68" s="218"/>
      <c r="M68" s="247"/>
      <c r="N68" s="247"/>
      <c r="O68" s="247"/>
      <c r="P68" s="247"/>
      <c r="Q68" s="218"/>
      <c r="R68" s="155"/>
      <c r="S68" s="155"/>
      <c r="T68" s="155"/>
      <c r="U68" s="155"/>
      <c r="V68" s="155"/>
      <c r="W68" s="155"/>
      <c r="X68" s="155"/>
      <c r="Y68" s="155"/>
      <c r="Z68" s="155"/>
      <c r="AA68" s="155"/>
      <c r="AB68" s="155"/>
      <c r="AC68" s="155"/>
      <c r="AD68" s="155"/>
      <c r="AE68" s="155"/>
      <c r="AF68" s="155"/>
      <c r="AG68" s="155"/>
      <c r="AH68" s="155"/>
      <c r="AI68" s="155"/>
      <c r="AJ68" s="155"/>
      <c r="AK68" s="155"/>
      <c r="AL68" s="155"/>
      <c r="AM68" s="155"/>
      <c r="AN68" s="155"/>
      <c r="AO68" s="155"/>
      <c r="AP68" s="155"/>
      <c r="AQ68" s="155"/>
      <c r="AR68" s="155"/>
      <c r="AS68" s="155"/>
      <c r="AT68" s="155"/>
      <c r="AU68" s="155"/>
      <c r="AV68" s="155"/>
      <c r="AW68" s="155"/>
      <c r="AX68" s="155"/>
      <c r="AY68" s="155"/>
      <c r="AZ68" s="155"/>
      <c r="BA68" s="155"/>
      <c r="BB68" s="155"/>
      <c r="BC68" s="155"/>
      <c r="BD68" s="155"/>
      <c r="BE68" s="155"/>
      <c r="BF68" s="155"/>
      <c r="BG68" s="155"/>
      <c r="BH68" s="155"/>
      <c r="BI68" s="155"/>
      <c r="BJ68" s="155"/>
      <c r="BK68" s="155"/>
      <c r="BL68" s="155"/>
      <c r="BM68" s="155"/>
      <c r="BN68" s="155"/>
      <c r="BO68" s="155"/>
      <c r="BP68" s="155"/>
      <c r="BQ68" s="155"/>
      <c r="BR68" s="155"/>
      <c r="BS68" s="155"/>
      <c r="BT68" s="155"/>
      <c r="BU68" s="155"/>
      <c r="BV68" s="155"/>
      <c r="BW68" s="155"/>
      <c r="BX68" s="155"/>
      <c r="BY68" s="155"/>
      <c r="BZ68" s="155"/>
      <c r="CA68" s="155"/>
      <c r="CB68" s="155"/>
      <c r="CC68" s="155"/>
      <c r="CD68" s="155"/>
      <c r="CE68" s="155"/>
      <c r="CF68" s="155"/>
      <c r="CG68" s="155"/>
      <c r="CH68" s="155"/>
      <c r="CI68" s="10"/>
    </row>
    <row r="69" spans="1:87" x14ac:dyDescent="0.2">
      <c r="A69" s="8"/>
      <c r="B69" s="218"/>
      <c r="C69" s="218"/>
      <c r="D69" s="155"/>
      <c r="E69" s="155"/>
      <c r="F69" s="155"/>
      <c r="G69" s="155"/>
      <c r="H69" s="230"/>
      <c r="I69" s="257"/>
      <c r="J69" s="257"/>
      <c r="K69" s="218"/>
      <c r="L69" s="218"/>
      <c r="M69" s="247"/>
      <c r="N69" s="247"/>
      <c r="O69" s="247"/>
      <c r="P69" s="247"/>
      <c r="Q69" s="218"/>
      <c r="R69" s="155"/>
      <c r="S69" s="155"/>
      <c r="T69" s="155"/>
      <c r="U69" s="155"/>
      <c r="V69" s="155"/>
      <c r="W69" s="155"/>
      <c r="X69" s="155"/>
      <c r="Y69" s="155"/>
      <c r="Z69" s="155"/>
      <c r="AA69" s="155"/>
      <c r="AB69" s="155"/>
      <c r="AC69" s="155"/>
      <c r="AD69" s="155"/>
      <c r="AE69" s="155"/>
      <c r="AF69" s="155"/>
      <c r="AG69" s="155"/>
      <c r="AH69" s="155"/>
      <c r="AI69" s="155"/>
      <c r="AJ69" s="155"/>
      <c r="AK69" s="155"/>
      <c r="AL69" s="155"/>
      <c r="AM69" s="155"/>
      <c r="AN69" s="155"/>
      <c r="AO69" s="155"/>
      <c r="AP69" s="155"/>
      <c r="AQ69" s="155"/>
      <c r="AR69" s="155"/>
      <c r="AS69" s="155"/>
      <c r="AT69" s="155"/>
      <c r="AU69" s="155"/>
      <c r="AV69" s="155"/>
      <c r="AW69" s="155"/>
      <c r="AX69" s="155"/>
      <c r="AY69" s="155"/>
      <c r="AZ69" s="155"/>
      <c r="BA69" s="155"/>
      <c r="BB69" s="155"/>
      <c r="BC69" s="155"/>
      <c r="BD69" s="155"/>
      <c r="BE69" s="155"/>
      <c r="BF69" s="155"/>
      <c r="BG69" s="155"/>
      <c r="BH69" s="155"/>
      <c r="BI69" s="155"/>
      <c r="BJ69" s="155"/>
      <c r="BK69" s="155"/>
      <c r="BL69" s="155"/>
      <c r="BM69" s="155"/>
      <c r="BN69" s="155"/>
      <c r="BO69" s="155"/>
      <c r="BP69" s="155"/>
      <c r="BQ69" s="155"/>
      <c r="BR69" s="155"/>
      <c r="BS69" s="155"/>
      <c r="BT69" s="155"/>
      <c r="BU69" s="155"/>
      <c r="BV69" s="155"/>
      <c r="BW69" s="155"/>
      <c r="BX69" s="155"/>
      <c r="BY69" s="155"/>
      <c r="BZ69" s="155"/>
      <c r="CA69" s="155"/>
      <c r="CB69" s="155"/>
      <c r="CC69" s="155"/>
      <c r="CD69" s="155"/>
      <c r="CE69" s="155"/>
      <c r="CF69" s="155"/>
      <c r="CG69" s="155"/>
      <c r="CH69" s="155"/>
      <c r="CI69" s="10"/>
    </row>
    <row r="70" spans="1:87" x14ac:dyDescent="0.2">
      <c r="A70" s="8"/>
      <c r="B70" s="218"/>
      <c r="C70" s="218"/>
      <c r="D70" s="155"/>
      <c r="E70" s="155"/>
      <c r="F70" s="155"/>
      <c r="G70" s="155"/>
      <c r="H70" s="230"/>
      <c r="I70" s="257"/>
      <c r="J70" s="257"/>
      <c r="K70" s="218"/>
      <c r="L70" s="218"/>
      <c r="M70" s="247"/>
      <c r="N70" s="247"/>
      <c r="O70" s="247"/>
      <c r="P70" s="247"/>
      <c r="Q70" s="218"/>
      <c r="R70" s="155"/>
      <c r="S70" s="155"/>
      <c r="T70" s="155"/>
      <c r="U70" s="155"/>
      <c r="V70" s="155"/>
      <c r="W70" s="155"/>
      <c r="X70" s="155"/>
      <c r="Y70" s="155"/>
      <c r="Z70" s="155"/>
      <c r="AA70" s="155"/>
      <c r="AB70" s="155"/>
      <c r="AC70" s="155"/>
      <c r="AD70" s="155"/>
      <c r="AE70" s="155"/>
      <c r="AF70" s="155"/>
      <c r="AG70" s="155"/>
      <c r="AH70" s="155"/>
      <c r="AI70" s="155"/>
      <c r="AJ70" s="155"/>
      <c r="AK70" s="155"/>
      <c r="AL70" s="155"/>
      <c r="AM70" s="155"/>
      <c r="AN70" s="155"/>
      <c r="AO70" s="155"/>
      <c r="AP70" s="155"/>
      <c r="AQ70" s="155"/>
      <c r="AR70" s="155"/>
      <c r="AS70" s="155"/>
      <c r="AT70" s="155"/>
      <c r="AU70" s="155"/>
      <c r="AV70" s="155"/>
      <c r="AW70" s="155"/>
      <c r="AX70" s="155"/>
      <c r="AY70" s="155"/>
      <c r="AZ70" s="155"/>
      <c r="BA70" s="155"/>
      <c r="BB70" s="155"/>
      <c r="BC70" s="155"/>
      <c r="BD70" s="155"/>
      <c r="BE70" s="155"/>
      <c r="BF70" s="155"/>
      <c r="BG70" s="155"/>
      <c r="BH70" s="155"/>
      <c r="BI70" s="155"/>
      <c r="BJ70" s="155"/>
      <c r="BK70" s="155"/>
      <c r="BL70" s="155"/>
      <c r="BM70" s="155"/>
      <c r="BN70" s="155"/>
      <c r="BO70" s="155"/>
      <c r="BP70" s="155"/>
      <c r="BQ70" s="155"/>
      <c r="BR70" s="155"/>
      <c r="BS70" s="155"/>
      <c r="BT70" s="155"/>
      <c r="BU70" s="155"/>
      <c r="BV70" s="155"/>
      <c r="BW70" s="155"/>
      <c r="BX70" s="155"/>
      <c r="BY70" s="155"/>
      <c r="BZ70" s="155"/>
      <c r="CA70" s="155"/>
      <c r="CB70" s="155"/>
      <c r="CC70" s="155"/>
      <c r="CD70" s="155"/>
      <c r="CE70" s="155"/>
      <c r="CF70" s="155"/>
      <c r="CG70" s="155"/>
      <c r="CH70" s="155"/>
      <c r="CI70" s="10"/>
    </row>
    <row r="71" spans="1:87" x14ac:dyDescent="0.2">
      <c r="A71" s="8"/>
      <c r="B71" s="218"/>
      <c r="C71" s="218"/>
      <c r="D71" s="155"/>
      <c r="E71" s="155"/>
      <c r="F71" s="155"/>
      <c r="G71" s="155"/>
      <c r="H71" s="230"/>
      <c r="I71" s="257"/>
      <c r="J71" s="257"/>
      <c r="K71" s="218"/>
      <c r="L71" s="218"/>
      <c r="M71" s="247"/>
      <c r="N71" s="247"/>
      <c r="O71" s="247"/>
      <c r="P71" s="247"/>
      <c r="Q71" s="218"/>
      <c r="R71" s="155"/>
      <c r="S71" s="155"/>
      <c r="T71" s="155"/>
      <c r="U71" s="155"/>
      <c r="V71" s="155"/>
      <c r="W71" s="155"/>
      <c r="X71" s="155"/>
      <c r="Y71" s="155"/>
      <c r="Z71" s="155"/>
      <c r="AA71" s="155"/>
      <c r="AB71" s="155"/>
      <c r="AC71" s="155"/>
      <c r="AD71" s="155"/>
      <c r="AE71" s="155"/>
      <c r="AF71" s="155"/>
      <c r="AG71" s="155"/>
      <c r="AH71" s="155"/>
      <c r="AI71" s="155"/>
      <c r="AJ71" s="155"/>
      <c r="AK71" s="155"/>
      <c r="AL71" s="155"/>
      <c r="AM71" s="155"/>
      <c r="AN71" s="155"/>
      <c r="AO71" s="155"/>
      <c r="AP71" s="155"/>
      <c r="AQ71" s="155"/>
      <c r="AR71" s="155"/>
      <c r="AS71" s="155"/>
      <c r="AT71" s="155"/>
      <c r="AU71" s="155"/>
      <c r="AV71" s="155"/>
      <c r="AW71" s="155"/>
      <c r="AX71" s="155"/>
      <c r="AY71" s="155"/>
      <c r="AZ71" s="155"/>
      <c r="BA71" s="155"/>
      <c r="BB71" s="155"/>
      <c r="BC71" s="155"/>
      <c r="BD71" s="155"/>
      <c r="BE71" s="155"/>
      <c r="BF71" s="155"/>
      <c r="BG71" s="155"/>
      <c r="BH71" s="155"/>
      <c r="BI71" s="155"/>
      <c r="BJ71" s="155"/>
      <c r="BK71" s="155"/>
      <c r="BL71" s="155"/>
      <c r="BM71" s="155"/>
      <c r="BN71" s="155"/>
      <c r="BO71" s="155"/>
      <c r="BP71" s="155"/>
      <c r="BQ71" s="155"/>
      <c r="BR71" s="155"/>
      <c r="BS71" s="155"/>
      <c r="BT71" s="155"/>
      <c r="BU71" s="155"/>
      <c r="BV71" s="155"/>
      <c r="BW71" s="155"/>
      <c r="BX71" s="155"/>
      <c r="BY71" s="155"/>
      <c r="BZ71" s="155"/>
      <c r="CA71" s="155"/>
      <c r="CB71" s="155"/>
      <c r="CC71" s="155"/>
      <c r="CD71" s="155"/>
      <c r="CE71" s="155"/>
      <c r="CF71" s="155"/>
      <c r="CG71" s="155"/>
      <c r="CH71" s="155"/>
      <c r="CI71" s="10"/>
    </row>
    <row r="72" spans="1:87" x14ac:dyDescent="0.2">
      <c r="A72" s="8"/>
      <c r="B72" s="218"/>
      <c r="C72" s="218"/>
      <c r="D72" s="155"/>
      <c r="E72" s="155"/>
      <c r="F72" s="155"/>
      <c r="G72" s="155"/>
      <c r="H72" s="230"/>
      <c r="I72" s="257"/>
      <c r="J72" s="257"/>
      <c r="K72" s="218"/>
      <c r="L72" s="218"/>
      <c r="M72" s="247"/>
      <c r="N72" s="247"/>
      <c r="O72" s="247"/>
      <c r="P72" s="247"/>
      <c r="Q72" s="218"/>
      <c r="R72" s="155"/>
      <c r="S72" s="155"/>
      <c r="T72" s="155"/>
      <c r="U72" s="155"/>
      <c r="V72" s="155"/>
      <c r="W72" s="155"/>
      <c r="X72" s="155"/>
      <c r="Y72" s="155"/>
      <c r="Z72" s="155"/>
      <c r="AA72" s="155"/>
      <c r="AB72" s="155"/>
      <c r="AC72" s="155"/>
      <c r="AD72" s="155"/>
      <c r="AE72" s="155"/>
      <c r="AF72" s="155"/>
      <c r="AG72" s="155"/>
      <c r="AH72" s="155"/>
      <c r="AI72" s="155"/>
      <c r="AJ72" s="155"/>
      <c r="AK72" s="155"/>
      <c r="AL72" s="155"/>
      <c r="AM72" s="155"/>
      <c r="AN72" s="155"/>
      <c r="AO72" s="155"/>
      <c r="AP72" s="155"/>
      <c r="AQ72" s="155"/>
      <c r="AR72" s="155"/>
      <c r="AS72" s="155"/>
      <c r="AT72" s="155"/>
      <c r="AU72" s="155"/>
      <c r="AV72" s="155"/>
      <c r="AW72" s="155"/>
      <c r="AX72" s="155"/>
      <c r="AY72" s="155"/>
      <c r="AZ72" s="155"/>
      <c r="BA72" s="155"/>
      <c r="BB72" s="155"/>
      <c r="BC72" s="155"/>
      <c r="BD72" s="155"/>
      <c r="BE72" s="155"/>
      <c r="BF72" s="155"/>
      <c r="BG72" s="155"/>
      <c r="BH72" s="155"/>
      <c r="BI72" s="155"/>
      <c r="BJ72" s="155"/>
      <c r="BK72" s="155"/>
      <c r="BL72" s="155"/>
      <c r="BM72" s="155"/>
      <c r="BN72" s="155"/>
      <c r="BO72" s="155"/>
      <c r="BP72" s="155"/>
      <c r="BQ72" s="155"/>
      <c r="BR72" s="155"/>
      <c r="BS72" s="155"/>
      <c r="BT72" s="155"/>
      <c r="BU72" s="155"/>
      <c r="BV72" s="155"/>
      <c r="BW72" s="155"/>
      <c r="BX72" s="155"/>
      <c r="BY72" s="155"/>
      <c r="BZ72" s="155"/>
      <c r="CA72" s="155"/>
      <c r="CB72" s="155"/>
      <c r="CC72" s="155"/>
      <c r="CD72" s="155"/>
      <c r="CE72" s="155"/>
      <c r="CF72" s="155"/>
      <c r="CG72" s="155"/>
      <c r="CH72" s="155"/>
      <c r="CI72" s="10"/>
    </row>
    <row r="73" spans="1:87" x14ac:dyDescent="0.2">
      <c r="A73" s="8"/>
      <c r="B73" s="218"/>
      <c r="C73" s="218"/>
      <c r="D73" s="155"/>
      <c r="E73" s="155"/>
      <c r="F73" s="155"/>
      <c r="G73" s="155"/>
      <c r="H73" s="230"/>
      <c r="I73" s="257"/>
      <c r="J73" s="257"/>
      <c r="K73" s="218"/>
      <c r="L73" s="218"/>
      <c r="M73" s="247"/>
      <c r="N73" s="247"/>
      <c r="O73" s="247"/>
      <c r="P73" s="247"/>
      <c r="Q73" s="218"/>
      <c r="R73" s="155"/>
      <c r="S73" s="155"/>
      <c r="T73" s="155"/>
      <c r="U73" s="155"/>
      <c r="V73" s="155"/>
      <c r="W73" s="155"/>
      <c r="X73" s="155"/>
      <c r="Y73" s="155"/>
      <c r="Z73" s="155"/>
      <c r="AA73" s="155"/>
      <c r="AB73" s="155"/>
      <c r="AC73" s="155"/>
      <c r="AD73" s="155"/>
      <c r="AE73" s="155"/>
      <c r="AF73" s="155"/>
      <c r="AG73" s="155"/>
      <c r="AH73" s="155"/>
      <c r="AI73" s="155"/>
      <c r="AJ73" s="155"/>
      <c r="AK73" s="155"/>
      <c r="AL73" s="155"/>
      <c r="AM73" s="155"/>
      <c r="AN73" s="155"/>
      <c r="AO73" s="155"/>
      <c r="AP73" s="155"/>
      <c r="AQ73" s="155"/>
      <c r="AR73" s="155"/>
      <c r="AS73" s="155"/>
      <c r="AT73" s="155"/>
      <c r="AU73" s="155"/>
      <c r="AV73" s="155"/>
      <c r="AW73" s="155"/>
      <c r="AX73" s="155"/>
      <c r="AY73" s="155"/>
      <c r="AZ73" s="155"/>
      <c r="BA73" s="155"/>
      <c r="BB73" s="155"/>
      <c r="BC73" s="155"/>
      <c r="BD73" s="155"/>
      <c r="BE73" s="155"/>
      <c r="BF73" s="155"/>
      <c r="BG73" s="155"/>
      <c r="BH73" s="155"/>
      <c r="BI73" s="155"/>
      <c r="BJ73" s="155"/>
      <c r="BK73" s="155"/>
      <c r="BL73" s="155"/>
      <c r="BM73" s="155"/>
      <c r="BN73" s="155"/>
      <c r="BO73" s="155"/>
      <c r="BP73" s="155"/>
      <c r="BQ73" s="155"/>
      <c r="BR73" s="155"/>
      <c r="BS73" s="155"/>
      <c r="BT73" s="155"/>
      <c r="BU73" s="155"/>
      <c r="BV73" s="155"/>
      <c r="BW73" s="155"/>
      <c r="BX73" s="155"/>
      <c r="BY73" s="155"/>
      <c r="BZ73" s="155"/>
      <c r="CA73" s="155"/>
      <c r="CB73" s="155"/>
      <c r="CC73" s="155"/>
      <c r="CD73" s="155"/>
      <c r="CE73" s="155"/>
      <c r="CF73" s="155"/>
      <c r="CG73" s="155"/>
      <c r="CH73" s="155"/>
      <c r="CI73" s="10"/>
    </row>
    <row r="74" spans="1:87" x14ac:dyDescent="0.2">
      <c r="A74" s="8"/>
      <c r="B74" s="218"/>
      <c r="C74" s="218"/>
      <c r="D74" s="155"/>
      <c r="E74" s="155"/>
      <c r="F74" s="155"/>
      <c r="G74" s="155"/>
      <c r="H74" s="230"/>
      <c r="I74" s="257"/>
      <c r="J74" s="257"/>
      <c r="K74" s="218"/>
      <c r="L74" s="218"/>
      <c r="M74" s="247"/>
      <c r="N74" s="247"/>
      <c r="O74" s="247"/>
      <c r="P74" s="247"/>
      <c r="Q74" s="218"/>
      <c r="R74" s="155"/>
      <c r="S74" s="155"/>
      <c r="T74" s="155"/>
      <c r="U74" s="155"/>
      <c r="V74" s="155"/>
      <c r="W74" s="155"/>
      <c r="X74" s="155"/>
      <c r="Y74" s="155"/>
      <c r="Z74" s="155"/>
      <c r="AA74" s="155"/>
      <c r="AB74" s="155"/>
      <c r="AC74" s="155"/>
      <c r="AD74" s="155"/>
      <c r="AE74" s="155"/>
      <c r="AF74" s="155"/>
      <c r="AG74" s="155"/>
      <c r="AH74" s="155"/>
      <c r="AI74" s="155"/>
      <c r="AJ74" s="155"/>
      <c r="AK74" s="155"/>
      <c r="AL74" s="155"/>
      <c r="AM74" s="155"/>
      <c r="AN74" s="155"/>
      <c r="AO74" s="155"/>
      <c r="AP74" s="155"/>
      <c r="AQ74" s="155"/>
      <c r="AR74" s="155"/>
      <c r="AS74" s="155"/>
      <c r="AT74" s="155"/>
      <c r="AU74" s="155"/>
      <c r="AV74" s="155"/>
      <c r="AW74" s="155"/>
      <c r="AX74" s="155"/>
      <c r="AY74" s="155"/>
      <c r="AZ74" s="155"/>
      <c r="BA74" s="155"/>
      <c r="BB74" s="155"/>
      <c r="BC74" s="155"/>
      <c r="BD74" s="155"/>
      <c r="BE74" s="155"/>
      <c r="BF74" s="155"/>
      <c r="BG74" s="155"/>
      <c r="BH74" s="155"/>
      <c r="BI74" s="155"/>
      <c r="BJ74" s="155"/>
      <c r="BK74" s="155"/>
      <c r="BL74" s="155"/>
      <c r="BM74" s="155"/>
      <c r="BN74" s="155"/>
      <c r="BO74" s="155"/>
      <c r="BP74" s="155"/>
      <c r="BQ74" s="155"/>
      <c r="BR74" s="155"/>
      <c r="BS74" s="155"/>
      <c r="BT74" s="155"/>
      <c r="BU74" s="155"/>
      <c r="BV74" s="155"/>
      <c r="BW74" s="155"/>
      <c r="BX74" s="155"/>
      <c r="BY74" s="155"/>
      <c r="BZ74" s="155"/>
      <c r="CA74" s="155"/>
      <c r="CB74" s="155"/>
      <c r="CC74" s="155"/>
      <c r="CD74" s="155"/>
      <c r="CE74" s="155"/>
      <c r="CF74" s="155"/>
      <c r="CG74" s="155"/>
      <c r="CH74" s="155"/>
      <c r="CI74" s="10"/>
    </row>
    <row r="75" spans="1:87" x14ac:dyDescent="0.2">
      <c r="A75" s="8"/>
      <c r="B75" s="218"/>
      <c r="C75" s="218"/>
      <c r="D75" s="155"/>
      <c r="E75" s="155"/>
      <c r="F75" s="155"/>
      <c r="G75" s="155"/>
      <c r="H75" s="230"/>
      <c r="I75" s="257"/>
      <c r="J75" s="257"/>
      <c r="K75" s="218"/>
      <c r="L75" s="218"/>
      <c r="M75" s="247"/>
      <c r="N75" s="247"/>
      <c r="O75" s="247"/>
      <c r="P75" s="247"/>
      <c r="Q75" s="218"/>
      <c r="R75" s="155"/>
      <c r="S75" s="155"/>
      <c r="T75" s="155"/>
      <c r="U75" s="155"/>
      <c r="V75" s="155"/>
      <c r="W75" s="155"/>
      <c r="X75" s="155"/>
      <c r="Y75" s="155"/>
      <c r="Z75" s="155"/>
      <c r="AA75" s="155"/>
      <c r="AB75" s="155"/>
      <c r="AC75" s="155"/>
      <c r="AD75" s="155"/>
      <c r="AE75" s="155"/>
      <c r="AF75" s="155"/>
      <c r="AG75" s="155"/>
      <c r="AH75" s="155"/>
      <c r="AI75" s="155"/>
      <c r="AJ75" s="155"/>
      <c r="AK75" s="155"/>
      <c r="AL75" s="155"/>
      <c r="AM75" s="155"/>
      <c r="AN75" s="155"/>
      <c r="AO75" s="155"/>
      <c r="AP75" s="155"/>
      <c r="AQ75" s="155"/>
      <c r="AR75" s="155"/>
      <c r="AS75" s="155"/>
      <c r="AT75" s="155"/>
      <c r="AU75" s="155"/>
      <c r="AV75" s="155"/>
      <c r="AW75" s="155"/>
      <c r="AX75" s="155"/>
      <c r="AY75" s="155"/>
      <c r="AZ75" s="155"/>
      <c r="BA75" s="155"/>
      <c r="BB75" s="155"/>
      <c r="BC75" s="155"/>
      <c r="BD75" s="155"/>
      <c r="BE75" s="155"/>
      <c r="BF75" s="155"/>
      <c r="BG75" s="155"/>
      <c r="BH75" s="155"/>
      <c r="BI75" s="155"/>
      <c r="BJ75" s="155"/>
      <c r="BK75" s="155"/>
      <c r="BL75" s="155"/>
      <c r="BM75" s="155"/>
      <c r="BN75" s="155"/>
      <c r="BO75" s="155"/>
      <c r="BP75" s="155"/>
      <c r="BQ75" s="155"/>
      <c r="BR75" s="155"/>
      <c r="BS75" s="155"/>
      <c r="BT75" s="155"/>
      <c r="BU75" s="155"/>
      <c r="BV75" s="155"/>
      <c r="BW75" s="155"/>
      <c r="BX75" s="155"/>
      <c r="BY75" s="155"/>
      <c r="BZ75" s="155"/>
      <c r="CA75" s="155"/>
      <c r="CB75" s="155"/>
      <c r="CC75" s="155"/>
      <c r="CD75" s="155"/>
      <c r="CE75" s="155"/>
      <c r="CF75" s="155"/>
      <c r="CG75" s="155"/>
      <c r="CH75" s="155"/>
      <c r="CI75" s="10"/>
    </row>
    <row r="76" spans="1:87" x14ac:dyDescent="0.2">
      <c r="A76" s="8"/>
      <c r="B76" s="218"/>
      <c r="C76" s="218"/>
      <c r="D76" s="155"/>
      <c r="E76" s="155"/>
      <c r="F76" s="155"/>
      <c r="G76" s="155"/>
      <c r="H76" s="230"/>
      <c r="I76" s="257"/>
      <c r="J76" s="257"/>
      <c r="K76" s="218"/>
      <c r="L76" s="218"/>
      <c r="M76" s="247"/>
      <c r="N76" s="247"/>
      <c r="O76" s="247"/>
      <c r="P76" s="247"/>
      <c r="Q76" s="218"/>
      <c r="R76" s="155"/>
      <c r="S76" s="155"/>
      <c r="T76" s="155"/>
      <c r="U76" s="155"/>
      <c r="V76" s="155"/>
      <c r="W76" s="155"/>
      <c r="X76" s="155"/>
      <c r="Y76" s="155"/>
      <c r="Z76" s="155"/>
      <c r="AA76" s="155"/>
      <c r="AB76" s="155"/>
      <c r="AC76" s="155"/>
      <c r="AD76" s="155"/>
      <c r="AE76" s="155"/>
      <c r="AF76" s="155"/>
      <c r="AG76" s="155"/>
      <c r="AH76" s="155"/>
      <c r="AI76" s="155"/>
      <c r="AJ76" s="155"/>
      <c r="AK76" s="155"/>
      <c r="AL76" s="155"/>
      <c r="AM76" s="155"/>
      <c r="AN76" s="155"/>
      <c r="AO76" s="155"/>
      <c r="AP76" s="155"/>
      <c r="AQ76" s="155"/>
      <c r="AR76" s="155"/>
      <c r="AS76" s="155"/>
      <c r="AT76" s="155"/>
      <c r="AU76" s="155"/>
      <c r="AV76" s="155"/>
      <c r="AW76" s="155"/>
      <c r="AX76" s="155"/>
      <c r="AY76" s="155"/>
      <c r="AZ76" s="155"/>
      <c r="BA76" s="155"/>
      <c r="BB76" s="155"/>
      <c r="BC76" s="155"/>
      <c r="BD76" s="155"/>
      <c r="BE76" s="155"/>
      <c r="BF76" s="155"/>
      <c r="BG76" s="155"/>
      <c r="BH76" s="155"/>
      <c r="BI76" s="155"/>
      <c r="BJ76" s="155"/>
      <c r="BK76" s="155"/>
      <c r="BL76" s="155"/>
      <c r="BM76" s="155"/>
      <c r="BN76" s="155"/>
      <c r="BO76" s="155"/>
      <c r="BP76" s="155"/>
      <c r="BQ76" s="155"/>
      <c r="BR76" s="155"/>
      <c r="BS76" s="155"/>
      <c r="BT76" s="155"/>
      <c r="BU76" s="155"/>
      <c r="BV76" s="155"/>
      <c r="BW76" s="155"/>
      <c r="BX76" s="155"/>
      <c r="BY76" s="155"/>
      <c r="BZ76" s="155"/>
      <c r="CA76" s="155"/>
      <c r="CB76" s="155"/>
      <c r="CC76" s="155"/>
      <c r="CD76" s="155"/>
      <c r="CE76" s="155"/>
      <c r="CF76" s="155"/>
      <c r="CG76" s="155"/>
      <c r="CH76" s="155"/>
      <c r="CI76" s="10"/>
    </row>
    <row r="77" spans="1:87" x14ac:dyDescent="0.2">
      <c r="A77" s="8"/>
      <c r="B77" s="218"/>
      <c r="C77" s="218"/>
      <c r="D77" s="155"/>
      <c r="E77" s="155"/>
      <c r="F77" s="155"/>
      <c r="G77" s="155"/>
      <c r="H77" s="230"/>
      <c r="I77" s="257"/>
      <c r="J77" s="257"/>
      <c r="K77" s="218"/>
      <c r="L77" s="218"/>
      <c r="M77" s="247"/>
      <c r="N77" s="247"/>
      <c r="O77" s="247"/>
      <c r="P77" s="247"/>
      <c r="Q77" s="218"/>
      <c r="R77" s="155"/>
      <c r="S77" s="155"/>
      <c r="T77" s="155"/>
      <c r="U77" s="155"/>
      <c r="V77" s="155"/>
      <c r="W77" s="155"/>
      <c r="X77" s="155"/>
      <c r="Y77" s="155"/>
      <c r="Z77" s="155"/>
      <c r="AA77" s="155"/>
      <c r="AB77" s="155"/>
      <c r="AC77" s="155"/>
      <c r="AD77" s="155"/>
      <c r="AE77" s="155"/>
      <c r="AF77" s="155"/>
      <c r="AG77" s="155"/>
      <c r="AH77" s="155"/>
      <c r="AI77" s="155"/>
      <c r="AJ77" s="155"/>
      <c r="AK77" s="155"/>
      <c r="AL77" s="155"/>
      <c r="AM77" s="155"/>
      <c r="AN77" s="155"/>
      <c r="AO77" s="155"/>
      <c r="AP77" s="155"/>
      <c r="AQ77" s="155"/>
      <c r="AR77" s="155"/>
      <c r="AS77" s="155"/>
      <c r="AT77" s="155"/>
      <c r="AU77" s="155"/>
      <c r="AV77" s="155"/>
      <c r="AW77" s="155"/>
      <c r="AX77" s="155"/>
      <c r="AY77" s="155"/>
      <c r="AZ77" s="155"/>
      <c r="BA77" s="155"/>
      <c r="BB77" s="155"/>
      <c r="BC77" s="155"/>
      <c r="BD77" s="155"/>
      <c r="BE77" s="155"/>
      <c r="BF77" s="155"/>
      <c r="BG77" s="155"/>
      <c r="BH77" s="155"/>
      <c r="BI77" s="155"/>
      <c r="BJ77" s="155"/>
      <c r="BK77" s="155"/>
      <c r="BL77" s="155"/>
      <c r="BM77" s="155"/>
      <c r="BN77" s="155"/>
      <c r="BO77" s="155"/>
      <c r="BP77" s="155"/>
      <c r="BQ77" s="155"/>
      <c r="BR77" s="155"/>
      <c r="BS77" s="155"/>
      <c r="BT77" s="155"/>
      <c r="BU77" s="155"/>
      <c r="BV77" s="155"/>
      <c r="BW77" s="155"/>
      <c r="BX77" s="155"/>
      <c r="BY77" s="155"/>
      <c r="BZ77" s="155"/>
      <c r="CA77" s="155"/>
      <c r="CB77" s="155"/>
      <c r="CC77" s="155"/>
      <c r="CD77" s="155"/>
      <c r="CE77" s="155"/>
      <c r="CF77" s="155"/>
      <c r="CG77" s="155"/>
      <c r="CH77" s="155"/>
      <c r="CI77" s="10"/>
    </row>
    <row r="78" spans="1:87" x14ac:dyDescent="0.2">
      <c r="A78" s="8"/>
      <c r="B78" s="218"/>
      <c r="C78" s="218"/>
      <c r="D78" s="155"/>
      <c r="E78" s="155"/>
      <c r="F78" s="155"/>
      <c r="G78" s="155"/>
      <c r="H78" s="230"/>
      <c r="I78" s="257"/>
      <c r="J78" s="257"/>
      <c r="K78" s="218"/>
      <c r="L78" s="218"/>
      <c r="M78" s="247"/>
      <c r="N78" s="247"/>
      <c r="O78" s="247"/>
      <c r="P78" s="247"/>
      <c r="Q78" s="218"/>
      <c r="R78" s="155"/>
      <c r="S78" s="155"/>
      <c r="T78" s="155"/>
      <c r="U78" s="155"/>
      <c r="V78" s="155"/>
      <c r="W78" s="155"/>
      <c r="X78" s="155"/>
      <c r="Y78" s="155"/>
      <c r="Z78" s="155"/>
      <c r="AA78" s="155"/>
      <c r="AB78" s="155"/>
      <c r="AC78" s="155"/>
      <c r="AD78" s="155"/>
      <c r="AE78" s="155"/>
      <c r="AF78" s="155"/>
      <c r="AG78" s="155"/>
      <c r="AH78" s="155"/>
      <c r="AI78" s="155"/>
      <c r="AJ78" s="155"/>
      <c r="AK78" s="155"/>
      <c r="AL78" s="155"/>
      <c r="AM78" s="155"/>
      <c r="AN78" s="155"/>
      <c r="AO78" s="155"/>
      <c r="AP78" s="155"/>
      <c r="AQ78" s="155"/>
      <c r="AR78" s="155"/>
      <c r="AS78" s="155"/>
      <c r="AT78" s="155"/>
      <c r="AU78" s="155"/>
      <c r="AV78" s="155"/>
      <c r="AW78" s="155"/>
      <c r="AX78" s="155"/>
      <c r="AY78" s="155"/>
      <c r="AZ78" s="155"/>
      <c r="BA78" s="155"/>
      <c r="BB78" s="155"/>
      <c r="BC78" s="155"/>
      <c r="BD78" s="155"/>
      <c r="BE78" s="155"/>
      <c r="BF78" s="155"/>
      <c r="BG78" s="155"/>
      <c r="BH78" s="155"/>
      <c r="BI78" s="155"/>
      <c r="BJ78" s="155"/>
      <c r="BK78" s="155"/>
      <c r="BL78" s="155"/>
      <c r="BM78" s="155"/>
      <c r="BN78" s="155"/>
      <c r="BO78" s="155"/>
      <c r="BP78" s="155"/>
      <c r="BQ78" s="155"/>
      <c r="BR78" s="155"/>
      <c r="BS78" s="155"/>
      <c r="BT78" s="155"/>
      <c r="BU78" s="155"/>
      <c r="BV78" s="155"/>
      <c r="BW78" s="155"/>
      <c r="BX78" s="155"/>
      <c r="BY78" s="155"/>
      <c r="BZ78" s="155"/>
      <c r="CA78" s="155"/>
      <c r="CB78" s="155"/>
      <c r="CC78" s="155"/>
      <c r="CD78" s="155"/>
      <c r="CE78" s="155"/>
      <c r="CF78" s="155"/>
      <c r="CG78" s="155"/>
      <c r="CH78" s="155"/>
      <c r="CI78" s="10"/>
    </row>
    <row r="79" spans="1:87" x14ac:dyDescent="0.2">
      <c r="A79" s="8"/>
      <c r="B79" s="218"/>
      <c r="C79" s="218"/>
      <c r="D79" s="155"/>
      <c r="E79" s="155"/>
      <c r="F79" s="155"/>
      <c r="G79" s="155"/>
      <c r="H79" s="230"/>
      <c r="I79" s="257"/>
      <c r="J79" s="257"/>
      <c r="K79" s="218"/>
      <c r="L79" s="218"/>
      <c r="M79" s="247"/>
      <c r="N79" s="247"/>
      <c r="O79" s="247"/>
      <c r="P79" s="247"/>
      <c r="Q79" s="218"/>
      <c r="R79" s="155"/>
      <c r="S79" s="155"/>
      <c r="T79" s="155"/>
      <c r="U79" s="155"/>
      <c r="V79" s="155"/>
      <c r="W79" s="155"/>
      <c r="X79" s="155"/>
      <c r="Y79" s="155"/>
      <c r="Z79" s="155"/>
      <c r="AA79" s="155"/>
      <c r="AB79" s="155"/>
      <c r="AC79" s="155"/>
      <c r="AD79" s="155"/>
      <c r="AE79" s="155"/>
      <c r="AF79" s="155"/>
      <c r="AG79" s="155"/>
      <c r="AH79" s="155"/>
      <c r="AI79" s="155"/>
      <c r="AJ79" s="155"/>
      <c r="AK79" s="155"/>
      <c r="AL79" s="155"/>
      <c r="AM79" s="155"/>
      <c r="AN79" s="155"/>
      <c r="AO79" s="155"/>
      <c r="AP79" s="155"/>
      <c r="AQ79" s="155"/>
      <c r="AR79" s="155"/>
      <c r="AS79" s="155"/>
      <c r="AT79" s="155"/>
      <c r="AU79" s="155"/>
      <c r="AV79" s="155"/>
      <c r="AW79" s="155"/>
      <c r="AX79" s="155"/>
      <c r="AY79" s="155"/>
      <c r="AZ79" s="155"/>
      <c r="BA79" s="155"/>
      <c r="BB79" s="155"/>
      <c r="BC79" s="155"/>
      <c r="BD79" s="155"/>
      <c r="BE79" s="155"/>
      <c r="BF79" s="155"/>
      <c r="BG79" s="155"/>
      <c r="BH79" s="155"/>
      <c r="BI79" s="155"/>
      <c r="BJ79" s="155"/>
      <c r="BK79" s="155"/>
      <c r="BL79" s="155"/>
      <c r="BM79" s="155"/>
      <c r="BN79" s="155"/>
      <c r="BO79" s="155"/>
      <c r="BP79" s="155"/>
      <c r="BQ79" s="155"/>
      <c r="BR79" s="155"/>
      <c r="BS79" s="155"/>
      <c r="BT79" s="155"/>
      <c r="BU79" s="155"/>
      <c r="BV79" s="155"/>
      <c r="BW79" s="155"/>
      <c r="BX79" s="155"/>
      <c r="BY79" s="155"/>
      <c r="BZ79" s="155"/>
      <c r="CA79" s="155"/>
      <c r="CB79" s="155"/>
      <c r="CC79" s="155"/>
      <c r="CD79" s="155"/>
      <c r="CE79" s="155"/>
      <c r="CF79" s="155"/>
      <c r="CG79" s="155"/>
      <c r="CH79" s="155"/>
      <c r="CI79" s="10"/>
    </row>
    <row r="80" spans="1:87" x14ac:dyDescent="0.2">
      <c r="A80" s="8"/>
      <c r="B80" s="218"/>
      <c r="C80" s="218"/>
      <c r="D80" s="155"/>
      <c r="E80" s="155"/>
      <c r="F80" s="155"/>
      <c r="G80" s="155"/>
      <c r="H80" s="230"/>
      <c r="I80" s="257"/>
      <c r="J80" s="257"/>
      <c r="K80" s="218"/>
      <c r="L80" s="218"/>
      <c r="M80" s="247"/>
      <c r="N80" s="247"/>
      <c r="O80" s="247"/>
      <c r="P80" s="247"/>
      <c r="Q80" s="218"/>
      <c r="R80" s="155"/>
      <c r="S80" s="155"/>
      <c r="T80" s="155"/>
      <c r="U80" s="155"/>
      <c r="V80" s="155"/>
      <c r="W80" s="155"/>
      <c r="X80" s="155"/>
      <c r="Y80" s="155"/>
      <c r="Z80" s="155"/>
      <c r="AA80" s="155"/>
      <c r="AB80" s="155"/>
      <c r="AC80" s="155"/>
      <c r="AD80" s="155"/>
      <c r="AE80" s="155"/>
      <c r="AF80" s="155"/>
      <c r="AG80" s="155"/>
      <c r="AH80" s="155"/>
      <c r="AI80" s="155"/>
      <c r="AJ80" s="155"/>
      <c r="AK80" s="155"/>
      <c r="AL80" s="155"/>
      <c r="AM80" s="155"/>
      <c r="AN80" s="155"/>
      <c r="AO80" s="155"/>
      <c r="AP80" s="155"/>
      <c r="AQ80" s="155"/>
      <c r="AR80" s="155"/>
      <c r="AS80" s="155"/>
      <c r="AT80" s="155"/>
      <c r="AU80" s="155"/>
      <c r="AV80" s="155"/>
      <c r="AW80" s="155"/>
      <c r="AX80" s="155"/>
      <c r="AY80" s="155"/>
      <c r="AZ80" s="155"/>
      <c r="BA80" s="155"/>
      <c r="BB80" s="155"/>
      <c r="BC80" s="155"/>
      <c r="BD80" s="155"/>
      <c r="BE80" s="155"/>
      <c r="BF80" s="155"/>
      <c r="BG80" s="155"/>
      <c r="BH80" s="155"/>
      <c r="BI80" s="155"/>
      <c r="BJ80" s="155"/>
      <c r="BK80" s="155"/>
      <c r="BL80" s="155"/>
      <c r="BM80" s="155"/>
      <c r="BN80" s="155"/>
      <c r="BO80" s="155"/>
      <c r="BP80" s="155"/>
      <c r="BQ80" s="155"/>
      <c r="BR80" s="155"/>
      <c r="BS80" s="155"/>
      <c r="BT80" s="155"/>
      <c r="BU80" s="155"/>
      <c r="BV80" s="155"/>
      <c r="BW80" s="155"/>
      <c r="BX80" s="155"/>
      <c r="BY80" s="155"/>
      <c r="BZ80" s="155"/>
      <c r="CA80" s="155"/>
      <c r="CB80" s="155"/>
      <c r="CC80" s="155"/>
      <c r="CD80" s="155"/>
      <c r="CE80" s="155"/>
      <c r="CF80" s="155"/>
      <c r="CG80" s="155"/>
      <c r="CH80" s="155"/>
      <c r="CI80" s="10"/>
    </row>
    <row r="81" spans="1:87" x14ac:dyDescent="0.2">
      <c r="A81" s="8"/>
      <c r="B81" s="218"/>
      <c r="C81" s="218"/>
      <c r="D81" s="155"/>
      <c r="E81" s="155"/>
      <c r="F81" s="155"/>
      <c r="G81" s="155"/>
      <c r="H81" s="230"/>
      <c r="I81" s="257"/>
      <c r="J81" s="257"/>
      <c r="K81" s="218"/>
      <c r="L81" s="218"/>
      <c r="M81" s="247"/>
      <c r="N81" s="247"/>
      <c r="O81" s="247"/>
      <c r="P81" s="247"/>
      <c r="Q81" s="218"/>
      <c r="R81" s="155"/>
      <c r="S81" s="155"/>
      <c r="T81" s="155"/>
      <c r="U81" s="155"/>
      <c r="V81" s="155"/>
      <c r="W81" s="155"/>
      <c r="X81" s="155"/>
      <c r="Y81" s="155"/>
      <c r="Z81" s="155"/>
      <c r="AA81" s="155"/>
      <c r="AB81" s="155"/>
      <c r="AC81" s="155"/>
      <c r="AD81" s="155"/>
      <c r="AE81" s="155"/>
      <c r="AF81" s="155"/>
      <c r="AG81" s="155"/>
      <c r="AH81" s="155"/>
      <c r="AI81" s="155"/>
      <c r="AJ81" s="155"/>
      <c r="AK81" s="155"/>
      <c r="AL81" s="155"/>
      <c r="AM81" s="155"/>
      <c r="AN81" s="155"/>
      <c r="AO81" s="155"/>
      <c r="AP81" s="155"/>
      <c r="AQ81" s="155"/>
      <c r="AR81" s="155"/>
      <c r="AS81" s="155"/>
      <c r="AT81" s="155"/>
      <c r="AU81" s="155"/>
      <c r="AV81" s="155"/>
      <c r="AW81" s="155"/>
      <c r="AX81" s="155"/>
      <c r="AY81" s="155"/>
      <c r="AZ81" s="155"/>
      <c r="BA81" s="155"/>
      <c r="BB81" s="155"/>
      <c r="BC81" s="155"/>
      <c r="BD81" s="155"/>
      <c r="BE81" s="155"/>
      <c r="BF81" s="155"/>
      <c r="BG81" s="155"/>
      <c r="BH81" s="155"/>
      <c r="BI81" s="155"/>
      <c r="BJ81" s="155"/>
      <c r="BK81" s="155"/>
      <c r="BL81" s="155"/>
      <c r="BM81" s="155"/>
      <c r="BN81" s="155"/>
      <c r="BO81" s="155"/>
      <c r="BP81" s="155"/>
      <c r="BQ81" s="155"/>
      <c r="BR81" s="155"/>
      <c r="BS81" s="155"/>
      <c r="BT81" s="155"/>
      <c r="BU81" s="155"/>
      <c r="BV81" s="155"/>
      <c r="BW81" s="155"/>
      <c r="BX81" s="155"/>
      <c r="BY81" s="155"/>
      <c r="BZ81" s="155"/>
      <c r="CA81" s="155"/>
      <c r="CB81" s="155"/>
      <c r="CC81" s="155"/>
      <c r="CD81" s="155"/>
      <c r="CE81" s="155"/>
      <c r="CF81" s="155"/>
      <c r="CG81" s="155"/>
      <c r="CH81" s="155"/>
      <c r="CI81" s="10"/>
    </row>
    <row r="82" spans="1:87" x14ac:dyDescent="0.2">
      <c r="A82" s="8"/>
      <c r="B82" s="218"/>
      <c r="C82" s="218"/>
      <c r="D82" s="155"/>
      <c r="E82" s="155"/>
      <c r="F82" s="155"/>
      <c r="G82" s="155"/>
      <c r="H82" s="230"/>
      <c r="I82" s="257"/>
      <c r="J82" s="257"/>
      <c r="K82" s="218"/>
      <c r="L82" s="218"/>
      <c r="M82" s="247"/>
      <c r="N82" s="247"/>
      <c r="O82" s="247"/>
      <c r="P82" s="247"/>
      <c r="Q82" s="218"/>
      <c r="R82" s="155"/>
      <c r="S82" s="155"/>
      <c r="T82" s="155"/>
      <c r="U82" s="155"/>
      <c r="V82" s="155"/>
      <c r="W82" s="155"/>
      <c r="X82" s="155"/>
      <c r="Y82" s="155"/>
      <c r="Z82" s="155"/>
      <c r="AA82" s="155"/>
      <c r="AB82" s="155"/>
      <c r="AC82" s="155"/>
      <c r="AD82" s="155"/>
      <c r="AE82" s="155"/>
      <c r="AF82" s="155"/>
      <c r="AG82" s="155"/>
      <c r="AH82" s="155"/>
      <c r="AI82" s="155"/>
      <c r="AJ82" s="155"/>
      <c r="AK82" s="155"/>
      <c r="AL82" s="155"/>
      <c r="AM82" s="155"/>
      <c r="AN82" s="155"/>
      <c r="AO82" s="155"/>
      <c r="AP82" s="155"/>
      <c r="AQ82" s="155"/>
      <c r="AR82" s="155"/>
      <c r="AS82" s="155"/>
      <c r="AT82" s="155"/>
      <c r="AU82" s="155"/>
      <c r="AV82" s="155"/>
      <c r="AW82" s="155"/>
      <c r="AX82" s="155"/>
      <c r="AY82" s="155"/>
      <c r="AZ82" s="155"/>
      <c r="BA82" s="155"/>
      <c r="BB82" s="155"/>
      <c r="BC82" s="155"/>
      <c r="BD82" s="155"/>
      <c r="BE82" s="155"/>
      <c r="BF82" s="155"/>
      <c r="BG82" s="155"/>
      <c r="BH82" s="155"/>
      <c r="BI82" s="155"/>
      <c r="BJ82" s="155"/>
      <c r="BK82" s="155"/>
      <c r="BL82" s="155"/>
      <c r="BM82" s="155"/>
      <c r="BN82" s="155"/>
      <c r="BO82" s="155"/>
      <c r="BP82" s="155"/>
      <c r="BQ82" s="155"/>
      <c r="BR82" s="155"/>
      <c r="BS82" s="155"/>
      <c r="BT82" s="155"/>
      <c r="BU82" s="155"/>
      <c r="BV82" s="155"/>
      <c r="BW82" s="155"/>
      <c r="BX82" s="155"/>
      <c r="BY82" s="155"/>
      <c r="BZ82" s="155"/>
      <c r="CA82" s="155"/>
      <c r="CB82" s="155"/>
      <c r="CC82" s="155"/>
      <c r="CD82" s="155"/>
      <c r="CE82" s="155"/>
      <c r="CF82" s="155"/>
      <c r="CG82" s="155"/>
      <c r="CH82" s="155"/>
      <c r="CI82" s="10"/>
    </row>
    <row r="83" spans="1:87" x14ac:dyDescent="0.2">
      <c r="A83" s="8"/>
      <c r="B83" s="218"/>
      <c r="C83" s="218"/>
      <c r="D83" s="155"/>
      <c r="E83" s="155"/>
      <c r="F83" s="155"/>
      <c r="G83" s="155"/>
      <c r="H83" s="230"/>
      <c r="I83" s="257"/>
      <c r="J83" s="257"/>
      <c r="K83" s="218"/>
      <c r="L83" s="218"/>
      <c r="M83" s="247"/>
      <c r="N83" s="247"/>
      <c r="O83" s="247"/>
      <c r="P83" s="247"/>
      <c r="Q83" s="218"/>
      <c r="R83" s="155"/>
      <c r="S83" s="155"/>
      <c r="T83" s="155"/>
      <c r="U83" s="155"/>
      <c r="V83" s="155"/>
      <c r="W83" s="155"/>
      <c r="X83" s="155"/>
      <c r="Y83" s="155"/>
      <c r="Z83" s="155"/>
      <c r="AA83" s="155"/>
      <c r="AB83" s="155"/>
      <c r="AC83" s="155"/>
      <c r="AD83" s="155"/>
      <c r="AE83" s="155"/>
      <c r="AF83" s="155"/>
      <c r="AG83" s="155"/>
      <c r="AH83" s="155"/>
      <c r="AI83" s="155"/>
      <c r="AJ83" s="155"/>
      <c r="AK83" s="155"/>
      <c r="AL83" s="155"/>
      <c r="AM83" s="155"/>
      <c r="AN83" s="155"/>
      <c r="AO83" s="155"/>
      <c r="AP83" s="155"/>
      <c r="AQ83" s="155"/>
      <c r="AR83" s="155"/>
      <c r="AS83" s="155"/>
      <c r="AT83" s="155"/>
      <c r="AU83" s="155"/>
      <c r="AV83" s="155"/>
      <c r="AW83" s="155"/>
      <c r="AX83" s="155"/>
      <c r="AY83" s="155"/>
      <c r="AZ83" s="155"/>
      <c r="BA83" s="155"/>
      <c r="BB83" s="155"/>
      <c r="BC83" s="155"/>
      <c r="BD83" s="155"/>
      <c r="BE83" s="155"/>
      <c r="BF83" s="155"/>
      <c r="BG83" s="155"/>
      <c r="BH83" s="155"/>
      <c r="BI83" s="155"/>
      <c r="BJ83" s="155"/>
      <c r="BK83" s="155"/>
      <c r="BL83" s="155"/>
      <c r="BM83" s="155"/>
      <c r="BN83" s="155"/>
      <c r="BO83" s="155"/>
      <c r="BP83" s="155"/>
      <c r="BQ83" s="155"/>
      <c r="BR83" s="155"/>
      <c r="BS83" s="155"/>
      <c r="BT83" s="155"/>
      <c r="BU83" s="155"/>
      <c r="BV83" s="155"/>
      <c r="BW83" s="155"/>
      <c r="BX83" s="155"/>
      <c r="BY83" s="155"/>
      <c r="BZ83" s="155"/>
      <c r="CA83" s="155"/>
      <c r="CB83" s="155"/>
      <c r="CC83" s="155"/>
      <c r="CD83" s="155"/>
      <c r="CE83" s="155"/>
      <c r="CF83" s="155"/>
      <c r="CG83" s="155"/>
      <c r="CH83" s="155"/>
      <c r="CI83" s="10"/>
    </row>
    <row r="84" spans="1:87" x14ac:dyDescent="0.2">
      <c r="A84" s="8"/>
      <c r="B84" s="218"/>
      <c r="C84" s="218"/>
      <c r="D84" s="155"/>
      <c r="E84" s="155"/>
      <c r="F84" s="155"/>
      <c r="G84" s="155"/>
      <c r="H84" s="230"/>
      <c r="I84" s="257"/>
      <c r="J84" s="257"/>
      <c r="K84" s="218"/>
      <c r="L84" s="218"/>
      <c r="M84" s="247"/>
      <c r="N84" s="247"/>
      <c r="O84" s="247"/>
      <c r="P84" s="247"/>
      <c r="Q84" s="218"/>
      <c r="R84" s="155"/>
      <c r="S84" s="155"/>
      <c r="T84" s="155"/>
      <c r="U84" s="155"/>
      <c r="V84" s="155"/>
      <c r="W84" s="155"/>
      <c r="X84" s="155"/>
      <c r="Y84" s="155"/>
      <c r="Z84" s="155"/>
      <c r="AA84" s="155"/>
      <c r="AB84" s="155"/>
      <c r="AC84" s="155"/>
      <c r="AD84" s="155"/>
      <c r="AE84" s="155"/>
      <c r="AF84" s="155"/>
      <c r="AG84" s="155"/>
      <c r="AH84" s="155"/>
      <c r="AI84" s="155"/>
      <c r="AJ84" s="155"/>
      <c r="AK84" s="155"/>
      <c r="AL84" s="155"/>
      <c r="AM84" s="155"/>
      <c r="AN84" s="155"/>
      <c r="AO84" s="155"/>
      <c r="AP84" s="155"/>
      <c r="AQ84" s="155"/>
      <c r="AR84" s="155"/>
      <c r="AS84" s="155"/>
      <c r="AT84" s="155"/>
      <c r="AU84" s="155"/>
      <c r="AV84" s="155"/>
      <c r="AW84" s="155"/>
      <c r="AX84" s="155"/>
      <c r="AY84" s="155"/>
      <c r="AZ84" s="155"/>
      <c r="BA84" s="155"/>
      <c r="BB84" s="155"/>
      <c r="BC84" s="155"/>
      <c r="BD84" s="155"/>
      <c r="BE84" s="155"/>
      <c r="BF84" s="155"/>
      <c r="BG84" s="155"/>
      <c r="BH84" s="155"/>
      <c r="BI84" s="155"/>
      <c r="BJ84" s="155"/>
      <c r="BK84" s="155"/>
      <c r="BL84" s="155"/>
      <c r="BM84" s="155"/>
      <c r="BN84" s="155"/>
      <c r="BO84" s="155"/>
      <c r="BP84" s="155"/>
      <c r="BQ84" s="155"/>
      <c r="BR84" s="155"/>
      <c r="BS84" s="155"/>
      <c r="BT84" s="155"/>
      <c r="BU84" s="155"/>
      <c r="BV84" s="155"/>
      <c r="BW84" s="155"/>
      <c r="BX84" s="155"/>
      <c r="BY84" s="155"/>
      <c r="BZ84" s="155"/>
      <c r="CA84" s="155"/>
      <c r="CB84" s="155"/>
      <c r="CC84" s="155"/>
      <c r="CD84" s="155"/>
      <c r="CE84" s="155"/>
      <c r="CF84" s="155"/>
      <c r="CG84" s="155"/>
      <c r="CH84" s="155"/>
      <c r="CI84" s="10"/>
    </row>
    <row r="85" spans="1:87" x14ac:dyDescent="0.2">
      <c r="A85" s="8"/>
      <c r="B85" s="218"/>
      <c r="C85" s="218"/>
      <c r="D85" s="155"/>
      <c r="E85" s="155"/>
      <c r="F85" s="155"/>
      <c r="G85" s="155"/>
      <c r="H85" s="230"/>
      <c r="I85" s="257"/>
      <c r="J85" s="257"/>
      <c r="K85" s="218"/>
      <c r="L85" s="218"/>
      <c r="M85" s="247"/>
      <c r="N85" s="247"/>
      <c r="O85" s="247"/>
      <c r="P85" s="247"/>
      <c r="Q85" s="218"/>
      <c r="R85" s="155"/>
      <c r="S85" s="155"/>
      <c r="T85" s="155"/>
      <c r="U85" s="155"/>
      <c r="V85" s="155"/>
      <c r="W85" s="155"/>
      <c r="X85" s="155"/>
      <c r="Y85" s="155"/>
      <c r="Z85" s="155"/>
      <c r="AA85" s="155"/>
      <c r="AB85" s="155"/>
      <c r="AC85" s="155"/>
      <c r="AD85" s="155"/>
      <c r="AE85" s="155"/>
      <c r="AF85" s="155"/>
      <c r="AG85" s="155"/>
      <c r="AH85" s="155"/>
      <c r="AI85" s="155"/>
      <c r="AJ85" s="155"/>
      <c r="AK85" s="155"/>
      <c r="AL85" s="155"/>
      <c r="AM85" s="155"/>
      <c r="AN85" s="155"/>
      <c r="AO85" s="155"/>
      <c r="AP85" s="155"/>
      <c r="AQ85" s="155"/>
      <c r="AR85" s="155"/>
      <c r="AS85" s="155"/>
      <c r="AT85" s="155"/>
      <c r="AU85" s="155"/>
      <c r="AV85" s="155"/>
      <c r="AW85" s="155"/>
      <c r="AX85" s="155"/>
      <c r="AY85" s="155"/>
      <c r="AZ85" s="155"/>
      <c r="BA85" s="155"/>
      <c r="BB85" s="155"/>
      <c r="BC85" s="155"/>
      <c r="BD85" s="155"/>
      <c r="BE85" s="155"/>
      <c r="BF85" s="155"/>
      <c r="BG85" s="155"/>
      <c r="BH85" s="155"/>
      <c r="BI85" s="155"/>
      <c r="BJ85" s="155"/>
      <c r="BK85" s="155"/>
      <c r="BL85" s="155"/>
      <c r="BM85" s="155"/>
      <c r="BN85" s="155"/>
      <c r="BO85" s="155"/>
      <c r="BP85" s="155"/>
      <c r="BQ85" s="155"/>
      <c r="BR85" s="155"/>
      <c r="BS85" s="155"/>
      <c r="BT85" s="155"/>
      <c r="BU85" s="155"/>
      <c r="BV85" s="155"/>
      <c r="BW85" s="155"/>
      <c r="BX85" s="155"/>
      <c r="BY85" s="155"/>
      <c r="BZ85" s="155"/>
      <c r="CA85" s="155"/>
      <c r="CB85" s="155"/>
      <c r="CC85" s="155"/>
      <c r="CD85" s="155"/>
      <c r="CE85" s="155"/>
      <c r="CF85" s="155"/>
      <c r="CG85" s="155"/>
      <c r="CH85" s="155"/>
      <c r="CI85" s="10"/>
    </row>
    <row r="86" spans="1:87" x14ac:dyDescent="0.2">
      <c r="A86" s="8"/>
      <c r="B86" s="218"/>
      <c r="C86" s="218"/>
      <c r="D86" s="155"/>
      <c r="E86" s="155"/>
      <c r="F86" s="155"/>
      <c r="G86" s="155"/>
      <c r="H86" s="230"/>
      <c r="I86" s="257"/>
      <c r="J86" s="257"/>
      <c r="K86" s="218"/>
      <c r="L86" s="218"/>
      <c r="M86" s="247"/>
      <c r="N86" s="247"/>
      <c r="O86" s="247"/>
      <c r="P86" s="247"/>
      <c r="Q86" s="218"/>
      <c r="R86" s="155"/>
      <c r="S86" s="155"/>
      <c r="T86" s="155"/>
      <c r="U86" s="155"/>
      <c r="V86" s="155"/>
      <c r="W86" s="155"/>
      <c r="X86" s="155"/>
      <c r="Y86" s="155"/>
      <c r="Z86" s="155"/>
      <c r="AA86" s="155"/>
      <c r="AB86" s="155"/>
      <c r="AC86" s="155"/>
      <c r="AD86" s="155"/>
      <c r="AE86" s="155"/>
      <c r="AF86" s="155"/>
      <c r="AG86" s="155"/>
      <c r="AH86" s="155"/>
      <c r="AI86" s="155"/>
      <c r="AJ86" s="155"/>
      <c r="AK86" s="155"/>
      <c r="AL86" s="155"/>
      <c r="AM86" s="155"/>
      <c r="AN86" s="155"/>
      <c r="AO86" s="155"/>
      <c r="AP86" s="155"/>
      <c r="AQ86" s="155"/>
      <c r="AR86" s="155"/>
      <c r="AS86" s="155"/>
      <c r="AT86" s="155"/>
      <c r="AU86" s="155"/>
      <c r="AV86" s="155"/>
      <c r="AW86" s="155"/>
      <c r="AX86" s="155"/>
      <c r="AY86" s="155"/>
      <c r="AZ86" s="155"/>
      <c r="BA86" s="155"/>
      <c r="BB86" s="155"/>
      <c r="BC86" s="155"/>
      <c r="BD86" s="155"/>
      <c r="BE86" s="155"/>
      <c r="BF86" s="155"/>
      <c r="BG86" s="155"/>
      <c r="BH86" s="155"/>
      <c r="BI86" s="155"/>
      <c r="BJ86" s="155"/>
      <c r="BK86" s="155"/>
      <c r="BL86" s="155"/>
      <c r="BM86" s="155"/>
      <c r="BN86" s="155"/>
      <c r="BO86" s="155"/>
      <c r="BP86" s="155"/>
      <c r="BQ86" s="155"/>
      <c r="BR86" s="155"/>
      <c r="BS86" s="155"/>
      <c r="BT86" s="155"/>
      <c r="BU86" s="155"/>
      <c r="BV86" s="155"/>
      <c r="BW86" s="155"/>
      <c r="BX86" s="155"/>
      <c r="BY86" s="155"/>
      <c r="BZ86" s="155"/>
      <c r="CA86" s="155"/>
      <c r="CB86" s="155"/>
      <c r="CC86" s="155"/>
      <c r="CD86" s="155"/>
      <c r="CE86" s="155"/>
      <c r="CF86" s="155"/>
      <c r="CG86" s="155"/>
      <c r="CH86" s="155"/>
      <c r="CI86" s="10"/>
    </row>
    <row r="87" spans="1:87" x14ac:dyDescent="0.2">
      <c r="A87" s="8"/>
      <c r="B87" s="218"/>
      <c r="C87" s="218"/>
      <c r="D87" s="155"/>
      <c r="E87" s="155"/>
      <c r="F87" s="155"/>
      <c r="G87" s="155"/>
      <c r="H87" s="230"/>
      <c r="I87" s="257"/>
      <c r="J87" s="257"/>
      <c r="K87" s="218"/>
      <c r="L87" s="218"/>
      <c r="M87" s="247"/>
      <c r="N87" s="247"/>
      <c r="O87" s="247"/>
      <c r="P87" s="247"/>
      <c r="Q87" s="218"/>
      <c r="R87" s="155"/>
      <c r="S87" s="155"/>
      <c r="T87" s="155"/>
      <c r="U87" s="155"/>
      <c r="V87" s="155"/>
      <c r="W87" s="155"/>
      <c r="X87" s="155"/>
      <c r="Y87" s="155"/>
      <c r="Z87" s="155"/>
      <c r="AA87" s="155"/>
      <c r="AB87" s="155"/>
      <c r="AC87" s="155"/>
      <c r="AD87" s="155"/>
      <c r="AE87" s="155"/>
      <c r="AF87" s="155"/>
      <c r="AG87" s="155"/>
      <c r="AH87" s="155"/>
      <c r="AI87" s="155"/>
      <c r="AJ87" s="155"/>
      <c r="AK87" s="155"/>
      <c r="AL87" s="155"/>
      <c r="AM87" s="155"/>
      <c r="AN87" s="155"/>
      <c r="AO87" s="155"/>
      <c r="AP87" s="155"/>
      <c r="AQ87" s="155"/>
      <c r="AR87" s="155"/>
      <c r="AS87" s="155"/>
      <c r="AT87" s="155"/>
      <c r="AU87" s="155"/>
      <c r="AV87" s="155"/>
      <c r="AW87" s="155"/>
      <c r="AX87" s="155"/>
      <c r="AY87" s="155"/>
      <c r="AZ87" s="155"/>
      <c r="BA87" s="155"/>
      <c r="BB87" s="155"/>
      <c r="BC87" s="155"/>
      <c r="BD87" s="155"/>
      <c r="BE87" s="155"/>
      <c r="BF87" s="155"/>
      <c r="BG87" s="155"/>
      <c r="BH87" s="155"/>
      <c r="BI87" s="155"/>
      <c r="BJ87" s="155"/>
      <c r="BK87" s="155"/>
      <c r="BL87" s="155"/>
      <c r="BM87" s="155"/>
      <c r="BN87" s="155"/>
      <c r="BO87" s="155"/>
      <c r="BP87" s="155"/>
      <c r="BQ87" s="155"/>
      <c r="BR87" s="155"/>
      <c r="BS87" s="155"/>
      <c r="BT87" s="155"/>
      <c r="BU87" s="155"/>
      <c r="BV87" s="155"/>
      <c r="BW87" s="155"/>
      <c r="BX87" s="155"/>
      <c r="BY87" s="155"/>
      <c r="BZ87" s="155"/>
      <c r="CA87" s="155"/>
      <c r="CB87" s="155"/>
      <c r="CC87" s="155"/>
      <c r="CD87" s="155"/>
      <c r="CE87" s="155"/>
      <c r="CF87" s="155"/>
      <c r="CG87" s="155"/>
      <c r="CH87" s="155"/>
      <c r="CI87" s="10"/>
    </row>
    <row r="88" spans="1:87" x14ac:dyDescent="0.2">
      <c r="A88" s="8"/>
      <c r="B88" s="218"/>
      <c r="C88" s="218"/>
      <c r="D88" s="155"/>
      <c r="E88" s="155"/>
      <c r="F88" s="155"/>
      <c r="G88" s="155"/>
      <c r="H88" s="230"/>
      <c r="I88" s="257"/>
      <c r="J88" s="257"/>
      <c r="K88" s="218"/>
      <c r="L88" s="218"/>
      <c r="M88" s="247"/>
      <c r="N88" s="247"/>
      <c r="O88" s="247"/>
      <c r="P88" s="247"/>
      <c r="Q88" s="218"/>
      <c r="R88" s="155"/>
      <c r="S88" s="155"/>
      <c r="T88" s="155"/>
      <c r="U88" s="155"/>
      <c r="V88" s="155"/>
      <c r="W88" s="155"/>
      <c r="X88" s="155"/>
      <c r="Y88" s="155"/>
      <c r="Z88" s="155"/>
      <c r="AA88" s="155"/>
      <c r="AB88" s="155"/>
      <c r="AC88" s="155"/>
      <c r="AD88" s="155"/>
      <c r="AE88" s="155"/>
      <c r="AF88" s="155"/>
      <c r="AG88" s="155"/>
      <c r="AH88" s="155"/>
      <c r="AI88" s="155"/>
      <c r="AJ88" s="155"/>
      <c r="AK88" s="155"/>
      <c r="AL88" s="155"/>
      <c r="AM88" s="155"/>
      <c r="AN88" s="155"/>
      <c r="AO88" s="155"/>
      <c r="AP88" s="155"/>
      <c r="AQ88" s="155"/>
      <c r="AR88" s="155"/>
      <c r="AS88" s="155"/>
      <c r="AT88" s="155"/>
      <c r="AU88" s="155"/>
      <c r="AV88" s="155"/>
      <c r="AW88" s="155"/>
      <c r="AX88" s="155"/>
      <c r="AY88" s="155"/>
      <c r="AZ88" s="155"/>
      <c r="BA88" s="155"/>
      <c r="BB88" s="155"/>
      <c r="BC88" s="155"/>
      <c r="BD88" s="155"/>
      <c r="BE88" s="155"/>
      <c r="BF88" s="155"/>
      <c r="BG88" s="155"/>
      <c r="BH88" s="155"/>
      <c r="BI88" s="155"/>
      <c r="BJ88" s="155"/>
      <c r="BK88" s="155"/>
      <c r="BL88" s="155"/>
      <c r="BM88" s="155"/>
      <c r="BN88" s="155"/>
      <c r="BO88" s="155"/>
      <c r="BP88" s="155"/>
      <c r="BQ88" s="155"/>
      <c r="BR88" s="155"/>
      <c r="BS88" s="155"/>
      <c r="BT88" s="155"/>
      <c r="BU88" s="155"/>
      <c r="BV88" s="155"/>
      <c r="BW88" s="155"/>
      <c r="BX88" s="155"/>
      <c r="BY88" s="155"/>
      <c r="BZ88" s="155"/>
      <c r="CA88" s="155"/>
      <c r="CB88" s="155"/>
      <c r="CC88" s="155"/>
      <c r="CD88" s="155"/>
      <c r="CE88" s="155"/>
      <c r="CF88" s="155"/>
      <c r="CG88" s="155"/>
      <c r="CH88" s="155"/>
      <c r="CI88" s="10"/>
    </row>
    <row r="89" spans="1:87" x14ac:dyDescent="0.2">
      <c r="A89" s="8"/>
      <c r="B89" s="218"/>
      <c r="C89" s="218"/>
      <c r="D89" s="155"/>
      <c r="E89" s="155"/>
      <c r="F89" s="155"/>
      <c r="G89" s="155"/>
      <c r="H89" s="230"/>
      <c r="I89" s="257"/>
      <c r="J89" s="257"/>
      <c r="K89" s="218"/>
      <c r="L89" s="218"/>
      <c r="M89" s="247"/>
      <c r="N89" s="247"/>
      <c r="O89" s="247"/>
      <c r="P89" s="247"/>
      <c r="Q89" s="218"/>
      <c r="R89" s="155"/>
      <c r="S89" s="155"/>
      <c r="T89" s="155"/>
      <c r="U89" s="155"/>
      <c r="V89" s="155"/>
      <c r="W89" s="155"/>
      <c r="X89" s="155"/>
      <c r="Y89" s="155"/>
      <c r="Z89" s="155"/>
      <c r="AA89" s="155"/>
      <c r="AB89" s="155"/>
      <c r="AC89" s="155"/>
      <c r="AD89" s="155"/>
      <c r="AE89" s="155"/>
      <c r="AF89" s="155"/>
      <c r="AG89" s="155"/>
      <c r="AH89" s="155"/>
      <c r="AI89" s="155"/>
      <c r="AJ89" s="155"/>
      <c r="AK89" s="155"/>
      <c r="AL89" s="155"/>
      <c r="AM89" s="155"/>
      <c r="AN89" s="155"/>
      <c r="AO89" s="155"/>
      <c r="AP89" s="155"/>
      <c r="AQ89" s="155"/>
      <c r="AR89" s="155"/>
      <c r="AS89" s="155"/>
      <c r="AT89" s="155"/>
      <c r="AU89" s="155"/>
      <c r="AV89" s="155"/>
      <c r="AW89" s="155"/>
      <c r="AX89" s="155"/>
      <c r="AY89" s="155"/>
      <c r="AZ89" s="155"/>
      <c r="BA89" s="155"/>
      <c r="BB89" s="155"/>
      <c r="BC89" s="155"/>
      <c r="BD89" s="155"/>
      <c r="BE89" s="155"/>
      <c r="BF89" s="155"/>
      <c r="BG89" s="155"/>
      <c r="BH89" s="155"/>
      <c r="BI89" s="155"/>
      <c r="BJ89" s="155"/>
      <c r="BK89" s="155"/>
      <c r="BL89" s="155"/>
      <c r="BM89" s="155"/>
      <c r="BN89" s="155"/>
      <c r="BO89" s="155"/>
      <c r="BP89" s="155"/>
      <c r="BQ89" s="155"/>
      <c r="BR89" s="155"/>
      <c r="BS89" s="155"/>
      <c r="BT89" s="155"/>
      <c r="BU89" s="155"/>
      <c r="BV89" s="155"/>
      <c r="BW89" s="155"/>
      <c r="BX89" s="155"/>
      <c r="BY89" s="155"/>
      <c r="BZ89" s="155"/>
      <c r="CA89" s="155"/>
      <c r="CB89" s="155"/>
      <c r="CC89" s="155"/>
      <c r="CD89" s="155"/>
      <c r="CE89" s="155"/>
      <c r="CF89" s="155"/>
      <c r="CG89" s="155"/>
      <c r="CH89" s="155"/>
      <c r="CI89" s="10"/>
    </row>
    <row r="90" spans="1:87" x14ac:dyDescent="0.2">
      <c r="A90" s="8"/>
      <c r="B90" s="218"/>
      <c r="C90" s="218"/>
      <c r="D90" s="155"/>
      <c r="E90" s="155"/>
      <c r="F90" s="155"/>
      <c r="G90" s="155"/>
      <c r="H90" s="230"/>
      <c r="I90" s="257"/>
      <c r="J90" s="257"/>
      <c r="K90" s="218"/>
      <c r="L90" s="218"/>
      <c r="M90" s="247"/>
      <c r="N90" s="247"/>
      <c r="O90" s="247"/>
      <c r="P90" s="247"/>
      <c r="Q90" s="218"/>
      <c r="R90" s="155"/>
      <c r="S90" s="155"/>
      <c r="T90" s="155"/>
      <c r="U90" s="155"/>
      <c r="V90" s="155"/>
      <c r="W90" s="155"/>
      <c r="X90" s="155"/>
      <c r="Y90" s="155"/>
      <c r="Z90" s="155"/>
      <c r="AA90" s="155"/>
      <c r="AB90" s="155"/>
      <c r="AC90" s="155"/>
      <c r="AD90" s="155"/>
      <c r="AE90" s="155"/>
      <c r="AF90" s="155"/>
      <c r="AG90" s="155"/>
      <c r="AH90" s="155"/>
      <c r="AI90" s="155"/>
      <c r="AJ90" s="155"/>
      <c r="AK90" s="155"/>
      <c r="AL90" s="155"/>
      <c r="AM90" s="155"/>
      <c r="AN90" s="155"/>
      <c r="AO90" s="155"/>
      <c r="AP90" s="155"/>
      <c r="AQ90" s="155"/>
      <c r="AR90" s="155"/>
      <c r="AS90" s="155"/>
      <c r="AT90" s="155"/>
      <c r="AU90" s="155"/>
      <c r="AV90" s="155"/>
      <c r="AW90" s="155"/>
      <c r="AX90" s="155"/>
      <c r="AY90" s="155"/>
      <c r="AZ90" s="155"/>
      <c r="BA90" s="155"/>
      <c r="BB90" s="155"/>
      <c r="BC90" s="155"/>
      <c r="BD90" s="155"/>
      <c r="BE90" s="155"/>
      <c r="BF90" s="155"/>
      <c r="BG90" s="155"/>
      <c r="BH90" s="155"/>
      <c r="BI90" s="155"/>
      <c r="BJ90" s="155"/>
      <c r="BK90" s="155"/>
      <c r="BL90" s="155"/>
      <c r="BM90" s="155"/>
      <c r="BN90" s="155"/>
      <c r="BO90" s="155"/>
      <c r="BP90" s="155"/>
      <c r="BQ90" s="155"/>
      <c r="BR90" s="155"/>
      <c r="BS90" s="155"/>
      <c r="BT90" s="155"/>
      <c r="BU90" s="155"/>
      <c r="BV90" s="155"/>
      <c r="BW90" s="155"/>
      <c r="BX90" s="155"/>
      <c r="BY90" s="155"/>
      <c r="BZ90" s="155"/>
      <c r="CA90" s="155"/>
      <c r="CB90" s="155"/>
      <c r="CC90" s="155"/>
      <c r="CD90" s="155"/>
      <c r="CE90" s="155"/>
      <c r="CF90" s="155"/>
      <c r="CG90" s="155"/>
      <c r="CH90" s="155"/>
      <c r="CI90" s="10"/>
    </row>
    <row r="91" spans="1:87" x14ac:dyDescent="0.2">
      <c r="A91" s="8"/>
      <c r="B91" s="218"/>
      <c r="C91" s="218"/>
      <c r="D91" s="155"/>
      <c r="E91" s="155"/>
      <c r="F91" s="155"/>
      <c r="G91" s="155"/>
      <c r="H91" s="230"/>
      <c r="I91" s="257"/>
      <c r="J91" s="257"/>
      <c r="K91" s="218"/>
      <c r="L91" s="218"/>
      <c r="M91" s="247"/>
      <c r="N91" s="247"/>
      <c r="O91" s="247"/>
      <c r="P91" s="247"/>
      <c r="Q91" s="218"/>
      <c r="R91" s="155"/>
      <c r="S91" s="155"/>
      <c r="T91" s="155"/>
      <c r="U91" s="155"/>
      <c r="V91" s="155"/>
      <c r="W91" s="155"/>
      <c r="X91" s="155"/>
      <c r="Y91" s="155"/>
      <c r="Z91" s="155"/>
      <c r="AA91" s="155"/>
      <c r="AB91" s="155"/>
      <c r="AC91" s="155"/>
      <c r="AD91" s="155"/>
      <c r="AE91" s="155"/>
      <c r="AF91" s="155"/>
      <c r="AG91" s="155"/>
      <c r="AH91" s="155"/>
      <c r="AI91" s="155"/>
      <c r="AJ91" s="155"/>
      <c r="AK91" s="155"/>
      <c r="AL91" s="155"/>
      <c r="AM91" s="155"/>
      <c r="AN91" s="155"/>
      <c r="AO91" s="155"/>
      <c r="AP91" s="155"/>
      <c r="AQ91" s="155"/>
      <c r="AR91" s="155"/>
      <c r="AS91" s="155"/>
      <c r="AT91" s="155"/>
      <c r="AU91" s="155"/>
      <c r="AV91" s="155"/>
      <c r="AW91" s="155"/>
      <c r="AX91" s="155"/>
      <c r="AY91" s="155"/>
      <c r="AZ91" s="155"/>
      <c r="BA91" s="155"/>
      <c r="BB91" s="155"/>
      <c r="BC91" s="155"/>
      <c r="BD91" s="155"/>
      <c r="BE91" s="155"/>
      <c r="BF91" s="155"/>
      <c r="BG91" s="155"/>
      <c r="BH91" s="155"/>
      <c r="BI91" s="155"/>
      <c r="BJ91" s="155"/>
      <c r="BK91" s="155"/>
      <c r="BL91" s="155"/>
      <c r="BM91" s="155"/>
      <c r="BN91" s="155"/>
      <c r="BO91" s="155"/>
      <c r="BP91" s="155"/>
      <c r="BQ91" s="155"/>
      <c r="BR91" s="155"/>
      <c r="BS91" s="155"/>
      <c r="BT91" s="155"/>
      <c r="BU91" s="155"/>
      <c r="BV91" s="155"/>
      <c r="BW91" s="155"/>
      <c r="BX91" s="155"/>
      <c r="BY91" s="155"/>
      <c r="BZ91" s="155"/>
      <c r="CA91" s="155"/>
      <c r="CB91" s="155"/>
      <c r="CC91" s="155"/>
      <c r="CD91" s="155"/>
      <c r="CE91" s="155"/>
      <c r="CF91" s="155"/>
      <c r="CG91" s="155"/>
      <c r="CH91" s="155"/>
      <c r="CI91" s="10"/>
    </row>
    <row r="92" spans="1:87" x14ac:dyDescent="0.2">
      <c r="A92" s="8"/>
      <c r="B92" s="218"/>
      <c r="C92" s="218"/>
      <c r="D92" s="155"/>
      <c r="E92" s="155"/>
      <c r="F92" s="155"/>
      <c r="G92" s="155"/>
      <c r="H92" s="230"/>
      <c r="I92" s="257"/>
      <c r="J92" s="257"/>
      <c r="K92" s="218"/>
      <c r="L92" s="218"/>
      <c r="M92" s="247"/>
      <c r="N92" s="247"/>
      <c r="O92" s="247"/>
      <c r="P92" s="247"/>
      <c r="Q92" s="218"/>
      <c r="R92" s="155"/>
      <c r="S92" s="155"/>
      <c r="T92" s="155"/>
      <c r="U92" s="155"/>
      <c r="V92" s="155"/>
      <c r="W92" s="155"/>
      <c r="X92" s="155"/>
      <c r="Y92" s="155"/>
      <c r="Z92" s="155"/>
      <c r="AA92" s="155"/>
      <c r="AB92" s="155"/>
      <c r="AC92" s="155"/>
      <c r="AD92" s="155"/>
      <c r="AE92" s="155"/>
      <c r="AF92" s="155"/>
      <c r="AG92" s="155"/>
      <c r="AH92" s="155"/>
      <c r="AI92" s="155"/>
      <c r="AJ92" s="155"/>
      <c r="AK92" s="155"/>
      <c r="AL92" s="155"/>
      <c r="AM92" s="155"/>
      <c r="AN92" s="155"/>
      <c r="AO92" s="155"/>
      <c r="AP92" s="155"/>
      <c r="AQ92" s="155"/>
      <c r="AR92" s="155"/>
      <c r="AS92" s="155"/>
      <c r="AT92" s="155"/>
      <c r="AU92" s="155"/>
      <c r="AV92" s="155"/>
      <c r="AW92" s="155"/>
      <c r="AX92" s="155"/>
      <c r="AY92" s="155"/>
      <c r="AZ92" s="155"/>
      <c r="BA92" s="155"/>
      <c r="BB92" s="155"/>
      <c r="BC92" s="155"/>
      <c r="BD92" s="155"/>
      <c r="BE92" s="155"/>
      <c r="BF92" s="155"/>
      <c r="BG92" s="155"/>
      <c r="BH92" s="155"/>
      <c r="BI92" s="155"/>
      <c r="BJ92" s="155"/>
      <c r="BK92" s="155"/>
      <c r="BL92" s="155"/>
      <c r="BM92" s="155"/>
      <c r="BN92" s="155"/>
      <c r="BO92" s="155"/>
      <c r="BP92" s="155"/>
      <c r="BQ92" s="155"/>
      <c r="BR92" s="155"/>
      <c r="BS92" s="155"/>
      <c r="BT92" s="155"/>
      <c r="BU92" s="155"/>
      <c r="BV92" s="155"/>
      <c r="BW92" s="155"/>
      <c r="BX92" s="155"/>
      <c r="BY92" s="155"/>
      <c r="BZ92" s="155"/>
      <c r="CA92" s="155"/>
      <c r="CB92" s="155"/>
      <c r="CC92" s="155"/>
      <c r="CD92" s="155"/>
      <c r="CE92" s="155"/>
      <c r="CF92" s="155"/>
      <c r="CG92" s="155"/>
      <c r="CH92" s="155"/>
      <c r="CI92" s="10"/>
    </row>
    <row r="93" spans="1:87" x14ac:dyDescent="0.2">
      <c r="A93" s="8"/>
      <c r="B93" s="218"/>
      <c r="C93" s="218"/>
      <c r="D93" s="155"/>
      <c r="E93" s="155"/>
      <c r="F93" s="155"/>
      <c r="G93" s="155"/>
      <c r="H93" s="230"/>
      <c r="I93" s="257"/>
      <c r="J93" s="257"/>
      <c r="K93" s="218"/>
      <c r="L93" s="218"/>
      <c r="M93" s="247"/>
      <c r="N93" s="247"/>
      <c r="O93" s="247"/>
      <c r="P93" s="247"/>
      <c r="Q93" s="218"/>
      <c r="R93" s="155"/>
      <c r="S93" s="155"/>
      <c r="T93" s="155"/>
      <c r="U93" s="155"/>
      <c r="V93" s="155"/>
      <c r="W93" s="155"/>
      <c r="X93" s="155"/>
      <c r="Y93" s="155"/>
      <c r="Z93" s="155"/>
      <c r="AA93" s="155"/>
      <c r="AB93" s="155"/>
      <c r="AC93" s="155"/>
      <c r="AD93" s="155"/>
      <c r="AE93" s="155"/>
      <c r="AF93" s="155"/>
      <c r="AG93" s="155"/>
      <c r="AH93" s="155"/>
      <c r="AI93" s="155"/>
      <c r="AJ93" s="155"/>
      <c r="AK93" s="155"/>
      <c r="AL93" s="155"/>
      <c r="AM93" s="155"/>
      <c r="AN93" s="155"/>
      <c r="AO93" s="155"/>
      <c r="AP93" s="155"/>
      <c r="AQ93" s="155"/>
      <c r="AR93" s="155"/>
      <c r="AS93" s="155"/>
      <c r="AT93" s="155"/>
      <c r="AU93" s="155"/>
      <c r="AV93" s="155"/>
      <c r="AW93" s="155"/>
      <c r="AX93" s="155"/>
      <c r="AY93" s="155"/>
      <c r="AZ93" s="155"/>
      <c r="BA93" s="155"/>
      <c r="BB93" s="155"/>
      <c r="BC93" s="155"/>
      <c r="BD93" s="155"/>
      <c r="BE93" s="155"/>
      <c r="BF93" s="155"/>
      <c r="BG93" s="155"/>
      <c r="BH93" s="155"/>
      <c r="BI93" s="155"/>
      <c r="BJ93" s="155"/>
      <c r="BK93" s="155"/>
      <c r="BL93" s="155"/>
      <c r="BM93" s="155"/>
      <c r="BN93" s="155"/>
      <c r="BO93" s="155"/>
      <c r="BP93" s="155"/>
      <c r="BQ93" s="155"/>
      <c r="BR93" s="155"/>
      <c r="BS93" s="155"/>
      <c r="BT93" s="155"/>
      <c r="BU93" s="155"/>
      <c r="BV93" s="155"/>
      <c r="BW93" s="155"/>
      <c r="BX93" s="155"/>
      <c r="BY93" s="155"/>
      <c r="BZ93" s="155"/>
      <c r="CA93" s="155"/>
      <c r="CB93" s="155"/>
      <c r="CC93" s="155"/>
      <c r="CD93" s="155"/>
      <c r="CE93" s="155"/>
      <c r="CF93" s="155"/>
      <c r="CG93" s="155"/>
      <c r="CH93" s="155"/>
      <c r="CI93" s="10"/>
    </row>
    <row r="94" spans="1:87" x14ac:dyDescent="0.2">
      <c r="A94" s="8"/>
      <c r="B94" s="218"/>
      <c r="C94" s="218"/>
      <c r="D94" s="155"/>
      <c r="E94" s="155"/>
      <c r="F94" s="155"/>
      <c r="G94" s="155"/>
      <c r="H94" s="230"/>
      <c r="I94" s="257"/>
      <c r="J94" s="257"/>
      <c r="K94" s="218"/>
      <c r="L94" s="218"/>
      <c r="M94" s="247"/>
      <c r="N94" s="247"/>
      <c r="O94" s="247"/>
      <c r="P94" s="247"/>
      <c r="Q94" s="218"/>
      <c r="R94" s="155"/>
      <c r="S94" s="155"/>
      <c r="T94" s="155"/>
      <c r="U94" s="155"/>
      <c r="V94" s="155"/>
      <c r="W94" s="155"/>
      <c r="X94" s="155"/>
      <c r="Y94" s="155"/>
      <c r="Z94" s="155"/>
      <c r="AA94" s="155"/>
      <c r="AB94" s="155"/>
      <c r="AC94" s="155"/>
      <c r="AD94" s="155"/>
      <c r="AE94" s="155"/>
      <c r="AF94" s="155"/>
      <c r="AG94" s="155"/>
      <c r="AH94" s="155"/>
      <c r="AI94" s="155"/>
      <c r="AJ94" s="155"/>
      <c r="AK94" s="155"/>
      <c r="AL94" s="155"/>
      <c r="AM94" s="155"/>
      <c r="AN94" s="155"/>
      <c r="AO94" s="155"/>
      <c r="AP94" s="155"/>
      <c r="AQ94" s="155"/>
      <c r="AR94" s="155"/>
      <c r="AS94" s="155"/>
      <c r="AT94" s="155"/>
      <c r="AU94" s="155"/>
      <c r="AV94" s="155"/>
      <c r="AW94" s="155"/>
      <c r="AX94" s="155"/>
      <c r="AY94" s="155"/>
      <c r="AZ94" s="155"/>
      <c r="BA94" s="155"/>
      <c r="BB94" s="155"/>
      <c r="BC94" s="155"/>
      <c r="BD94" s="155"/>
      <c r="BE94" s="155"/>
      <c r="BF94" s="155"/>
      <c r="BG94" s="155"/>
      <c r="BH94" s="155"/>
      <c r="BI94" s="155"/>
      <c r="BJ94" s="155"/>
      <c r="BK94" s="155"/>
      <c r="BL94" s="155"/>
      <c r="BM94" s="155"/>
      <c r="BN94" s="155"/>
      <c r="BO94" s="155"/>
      <c r="BP94" s="155"/>
      <c r="BQ94" s="155"/>
      <c r="BR94" s="155"/>
      <c r="BS94" s="155"/>
      <c r="BT94" s="155"/>
      <c r="BU94" s="155"/>
      <c r="BV94" s="155"/>
      <c r="BW94" s="155"/>
      <c r="BX94" s="155"/>
      <c r="BY94" s="155"/>
      <c r="BZ94" s="155"/>
      <c r="CA94" s="155"/>
      <c r="CB94" s="155"/>
      <c r="CC94" s="155"/>
      <c r="CD94" s="155"/>
      <c r="CE94" s="155"/>
      <c r="CF94" s="155"/>
      <c r="CG94" s="155"/>
      <c r="CH94" s="155"/>
      <c r="CI94" s="10"/>
    </row>
    <row r="95" spans="1:87" x14ac:dyDescent="0.2">
      <c r="A95" s="8"/>
      <c r="B95" s="218"/>
      <c r="C95" s="218"/>
      <c r="D95" s="155"/>
      <c r="E95" s="155"/>
      <c r="F95" s="155"/>
      <c r="G95" s="155"/>
      <c r="H95" s="230"/>
      <c r="I95" s="257"/>
      <c r="J95" s="257"/>
      <c r="K95" s="218"/>
      <c r="L95" s="218"/>
      <c r="M95" s="247"/>
      <c r="N95" s="247"/>
      <c r="O95" s="247"/>
      <c r="P95" s="247"/>
      <c r="Q95" s="218"/>
      <c r="R95" s="155"/>
      <c r="S95" s="155"/>
      <c r="T95" s="155"/>
      <c r="U95" s="155"/>
      <c r="V95" s="155"/>
      <c r="W95" s="155"/>
      <c r="X95" s="155"/>
      <c r="Y95" s="155"/>
      <c r="Z95" s="155"/>
      <c r="AA95" s="155"/>
      <c r="AB95" s="155"/>
      <c r="AC95" s="155"/>
      <c r="AD95" s="155"/>
      <c r="AE95" s="155"/>
      <c r="AF95" s="155"/>
      <c r="AG95" s="155"/>
      <c r="AH95" s="155"/>
      <c r="AI95" s="155"/>
      <c r="AJ95" s="155"/>
      <c r="AK95" s="155"/>
      <c r="AL95" s="155"/>
      <c r="AM95" s="155"/>
      <c r="AN95" s="155"/>
      <c r="AO95" s="155"/>
      <c r="AP95" s="155"/>
      <c r="AQ95" s="155"/>
      <c r="AR95" s="155"/>
      <c r="AS95" s="155"/>
      <c r="AT95" s="155"/>
      <c r="AU95" s="155"/>
      <c r="AV95" s="155"/>
      <c r="AW95" s="155"/>
      <c r="AX95" s="155"/>
      <c r="AY95" s="155"/>
      <c r="AZ95" s="155"/>
      <c r="BA95" s="155"/>
      <c r="BB95" s="155"/>
      <c r="BC95" s="155"/>
      <c r="BD95" s="155"/>
      <c r="BE95" s="155"/>
      <c r="BF95" s="155"/>
      <c r="BG95" s="155"/>
      <c r="BH95" s="155"/>
      <c r="BI95" s="155"/>
      <c r="BJ95" s="155"/>
      <c r="BK95" s="155"/>
      <c r="BL95" s="155"/>
      <c r="BM95" s="155"/>
      <c r="BN95" s="155"/>
      <c r="BO95" s="155"/>
      <c r="BP95" s="155"/>
      <c r="BQ95" s="155"/>
      <c r="BR95" s="155"/>
      <c r="BS95" s="155"/>
      <c r="BT95" s="155"/>
      <c r="BU95" s="155"/>
      <c r="BV95" s="155"/>
      <c r="BW95" s="155"/>
      <c r="BX95" s="155"/>
      <c r="BY95" s="155"/>
      <c r="BZ95" s="155"/>
      <c r="CA95" s="155"/>
      <c r="CB95" s="155"/>
      <c r="CC95" s="155"/>
      <c r="CD95" s="155"/>
      <c r="CE95" s="155"/>
      <c r="CF95" s="155"/>
      <c r="CG95" s="155"/>
      <c r="CH95" s="155"/>
      <c r="CI95" s="10"/>
    </row>
    <row r="96" spans="1:87" x14ac:dyDescent="0.2">
      <c r="A96" s="8"/>
      <c r="B96" s="218"/>
      <c r="C96" s="218"/>
      <c r="D96" s="155"/>
      <c r="E96" s="155"/>
      <c r="F96" s="155"/>
      <c r="G96" s="155"/>
      <c r="H96" s="230"/>
      <c r="I96" s="257"/>
      <c r="J96" s="257"/>
      <c r="K96" s="218"/>
      <c r="L96" s="218"/>
      <c r="M96" s="247"/>
      <c r="N96" s="247"/>
      <c r="O96" s="247"/>
      <c r="P96" s="247"/>
      <c r="Q96" s="218"/>
      <c r="R96" s="155"/>
      <c r="S96" s="155"/>
      <c r="T96" s="155"/>
      <c r="U96" s="155"/>
      <c r="V96" s="155"/>
      <c r="W96" s="155"/>
      <c r="X96" s="155"/>
      <c r="Y96" s="155"/>
      <c r="Z96" s="155"/>
      <c r="AA96" s="155"/>
      <c r="AB96" s="155"/>
      <c r="AC96" s="155"/>
      <c r="AD96" s="155"/>
      <c r="AE96" s="155"/>
      <c r="AF96" s="155"/>
      <c r="AG96" s="155"/>
      <c r="AH96" s="155"/>
      <c r="AI96" s="155"/>
      <c r="AJ96" s="155"/>
      <c r="AK96" s="155"/>
      <c r="AL96" s="155"/>
      <c r="AM96" s="155"/>
      <c r="AN96" s="155"/>
      <c r="AO96" s="155"/>
      <c r="AP96" s="155"/>
      <c r="AQ96" s="155"/>
      <c r="AR96" s="155"/>
      <c r="AS96" s="155"/>
      <c r="AT96" s="155"/>
      <c r="AU96" s="155"/>
      <c r="AV96" s="155"/>
      <c r="AW96" s="155"/>
      <c r="AX96" s="155"/>
      <c r="AY96" s="155"/>
      <c r="AZ96" s="155"/>
      <c r="BA96" s="155"/>
      <c r="BB96" s="155"/>
      <c r="BC96" s="155"/>
      <c r="BD96" s="155"/>
      <c r="BE96" s="155"/>
      <c r="BF96" s="155"/>
      <c r="BG96" s="155"/>
      <c r="BH96" s="155"/>
      <c r="BI96" s="155"/>
      <c r="BJ96" s="155"/>
      <c r="BK96" s="155"/>
      <c r="BL96" s="155"/>
      <c r="BM96" s="155"/>
      <c r="BN96" s="155"/>
      <c r="BO96" s="155"/>
      <c r="BP96" s="155"/>
      <c r="BQ96" s="155"/>
      <c r="BR96" s="155"/>
      <c r="BS96" s="155"/>
      <c r="BT96" s="155"/>
      <c r="BU96" s="155"/>
      <c r="BV96" s="155"/>
      <c r="BW96" s="155"/>
      <c r="BX96" s="155"/>
      <c r="BY96" s="155"/>
      <c r="BZ96" s="155"/>
      <c r="CA96" s="155"/>
      <c r="CB96" s="155"/>
      <c r="CC96" s="155"/>
      <c r="CD96" s="155"/>
      <c r="CE96" s="155"/>
      <c r="CF96" s="155"/>
      <c r="CG96" s="155"/>
      <c r="CH96" s="155"/>
      <c r="CI96" s="10"/>
    </row>
    <row r="97" spans="1:87" x14ac:dyDescent="0.2">
      <c r="A97" s="8"/>
      <c r="B97" s="218"/>
      <c r="C97" s="218"/>
      <c r="D97" s="155"/>
      <c r="E97" s="155"/>
      <c r="F97" s="155"/>
      <c r="G97" s="155"/>
      <c r="H97" s="230"/>
      <c r="I97" s="257"/>
      <c r="J97" s="257"/>
      <c r="K97" s="218"/>
      <c r="L97" s="218"/>
      <c r="M97" s="247"/>
      <c r="N97" s="247"/>
      <c r="O97" s="247"/>
      <c r="P97" s="247"/>
      <c r="Q97" s="218"/>
      <c r="R97" s="155"/>
      <c r="S97" s="155"/>
      <c r="T97" s="155"/>
      <c r="U97" s="155"/>
      <c r="V97" s="155"/>
      <c r="W97" s="155"/>
      <c r="X97" s="155"/>
      <c r="Y97" s="155"/>
      <c r="Z97" s="155"/>
      <c r="AA97" s="155"/>
      <c r="AB97" s="155"/>
      <c r="AC97" s="155"/>
      <c r="AD97" s="155"/>
      <c r="AE97" s="155"/>
      <c r="AF97" s="155"/>
      <c r="AG97" s="155"/>
      <c r="AH97" s="155"/>
      <c r="AI97" s="155"/>
      <c r="AJ97" s="155"/>
      <c r="AK97" s="155"/>
      <c r="AL97" s="155"/>
      <c r="AM97" s="155"/>
      <c r="AN97" s="155"/>
      <c r="AO97" s="155"/>
      <c r="AP97" s="155"/>
      <c r="AQ97" s="155"/>
      <c r="AR97" s="155"/>
      <c r="AS97" s="155"/>
      <c r="AT97" s="155"/>
      <c r="AU97" s="155"/>
      <c r="AV97" s="155"/>
      <c r="AW97" s="155"/>
      <c r="AX97" s="155"/>
      <c r="AY97" s="155"/>
      <c r="AZ97" s="155"/>
      <c r="BA97" s="155"/>
      <c r="BB97" s="155"/>
      <c r="BC97" s="155"/>
      <c r="BD97" s="155"/>
      <c r="BE97" s="155"/>
      <c r="BF97" s="155"/>
      <c r="BG97" s="155"/>
      <c r="BH97" s="155"/>
      <c r="BI97" s="155"/>
      <c r="BJ97" s="155"/>
      <c r="BK97" s="155"/>
      <c r="BL97" s="155"/>
      <c r="BM97" s="155"/>
      <c r="BN97" s="155"/>
      <c r="BO97" s="155"/>
      <c r="BP97" s="155"/>
      <c r="BQ97" s="155"/>
      <c r="BR97" s="155"/>
      <c r="BS97" s="155"/>
      <c r="BT97" s="155"/>
      <c r="BU97" s="155"/>
      <c r="BV97" s="155"/>
      <c r="BW97" s="155"/>
      <c r="BX97" s="155"/>
      <c r="BY97" s="155"/>
      <c r="BZ97" s="155"/>
      <c r="CA97" s="155"/>
      <c r="CB97" s="155"/>
      <c r="CC97" s="155"/>
      <c r="CD97" s="155"/>
      <c r="CE97" s="155"/>
      <c r="CF97" s="155"/>
      <c r="CG97" s="155"/>
      <c r="CH97" s="155"/>
      <c r="CI97" s="10"/>
    </row>
    <row r="98" spans="1:87" x14ac:dyDescent="0.2">
      <c r="A98" s="8"/>
      <c r="B98" s="218"/>
      <c r="C98" s="218"/>
      <c r="D98" s="155"/>
      <c r="E98" s="155"/>
      <c r="F98" s="155"/>
      <c r="G98" s="155"/>
      <c r="H98" s="230"/>
      <c r="I98" s="257"/>
      <c r="J98" s="257"/>
      <c r="K98" s="218"/>
      <c r="L98" s="218"/>
      <c r="M98" s="247"/>
      <c r="N98" s="247"/>
      <c r="O98" s="247"/>
      <c r="P98" s="247"/>
      <c r="Q98" s="218"/>
      <c r="R98" s="155"/>
      <c r="S98" s="155"/>
      <c r="T98" s="155"/>
      <c r="U98" s="155"/>
      <c r="V98" s="155"/>
      <c r="W98" s="155"/>
      <c r="X98" s="155"/>
      <c r="Y98" s="155"/>
      <c r="Z98" s="155"/>
      <c r="AA98" s="155"/>
      <c r="AB98" s="155"/>
      <c r="AC98" s="155"/>
      <c r="AD98" s="155"/>
      <c r="AE98" s="155"/>
      <c r="AF98" s="155"/>
      <c r="AG98" s="155"/>
      <c r="AH98" s="155"/>
      <c r="AI98" s="155"/>
      <c r="AJ98" s="155"/>
      <c r="AK98" s="155"/>
      <c r="AL98" s="155"/>
      <c r="AM98" s="155"/>
      <c r="AN98" s="155"/>
      <c r="AO98" s="155"/>
      <c r="AP98" s="155"/>
      <c r="AQ98" s="155"/>
      <c r="AR98" s="155"/>
      <c r="AS98" s="155"/>
      <c r="AT98" s="155"/>
      <c r="AU98" s="155"/>
      <c r="AV98" s="155"/>
      <c r="AW98" s="155"/>
      <c r="AX98" s="155"/>
      <c r="AY98" s="155"/>
      <c r="AZ98" s="155"/>
      <c r="BA98" s="155"/>
      <c r="BB98" s="155"/>
      <c r="BC98" s="155"/>
      <c r="BD98" s="155"/>
      <c r="BE98" s="155"/>
      <c r="BF98" s="155"/>
      <c r="BG98" s="155"/>
      <c r="BH98" s="155"/>
      <c r="BI98" s="155"/>
      <c r="BJ98" s="155"/>
      <c r="BK98" s="155"/>
      <c r="BL98" s="155"/>
      <c r="BM98" s="155"/>
      <c r="BN98" s="155"/>
      <c r="BO98" s="155"/>
      <c r="BP98" s="155"/>
      <c r="BQ98" s="155"/>
      <c r="BR98" s="155"/>
      <c r="BS98" s="155"/>
      <c r="BT98" s="155"/>
      <c r="BU98" s="155"/>
      <c r="BV98" s="155"/>
      <c r="BW98" s="155"/>
      <c r="BX98" s="155"/>
      <c r="BY98" s="155"/>
      <c r="BZ98" s="155"/>
      <c r="CA98" s="155"/>
      <c r="CB98" s="155"/>
      <c r="CC98" s="155"/>
      <c r="CD98" s="155"/>
      <c r="CE98" s="155"/>
      <c r="CF98" s="155"/>
      <c r="CG98" s="155"/>
      <c r="CH98" s="155"/>
      <c r="CI98" s="10"/>
    </row>
    <row r="99" spans="1:87" x14ac:dyDescent="0.2">
      <c r="A99" s="8"/>
      <c r="B99" s="218"/>
      <c r="C99" s="218"/>
      <c r="D99" s="155"/>
      <c r="E99" s="155"/>
      <c r="F99" s="155"/>
      <c r="G99" s="155"/>
      <c r="H99" s="230"/>
      <c r="I99" s="257"/>
      <c r="J99" s="257"/>
      <c r="K99" s="218"/>
      <c r="L99" s="218"/>
      <c r="M99" s="247"/>
      <c r="N99" s="247"/>
      <c r="O99" s="247"/>
      <c r="P99" s="247"/>
      <c r="Q99" s="218"/>
      <c r="R99" s="155"/>
      <c r="S99" s="155"/>
      <c r="T99" s="155"/>
      <c r="U99" s="155"/>
      <c r="V99" s="155"/>
      <c r="W99" s="155"/>
      <c r="X99" s="155"/>
      <c r="Y99" s="155"/>
      <c r="Z99" s="155"/>
      <c r="AA99" s="155"/>
      <c r="AB99" s="155"/>
      <c r="AC99" s="155"/>
      <c r="AD99" s="155"/>
      <c r="AE99" s="155"/>
      <c r="AF99" s="155"/>
      <c r="AG99" s="155"/>
      <c r="AH99" s="155"/>
      <c r="AI99" s="155"/>
      <c r="AJ99" s="155"/>
      <c r="AK99" s="155"/>
      <c r="AL99" s="155"/>
      <c r="AM99" s="155"/>
      <c r="AN99" s="155"/>
      <c r="AO99" s="155"/>
      <c r="AP99" s="155"/>
      <c r="AQ99" s="155"/>
      <c r="AR99" s="155"/>
      <c r="AS99" s="155"/>
      <c r="AT99" s="155"/>
      <c r="AU99" s="155"/>
      <c r="AV99" s="155"/>
      <c r="AW99" s="155"/>
      <c r="AX99" s="155"/>
      <c r="AY99" s="155"/>
      <c r="AZ99" s="155"/>
      <c r="BA99" s="155"/>
      <c r="BB99" s="155"/>
      <c r="BC99" s="155"/>
      <c r="BD99" s="155"/>
      <c r="BE99" s="155"/>
      <c r="BF99" s="155"/>
      <c r="BG99" s="155"/>
      <c r="BH99" s="155"/>
      <c r="BI99" s="155"/>
      <c r="BJ99" s="155"/>
      <c r="BK99" s="155"/>
      <c r="BL99" s="155"/>
      <c r="BM99" s="155"/>
      <c r="BN99" s="155"/>
      <c r="BO99" s="155"/>
      <c r="BP99" s="155"/>
      <c r="BQ99" s="155"/>
      <c r="BR99" s="155"/>
      <c r="BS99" s="155"/>
      <c r="BT99" s="155"/>
      <c r="BU99" s="155"/>
      <c r="BV99" s="155"/>
      <c r="BW99" s="155"/>
      <c r="BX99" s="155"/>
      <c r="BY99" s="155"/>
      <c r="BZ99" s="155"/>
      <c r="CA99" s="155"/>
      <c r="CB99" s="155"/>
      <c r="CC99" s="155"/>
      <c r="CD99" s="155"/>
      <c r="CE99" s="155"/>
      <c r="CF99" s="155"/>
      <c r="CG99" s="155"/>
      <c r="CH99" s="155"/>
      <c r="CI99" s="10"/>
    </row>
    <row r="100" spans="1:87" x14ac:dyDescent="0.2">
      <c r="A100" s="8"/>
      <c r="B100" s="218"/>
      <c r="C100" s="218"/>
      <c r="D100" s="155"/>
      <c r="E100" s="155"/>
      <c r="F100" s="155"/>
      <c r="G100" s="155"/>
      <c r="H100" s="230"/>
      <c r="I100" s="257"/>
      <c r="J100" s="257"/>
      <c r="K100" s="218"/>
      <c r="L100" s="218"/>
      <c r="M100" s="247"/>
      <c r="N100" s="247"/>
      <c r="O100" s="247"/>
      <c r="P100" s="247"/>
      <c r="Q100" s="218"/>
      <c r="R100" s="155"/>
      <c r="S100" s="155"/>
      <c r="T100" s="155"/>
      <c r="U100" s="155"/>
      <c r="V100" s="155"/>
      <c r="W100" s="155"/>
      <c r="X100" s="155"/>
      <c r="Y100" s="155"/>
      <c r="Z100" s="155"/>
      <c r="AA100" s="155"/>
      <c r="AB100" s="155"/>
      <c r="AC100" s="155"/>
      <c r="AD100" s="155"/>
      <c r="AE100" s="155"/>
      <c r="AF100" s="155"/>
      <c r="AG100" s="155"/>
      <c r="AH100" s="155"/>
      <c r="AI100" s="155"/>
      <c r="AJ100" s="155"/>
      <c r="AK100" s="155"/>
      <c r="AL100" s="155"/>
      <c r="AM100" s="155"/>
      <c r="AN100" s="155"/>
      <c r="AO100" s="155"/>
      <c r="AP100" s="155"/>
      <c r="AQ100" s="155"/>
      <c r="AR100" s="155"/>
      <c r="AS100" s="155"/>
      <c r="AT100" s="155"/>
      <c r="AU100" s="155"/>
      <c r="AV100" s="155"/>
      <c r="AW100" s="155"/>
      <c r="AX100" s="155"/>
      <c r="AY100" s="155"/>
      <c r="AZ100" s="155"/>
      <c r="BA100" s="155"/>
      <c r="BB100" s="155"/>
      <c r="BC100" s="155"/>
      <c r="BD100" s="155"/>
      <c r="BE100" s="155"/>
      <c r="BF100" s="155"/>
      <c r="BG100" s="155"/>
      <c r="BH100" s="155"/>
      <c r="BI100" s="155"/>
      <c r="BJ100" s="155"/>
      <c r="BK100" s="155"/>
      <c r="BL100" s="155"/>
      <c r="BM100" s="155"/>
      <c r="BN100" s="155"/>
      <c r="BO100" s="155"/>
      <c r="BP100" s="155"/>
      <c r="BQ100" s="155"/>
      <c r="BR100" s="155"/>
      <c r="BS100" s="155"/>
      <c r="BT100" s="155"/>
      <c r="BU100" s="155"/>
      <c r="BV100" s="155"/>
      <c r="BW100" s="155"/>
      <c r="BX100" s="155"/>
      <c r="BY100" s="155"/>
      <c r="BZ100" s="155"/>
      <c r="CA100" s="155"/>
      <c r="CB100" s="155"/>
      <c r="CC100" s="155"/>
      <c r="CD100" s="155"/>
      <c r="CE100" s="155"/>
      <c r="CF100" s="155"/>
      <c r="CG100" s="155"/>
      <c r="CH100" s="155"/>
      <c r="CI100" s="10"/>
    </row>
    <row r="101" spans="1:87" x14ac:dyDescent="0.2">
      <c r="A101" s="8"/>
      <c r="B101" s="218"/>
      <c r="C101" s="218"/>
      <c r="D101" s="155"/>
      <c r="E101" s="155"/>
      <c r="F101" s="155"/>
      <c r="G101" s="155"/>
      <c r="H101" s="230"/>
      <c r="I101" s="257"/>
      <c r="J101" s="257"/>
      <c r="K101" s="218"/>
      <c r="L101" s="218"/>
      <c r="M101" s="247"/>
      <c r="N101" s="247"/>
      <c r="O101" s="247"/>
      <c r="P101" s="247"/>
      <c r="Q101" s="218"/>
      <c r="R101" s="155"/>
      <c r="S101" s="155"/>
      <c r="T101" s="155"/>
      <c r="U101" s="155"/>
      <c r="V101" s="155"/>
      <c r="W101" s="155"/>
      <c r="X101" s="155"/>
      <c r="Y101" s="155"/>
      <c r="Z101" s="155"/>
      <c r="AA101" s="155"/>
      <c r="AB101" s="155"/>
      <c r="AC101" s="155"/>
      <c r="AD101" s="155"/>
      <c r="AE101" s="155"/>
      <c r="AF101" s="155"/>
      <c r="AG101" s="155"/>
      <c r="AH101" s="155"/>
      <c r="AI101" s="155"/>
      <c r="AJ101" s="155"/>
      <c r="AK101" s="155"/>
      <c r="AL101" s="155"/>
      <c r="AM101" s="155"/>
      <c r="AN101" s="155"/>
      <c r="AO101" s="155"/>
      <c r="AP101" s="155"/>
      <c r="AQ101" s="155"/>
      <c r="AR101" s="155"/>
      <c r="AS101" s="155"/>
      <c r="AT101" s="155"/>
      <c r="AU101" s="155"/>
      <c r="AV101" s="155"/>
      <c r="AW101" s="155"/>
      <c r="AX101" s="155"/>
      <c r="AY101" s="155"/>
      <c r="AZ101" s="155"/>
      <c r="BA101" s="155"/>
      <c r="BB101" s="155"/>
      <c r="BC101" s="155"/>
      <c r="BD101" s="155"/>
      <c r="BE101" s="155"/>
      <c r="BF101" s="155"/>
      <c r="BG101" s="155"/>
      <c r="BH101" s="155"/>
      <c r="BI101" s="155"/>
      <c r="BJ101" s="155"/>
      <c r="BK101" s="155"/>
      <c r="BL101" s="155"/>
      <c r="BM101" s="155"/>
      <c r="BN101" s="155"/>
      <c r="BO101" s="155"/>
      <c r="BP101" s="155"/>
      <c r="BQ101" s="155"/>
      <c r="BR101" s="155"/>
      <c r="BS101" s="155"/>
      <c r="BT101" s="155"/>
      <c r="BU101" s="155"/>
      <c r="BV101" s="155"/>
      <c r="BW101" s="155"/>
      <c r="BX101" s="155"/>
      <c r="BY101" s="155"/>
      <c r="BZ101" s="155"/>
      <c r="CA101" s="155"/>
      <c r="CB101" s="155"/>
      <c r="CC101" s="155"/>
      <c r="CD101" s="155"/>
      <c r="CE101" s="155"/>
      <c r="CF101" s="155"/>
      <c r="CG101" s="155"/>
      <c r="CH101" s="155"/>
      <c r="CI101" s="10"/>
    </row>
    <row r="102" spans="1:87" x14ac:dyDescent="0.2">
      <c r="A102" s="8"/>
      <c r="B102" s="218"/>
      <c r="C102" s="218"/>
      <c r="D102" s="155"/>
      <c r="E102" s="155"/>
      <c r="F102" s="155"/>
      <c r="G102" s="155"/>
      <c r="H102" s="230"/>
      <c r="I102" s="257"/>
      <c r="J102" s="257"/>
      <c r="K102" s="218"/>
      <c r="L102" s="218"/>
      <c r="M102" s="247"/>
      <c r="N102" s="247"/>
      <c r="O102" s="247"/>
      <c r="P102" s="247"/>
      <c r="Q102" s="218"/>
      <c r="R102" s="155"/>
      <c r="S102" s="155"/>
      <c r="T102" s="155"/>
      <c r="U102" s="155"/>
      <c r="V102" s="155"/>
      <c r="W102" s="155"/>
      <c r="X102" s="155"/>
      <c r="Y102" s="155"/>
      <c r="Z102" s="155"/>
      <c r="AA102" s="155"/>
      <c r="AB102" s="155"/>
      <c r="AC102" s="155"/>
      <c r="AD102" s="155"/>
      <c r="AE102" s="155"/>
      <c r="AF102" s="155"/>
      <c r="AG102" s="155"/>
      <c r="AH102" s="155"/>
      <c r="AI102" s="155"/>
      <c r="AJ102" s="155"/>
      <c r="AK102" s="155"/>
      <c r="AL102" s="155"/>
      <c r="AM102" s="155"/>
      <c r="AN102" s="155"/>
      <c r="AO102" s="155"/>
      <c r="AP102" s="155"/>
      <c r="AQ102" s="155"/>
      <c r="AR102" s="155"/>
      <c r="AS102" s="155"/>
      <c r="AT102" s="155"/>
      <c r="AU102" s="155"/>
      <c r="AV102" s="155"/>
      <c r="AW102" s="155"/>
      <c r="AX102" s="155"/>
      <c r="AY102" s="155"/>
      <c r="AZ102" s="155"/>
      <c r="BA102" s="155"/>
      <c r="BB102" s="155"/>
      <c r="BC102" s="155"/>
      <c r="BD102" s="155"/>
      <c r="BE102" s="155"/>
      <c r="BF102" s="155"/>
      <c r="BG102" s="155"/>
      <c r="BH102" s="155"/>
      <c r="BI102" s="155"/>
      <c r="BJ102" s="155"/>
      <c r="BK102" s="155"/>
      <c r="BL102" s="155"/>
      <c r="BM102" s="155"/>
      <c r="BN102" s="155"/>
      <c r="BO102" s="155"/>
      <c r="BP102" s="155"/>
      <c r="BQ102" s="155"/>
      <c r="BR102" s="155"/>
      <c r="BS102" s="155"/>
      <c r="BT102" s="155"/>
      <c r="BU102" s="155"/>
      <c r="BV102" s="155"/>
      <c r="BW102" s="155"/>
      <c r="BX102" s="155"/>
      <c r="BY102" s="155"/>
      <c r="BZ102" s="155"/>
      <c r="CA102" s="155"/>
      <c r="CB102" s="155"/>
      <c r="CC102" s="155"/>
      <c r="CD102" s="155"/>
      <c r="CE102" s="155"/>
      <c r="CF102" s="155"/>
      <c r="CG102" s="155"/>
      <c r="CH102" s="155"/>
      <c r="CI102" s="10"/>
    </row>
    <row r="103" spans="1:87" x14ac:dyDescent="0.2">
      <c r="A103" s="8"/>
      <c r="B103" s="218"/>
      <c r="C103" s="218"/>
      <c r="D103" s="155"/>
      <c r="E103" s="155"/>
      <c r="F103" s="155"/>
      <c r="G103" s="155"/>
      <c r="H103" s="230"/>
      <c r="I103" s="257"/>
      <c r="J103" s="257"/>
      <c r="K103" s="218"/>
      <c r="L103" s="218"/>
      <c r="M103" s="247"/>
      <c r="N103" s="247"/>
      <c r="O103" s="247"/>
      <c r="P103" s="247"/>
      <c r="Q103" s="218"/>
      <c r="R103" s="155"/>
      <c r="S103" s="155"/>
      <c r="T103" s="155"/>
      <c r="U103" s="155"/>
      <c r="V103" s="155"/>
      <c r="W103" s="155"/>
      <c r="X103" s="155"/>
      <c r="Y103" s="155"/>
      <c r="Z103" s="155"/>
      <c r="AA103" s="155"/>
      <c r="AB103" s="155"/>
      <c r="AC103" s="155"/>
      <c r="AD103" s="155"/>
      <c r="AE103" s="155"/>
      <c r="AF103" s="155"/>
      <c r="AG103" s="155"/>
      <c r="AH103" s="155"/>
      <c r="AI103" s="155"/>
      <c r="AJ103" s="155"/>
      <c r="AK103" s="155"/>
      <c r="AL103" s="155"/>
      <c r="AM103" s="155"/>
      <c r="AN103" s="155"/>
      <c r="AO103" s="155"/>
      <c r="AP103" s="155"/>
      <c r="AQ103" s="155"/>
      <c r="AR103" s="155"/>
      <c r="AS103" s="155"/>
      <c r="AT103" s="155"/>
      <c r="AU103" s="155"/>
      <c r="AV103" s="155"/>
      <c r="AW103" s="155"/>
      <c r="AX103" s="155"/>
      <c r="AY103" s="155"/>
      <c r="AZ103" s="155"/>
      <c r="BA103" s="155"/>
      <c r="BB103" s="155"/>
      <c r="BC103" s="155"/>
      <c r="BD103" s="155"/>
      <c r="BE103" s="155"/>
      <c r="BF103" s="155"/>
      <c r="BG103" s="155"/>
      <c r="BH103" s="155"/>
      <c r="BI103" s="155"/>
      <c r="BJ103" s="155"/>
      <c r="BK103" s="155"/>
      <c r="BL103" s="155"/>
      <c r="BM103" s="155"/>
      <c r="BN103" s="155"/>
      <c r="BO103" s="155"/>
      <c r="BP103" s="155"/>
      <c r="BQ103" s="155"/>
      <c r="BR103" s="155"/>
      <c r="BS103" s="155"/>
      <c r="BT103" s="155"/>
      <c r="BU103" s="155"/>
      <c r="BV103" s="155"/>
      <c r="BW103" s="155"/>
      <c r="BX103" s="155"/>
      <c r="BY103" s="155"/>
      <c r="BZ103" s="155"/>
      <c r="CA103" s="155"/>
      <c r="CB103" s="155"/>
      <c r="CC103" s="155"/>
      <c r="CD103" s="155"/>
      <c r="CE103" s="155"/>
      <c r="CF103" s="155"/>
      <c r="CG103" s="155"/>
      <c r="CH103" s="155"/>
      <c r="CI103" s="10"/>
    </row>
    <row r="104" spans="1:87" x14ac:dyDescent="0.2">
      <c r="A104" s="8"/>
      <c r="B104" s="218"/>
      <c r="C104" s="218"/>
      <c r="D104" s="155"/>
      <c r="E104" s="155"/>
      <c r="F104" s="155"/>
      <c r="G104" s="155"/>
      <c r="H104" s="230"/>
      <c r="I104" s="257"/>
      <c r="J104" s="257"/>
      <c r="K104" s="218"/>
      <c r="L104" s="218"/>
      <c r="M104" s="247"/>
      <c r="N104" s="247"/>
      <c r="O104" s="247"/>
      <c r="P104" s="247"/>
      <c r="Q104" s="218"/>
      <c r="R104" s="155"/>
      <c r="S104" s="155"/>
      <c r="T104" s="155"/>
      <c r="U104" s="155"/>
      <c r="V104" s="155"/>
      <c r="W104" s="155"/>
      <c r="X104" s="155"/>
      <c r="Y104" s="155"/>
      <c r="Z104" s="155"/>
      <c r="AA104" s="155"/>
      <c r="AB104" s="155"/>
      <c r="AC104" s="155"/>
      <c r="AD104" s="155"/>
      <c r="AE104" s="155"/>
      <c r="AF104" s="155"/>
      <c r="AG104" s="155"/>
      <c r="AH104" s="155"/>
      <c r="AI104" s="155"/>
      <c r="AJ104" s="155"/>
      <c r="AK104" s="155"/>
      <c r="AL104" s="155"/>
      <c r="AM104" s="155"/>
      <c r="AN104" s="155"/>
      <c r="AO104" s="155"/>
      <c r="AP104" s="155"/>
      <c r="AQ104" s="155"/>
      <c r="AR104" s="155"/>
      <c r="AS104" s="155"/>
      <c r="AT104" s="155"/>
      <c r="AU104" s="155"/>
      <c r="AV104" s="155"/>
      <c r="AW104" s="155"/>
      <c r="AX104" s="155"/>
      <c r="AY104" s="155"/>
      <c r="AZ104" s="155"/>
      <c r="BA104" s="155"/>
      <c r="BB104" s="155"/>
      <c r="BC104" s="155"/>
      <c r="BD104" s="155"/>
      <c r="BE104" s="155"/>
      <c r="BF104" s="155"/>
      <c r="BG104" s="155"/>
      <c r="BH104" s="155"/>
      <c r="BI104" s="155"/>
      <c r="BJ104" s="155"/>
      <c r="BK104" s="155"/>
      <c r="BL104" s="155"/>
      <c r="BM104" s="155"/>
      <c r="BN104" s="155"/>
      <c r="BO104" s="155"/>
      <c r="BP104" s="155"/>
      <c r="BQ104" s="155"/>
      <c r="BR104" s="155"/>
      <c r="BS104" s="155"/>
      <c r="BT104" s="155"/>
      <c r="BU104" s="155"/>
      <c r="BV104" s="155"/>
      <c r="BW104" s="155"/>
      <c r="BX104" s="155"/>
      <c r="BY104" s="155"/>
      <c r="BZ104" s="155"/>
      <c r="CA104" s="155"/>
      <c r="CB104" s="155"/>
      <c r="CC104" s="155"/>
      <c r="CD104" s="155"/>
      <c r="CE104" s="155"/>
      <c r="CF104" s="155"/>
      <c r="CG104" s="155"/>
      <c r="CH104" s="155"/>
      <c r="CI104" s="10"/>
    </row>
    <row r="105" spans="1:87" x14ac:dyDescent="0.2">
      <c r="A105" s="8"/>
      <c r="B105" s="218"/>
      <c r="C105" s="218"/>
      <c r="D105" s="155"/>
      <c r="E105" s="155"/>
      <c r="F105" s="155"/>
      <c r="G105" s="155"/>
      <c r="H105" s="230"/>
      <c r="I105" s="257"/>
      <c r="J105" s="257"/>
      <c r="K105" s="218"/>
      <c r="L105" s="218"/>
      <c r="M105" s="247"/>
      <c r="N105" s="247"/>
      <c r="O105" s="247"/>
      <c r="P105" s="247"/>
      <c r="Q105" s="218"/>
      <c r="R105" s="155"/>
      <c r="S105" s="155"/>
      <c r="T105" s="155"/>
      <c r="U105" s="155"/>
      <c r="V105" s="155"/>
      <c r="W105" s="155"/>
      <c r="X105" s="155"/>
      <c r="Y105" s="155"/>
      <c r="Z105" s="155"/>
      <c r="AA105" s="155"/>
      <c r="AB105" s="155"/>
      <c r="AC105" s="155"/>
      <c r="AD105" s="155"/>
      <c r="AE105" s="155"/>
      <c r="AF105" s="155"/>
      <c r="AG105" s="155"/>
      <c r="AH105" s="155"/>
      <c r="AI105" s="155"/>
      <c r="AJ105" s="155"/>
      <c r="AK105" s="155"/>
      <c r="AL105" s="155"/>
      <c r="AM105" s="155"/>
      <c r="AN105" s="155"/>
      <c r="AO105" s="155"/>
      <c r="AP105" s="155"/>
      <c r="AQ105" s="155"/>
      <c r="AR105" s="155"/>
      <c r="AS105" s="155"/>
      <c r="AT105" s="155"/>
      <c r="AU105" s="155"/>
      <c r="AV105" s="155"/>
      <c r="AW105" s="155"/>
      <c r="AX105" s="155"/>
      <c r="AY105" s="155"/>
      <c r="AZ105" s="155"/>
      <c r="BA105" s="155"/>
      <c r="BB105" s="155"/>
      <c r="BC105" s="155"/>
      <c r="BD105" s="155"/>
      <c r="BE105" s="155"/>
      <c r="BF105" s="155"/>
      <c r="BG105" s="155"/>
      <c r="BH105" s="155"/>
      <c r="BI105" s="155"/>
      <c r="BJ105" s="155"/>
      <c r="BK105" s="155"/>
      <c r="BL105" s="155"/>
      <c r="BM105" s="155"/>
      <c r="BN105" s="155"/>
      <c r="BO105" s="155"/>
      <c r="BP105" s="155"/>
      <c r="BQ105" s="155"/>
      <c r="BR105" s="155"/>
      <c r="BS105" s="155"/>
      <c r="BT105" s="155"/>
      <c r="BU105" s="155"/>
      <c r="BV105" s="155"/>
      <c r="BW105" s="155"/>
      <c r="BX105" s="155"/>
      <c r="BY105" s="155"/>
      <c r="BZ105" s="155"/>
      <c r="CA105" s="155"/>
      <c r="CB105" s="155"/>
      <c r="CC105" s="155"/>
      <c r="CD105" s="155"/>
      <c r="CE105" s="155"/>
      <c r="CF105" s="155"/>
      <c r="CG105" s="155"/>
      <c r="CH105" s="155"/>
      <c r="CI105" s="10"/>
    </row>
    <row r="106" spans="1:87" x14ac:dyDescent="0.2">
      <c r="A106" s="8"/>
      <c r="B106" s="218"/>
      <c r="C106" s="218"/>
      <c r="D106" s="155"/>
      <c r="E106" s="155"/>
      <c r="F106" s="155"/>
      <c r="G106" s="155"/>
      <c r="H106" s="230"/>
      <c r="I106" s="257"/>
      <c r="J106" s="257"/>
      <c r="K106" s="218"/>
      <c r="L106" s="218"/>
      <c r="M106" s="247"/>
      <c r="N106" s="247"/>
      <c r="O106" s="247"/>
      <c r="P106" s="247"/>
      <c r="Q106" s="218"/>
      <c r="R106" s="155"/>
      <c r="S106" s="155"/>
      <c r="T106" s="155"/>
      <c r="U106" s="155"/>
      <c r="V106" s="155"/>
      <c r="W106" s="155"/>
      <c r="X106" s="155"/>
      <c r="Y106" s="155"/>
      <c r="Z106" s="155"/>
      <c r="AA106" s="155"/>
      <c r="AB106" s="155"/>
      <c r="AC106" s="155"/>
      <c r="AD106" s="155"/>
      <c r="AE106" s="155"/>
      <c r="AF106" s="155"/>
      <c r="AG106" s="155"/>
      <c r="AH106" s="155"/>
      <c r="AI106" s="155"/>
      <c r="AJ106" s="155"/>
      <c r="AK106" s="155"/>
      <c r="AL106" s="155"/>
      <c r="AM106" s="155"/>
      <c r="AN106" s="155"/>
      <c r="AO106" s="155"/>
      <c r="AP106" s="155"/>
      <c r="AQ106" s="155"/>
      <c r="AR106" s="155"/>
      <c r="AS106" s="155"/>
      <c r="AT106" s="155"/>
      <c r="AU106" s="155"/>
      <c r="AV106" s="155"/>
      <c r="AW106" s="155"/>
      <c r="AX106" s="155"/>
      <c r="AY106" s="155"/>
      <c r="AZ106" s="155"/>
      <c r="BA106" s="155"/>
      <c r="BB106" s="155"/>
      <c r="BC106" s="155"/>
      <c r="BD106" s="155"/>
      <c r="BE106" s="155"/>
      <c r="BF106" s="155"/>
      <c r="BG106" s="155"/>
      <c r="BH106" s="155"/>
      <c r="BI106" s="155"/>
      <c r="BJ106" s="155"/>
      <c r="BK106" s="155"/>
      <c r="BL106" s="155"/>
      <c r="BM106" s="155"/>
      <c r="BN106" s="155"/>
      <c r="BO106" s="155"/>
      <c r="BP106" s="155"/>
      <c r="BQ106" s="155"/>
      <c r="BR106" s="155"/>
      <c r="BS106" s="155"/>
      <c r="BT106" s="155"/>
      <c r="BU106" s="155"/>
      <c r="BV106" s="155"/>
      <c r="BW106" s="155"/>
      <c r="BX106" s="155"/>
      <c r="BY106" s="155"/>
      <c r="BZ106" s="155"/>
      <c r="CA106" s="155"/>
      <c r="CB106" s="155"/>
      <c r="CC106" s="155"/>
      <c r="CD106" s="155"/>
      <c r="CE106" s="155"/>
      <c r="CF106" s="155"/>
      <c r="CG106" s="155"/>
      <c r="CH106" s="155"/>
      <c r="CI106" s="10"/>
    </row>
    <row r="107" spans="1:87" x14ac:dyDescent="0.2">
      <c r="A107" s="8"/>
      <c r="B107" s="218"/>
      <c r="C107" s="218"/>
      <c r="D107" s="155"/>
      <c r="E107" s="155"/>
      <c r="F107" s="155"/>
      <c r="G107" s="155"/>
      <c r="H107" s="230"/>
      <c r="I107" s="257"/>
      <c r="J107" s="257"/>
      <c r="K107" s="218"/>
      <c r="L107" s="218"/>
      <c r="M107" s="247"/>
      <c r="N107" s="247"/>
      <c r="O107" s="247"/>
      <c r="P107" s="247"/>
      <c r="Q107" s="218"/>
      <c r="R107" s="155"/>
      <c r="S107" s="155"/>
      <c r="T107" s="155"/>
      <c r="U107" s="155"/>
      <c r="V107" s="155"/>
      <c r="W107" s="155"/>
      <c r="X107" s="155"/>
      <c r="Y107" s="155"/>
      <c r="Z107" s="155"/>
      <c r="AA107" s="155"/>
      <c r="AB107" s="155"/>
      <c r="AC107" s="155"/>
      <c r="AD107" s="155"/>
      <c r="AE107" s="155"/>
      <c r="AF107" s="155"/>
      <c r="AG107" s="155"/>
      <c r="AH107" s="155"/>
      <c r="AI107" s="155"/>
      <c r="AJ107" s="155"/>
      <c r="AK107" s="155"/>
      <c r="AL107" s="155"/>
      <c r="AM107" s="155"/>
      <c r="AN107" s="155"/>
      <c r="AO107" s="155"/>
      <c r="AP107" s="155"/>
      <c r="AQ107" s="155"/>
      <c r="AR107" s="155"/>
      <c r="AS107" s="155"/>
      <c r="AT107" s="155"/>
      <c r="AU107" s="155"/>
      <c r="AV107" s="155"/>
      <c r="AW107" s="155"/>
      <c r="AX107" s="155"/>
      <c r="AY107" s="155"/>
      <c r="AZ107" s="155"/>
      <c r="BA107" s="155"/>
      <c r="BB107" s="155"/>
      <c r="BC107" s="155"/>
      <c r="BD107" s="155"/>
      <c r="BE107" s="155"/>
      <c r="BF107" s="155"/>
      <c r="BG107" s="155"/>
      <c r="BH107" s="155"/>
      <c r="BI107" s="155"/>
      <c r="BJ107" s="155"/>
      <c r="BK107" s="155"/>
      <c r="BL107" s="155"/>
      <c r="BM107" s="155"/>
      <c r="BN107" s="155"/>
      <c r="BO107" s="155"/>
      <c r="BP107" s="155"/>
      <c r="BQ107" s="155"/>
      <c r="BR107" s="155"/>
      <c r="BS107" s="155"/>
      <c r="BT107" s="155"/>
      <c r="BU107" s="155"/>
      <c r="BV107" s="155"/>
      <c r="BW107" s="155"/>
      <c r="BX107" s="155"/>
      <c r="BY107" s="155"/>
      <c r="BZ107" s="155"/>
      <c r="CA107" s="155"/>
      <c r="CB107" s="155"/>
      <c r="CC107" s="155"/>
      <c r="CD107" s="155"/>
      <c r="CE107" s="155"/>
      <c r="CF107" s="155"/>
      <c r="CG107" s="155"/>
      <c r="CH107" s="155"/>
      <c r="CI107" s="10"/>
    </row>
    <row r="108" spans="1:87" x14ac:dyDescent="0.2">
      <c r="A108" s="8"/>
      <c r="B108" s="218"/>
      <c r="C108" s="218"/>
      <c r="D108" s="155"/>
      <c r="E108" s="155"/>
      <c r="F108" s="155"/>
      <c r="G108" s="155"/>
      <c r="H108" s="230"/>
      <c r="I108" s="257"/>
      <c r="J108" s="257"/>
      <c r="K108" s="218"/>
      <c r="L108" s="218"/>
      <c r="M108" s="247"/>
      <c r="N108" s="247"/>
      <c r="O108" s="247"/>
      <c r="P108" s="247"/>
      <c r="Q108" s="218"/>
      <c r="R108" s="155"/>
      <c r="S108" s="155"/>
      <c r="T108" s="155"/>
      <c r="U108" s="155"/>
      <c r="V108" s="155"/>
      <c r="W108" s="155"/>
      <c r="X108" s="155"/>
      <c r="Y108" s="155"/>
      <c r="Z108" s="155"/>
      <c r="AA108" s="155"/>
      <c r="AB108" s="155"/>
      <c r="AC108" s="155"/>
      <c r="AD108" s="155"/>
      <c r="AE108" s="155"/>
      <c r="AF108" s="155"/>
      <c r="AG108" s="155"/>
      <c r="AH108" s="155"/>
      <c r="AI108" s="155"/>
      <c r="AJ108" s="155"/>
      <c r="AK108" s="155"/>
      <c r="AL108" s="155"/>
      <c r="AM108" s="155"/>
      <c r="AN108" s="155"/>
      <c r="AO108" s="155"/>
      <c r="AP108" s="155"/>
      <c r="AQ108" s="155"/>
      <c r="AR108" s="155"/>
      <c r="AS108" s="155"/>
      <c r="AT108" s="155"/>
      <c r="AU108" s="155"/>
      <c r="AV108" s="155"/>
      <c r="AW108" s="155"/>
      <c r="AX108" s="155"/>
      <c r="AY108" s="155"/>
      <c r="AZ108" s="155"/>
      <c r="BA108" s="155"/>
      <c r="BB108" s="155"/>
      <c r="BC108" s="155"/>
      <c r="BD108" s="155"/>
      <c r="BE108" s="155"/>
      <c r="BF108" s="155"/>
      <c r="BG108" s="155"/>
      <c r="BH108" s="155"/>
      <c r="BI108" s="155"/>
      <c r="BJ108" s="155"/>
      <c r="BK108" s="155"/>
      <c r="BL108" s="155"/>
      <c r="BM108" s="155"/>
      <c r="BN108" s="155"/>
      <c r="BO108" s="155"/>
      <c r="BP108" s="155"/>
      <c r="BQ108" s="155"/>
      <c r="BR108" s="155"/>
      <c r="BS108" s="155"/>
      <c r="BT108" s="155"/>
      <c r="BU108" s="155"/>
      <c r="BV108" s="155"/>
      <c r="BW108" s="155"/>
      <c r="BX108" s="155"/>
      <c r="BY108" s="155"/>
      <c r="BZ108" s="155"/>
      <c r="CA108" s="155"/>
      <c r="CB108" s="155"/>
      <c r="CC108" s="155"/>
      <c r="CD108" s="155"/>
      <c r="CE108" s="155"/>
      <c r="CF108" s="155"/>
      <c r="CG108" s="155"/>
      <c r="CH108" s="155"/>
      <c r="CI108" s="10"/>
    </row>
    <row r="109" spans="1:87" x14ac:dyDescent="0.2">
      <c r="A109" s="8"/>
      <c r="B109" s="218"/>
      <c r="C109" s="218"/>
      <c r="D109" s="155"/>
      <c r="E109" s="155"/>
      <c r="F109" s="155"/>
      <c r="G109" s="155"/>
      <c r="H109" s="230"/>
      <c r="I109" s="257"/>
      <c r="J109" s="257"/>
      <c r="K109" s="218"/>
      <c r="L109" s="218"/>
      <c r="M109" s="247"/>
      <c r="N109" s="247"/>
      <c r="O109" s="247"/>
      <c r="P109" s="247"/>
      <c r="Q109" s="218"/>
      <c r="R109" s="155"/>
      <c r="S109" s="155"/>
      <c r="T109" s="155"/>
      <c r="U109" s="155"/>
      <c r="V109" s="155"/>
      <c r="W109" s="155"/>
      <c r="X109" s="155"/>
      <c r="Y109" s="155"/>
      <c r="Z109" s="155"/>
      <c r="AA109" s="155"/>
      <c r="AB109" s="155"/>
      <c r="AC109" s="155"/>
      <c r="AD109" s="155"/>
      <c r="AE109" s="155"/>
      <c r="AF109" s="155"/>
      <c r="AG109" s="155"/>
      <c r="AH109" s="155"/>
      <c r="AI109" s="155"/>
      <c r="AJ109" s="155"/>
      <c r="AK109" s="155"/>
      <c r="AL109" s="155"/>
      <c r="AM109" s="155"/>
      <c r="AN109" s="155"/>
      <c r="AO109" s="155"/>
      <c r="AP109" s="155"/>
      <c r="AQ109" s="155"/>
      <c r="AR109" s="155"/>
      <c r="AS109" s="155"/>
      <c r="AT109" s="155"/>
      <c r="AU109" s="155"/>
      <c r="AV109" s="155"/>
      <c r="AW109" s="155"/>
      <c r="AX109" s="155"/>
      <c r="AY109" s="155"/>
      <c r="AZ109" s="155"/>
      <c r="BA109" s="155"/>
      <c r="BB109" s="155"/>
      <c r="BC109" s="155"/>
      <c r="BD109" s="155"/>
      <c r="BE109" s="155"/>
      <c r="BF109" s="155"/>
      <c r="BG109" s="155"/>
      <c r="BH109" s="155"/>
      <c r="BI109" s="155"/>
      <c r="BJ109" s="155"/>
      <c r="BK109" s="155"/>
      <c r="BL109" s="155"/>
      <c r="BM109" s="155"/>
      <c r="BN109" s="155"/>
      <c r="BO109" s="155"/>
      <c r="BP109" s="155"/>
      <c r="BQ109" s="155"/>
      <c r="BR109" s="155"/>
      <c r="BS109" s="155"/>
      <c r="BT109" s="155"/>
      <c r="BU109" s="155"/>
      <c r="BV109" s="155"/>
      <c r="BW109" s="155"/>
      <c r="BX109" s="155"/>
      <c r="BY109" s="155"/>
      <c r="BZ109" s="155"/>
      <c r="CA109" s="155"/>
      <c r="CB109" s="155"/>
      <c r="CC109" s="155"/>
      <c r="CD109" s="155"/>
      <c r="CE109" s="155"/>
      <c r="CF109" s="155"/>
      <c r="CG109" s="155"/>
      <c r="CH109" s="155"/>
      <c r="CI109" s="10"/>
    </row>
    <row r="110" spans="1:87" x14ac:dyDescent="0.2">
      <c r="A110" s="8"/>
      <c r="B110" s="218"/>
      <c r="C110" s="218"/>
      <c r="D110" s="155"/>
      <c r="E110" s="155"/>
      <c r="F110" s="155"/>
      <c r="G110" s="155"/>
      <c r="H110" s="230"/>
      <c r="I110" s="257"/>
      <c r="J110" s="257"/>
      <c r="K110" s="218"/>
      <c r="L110" s="218"/>
      <c r="M110" s="247"/>
      <c r="N110" s="247"/>
      <c r="O110" s="247"/>
      <c r="P110" s="247"/>
      <c r="Q110" s="218"/>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155"/>
      <c r="BF110" s="155"/>
      <c r="BG110" s="155"/>
      <c r="BH110" s="155"/>
      <c r="BI110" s="155"/>
      <c r="BJ110" s="155"/>
      <c r="BK110" s="155"/>
      <c r="BL110" s="155"/>
      <c r="BM110" s="155"/>
      <c r="BN110" s="155"/>
      <c r="BO110" s="155"/>
      <c r="BP110" s="155"/>
      <c r="BQ110" s="155"/>
      <c r="BR110" s="155"/>
      <c r="BS110" s="155"/>
      <c r="BT110" s="155"/>
      <c r="BU110" s="155"/>
      <c r="BV110" s="155"/>
      <c r="BW110" s="155"/>
      <c r="BX110" s="155"/>
      <c r="BY110" s="155"/>
      <c r="BZ110" s="155"/>
      <c r="CA110" s="155"/>
      <c r="CB110" s="155"/>
      <c r="CC110" s="155"/>
      <c r="CD110" s="155"/>
      <c r="CE110" s="155"/>
      <c r="CF110" s="155"/>
      <c r="CG110" s="155"/>
      <c r="CH110" s="155"/>
      <c r="CI110" s="10"/>
    </row>
    <row r="111" spans="1:87" x14ac:dyDescent="0.2">
      <c r="A111" s="8"/>
      <c r="B111" s="218"/>
      <c r="C111" s="218"/>
      <c r="D111" s="155"/>
      <c r="E111" s="155"/>
      <c r="F111" s="155"/>
      <c r="G111" s="155"/>
      <c r="H111" s="230"/>
      <c r="I111" s="257"/>
      <c r="J111" s="257"/>
      <c r="K111" s="218"/>
      <c r="L111" s="218"/>
      <c r="M111" s="247"/>
      <c r="N111" s="247"/>
      <c r="O111" s="247"/>
      <c r="P111" s="247"/>
      <c r="Q111" s="218"/>
      <c r="R111" s="155"/>
      <c r="S111" s="155"/>
      <c r="T111" s="155"/>
      <c r="U111" s="155"/>
      <c r="V111" s="155"/>
      <c r="W111" s="155"/>
      <c r="X111" s="155"/>
      <c r="Y111" s="155"/>
      <c r="Z111" s="155"/>
      <c r="AA111" s="155"/>
      <c r="AB111" s="155"/>
      <c r="AC111" s="155"/>
      <c r="AD111" s="155"/>
      <c r="AE111" s="155"/>
      <c r="AF111" s="155"/>
      <c r="AG111" s="155"/>
      <c r="AH111" s="155"/>
      <c r="AI111" s="155"/>
      <c r="AJ111" s="155"/>
      <c r="AK111" s="155"/>
      <c r="AL111" s="155"/>
      <c r="AM111" s="155"/>
      <c r="AN111" s="155"/>
      <c r="AO111" s="155"/>
      <c r="AP111" s="155"/>
      <c r="AQ111" s="155"/>
      <c r="AR111" s="155"/>
      <c r="AS111" s="155"/>
      <c r="AT111" s="155"/>
      <c r="AU111" s="155"/>
      <c r="AV111" s="155"/>
      <c r="AW111" s="155"/>
      <c r="AX111" s="155"/>
      <c r="AY111" s="155"/>
      <c r="AZ111" s="155"/>
      <c r="BA111" s="155"/>
      <c r="BB111" s="155"/>
      <c r="BC111" s="155"/>
      <c r="BD111" s="155"/>
      <c r="BE111" s="155"/>
      <c r="BF111" s="155"/>
      <c r="BG111" s="155"/>
      <c r="BH111" s="155"/>
      <c r="BI111" s="155"/>
      <c r="BJ111" s="155"/>
      <c r="BK111" s="155"/>
      <c r="BL111" s="155"/>
      <c r="BM111" s="155"/>
      <c r="BN111" s="155"/>
      <c r="BO111" s="155"/>
      <c r="BP111" s="155"/>
      <c r="BQ111" s="155"/>
      <c r="BR111" s="155"/>
      <c r="BS111" s="155"/>
      <c r="BT111" s="155"/>
      <c r="BU111" s="155"/>
      <c r="BV111" s="155"/>
      <c r="BW111" s="155"/>
      <c r="BX111" s="155"/>
      <c r="BY111" s="155"/>
      <c r="BZ111" s="155"/>
      <c r="CA111" s="155"/>
      <c r="CB111" s="155"/>
      <c r="CC111" s="155"/>
      <c r="CD111" s="155"/>
      <c r="CE111" s="155"/>
      <c r="CF111" s="155"/>
      <c r="CG111" s="155"/>
      <c r="CH111" s="155"/>
      <c r="CI111" s="10"/>
    </row>
    <row r="112" spans="1:87" x14ac:dyDescent="0.2">
      <c r="A112" s="8"/>
      <c r="B112" s="218"/>
      <c r="C112" s="218"/>
      <c r="D112" s="155"/>
      <c r="E112" s="155"/>
      <c r="F112" s="155"/>
      <c r="G112" s="155"/>
      <c r="H112" s="230"/>
      <c r="I112" s="257"/>
      <c r="J112" s="257"/>
      <c r="K112" s="218"/>
      <c r="L112" s="218"/>
      <c r="M112" s="247"/>
      <c r="N112" s="247"/>
      <c r="O112" s="247"/>
      <c r="P112" s="247"/>
      <c r="Q112" s="218"/>
      <c r="R112" s="155"/>
      <c r="S112" s="155"/>
      <c r="T112" s="155"/>
      <c r="U112" s="155"/>
      <c r="V112" s="155"/>
      <c r="W112" s="155"/>
      <c r="X112" s="155"/>
      <c r="Y112" s="155"/>
      <c r="Z112" s="155"/>
      <c r="AA112" s="155"/>
      <c r="AB112" s="155"/>
      <c r="AC112" s="155"/>
      <c r="AD112" s="155"/>
      <c r="AE112" s="155"/>
      <c r="AF112" s="155"/>
      <c r="AG112" s="155"/>
      <c r="AH112" s="155"/>
      <c r="AI112" s="155"/>
      <c r="AJ112" s="155"/>
      <c r="AK112" s="155"/>
      <c r="AL112" s="155"/>
      <c r="AM112" s="155"/>
      <c r="AN112" s="155"/>
      <c r="AO112" s="155"/>
      <c r="AP112" s="155"/>
      <c r="AQ112" s="155"/>
      <c r="AR112" s="155"/>
      <c r="AS112" s="155"/>
      <c r="AT112" s="155"/>
      <c r="AU112" s="155"/>
      <c r="AV112" s="155"/>
      <c r="AW112" s="155"/>
      <c r="AX112" s="155"/>
      <c r="AY112" s="155"/>
      <c r="AZ112" s="155"/>
      <c r="BA112" s="155"/>
      <c r="BB112" s="155"/>
      <c r="BC112" s="155"/>
      <c r="BD112" s="155"/>
      <c r="BE112" s="155"/>
      <c r="BF112" s="155"/>
      <c r="BG112" s="155"/>
      <c r="BH112" s="155"/>
      <c r="BI112" s="155"/>
      <c r="BJ112" s="155"/>
      <c r="BK112" s="155"/>
      <c r="BL112" s="155"/>
      <c r="BM112" s="155"/>
      <c r="BN112" s="155"/>
      <c r="BO112" s="155"/>
      <c r="BP112" s="155"/>
      <c r="BQ112" s="155"/>
      <c r="BR112" s="155"/>
      <c r="BS112" s="155"/>
      <c r="BT112" s="155"/>
      <c r="BU112" s="155"/>
      <c r="BV112" s="155"/>
      <c r="BW112" s="155"/>
      <c r="BX112" s="155"/>
      <c r="BY112" s="155"/>
      <c r="BZ112" s="155"/>
      <c r="CA112" s="155"/>
      <c r="CB112" s="155"/>
      <c r="CC112" s="155"/>
      <c r="CD112" s="155"/>
      <c r="CE112" s="155"/>
      <c r="CF112" s="155"/>
      <c r="CG112" s="155"/>
      <c r="CH112" s="155"/>
      <c r="CI112" s="10"/>
    </row>
    <row r="113" spans="1:87" x14ac:dyDescent="0.2">
      <c r="A113" s="8"/>
      <c r="B113" s="218"/>
      <c r="C113" s="218"/>
      <c r="D113" s="155"/>
      <c r="E113" s="155"/>
      <c r="F113" s="155"/>
      <c r="G113" s="155"/>
      <c r="H113" s="230"/>
      <c r="I113" s="257"/>
      <c r="J113" s="257"/>
      <c r="K113" s="218"/>
      <c r="L113" s="218"/>
      <c r="M113" s="247"/>
      <c r="N113" s="247"/>
      <c r="O113" s="247"/>
      <c r="P113" s="247"/>
      <c r="Q113" s="218"/>
      <c r="R113" s="155"/>
      <c r="S113" s="155"/>
      <c r="T113" s="155"/>
      <c r="U113" s="155"/>
      <c r="V113" s="155"/>
      <c r="W113" s="155"/>
      <c r="X113" s="155"/>
      <c r="Y113" s="155"/>
      <c r="Z113" s="155"/>
      <c r="AA113" s="155"/>
      <c r="AB113" s="155"/>
      <c r="AC113" s="155"/>
      <c r="AD113" s="155"/>
      <c r="AE113" s="155"/>
      <c r="AF113" s="155"/>
      <c r="AG113" s="155"/>
      <c r="AH113" s="155"/>
      <c r="AI113" s="155"/>
      <c r="AJ113" s="155"/>
      <c r="AK113" s="155"/>
      <c r="AL113" s="155"/>
      <c r="AM113" s="155"/>
      <c r="AN113" s="155"/>
      <c r="AO113" s="155"/>
      <c r="AP113" s="155"/>
      <c r="AQ113" s="155"/>
      <c r="AR113" s="155"/>
      <c r="AS113" s="155"/>
      <c r="AT113" s="155"/>
      <c r="AU113" s="155"/>
      <c r="AV113" s="155"/>
      <c r="AW113" s="155"/>
      <c r="AX113" s="155"/>
      <c r="AY113" s="155"/>
      <c r="AZ113" s="155"/>
      <c r="BA113" s="155"/>
      <c r="BB113" s="155"/>
      <c r="BC113" s="155"/>
      <c r="BD113" s="155"/>
      <c r="BE113" s="155"/>
      <c r="BF113" s="155"/>
      <c r="BG113" s="155"/>
      <c r="BH113" s="155"/>
      <c r="BI113" s="155"/>
      <c r="BJ113" s="155"/>
      <c r="BK113" s="155"/>
      <c r="BL113" s="155"/>
      <c r="BM113" s="155"/>
      <c r="BN113" s="155"/>
      <c r="BO113" s="155"/>
      <c r="BP113" s="155"/>
      <c r="BQ113" s="155"/>
      <c r="BR113" s="155"/>
      <c r="BS113" s="155"/>
      <c r="BT113" s="155"/>
      <c r="BU113" s="155"/>
      <c r="BV113" s="155"/>
      <c r="BW113" s="155"/>
      <c r="BX113" s="155"/>
      <c r="BY113" s="155"/>
      <c r="BZ113" s="155"/>
      <c r="CA113" s="155"/>
      <c r="CB113" s="155"/>
      <c r="CC113" s="155"/>
      <c r="CD113" s="155"/>
      <c r="CE113" s="155"/>
      <c r="CF113" s="155"/>
      <c r="CG113" s="155"/>
      <c r="CH113" s="155"/>
      <c r="CI113" s="10"/>
    </row>
    <row r="114" spans="1:87" x14ac:dyDescent="0.2">
      <c r="A114" s="8"/>
      <c r="B114" s="218"/>
      <c r="C114" s="218"/>
      <c r="D114" s="155"/>
      <c r="E114" s="155"/>
      <c r="F114" s="155"/>
      <c r="G114" s="155"/>
      <c r="H114" s="230"/>
      <c r="I114" s="257"/>
      <c r="J114" s="257"/>
      <c r="K114" s="218"/>
      <c r="L114" s="218"/>
      <c r="M114" s="247"/>
      <c r="N114" s="247"/>
      <c r="O114" s="247"/>
      <c r="P114" s="247"/>
      <c r="Q114" s="218"/>
      <c r="R114" s="155"/>
      <c r="S114" s="155"/>
      <c r="T114" s="155"/>
      <c r="U114" s="155"/>
      <c r="V114" s="155"/>
      <c r="W114" s="155"/>
      <c r="X114" s="155"/>
      <c r="Y114" s="155"/>
      <c r="Z114" s="155"/>
      <c r="AA114" s="155"/>
      <c r="AB114" s="155"/>
      <c r="AC114" s="155"/>
      <c r="AD114" s="155"/>
      <c r="AE114" s="155"/>
      <c r="AF114" s="155"/>
      <c r="AG114" s="155"/>
      <c r="AH114" s="155"/>
      <c r="AI114" s="155"/>
      <c r="AJ114" s="155"/>
      <c r="AK114" s="155"/>
      <c r="AL114" s="155"/>
      <c r="AM114" s="155"/>
      <c r="AN114" s="155"/>
      <c r="AO114" s="155"/>
      <c r="AP114" s="155"/>
      <c r="AQ114" s="155"/>
      <c r="AR114" s="155"/>
      <c r="AS114" s="155"/>
      <c r="AT114" s="155"/>
      <c r="AU114" s="155"/>
      <c r="AV114" s="155"/>
      <c r="AW114" s="155"/>
      <c r="AX114" s="155"/>
      <c r="AY114" s="155"/>
      <c r="AZ114" s="155"/>
      <c r="BA114" s="155"/>
      <c r="BB114" s="155"/>
      <c r="BC114" s="155"/>
      <c r="BD114" s="155"/>
      <c r="BE114" s="155"/>
      <c r="BF114" s="155"/>
      <c r="BG114" s="155"/>
      <c r="BH114" s="155"/>
      <c r="BI114" s="155"/>
      <c r="BJ114" s="155"/>
      <c r="BK114" s="155"/>
      <c r="BL114" s="155"/>
      <c r="BM114" s="155"/>
      <c r="BN114" s="155"/>
      <c r="BO114" s="155"/>
      <c r="BP114" s="155"/>
      <c r="BQ114" s="155"/>
      <c r="BR114" s="155"/>
      <c r="BS114" s="155"/>
      <c r="BT114" s="155"/>
      <c r="BU114" s="155"/>
      <c r="BV114" s="155"/>
      <c r="BW114" s="155"/>
      <c r="BX114" s="155"/>
      <c r="BY114" s="155"/>
      <c r="BZ114" s="155"/>
      <c r="CA114" s="155"/>
      <c r="CB114" s="155"/>
      <c r="CC114" s="155"/>
      <c r="CD114" s="155"/>
      <c r="CE114" s="155"/>
      <c r="CF114" s="155"/>
      <c r="CG114" s="155"/>
      <c r="CH114" s="155"/>
      <c r="CI114" s="10"/>
    </row>
    <row r="115" spans="1:87" x14ac:dyDescent="0.2">
      <c r="A115" s="8"/>
      <c r="B115" s="218"/>
      <c r="C115" s="218"/>
      <c r="D115" s="155"/>
      <c r="E115" s="155"/>
      <c r="F115" s="155"/>
      <c r="G115" s="155"/>
      <c r="H115" s="230"/>
      <c r="I115" s="257"/>
      <c r="J115" s="257"/>
      <c r="K115" s="218"/>
      <c r="L115" s="218"/>
      <c r="M115" s="247"/>
      <c r="N115" s="247"/>
      <c r="O115" s="247"/>
      <c r="P115" s="247"/>
      <c r="Q115" s="218"/>
      <c r="R115" s="155"/>
      <c r="S115" s="155"/>
      <c r="T115" s="155"/>
      <c r="U115" s="155"/>
      <c r="V115" s="155"/>
      <c r="W115" s="155"/>
      <c r="X115" s="155"/>
      <c r="Y115" s="155"/>
      <c r="Z115" s="155"/>
      <c r="AA115" s="155"/>
      <c r="AB115" s="155"/>
      <c r="AC115" s="155"/>
      <c r="AD115" s="155"/>
      <c r="AE115" s="155"/>
      <c r="AF115" s="155"/>
      <c r="AG115" s="155"/>
      <c r="AH115" s="155"/>
      <c r="AI115" s="155"/>
      <c r="AJ115" s="155"/>
      <c r="AK115" s="155"/>
      <c r="AL115" s="155"/>
      <c r="AM115" s="155"/>
      <c r="AN115" s="155"/>
      <c r="AO115" s="155"/>
      <c r="AP115" s="155"/>
      <c r="AQ115" s="155"/>
      <c r="AR115" s="155"/>
      <c r="AS115" s="155"/>
      <c r="AT115" s="155"/>
      <c r="AU115" s="155"/>
      <c r="AV115" s="155"/>
      <c r="AW115" s="155"/>
      <c r="AX115" s="155"/>
      <c r="AY115" s="155"/>
      <c r="AZ115" s="155"/>
      <c r="BA115" s="155"/>
      <c r="BB115" s="155"/>
      <c r="BC115" s="155"/>
      <c r="BD115" s="155"/>
      <c r="BE115" s="155"/>
      <c r="BF115" s="155"/>
      <c r="BG115" s="155"/>
      <c r="BH115" s="155"/>
      <c r="BI115" s="155"/>
      <c r="BJ115" s="155"/>
      <c r="BK115" s="155"/>
      <c r="BL115" s="155"/>
      <c r="BM115" s="155"/>
      <c r="BN115" s="155"/>
      <c r="BO115" s="155"/>
      <c r="BP115" s="155"/>
      <c r="BQ115" s="155"/>
      <c r="BR115" s="155"/>
      <c r="BS115" s="155"/>
      <c r="BT115" s="155"/>
      <c r="BU115" s="155"/>
      <c r="BV115" s="155"/>
      <c r="BW115" s="155"/>
      <c r="BX115" s="155"/>
      <c r="BY115" s="155"/>
      <c r="BZ115" s="155"/>
      <c r="CA115" s="155"/>
      <c r="CB115" s="155"/>
      <c r="CC115" s="155"/>
      <c r="CD115" s="155"/>
      <c r="CE115" s="155"/>
      <c r="CF115" s="155"/>
      <c r="CG115" s="155"/>
      <c r="CH115" s="155"/>
      <c r="CI115" s="10"/>
    </row>
    <row r="116" spans="1:87" x14ac:dyDescent="0.2">
      <c r="A116" s="8"/>
      <c r="B116" s="218"/>
      <c r="C116" s="218"/>
      <c r="D116" s="155"/>
      <c r="E116" s="155"/>
      <c r="F116" s="155"/>
      <c r="G116" s="155"/>
      <c r="H116" s="230"/>
      <c r="I116" s="257"/>
      <c r="J116" s="257"/>
      <c r="K116" s="218"/>
      <c r="L116" s="218"/>
      <c r="M116" s="247"/>
      <c r="N116" s="247"/>
      <c r="O116" s="247"/>
      <c r="P116" s="247"/>
      <c r="Q116" s="218"/>
      <c r="R116" s="155"/>
      <c r="S116" s="155"/>
      <c r="T116" s="155"/>
      <c r="U116" s="155"/>
      <c r="V116" s="155"/>
      <c r="W116" s="155"/>
      <c r="X116" s="155"/>
      <c r="Y116" s="155"/>
      <c r="Z116" s="155"/>
      <c r="AA116" s="155"/>
      <c r="AB116" s="155"/>
      <c r="AC116" s="155"/>
      <c r="AD116" s="155"/>
      <c r="AE116" s="155"/>
      <c r="AF116" s="155"/>
      <c r="AG116" s="155"/>
      <c r="AH116" s="155"/>
      <c r="AI116" s="155"/>
      <c r="AJ116" s="155"/>
      <c r="AK116" s="155"/>
      <c r="AL116" s="155"/>
      <c r="AM116" s="155"/>
      <c r="AN116" s="155"/>
      <c r="AO116" s="155"/>
      <c r="AP116" s="155"/>
      <c r="AQ116" s="155"/>
      <c r="AR116" s="155"/>
      <c r="AS116" s="155"/>
      <c r="AT116" s="155"/>
      <c r="AU116" s="155"/>
      <c r="AV116" s="155"/>
      <c r="AW116" s="155"/>
      <c r="AX116" s="155"/>
      <c r="AY116" s="155"/>
      <c r="AZ116" s="155"/>
      <c r="BA116" s="155"/>
      <c r="BB116" s="155"/>
      <c r="BC116" s="155"/>
      <c r="BD116" s="155"/>
      <c r="BE116" s="155"/>
      <c r="BF116" s="155"/>
      <c r="BG116" s="155"/>
      <c r="BH116" s="155"/>
      <c r="BI116" s="155"/>
      <c r="BJ116" s="155"/>
      <c r="BK116" s="155"/>
      <c r="BL116" s="155"/>
      <c r="BM116" s="155"/>
      <c r="BN116" s="155"/>
      <c r="BO116" s="155"/>
      <c r="BP116" s="155"/>
      <c r="BQ116" s="155"/>
      <c r="BR116" s="155"/>
      <c r="BS116" s="155"/>
      <c r="BT116" s="155"/>
      <c r="BU116" s="155"/>
      <c r="BV116" s="155"/>
      <c r="BW116" s="155"/>
      <c r="BX116" s="155"/>
      <c r="BY116" s="155"/>
      <c r="BZ116" s="155"/>
      <c r="CA116" s="155"/>
      <c r="CB116" s="155"/>
      <c r="CC116" s="155"/>
      <c r="CD116" s="155"/>
      <c r="CE116" s="155"/>
      <c r="CF116" s="155"/>
      <c r="CG116" s="155"/>
      <c r="CH116" s="155"/>
      <c r="CI116" s="10"/>
    </row>
    <row r="117" spans="1:87" x14ac:dyDescent="0.2">
      <c r="A117" s="8"/>
      <c r="B117" s="218"/>
      <c r="C117" s="218"/>
      <c r="D117" s="155"/>
      <c r="E117" s="155"/>
      <c r="F117" s="155"/>
      <c r="G117" s="155"/>
      <c r="H117" s="230"/>
      <c r="I117" s="257"/>
      <c r="J117" s="257"/>
      <c r="K117" s="218"/>
      <c r="L117" s="218"/>
      <c r="M117" s="247"/>
      <c r="N117" s="247"/>
      <c r="O117" s="247"/>
      <c r="P117" s="247"/>
      <c r="Q117" s="218"/>
      <c r="R117" s="155"/>
      <c r="S117" s="155"/>
      <c r="T117" s="155"/>
      <c r="U117" s="155"/>
      <c r="V117" s="155"/>
      <c r="W117" s="155"/>
      <c r="X117" s="155"/>
      <c r="Y117" s="155"/>
      <c r="Z117" s="155"/>
      <c r="AA117" s="155"/>
      <c r="AB117" s="155"/>
      <c r="AC117" s="155"/>
      <c r="AD117" s="155"/>
      <c r="AE117" s="155"/>
      <c r="AF117" s="155"/>
      <c r="AG117" s="155"/>
      <c r="AH117" s="155"/>
      <c r="AI117" s="155"/>
      <c r="AJ117" s="155"/>
      <c r="AK117" s="155"/>
      <c r="AL117" s="155"/>
      <c r="AM117" s="155"/>
      <c r="AN117" s="155"/>
      <c r="AO117" s="155"/>
      <c r="AP117" s="155"/>
      <c r="AQ117" s="155"/>
      <c r="AR117" s="155"/>
      <c r="AS117" s="155"/>
      <c r="AT117" s="155"/>
      <c r="AU117" s="155"/>
      <c r="AV117" s="155"/>
      <c r="AW117" s="155"/>
      <c r="AX117" s="155"/>
      <c r="AY117" s="155"/>
      <c r="AZ117" s="155"/>
      <c r="BA117" s="155"/>
      <c r="BB117" s="155"/>
      <c r="BC117" s="155"/>
      <c r="BD117" s="155"/>
      <c r="BE117" s="155"/>
      <c r="BF117" s="155"/>
      <c r="BG117" s="155"/>
      <c r="BH117" s="155"/>
      <c r="BI117" s="155"/>
      <c r="BJ117" s="155"/>
      <c r="BK117" s="155"/>
      <c r="BL117" s="155"/>
      <c r="BM117" s="155"/>
      <c r="BN117" s="155"/>
      <c r="BO117" s="155"/>
      <c r="BP117" s="155"/>
      <c r="BQ117" s="155"/>
      <c r="BR117" s="155"/>
      <c r="BS117" s="155"/>
      <c r="BT117" s="155"/>
      <c r="BU117" s="155"/>
      <c r="BV117" s="155"/>
      <c r="BW117" s="155"/>
      <c r="BX117" s="155"/>
      <c r="BY117" s="155"/>
      <c r="BZ117" s="155"/>
      <c r="CA117" s="155"/>
      <c r="CB117" s="155"/>
      <c r="CC117" s="155"/>
      <c r="CD117" s="155"/>
      <c r="CE117" s="155"/>
      <c r="CF117" s="155"/>
      <c r="CG117" s="155"/>
      <c r="CH117" s="155"/>
      <c r="CI117" s="10"/>
    </row>
    <row r="118" spans="1:87" x14ac:dyDescent="0.2">
      <c r="A118" s="8"/>
      <c r="B118" s="218"/>
      <c r="C118" s="218"/>
      <c r="D118" s="155"/>
      <c r="E118" s="155"/>
      <c r="F118" s="155"/>
      <c r="G118" s="155"/>
      <c r="H118" s="230"/>
      <c r="I118" s="257"/>
      <c r="J118" s="257"/>
      <c r="K118" s="218"/>
      <c r="L118" s="218"/>
      <c r="M118" s="247"/>
      <c r="N118" s="247"/>
      <c r="O118" s="247"/>
      <c r="P118" s="247"/>
      <c r="Q118" s="218"/>
      <c r="R118" s="155"/>
      <c r="S118" s="155"/>
      <c r="T118" s="155"/>
      <c r="U118" s="155"/>
      <c r="V118" s="155"/>
      <c r="W118" s="155"/>
      <c r="X118" s="155"/>
      <c r="Y118" s="155"/>
      <c r="Z118" s="155"/>
      <c r="AA118" s="155"/>
      <c r="AB118" s="155"/>
      <c r="AC118" s="155"/>
      <c r="AD118" s="155"/>
      <c r="AE118" s="155"/>
      <c r="AF118" s="155"/>
      <c r="AG118" s="155"/>
      <c r="AH118" s="155"/>
      <c r="AI118" s="155"/>
      <c r="AJ118" s="155"/>
      <c r="AK118" s="155"/>
      <c r="AL118" s="155"/>
      <c r="AM118" s="155"/>
      <c r="AN118" s="155"/>
      <c r="AO118" s="155"/>
      <c r="AP118" s="155"/>
      <c r="AQ118" s="155"/>
      <c r="AR118" s="155"/>
      <c r="AS118" s="155"/>
      <c r="AT118" s="155"/>
      <c r="AU118" s="155"/>
      <c r="AV118" s="155"/>
      <c r="AW118" s="155"/>
      <c r="AX118" s="155"/>
      <c r="AY118" s="155"/>
      <c r="AZ118" s="155"/>
      <c r="BA118" s="155"/>
      <c r="BB118" s="155"/>
      <c r="BC118" s="155"/>
      <c r="BD118" s="155"/>
      <c r="BE118" s="155"/>
      <c r="BF118" s="155"/>
      <c r="BG118" s="155"/>
      <c r="BH118" s="155"/>
      <c r="BI118" s="155"/>
      <c r="BJ118" s="155"/>
      <c r="BK118" s="155"/>
      <c r="BL118" s="155"/>
      <c r="BM118" s="155"/>
      <c r="BN118" s="155"/>
      <c r="BO118" s="155"/>
      <c r="BP118" s="155"/>
      <c r="BQ118" s="155"/>
      <c r="BR118" s="155"/>
      <c r="BS118" s="155"/>
      <c r="BT118" s="155"/>
      <c r="BU118" s="155"/>
      <c r="BV118" s="155"/>
      <c r="BW118" s="155"/>
      <c r="BX118" s="155"/>
      <c r="BY118" s="155"/>
      <c r="BZ118" s="155"/>
      <c r="CA118" s="155"/>
      <c r="CB118" s="155"/>
      <c r="CC118" s="155"/>
      <c r="CD118" s="155"/>
      <c r="CE118" s="155"/>
      <c r="CF118" s="155"/>
      <c r="CG118" s="155"/>
      <c r="CH118" s="155"/>
      <c r="CI118" s="10"/>
    </row>
    <row r="119" spans="1:87" x14ac:dyDescent="0.2">
      <c r="A119" s="8"/>
      <c r="B119" s="218"/>
      <c r="C119" s="218"/>
      <c r="D119" s="155"/>
      <c r="E119" s="155"/>
      <c r="F119" s="155"/>
      <c r="G119" s="155"/>
      <c r="H119" s="230"/>
      <c r="I119" s="257"/>
      <c r="J119" s="257"/>
      <c r="K119" s="218"/>
      <c r="L119" s="218"/>
      <c r="M119" s="247"/>
      <c r="N119" s="247"/>
      <c r="O119" s="247"/>
      <c r="P119" s="247"/>
      <c r="Q119" s="218"/>
      <c r="R119" s="155"/>
      <c r="S119" s="155"/>
      <c r="T119" s="155"/>
      <c r="U119" s="155"/>
      <c r="V119" s="155"/>
      <c r="W119" s="155"/>
      <c r="X119" s="155"/>
      <c r="Y119" s="155"/>
      <c r="Z119" s="155"/>
      <c r="AA119" s="155"/>
      <c r="AB119" s="155"/>
      <c r="AC119" s="155"/>
      <c r="AD119" s="155"/>
      <c r="AE119" s="155"/>
      <c r="AF119" s="155"/>
      <c r="AG119" s="155"/>
      <c r="AH119" s="155"/>
      <c r="AI119" s="155"/>
      <c r="AJ119" s="155"/>
      <c r="AK119" s="155"/>
      <c r="AL119" s="155"/>
      <c r="AM119" s="155"/>
      <c r="AN119" s="155"/>
      <c r="AO119" s="155"/>
      <c r="AP119" s="155"/>
      <c r="AQ119" s="155"/>
      <c r="AR119" s="155"/>
      <c r="AS119" s="155"/>
      <c r="AT119" s="155"/>
      <c r="AU119" s="155"/>
      <c r="AV119" s="155"/>
      <c r="AW119" s="155"/>
      <c r="AX119" s="155"/>
      <c r="AY119" s="155"/>
      <c r="AZ119" s="155"/>
      <c r="BA119" s="155"/>
      <c r="BB119" s="155"/>
      <c r="BC119" s="155"/>
      <c r="BD119" s="155"/>
      <c r="BE119" s="155"/>
      <c r="BF119" s="155"/>
      <c r="BG119" s="155"/>
      <c r="BH119" s="155"/>
      <c r="BI119" s="155"/>
      <c r="BJ119" s="155"/>
      <c r="BK119" s="155"/>
      <c r="BL119" s="155"/>
      <c r="BM119" s="155"/>
      <c r="BN119" s="155"/>
      <c r="BO119" s="155"/>
      <c r="BP119" s="155"/>
      <c r="BQ119" s="155"/>
      <c r="BR119" s="155"/>
      <c r="BS119" s="155"/>
      <c r="BT119" s="155"/>
      <c r="BU119" s="155"/>
      <c r="BV119" s="155"/>
      <c r="BW119" s="155"/>
      <c r="BX119" s="155"/>
      <c r="BY119" s="155"/>
      <c r="BZ119" s="155"/>
      <c r="CA119" s="155"/>
      <c r="CB119" s="155"/>
      <c r="CC119" s="155"/>
      <c r="CD119" s="155"/>
      <c r="CE119" s="155"/>
      <c r="CF119" s="155"/>
      <c r="CG119" s="155"/>
      <c r="CH119" s="155"/>
      <c r="CI119" s="10"/>
    </row>
    <row r="120" spans="1:87" x14ac:dyDescent="0.2">
      <c r="A120" s="8"/>
      <c r="B120" s="218"/>
      <c r="C120" s="218"/>
      <c r="D120" s="155"/>
      <c r="E120" s="155"/>
      <c r="F120" s="155"/>
      <c r="G120" s="155"/>
      <c r="H120" s="230"/>
      <c r="I120" s="257"/>
      <c r="J120" s="257"/>
      <c r="K120" s="218"/>
      <c r="L120" s="218"/>
      <c r="M120" s="247"/>
      <c r="N120" s="247"/>
      <c r="O120" s="247"/>
      <c r="P120" s="247"/>
      <c r="Q120" s="218"/>
      <c r="R120" s="155"/>
      <c r="S120" s="155"/>
      <c r="T120" s="155"/>
      <c r="U120" s="155"/>
      <c r="V120" s="155"/>
      <c r="W120" s="155"/>
      <c r="X120" s="155"/>
      <c r="Y120" s="155"/>
      <c r="Z120" s="155"/>
      <c r="AA120" s="155"/>
      <c r="AB120" s="155"/>
      <c r="AC120" s="155"/>
      <c r="AD120" s="155"/>
      <c r="AE120" s="155"/>
      <c r="AF120" s="155"/>
      <c r="AG120" s="155"/>
      <c r="AH120" s="155"/>
      <c r="AI120" s="155"/>
      <c r="AJ120" s="155"/>
      <c r="AK120" s="155"/>
      <c r="AL120" s="155"/>
      <c r="AM120" s="155"/>
      <c r="AN120" s="155"/>
      <c r="AO120" s="155"/>
      <c r="AP120" s="155"/>
      <c r="AQ120" s="155"/>
      <c r="AR120" s="155"/>
      <c r="AS120" s="155"/>
      <c r="AT120" s="155"/>
      <c r="AU120" s="155"/>
      <c r="AV120" s="155"/>
      <c r="AW120" s="155"/>
      <c r="AX120" s="155"/>
      <c r="AY120" s="155"/>
      <c r="AZ120" s="155"/>
      <c r="BA120" s="155"/>
      <c r="BB120" s="155"/>
      <c r="BC120" s="155"/>
      <c r="BD120" s="155"/>
      <c r="BE120" s="155"/>
      <c r="BF120" s="155"/>
      <c r="BG120" s="155"/>
      <c r="BH120" s="155"/>
      <c r="BI120" s="155"/>
      <c r="BJ120" s="155"/>
      <c r="BK120" s="155"/>
      <c r="BL120" s="155"/>
      <c r="BM120" s="155"/>
      <c r="BN120" s="155"/>
      <c r="BO120" s="155"/>
      <c r="BP120" s="155"/>
      <c r="BQ120" s="155"/>
      <c r="BR120" s="155"/>
      <c r="BS120" s="155"/>
      <c r="BT120" s="155"/>
      <c r="BU120" s="155"/>
      <c r="BV120" s="155"/>
      <c r="BW120" s="155"/>
      <c r="BX120" s="155"/>
      <c r="BY120" s="155"/>
      <c r="BZ120" s="155"/>
      <c r="CA120" s="155"/>
      <c r="CB120" s="155"/>
      <c r="CC120" s="155"/>
      <c r="CD120" s="155"/>
      <c r="CE120" s="155"/>
      <c r="CF120" s="155"/>
      <c r="CG120" s="155"/>
      <c r="CH120" s="155"/>
      <c r="CI120" s="10"/>
    </row>
    <row r="121" spans="1:87" x14ac:dyDescent="0.2">
      <c r="A121" s="8"/>
      <c r="B121" s="218"/>
      <c r="C121" s="218"/>
      <c r="D121" s="155"/>
      <c r="E121" s="155"/>
      <c r="F121" s="155"/>
      <c r="G121" s="155"/>
      <c r="H121" s="230"/>
      <c r="I121" s="257"/>
      <c r="J121" s="257"/>
      <c r="K121" s="218"/>
      <c r="L121" s="218"/>
      <c r="M121" s="247"/>
      <c r="N121" s="247"/>
      <c r="O121" s="247"/>
      <c r="P121" s="247"/>
      <c r="Q121" s="218"/>
      <c r="R121" s="155"/>
      <c r="S121" s="155"/>
      <c r="T121" s="155"/>
      <c r="U121" s="155"/>
      <c r="V121" s="155"/>
      <c r="W121" s="155"/>
      <c r="X121" s="155"/>
      <c r="Y121" s="155"/>
      <c r="Z121" s="155"/>
      <c r="AA121" s="155"/>
      <c r="AB121" s="155"/>
      <c r="AC121" s="155"/>
      <c r="AD121" s="155"/>
      <c r="AE121" s="155"/>
      <c r="AF121" s="155"/>
      <c r="AG121" s="155"/>
      <c r="AH121" s="155"/>
      <c r="AI121" s="155"/>
      <c r="AJ121" s="155"/>
      <c r="AK121" s="155"/>
      <c r="AL121" s="155"/>
      <c r="AM121" s="155"/>
      <c r="AN121" s="155"/>
      <c r="AO121" s="155"/>
      <c r="AP121" s="155"/>
      <c r="AQ121" s="155"/>
      <c r="AR121" s="155"/>
      <c r="AS121" s="155"/>
      <c r="AT121" s="155"/>
      <c r="AU121" s="155"/>
      <c r="AV121" s="155"/>
      <c r="AW121" s="155"/>
      <c r="AX121" s="155"/>
      <c r="AY121" s="155"/>
      <c r="AZ121" s="155"/>
      <c r="BA121" s="155"/>
      <c r="BB121" s="155"/>
      <c r="BC121" s="155"/>
      <c r="BD121" s="155"/>
      <c r="BE121" s="155"/>
      <c r="BF121" s="155"/>
      <c r="BG121" s="155"/>
      <c r="BH121" s="155"/>
      <c r="BI121" s="155"/>
      <c r="BJ121" s="155"/>
      <c r="BK121" s="155"/>
      <c r="BL121" s="155"/>
      <c r="BM121" s="155"/>
      <c r="BN121" s="155"/>
      <c r="BO121" s="155"/>
      <c r="BP121" s="155"/>
      <c r="BQ121" s="155"/>
      <c r="BR121" s="155"/>
      <c r="BS121" s="155"/>
      <c r="BT121" s="155"/>
      <c r="BU121" s="155"/>
      <c r="BV121" s="155"/>
      <c r="BW121" s="155"/>
      <c r="BX121" s="155"/>
      <c r="BY121" s="155"/>
      <c r="BZ121" s="155"/>
      <c r="CA121" s="155"/>
      <c r="CB121" s="155"/>
      <c r="CC121" s="155"/>
      <c r="CD121" s="155"/>
      <c r="CE121" s="155"/>
      <c r="CF121" s="155"/>
      <c r="CG121" s="155"/>
      <c r="CH121" s="155"/>
      <c r="CI121" s="10"/>
    </row>
    <row r="122" spans="1:87" x14ac:dyDescent="0.2">
      <c r="A122" s="8"/>
      <c r="B122" s="218"/>
      <c r="C122" s="218"/>
      <c r="D122" s="155"/>
      <c r="E122" s="155"/>
      <c r="F122" s="155"/>
      <c r="G122" s="155"/>
      <c r="H122" s="230"/>
      <c r="I122" s="257"/>
      <c r="J122" s="257"/>
      <c r="K122" s="218"/>
      <c r="L122" s="218"/>
      <c r="M122" s="247"/>
      <c r="N122" s="247"/>
      <c r="O122" s="247"/>
      <c r="P122" s="247"/>
      <c r="Q122" s="218"/>
      <c r="R122" s="155"/>
      <c r="S122" s="155"/>
      <c r="T122" s="155"/>
      <c r="U122" s="155"/>
      <c r="V122" s="155"/>
      <c r="W122" s="155"/>
      <c r="X122" s="155"/>
      <c r="Y122" s="155"/>
      <c r="Z122" s="155"/>
      <c r="AA122" s="155"/>
      <c r="AB122" s="155"/>
      <c r="AC122" s="155"/>
      <c r="AD122" s="155"/>
      <c r="AE122" s="155"/>
      <c r="AF122" s="155"/>
      <c r="AG122" s="155"/>
      <c r="AH122" s="155"/>
      <c r="AI122" s="155"/>
      <c r="AJ122" s="155"/>
      <c r="AK122" s="155"/>
      <c r="AL122" s="155"/>
      <c r="AM122" s="155"/>
      <c r="AN122" s="155"/>
      <c r="AO122" s="155"/>
      <c r="AP122" s="155"/>
      <c r="AQ122" s="155"/>
      <c r="AR122" s="155"/>
      <c r="AS122" s="155"/>
      <c r="AT122" s="155"/>
      <c r="AU122" s="155"/>
      <c r="AV122" s="155"/>
      <c r="AW122" s="155"/>
      <c r="AX122" s="155"/>
      <c r="AY122" s="155"/>
      <c r="AZ122" s="155"/>
      <c r="BA122" s="155"/>
      <c r="BB122" s="155"/>
      <c r="BC122" s="155"/>
      <c r="BD122" s="155"/>
      <c r="BE122" s="155"/>
      <c r="BF122" s="155"/>
      <c r="BG122" s="155"/>
      <c r="BH122" s="155"/>
      <c r="BI122" s="155"/>
      <c r="BJ122" s="155"/>
      <c r="BK122" s="155"/>
      <c r="BL122" s="155"/>
      <c r="BM122" s="155"/>
      <c r="BN122" s="155"/>
      <c r="BO122" s="155"/>
      <c r="BP122" s="155"/>
      <c r="BQ122" s="155"/>
      <c r="BR122" s="155"/>
      <c r="BS122" s="155"/>
      <c r="BT122" s="155"/>
      <c r="BU122" s="155"/>
      <c r="BV122" s="155"/>
      <c r="BW122" s="155"/>
      <c r="BX122" s="155"/>
      <c r="BY122" s="155"/>
      <c r="BZ122" s="155"/>
      <c r="CA122" s="155"/>
      <c r="CB122" s="155"/>
      <c r="CC122" s="155"/>
      <c r="CD122" s="155"/>
      <c r="CE122" s="155"/>
      <c r="CF122" s="155"/>
      <c r="CG122" s="155"/>
      <c r="CH122" s="155"/>
      <c r="CI122" s="10"/>
    </row>
    <row r="123" spans="1:87" x14ac:dyDescent="0.2">
      <c r="A123" s="8"/>
      <c r="B123" s="218"/>
      <c r="C123" s="218"/>
      <c r="D123" s="155"/>
      <c r="E123" s="155"/>
      <c r="F123" s="155"/>
      <c r="G123" s="155"/>
      <c r="H123" s="230"/>
      <c r="I123" s="257"/>
      <c r="J123" s="257"/>
      <c r="K123" s="218"/>
      <c r="L123" s="218"/>
      <c r="M123" s="247"/>
      <c r="N123" s="247"/>
      <c r="O123" s="247"/>
      <c r="P123" s="247"/>
      <c r="Q123" s="218"/>
      <c r="R123" s="155"/>
      <c r="S123" s="155"/>
      <c r="T123" s="155"/>
      <c r="U123" s="155"/>
      <c r="V123" s="155"/>
      <c r="W123" s="155"/>
      <c r="X123" s="155"/>
      <c r="Y123" s="155"/>
      <c r="Z123" s="155"/>
      <c r="AA123" s="155"/>
      <c r="AB123" s="155"/>
      <c r="AC123" s="155"/>
      <c r="AD123" s="155"/>
      <c r="AE123" s="155"/>
      <c r="AF123" s="155"/>
      <c r="AG123" s="155"/>
      <c r="AH123" s="155"/>
      <c r="AI123" s="155"/>
      <c r="AJ123" s="155"/>
      <c r="AK123" s="155"/>
      <c r="AL123" s="155"/>
      <c r="AM123" s="155"/>
      <c r="AN123" s="155"/>
      <c r="AO123" s="155"/>
      <c r="AP123" s="155"/>
      <c r="AQ123" s="155"/>
      <c r="AR123" s="155"/>
      <c r="AS123" s="155"/>
      <c r="AT123" s="155"/>
      <c r="AU123" s="155"/>
      <c r="AV123" s="155"/>
      <c r="AW123" s="155"/>
      <c r="AX123" s="155"/>
      <c r="AY123" s="155"/>
      <c r="AZ123" s="155"/>
      <c r="BA123" s="155"/>
      <c r="BB123" s="155"/>
      <c r="BC123" s="155"/>
      <c r="BD123" s="155"/>
      <c r="BE123" s="155"/>
      <c r="BF123" s="155"/>
      <c r="BG123" s="155"/>
      <c r="BH123" s="155"/>
      <c r="BI123" s="155"/>
      <c r="BJ123" s="155"/>
      <c r="BK123" s="155"/>
      <c r="BL123" s="155"/>
      <c r="BM123" s="155"/>
      <c r="BN123" s="155"/>
      <c r="BO123" s="155"/>
      <c r="BP123" s="155"/>
      <c r="BQ123" s="155"/>
      <c r="BR123" s="155"/>
      <c r="BS123" s="155"/>
      <c r="BT123" s="155"/>
      <c r="BU123" s="155"/>
      <c r="BV123" s="155"/>
      <c r="BW123" s="155"/>
      <c r="BX123" s="155"/>
      <c r="BY123" s="155"/>
      <c r="BZ123" s="155"/>
      <c r="CA123" s="155"/>
      <c r="CB123" s="155"/>
      <c r="CC123" s="155"/>
      <c r="CD123" s="155"/>
      <c r="CE123" s="155"/>
      <c r="CF123" s="155"/>
      <c r="CG123" s="155"/>
      <c r="CH123" s="155"/>
      <c r="CI123" s="10"/>
    </row>
    <row r="124" spans="1:87" x14ac:dyDescent="0.2">
      <c r="A124" s="8"/>
      <c r="B124" s="218"/>
      <c r="C124" s="218"/>
      <c r="D124" s="155"/>
      <c r="E124" s="155"/>
      <c r="F124" s="155"/>
      <c r="G124" s="155"/>
      <c r="H124" s="230"/>
      <c r="I124" s="257"/>
      <c r="J124" s="257"/>
      <c r="K124" s="218"/>
      <c r="L124" s="218"/>
      <c r="M124" s="247"/>
      <c r="N124" s="247"/>
      <c r="O124" s="247"/>
      <c r="P124" s="247"/>
      <c r="Q124" s="218"/>
      <c r="R124" s="155"/>
      <c r="S124" s="155"/>
      <c r="T124" s="155"/>
      <c r="U124" s="155"/>
      <c r="V124" s="155"/>
      <c r="W124" s="155"/>
      <c r="X124" s="155"/>
      <c r="Y124" s="155"/>
      <c r="Z124" s="155"/>
      <c r="AA124" s="155"/>
      <c r="AB124" s="155"/>
      <c r="AC124" s="155"/>
      <c r="AD124" s="155"/>
      <c r="AE124" s="155"/>
      <c r="AF124" s="155"/>
      <c r="AG124" s="155"/>
      <c r="AH124" s="155"/>
      <c r="AI124" s="155"/>
      <c r="AJ124" s="155"/>
      <c r="AK124" s="155"/>
      <c r="AL124" s="155"/>
      <c r="AM124" s="155"/>
      <c r="AN124" s="155"/>
      <c r="AO124" s="155"/>
      <c r="AP124" s="155"/>
      <c r="AQ124" s="155"/>
      <c r="AR124" s="155"/>
      <c r="AS124" s="155"/>
      <c r="AT124" s="155"/>
      <c r="AU124" s="155"/>
      <c r="AV124" s="155"/>
      <c r="AW124" s="155"/>
      <c r="AX124" s="155"/>
      <c r="AY124" s="155"/>
      <c r="AZ124" s="155"/>
      <c r="BA124" s="155"/>
      <c r="BB124" s="155"/>
      <c r="BC124" s="155"/>
      <c r="BD124" s="155"/>
      <c r="BE124" s="155"/>
      <c r="BF124" s="155"/>
      <c r="BG124" s="155"/>
      <c r="BH124" s="155"/>
      <c r="BI124" s="155"/>
      <c r="BJ124" s="155"/>
      <c r="BK124" s="155"/>
      <c r="BL124" s="155"/>
      <c r="BM124" s="155"/>
      <c r="BN124" s="155"/>
      <c r="BO124" s="155"/>
      <c r="BP124" s="155"/>
      <c r="BQ124" s="155"/>
      <c r="BR124" s="155"/>
      <c r="BS124" s="155"/>
      <c r="BT124" s="155"/>
      <c r="BU124" s="155"/>
      <c r="BV124" s="155"/>
      <c r="BW124" s="155"/>
      <c r="BX124" s="155"/>
      <c r="BY124" s="155"/>
      <c r="BZ124" s="155"/>
      <c r="CA124" s="155"/>
      <c r="CB124" s="155"/>
      <c r="CC124" s="155"/>
      <c r="CD124" s="155"/>
      <c r="CE124" s="155"/>
      <c r="CF124" s="155"/>
      <c r="CG124" s="155"/>
      <c r="CH124" s="155"/>
      <c r="CI124" s="10"/>
    </row>
    <row r="125" spans="1:87" x14ac:dyDescent="0.2">
      <c r="A125" s="8"/>
      <c r="B125" s="218"/>
      <c r="C125" s="218"/>
      <c r="D125" s="155"/>
      <c r="E125" s="155"/>
      <c r="F125" s="155"/>
      <c r="G125" s="155"/>
      <c r="H125" s="230"/>
      <c r="I125" s="257"/>
      <c r="J125" s="257"/>
      <c r="K125" s="218"/>
      <c r="L125" s="218"/>
      <c r="M125" s="247"/>
      <c r="N125" s="247"/>
      <c r="O125" s="247"/>
      <c r="P125" s="247"/>
      <c r="Q125" s="218"/>
      <c r="R125" s="155"/>
      <c r="S125" s="155"/>
      <c r="T125" s="155"/>
      <c r="U125" s="155"/>
      <c r="V125" s="155"/>
      <c r="W125" s="155"/>
      <c r="X125" s="155"/>
      <c r="Y125" s="155"/>
      <c r="Z125" s="155"/>
      <c r="AA125" s="155"/>
      <c r="AB125" s="155"/>
      <c r="AC125" s="155"/>
      <c r="AD125" s="155"/>
      <c r="AE125" s="155"/>
      <c r="AF125" s="155"/>
      <c r="AG125" s="155"/>
      <c r="AH125" s="155"/>
      <c r="AI125" s="155"/>
      <c r="AJ125" s="155"/>
      <c r="AK125" s="155"/>
      <c r="AL125" s="155"/>
      <c r="AM125" s="155"/>
      <c r="AN125" s="155"/>
      <c r="AO125" s="155"/>
      <c r="AP125" s="155"/>
      <c r="AQ125" s="155"/>
      <c r="AR125" s="155"/>
      <c r="AS125" s="155"/>
      <c r="AT125" s="155"/>
      <c r="AU125" s="155"/>
      <c r="AV125" s="155"/>
      <c r="AW125" s="155"/>
      <c r="AX125" s="155"/>
      <c r="AY125" s="155"/>
      <c r="AZ125" s="155"/>
      <c r="BA125" s="155"/>
      <c r="BB125" s="155"/>
      <c r="BC125" s="155"/>
      <c r="BD125" s="155"/>
      <c r="BE125" s="155"/>
      <c r="BF125" s="155"/>
      <c r="BG125" s="155"/>
      <c r="BH125" s="155"/>
      <c r="BI125" s="155"/>
      <c r="BJ125" s="155"/>
      <c r="BK125" s="155"/>
      <c r="BL125" s="155"/>
      <c r="BM125" s="155"/>
      <c r="BN125" s="155"/>
      <c r="BO125" s="155"/>
      <c r="BP125" s="155"/>
      <c r="BQ125" s="155"/>
      <c r="BR125" s="155"/>
      <c r="BS125" s="155"/>
      <c r="BT125" s="155"/>
      <c r="BU125" s="155"/>
      <c r="BV125" s="155"/>
      <c r="BW125" s="155"/>
      <c r="BX125" s="155"/>
      <c r="BY125" s="155"/>
      <c r="BZ125" s="155"/>
      <c r="CA125" s="155"/>
      <c r="CB125" s="155"/>
      <c r="CC125" s="155"/>
      <c r="CD125" s="155"/>
      <c r="CE125" s="155"/>
      <c r="CF125" s="155"/>
      <c r="CG125" s="155"/>
      <c r="CH125" s="155"/>
      <c r="CI125" s="10"/>
    </row>
    <row r="126" spans="1:87" x14ac:dyDescent="0.2">
      <c r="A126" s="8"/>
      <c r="B126" s="218"/>
      <c r="C126" s="218"/>
      <c r="D126" s="155"/>
      <c r="E126" s="155"/>
      <c r="F126" s="155"/>
      <c r="G126" s="155"/>
      <c r="H126" s="230"/>
      <c r="I126" s="257"/>
      <c r="J126" s="257"/>
      <c r="K126" s="218"/>
      <c r="L126" s="218"/>
      <c r="M126" s="247"/>
      <c r="N126" s="247"/>
      <c r="O126" s="247"/>
      <c r="P126" s="247"/>
      <c r="Q126" s="218"/>
      <c r="R126" s="155"/>
      <c r="S126" s="155"/>
      <c r="T126" s="155"/>
      <c r="U126" s="155"/>
      <c r="V126" s="155"/>
      <c r="W126" s="155"/>
      <c r="X126" s="155"/>
      <c r="Y126" s="155"/>
      <c r="Z126" s="155"/>
      <c r="AA126" s="155"/>
      <c r="AB126" s="155"/>
      <c r="AC126" s="155"/>
      <c r="AD126" s="155"/>
      <c r="AE126" s="155"/>
      <c r="AF126" s="155"/>
      <c r="AG126" s="155"/>
      <c r="AH126" s="155"/>
      <c r="AI126" s="155"/>
      <c r="AJ126" s="155"/>
      <c r="AK126" s="155"/>
      <c r="AL126" s="155"/>
      <c r="AM126" s="155"/>
      <c r="AN126" s="155"/>
      <c r="AO126" s="155"/>
      <c r="AP126" s="155"/>
      <c r="AQ126" s="155"/>
      <c r="AR126" s="155"/>
      <c r="AS126" s="155"/>
      <c r="AT126" s="155"/>
      <c r="AU126" s="155"/>
      <c r="AV126" s="155"/>
      <c r="AW126" s="155"/>
      <c r="AX126" s="155"/>
      <c r="AY126" s="155"/>
      <c r="AZ126" s="155"/>
      <c r="BA126" s="155"/>
      <c r="BB126" s="155"/>
      <c r="BC126" s="155"/>
      <c r="BD126" s="155"/>
      <c r="BE126" s="155"/>
      <c r="BF126" s="155"/>
      <c r="BG126" s="155"/>
      <c r="BH126" s="155"/>
      <c r="BI126" s="155"/>
      <c r="BJ126" s="155"/>
      <c r="BK126" s="155"/>
      <c r="BL126" s="155"/>
      <c r="BM126" s="155"/>
      <c r="BN126" s="155"/>
      <c r="BO126" s="155"/>
      <c r="BP126" s="155"/>
      <c r="BQ126" s="155"/>
      <c r="BR126" s="155"/>
      <c r="BS126" s="155"/>
      <c r="BT126" s="155"/>
      <c r="BU126" s="155"/>
      <c r="BV126" s="155"/>
      <c r="BW126" s="155"/>
      <c r="BX126" s="155"/>
      <c r="BY126" s="155"/>
      <c r="BZ126" s="155"/>
      <c r="CA126" s="155"/>
      <c r="CB126" s="155"/>
      <c r="CC126" s="155"/>
      <c r="CD126" s="155"/>
      <c r="CE126" s="155"/>
      <c r="CF126" s="155"/>
      <c r="CG126" s="155"/>
      <c r="CH126" s="155"/>
      <c r="CI126" s="10"/>
    </row>
    <row r="127" spans="1:87" x14ac:dyDescent="0.2">
      <c r="A127" s="8"/>
      <c r="B127" s="218"/>
      <c r="C127" s="218"/>
      <c r="D127" s="155"/>
      <c r="E127" s="155"/>
      <c r="F127" s="155"/>
      <c r="G127" s="155"/>
      <c r="H127" s="230"/>
      <c r="I127" s="257"/>
      <c r="J127" s="257"/>
      <c r="K127" s="218"/>
      <c r="L127" s="218"/>
      <c r="M127" s="247"/>
      <c r="N127" s="247"/>
      <c r="O127" s="247"/>
      <c r="P127" s="247"/>
      <c r="Q127" s="218"/>
      <c r="R127" s="155"/>
      <c r="S127" s="155"/>
      <c r="T127" s="155"/>
      <c r="U127" s="155"/>
      <c r="V127" s="155"/>
      <c r="W127" s="155"/>
      <c r="X127" s="155"/>
      <c r="Y127" s="155"/>
      <c r="Z127" s="155"/>
      <c r="AA127" s="155"/>
      <c r="AB127" s="155"/>
      <c r="AC127" s="155"/>
      <c r="AD127" s="155"/>
      <c r="AE127" s="155"/>
      <c r="AF127" s="155"/>
      <c r="AG127" s="155"/>
      <c r="AH127" s="155"/>
      <c r="AI127" s="155"/>
      <c r="AJ127" s="155"/>
      <c r="AK127" s="155"/>
      <c r="AL127" s="155"/>
      <c r="AM127" s="155"/>
      <c r="AN127" s="155"/>
      <c r="AO127" s="155"/>
      <c r="AP127" s="155"/>
      <c r="AQ127" s="155"/>
      <c r="AR127" s="155"/>
      <c r="AS127" s="155"/>
      <c r="AT127" s="155"/>
      <c r="AU127" s="155"/>
      <c r="AV127" s="155"/>
      <c r="AW127" s="155"/>
      <c r="AX127" s="155"/>
      <c r="AY127" s="155"/>
      <c r="AZ127" s="155"/>
      <c r="BA127" s="155"/>
      <c r="BB127" s="155"/>
      <c r="BC127" s="155"/>
      <c r="BD127" s="155"/>
      <c r="BE127" s="155"/>
      <c r="BF127" s="155"/>
      <c r="BG127" s="155"/>
      <c r="BH127" s="155"/>
      <c r="BI127" s="155"/>
      <c r="BJ127" s="155"/>
      <c r="BK127" s="155"/>
      <c r="BL127" s="155"/>
      <c r="BM127" s="155"/>
      <c r="BN127" s="155"/>
      <c r="BO127" s="155"/>
      <c r="BP127" s="155"/>
      <c r="BQ127" s="155"/>
      <c r="BR127" s="155"/>
      <c r="BS127" s="155"/>
      <c r="BT127" s="155"/>
      <c r="BU127" s="155"/>
      <c r="BV127" s="155"/>
      <c r="BW127" s="155"/>
      <c r="BX127" s="155"/>
      <c r="BY127" s="155"/>
      <c r="BZ127" s="155"/>
      <c r="CA127" s="155"/>
      <c r="CB127" s="155"/>
      <c r="CC127" s="155"/>
      <c r="CD127" s="155"/>
      <c r="CE127" s="155"/>
      <c r="CF127" s="155"/>
      <c r="CG127" s="155"/>
      <c r="CH127" s="155"/>
      <c r="CI127" s="10"/>
    </row>
    <row r="128" spans="1:87" x14ac:dyDescent="0.2">
      <c r="A128" s="8"/>
      <c r="B128" s="218"/>
      <c r="C128" s="218"/>
      <c r="D128" s="155"/>
      <c r="E128" s="155"/>
      <c r="F128" s="155"/>
      <c r="G128" s="155"/>
      <c r="H128" s="230"/>
      <c r="I128" s="257"/>
      <c r="J128" s="257"/>
      <c r="K128" s="218"/>
      <c r="L128" s="218"/>
      <c r="M128" s="247"/>
      <c r="N128" s="247"/>
      <c r="O128" s="247"/>
      <c r="P128" s="247"/>
      <c r="Q128" s="218"/>
      <c r="R128" s="155"/>
      <c r="S128" s="155"/>
      <c r="T128" s="155"/>
      <c r="U128" s="155"/>
      <c r="V128" s="155"/>
      <c r="W128" s="155"/>
      <c r="X128" s="155"/>
      <c r="Y128" s="155"/>
      <c r="Z128" s="155"/>
      <c r="AA128" s="155"/>
      <c r="AB128" s="155"/>
      <c r="AC128" s="155"/>
      <c r="AD128" s="155"/>
      <c r="AE128" s="155"/>
      <c r="AF128" s="155"/>
      <c r="AG128" s="155"/>
      <c r="AH128" s="155"/>
      <c r="AI128" s="155"/>
      <c r="AJ128" s="155"/>
      <c r="AK128" s="155"/>
      <c r="AL128" s="155"/>
      <c r="AM128" s="155"/>
      <c r="AN128" s="155"/>
      <c r="AO128" s="155"/>
      <c r="AP128" s="155"/>
      <c r="AQ128" s="155"/>
      <c r="AR128" s="155"/>
      <c r="AS128" s="155"/>
      <c r="AT128" s="155"/>
      <c r="AU128" s="155"/>
      <c r="AV128" s="155"/>
      <c r="AW128" s="155"/>
      <c r="AX128" s="155"/>
      <c r="AY128" s="155"/>
      <c r="AZ128" s="155"/>
      <c r="BA128" s="155"/>
      <c r="BB128" s="155"/>
      <c r="BC128" s="155"/>
      <c r="BD128" s="155"/>
      <c r="BE128" s="155"/>
      <c r="BF128" s="155"/>
      <c r="BG128" s="155"/>
      <c r="BH128" s="155"/>
      <c r="BI128" s="155"/>
      <c r="BJ128" s="155"/>
      <c r="BK128" s="155"/>
      <c r="BL128" s="155"/>
      <c r="BM128" s="155"/>
      <c r="BN128" s="155"/>
      <c r="BO128" s="155"/>
      <c r="BP128" s="155"/>
      <c r="BQ128" s="155"/>
      <c r="BR128" s="155"/>
      <c r="BS128" s="155"/>
      <c r="BT128" s="155"/>
      <c r="BU128" s="155"/>
      <c r="BV128" s="155"/>
      <c r="BW128" s="155"/>
      <c r="BX128" s="155"/>
      <c r="BY128" s="155"/>
      <c r="BZ128" s="155"/>
      <c r="CA128" s="155"/>
      <c r="CB128" s="155"/>
      <c r="CC128" s="155"/>
      <c r="CD128" s="155"/>
      <c r="CE128" s="155"/>
      <c r="CF128" s="155"/>
      <c r="CG128" s="155"/>
      <c r="CH128" s="155"/>
      <c r="CI128" s="10"/>
    </row>
    <row r="129" spans="1:87" x14ac:dyDescent="0.2">
      <c r="A129" s="8"/>
      <c r="B129" s="218"/>
      <c r="C129" s="218"/>
      <c r="D129" s="155"/>
      <c r="E129" s="155"/>
      <c r="F129" s="155"/>
      <c r="G129" s="155"/>
      <c r="H129" s="230"/>
      <c r="I129" s="257"/>
      <c r="J129" s="257"/>
      <c r="K129" s="218"/>
      <c r="L129" s="218"/>
      <c r="M129" s="247"/>
      <c r="N129" s="247"/>
      <c r="O129" s="247"/>
      <c r="P129" s="247"/>
      <c r="Q129" s="218"/>
      <c r="R129" s="155"/>
      <c r="S129" s="155"/>
      <c r="T129" s="155"/>
      <c r="U129" s="155"/>
      <c r="V129" s="155"/>
      <c r="W129" s="155"/>
      <c r="X129" s="155"/>
      <c r="Y129" s="155"/>
      <c r="Z129" s="155"/>
      <c r="AA129" s="155"/>
      <c r="AB129" s="155"/>
      <c r="AC129" s="155"/>
      <c r="AD129" s="155"/>
      <c r="AE129" s="155"/>
      <c r="AF129" s="155"/>
      <c r="AG129" s="155"/>
      <c r="AH129" s="155"/>
      <c r="AI129" s="155"/>
      <c r="AJ129" s="155"/>
      <c r="AK129" s="155"/>
      <c r="AL129" s="155"/>
      <c r="AM129" s="155"/>
      <c r="AN129" s="155"/>
      <c r="AO129" s="155"/>
      <c r="AP129" s="155"/>
      <c r="AQ129" s="155"/>
      <c r="AR129" s="155"/>
      <c r="AS129" s="155"/>
      <c r="AT129" s="155"/>
      <c r="AU129" s="155"/>
      <c r="AV129" s="155"/>
      <c r="AW129" s="155"/>
      <c r="AX129" s="155"/>
      <c r="AY129" s="155"/>
      <c r="AZ129" s="155"/>
      <c r="BA129" s="155"/>
      <c r="BB129" s="155"/>
      <c r="BC129" s="155"/>
      <c r="BD129" s="155"/>
      <c r="BE129" s="155"/>
      <c r="BF129" s="155"/>
      <c r="BG129" s="155"/>
      <c r="BH129" s="155"/>
      <c r="BI129" s="155"/>
      <c r="BJ129" s="155"/>
      <c r="BK129" s="155"/>
      <c r="BL129" s="155"/>
      <c r="BM129" s="155"/>
      <c r="BN129" s="155"/>
      <c r="BO129" s="155"/>
      <c r="BP129" s="155"/>
      <c r="BQ129" s="155"/>
      <c r="BR129" s="155"/>
      <c r="BS129" s="155"/>
      <c r="BT129" s="155"/>
      <c r="BU129" s="155"/>
      <c r="BV129" s="155"/>
      <c r="BW129" s="155"/>
      <c r="BX129" s="155"/>
      <c r="BY129" s="155"/>
      <c r="BZ129" s="155"/>
      <c r="CA129" s="155"/>
      <c r="CB129" s="155"/>
      <c r="CC129" s="155"/>
      <c r="CD129" s="155"/>
      <c r="CE129" s="155"/>
      <c r="CF129" s="155"/>
      <c r="CG129" s="155"/>
      <c r="CH129" s="155"/>
      <c r="CI129" s="10"/>
    </row>
    <row r="130" spans="1:87" x14ac:dyDescent="0.2">
      <c r="A130" s="8"/>
      <c r="B130" s="218"/>
      <c r="C130" s="218"/>
      <c r="D130" s="155"/>
      <c r="E130" s="155"/>
      <c r="F130" s="155"/>
      <c r="G130" s="155"/>
      <c r="H130" s="230"/>
      <c r="I130" s="257"/>
      <c r="J130" s="257"/>
      <c r="K130" s="218"/>
      <c r="L130" s="218"/>
      <c r="M130" s="247"/>
      <c r="N130" s="247"/>
      <c r="O130" s="247"/>
      <c r="P130" s="247"/>
      <c r="Q130" s="218"/>
      <c r="R130" s="155"/>
      <c r="S130" s="155"/>
      <c r="T130" s="155"/>
      <c r="U130" s="155"/>
      <c r="V130" s="155"/>
      <c r="W130" s="155"/>
      <c r="X130" s="155"/>
      <c r="Y130" s="155"/>
      <c r="Z130" s="155"/>
      <c r="AA130" s="155"/>
      <c r="AB130" s="155"/>
      <c r="AC130" s="155"/>
      <c r="AD130" s="155"/>
      <c r="AE130" s="155"/>
      <c r="AF130" s="155"/>
      <c r="AG130" s="155"/>
      <c r="AH130" s="155"/>
      <c r="AI130" s="155"/>
      <c r="AJ130" s="155"/>
      <c r="AK130" s="155"/>
      <c r="AL130" s="155"/>
      <c r="AM130" s="155"/>
      <c r="AN130" s="155"/>
      <c r="AO130" s="155"/>
      <c r="AP130" s="155"/>
      <c r="AQ130" s="155"/>
      <c r="AR130" s="155"/>
      <c r="AS130" s="155"/>
      <c r="AT130" s="155"/>
      <c r="AU130" s="155"/>
      <c r="AV130" s="155"/>
      <c r="AW130" s="155"/>
      <c r="AX130" s="155"/>
      <c r="AY130" s="155"/>
      <c r="AZ130" s="155"/>
      <c r="BA130" s="155"/>
      <c r="BB130" s="155"/>
      <c r="BC130" s="155"/>
      <c r="BD130" s="155"/>
      <c r="BE130" s="155"/>
      <c r="BF130" s="155"/>
      <c r="BG130" s="155"/>
      <c r="BH130" s="155"/>
      <c r="BI130" s="155"/>
      <c r="BJ130" s="155"/>
      <c r="BK130" s="155"/>
      <c r="BL130" s="155"/>
      <c r="BM130" s="155"/>
      <c r="BN130" s="155"/>
      <c r="BO130" s="155"/>
      <c r="BP130" s="155"/>
      <c r="BQ130" s="155"/>
      <c r="BR130" s="155"/>
      <c r="BS130" s="155"/>
      <c r="BT130" s="155"/>
      <c r="BU130" s="155"/>
      <c r="BV130" s="155"/>
      <c r="BW130" s="155"/>
      <c r="BX130" s="155"/>
      <c r="BY130" s="155"/>
      <c r="BZ130" s="155"/>
      <c r="CA130" s="155"/>
      <c r="CB130" s="155"/>
      <c r="CC130" s="155"/>
      <c r="CD130" s="155"/>
      <c r="CE130" s="155"/>
      <c r="CF130" s="155"/>
      <c r="CG130" s="155"/>
      <c r="CH130" s="155"/>
      <c r="CI130" s="10"/>
    </row>
    <row r="131" spans="1:87" x14ac:dyDescent="0.2">
      <c r="A131" s="8"/>
      <c r="B131" s="218"/>
      <c r="C131" s="218"/>
      <c r="D131" s="155"/>
      <c r="E131" s="155"/>
      <c r="F131" s="155"/>
      <c r="G131" s="155"/>
      <c r="H131" s="230"/>
      <c r="I131" s="257"/>
      <c r="J131" s="257"/>
      <c r="K131" s="218"/>
      <c r="L131" s="218"/>
      <c r="M131" s="247"/>
      <c r="N131" s="247"/>
      <c r="O131" s="247"/>
      <c r="P131" s="247"/>
      <c r="Q131" s="218"/>
      <c r="R131" s="155"/>
      <c r="S131" s="155"/>
      <c r="T131" s="155"/>
      <c r="U131" s="155"/>
      <c r="V131" s="155"/>
      <c r="W131" s="155"/>
      <c r="X131" s="155"/>
      <c r="Y131" s="155"/>
      <c r="Z131" s="155"/>
      <c r="AA131" s="155"/>
      <c r="AB131" s="155"/>
      <c r="AC131" s="155"/>
      <c r="AD131" s="155"/>
      <c r="AE131" s="155"/>
      <c r="AF131" s="155"/>
      <c r="AG131" s="155"/>
      <c r="AH131" s="155"/>
      <c r="AI131" s="155"/>
      <c r="AJ131" s="155"/>
      <c r="AK131" s="155"/>
      <c r="AL131" s="155"/>
      <c r="AM131" s="155"/>
      <c r="AN131" s="155"/>
      <c r="AO131" s="155"/>
      <c r="AP131" s="155"/>
      <c r="AQ131" s="155"/>
      <c r="AR131" s="155"/>
      <c r="AS131" s="155"/>
      <c r="AT131" s="155"/>
      <c r="AU131" s="155"/>
      <c r="AV131" s="155"/>
      <c r="AW131" s="155"/>
      <c r="AX131" s="155"/>
      <c r="AY131" s="155"/>
      <c r="AZ131" s="155"/>
      <c r="BA131" s="155"/>
      <c r="BB131" s="155"/>
      <c r="BC131" s="155"/>
      <c r="BD131" s="155"/>
      <c r="BE131" s="155"/>
      <c r="BF131" s="155"/>
      <c r="BG131" s="155"/>
      <c r="BH131" s="155"/>
      <c r="BI131" s="155"/>
      <c r="BJ131" s="155"/>
      <c r="BK131" s="155"/>
      <c r="BL131" s="155"/>
      <c r="BM131" s="155"/>
      <c r="BN131" s="155"/>
      <c r="BO131" s="155"/>
      <c r="BP131" s="155"/>
      <c r="BQ131" s="155"/>
      <c r="BR131" s="155"/>
      <c r="BS131" s="155"/>
      <c r="BT131" s="155"/>
      <c r="BU131" s="155"/>
      <c r="BV131" s="155"/>
      <c r="BW131" s="155"/>
      <c r="BX131" s="155"/>
      <c r="BY131" s="155"/>
      <c r="BZ131" s="155"/>
      <c r="CA131" s="155"/>
      <c r="CB131" s="155"/>
      <c r="CC131" s="155"/>
      <c r="CD131" s="155"/>
      <c r="CE131" s="155"/>
      <c r="CF131" s="155"/>
      <c r="CG131" s="155"/>
      <c r="CH131" s="155"/>
      <c r="CI131" s="10"/>
    </row>
    <row r="132" spans="1:87" x14ac:dyDescent="0.2">
      <c r="A132" s="8"/>
      <c r="B132" s="218"/>
      <c r="C132" s="218"/>
      <c r="D132" s="155"/>
      <c r="E132" s="155"/>
      <c r="F132" s="155"/>
      <c r="G132" s="155"/>
      <c r="H132" s="230"/>
      <c r="I132" s="257"/>
      <c r="J132" s="257"/>
      <c r="K132" s="218"/>
      <c r="L132" s="218"/>
      <c r="M132" s="247"/>
      <c r="N132" s="247"/>
      <c r="O132" s="247"/>
      <c r="P132" s="247"/>
      <c r="Q132" s="218"/>
      <c r="R132" s="155"/>
      <c r="S132" s="155"/>
      <c r="T132" s="155"/>
      <c r="U132" s="155"/>
      <c r="V132" s="155"/>
      <c r="W132" s="155"/>
      <c r="X132" s="155"/>
      <c r="Y132" s="155"/>
      <c r="Z132" s="155"/>
      <c r="AA132" s="155"/>
      <c r="AB132" s="155"/>
      <c r="AC132" s="155"/>
      <c r="AD132" s="155"/>
      <c r="AE132" s="155"/>
      <c r="AF132" s="155"/>
      <c r="AG132" s="155"/>
      <c r="AH132" s="155"/>
      <c r="AI132" s="155"/>
      <c r="AJ132" s="155"/>
      <c r="AK132" s="155"/>
      <c r="AL132" s="155"/>
      <c r="AM132" s="155"/>
      <c r="AN132" s="155"/>
      <c r="AO132" s="155"/>
      <c r="AP132" s="155"/>
      <c r="AQ132" s="155"/>
      <c r="AR132" s="155"/>
      <c r="AS132" s="155"/>
      <c r="AT132" s="155"/>
      <c r="AU132" s="155"/>
      <c r="AV132" s="155"/>
      <c r="AW132" s="155"/>
      <c r="AX132" s="155"/>
      <c r="AY132" s="155"/>
      <c r="AZ132" s="155"/>
      <c r="BA132" s="155"/>
      <c r="BB132" s="155"/>
      <c r="BC132" s="155"/>
      <c r="BD132" s="155"/>
      <c r="BE132" s="155"/>
      <c r="BF132" s="155"/>
      <c r="BG132" s="155"/>
      <c r="BH132" s="155"/>
      <c r="BI132" s="155"/>
      <c r="BJ132" s="155"/>
      <c r="BK132" s="155"/>
      <c r="BL132" s="155"/>
      <c r="BM132" s="155"/>
      <c r="BN132" s="155"/>
      <c r="BO132" s="155"/>
      <c r="BP132" s="155"/>
      <c r="BQ132" s="155"/>
      <c r="BR132" s="155"/>
      <c r="BS132" s="155"/>
      <c r="BT132" s="155"/>
      <c r="BU132" s="155"/>
      <c r="BV132" s="155"/>
      <c r="BW132" s="155"/>
      <c r="BX132" s="155"/>
      <c r="BY132" s="155"/>
      <c r="BZ132" s="155"/>
      <c r="CA132" s="155"/>
      <c r="CB132" s="155"/>
      <c r="CC132" s="155"/>
      <c r="CD132" s="155"/>
      <c r="CE132" s="155"/>
      <c r="CF132" s="155"/>
      <c r="CG132" s="155"/>
      <c r="CH132" s="155"/>
      <c r="CI132" s="10"/>
    </row>
    <row r="133" spans="1:87" x14ac:dyDescent="0.2">
      <c r="A133" s="8"/>
      <c r="B133" s="218"/>
      <c r="C133" s="218"/>
      <c r="D133" s="155"/>
      <c r="E133" s="155"/>
      <c r="F133" s="155"/>
      <c r="G133" s="155"/>
      <c r="H133" s="230"/>
      <c r="I133" s="257"/>
      <c r="J133" s="257"/>
      <c r="K133" s="218"/>
      <c r="L133" s="218"/>
      <c r="M133" s="247"/>
      <c r="N133" s="247"/>
      <c r="O133" s="247"/>
      <c r="P133" s="247"/>
      <c r="Q133" s="218"/>
      <c r="R133" s="155"/>
      <c r="S133" s="155"/>
      <c r="T133" s="155"/>
      <c r="U133" s="155"/>
      <c r="V133" s="155"/>
      <c r="W133" s="155"/>
      <c r="X133" s="155"/>
      <c r="Y133" s="155"/>
      <c r="Z133" s="155"/>
      <c r="AA133" s="155"/>
      <c r="AB133" s="155"/>
      <c r="AC133" s="155"/>
      <c r="AD133" s="155"/>
      <c r="AE133" s="155"/>
      <c r="AF133" s="155"/>
      <c r="AG133" s="155"/>
      <c r="AH133" s="155"/>
      <c r="AI133" s="155"/>
      <c r="AJ133" s="155"/>
      <c r="AK133" s="155"/>
      <c r="AL133" s="155"/>
      <c r="AM133" s="155"/>
      <c r="AN133" s="155"/>
      <c r="AO133" s="155"/>
      <c r="AP133" s="155"/>
      <c r="AQ133" s="155"/>
      <c r="AR133" s="155"/>
      <c r="AS133" s="155"/>
      <c r="AT133" s="155"/>
      <c r="AU133" s="155"/>
      <c r="AV133" s="155"/>
      <c r="AW133" s="155"/>
      <c r="AX133" s="155"/>
      <c r="AY133" s="155"/>
      <c r="AZ133" s="155"/>
      <c r="BA133" s="155"/>
      <c r="BB133" s="155"/>
      <c r="BC133" s="155"/>
      <c r="BD133" s="155"/>
      <c r="BE133" s="155"/>
      <c r="BF133" s="155"/>
      <c r="BG133" s="155"/>
      <c r="BH133" s="155"/>
      <c r="BI133" s="155"/>
      <c r="BJ133" s="155"/>
      <c r="BK133" s="155"/>
      <c r="BL133" s="155"/>
      <c r="BM133" s="155"/>
      <c r="BN133" s="155"/>
      <c r="BO133" s="155"/>
      <c r="BP133" s="155"/>
      <c r="BQ133" s="155"/>
      <c r="BR133" s="155"/>
      <c r="BS133" s="155"/>
      <c r="BT133" s="155"/>
      <c r="BU133" s="155"/>
      <c r="BV133" s="155"/>
      <c r="BW133" s="155"/>
      <c r="BX133" s="155"/>
      <c r="BY133" s="155"/>
      <c r="BZ133" s="155"/>
      <c r="CA133" s="155"/>
      <c r="CB133" s="155"/>
      <c r="CC133" s="155"/>
      <c r="CD133" s="155"/>
      <c r="CE133" s="155"/>
      <c r="CF133" s="155"/>
      <c r="CG133" s="155"/>
      <c r="CH133" s="155"/>
      <c r="CI133" s="10"/>
    </row>
    <row r="134" spans="1:87" x14ac:dyDescent="0.2">
      <c r="A134" s="8"/>
      <c r="B134" s="218"/>
      <c r="C134" s="218"/>
      <c r="D134" s="155"/>
      <c r="E134" s="155"/>
      <c r="F134" s="155"/>
      <c r="G134" s="155"/>
      <c r="H134" s="230"/>
      <c r="I134" s="257"/>
      <c r="J134" s="257"/>
      <c r="K134" s="218"/>
      <c r="L134" s="218"/>
      <c r="M134" s="247"/>
      <c r="N134" s="247"/>
      <c r="O134" s="247"/>
      <c r="P134" s="247"/>
      <c r="Q134" s="218"/>
      <c r="R134" s="155"/>
      <c r="S134" s="155"/>
      <c r="T134" s="155"/>
      <c r="U134" s="155"/>
      <c r="V134" s="155"/>
      <c r="W134" s="155"/>
      <c r="X134" s="155"/>
      <c r="Y134" s="155"/>
      <c r="Z134" s="155"/>
      <c r="AA134" s="155"/>
      <c r="AB134" s="155"/>
      <c r="AC134" s="155"/>
      <c r="AD134" s="155"/>
      <c r="AE134" s="155"/>
      <c r="AF134" s="155"/>
      <c r="AG134" s="155"/>
      <c r="AH134" s="155"/>
      <c r="AI134" s="155"/>
      <c r="AJ134" s="155"/>
      <c r="AK134" s="155"/>
      <c r="AL134" s="155"/>
      <c r="AM134" s="155"/>
      <c r="AN134" s="155"/>
      <c r="AO134" s="155"/>
      <c r="AP134" s="155"/>
      <c r="AQ134" s="155"/>
      <c r="AR134" s="155"/>
      <c r="AS134" s="155"/>
      <c r="AT134" s="155"/>
      <c r="AU134" s="155"/>
      <c r="AV134" s="155"/>
      <c r="AW134" s="155"/>
      <c r="AX134" s="155"/>
      <c r="AY134" s="155"/>
      <c r="AZ134" s="155"/>
      <c r="BA134" s="155"/>
      <c r="BB134" s="155"/>
      <c r="BC134" s="155"/>
      <c r="BD134" s="155"/>
      <c r="BE134" s="155"/>
      <c r="BF134" s="155"/>
      <c r="BG134" s="155"/>
      <c r="BH134" s="155"/>
      <c r="BI134" s="155"/>
      <c r="BJ134" s="155"/>
      <c r="BK134" s="155"/>
      <c r="BL134" s="155"/>
      <c r="BM134" s="155"/>
      <c r="BN134" s="155"/>
      <c r="BO134" s="155"/>
      <c r="BP134" s="155"/>
      <c r="BQ134" s="155"/>
      <c r="BR134" s="155"/>
      <c r="BS134" s="155"/>
      <c r="BT134" s="155"/>
      <c r="BU134" s="155"/>
      <c r="BV134" s="155"/>
      <c r="BW134" s="155"/>
      <c r="BX134" s="155"/>
      <c r="BY134" s="155"/>
      <c r="BZ134" s="155"/>
      <c r="CA134" s="155"/>
      <c r="CB134" s="155"/>
      <c r="CC134" s="155"/>
      <c r="CD134" s="155"/>
      <c r="CE134" s="155"/>
      <c r="CF134" s="155"/>
      <c r="CG134" s="155"/>
      <c r="CH134" s="155"/>
      <c r="CI134" s="10"/>
    </row>
    <row r="135" spans="1:87" x14ac:dyDescent="0.2">
      <c r="A135" s="8"/>
      <c r="B135" s="218"/>
      <c r="C135" s="218"/>
      <c r="D135" s="155"/>
      <c r="E135" s="155"/>
      <c r="F135" s="155"/>
      <c r="G135" s="155"/>
      <c r="H135" s="230"/>
      <c r="I135" s="257"/>
      <c r="J135" s="257"/>
      <c r="K135" s="218"/>
      <c r="L135" s="218"/>
      <c r="M135" s="247"/>
      <c r="N135" s="247"/>
      <c r="O135" s="247"/>
      <c r="P135" s="247"/>
      <c r="Q135" s="218"/>
      <c r="R135" s="155"/>
      <c r="S135" s="155"/>
      <c r="T135" s="155"/>
      <c r="U135" s="155"/>
      <c r="V135" s="155"/>
      <c r="W135" s="155"/>
      <c r="X135" s="155"/>
      <c r="Y135" s="155"/>
      <c r="Z135" s="155"/>
      <c r="AA135" s="155"/>
      <c r="AB135" s="155"/>
      <c r="AC135" s="155"/>
      <c r="AD135" s="155"/>
      <c r="AE135" s="155"/>
      <c r="AF135" s="155"/>
      <c r="AG135" s="155"/>
      <c r="AH135" s="155"/>
      <c r="AI135" s="155"/>
      <c r="AJ135" s="155"/>
      <c r="AK135" s="155"/>
      <c r="AL135" s="155"/>
      <c r="AM135" s="155"/>
      <c r="AN135" s="155"/>
      <c r="AO135" s="155"/>
      <c r="AP135" s="155"/>
      <c r="AQ135" s="155"/>
      <c r="AR135" s="155"/>
      <c r="AS135" s="155"/>
      <c r="AT135" s="155"/>
      <c r="AU135" s="155"/>
      <c r="AV135" s="155"/>
      <c r="AW135" s="155"/>
      <c r="AX135" s="155"/>
      <c r="AY135" s="155"/>
      <c r="AZ135" s="155"/>
      <c r="BA135" s="155"/>
      <c r="BB135" s="155"/>
      <c r="BC135" s="155"/>
      <c r="BD135" s="155"/>
      <c r="BE135" s="155"/>
      <c r="BF135" s="155"/>
      <c r="BG135" s="155"/>
      <c r="BH135" s="155"/>
      <c r="BI135" s="155"/>
      <c r="BJ135" s="155"/>
      <c r="BK135" s="155"/>
      <c r="BL135" s="155"/>
      <c r="BM135" s="155"/>
      <c r="BN135" s="155"/>
      <c r="BO135" s="155"/>
      <c r="BP135" s="155"/>
      <c r="BQ135" s="155"/>
      <c r="BR135" s="155"/>
      <c r="BS135" s="155"/>
      <c r="BT135" s="155"/>
      <c r="BU135" s="155"/>
      <c r="BV135" s="155"/>
      <c r="BW135" s="155"/>
      <c r="BX135" s="155"/>
      <c r="BY135" s="155"/>
      <c r="BZ135" s="155"/>
      <c r="CA135" s="155"/>
      <c r="CB135" s="155"/>
      <c r="CC135" s="155"/>
      <c r="CD135" s="155"/>
      <c r="CE135" s="155"/>
      <c r="CF135" s="155"/>
      <c r="CG135" s="155"/>
      <c r="CH135" s="155"/>
      <c r="CI135" s="10"/>
    </row>
    <row r="136" spans="1:87" x14ac:dyDescent="0.2">
      <c r="A136" s="8"/>
      <c r="B136" s="218"/>
      <c r="C136" s="218"/>
      <c r="D136" s="155"/>
      <c r="E136" s="155"/>
      <c r="F136" s="155"/>
      <c r="G136" s="155"/>
      <c r="H136" s="230"/>
      <c r="I136" s="257"/>
      <c r="J136" s="257"/>
      <c r="K136" s="218"/>
      <c r="L136" s="218"/>
      <c r="M136" s="247"/>
      <c r="N136" s="247"/>
      <c r="O136" s="247"/>
      <c r="P136" s="247"/>
      <c r="Q136" s="218"/>
      <c r="R136" s="155"/>
      <c r="S136" s="155"/>
      <c r="T136" s="155"/>
      <c r="U136" s="155"/>
      <c r="V136" s="155"/>
      <c r="W136" s="155"/>
      <c r="X136" s="155"/>
      <c r="Y136" s="155"/>
      <c r="Z136" s="155"/>
      <c r="AA136" s="155"/>
      <c r="AB136" s="155"/>
      <c r="AC136" s="155"/>
      <c r="AD136" s="155"/>
      <c r="AE136" s="155"/>
      <c r="AF136" s="155"/>
      <c r="AG136" s="155"/>
      <c r="AH136" s="155"/>
      <c r="AI136" s="155"/>
      <c r="AJ136" s="155"/>
      <c r="AK136" s="155"/>
      <c r="AL136" s="155"/>
      <c r="AM136" s="155"/>
      <c r="AN136" s="155"/>
      <c r="AO136" s="155"/>
      <c r="AP136" s="155"/>
      <c r="AQ136" s="155"/>
      <c r="AR136" s="155"/>
      <c r="AS136" s="155"/>
      <c r="AT136" s="155"/>
      <c r="AU136" s="155"/>
      <c r="AV136" s="155"/>
      <c r="AW136" s="155"/>
      <c r="AX136" s="155"/>
      <c r="AY136" s="155"/>
      <c r="AZ136" s="155"/>
      <c r="BA136" s="155"/>
      <c r="BB136" s="155"/>
      <c r="BC136" s="155"/>
      <c r="BD136" s="155"/>
      <c r="BE136" s="155"/>
      <c r="BF136" s="155"/>
      <c r="BG136" s="155"/>
      <c r="BH136" s="155"/>
      <c r="BI136" s="155"/>
      <c r="BJ136" s="155"/>
      <c r="BK136" s="155"/>
      <c r="BL136" s="155"/>
      <c r="BM136" s="155"/>
      <c r="BN136" s="155"/>
      <c r="BO136" s="155"/>
      <c r="BP136" s="155"/>
      <c r="BQ136" s="155"/>
      <c r="BR136" s="155"/>
      <c r="BS136" s="155"/>
      <c r="BT136" s="155"/>
      <c r="BU136" s="155"/>
      <c r="BV136" s="155"/>
      <c r="BW136" s="155"/>
      <c r="BX136" s="155"/>
      <c r="BY136" s="155"/>
      <c r="BZ136" s="155"/>
      <c r="CA136" s="155"/>
      <c r="CB136" s="155"/>
      <c r="CC136" s="155"/>
      <c r="CD136" s="155"/>
      <c r="CE136" s="155"/>
      <c r="CF136" s="155"/>
      <c r="CG136" s="155"/>
      <c r="CH136" s="155"/>
      <c r="CI136" s="10"/>
    </row>
    <row r="137" spans="1:87" x14ac:dyDescent="0.2">
      <c r="A137" s="8"/>
      <c r="B137" s="218"/>
      <c r="C137" s="218"/>
      <c r="D137" s="155"/>
      <c r="E137" s="155"/>
      <c r="F137" s="155"/>
      <c r="G137" s="155"/>
      <c r="H137" s="230"/>
      <c r="I137" s="257"/>
      <c r="J137" s="257"/>
      <c r="K137" s="218"/>
      <c r="L137" s="218"/>
      <c r="M137" s="247"/>
      <c r="N137" s="247"/>
      <c r="O137" s="247"/>
      <c r="P137" s="247"/>
      <c r="Q137" s="218"/>
      <c r="R137" s="155"/>
      <c r="S137" s="155"/>
      <c r="T137" s="155"/>
      <c r="U137" s="155"/>
      <c r="V137" s="155"/>
      <c r="W137" s="155"/>
      <c r="X137" s="155"/>
      <c r="Y137" s="155"/>
      <c r="Z137" s="155"/>
      <c r="AA137" s="155"/>
      <c r="AB137" s="155"/>
      <c r="AC137" s="155"/>
      <c r="AD137" s="155"/>
      <c r="AE137" s="155"/>
      <c r="AF137" s="155"/>
      <c r="AG137" s="155"/>
      <c r="AH137" s="155"/>
      <c r="AI137" s="155"/>
      <c r="AJ137" s="155"/>
      <c r="AK137" s="155"/>
      <c r="AL137" s="155"/>
      <c r="AM137" s="155"/>
      <c r="AN137" s="155"/>
      <c r="AO137" s="155"/>
      <c r="AP137" s="155"/>
      <c r="AQ137" s="155"/>
      <c r="AR137" s="155"/>
      <c r="AS137" s="155"/>
      <c r="AT137" s="155"/>
      <c r="AU137" s="155"/>
      <c r="AV137" s="155"/>
      <c r="AW137" s="155"/>
      <c r="AX137" s="155"/>
      <c r="AY137" s="155"/>
      <c r="AZ137" s="155"/>
      <c r="BA137" s="155"/>
      <c r="BB137" s="155"/>
      <c r="BC137" s="155"/>
      <c r="BD137" s="155"/>
      <c r="BE137" s="155"/>
      <c r="BF137" s="155"/>
      <c r="BG137" s="155"/>
      <c r="BH137" s="155"/>
      <c r="BI137" s="155"/>
      <c r="BJ137" s="155"/>
      <c r="BK137" s="155"/>
      <c r="BL137" s="155"/>
      <c r="BM137" s="155"/>
      <c r="BN137" s="155"/>
      <c r="BO137" s="155"/>
      <c r="BP137" s="155"/>
      <c r="BQ137" s="155"/>
      <c r="BR137" s="155"/>
      <c r="BS137" s="155"/>
      <c r="BT137" s="155"/>
      <c r="BU137" s="155"/>
      <c r="BV137" s="155"/>
      <c r="BW137" s="155"/>
      <c r="BX137" s="155"/>
      <c r="BY137" s="155"/>
      <c r="BZ137" s="155"/>
      <c r="CA137" s="155"/>
      <c r="CB137" s="155"/>
      <c r="CC137" s="155"/>
      <c r="CD137" s="155"/>
      <c r="CE137" s="155"/>
      <c r="CF137" s="155"/>
      <c r="CG137" s="155"/>
      <c r="CH137" s="155"/>
      <c r="CI137" s="10"/>
    </row>
    <row r="138" spans="1:87" x14ac:dyDescent="0.2">
      <c r="A138" s="8"/>
      <c r="B138" s="218"/>
      <c r="C138" s="218"/>
      <c r="D138" s="155"/>
      <c r="E138" s="155"/>
      <c r="F138" s="155"/>
      <c r="G138" s="155"/>
      <c r="H138" s="230"/>
      <c r="I138" s="257"/>
      <c r="J138" s="257"/>
      <c r="K138" s="218"/>
      <c r="L138" s="218"/>
      <c r="M138" s="247"/>
      <c r="N138" s="247"/>
      <c r="O138" s="247"/>
      <c r="P138" s="247"/>
      <c r="Q138" s="218"/>
      <c r="R138" s="155"/>
      <c r="S138" s="155"/>
      <c r="T138" s="155"/>
      <c r="U138" s="155"/>
      <c r="V138" s="155"/>
      <c r="W138" s="155"/>
      <c r="X138" s="155"/>
      <c r="Y138" s="155"/>
      <c r="Z138" s="155"/>
      <c r="AA138" s="155"/>
      <c r="AB138" s="155"/>
      <c r="AC138" s="155"/>
      <c r="AD138" s="155"/>
      <c r="AE138" s="155"/>
      <c r="AF138" s="155"/>
      <c r="AG138" s="155"/>
      <c r="AH138" s="155"/>
      <c r="AI138" s="155"/>
      <c r="AJ138" s="155"/>
      <c r="AK138" s="155"/>
      <c r="AL138" s="155"/>
      <c r="AM138" s="155"/>
      <c r="AN138" s="155"/>
      <c r="AO138" s="155"/>
      <c r="AP138" s="155"/>
      <c r="AQ138" s="155"/>
      <c r="AR138" s="155"/>
      <c r="AS138" s="155"/>
      <c r="AT138" s="155"/>
      <c r="AU138" s="155"/>
      <c r="AV138" s="155"/>
      <c r="AW138" s="155"/>
      <c r="AX138" s="155"/>
      <c r="AY138" s="155"/>
      <c r="AZ138" s="155"/>
      <c r="BA138" s="155"/>
      <c r="BB138" s="155"/>
      <c r="BC138" s="155"/>
      <c r="BD138" s="155"/>
      <c r="BE138" s="155"/>
      <c r="BF138" s="155"/>
      <c r="BG138" s="155"/>
      <c r="BH138" s="155"/>
      <c r="BI138" s="155"/>
      <c r="BJ138" s="155"/>
      <c r="BK138" s="155"/>
      <c r="BL138" s="155"/>
      <c r="BM138" s="155"/>
      <c r="BN138" s="155"/>
      <c r="BO138" s="155"/>
      <c r="BP138" s="155"/>
      <c r="BQ138" s="155"/>
      <c r="BR138" s="155"/>
      <c r="BS138" s="155"/>
      <c r="BT138" s="155"/>
      <c r="BU138" s="155"/>
      <c r="BV138" s="155"/>
      <c r="BW138" s="155"/>
      <c r="BX138" s="155"/>
      <c r="BY138" s="155"/>
      <c r="BZ138" s="155"/>
      <c r="CA138" s="155"/>
      <c r="CB138" s="155"/>
      <c r="CC138" s="155"/>
      <c r="CD138" s="155"/>
      <c r="CE138" s="155"/>
      <c r="CF138" s="155"/>
      <c r="CG138" s="155"/>
      <c r="CH138" s="155"/>
      <c r="CI138" s="10"/>
    </row>
    <row r="139" spans="1:87" x14ac:dyDescent="0.2">
      <c r="A139" s="8"/>
      <c r="B139" s="218"/>
      <c r="C139" s="218"/>
      <c r="D139" s="155"/>
      <c r="E139" s="155"/>
      <c r="F139" s="155"/>
      <c r="G139" s="155"/>
      <c r="H139" s="230"/>
      <c r="I139" s="257"/>
      <c r="J139" s="257"/>
      <c r="K139" s="218"/>
      <c r="L139" s="218"/>
      <c r="M139" s="247"/>
      <c r="N139" s="247"/>
      <c r="O139" s="247"/>
      <c r="P139" s="247"/>
      <c r="Q139" s="218"/>
      <c r="R139" s="155"/>
      <c r="S139" s="155"/>
      <c r="T139" s="155"/>
      <c r="U139" s="155"/>
      <c r="V139" s="155"/>
      <c r="W139" s="155"/>
      <c r="X139" s="155"/>
      <c r="Y139" s="155"/>
      <c r="Z139" s="155"/>
      <c r="AA139" s="155"/>
      <c r="AB139" s="155"/>
      <c r="AC139" s="155"/>
      <c r="AD139" s="155"/>
      <c r="AE139" s="155"/>
      <c r="AF139" s="155"/>
      <c r="AG139" s="155"/>
      <c r="AH139" s="155"/>
      <c r="AI139" s="155"/>
      <c r="AJ139" s="155"/>
      <c r="AK139" s="155"/>
      <c r="AL139" s="155"/>
      <c r="AM139" s="155"/>
      <c r="AN139" s="155"/>
      <c r="AO139" s="155"/>
      <c r="AP139" s="155"/>
      <c r="AQ139" s="155"/>
      <c r="AR139" s="155"/>
      <c r="AS139" s="155"/>
      <c r="AT139" s="155"/>
      <c r="AU139" s="155"/>
      <c r="AV139" s="155"/>
      <c r="AW139" s="155"/>
      <c r="AX139" s="155"/>
      <c r="AY139" s="155"/>
      <c r="AZ139" s="155"/>
      <c r="BA139" s="155"/>
      <c r="BB139" s="155"/>
      <c r="BC139" s="155"/>
      <c r="BD139" s="155"/>
      <c r="BE139" s="155"/>
      <c r="BF139" s="155"/>
      <c r="BG139" s="155"/>
      <c r="BH139" s="155"/>
      <c r="BI139" s="155"/>
      <c r="BJ139" s="155"/>
      <c r="BK139" s="155"/>
      <c r="BL139" s="155"/>
      <c r="BM139" s="155"/>
      <c r="BN139" s="155"/>
      <c r="BO139" s="155"/>
      <c r="BP139" s="155"/>
      <c r="BQ139" s="155"/>
      <c r="BR139" s="155"/>
      <c r="BS139" s="155"/>
      <c r="BT139" s="155"/>
      <c r="BU139" s="155"/>
      <c r="BV139" s="155"/>
      <c r="BW139" s="155"/>
      <c r="BX139" s="155"/>
      <c r="BY139" s="155"/>
      <c r="BZ139" s="155"/>
      <c r="CA139" s="155"/>
      <c r="CB139" s="155"/>
      <c r="CC139" s="155"/>
      <c r="CD139" s="155"/>
      <c r="CE139" s="155"/>
      <c r="CF139" s="155"/>
      <c r="CG139" s="155"/>
      <c r="CH139" s="155"/>
      <c r="CI139" s="10"/>
    </row>
    <row r="140" spans="1:87" x14ac:dyDescent="0.2">
      <c r="A140" s="8"/>
      <c r="B140" s="218"/>
      <c r="C140" s="218"/>
      <c r="D140" s="155"/>
      <c r="E140" s="155"/>
      <c r="F140" s="155"/>
      <c r="G140" s="155"/>
      <c r="H140" s="230"/>
      <c r="I140" s="257"/>
      <c r="J140" s="257"/>
      <c r="K140" s="218"/>
      <c r="L140" s="218"/>
      <c r="M140" s="247"/>
      <c r="N140" s="247"/>
      <c r="O140" s="247"/>
      <c r="P140" s="247"/>
      <c r="Q140" s="218"/>
      <c r="R140" s="155"/>
      <c r="S140" s="155"/>
      <c r="T140" s="155"/>
      <c r="U140" s="155"/>
      <c r="V140" s="155"/>
      <c r="W140" s="155"/>
      <c r="X140" s="155"/>
      <c r="Y140" s="155"/>
      <c r="Z140" s="155"/>
      <c r="AA140" s="155"/>
      <c r="AB140" s="155"/>
      <c r="AC140" s="155"/>
      <c r="AD140" s="155"/>
      <c r="AE140" s="155"/>
      <c r="AF140" s="155"/>
      <c r="AG140" s="155"/>
      <c r="AH140" s="155"/>
      <c r="AI140" s="155"/>
      <c r="AJ140" s="155"/>
      <c r="AK140" s="155"/>
      <c r="AL140" s="155"/>
      <c r="AM140" s="155"/>
      <c r="AN140" s="155"/>
      <c r="AO140" s="155"/>
      <c r="AP140" s="155"/>
      <c r="AQ140" s="155"/>
      <c r="AR140" s="155"/>
      <c r="AS140" s="155"/>
      <c r="AT140" s="155"/>
      <c r="AU140" s="155"/>
      <c r="AV140" s="155"/>
      <c r="AW140" s="155"/>
      <c r="AX140" s="155"/>
      <c r="AY140" s="155"/>
      <c r="AZ140" s="155"/>
      <c r="BA140" s="155"/>
      <c r="BB140" s="155"/>
      <c r="BC140" s="155"/>
      <c r="BD140" s="155"/>
      <c r="BE140" s="155"/>
      <c r="BF140" s="155"/>
      <c r="BG140" s="155"/>
      <c r="BH140" s="155"/>
      <c r="BI140" s="155"/>
      <c r="BJ140" s="155"/>
      <c r="BK140" s="155"/>
      <c r="BL140" s="155"/>
      <c r="BM140" s="155"/>
      <c r="BN140" s="155"/>
      <c r="BO140" s="155"/>
      <c r="BP140" s="155"/>
      <c r="BQ140" s="155"/>
      <c r="BR140" s="155"/>
      <c r="BS140" s="155"/>
      <c r="BT140" s="155"/>
      <c r="BU140" s="155"/>
      <c r="BV140" s="155"/>
      <c r="BW140" s="155"/>
      <c r="BX140" s="155"/>
      <c r="BY140" s="155"/>
      <c r="BZ140" s="155"/>
      <c r="CA140" s="155"/>
      <c r="CB140" s="155"/>
      <c r="CC140" s="155"/>
      <c r="CD140" s="155"/>
      <c r="CE140" s="155"/>
      <c r="CF140" s="155"/>
      <c r="CG140" s="155"/>
      <c r="CH140" s="155"/>
      <c r="CI140" s="10"/>
    </row>
    <row r="141" spans="1:87" x14ac:dyDescent="0.2">
      <c r="A141" s="8"/>
      <c r="B141" s="218"/>
      <c r="C141" s="218"/>
      <c r="D141" s="155"/>
      <c r="E141" s="155"/>
      <c r="F141" s="155"/>
      <c r="G141" s="155"/>
      <c r="H141" s="230"/>
      <c r="I141" s="257"/>
      <c r="J141" s="257"/>
      <c r="K141" s="218"/>
      <c r="L141" s="218"/>
      <c r="M141" s="247"/>
      <c r="N141" s="247"/>
      <c r="O141" s="247"/>
      <c r="P141" s="247"/>
      <c r="Q141" s="218"/>
      <c r="R141" s="155"/>
      <c r="S141" s="155"/>
      <c r="T141" s="155"/>
      <c r="U141" s="155"/>
      <c r="V141" s="155"/>
      <c r="W141" s="155"/>
      <c r="X141" s="155"/>
      <c r="Y141" s="155"/>
      <c r="Z141" s="155"/>
      <c r="AA141" s="155"/>
      <c r="AB141" s="155"/>
      <c r="AC141" s="155"/>
      <c r="AD141" s="155"/>
      <c r="AE141" s="155"/>
      <c r="AF141" s="155"/>
      <c r="AG141" s="155"/>
      <c r="AH141" s="155"/>
      <c r="AI141" s="155"/>
      <c r="AJ141" s="155"/>
      <c r="AK141" s="155"/>
      <c r="AL141" s="155"/>
      <c r="AM141" s="155"/>
      <c r="AN141" s="155"/>
      <c r="AO141" s="155"/>
      <c r="AP141" s="155"/>
      <c r="AQ141" s="155"/>
      <c r="AR141" s="155"/>
      <c r="AS141" s="155"/>
      <c r="AT141" s="155"/>
      <c r="AU141" s="155"/>
      <c r="AV141" s="155"/>
      <c r="AW141" s="155"/>
      <c r="AX141" s="155"/>
      <c r="AY141" s="155"/>
      <c r="AZ141" s="155"/>
      <c r="BA141" s="155"/>
      <c r="BB141" s="155"/>
      <c r="BC141" s="155"/>
      <c r="BD141" s="155"/>
      <c r="BE141" s="155"/>
      <c r="BF141" s="155"/>
      <c r="BG141" s="155"/>
      <c r="BH141" s="155"/>
      <c r="BI141" s="155"/>
      <c r="BJ141" s="155"/>
      <c r="BK141" s="155"/>
      <c r="BL141" s="155"/>
      <c r="BM141" s="155"/>
      <c r="BN141" s="155"/>
      <c r="BO141" s="155"/>
      <c r="BP141" s="155"/>
      <c r="BQ141" s="155"/>
      <c r="BR141" s="155"/>
      <c r="BS141" s="155"/>
      <c r="BT141" s="155"/>
      <c r="BU141" s="155"/>
      <c r="BV141" s="155"/>
      <c r="BW141" s="155"/>
      <c r="BX141" s="155"/>
      <c r="BY141" s="155"/>
      <c r="BZ141" s="155"/>
      <c r="CA141" s="155"/>
      <c r="CB141" s="155"/>
      <c r="CC141" s="155"/>
      <c r="CD141" s="155"/>
      <c r="CE141" s="155"/>
      <c r="CF141" s="155"/>
      <c r="CG141" s="155"/>
      <c r="CH141" s="155"/>
      <c r="CI141" s="10"/>
    </row>
    <row r="142" spans="1:87" x14ac:dyDescent="0.2">
      <c r="A142" s="8"/>
      <c r="B142" s="218"/>
      <c r="C142" s="218"/>
      <c r="D142" s="155"/>
      <c r="E142" s="155"/>
      <c r="F142" s="155"/>
      <c r="G142" s="155"/>
      <c r="H142" s="230"/>
      <c r="I142" s="257"/>
      <c r="J142" s="257"/>
      <c r="K142" s="218"/>
      <c r="L142" s="218"/>
      <c r="M142" s="247"/>
      <c r="N142" s="247"/>
      <c r="O142" s="247"/>
      <c r="P142" s="247"/>
      <c r="Q142" s="218"/>
      <c r="R142" s="155"/>
      <c r="S142" s="155"/>
      <c r="T142" s="155"/>
      <c r="U142" s="155"/>
      <c r="V142" s="155"/>
      <c r="W142" s="155"/>
      <c r="X142" s="155"/>
      <c r="Y142" s="155"/>
      <c r="Z142" s="155"/>
      <c r="AA142" s="155"/>
      <c r="AB142" s="155"/>
      <c r="AC142" s="155"/>
      <c r="AD142" s="155"/>
      <c r="AE142" s="155"/>
      <c r="AF142" s="155"/>
      <c r="AG142" s="155"/>
      <c r="AH142" s="155"/>
      <c r="AI142" s="155"/>
      <c r="AJ142" s="155"/>
      <c r="AK142" s="155"/>
      <c r="AL142" s="155"/>
      <c r="AM142" s="155"/>
      <c r="AN142" s="155"/>
      <c r="AO142" s="155"/>
      <c r="AP142" s="155"/>
      <c r="AQ142" s="155"/>
      <c r="AR142" s="155"/>
      <c r="AS142" s="155"/>
      <c r="AT142" s="155"/>
      <c r="AU142" s="155"/>
      <c r="AV142" s="155"/>
      <c r="AW142" s="155"/>
      <c r="AX142" s="155"/>
      <c r="AY142" s="155"/>
      <c r="AZ142" s="155"/>
      <c r="BA142" s="155"/>
      <c r="BB142" s="155"/>
      <c r="BC142" s="155"/>
      <c r="BD142" s="155"/>
      <c r="BE142" s="155"/>
      <c r="BF142" s="155"/>
      <c r="BG142" s="155"/>
      <c r="BH142" s="155"/>
      <c r="BI142" s="155"/>
      <c r="BJ142" s="155"/>
      <c r="BK142" s="155"/>
      <c r="BL142" s="155"/>
      <c r="BM142" s="155"/>
      <c r="BN142" s="155"/>
      <c r="BO142" s="155"/>
      <c r="BP142" s="155"/>
      <c r="BQ142" s="155"/>
      <c r="BR142" s="155"/>
      <c r="BS142" s="155"/>
      <c r="BT142" s="155"/>
      <c r="BU142" s="155"/>
      <c r="BV142" s="155"/>
      <c r="BW142" s="155"/>
      <c r="BX142" s="155"/>
      <c r="BY142" s="155"/>
      <c r="BZ142" s="155"/>
      <c r="CA142" s="155"/>
      <c r="CB142" s="155"/>
      <c r="CC142" s="155"/>
      <c r="CD142" s="155"/>
      <c r="CE142" s="155"/>
      <c r="CF142" s="155"/>
      <c r="CG142" s="155"/>
      <c r="CH142" s="155"/>
      <c r="CI142" s="10"/>
    </row>
    <row r="143" spans="1:87" x14ac:dyDescent="0.2">
      <c r="A143" s="8"/>
      <c r="B143" s="218"/>
      <c r="C143" s="218"/>
      <c r="D143" s="155"/>
      <c r="E143" s="155"/>
      <c r="F143" s="155"/>
      <c r="G143" s="155"/>
      <c r="H143" s="230"/>
      <c r="I143" s="257"/>
      <c r="J143" s="257"/>
      <c r="K143" s="218"/>
      <c r="L143" s="218"/>
      <c r="M143" s="247"/>
      <c r="N143" s="247"/>
      <c r="O143" s="247"/>
      <c r="P143" s="247"/>
      <c r="Q143" s="218"/>
      <c r="R143" s="155"/>
      <c r="S143" s="155"/>
      <c r="T143" s="155"/>
      <c r="U143" s="155"/>
      <c r="V143" s="155"/>
      <c r="W143" s="155"/>
      <c r="X143" s="155"/>
      <c r="Y143" s="155"/>
      <c r="Z143" s="155"/>
      <c r="AA143" s="155"/>
      <c r="AB143" s="155"/>
      <c r="AC143" s="155"/>
      <c r="AD143" s="155"/>
      <c r="AE143" s="155"/>
      <c r="AF143" s="155"/>
      <c r="AG143" s="155"/>
      <c r="AH143" s="155"/>
      <c r="AI143" s="155"/>
      <c r="AJ143" s="155"/>
      <c r="AK143" s="155"/>
      <c r="AL143" s="155"/>
      <c r="AM143" s="155"/>
      <c r="AN143" s="155"/>
      <c r="AO143" s="155"/>
      <c r="AP143" s="155"/>
      <c r="AQ143" s="155"/>
      <c r="AR143" s="155"/>
      <c r="AS143" s="155"/>
      <c r="AT143" s="155"/>
      <c r="AU143" s="155"/>
      <c r="AV143" s="155"/>
      <c r="AW143" s="155"/>
      <c r="AX143" s="155"/>
      <c r="AY143" s="155"/>
      <c r="AZ143" s="155"/>
      <c r="BA143" s="155"/>
      <c r="BB143" s="155"/>
      <c r="BC143" s="155"/>
      <c r="BD143" s="155"/>
      <c r="BE143" s="155"/>
      <c r="BF143" s="155"/>
      <c r="BG143" s="155"/>
      <c r="BH143" s="155"/>
      <c r="BI143" s="155"/>
      <c r="BJ143" s="155"/>
      <c r="BK143" s="155"/>
      <c r="BL143" s="155"/>
      <c r="BM143" s="155"/>
      <c r="BN143" s="155"/>
      <c r="BO143" s="155"/>
      <c r="BP143" s="155"/>
      <c r="BQ143" s="155"/>
      <c r="BR143" s="155"/>
      <c r="BS143" s="155"/>
      <c r="BT143" s="155"/>
      <c r="BU143" s="155"/>
      <c r="BV143" s="155"/>
      <c r="BW143" s="155"/>
      <c r="BX143" s="155"/>
      <c r="BY143" s="155"/>
      <c r="BZ143" s="155"/>
      <c r="CA143" s="155"/>
      <c r="CB143" s="155"/>
      <c r="CC143" s="155"/>
      <c r="CD143" s="155"/>
      <c r="CE143" s="155"/>
      <c r="CF143" s="155"/>
      <c r="CG143" s="155"/>
      <c r="CH143" s="155"/>
      <c r="CI143" s="10"/>
    </row>
    <row r="144" spans="1:87" x14ac:dyDescent="0.2">
      <c r="A144" s="8"/>
      <c r="B144" s="218"/>
      <c r="C144" s="218"/>
      <c r="D144" s="155"/>
      <c r="E144" s="155"/>
      <c r="F144" s="155"/>
      <c r="G144" s="155"/>
      <c r="H144" s="230"/>
      <c r="I144" s="257"/>
      <c r="J144" s="257"/>
      <c r="K144" s="218"/>
      <c r="L144" s="218"/>
      <c r="M144" s="247"/>
      <c r="N144" s="247"/>
      <c r="O144" s="247"/>
      <c r="P144" s="247"/>
      <c r="Q144" s="218"/>
      <c r="R144" s="155"/>
      <c r="S144" s="155"/>
      <c r="T144" s="155"/>
      <c r="U144" s="155"/>
      <c r="V144" s="155"/>
      <c r="W144" s="155"/>
      <c r="X144" s="155"/>
      <c r="Y144" s="155"/>
      <c r="Z144" s="155"/>
      <c r="AA144" s="155"/>
      <c r="AB144" s="155"/>
      <c r="AC144" s="155"/>
      <c r="AD144" s="155"/>
      <c r="AE144" s="155"/>
      <c r="AF144" s="155"/>
      <c r="AG144" s="155"/>
      <c r="AH144" s="155"/>
      <c r="AI144" s="155"/>
      <c r="AJ144" s="155"/>
      <c r="AK144" s="155"/>
      <c r="AL144" s="155"/>
      <c r="AM144" s="155"/>
      <c r="AN144" s="155"/>
      <c r="AO144" s="155"/>
      <c r="AP144" s="155"/>
      <c r="AQ144" s="155"/>
      <c r="AR144" s="155"/>
      <c r="AS144" s="155"/>
      <c r="AT144" s="155"/>
      <c r="AU144" s="155"/>
      <c r="AV144" s="155"/>
      <c r="AW144" s="155"/>
      <c r="AX144" s="155"/>
      <c r="AY144" s="155"/>
      <c r="AZ144" s="155"/>
      <c r="BA144" s="155"/>
      <c r="BB144" s="155"/>
      <c r="BC144" s="155"/>
      <c r="BD144" s="155"/>
      <c r="BE144" s="155"/>
      <c r="BF144" s="155"/>
      <c r="BG144" s="155"/>
      <c r="BH144" s="155"/>
      <c r="BI144" s="155"/>
      <c r="BJ144" s="155"/>
      <c r="BK144" s="155"/>
      <c r="BL144" s="155"/>
      <c r="BM144" s="155"/>
      <c r="BN144" s="155"/>
      <c r="BO144" s="155"/>
      <c r="BP144" s="155"/>
      <c r="BQ144" s="155"/>
      <c r="BR144" s="155"/>
      <c r="BS144" s="155"/>
      <c r="BT144" s="155"/>
      <c r="BU144" s="155"/>
      <c r="BV144" s="155"/>
      <c r="BW144" s="155"/>
      <c r="BX144" s="155"/>
      <c r="BY144" s="155"/>
      <c r="BZ144" s="155"/>
      <c r="CA144" s="155"/>
      <c r="CB144" s="155"/>
      <c r="CC144" s="155"/>
      <c r="CD144" s="155"/>
      <c r="CE144" s="155"/>
      <c r="CF144" s="155"/>
      <c r="CG144" s="155"/>
      <c r="CH144" s="155"/>
      <c r="CI144" s="10"/>
    </row>
    <row r="145" spans="1:87" x14ac:dyDescent="0.2">
      <c r="A145" s="8"/>
      <c r="B145" s="218"/>
      <c r="C145" s="218"/>
      <c r="D145" s="155"/>
      <c r="E145" s="155"/>
      <c r="F145" s="155"/>
      <c r="G145" s="155"/>
      <c r="H145" s="230"/>
      <c r="I145" s="257"/>
      <c r="J145" s="257"/>
      <c r="K145" s="218"/>
      <c r="L145" s="218"/>
      <c r="M145" s="247"/>
      <c r="N145" s="247"/>
      <c r="O145" s="247"/>
      <c r="P145" s="247"/>
      <c r="Q145" s="218"/>
      <c r="R145" s="155"/>
      <c r="S145" s="155"/>
      <c r="T145" s="155"/>
      <c r="U145" s="155"/>
      <c r="V145" s="155"/>
      <c r="W145" s="155"/>
      <c r="X145" s="155"/>
      <c r="Y145" s="155"/>
      <c r="Z145" s="155"/>
      <c r="AA145" s="155"/>
      <c r="AB145" s="155"/>
      <c r="AC145" s="155"/>
      <c r="AD145" s="155"/>
      <c r="AE145" s="155"/>
      <c r="AF145" s="155"/>
      <c r="AG145" s="155"/>
      <c r="AH145" s="155"/>
      <c r="AI145" s="155"/>
      <c r="AJ145" s="155"/>
      <c r="AK145" s="155"/>
      <c r="AL145" s="155"/>
      <c r="AM145" s="155"/>
      <c r="AN145" s="155"/>
      <c r="AO145" s="155"/>
      <c r="AP145" s="155"/>
      <c r="AQ145" s="155"/>
      <c r="AR145" s="155"/>
      <c r="AS145" s="155"/>
      <c r="AT145" s="155"/>
      <c r="AU145" s="155"/>
      <c r="AV145" s="155"/>
      <c r="AW145" s="155"/>
      <c r="AX145" s="155"/>
      <c r="AY145" s="155"/>
      <c r="AZ145" s="155"/>
      <c r="BA145" s="155"/>
      <c r="BB145" s="155"/>
      <c r="BC145" s="155"/>
      <c r="BD145" s="155"/>
      <c r="BE145" s="155"/>
      <c r="BF145" s="155"/>
      <c r="BG145" s="155"/>
      <c r="BH145" s="155"/>
      <c r="BI145" s="155"/>
      <c r="BJ145" s="155"/>
      <c r="BK145" s="155"/>
      <c r="BL145" s="155"/>
      <c r="BM145" s="155"/>
      <c r="BN145" s="155"/>
      <c r="BO145" s="155"/>
      <c r="BP145" s="155"/>
      <c r="BQ145" s="155"/>
      <c r="BR145" s="155"/>
      <c r="BS145" s="155"/>
      <c r="BT145" s="155"/>
      <c r="BU145" s="155"/>
      <c r="BV145" s="155"/>
      <c r="BW145" s="155"/>
      <c r="BX145" s="155"/>
      <c r="BY145" s="155"/>
      <c r="BZ145" s="155"/>
      <c r="CA145" s="155"/>
      <c r="CB145" s="155"/>
      <c r="CC145" s="155"/>
      <c r="CD145" s="155"/>
      <c r="CE145" s="155"/>
      <c r="CF145" s="155"/>
      <c r="CG145" s="155"/>
      <c r="CH145" s="155"/>
      <c r="CI145" s="10"/>
    </row>
    <row r="146" spans="1:87" x14ac:dyDescent="0.2">
      <c r="A146" s="8"/>
      <c r="B146" s="218"/>
      <c r="C146" s="218"/>
      <c r="D146" s="155"/>
      <c r="E146" s="155"/>
      <c r="F146" s="155"/>
      <c r="G146" s="155"/>
      <c r="H146" s="230"/>
      <c r="I146" s="257"/>
      <c r="J146" s="257"/>
      <c r="K146" s="218"/>
      <c r="L146" s="218"/>
      <c r="M146" s="247"/>
      <c r="N146" s="247"/>
      <c r="O146" s="247"/>
      <c r="P146" s="247"/>
      <c r="Q146" s="218"/>
      <c r="R146" s="155"/>
      <c r="S146" s="155"/>
      <c r="T146" s="155"/>
      <c r="U146" s="155"/>
      <c r="V146" s="155"/>
      <c r="W146" s="155"/>
      <c r="X146" s="155"/>
      <c r="Y146" s="155"/>
      <c r="Z146" s="155"/>
      <c r="AA146" s="155"/>
      <c r="AB146" s="155"/>
      <c r="AC146" s="155"/>
      <c r="AD146" s="155"/>
      <c r="AE146" s="155"/>
      <c r="AF146" s="155"/>
      <c r="AG146" s="155"/>
      <c r="AH146" s="155"/>
      <c r="AI146" s="155"/>
      <c r="AJ146" s="155"/>
      <c r="AK146" s="155"/>
      <c r="AL146" s="155"/>
      <c r="AM146" s="155"/>
      <c r="AN146" s="155"/>
      <c r="AO146" s="155"/>
      <c r="AP146" s="155"/>
      <c r="AQ146" s="155"/>
      <c r="AR146" s="155"/>
      <c r="AS146" s="155"/>
      <c r="AT146" s="155"/>
      <c r="AU146" s="155"/>
      <c r="AV146" s="155"/>
      <c r="AW146" s="155"/>
      <c r="AX146" s="155"/>
      <c r="AY146" s="155"/>
      <c r="AZ146" s="155"/>
      <c r="BA146" s="155"/>
      <c r="BB146" s="155"/>
      <c r="BC146" s="155"/>
      <c r="BD146" s="155"/>
      <c r="BE146" s="155"/>
      <c r="BF146" s="155"/>
      <c r="BG146" s="155"/>
      <c r="BH146" s="155"/>
      <c r="BI146" s="155"/>
      <c r="BJ146" s="155"/>
      <c r="BK146" s="155"/>
      <c r="BL146" s="155"/>
      <c r="BM146" s="155"/>
      <c r="BN146" s="155"/>
      <c r="BO146" s="155"/>
      <c r="BP146" s="155"/>
      <c r="BQ146" s="155"/>
      <c r="BR146" s="155"/>
      <c r="BS146" s="155"/>
      <c r="BT146" s="155"/>
      <c r="BU146" s="155"/>
      <c r="BV146" s="155"/>
      <c r="BW146" s="155"/>
      <c r="BX146" s="155"/>
      <c r="BY146" s="155"/>
      <c r="BZ146" s="155"/>
      <c r="CA146" s="155"/>
      <c r="CB146" s="155"/>
      <c r="CC146" s="155"/>
      <c r="CD146" s="155"/>
      <c r="CE146" s="155"/>
      <c r="CF146" s="155"/>
      <c r="CG146" s="155"/>
      <c r="CH146" s="155"/>
      <c r="CI146" s="10"/>
    </row>
    <row r="147" spans="1:87" x14ac:dyDescent="0.2">
      <c r="A147" s="8"/>
      <c r="B147" s="218"/>
      <c r="C147" s="218"/>
      <c r="D147" s="155"/>
      <c r="E147" s="155"/>
      <c r="F147" s="155"/>
      <c r="G147" s="155"/>
      <c r="H147" s="230"/>
      <c r="I147" s="257"/>
      <c r="J147" s="257"/>
      <c r="K147" s="218"/>
      <c r="L147" s="218"/>
      <c r="M147" s="247"/>
      <c r="N147" s="247"/>
      <c r="O147" s="247"/>
      <c r="P147" s="247"/>
      <c r="Q147" s="218"/>
      <c r="R147" s="155"/>
      <c r="S147" s="155"/>
      <c r="T147" s="155"/>
      <c r="U147" s="155"/>
      <c r="V147" s="155"/>
      <c r="W147" s="155"/>
      <c r="X147" s="155"/>
      <c r="Y147" s="155"/>
      <c r="Z147" s="155"/>
      <c r="AA147" s="155"/>
      <c r="AB147" s="155"/>
      <c r="AC147" s="155"/>
      <c r="AD147" s="155"/>
      <c r="AE147" s="155"/>
      <c r="AF147" s="155"/>
      <c r="AG147" s="155"/>
      <c r="AH147" s="155"/>
      <c r="AI147" s="155"/>
      <c r="AJ147" s="155"/>
      <c r="AK147" s="155"/>
      <c r="AL147" s="155"/>
      <c r="AM147" s="155"/>
      <c r="AN147" s="155"/>
      <c r="AO147" s="155"/>
      <c r="AP147" s="155"/>
      <c r="AQ147" s="155"/>
      <c r="AR147" s="155"/>
      <c r="AS147" s="155"/>
      <c r="AT147" s="155"/>
      <c r="AU147" s="155"/>
      <c r="AV147" s="155"/>
      <c r="AW147" s="155"/>
      <c r="AX147" s="155"/>
      <c r="AY147" s="155"/>
      <c r="AZ147" s="155"/>
      <c r="BA147" s="155"/>
      <c r="BB147" s="155"/>
      <c r="BC147" s="155"/>
      <c r="BD147" s="155"/>
      <c r="BE147" s="155"/>
      <c r="BF147" s="155"/>
      <c r="BG147" s="155"/>
      <c r="BH147" s="155"/>
      <c r="BI147" s="155"/>
      <c r="BJ147" s="155"/>
      <c r="BK147" s="155"/>
      <c r="BL147" s="155"/>
      <c r="BM147" s="155"/>
      <c r="BN147" s="155"/>
      <c r="BO147" s="155"/>
      <c r="BP147" s="155"/>
      <c r="BQ147" s="155"/>
      <c r="BR147" s="155"/>
      <c r="BS147" s="155"/>
      <c r="BT147" s="155"/>
      <c r="BU147" s="155"/>
      <c r="BV147" s="155"/>
      <c r="BW147" s="155"/>
      <c r="BX147" s="155"/>
      <c r="BY147" s="155"/>
      <c r="BZ147" s="155"/>
      <c r="CA147" s="155"/>
      <c r="CB147" s="155"/>
      <c r="CC147" s="155"/>
      <c r="CD147" s="155"/>
      <c r="CE147" s="155"/>
      <c r="CF147" s="155"/>
      <c r="CG147" s="155"/>
      <c r="CH147" s="155"/>
      <c r="CI147" s="10"/>
    </row>
    <row r="148" spans="1:87" x14ac:dyDescent="0.2">
      <c r="A148" s="8"/>
      <c r="B148" s="218"/>
      <c r="C148" s="218"/>
      <c r="D148" s="155"/>
      <c r="E148" s="155"/>
      <c r="F148" s="155"/>
      <c r="G148" s="155"/>
      <c r="H148" s="230"/>
      <c r="I148" s="257"/>
      <c r="J148" s="257"/>
      <c r="K148" s="218"/>
      <c r="L148" s="218"/>
      <c r="M148" s="247"/>
      <c r="N148" s="247"/>
      <c r="O148" s="247"/>
      <c r="P148" s="247"/>
      <c r="Q148" s="218"/>
      <c r="R148" s="155"/>
      <c r="S148" s="155"/>
      <c r="T148" s="155"/>
      <c r="U148" s="155"/>
      <c r="V148" s="155"/>
      <c r="W148" s="155"/>
      <c r="X148" s="155"/>
      <c r="Y148" s="155"/>
      <c r="Z148" s="155"/>
      <c r="AA148" s="155"/>
      <c r="AB148" s="155"/>
      <c r="AC148" s="155"/>
      <c r="AD148" s="155"/>
      <c r="AE148" s="155"/>
      <c r="AF148" s="155"/>
      <c r="AG148" s="155"/>
      <c r="AH148" s="155"/>
      <c r="AI148" s="155"/>
      <c r="AJ148" s="155"/>
      <c r="AK148" s="155"/>
      <c r="AL148" s="155"/>
      <c r="AM148" s="155"/>
      <c r="AN148" s="155"/>
      <c r="AO148" s="155"/>
      <c r="AP148" s="155"/>
      <c r="AQ148" s="155"/>
      <c r="AR148" s="155"/>
      <c r="AS148" s="155"/>
      <c r="AT148" s="155"/>
      <c r="AU148" s="155"/>
      <c r="AV148" s="155"/>
      <c r="AW148" s="155"/>
      <c r="AX148" s="155"/>
      <c r="AY148" s="155"/>
      <c r="AZ148" s="155"/>
      <c r="BA148" s="155"/>
      <c r="BB148" s="155"/>
      <c r="BC148" s="155"/>
      <c r="BD148" s="155"/>
      <c r="BE148" s="155"/>
      <c r="BF148" s="155"/>
      <c r="BG148" s="155"/>
      <c r="BH148" s="155"/>
      <c r="BI148" s="155"/>
      <c r="BJ148" s="155"/>
      <c r="BK148" s="155"/>
      <c r="BL148" s="155"/>
      <c r="BM148" s="155"/>
      <c r="BN148" s="155"/>
      <c r="BO148" s="155"/>
      <c r="BP148" s="155"/>
      <c r="BQ148" s="155"/>
      <c r="BR148" s="155"/>
      <c r="BS148" s="155"/>
      <c r="BT148" s="155"/>
      <c r="BU148" s="155"/>
      <c r="BV148" s="155"/>
      <c r="BW148" s="155"/>
      <c r="BX148" s="155"/>
      <c r="BY148" s="155"/>
      <c r="BZ148" s="155"/>
      <c r="CA148" s="155"/>
      <c r="CB148" s="155"/>
      <c r="CC148" s="155"/>
      <c r="CD148" s="155"/>
      <c r="CE148" s="155"/>
      <c r="CF148" s="155"/>
      <c r="CG148" s="155"/>
      <c r="CH148" s="155"/>
      <c r="CI148" s="10"/>
    </row>
    <row r="149" spans="1:87" x14ac:dyDescent="0.2">
      <c r="A149" s="8"/>
      <c r="B149" s="218"/>
      <c r="C149" s="218"/>
      <c r="D149" s="155"/>
      <c r="E149" s="155"/>
      <c r="F149" s="155"/>
      <c r="G149" s="155"/>
      <c r="H149" s="230"/>
      <c r="I149" s="257"/>
      <c r="J149" s="257"/>
      <c r="K149" s="218"/>
      <c r="L149" s="218"/>
      <c r="M149" s="247"/>
      <c r="N149" s="247"/>
      <c r="O149" s="247"/>
      <c r="P149" s="247"/>
      <c r="Q149" s="218"/>
      <c r="R149" s="155"/>
      <c r="S149" s="155"/>
      <c r="T149" s="155"/>
      <c r="U149" s="155"/>
      <c r="V149" s="155"/>
      <c r="W149" s="155"/>
      <c r="X149" s="155"/>
      <c r="Y149" s="155"/>
      <c r="Z149" s="155"/>
      <c r="AA149" s="155"/>
      <c r="AB149" s="155"/>
      <c r="AC149" s="155"/>
      <c r="AD149" s="155"/>
      <c r="AE149" s="155"/>
      <c r="AF149" s="155"/>
      <c r="AG149" s="155"/>
      <c r="AH149" s="155"/>
      <c r="AI149" s="155"/>
      <c r="AJ149" s="155"/>
      <c r="AK149" s="155"/>
      <c r="AL149" s="155"/>
      <c r="AM149" s="155"/>
      <c r="AN149" s="155"/>
      <c r="AO149" s="155"/>
      <c r="AP149" s="155"/>
      <c r="AQ149" s="155"/>
      <c r="AR149" s="155"/>
      <c r="AS149" s="155"/>
      <c r="AT149" s="155"/>
      <c r="AU149" s="155"/>
      <c r="AV149" s="155"/>
      <c r="AW149" s="155"/>
      <c r="AX149" s="155"/>
      <c r="AY149" s="155"/>
      <c r="AZ149" s="155"/>
      <c r="BA149" s="155"/>
      <c r="BB149" s="155"/>
      <c r="BC149" s="155"/>
      <c r="BD149" s="155"/>
      <c r="BE149" s="155"/>
      <c r="BF149" s="155"/>
      <c r="BG149" s="155"/>
      <c r="BH149" s="155"/>
      <c r="BI149" s="155"/>
      <c r="BJ149" s="155"/>
      <c r="BK149" s="155"/>
      <c r="BL149" s="155"/>
      <c r="BM149" s="155"/>
      <c r="BN149" s="155"/>
      <c r="BO149" s="155"/>
      <c r="BP149" s="155"/>
      <c r="BQ149" s="155"/>
      <c r="BR149" s="155"/>
      <c r="BS149" s="155"/>
      <c r="BT149" s="155"/>
      <c r="BU149" s="155"/>
      <c r="BV149" s="155"/>
      <c r="BW149" s="155"/>
      <c r="BX149" s="155"/>
      <c r="BY149" s="155"/>
      <c r="BZ149" s="155"/>
      <c r="CA149" s="155"/>
      <c r="CB149" s="155"/>
      <c r="CC149" s="155"/>
      <c r="CD149" s="155"/>
      <c r="CE149" s="155"/>
      <c r="CF149" s="155"/>
      <c r="CG149" s="155"/>
      <c r="CH149" s="155"/>
      <c r="CI149" s="10"/>
    </row>
    <row r="150" spans="1:87" x14ac:dyDescent="0.2">
      <c r="A150" s="8"/>
      <c r="B150" s="218"/>
      <c r="C150" s="218"/>
      <c r="D150" s="155"/>
      <c r="E150" s="155"/>
      <c r="F150" s="155"/>
      <c r="G150" s="155"/>
      <c r="H150" s="230"/>
      <c r="I150" s="257"/>
      <c r="J150" s="257"/>
      <c r="K150" s="218"/>
      <c r="L150" s="218"/>
      <c r="M150" s="247"/>
      <c r="N150" s="247"/>
      <c r="O150" s="247"/>
      <c r="P150" s="247"/>
      <c r="Q150" s="218"/>
      <c r="R150" s="155"/>
      <c r="S150" s="155"/>
      <c r="T150" s="155"/>
      <c r="U150" s="155"/>
      <c r="V150" s="155"/>
      <c r="W150" s="155"/>
      <c r="X150" s="155"/>
      <c r="Y150" s="155"/>
      <c r="Z150" s="155"/>
      <c r="AA150" s="155"/>
      <c r="AB150" s="155"/>
      <c r="AC150" s="155"/>
      <c r="AD150" s="155"/>
      <c r="AE150" s="155"/>
      <c r="AF150" s="155"/>
      <c r="AG150" s="155"/>
      <c r="AH150" s="155"/>
      <c r="AI150" s="155"/>
      <c r="AJ150" s="155"/>
      <c r="AK150" s="155"/>
      <c r="AL150" s="155"/>
      <c r="AM150" s="155"/>
      <c r="AN150" s="155"/>
      <c r="AO150" s="155"/>
      <c r="AP150" s="155"/>
      <c r="AQ150" s="155"/>
      <c r="AR150" s="155"/>
      <c r="AS150" s="155"/>
      <c r="AT150" s="155"/>
      <c r="AU150" s="155"/>
      <c r="AV150" s="155"/>
      <c r="AW150" s="155"/>
      <c r="AX150" s="155"/>
      <c r="AY150" s="155"/>
      <c r="AZ150" s="155"/>
      <c r="BA150" s="155"/>
      <c r="BB150" s="155"/>
      <c r="BC150" s="155"/>
      <c r="BD150" s="155"/>
      <c r="BE150" s="155"/>
      <c r="BF150" s="155"/>
      <c r="BG150" s="155"/>
      <c r="BH150" s="155"/>
      <c r="BI150" s="155"/>
      <c r="BJ150" s="155"/>
      <c r="BK150" s="155"/>
      <c r="BL150" s="155"/>
      <c r="BM150" s="155"/>
      <c r="BN150" s="155"/>
      <c r="BO150" s="155"/>
      <c r="BP150" s="155"/>
      <c r="BQ150" s="155"/>
      <c r="BR150" s="155"/>
      <c r="BS150" s="155"/>
      <c r="BT150" s="155"/>
      <c r="BU150" s="155"/>
      <c r="BV150" s="155"/>
      <c r="BW150" s="155"/>
      <c r="BX150" s="155"/>
      <c r="BY150" s="155"/>
      <c r="BZ150" s="155"/>
      <c r="CA150" s="155"/>
      <c r="CB150" s="155"/>
      <c r="CC150" s="155"/>
      <c r="CD150" s="155"/>
      <c r="CE150" s="155"/>
      <c r="CF150" s="155"/>
      <c r="CG150" s="155"/>
      <c r="CH150" s="155"/>
      <c r="CI150" s="10"/>
    </row>
    <row r="151" spans="1:87" x14ac:dyDescent="0.2">
      <c r="A151" s="8"/>
      <c r="B151" s="218"/>
      <c r="C151" s="218"/>
      <c r="D151" s="155"/>
      <c r="E151" s="155"/>
      <c r="F151" s="155"/>
      <c r="G151" s="155"/>
      <c r="H151" s="230"/>
      <c r="I151" s="257"/>
      <c r="J151" s="257"/>
      <c r="K151" s="218"/>
      <c r="L151" s="218"/>
      <c r="M151" s="247"/>
      <c r="N151" s="247"/>
      <c r="O151" s="247"/>
      <c r="P151" s="247"/>
      <c r="Q151" s="218"/>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0"/>
    </row>
    <row r="152" spans="1:87" x14ac:dyDescent="0.2">
      <c r="A152" s="8"/>
      <c r="B152" s="218"/>
      <c r="C152" s="218"/>
      <c r="D152" s="155"/>
      <c r="E152" s="155"/>
      <c r="F152" s="155"/>
      <c r="G152" s="155"/>
      <c r="H152" s="230"/>
      <c r="I152" s="257"/>
      <c r="J152" s="257"/>
      <c r="K152" s="218"/>
      <c r="L152" s="218"/>
      <c r="M152" s="247"/>
      <c r="N152" s="247"/>
      <c r="O152" s="247"/>
      <c r="P152" s="247"/>
      <c r="Q152" s="218"/>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0"/>
    </row>
    <row r="153" spans="1:87" x14ac:dyDescent="0.2">
      <c r="A153" s="8"/>
      <c r="B153" s="218"/>
      <c r="C153" s="218"/>
      <c r="D153" s="155"/>
      <c r="E153" s="155"/>
      <c r="F153" s="155"/>
      <c r="G153" s="155"/>
      <c r="H153" s="230"/>
      <c r="I153" s="257"/>
      <c r="J153" s="257"/>
      <c r="K153" s="218"/>
      <c r="L153" s="218"/>
      <c r="M153" s="247"/>
      <c r="N153" s="247"/>
      <c r="O153" s="247"/>
      <c r="P153" s="247"/>
      <c r="Q153" s="218"/>
      <c r="R153" s="155"/>
      <c r="S153" s="155"/>
      <c r="T153" s="155"/>
      <c r="U153" s="155"/>
      <c r="V153" s="155"/>
      <c r="W153" s="155"/>
      <c r="X153" s="155"/>
      <c r="Y153" s="155"/>
      <c r="Z153" s="155"/>
      <c r="AA153" s="155"/>
      <c r="AB153" s="155"/>
      <c r="AC153" s="155"/>
      <c r="AD153" s="155"/>
      <c r="AE153" s="155"/>
      <c r="AF153" s="155"/>
      <c r="AG153" s="155"/>
      <c r="AH153" s="155"/>
      <c r="AI153" s="155"/>
      <c r="AJ153" s="155"/>
      <c r="AK153" s="155"/>
      <c r="AL153" s="155"/>
      <c r="AM153" s="155"/>
      <c r="AN153" s="155"/>
      <c r="AO153" s="155"/>
      <c r="AP153" s="155"/>
      <c r="AQ153" s="155"/>
      <c r="AR153" s="155"/>
      <c r="AS153" s="155"/>
      <c r="AT153" s="155"/>
      <c r="AU153" s="155"/>
      <c r="AV153" s="155"/>
      <c r="AW153" s="155"/>
      <c r="AX153" s="155"/>
      <c r="AY153" s="155"/>
      <c r="AZ153" s="155"/>
      <c r="BA153" s="155"/>
      <c r="BB153" s="155"/>
      <c r="BC153" s="155"/>
      <c r="BD153" s="155"/>
      <c r="BE153" s="155"/>
      <c r="BF153" s="155"/>
      <c r="BG153" s="155"/>
      <c r="BH153" s="155"/>
      <c r="BI153" s="155"/>
      <c r="BJ153" s="155"/>
      <c r="BK153" s="155"/>
      <c r="BL153" s="155"/>
      <c r="BM153" s="155"/>
      <c r="BN153" s="155"/>
      <c r="BO153" s="155"/>
      <c r="BP153" s="155"/>
      <c r="BQ153" s="155"/>
      <c r="BR153" s="155"/>
      <c r="BS153" s="155"/>
      <c r="BT153" s="155"/>
      <c r="BU153" s="155"/>
      <c r="BV153" s="155"/>
      <c r="BW153" s="155"/>
      <c r="BX153" s="155"/>
      <c r="BY153" s="155"/>
      <c r="BZ153" s="155"/>
      <c r="CA153" s="155"/>
      <c r="CB153" s="155"/>
      <c r="CC153" s="155"/>
      <c r="CD153" s="155"/>
      <c r="CE153" s="155"/>
      <c r="CF153" s="155"/>
      <c r="CG153" s="155"/>
      <c r="CH153" s="155"/>
      <c r="CI153" s="10"/>
    </row>
    <row r="154" spans="1:87" x14ac:dyDescent="0.2">
      <c r="A154" s="8"/>
      <c r="B154" s="218"/>
      <c r="C154" s="218"/>
      <c r="D154" s="155"/>
      <c r="E154" s="155"/>
      <c r="F154" s="155"/>
      <c r="G154" s="155"/>
      <c r="H154" s="230"/>
      <c r="I154" s="257"/>
      <c r="J154" s="257"/>
      <c r="K154" s="218"/>
      <c r="L154" s="218"/>
      <c r="M154" s="247"/>
      <c r="N154" s="247"/>
      <c r="O154" s="247"/>
      <c r="P154" s="247"/>
      <c r="Q154" s="218"/>
      <c r="R154" s="155"/>
      <c r="S154" s="155"/>
      <c r="T154" s="155"/>
      <c r="U154" s="155"/>
      <c r="V154" s="155"/>
      <c r="W154" s="155"/>
      <c r="X154" s="155"/>
      <c r="Y154" s="155"/>
      <c r="Z154" s="155"/>
      <c r="AA154" s="155"/>
      <c r="AB154" s="155"/>
      <c r="AC154" s="155"/>
      <c r="AD154" s="155"/>
      <c r="AE154" s="155"/>
      <c r="AF154" s="155"/>
      <c r="AG154" s="155"/>
      <c r="AH154" s="155"/>
      <c r="AI154" s="155"/>
      <c r="AJ154" s="155"/>
      <c r="AK154" s="155"/>
      <c r="AL154" s="155"/>
      <c r="AM154" s="155"/>
      <c r="AN154" s="155"/>
      <c r="AO154" s="155"/>
      <c r="AP154" s="155"/>
      <c r="AQ154" s="155"/>
      <c r="AR154" s="155"/>
      <c r="AS154" s="155"/>
      <c r="AT154" s="155"/>
      <c r="AU154" s="155"/>
      <c r="AV154" s="155"/>
      <c r="AW154" s="155"/>
      <c r="AX154" s="155"/>
      <c r="AY154" s="155"/>
      <c r="AZ154" s="155"/>
      <c r="BA154" s="155"/>
      <c r="BB154" s="155"/>
      <c r="BC154" s="155"/>
      <c r="BD154" s="155"/>
      <c r="BE154" s="155"/>
      <c r="BF154" s="155"/>
      <c r="BG154" s="155"/>
      <c r="BH154" s="155"/>
      <c r="BI154" s="155"/>
      <c r="BJ154" s="155"/>
      <c r="BK154" s="155"/>
      <c r="BL154" s="155"/>
      <c r="BM154" s="155"/>
      <c r="BN154" s="155"/>
      <c r="BO154" s="155"/>
      <c r="BP154" s="155"/>
      <c r="BQ154" s="155"/>
      <c r="BR154" s="155"/>
      <c r="BS154" s="155"/>
      <c r="BT154" s="155"/>
      <c r="BU154" s="155"/>
      <c r="BV154" s="155"/>
      <c r="BW154" s="155"/>
      <c r="BX154" s="155"/>
      <c r="BY154" s="155"/>
      <c r="BZ154" s="155"/>
      <c r="CA154" s="155"/>
      <c r="CB154" s="155"/>
      <c r="CC154" s="155"/>
      <c r="CD154" s="155"/>
      <c r="CE154" s="155"/>
      <c r="CF154" s="155"/>
      <c r="CG154" s="155"/>
      <c r="CH154" s="155"/>
      <c r="CI154" s="10"/>
    </row>
    <row r="155" spans="1:87" x14ac:dyDescent="0.2">
      <c r="A155" s="8"/>
      <c r="B155" s="218"/>
      <c r="C155" s="218"/>
      <c r="D155" s="155"/>
      <c r="E155" s="155"/>
      <c r="F155" s="155"/>
      <c r="G155" s="155"/>
      <c r="H155" s="230"/>
      <c r="I155" s="257"/>
      <c r="J155" s="257"/>
      <c r="K155" s="218"/>
      <c r="L155" s="218"/>
      <c r="M155" s="247"/>
      <c r="N155" s="247"/>
      <c r="O155" s="247"/>
      <c r="P155" s="247"/>
      <c r="Q155" s="218"/>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c r="CC155" s="155"/>
      <c r="CD155" s="155"/>
      <c r="CE155" s="155"/>
      <c r="CF155" s="155"/>
      <c r="CG155" s="155"/>
      <c r="CH155" s="155"/>
      <c r="CI155" s="10"/>
    </row>
    <row r="156" spans="1:87" x14ac:dyDescent="0.2">
      <c r="A156" s="8"/>
      <c r="B156" s="218"/>
      <c r="C156" s="218"/>
      <c r="D156" s="155"/>
      <c r="E156" s="155"/>
      <c r="F156" s="155"/>
      <c r="G156" s="155"/>
      <c r="H156" s="230"/>
      <c r="I156" s="257"/>
      <c r="J156" s="257"/>
      <c r="K156" s="218"/>
      <c r="L156" s="218"/>
      <c r="M156" s="247"/>
      <c r="N156" s="247"/>
      <c r="O156" s="247"/>
      <c r="P156" s="247"/>
      <c r="Q156" s="218"/>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c r="CC156" s="155"/>
      <c r="CD156" s="155"/>
      <c r="CE156" s="155"/>
      <c r="CF156" s="155"/>
      <c r="CG156" s="155"/>
      <c r="CH156" s="155"/>
      <c r="CI156" s="10"/>
    </row>
    <row r="157" spans="1:87" x14ac:dyDescent="0.2">
      <c r="A157" s="8"/>
      <c r="B157" s="218"/>
      <c r="C157" s="218"/>
      <c r="D157" s="155"/>
      <c r="E157" s="155"/>
      <c r="F157" s="155"/>
      <c r="G157" s="155"/>
      <c r="H157" s="230"/>
      <c r="I157" s="257"/>
      <c r="J157" s="257"/>
      <c r="K157" s="218"/>
      <c r="L157" s="218"/>
      <c r="M157" s="247"/>
      <c r="N157" s="247"/>
      <c r="O157" s="247"/>
      <c r="P157" s="247"/>
      <c r="Q157" s="218"/>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c r="CC157" s="155"/>
      <c r="CD157" s="155"/>
      <c r="CE157" s="155"/>
      <c r="CF157" s="155"/>
      <c r="CG157" s="155"/>
      <c r="CH157" s="155"/>
      <c r="CI157" s="10"/>
    </row>
    <row r="158" spans="1:87" x14ac:dyDescent="0.2">
      <c r="A158" s="8"/>
      <c r="B158" s="218"/>
      <c r="C158" s="218"/>
      <c r="D158" s="155"/>
      <c r="E158" s="155"/>
      <c r="F158" s="155"/>
      <c r="G158" s="155"/>
      <c r="H158" s="230"/>
      <c r="I158" s="257"/>
      <c r="J158" s="257"/>
      <c r="K158" s="218"/>
      <c r="L158" s="218"/>
      <c r="M158" s="247"/>
      <c r="N158" s="247"/>
      <c r="O158" s="247"/>
      <c r="P158" s="247"/>
      <c r="Q158" s="218"/>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0"/>
    </row>
    <row r="159" spans="1:87" x14ac:dyDescent="0.2">
      <c r="A159" s="8"/>
      <c r="B159" s="218"/>
      <c r="C159" s="218"/>
      <c r="D159" s="155"/>
      <c r="E159" s="155"/>
      <c r="F159" s="155"/>
      <c r="G159" s="155"/>
      <c r="H159" s="230"/>
      <c r="I159" s="257"/>
      <c r="J159" s="257"/>
      <c r="K159" s="218"/>
      <c r="L159" s="218"/>
      <c r="M159" s="247"/>
      <c r="N159" s="247"/>
      <c r="O159" s="247"/>
      <c r="P159" s="247"/>
      <c r="Q159" s="218"/>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0"/>
    </row>
    <row r="160" spans="1:87" x14ac:dyDescent="0.2">
      <c r="A160" s="8"/>
      <c r="B160" s="218"/>
      <c r="C160" s="218"/>
      <c r="D160" s="155"/>
      <c r="E160" s="155"/>
      <c r="F160" s="155"/>
      <c r="G160" s="155"/>
      <c r="H160" s="230"/>
      <c r="I160" s="257"/>
      <c r="J160" s="257"/>
      <c r="K160" s="218"/>
      <c r="L160" s="218"/>
      <c r="M160" s="247"/>
      <c r="N160" s="247"/>
      <c r="O160" s="247"/>
      <c r="P160" s="247"/>
      <c r="Q160" s="218"/>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0"/>
    </row>
    <row r="161" spans="1:87" x14ac:dyDescent="0.2">
      <c r="A161" s="8"/>
      <c r="B161" s="218"/>
      <c r="C161" s="218"/>
      <c r="D161" s="155"/>
      <c r="E161" s="155"/>
      <c r="F161" s="155"/>
      <c r="G161" s="155"/>
      <c r="H161" s="230"/>
      <c r="I161" s="257"/>
      <c r="J161" s="257"/>
      <c r="K161" s="218"/>
      <c r="L161" s="218"/>
      <c r="M161" s="247"/>
      <c r="N161" s="247"/>
      <c r="O161" s="247"/>
      <c r="P161" s="247"/>
      <c r="Q161" s="218"/>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0"/>
    </row>
    <row r="162" spans="1:87" x14ac:dyDescent="0.2">
      <c r="A162" s="8"/>
      <c r="B162" s="218"/>
      <c r="C162" s="218"/>
      <c r="D162" s="155"/>
      <c r="E162" s="155"/>
      <c r="F162" s="155"/>
      <c r="G162" s="155"/>
      <c r="H162" s="230"/>
      <c r="I162" s="257"/>
      <c r="J162" s="257"/>
      <c r="K162" s="218"/>
      <c r="L162" s="218"/>
      <c r="M162" s="247"/>
      <c r="N162" s="247"/>
      <c r="O162" s="247"/>
      <c r="P162" s="247"/>
      <c r="Q162" s="218"/>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0"/>
    </row>
    <row r="163" spans="1:87" x14ac:dyDescent="0.2">
      <c r="A163" s="8"/>
      <c r="B163" s="218"/>
      <c r="C163" s="218"/>
      <c r="D163" s="155"/>
      <c r="E163" s="155"/>
      <c r="F163" s="155"/>
      <c r="G163" s="155"/>
      <c r="H163" s="230"/>
      <c r="I163" s="257"/>
      <c r="J163" s="257"/>
      <c r="K163" s="218"/>
      <c r="L163" s="218"/>
      <c r="M163" s="247"/>
      <c r="N163" s="247"/>
      <c r="O163" s="247"/>
      <c r="P163" s="247"/>
      <c r="Q163" s="218"/>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0"/>
    </row>
    <row r="164" spans="1:87" x14ac:dyDescent="0.2">
      <c r="A164" s="8"/>
      <c r="B164" s="218"/>
      <c r="C164" s="218"/>
      <c r="D164" s="155"/>
      <c r="E164" s="155"/>
      <c r="F164" s="155"/>
      <c r="G164" s="155"/>
      <c r="H164" s="230"/>
      <c r="I164" s="257"/>
      <c r="J164" s="257"/>
      <c r="K164" s="218"/>
      <c r="L164" s="218"/>
      <c r="M164" s="247"/>
      <c r="N164" s="247"/>
      <c r="O164" s="247"/>
      <c r="P164" s="247"/>
      <c r="Q164" s="218"/>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0"/>
    </row>
    <row r="165" spans="1:87" x14ac:dyDescent="0.2">
      <c r="A165" s="8"/>
      <c r="B165" s="218"/>
      <c r="C165" s="218"/>
      <c r="D165" s="155"/>
      <c r="E165" s="155"/>
      <c r="F165" s="155"/>
      <c r="G165" s="155"/>
      <c r="H165" s="230"/>
      <c r="I165" s="257"/>
      <c r="J165" s="257"/>
      <c r="K165" s="218"/>
      <c r="L165" s="218"/>
      <c r="M165" s="247"/>
      <c r="N165" s="247"/>
      <c r="O165" s="247"/>
      <c r="P165" s="247"/>
      <c r="Q165" s="218"/>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0"/>
    </row>
    <row r="166" spans="1:87" x14ac:dyDescent="0.2">
      <c r="A166" s="8"/>
      <c r="B166" s="218"/>
      <c r="C166" s="218"/>
      <c r="D166" s="155"/>
      <c r="E166" s="155"/>
      <c r="F166" s="155"/>
      <c r="G166" s="155"/>
      <c r="H166" s="230"/>
      <c r="I166" s="257"/>
      <c r="J166" s="257"/>
      <c r="K166" s="218"/>
      <c r="L166" s="218"/>
      <c r="M166" s="247"/>
      <c r="N166" s="247"/>
      <c r="O166" s="247"/>
      <c r="P166" s="247"/>
      <c r="Q166" s="218"/>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0"/>
    </row>
    <row r="167" spans="1:87" x14ac:dyDescent="0.2">
      <c r="A167" s="8"/>
      <c r="B167" s="218"/>
      <c r="C167" s="218"/>
      <c r="D167" s="155"/>
      <c r="E167" s="155"/>
      <c r="F167" s="155"/>
      <c r="G167" s="155"/>
      <c r="H167" s="230"/>
      <c r="I167" s="257"/>
      <c r="J167" s="257"/>
      <c r="K167" s="218"/>
      <c r="L167" s="218"/>
      <c r="M167" s="247"/>
      <c r="N167" s="247"/>
      <c r="O167" s="247"/>
      <c r="P167" s="247"/>
      <c r="Q167" s="218"/>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0"/>
    </row>
    <row r="168" spans="1:87" x14ac:dyDescent="0.2">
      <c r="A168" s="8"/>
      <c r="B168" s="218"/>
      <c r="C168" s="218"/>
      <c r="D168" s="155"/>
      <c r="E168" s="155"/>
      <c r="F168" s="155"/>
      <c r="G168" s="155"/>
      <c r="H168" s="230"/>
      <c r="I168" s="257"/>
      <c r="J168" s="257"/>
      <c r="K168" s="218"/>
      <c r="L168" s="218"/>
      <c r="M168" s="247"/>
      <c r="N168" s="247"/>
      <c r="O168" s="247"/>
      <c r="P168" s="247"/>
      <c r="Q168" s="218"/>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0"/>
    </row>
    <row r="169" spans="1:87" x14ac:dyDescent="0.2">
      <c r="A169" s="8"/>
      <c r="B169" s="218"/>
      <c r="C169" s="218"/>
      <c r="D169" s="155"/>
      <c r="E169" s="155"/>
      <c r="F169" s="155"/>
      <c r="G169" s="155"/>
      <c r="H169" s="230"/>
      <c r="I169" s="257"/>
      <c r="J169" s="257"/>
      <c r="K169" s="218"/>
      <c r="L169" s="218"/>
      <c r="M169" s="247"/>
      <c r="N169" s="247"/>
      <c r="O169" s="247"/>
      <c r="P169" s="247"/>
      <c r="Q169" s="218"/>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0"/>
    </row>
    <row r="170" spans="1:87" x14ac:dyDescent="0.2">
      <c r="A170" s="8"/>
      <c r="B170" s="218"/>
      <c r="C170" s="218"/>
      <c r="D170" s="155"/>
      <c r="E170" s="155"/>
      <c r="F170" s="155"/>
      <c r="G170" s="155"/>
      <c r="H170" s="230"/>
      <c r="I170" s="257"/>
      <c r="J170" s="257"/>
      <c r="K170" s="218"/>
      <c r="L170" s="218"/>
      <c r="M170" s="247"/>
      <c r="N170" s="247"/>
      <c r="O170" s="247"/>
      <c r="P170" s="247"/>
      <c r="Q170" s="218"/>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0"/>
    </row>
    <row r="171" spans="1:87" x14ac:dyDescent="0.2">
      <c r="A171" s="8"/>
      <c r="B171" s="218"/>
      <c r="C171" s="218"/>
      <c r="D171" s="155"/>
      <c r="E171" s="155"/>
      <c r="F171" s="155"/>
      <c r="G171" s="155"/>
      <c r="H171" s="230"/>
      <c r="I171" s="257"/>
      <c r="J171" s="257"/>
      <c r="K171" s="218"/>
      <c r="L171" s="218"/>
      <c r="M171" s="247"/>
      <c r="N171" s="247"/>
      <c r="O171" s="247"/>
      <c r="P171" s="247"/>
      <c r="Q171" s="218"/>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0"/>
    </row>
    <row r="172" spans="1:87" x14ac:dyDescent="0.2">
      <c r="A172" s="8"/>
      <c r="B172" s="218"/>
      <c r="C172" s="218"/>
      <c r="D172" s="155"/>
      <c r="E172" s="155"/>
      <c r="F172" s="155"/>
      <c r="G172" s="155"/>
      <c r="H172" s="230"/>
      <c r="I172" s="257"/>
      <c r="J172" s="257"/>
      <c r="K172" s="218"/>
      <c r="L172" s="218"/>
      <c r="M172" s="247"/>
      <c r="N172" s="247"/>
      <c r="O172" s="247"/>
      <c r="P172" s="247"/>
      <c r="Q172" s="218"/>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0"/>
    </row>
    <row r="173" spans="1:87" x14ac:dyDescent="0.2">
      <c r="A173" s="8"/>
      <c r="B173" s="218"/>
      <c r="C173" s="218"/>
      <c r="D173" s="155"/>
      <c r="E173" s="155"/>
      <c r="F173" s="155"/>
      <c r="G173" s="155"/>
      <c r="H173" s="230"/>
      <c r="I173" s="257"/>
      <c r="J173" s="257"/>
      <c r="K173" s="218"/>
      <c r="L173" s="218"/>
      <c r="M173" s="247"/>
      <c r="N173" s="247"/>
      <c r="O173" s="247"/>
      <c r="P173" s="247"/>
      <c r="Q173" s="218"/>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0"/>
    </row>
    <row r="174" spans="1:87" x14ac:dyDescent="0.2">
      <c r="A174" s="8"/>
      <c r="B174" s="218"/>
      <c r="C174" s="218"/>
      <c r="D174" s="155"/>
      <c r="E174" s="155"/>
      <c r="F174" s="155"/>
      <c r="G174" s="155"/>
      <c r="H174" s="230"/>
      <c r="I174" s="257"/>
      <c r="J174" s="257"/>
      <c r="K174" s="218"/>
      <c r="L174" s="218"/>
      <c r="M174" s="247"/>
      <c r="N174" s="247"/>
      <c r="O174" s="247"/>
      <c r="P174" s="247"/>
      <c r="Q174" s="218"/>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0"/>
    </row>
    <row r="175" spans="1:87" x14ac:dyDescent="0.2">
      <c r="A175" s="8"/>
      <c r="B175" s="218"/>
      <c r="C175" s="218"/>
      <c r="D175" s="155"/>
      <c r="E175" s="155"/>
      <c r="F175" s="155"/>
      <c r="G175" s="155"/>
      <c r="H175" s="230"/>
      <c r="I175" s="257"/>
      <c r="J175" s="257"/>
      <c r="K175" s="218"/>
      <c r="L175" s="218"/>
      <c r="M175" s="247"/>
      <c r="N175" s="247"/>
      <c r="O175" s="247"/>
      <c r="P175" s="247"/>
      <c r="Q175" s="218"/>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0"/>
    </row>
    <row r="176" spans="1:87" x14ac:dyDescent="0.2">
      <c r="A176" s="8"/>
      <c r="B176" s="218"/>
      <c r="C176" s="218"/>
      <c r="D176" s="155"/>
      <c r="E176" s="155"/>
      <c r="F176" s="155"/>
      <c r="G176" s="155"/>
      <c r="H176" s="230"/>
      <c r="I176" s="257"/>
      <c r="J176" s="257"/>
      <c r="K176" s="218"/>
      <c r="L176" s="218"/>
      <c r="M176" s="247"/>
      <c r="N176" s="247"/>
      <c r="O176" s="247"/>
      <c r="P176" s="247"/>
      <c r="Q176" s="218"/>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0"/>
    </row>
    <row r="177" spans="1:87" x14ac:dyDescent="0.2">
      <c r="A177" s="8"/>
      <c r="B177" s="218"/>
      <c r="C177" s="218"/>
      <c r="D177" s="155"/>
      <c r="E177" s="155"/>
      <c r="F177" s="155"/>
      <c r="G177" s="155"/>
      <c r="H177" s="230"/>
      <c r="I177" s="257"/>
      <c r="J177" s="257"/>
      <c r="K177" s="218"/>
      <c r="L177" s="218"/>
      <c r="M177" s="247"/>
      <c r="N177" s="247"/>
      <c r="O177" s="247"/>
      <c r="P177" s="247"/>
      <c r="Q177" s="218"/>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0"/>
    </row>
    <row r="178" spans="1:87" x14ac:dyDescent="0.2">
      <c r="A178" s="8"/>
      <c r="B178" s="218"/>
      <c r="C178" s="218"/>
      <c r="D178" s="155"/>
      <c r="E178" s="155"/>
      <c r="F178" s="155"/>
      <c r="G178" s="155"/>
      <c r="H178" s="230"/>
      <c r="I178" s="257"/>
      <c r="J178" s="257"/>
      <c r="K178" s="218"/>
      <c r="L178" s="218"/>
      <c r="M178" s="247"/>
      <c r="N178" s="247"/>
      <c r="O178" s="247"/>
      <c r="P178" s="247"/>
      <c r="Q178" s="218"/>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0"/>
    </row>
    <row r="179" spans="1:87" x14ac:dyDescent="0.2">
      <c r="A179" s="8"/>
      <c r="B179" s="218"/>
      <c r="C179" s="218"/>
      <c r="D179" s="155"/>
      <c r="E179" s="155"/>
      <c r="F179" s="155"/>
      <c r="G179" s="155"/>
      <c r="H179" s="230"/>
      <c r="I179" s="257"/>
      <c r="J179" s="257"/>
      <c r="K179" s="218"/>
      <c r="L179" s="218"/>
      <c r="M179" s="247"/>
      <c r="N179" s="247"/>
      <c r="O179" s="247"/>
      <c r="P179" s="247"/>
      <c r="Q179" s="218"/>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0"/>
    </row>
    <row r="180" spans="1:87" x14ac:dyDescent="0.2">
      <c r="A180" s="8"/>
      <c r="B180" s="218"/>
      <c r="C180" s="218"/>
      <c r="D180" s="155"/>
      <c r="E180" s="155"/>
      <c r="F180" s="155"/>
      <c r="G180" s="155"/>
      <c r="H180" s="230"/>
      <c r="I180" s="257"/>
      <c r="J180" s="257"/>
      <c r="K180" s="218"/>
      <c r="L180" s="218"/>
      <c r="M180" s="247"/>
      <c r="N180" s="247"/>
      <c r="O180" s="247"/>
      <c r="P180" s="247"/>
      <c r="Q180" s="218"/>
      <c r="R180" s="155"/>
      <c r="S180" s="155"/>
      <c r="T180" s="155"/>
      <c r="U180" s="155"/>
      <c r="V180" s="155"/>
      <c r="W180" s="155"/>
      <c r="X180" s="155"/>
      <c r="Y180" s="155"/>
      <c r="Z180" s="155"/>
      <c r="AA180" s="155"/>
      <c r="AB180" s="155"/>
      <c r="AC180" s="155"/>
      <c r="AD180" s="155"/>
      <c r="AE180" s="155"/>
      <c r="AF180" s="155"/>
      <c r="AG180" s="155"/>
      <c r="AH180" s="155"/>
      <c r="AI180" s="155"/>
      <c r="AJ180" s="155"/>
      <c r="AK180" s="155"/>
      <c r="AL180" s="155"/>
      <c r="AM180" s="155"/>
      <c r="AN180" s="155"/>
      <c r="AO180" s="155"/>
      <c r="AP180" s="155"/>
      <c r="AQ180" s="155"/>
      <c r="AR180" s="155"/>
      <c r="AS180" s="155"/>
      <c r="AT180" s="155"/>
      <c r="AU180" s="155"/>
      <c r="AV180" s="155"/>
      <c r="AW180" s="155"/>
      <c r="AX180" s="155"/>
      <c r="AY180" s="155"/>
      <c r="AZ180" s="155"/>
      <c r="BA180" s="155"/>
      <c r="BB180" s="155"/>
      <c r="BC180" s="155"/>
      <c r="BD180" s="155"/>
      <c r="BE180" s="155"/>
      <c r="BF180" s="155"/>
      <c r="BG180" s="155"/>
      <c r="BH180" s="155"/>
      <c r="BI180" s="155"/>
      <c r="BJ180" s="155"/>
      <c r="BK180" s="155"/>
      <c r="BL180" s="155"/>
      <c r="BM180" s="155"/>
      <c r="BN180" s="155"/>
      <c r="BO180" s="155"/>
      <c r="BP180" s="155"/>
      <c r="BQ180" s="155"/>
      <c r="BR180" s="155"/>
      <c r="BS180" s="155"/>
      <c r="BT180" s="155"/>
      <c r="BU180" s="155"/>
      <c r="BV180" s="155"/>
      <c r="BW180" s="155"/>
      <c r="BX180" s="155"/>
      <c r="BY180" s="155"/>
      <c r="BZ180" s="155"/>
      <c r="CA180" s="155"/>
      <c r="CB180" s="155"/>
      <c r="CC180" s="155"/>
      <c r="CD180" s="155"/>
      <c r="CE180" s="155"/>
      <c r="CF180" s="155"/>
      <c r="CG180" s="155"/>
      <c r="CH180" s="155"/>
      <c r="CI180" s="10"/>
    </row>
    <row r="181" spans="1:87" x14ac:dyDescent="0.2">
      <c r="A181" s="8"/>
      <c r="B181" s="218"/>
      <c r="C181" s="218"/>
      <c r="D181" s="155"/>
      <c r="E181" s="155"/>
      <c r="F181" s="155"/>
      <c r="G181" s="155"/>
      <c r="H181" s="230"/>
      <c r="I181" s="257"/>
      <c r="J181" s="257"/>
      <c r="K181" s="218"/>
      <c r="L181" s="218"/>
      <c r="M181" s="247"/>
      <c r="N181" s="247"/>
      <c r="O181" s="247"/>
      <c r="P181" s="247"/>
      <c r="Q181" s="218"/>
      <c r="R181" s="155"/>
      <c r="S181" s="155"/>
      <c r="T181" s="155"/>
      <c r="U181" s="155"/>
      <c r="V181" s="155"/>
      <c r="W181" s="155"/>
      <c r="X181" s="155"/>
      <c r="Y181" s="155"/>
      <c r="Z181" s="155"/>
      <c r="AA181" s="155"/>
      <c r="AB181" s="155"/>
      <c r="AC181" s="155"/>
      <c r="AD181" s="155"/>
      <c r="AE181" s="155"/>
      <c r="AF181" s="155"/>
      <c r="AG181" s="155"/>
      <c r="AH181" s="155"/>
      <c r="AI181" s="155"/>
      <c r="AJ181" s="155"/>
      <c r="AK181" s="155"/>
      <c r="AL181" s="155"/>
      <c r="AM181" s="155"/>
      <c r="AN181" s="155"/>
      <c r="AO181" s="155"/>
      <c r="AP181" s="155"/>
      <c r="AQ181" s="155"/>
      <c r="AR181" s="155"/>
      <c r="AS181" s="155"/>
      <c r="AT181" s="155"/>
      <c r="AU181" s="155"/>
      <c r="AV181" s="155"/>
      <c r="AW181" s="155"/>
      <c r="AX181" s="155"/>
      <c r="AY181" s="155"/>
      <c r="AZ181" s="155"/>
      <c r="BA181" s="155"/>
      <c r="BB181" s="155"/>
      <c r="BC181" s="155"/>
      <c r="BD181" s="155"/>
      <c r="BE181" s="155"/>
      <c r="BF181" s="155"/>
      <c r="BG181" s="155"/>
      <c r="BH181" s="155"/>
      <c r="BI181" s="155"/>
      <c r="BJ181" s="155"/>
      <c r="BK181" s="155"/>
      <c r="BL181" s="155"/>
      <c r="BM181" s="155"/>
      <c r="BN181" s="155"/>
      <c r="BO181" s="155"/>
      <c r="BP181" s="155"/>
      <c r="BQ181" s="155"/>
      <c r="BR181" s="155"/>
      <c r="BS181" s="155"/>
      <c r="BT181" s="155"/>
      <c r="BU181" s="155"/>
      <c r="BV181" s="155"/>
      <c r="BW181" s="155"/>
      <c r="BX181" s="155"/>
      <c r="BY181" s="155"/>
      <c r="BZ181" s="155"/>
      <c r="CA181" s="155"/>
      <c r="CB181" s="155"/>
      <c r="CC181" s="155"/>
      <c r="CD181" s="155"/>
      <c r="CE181" s="155"/>
      <c r="CF181" s="155"/>
      <c r="CG181" s="155"/>
      <c r="CH181" s="155"/>
      <c r="CI181" s="10"/>
    </row>
    <row r="182" spans="1:87" x14ac:dyDescent="0.2">
      <c r="A182" s="8"/>
      <c r="B182" s="218"/>
      <c r="C182" s="218"/>
      <c r="D182" s="155"/>
      <c r="E182" s="155"/>
      <c r="F182" s="155"/>
      <c r="G182" s="155"/>
      <c r="H182" s="230"/>
      <c r="I182" s="257"/>
      <c r="J182" s="257"/>
      <c r="K182" s="218"/>
      <c r="L182" s="218"/>
      <c r="M182" s="247"/>
      <c r="N182" s="247"/>
      <c r="O182" s="247"/>
      <c r="P182" s="247"/>
      <c r="Q182" s="218"/>
      <c r="R182" s="155"/>
      <c r="S182" s="155"/>
      <c r="T182" s="155"/>
      <c r="U182" s="155"/>
      <c r="V182" s="155"/>
      <c r="W182" s="155"/>
      <c r="X182" s="155"/>
      <c r="Y182" s="155"/>
      <c r="Z182" s="155"/>
      <c r="AA182" s="155"/>
      <c r="AB182" s="155"/>
      <c r="AC182" s="155"/>
      <c r="AD182" s="155"/>
      <c r="AE182" s="155"/>
      <c r="AF182" s="155"/>
      <c r="AG182" s="155"/>
      <c r="AH182" s="155"/>
      <c r="AI182" s="155"/>
      <c r="AJ182" s="155"/>
      <c r="AK182" s="155"/>
      <c r="AL182" s="155"/>
      <c r="AM182" s="155"/>
      <c r="AN182" s="155"/>
      <c r="AO182" s="155"/>
      <c r="AP182" s="155"/>
      <c r="AQ182" s="155"/>
      <c r="AR182" s="155"/>
      <c r="AS182" s="155"/>
      <c r="AT182" s="155"/>
      <c r="AU182" s="155"/>
      <c r="AV182" s="155"/>
      <c r="AW182" s="155"/>
      <c r="AX182" s="155"/>
      <c r="AY182" s="155"/>
      <c r="AZ182" s="155"/>
      <c r="BA182" s="155"/>
      <c r="BB182" s="155"/>
      <c r="BC182" s="155"/>
      <c r="BD182" s="155"/>
      <c r="BE182" s="155"/>
      <c r="BF182" s="155"/>
      <c r="BG182" s="155"/>
      <c r="BH182" s="155"/>
      <c r="BI182" s="155"/>
      <c r="BJ182" s="155"/>
      <c r="BK182" s="155"/>
      <c r="BL182" s="155"/>
      <c r="BM182" s="155"/>
      <c r="BN182" s="155"/>
      <c r="BO182" s="155"/>
      <c r="BP182" s="155"/>
      <c r="BQ182" s="155"/>
      <c r="BR182" s="155"/>
      <c r="BS182" s="155"/>
      <c r="BT182" s="155"/>
      <c r="BU182" s="155"/>
      <c r="BV182" s="155"/>
      <c r="BW182" s="155"/>
      <c r="BX182" s="155"/>
      <c r="BY182" s="155"/>
      <c r="BZ182" s="155"/>
      <c r="CA182" s="155"/>
      <c r="CB182" s="155"/>
      <c r="CC182" s="155"/>
      <c r="CD182" s="155"/>
      <c r="CE182" s="155"/>
      <c r="CF182" s="155"/>
      <c r="CG182" s="155"/>
      <c r="CH182" s="155"/>
      <c r="CI182" s="10"/>
    </row>
    <row r="183" spans="1:87" x14ac:dyDescent="0.2">
      <c r="A183" s="8"/>
      <c r="B183" s="218"/>
      <c r="C183" s="218"/>
      <c r="D183" s="155"/>
      <c r="E183" s="155"/>
      <c r="F183" s="155"/>
      <c r="G183" s="155"/>
      <c r="H183" s="230"/>
      <c r="I183" s="257"/>
      <c r="J183" s="257"/>
      <c r="K183" s="218"/>
      <c r="L183" s="218"/>
      <c r="M183" s="247"/>
      <c r="N183" s="247"/>
      <c r="O183" s="247"/>
      <c r="P183" s="247"/>
      <c r="Q183" s="218"/>
      <c r="R183" s="155"/>
      <c r="S183" s="155"/>
      <c r="T183" s="155"/>
      <c r="U183" s="155"/>
      <c r="V183" s="155"/>
      <c r="W183" s="155"/>
      <c r="X183" s="155"/>
      <c r="Y183" s="155"/>
      <c r="Z183" s="155"/>
      <c r="AA183" s="155"/>
      <c r="AB183" s="155"/>
      <c r="AC183" s="155"/>
      <c r="AD183" s="155"/>
      <c r="AE183" s="155"/>
      <c r="AF183" s="155"/>
      <c r="AG183" s="155"/>
      <c r="AH183" s="155"/>
      <c r="AI183" s="155"/>
      <c r="AJ183" s="155"/>
      <c r="AK183" s="155"/>
      <c r="AL183" s="155"/>
      <c r="AM183" s="155"/>
      <c r="AN183" s="155"/>
      <c r="AO183" s="155"/>
      <c r="AP183" s="155"/>
      <c r="AQ183" s="155"/>
      <c r="AR183" s="155"/>
      <c r="AS183" s="155"/>
      <c r="AT183" s="155"/>
      <c r="AU183" s="155"/>
      <c r="AV183" s="155"/>
      <c r="AW183" s="155"/>
      <c r="AX183" s="155"/>
      <c r="AY183" s="155"/>
      <c r="AZ183" s="155"/>
      <c r="BA183" s="155"/>
      <c r="BB183" s="155"/>
      <c r="BC183" s="155"/>
      <c r="BD183" s="155"/>
      <c r="BE183" s="155"/>
      <c r="BF183" s="155"/>
      <c r="BG183" s="155"/>
      <c r="BH183" s="155"/>
      <c r="BI183" s="155"/>
      <c r="BJ183" s="155"/>
      <c r="BK183" s="155"/>
      <c r="BL183" s="155"/>
      <c r="BM183" s="155"/>
      <c r="BN183" s="155"/>
      <c r="BO183" s="155"/>
      <c r="BP183" s="155"/>
      <c r="BQ183" s="155"/>
      <c r="BR183" s="155"/>
      <c r="BS183" s="155"/>
      <c r="BT183" s="155"/>
      <c r="BU183" s="155"/>
      <c r="BV183" s="155"/>
      <c r="BW183" s="155"/>
      <c r="BX183" s="155"/>
      <c r="BY183" s="155"/>
      <c r="BZ183" s="155"/>
      <c r="CA183" s="155"/>
      <c r="CB183" s="155"/>
      <c r="CC183" s="155"/>
      <c r="CD183" s="155"/>
      <c r="CE183" s="155"/>
      <c r="CF183" s="155"/>
      <c r="CG183" s="155"/>
      <c r="CH183" s="155"/>
      <c r="CI183" s="10"/>
    </row>
    <row r="184" spans="1:87" x14ac:dyDescent="0.2">
      <c r="A184" s="8"/>
      <c r="B184" s="218"/>
      <c r="C184" s="218"/>
      <c r="D184" s="155"/>
      <c r="E184" s="155"/>
      <c r="F184" s="155"/>
      <c r="G184" s="155"/>
      <c r="H184" s="230"/>
      <c r="I184" s="257"/>
      <c r="J184" s="257"/>
      <c r="K184" s="218"/>
      <c r="L184" s="218"/>
      <c r="M184" s="247"/>
      <c r="N184" s="247"/>
      <c r="O184" s="247"/>
      <c r="P184" s="247"/>
      <c r="Q184" s="218"/>
      <c r="R184" s="155"/>
      <c r="S184" s="155"/>
      <c r="T184" s="155"/>
      <c r="U184" s="155"/>
      <c r="V184" s="155"/>
      <c r="W184" s="155"/>
      <c r="X184" s="155"/>
      <c r="Y184" s="155"/>
      <c r="Z184" s="155"/>
      <c r="AA184" s="155"/>
      <c r="AB184" s="155"/>
      <c r="AC184" s="155"/>
      <c r="AD184" s="155"/>
      <c r="AE184" s="155"/>
      <c r="AF184" s="155"/>
      <c r="AG184" s="155"/>
      <c r="AH184" s="155"/>
      <c r="AI184" s="155"/>
      <c r="AJ184" s="155"/>
      <c r="AK184" s="155"/>
      <c r="AL184" s="155"/>
      <c r="AM184" s="155"/>
      <c r="AN184" s="155"/>
      <c r="AO184" s="155"/>
      <c r="AP184" s="155"/>
      <c r="AQ184" s="155"/>
      <c r="AR184" s="155"/>
      <c r="AS184" s="155"/>
      <c r="AT184" s="155"/>
      <c r="AU184" s="155"/>
      <c r="AV184" s="155"/>
      <c r="AW184" s="155"/>
      <c r="AX184" s="155"/>
      <c r="AY184" s="155"/>
      <c r="AZ184" s="155"/>
      <c r="BA184" s="155"/>
      <c r="BB184" s="155"/>
      <c r="BC184" s="155"/>
      <c r="BD184" s="155"/>
      <c r="BE184" s="155"/>
      <c r="BF184" s="155"/>
      <c r="BG184" s="155"/>
      <c r="BH184" s="155"/>
      <c r="BI184" s="155"/>
      <c r="BJ184" s="155"/>
      <c r="BK184" s="155"/>
      <c r="BL184" s="155"/>
      <c r="BM184" s="155"/>
      <c r="BN184" s="155"/>
      <c r="BO184" s="155"/>
      <c r="BP184" s="155"/>
      <c r="BQ184" s="155"/>
      <c r="BR184" s="155"/>
      <c r="BS184" s="155"/>
      <c r="BT184" s="155"/>
      <c r="BU184" s="155"/>
      <c r="BV184" s="155"/>
      <c r="BW184" s="155"/>
      <c r="BX184" s="155"/>
      <c r="BY184" s="155"/>
      <c r="BZ184" s="155"/>
      <c r="CA184" s="155"/>
      <c r="CB184" s="155"/>
      <c r="CC184" s="155"/>
      <c r="CD184" s="155"/>
      <c r="CE184" s="155"/>
      <c r="CF184" s="155"/>
      <c r="CG184" s="155"/>
      <c r="CH184" s="155"/>
      <c r="CI184" s="10"/>
    </row>
    <row r="185" spans="1:87" x14ac:dyDescent="0.2">
      <c r="A185" s="8"/>
      <c r="B185" s="218"/>
      <c r="C185" s="218"/>
      <c r="D185" s="155"/>
      <c r="E185" s="155"/>
      <c r="F185" s="155"/>
      <c r="G185" s="155"/>
      <c r="H185" s="230"/>
      <c r="I185" s="257"/>
      <c r="J185" s="257"/>
      <c r="K185" s="218"/>
      <c r="L185" s="218"/>
      <c r="M185" s="247"/>
      <c r="N185" s="247"/>
      <c r="O185" s="247"/>
      <c r="P185" s="247"/>
      <c r="Q185" s="218"/>
      <c r="R185" s="155"/>
      <c r="S185" s="155"/>
      <c r="T185" s="155"/>
      <c r="U185" s="155"/>
      <c r="V185" s="155"/>
      <c r="W185" s="155"/>
      <c r="X185" s="155"/>
      <c r="Y185" s="155"/>
      <c r="Z185" s="155"/>
      <c r="AA185" s="155"/>
      <c r="AB185" s="155"/>
      <c r="AC185" s="155"/>
      <c r="AD185" s="155"/>
      <c r="AE185" s="155"/>
      <c r="AF185" s="155"/>
      <c r="AG185" s="155"/>
      <c r="AH185" s="155"/>
      <c r="AI185" s="155"/>
      <c r="AJ185" s="155"/>
      <c r="AK185" s="155"/>
      <c r="AL185" s="155"/>
      <c r="AM185" s="155"/>
      <c r="AN185" s="155"/>
      <c r="AO185" s="155"/>
      <c r="AP185" s="155"/>
      <c r="AQ185" s="155"/>
      <c r="AR185" s="155"/>
      <c r="AS185" s="155"/>
      <c r="AT185" s="155"/>
      <c r="AU185" s="155"/>
      <c r="AV185" s="155"/>
      <c r="AW185" s="155"/>
      <c r="AX185" s="155"/>
      <c r="AY185" s="155"/>
      <c r="AZ185" s="155"/>
      <c r="BA185" s="155"/>
      <c r="BB185" s="155"/>
      <c r="BC185" s="155"/>
      <c r="BD185" s="155"/>
      <c r="BE185" s="155"/>
      <c r="BF185" s="155"/>
      <c r="BG185" s="155"/>
      <c r="BH185" s="155"/>
      <c r="BI185" s="155"/>
      <c r="BJ185" s="155"/>
      <c r="BK185" s="155"/>
      <c r="BL185" s="155"/>
      <c r="BM185" s="155"/>
      <c r="BN185" s="155"/>
      <c r="BO185" s="155"/>
      <c r="BP185" s="155"/>
      <c r="BQ185" s="155"/>
      <c r="BR185" s="155"/>
      <c r="BS185" s="155"/>
      <c r="BT185" s="155"/>
      <c r="BU185" s="155"/>
      <c r="BV185" s="155"/>
      <c r="BW185" s="155"/>
      <c r="BX185" s="155"/>
      <c r="BY185" s="155"/>
      <c r="BZ185" s="155"/>
      <c r="CA185" s="155"/>
      <c r="CB185" s="155"/>
      <c r="CC185" s="155"/>
      <c r="CD185" s="155"/>
      <c r="CE185" s="155"/>
      <c r="CF185" s="155"/>
      <c r="CG185" s="155"/>
      <c r="CH185" s="155"/>
      <c r="CI185" s="10"/>
    </row>
    <row r="186" spans="1:87" x14ac:dyDescent="0.2">
      <c r="A186" s="8"/>
      <c r="B186" s="218"/>
      <c r="C186" s="218"/>
      <c r="D186" s="155"/>
      <c r="E186" s="155"/>
      <c r="F186" s="155"/>
      <c r="G186" s="155"/>
      <c r="H186" s="230"/>
      <c r="I186" s="257"/>
      <c r="J186" s="257"/>
      <c r="K186" s="218"/>
      <c r="L186" s="218"/>
      <c r="M186" s="247"/>
      <c r="N186" s="247"/>
      <c r="O186" s="247"/>
      <c r="P186" s="247"/>
      <c r="Q186" s="218"/>
      <c r="R186" s="155"/>
      <c r="S186" s="155"/>
      <c r="T186" s="155"/>
      <c r="U186" s="155"/>
      <c r="V186" s="155"/>
      <c r="W186" s="155"/>
      <c r="X186" s="155"/>
      <c r="Y186" s="155"/>
      <c r="Z186" s="155"/>
      <c r="AA186" s="155"/>
      <c r="AB186" s="155"/>
      <c r="AC186" s="155"/>
      <c r="AD186" s="155"/>
      <c r="AE186" s="155"/>
      <c r="AF186" s="155"/>
      <c r="AG186" s="155"/>
      <c r="AH186" s="155"/>
      <c r="AI186" s="155"/>
      <c r="AJ186" s="155"/>
      <c r="AK186" s="155"/>
      <c r="AL186" s="155"/>
      <c r="AM186" s="155"/>
      <c r="AN186" s="155"/>
      <c r="AO186" s="155"/>
      <c r="AP186" s="155"/>
      <c r="AQ186" s="155"/>
      <c r="AR186" s="155"/>
      <c r="AS186" s="155"/>
      <c r="AT186" s="155"/>
      <c r="AU186" s="155"/>
      <c r="AV186" s="155"/>
      <c r="AW186" s="155"/>
      <c r="AX186" s="155"/>
      <c r="AY186" s="155"/>
      <c r="AZ186" s="155"/>
      <c r="BA186" s="155"/>
      <c r="BB186" s="155"/>
      <c r="BC186" s="155"/>
      <c r="BD186" s="155"/>
      <c r="BE186" s="155"/>
      <c r="BF186" s="155"/>
      <c r="BG186" s="155"/>
      <c r="BH186" s="155"/>
      <c r="BI186" s="155"/>
      <c r="BJ186" s="155"/>
      <c r="BK186" s="155"/>
      <c r="BL186" s="155"/>
      <c r="BM186" s="155"/>
      <c r="BN186" s="155"/>
      <c r="BO186" s="155"/>
      <c r="BP186" s="155"/>
      <c r="BQ186" s="155"/>
      <c r="BR186" s="155"/>
      <c r="BS186" s="155"/>
      <c r="BT186" s="155"/>
      <c r="BU186" s="155"/>
      <c r="BV186" s="155"/>
      <c r="BW186" s="155"/>
      <c r="BX186" s="155"/>
      <c r="BY186" s="155"/>
      <c r="BZ186" s="155"/>
      <c r="CA186" s="155"/>
      <c r="CB186" s="155"/>
      <c r="CC186" s="155"/>
      <c r="CD186" s="155"/>
      <c r="CE186" s="155"/>
      <c r="CF186" s="155"/>
      <c r="CG186" s="155"/>
      <c r="CH186" s="155"/>
      <c r="CI186" s="10"/>
    </row>
    <row r="187" spans="1:87" x14ac:dyDescent="0.2">
      <c r="A187" s="8"/>
      <c r="B187" s="218"/>
      <c r="C187" s="218"/>
      <c r="D187" s="155"/>
      <c r="E187" s="155"/>
      <c r="F187" s="155"/>
      <c r="G187" s="155"/>
      <c r="H187" s="230"/>
      <c r="I187" s="257"/>
      <c r="J187" s="257"/>
      <c r="K187" s="218"/>
      <c r="L187" s="218"/>
      <c r="M187" s="247"/>
      <c r="N187" s="247"/>
      <c r="O187" s="247"/>
      <c r="P187" s="247"/>
      <c r="Q187" s="218"/>
      <c r="R187" s="155"/>
      <c r="S187" s="155"/>
      <c r="T187" s="155"/>
      <c r="U187" s="155"/>
      <c r="V187" s="155"/>
      <c r="W187" s="155"/>
      <c r="X187" s="155"/>
      <c r="Y187" s="155"/>
      <c r="Z187" s="155"/>
      <c r="AA187" s="155"/>
      <c r="AB187" s="155"/>
      <c r="AC187" s="155"/>
      <c r="AD187" s="155"/>
      <c r="AE187" s="155"/>
      <c r="AF187" s="155"/>
      <c r="AG187" s="155"/>
      <c r="AH187" s="155"/>
      <c r="AI187" s="155"/>
      <c r="AJ187" s="155"/>
      <c r="AK187" s="155"/>
      <c r="AL187" s="155"/>
      <c r="AM187" s="155"/>
      <c r="AN187" s="155"/>
      <c r="AO187" s="155"/>
      <c r="AP187" s="155"/>
      <c r="AQ187" s="155"/>
      <c r="AR187" s="155"/>
      <c r="AS187" s="155"/>
      <c r="AT187" s="155"/>
      <c r="AU187" s="155"/>
      <c r="AV187" s="155"/>
      <c r="AW187" s="155"/>
      <c r="AX187" s="155"/>
      <c r="AY187" s="155"/>
      <c r="AZ187" s="155"/>
      <c r="BA187" s="155"/>
      <c r="BB187" s="155"/>
      <c r="BC187" s="155"/>
      <c r="BD187" s="155"/>
      <c r="BE187" s="155"/>
      <c r="BF187" s="155"/>
      <c r="BG187" s="155"/>
      <c r="BH187" s="155"/>
      <c r="BI187" s="155"/>
      <c r="BJ187" s="155"/>
      <c r="BK187" s="155"/>
      <c r="BL187" s="155"/>
      <c r="BM187" s="155"/>
      <c r="BN187" s="155"/>
      <c r="BO187" s="155"/>
      <c r="BP187" s="155"/>
      <c r="BQ187" s="155"/>
      <c r="BR187" s="155"/>
      <c r="BS187" s="155"/>
      <c r="BT187" s="155"/>
      <c r="BU187" s="155"/>
      <c r="BV187" s="155"/>
      <c r="BW187" s="155"/>
      <c r="BX187" s="155"/>
      <c r="BY187" s="155"/>
      <c r="BZ187" s="155"/>
      <c r="CA187" s="155"/>
      <c r="CB187" s="155"/>
      <c r="CC187" s="155"/>
      <c r="CD187" s="155"/>
      <c r="CE187" s="155"/>
      <c r="CF187" s="155"/>
      <c r="CG187" s="155"/>
      <c r="CH187" s="155"/>
      <c r="CI187" s="10"/>
    </row>
    <row r="188" spans="1:87" x14ac:dyDescent="0.2">
      <c r="A188" s="8"/>
      <c r="B188" s="218"/>
      <c r="C188" s="218"/>
      <c r="D188" s="155"/>
      <c r="E188" s="155"/>
      <c r="F188" s="155"/>
      <c r="G188" s="155"/>
      <c r="H188" s="230"/>
      <c r="I188" s="257"/>
      <c r="J188" s="257"/>
      <c r="K188" s="218"/>
      <c r="L188" s="218"/>
      <c r="M188" s="247"/>
      <c r="N188" s="247"/>
      <c r="O188" s="247"/>
      <c r="P188" s="247"/>
      <c r="Q188" s="218"/>
      <c r="R188" s="155"/>
      <c r="S188" s="155"/>
      <c r="T188" s="155"/>
      <c r="U188" s="155"/>
      <c r="V188" s="155"/>
      <c r="W188" s="155"/>
      <c r="X188" s="155"/>
      <c r="Y188" s="155"/>
      <c r="Z188" s="155"/>
      <c r="AA188" s="155"/>
      <c r="AB188" s="155"/>
      <c r="AC188" s="155"/>
      <c r="AD188" s="155"/>
      <c r="AE188" s="155"/>
      <c r="AF188" s="155"/>
      <c r="AG188" s="155"/>
      <c r="AH188" s="155"/>
      <c r="AI188" s="155"/>
      <c r="AJ188" s="155"/>
      <c r="AK188" s="155"/>
      <c r="AL188" s="155"/>
      <c r="AM188" s="155"/>
      <c r="AN188" s="155"/>
      <c r="AO188" s="155"/>
      <c r="AP188" s="155"/>
      <c r="AQ188" s="155"/>
      <c r="AR188" s="155"/>
      <c r="AS188" s="155"/>
      <c r="AT188" s="155"/>
      <c r="AU188" s="155"/>
      <c r="AV188" s="155"/>
      <c r="AW188" s="155"/>
      <c r="AX188" s="155"/>
      <c r="AY188" s="155"/>
      <c r="AZ188" s="155"/>
      <c r="BA188" s="155"/>
      <c r="BB188" s="155"/>
      <c r="BC188" s="155"/>
      <c r="BD188" s="155"/>
      <c r="BE188" s="155"/>
      <c r="BF188" s="155"/>
      <c r="BG188" s="155"/>
      <c r="BH188" s="155"/>
      <c r="BI188" s="155"/>
      <c r="BJ188" s="155"/>
      <c r="BK188" s="155"/>
      <c r="BL188" s="155"/>
      <c r="BM188" s="155"/>
      <c r="BN188" s="155"/>
      <c r="BO188" s="155"/>
      <c r="BP188" s="155"/>
      <c r="BQ188" s="155"/>
      <c r="BR188" s="155"/>
      <c r="BS188" s="155"/>
      <c r="BT188" s="155"/>
      <c r="BU188" s="155"/>
      <c r="BV188" s="155"/>
      <c r="BW188" s="155"/>
      <c r="BX188" s="155"/>
      <c r="BY188" s="155"/>
      <c r="BZ188" s="155"/>
      <c r="CA188" s="155"/>
      <c r="CB188" s="155"/>
      <c r="CC188" s="155"/>
      <c r="CD188" s="155"/>
      <c r="CE188" s="155"/>
      <c r="CF188" s="155"/>
      <c r="CG188" s="155"/>
      <c r="CH188" s="155"/>
      <c r="CI188" s="10"/>
    </row>
    <row r="189" spans="1:87" x14ac:dyDescent="0.2">
      <c r="A189" s="8"/>
      <c r="B189" s="218"/>
      <c r="C189" s="218"/>
      <c r="D189" s="155"/>
      <c r="E189" s="155"/>
      <c r="F189" s="155"/>
      <c r="G189" s="155"/>
      <c r="H189" s="230"/>
      <c r="I189" s="257"/>
      <c r="J189" s="257"/>
      <c r="K189" s="218"/>
      <c r="L189" s="218"/>
      <c r="M189" s="247"/>
      <c r="N189" s="247"/>
      <c r="O189" s="247"/>
      <c r="P189" s="247"/>
      <c r="Q189" s="218"/>
      <c r="R189" s="155"/>
      <c r="S189" s="155"/>
      <c r="T189" s="155"/>
      <c r="U189" s="155"/>
      <c r="V189" s="155"/>
      <c r="W189" s="155"/>
      <c r="X189" s="155"/>
      <c r="Y189" s="155"/>
      <c r="Z189" s="155"/>
      <c r="AA189" s="155"/>
      <c r="AB189" s="155"/>
      <c r="AC189" s="155"/>
      <c r="AD189" s="155"/>
      <c r="AE189" s="155"/>
      <c r="AF189" s="155"/>
      <c r="AG189" s="155"/>
      <c r="AH189" s="155"/>
      <c r="AI189" s="155"/>
      <c r="AJ189" s="155"/>
      <c r="AK189" s="155"/>
      <c r="AL189" s="155"/>
      <c r="AM189" s="155"/>
      <c r="AN189" s="155"/>
      <c r="AO189" s="155"/>
      <c r="AP189" s="155"/>
      <c r="AQ189" s="155"/>
      <c r="AR189" s="155"/>
      <c r="AS189" s="155"/>
      <c r="AT189" s="155"/>
      <c r="AU189" s="155"/>
      <c r="AV189" s="155"/>
      <c r="AW189" s="155"/>
      <c r="AX189" s="155"/>
      <c r="AY189" s="155"/>
      <c r="AZ189" s="155"/>
      <c r="BA189" s="155"/>
      <c r="BB189" s="155"/>
      <c r="BC189" s="155"/>
      <c r="BD189" s="155"/>
      <c r="BE189" s="155"/>
      <c r="BF189" s="155"/>
      <c r="BG189" s="155"/>
      <c r="BH189" s="155"/>
      <c r="BI189" s="155"/>
      <c r="BJ189" s="155"/>
      <c r="BK189" s="155"/>
      <c r="BL189" s="155"/>
      <c r="BM189" s="155"/>
      <c r="BN189" s="155"/>
      <c r="BO189" s="155"/>
      <c r="BP189" s="155"/>
      <c r="BQ189" s="155"/>
      <c r="BR189" s="155"/>
      <c r="BS189" s="155"/>
      <c r="BT189" s="155"/>
      <c r="BU189" s="155"/>
      <c r="BV189" s="155"/>
      <c r="BW189" s="155"/>
      <c r="BX189" s="155"/>
      <c r="BY189" s="155"/>
      <c r="BZ189" s="155"/>
      <c r="CA189" s="155"/>
      <c r="CB189" s="155"/>
      <c r="CC189" s="155"/>
      <c r="CD189" s="155"/>
      <c r="CE189" s="155"/>
      <c r="CF189" s="155"/>
      <c r="CG189" s="155"/>
      <c r="CH189" s="155"/>
      <c r="CI189" s="10"/>
    </row>
    <row r="190" spans="1:87" x14ac:dyDescent="0.2">
      <c r="A190" s="8"/>
      <c r="B190" s="218"/>
      <c r="C190" s="218"/>
      <c r="D190" s="155"/>
      <c r="E190" s="155"/>
      <c r="F190" s="155"/>
      <c r="G190" s="155"/>
      <c r="H190" s="230"/>
      <c r="I190" s="257"/>
      <c r="J190" s="257"/>
      <c r="K190" s="218"/>
      <c r="L190" s="218"/>
      <c r="M190" s="247"/>
      <c r="N190" s="247"/>
      <c r="O190" s="247"/>
      <c r="P190" s="247"/>
      <c r="Q190" s="218"/>
      <c r="R190" s="155"/>
      <c r="S190" s="155"/>
      <c r="T190" s="155"/>
      <c r="U190" s="155"/>
      <c r="V190" s="155"/>
      <c r="W190" s="155"/>
      <c r="X190" s="155"/>
      <c r="Y190" s="155"/>
      <c r="Z190" s="155"/>
      <c r="AA190" s="155"/>
      <c r="AB190" s="155"/>
      <c r="AC190" s="155"/>
      <c r="AD190" s="155"/>
      <c r="AE190" s="155"/>
      <c r="AF190" s="155"/>
      <c r="AG190" s="155"/>
      <c r="AH190" s="155"/>
      <c r="AI190" s="155"/>
      <c r="AJ190" s="155"/>
      <c r="AK190" s="155"/>
      <c r="AL190" s="155"/>
      <c r="AM190" s="155"/>
      <c r="AN190" s="155"/>
      <c r="AO190" s="155"/>
      <c r="AP190" s="155"/>
      <c r="AQ190" s="155"/>
      <c r="AR190" s="155"/>
      <c r="AS190" s="155"/>
      <c r="AT190" s="155"/>
      <c r="AU190" s="155"/>
      <c r="AV190" s="155"/>
      <c r="AW190" s="155"/>
      <c r="AX190" s="155"/>
      <c r="AY190" s="155"/>
      <c r="AZ190" s="155"/>
      <c r="BA190" s="155"/>
      <c r="BB190" s="155"/>
      <c r="BC190" s="155"/>
      <c r="BD190" s="155"/>
      <c r="BE190" s="155"/>
      <c r="BF190" s="155"/>
      <c r="BG190" s="155"/>
      <c r="BH190" s="155"/>
      <c r="BI190" s="155"/>
      <c r="BJ190" s="155"/>
      <c r="BK190" s="155"/>
      <c r="BL190" s="155"/>
      <c r="BM190" s="155"/>
      <c r="BN190" s="155"/>
      <c r="BO190" s="155"/>
      <c r="BP190" s="155"/>
      <c r="BQ190" s="155"/>
      <c r="BR190" s="155"/>
      <c r="BS190" s="155"/>
      <c r="BT190" s="155"/>
      <c r="BU190" s="155"/>
      <c r="BV190" s="155"/>
      <c r="BW190" s="155"/>
      <c r="BX190" s="155"/>
      <c r="BY190" s="155"/>
      <c r="BZ190" s="155"/>
      <c r="CA190" s="155"/>
      <c r="CB190" s="155"/>
      <c r="CC190" s="155"/>
      <c r="CD190" s="155"/>
      <c r="CE190" s="155"/>
      <c r="CF190" s="155"/>
      <c r="CG190" s="155"/>
      <c r="CH190" s="155"/>
      <c r="CI190" s="10"/>
    </row>
    <row r="191" spans="1:87" x14ac:dyDescent="0.2">
      <c r="A191" s="8"/>
      <c r="B191" s="218"/>
      <c r="C191" s="218"/>
      <c r="D191" s="155"/>
      <c r="E191" s="155"/>
      <c r="F191" s="155"/>
      <c r="G191" s="155"/>
      <c r="H191" s="230"/>
      <c r="I191" s="257"/>
      <c r="J191" s="257"/>
      <c r="K191" s="218"/>
      <c r="L191" s="218"/>
      <c r="M191" s="247"/>
      <c r="N191" s="247"/>
      <c r="O191" s="247"/>
      <c r="P191" s="247"/>
      <c r="Q191" s="218"/>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c r="CC191" s="155"/>
      <c r="CD191" s="155"/>
      <c r="CE191" s="155"/>
      <c r="CF191" s="155"/>
      <c r="CG191" s="155"/>
      <c r="CH191" s="155"/>
      <c r="CI191" s="10"/>
    </row>
    <row r="192" spans="1:87" x14ac:dyDescent="0.2">
      <c r="A192" s="8"/>
      <c r="B192" s="218"/>
      <c r="C192" s="218"/>
      <c r="D192" s="155"/>
      <c r="E192" s="155"/>
      <c r="F192" s="155"/>
      <c r="G192" s="155"/>
      <c r="H192" s="230"/>
      <c r="I192" s="257"/>
      <c r="J192" s="257"/>
      <c r="K192" s="218"/>
      <c r="L192" s="218"/>
      <c r="M192" s="247"/>
      <c r="N192" s="247"/>
      <c r="O192" s="247"/>
      <c r="P192" s="247"/>
      <c r="Q192" s="218"/>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c r="CC192" s="155"/>
      <c r="CD192" s="155"/>
      <c r="CE192" s="155"/>
      <c r="CF192" s="155"/>
      <c r="CG192" s="155"/>
      <c r="CH192" s="155"/>
      <c r="CI192" s="10"/>
    </row>
    <row r="193" spans="1:87" x14ac:dyDescent="0.2">
      <c r="A193" s="8"/>
      <c r="B193" s="218"/>
      <c r="C193" s="218"/>
      <c r="D193" s="155"/>
      <c r="E193" s="155"/>
      <c r="F193" s="155"/>
      <c r="G193" s="155"/>
      <c r="H193" s="230"/>
      <c r="I193" s="257"/>
      <c r="J193" s="257"/>
      <c r="K193" s="218"/>
      <c r="L193" s="218"/>
      <c r="M193" s="247"/>
      <c r="N193" s="247"/>
      <c r="O193" s="247"/>
      <c r="P193" s="247"/>
      <c r="Q193" s="218"/>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c r="CC193" s="155"/>
      <c r="CD193" s="155"/>
      <c r="CE193" s="155"/>
      <c r="CF193" s="155"/>
      <c r="CG193" s="155"/>
      <c r="CH193" s="155"/>
      <c r="CI193" s="10"/>
    </row>
    <row r="194" spans="1:87" x14ac:dyDescent="0.2">
      <c r="A194" s="8"/>
      <c r="B194" s="218"/>
      <c r="C194" s="218"/>
      <c r="D194" s="155"/>
      <c r="E194" s="155"/>
      <c r="F194" s="155"/>
      <c r="G194" s="155"/>
      <c r="H194" s="230"/>
      <c r="I194" s="257"/>
      <c r="J194" s="257"/>
      <c r="K194" s="218"/>
      <c r="L194" s="218"/>
      <c r="M194" s="247"/>
      <c r="N194" s="247"/>
      <c r="O194" s="247"/>
      <c r="P194" s="247"/>
      <c r="Q194" s="218"/>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c r="CC194" s="155"/>
      <c r="CD194" s="155"/>
      <c r="CE194" s="155"/>
      <c r="CF194" s="155"/>
      <c r="CG194" s="155"/>
      <c r="CH194" s="155"/>
      <c r="CI194" s="10"/>
    </row>
    <row r="195" spans="1:87" x14ac:dyDescent="0.2">
      <c r="A195" s="8"/>
      <c r="B195" s="218"/>
      <c r="C195" s="218"/>
      <c r="D195" s="155"/>
      <c r="E195" s="155"/>
      <c r="F195" s="155"/>
      <c r="G195" s="155"/>
      <c r="H195" s="230"/>
      <c r="I195" s="257"/>
      <c r="J195" s="257"/>
      <c r="K195" s="218"/>
      <c r="L195" s="218"/>
      <c r="M195" s="247"/>
      <c r="N195" s="247"/>
      <c r="O195" s="247"/>
      <c r="P195" s="247"/>
      <c r="Q195" s="218"/>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c r="CC195" s="155"/>
      <c r="CD195" s="155"/>
      <c r="CE195" s="155"/>
      <c r="CF195" s="155"/>
      <c r="CG195" s="155"/>
      <c r="CH195" s="155"/>
      <c r="CI195" s="10"/>
    </row>
    <row r="196" spans="1:87" x14ac:dyDescent="0.2">
      <c r="A196" s="8"/>
      <c r="B196" s="218"/>
      <c r="C196" s="218"/>
      <c r="D196" s="155"/>
      <c r="E196" s="155"/>
      <c r="F196" s="155"/>
      <c r="G196" s="155"/>
      <c r="H196" s="230"/>
      <c r="I196" s="257"/>
      <c r="J196" s="257"/>
      <c r="K196" s="218"/>
      <c r="L196" s="218"/>
      <c r="M196" s="247"/>
      <c r="N196" s="247"/>
      <c r="O196" s="247"/>
      <c r="P196" s="247"/>
      <c r="Q196" s="218"/>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c r="CC196" s="155"/>
      <c r="CD196" s="155"/>
      <c r="CE196" s="155"/>
      <c r="CF196" s="155"/>
      <c r="CG196" s="155"/>
      <c r="CH196" s="155"/>
      <c r="CI196" s="10"/>
    </row>
    <row r="197" spans="1:87" x14ac:dyDescent="0.2">
      <c r="A197" s="8"/>
      <c r="B197" s="218"/>
      <c r="C197" s="218"/>
      <c r="D197" s="155"/>
      <c r="E197" s="155"/>
      <c r="F197" s="155"/>
      <c r="G197" s="155"/>
      <c r="H197" s="230"/>
      <c r="I197" s="257"/>
      <c r="J197" s="257"/>
      <c r="K197" s="218"/>
      <c r="L197" s="218"/>
      <c r="M197" s="247"/>
      <c r="N197" s="247"/>
      <c r="O197" s="247"/>
      <c r="P197" s="247"/>
      <c r="Q197" s="218"/>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c r="CC197" s="155"/>
      <c r="CD197" s="155"/>
      <c r="CE197" s="155"/>
      <c r="CF197" s="155"/>
      <c r="CG197" s="155"/>
      <c r="CH197" s="155"/>
      <c r="CI197" s="10"/>
    </row>
    <row r="198" spans="1:87" x14ac:dyDescent="0.2">
      <c r="A198" s="8"/>
      <c r="B198" s="218"/>
      <c r="C198" s="218"/>
      <c r="D198" s="155"/>
      <c r="E198" s="155"/>
      <c r="F198" s="155"/>
      <c r="G198" s="155"/>
      <c r="H198" s="230"/>
      <c r="I198" s="257"/>
      <c r="J198" s="257"/>
      <c r="K198" s="218"/>
      <c r="L198" s="218"/>
      <c r="M198" s="247"/>
      <c r="N198" s="247"/>
      <c r="O198" s="247"/>
      <c r="P198" s="247"/>
      <c r="Q198" s="218"/>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c r="CC198" s="155"/>
      <c r="CD198" s="155"/>
      <c r="CE198" s="155"/>
      <c r="CF198" s="155"/>
      <c r="CG198" s="155"/>
      <c r="CH198" s="155"/>
      <c r="CI198" s="10"/>
    </row>
    <row r="199" spans="1:87" x14ac:dyDescent="0.2">
      <c r="A199" s="8"/>
      <c r="B199" s="218"/>
      <c r="C199" s="218"/>
      <c r="D199" s="155"/>
      <c r="E199" s="155"/>
      <c r="F199" s="155"/>
      <c r="G199" s="155"/>
      <c r="H199" s="230"/>
      <c r="I199" s="257"/>
      <c r="J199" s="257"/>
      <c r="K199" s="218"/>
      <c r="L199" s="218"/>
      <c r="M199" s="247"/>
      <c r="N199" s="247"/>
      <c r="O199" s="247"/>
      <c r="P199" s="247"/>
      <c r="Q199" s="218"/>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c r="CC199" s="155"/>
      <c r="CD199" s="155"/>
      <c r="CE199" s="155"/>
      <c r="CF199" s="155"/>
      <c r="CG199" s="155"/>
      <c r="CH199" s="155"/>
      <c r="CI199" s="10"/>
    </row>
    <row r="200" spans="1:87" x14ac:dyDescent="0.2">
      <c r="A200" s="8"/>
      <c r="B200" s="218"/>
      <c r="C200" s="218"/>
      <c r="D200" s="155"/>
      <c r="E200" s="155"/>
      <c r="F200" s="155"/>
      <c r="G200" s="155"/>
      <c r="H200" s="230"/>
      <c r="I200" s="257"/>
      <c r="J200" s="257"/>
      <c r="K200" s="218"/>
      <c r="L200" s="218"/>
      <c r="M200" s="247"/>
      <c r="N200" s="247"/>
      <c r="O200" s="247"/>
      <c r="P200" s="247"/>
      <c r="Q200" s="218"/>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c r="CC200" s="155"/>
      <c r="CD200" s="155"/>
      <c r="CE200" s="155"/>
      <c r="CF200" s="155"/>
      <c r="CG200" s="155"/>
      <c r="CH200" s="155"/>
      <c r="CI200" s="10"/>
    </row>
    <row r="201" spans="1:87" x14ac:dyDescent="0.2">
      <c r="A201" s="8"/>
      <c r="B201" s="218"/>
      <c r="C201" s="218"/>
      <c r="D201" s="155"/>
      <c r="E201" s="155"/>
      <c r="F201" s="155"/>
      <c r="G201" s="155"/>
      <c r="H201" s="230"/>
      <c r="I201" s="257"/>
      <c r="J201" s="257"/>
      <c r="K201" s="218"/>
      <c r="L201" s="218"/>
      <c r="M201" s="247"/>
      <c r="N201" s="247"/>
      <c r="O201" s="247"/>
      <c r="P201" s="247"/>
      <c r="Q201" s="218"/>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c r="CC201" s="155"/>
      <c r="CD201" s="155"/>
      <c r="CE201" s="155"/>
      <c r="CF201" s="155"/>
      <c r="CG201" s="155"/>
      <c r="CH201" s="155"/>
      <c r="CI201" s="10"/>
    </row>
    <row r="202" spans="1:87" x14ac:dyDescent="0.2">
      <c r="A202" s="8"/>
      <c r="B202" s="218"/>
      <c r="C202" s="218"/>
      <c r="D202" s="155"/>
      <c r="E202" s="155"/>
      <c r="F202" s="155"/>
      <c r="G202" s="155"/>
      <c r="H202" s="230"/>
      <c r="I202" s="257"/>
      <c r="J202" s="257"/>
      <c r="K202" s="218"/>
      <c r="L202" s="218"/>
      <c r="M202" s="247"/>
      <c r="N202" s="247"/>
      <c r="O202" s="247"/>
      <c r="P202" s="247"/>
      <c r="Q202" s="218"/>
      <c r="R202" s="155"/>
      <c r="S202" s="155"/>
      <c r="T202" s="155"/>
      <c r="U202" s="155"/>
      <c r="V202" s="155"/>
      <c r="W202" s="155"/>
      <c r="X202" s="155"/>
      <c r="Y202" s="155"/>
      <c r="Z202" s="155"/>
      <c r="AA202" s="155"/>
      <c r="AB202" s="155"/>
      <c r="AC202" s="155"/>
      <c r="AD202" s="155"/>
      <c r="AE202" s="155"/>
      <c r="AF202" s="155"/>
      <c r="AG202" s="155"/>
      <c r="AH202" s="155"/>
      <c r="AI202" s="155"/>
      <c r="AJ202" s="155"/>
      <c r="AK202" s="155"/>
      <c r="AL202" s="155"/>
      <c r="AM202" s="155"/>
      <c r="AN202" s="155"/>
      <c r="AO202" s="155"/>
      <c r="AP202" s="155"/>
      <c r="AQ202" s="155"/>
      <c r="AR202" s="155"/>
      <c r="AS202" s="155"/>
      <c r="AT202" s="155"/>
      <c r="AU202" s="155"/>
      <c r="AV202" s="155"/>
      <c r="AW202" s="155"/>
      <c r="AX202" s="155"/>
      <c r="AY202" s="155"/>
      <c r="AZ202" s="155"/>
      <c r="BA202" s="155"/>
      <c r="BB202" s="155"/>
      <c r="BC202" s="155"/>
      <c r="BD202" s="155"/>
      <c r="BE202" s="155"/>
      <c r="BF202" s="155"/>
      <c r="BG202" s="155"/>
      <c r="BH202" s="155"/>
      <c r="BI202" s="155"/>
      <c r="BJ202" s="155"/>
      <c r="BK202" s="155"/>
      <c r="BL202" s="155"/>
      <c r="BM202" s="155"/>
      <c r="BN202" s="155"/>
      <c r="BO202" s="155"/>
      <c r="BP202" s="155"/>
      <c r="BQ202" s="155"/>
      <c r="BR202" s="155"/>
      <c r="BS202" s="155"/>
      <c r="BT202" s="155"/>
      <c r="BU202" s="155"/>
      <c r="BV202" s="155"/>
      <c r="BW202" s="155"/>
      <c r="BX202" s="155"/>
      <c r="BY202" s="155"/>
      <c r="BZ202" s="155"/>
      <c r="CA202" s="155"/>
      <c r="CB202" s="155"/>
      <c r="CC202" s="155"/>
      <c r="CD202" s="155"/>
      <c r="CE202" s="155"/>
      <c r="CF202" s="155"/>
      <c r="CG202" s="155"/>
      <c r="CH202" s="155"/>
      <c r="CI202" s="10"/>
    </row>
    <row r="203" spans="1:87" x14ac:dyDescent="0.2">
      <c r="A203" s="8"/>
      <c r="B203" s="218"/>
      <c r="C203" s="218"/>
      <c r="D203" s="155"/>
      <c r="E203" s="155"/>
      <c r="F203" s="155"/>
      <c r="G203" s="155"/>
      <c r="H203" s="230"/>
      <c r="I203" s="257"/>
      <c r="J203" s="257"/>
      <c r="K203" s="218"/>
      <c r="L203" s="218"/>
      <c r="M203" s="247"/>
      <c r="N203" s="247"/>
      <c r="O203" s="247"/>
      <c r="P203" s="247"/>
      <c r="Q203" s="218"/>
      <c r="R203" s="155"/>
      <c r="S203" s="155"/>
      <c r="T203" s="155"/>
      <c r="U203" s="155"/>
      <c r="V203" s="155"/>
      <c r="W203" s="155"/>
      <c r="X203" s="155"/>
      <c r="Y203" s="155"/>
      <c r="Z203" s="155"/>
      <c r="AA203" s="155"/>
      <c r="AB203" s="155"/>
      <c r="AC203" s="155"/>
      <c r="AD203" s="155"/>
      <c r="AE203" s="155"/>
      <c r="AF203" s="155"/>
      <c r="AG203" s="155"/>
      <c r="AH203" s="155"/>
      <c r="AI203" s="155"/>
      <c r="AJ203" s="155"/>
      <c r="AK203" s="155"/>
      <c r="AL203" s="155"/>
      <c r="AM203" s="155"/>
      <c r="AN203" s="155"/>
      <c r="AO203" s="155"/>
      <c r="AP203" s="155"/>
      <c r="AQ203" s="155"/>
      <c r="AR203" s="155"/>
      <c r="AS203" s="155"/>
      <c r="AT203" s="155"/>
      <c r="AU203" s="155"/>
      <c r="AV203" s="155"/>
      <c r="AW203" s="155"/>
      <c r="AX203" s="155"/>
      <c r="AY203" s="155"/>
      <c r="AZ203" s="155"/>
      <c r="BA203" s="155"/>
      <c r="BB203" s="155"/>
      <c r="BC203" s="155"/>
      <c r="BD203" s="155"/>
      <c r="BE203" s="155"/>
      <c r="BF203" s="155"/>
      <c r="BG203" s="155"/>
      <c r="BH203" s="155"/>
      <c r="BI203" s="155"/>
      <c r="BJ203" s="155"/>
      <c r="BK203" s="155"/>
      <c r="BL203" s="155"/>
      <c r="BM203" s="155"/>
      <c r="BN203" s="155"/>
      <c r="BO203" s="155"/>
      <c r="BP203" s="155"/>
      <c r="BQ203" s="155"/>
      <c r="BR203" s="155"/>
      <c r="BS203" s="155"/>
      <c r="BT203" s="155"/>
      <c r="BU203" s="155"/>
      <c r="BV203" s="155"/>
      <c r="BW203" s="155"/>
      <c r="BX203" s="155"/>
      <c r="BY203" s="155"/>
      <c r="BZ203" s="155"/>
      <c r="CA203" s="155"/>
      <c r="CB203" s="155"/>
      <c r="CC203" s="155"/>
      <c r="CD203" s="155"/>
      <c r="CE203" s="155"/>
      <c r="CF203" s="155"/>
      <c r="CG203" s="155"/>
      <c r="CH203" s="155"/>
      <c r="CI203" s="10"/>
    </row>
    <row r="204" spans="1:87" x14ac:dyDescent="0.2">
      <c r="A204" s="8"/>
      <c r="B204" s="218"/>
      <c r="C204" s="218"/>
      <c r="D204" s="155"/>
      <c r="E204" s="155"/>
      <c r="F204" s="155"/>
      <c r="G204" s="155"/>
      <c r="H204" s="230"/>
      <c r="I204" s="257"/>
      <c r="J204" s="257"/>
      <c r="K204" s="218"/>
      <c r="L204" s="218"/>
      <c r="M204" s="247"/>
      <c r="N204" s="247"/>
      <c r="O204" s="247"/>
      <c r="P204" s="247"/>
      <c r="Q204" s="218"/>
      <c r="R204" s="155"/>
      <c r="S204" s="155"/>
      <c r="T204" s="155"/>
      <c r="U204" s="155"/>
      <c r="V204" s="155"/>
      <c r="W204" s="155"/>
      <c r="X204" s="155"/>
      <c r="Y204" s="155"/>
      <c r="Z204" s="155"/>
      <c r="AA204" s="155"/>
      <c r="AB204" s="155"/>
      <c r="AC204" s="155"/>
      <c r="AD204" s="155"/>
      <c r="AE204" s="155"/>
      <c r="AF204" s="155"/>
      <c r="AG204" s="155"/>
      <c r="AH204" s="155"/>
      <c r="AI204" s="155"/>
      <c r="AJ204" s="155"/>
      <c r="AK204" s="155"/>
      <c r="AL204" s="155"/>
      <c r="AM204" s="155"/>
      <c r="AN204" s="155"/>
      <c r="AO204" s="155"/>
      <c r="AP204" s="155"/>
      <c r="AQ204" s="155"/>
      <c r="AR204" s="155"/>
      <c r="AS204" s="155"/>
      <c r="AT204" s="155"/>
      <c r="AU204" s="155"/>
      <c r="AV204" s="155"/>
      <c r="AW204" s="155"/>
      <c r="AX204" s="155"/>
      <c r="AY204" s="155"/>
      <c r="AZ204" s="155"/>
      <c r="BA204" s="155"/>
      <c r="BB204" s="155"/>
      <c r="BC204" s="155"/>
      <c r="BD204" s="155"/>
      <c r="BE204" s="155"/>
      <c r="BF204" s="155"/>
      <c r="BG204" s="155"/>
      <c r="BH204" s="155"/>
      <c r="BI204" s="155"/>
      <c r="BJ204" s="155"/>
      <c r="BK204" s="155"/>
      <c r="BL204" s="155"/>
      <c r="BM204" s="155"/>
      <c r="BN204" s="155"/>
      <c r="BO204" s="155"/>
      <c r="BP204" s="155"/>
      <c r="BQ204" s="155"/>
      <c r="BR204" s="155"/>
      <c r="BS204" s="155"/>
      <c r="BT204" s="155"/>
      <c r="BU204" s="155"/>
      <c r="BV204" s="155"/>
      <c r="BW204" s="155"/>
      <c r="BX204" s="155"/>
      <c r="BY204" s="155"/>
      <c r="BZ204" s="155"/>
      <c r="CA204" s="155"/>
      <c r="CB204" s="155"/>
      <c r="CC204" s="155"/>
      <c r="CD204" s="155"/>
      <c r="CE204" s="155"/>
      <c r="CF204" s="155"/>
      <c r="CG204" s="155"/>
      <c r="CH204" s="155"/>
      <c r="CI204" s="10"/>
    </row>
    <row r="205" spans="1:87" x14ac:dyDescent="0.2">
      <c r="A205" s="8"/>
      <c r="B205" s="218"/>
      <c r="C205" s="218"/>
      <c r="D205" s="155"/>
      <c r="E205" s="155"/>
      <c r="F205" s="155"/>
      <c r="G205" s="155"/>
      <c r="H205" s="230"/>
      <c r="I205" s="257"/>
      <c r="J205" s="257"/>
      <c r="K205" s="218"/>
      <c r="L205" s="218"/>
      <c r="M205" s="247"/>
      <c r="N205" s="247"/>
      <c r="O205" s="247"/>
      <c r="P205" s="247"/>
      <c r="Q205" s="218"/>
      <c r="R205" s="155"/>
      <c r="S205" s="155"/>
      <c r="T205" s="155"/>
      <c r="U205" s="155"/>
      <c r="V205" s="155"/>
      <c r="W205" s="155"/>
      <c r="X205" s="155"/>
      <c r="Y205" s="155"/>
      <c r="Z205" s="155"/>
      <c r="AA205" s="155"/>
      <c r="AB205" s="155"/>
      <c r="AC205" s="155"/>
      <c r="AD205" s="155"/>
      <c r="AE205" s="155"/>
      <c r="AF205" s="155"/>
      <c r="AG205" s="155"/>
      <c r="AH205" s="155"/>
      <c r="AI205" s="155"/>
      <c r="AJ205" s="155"/>
      <c r="AK205" s="155"/>
      <c r="AL205" s="155"/>
      <c r="AM205" s="155"/>
      <c r="AN205" s="155"/>
      <c r="AO205" s="155"/>
      <c r="AP205" s="155"/>
      <c r="AQ205" s="155"/>
      <c r="AR205" s="155"/>
      <c r="AS205" s="155"/>
      <c r="AT205" s="155"/>
      <c r="AU205" s="155"/>
      <c r="AV205" s="155"/>
      <c r="AW205" s="155"/>
      <c r="AX205" s="155"/>
      <c r="AY205" s="155"/>
      <c r="AZ205" s="155"/>
      <c r="BA205" s="155"/>
      <c r="BB205" s="155"/>
      <c r="BC205" s="155"/>
      <c r="BD205" s="155"/>
      <c r="BE205" s="155"/>
      <c r="BF205" s="155"/>
      <c r="BG205" s="155"/>
      <c r="BH205" s="155"/>
      <c r="BI205" s="155"/>
      <c r="BJ205" s="155"/>
      <c r="BK205" s="155"/>
      <c r="BL205" s="155"/>
      <c r="BM205" s="155"/>
      <c r="BN205" s="155"/>
      <c r="BO205" s="155"/>
      <c r="BP205" s="155"/>
      <c r="BQ205" s="155"/>
      <c r="BR205" s="155"/>
      <c r="BS205" s="155"/>
      <c r="BT205" s="155"/>
      <c r="BU205" s="155"/>
      <c r="BV205" s="155"/>
      <c r="BW205" s="155"/>
      <c r="BX205" s="155"/>
      <c r="BY205" s="155"/>
      <c r="BZ205" s="155"/>
      <c r="CA205" s="155"/>
      <c r="CB205" s="155"/>
      <c r="CC205" s="155"/>
      <c r="CD205" s="155"/>
      <c r="CE205" s="155"/>
      <c r="CF205" s="155"/>
      <c r="CG205" s="155"/>
      <c r="CH205" s="155"/>
      <c r="CI205" s="10"/>
    </row>
    <row r="206" spans="1:87" x14ac:dyDescent="0.2">
      <c r="A206" s="8"/>
      <c r="B206" s="218"/>
      <c r="C206" s="218"/>
      <c r="D206" s="155"/>
      <c r="E206" s="155"/>
      <c r="F206" s="155"/>
      <c r="G206" s="155"/>
      <c r="H206" s="230"/>
      <c r="I206" s="257"/>
      <c r="J206" s="257"/>
      <c r="K206" s="218"/>
      <c r="L206" s="218"/>
      <c r="M206" s="247"/>
      <c r="N206" s="247"/>
      <c r="O206" s="247"/>
      <c r="P206" s="247"/>
      <c r="Q206" s="218"/>
      <c r="R206" s="155"/>
      <c r="S206" s="155"/>
      <c r="T206" s="155"/>
      <c r="U206" s="155"/>
      <c r="V206" s="155"/>
      <c r="W206" s="155"/>
      <c r="X206" s="155"/>
      <c r="Y206" s="155"/>
      <c r="Z206" s="155"/>
      <c r="AA206" s="155"/>
      <c r="AB206" s="155"/>
      <c r="AC206" s="155"/>
      <c r="AD206" s="155"/>
      <c r="AE206" s="155"/>
      <c r="AF206" s="155"/>
      <c r="AG206" s="155"/>
      <c r="AH206" s="155"/>
      <c r="AI206" s="155"/>
      <c r="AJ206" s="155"/>
      <c r="AK206" s="155"/>
      <c r="AL206" s="155"/>
      <c r="AM206" s="155"/>
      <c r="AN206" s="155"/>
      <c r="AO206" s="155"/>
      <c r="AP206" s="155"/>
      <c r="AQ206" s="155"/>
      <c r="AR206" s="155"/>
      <c r="AS206" s="155"/>
      <c r="AT206" s="155"/>
      <c r="AU206" s="155"/>
      <c r="AV206" s="155"/>
      <c r="AW206" s="155"/>
      <c r="AX206" s="155"/>
      <c r="AY206" s="155"/>
      <c r="AZ206" s="155"/>
      <c r="BA206" s="155"/>
      <c r="BB206" s="155"/>
      <c r="BC206" s="155"/>
      <c r="BD206" s="155"/>
      <c r="BE206" s="155"/>
      <c r="BF206" s="155"/>
      <c r="BG206" s="155"/>
      <c r="BH206" s="155"/>
      <c r="BI206" s="155"/>
      <c r="BJ206" s="155"/>
      <c r="BK206" s="155"/>
      <c r="BL206" s="155"/>
      <c r="BM206" s="155"/>
      <c r="BN206" s="155"/>
      <c r="BO206" s="155"/>
      <c r="BP206" s="155"/>
      <c r="BQ206" s="155"/>
      <c r="BR206" s="155"/>
      <c r="BS206" s="155"/>
      <c r="BT206" s="155"/>
      <c r="BU206" s="155"/>
      <c r="BV206" s="155"/>
      <c r="BW206" s="155"/>
      <c r="BX206" s="155"/>
      <c r="BY206" s="155"/>
      <c r="BZ206" s="155"/>
      <c r="CA206" s="155"/>
      <c r="CB206" s="155"/>
      <c r="CC206" s="155"/>
      <c r="CD206" s="155"/>
      <c r="CE206" s="155"/>
      <c r="CF206" s="155"/>
      <c r="CG206" s="155"/>
      <c r="CH206" s="155"/>
      <c r="CI206" s="10"/>
    </row>
    <row r="207" spans="1:87" x14ac:dyDescent="0.2">
      <c r="A207" s="8"/>
      <c r="B207" s="218"/>
      <c r="C207" s="218"/>
      <c r="D207" s="155"/>
      <c r="E207" s="155"/>
      <c r="F207" s="155"/>
      <c r="G207" s="155"/>
      <c r="H207" s="230"/>
      <c r="I207" s="257"/>
      <c r="J207" s="257"/>
      <c r="K207" s="218"/>
      <c r="L207" s="218"/>
      <c r="M207" s="247"/>
      <c r="N207" s="247"/>
      <c r="O207" s="247"/>
      <c r="P207" s="247"/>
      <c r="Q207" s="218"/>
      <c r="R207" s="155"/>
      <c r="S207" s="155"/>
      <c r="T207" s="155"/>
      <c r="U207" s="155"/>
      <c r="V207" s="155"/>
      <c r="W207" s="155"/>
      <c r="X207" s="155"/>
      <c r="Y207" s="155"/>
      <c r="Z207" s="155"/>
      <c r="AA207" s="155"/>
      <c r="AB207" s="155"/>
      <c r="AC207" s="155"/>
      <c r="AD207" s="155"/>
      <c r="AE207" s="155"/>
      <c r="AF207" s="155"/>
      <c r="AG207" s="155"/>
      <c r="AH207" s="155"/>
      <c r="AI207" s="155"/>
      <c r="AJ207" s="155"/>
      <c r="AK207" s="155"/>
      <c r="AL207" s="155"/>
      <c r="AM207" s="155"/>
      <c r="AN207" s="155"/>
      <c r="AO207" s="155"/>
      <c r="AP207" s="155"/>
      <c r="AQ207" s="155"/>
      <c r="AR207" s="155"/>
      <c r="AS207" s="155"/>
      <c r="AT207" s="155"/>
      <c r="AU207" s="155"/>
      <c r="AV207" s="155"/>
      <c r="AW207" s="155"/>
      <c r="AX207" s="155"/>
      <c r="AY207" s="155"/>
      <c r="AZ207" s="155"/>
      <c r="BA207" s="155"/>
      <c r="BB207" s="155"/>
      <c r="BC207" s="155"/>
      <c r="BD207" s="155"/>
      <c r="BE207" s="155"/>
      <c r="BF207" s="155"/>
      <c r="BG207" s="155"/>
      <c r="BH207" s="155"/>
      <c r="BI207" s="155"/>
      <c r="BJ207" s="155"/>
      <c r="BK207" s="155"/>
      <c r="BL207" s="155"/>
      <c r="BM207" s="155"/>
      <c r="BN207" s="155"/>
      <c r="BO207" s="155"/>
      <c r="BP207" s="155"/>
      <c r="BQ207" s="155"/>
      <c r="BR207" s="155"/>
      <c r="BS207" s="155"/>
      <c r="BT207" s="155"/>
      <c r="BU207" s="155"/>
      <c r="BV207" s="155"/>
      <c r="BW207" s="155"/>
      <c r="BX207" s="155"/>
      <c r="BY207" s="155"/>
      <c r="BZ207" s="155"/>
      <c r="CA207" s="155"/>
      <c r="CB207" s="155"/>
      <c r="CC207" s="155"/>
      <c r="CD207" s="155"/>
      <c r="CE207" s="155"/>
      <c r="CF207" s="155"/>
      <c r="CG207" s="155"/>
      <c r="CH207" s="155"/>
      <c r="CI207" s="10"/>
    </row>
    <row r="208" spans="1:87" x14ac:dyDescent="0.2">
      <c r="A208" s="8"/>
      <c r="B208" s="218"/>
      <c r="C208" s="218"/>
      <c r="D208" s="155"/>
      <c r="E208" s="155"/>
      <c r="F208" s="155"/>
      <c r="G208" s="155"/>
      <c r="H208" s="230"/>
      <c r="I208" s="257"/>
      <c r="J208" s="257"/>
      <c r="K208" s="218"/>
      <c r="L208" s="218"/>
      <c r="M208" s="247"/>
      <c r="N208" s="247"/>
      <c r="O208" s="247"/>
      <c r="P208" s="247"/>
      <c r="Q208" s="218"/>
      <c r="R208" s="155"/>
      <c r="S208" s="155"/>
      <c r="T208" s="155"/>
      <c r="U208" s="155"/>
      <c r="V208" s="155"/>
      <c r="W208" s="155"/>
      <c r="X208" s="155"/>
      <c r="Y208" s="155"/>
      <c r="Z208" s="155"/>
      <c r="AA208" s="155"/>
      <c r="AB208" s="155"/>
      <c r="AC208" s="155"/>
      <c r="AD208" s="155"/>
      <c r="AE208" s="155"/>
      <c r="AF208" s="155"/>
      <c r="AG208" s="155"/>
      <c r="AH208" s="155"/>
      <c r="AI208" s="155"/>
      <c r="AJ208" s="155"/>
      <c r="AK208" s="155"/>
      <c r="AL208" s="155"/>
      <c r="AM208" s="155"/>
      <c r="AN208" s="155"/>
      <c r="AO208" s="155"/>
      <c r="AP208" s="155"/>
      <c r="AQ208" s="155"/>
      <c r="AR208" s="155"/>
      <c r="AS208" s="155"/>
      <c r="AT208" s="155"/>
      <c r="AU208" s="155"/>
      <c r="AV208" s="155"/>
      <c r="AW208" s="155"/>
      <c r="AX208" s="155"/>
      <c r="AY208" s="155"/>
      <c r="AZ208" s="155"/>
      <c r="BA208" s="155"/>
      <c r="BB208" s="155"/>
      <c r="BC208" s="155"/>
      <c r="BD208" s="155"/>
      <c r="BE208" s="155"/>
      <c r="BF208" s="155"/>
      <c r="BG208" s="155"/>
      <c r="BH208" s="155"/>
      <c r="BI208" s="155"/>
      <c r="BJ208" s="155"/>
      <c r="BK208" s="155"/>
      <c r="BL208" s="155"/>
      <c r="BM208" s="155"/>
      <c r="BN208" s="155"/>
      <c r="BO208" s="155"/>
      <c r="BP208" s="155"/>
      <c r="BQ208" s="155"/>
      <c r="BR208" s="155"/>
      <c r="BS208" s="155"/>
      <c r="BT208" s="155"/>
      <c r="BU208" s="155"/>
      <c r="BV208" s="155"/>
      <c r="BW208" s="155"/>
      <c r="BX208" s="155"/>
      <c r="BY208" s="155"/>
      <c r="BZ208" s="155"/>
      <c r="CA208" s="155"/>
      <c r="CB208" s="155"/>
      <c r="CC208" s="155"/>
      <c r="CD208" s="155"/>
      <c r="CE208" s="155"/>
      <c r="CF208" s="155"/>
      <c r="CG208" s="155"/>
      <c r="CH208" s="155"/>
      <c r="CI208" s="10"/>
    </row>
    <row r="209" spans="1:87" x14ac:dyDescent="0.2">
      <c r="A209" s="8"/>
      <c r="B209" s="218"/>
      <c r="C209" s="218"/>
      <c r="D209" s="155"/>
      <c r="E209" s="155"/>
      <c r="F209" s="155"/>
      <c r="G209" s="155"/>
      <c r="H209" s="230"/>
      <c r="I209" s="257"/>
      <c r="J209" s="257"/>
      <c r="K209" s="218"/>
      <c r="L209" s="218"/>
      <c r="M209" s="247"/>
      <c r="N209" s="247"/>
      <c r="O209" s="247"/>
      <c r="P209" s="247"/>
      <c r="Q209" s="218"/>
      <c r="R209" s="155"/>
      <c r="S209" s="155"/>
      <c r="T209" s="155"/>
      <c r="U209" s="155"/>
      <c r="V209" s="155"/>
      <c r="W209" s="155"/>
      <c r="X209" s="155"/>
      <c r="Y209" s="155"/>
      <c r="Z209" s="155"/>
      <c r="AA209" s="155"/>
      <c r="AB209" s="155"/>
      <c r="AC209" s="155"/>
      <c r="AD209" s="155"/>
      <c r="AE209" s="155"/>
      <c r="AF209" s="155"/>
      <c r="AG209" s="155"/>
      <c r="AH209" s="155"/>
      <c r="AI209" s="155"/>
      <c r="AJ209" s="155"/>
      <c r="AK209" s="155"/>
      <c r="AL209" s="155"/>
      <c r="AM209" s="155"/>
      <c r="AN209" s="155"/>
      <c r="AO209" s="155"/>
      <c r="AP209" s="155"/>
      <c r="AQ209" s="155"/>
      <c r="AR209" s="155"/>
      <c r="AS209" s="155"/>
      <c r="AT209" s="155"/>
      <c r="AU209" s="155"/>
      <c r="AV209" s="155"/>
      <c r="AW209" s="155"/>
      <c r="AX209" s="155"/>
      <c r="AY209" s="155"/>
      <c r="AZ209" s="155"/>
      <c r="BA209" s="155"/>
      <c r="BB209" s="155"/>
      <c r="BC209" s="155"/>
      <c r="BD209" s="155"/>
      <c r="BE209" s="155"/>
      <c r="BF209" s="155"/>
      <c r="BG209" s="155"/>
      <c r="BH209" s="155"/>
      <c r="BI209" s="155"/>
      <c r="BJ209" s="155"/>
      <c r="BK209" s="155"/>
      <c r="BL209" s="155"/>
      <c r="BM209" s="155"/>
      <c r="BN209" s="155"/>
      <c r="BO209" s="155"/>
      <c r="BP209" s="155"/>
      <c r="BQ209" s="155"/>
      <c r="BR209" s="155"/>
      <c r="BS209" s="155"/>
      <c r="BT209" s="155"/>
      <c r="BU209" s="155"/>
      <c r="BV209" s="155"/>
      <c r="BW209" s="155"/>
      <c r="BX209" s="155"/>
      <c r="BY209" s="155"/>
      <c r="BZ209" s="155"/>
      <c r="CA209" s="155"/>
      <c r="CB209" s="155"/>
      <c r="CC209" s="155"/>
      <c r="CD209" s="155"/>
      <c r="CE209" s="155"/>
      <c r="CF209" s="155"/>
      <c r="CG209" s="155"/>
      <c r="CH209" s="155"/>
      <c r="CI209" s="10"/>
    </row>
    <row r="210" spans="1:87" x14ac:dyDescent="0.2">
      <c r="A210" s="8"/>
      <c r="B210" s="218"/>
      <c r="C210" s="218"/>
      <c r="D210" s="155"/>
      <c r="E210" s="155"/>
      <c r="F210" s="155"/>
      <c r="G210" s="155"/>
      <c r="H210" s="230"/>
      <c r="I210" s="257"/>
      <c r="J210" s="257"/>
      <c r="K210" s="218"/>
      <c r="L210" s="218"/>
      <c r="M210" s="247"/>
      <c r="N210" s="247"/>
      <c r="O210" s="247"/>
      <c r="P210" s="247"/>
      <c r="Q210" s="218"/>
      <c r="R210" s="155"/>
      <c r="S210" s="155"/>
      <c r="T210" s="155"/>
      <c r="U210" s="155"/>
      <c r="V210" s="155"/>
      <c r="W210" s="155"/>
      <c r="X210" s="155"/>
      <c r="Y210" s="155"/>
      <c r="Z210" s="155"/>
      <c r="AA210" s="155"/>
      <c r="AB210" s="155"/>
      <c r="AC210" s="155"/>
      <c r="AD210" s="155"/>
      <c r="AE210" s="155"/>
      <c r="AF210" s="155"/>
      <c r="AG210" s="155"/>
      <c r="AH210" s="155"/>
      <c r="AI210" s="155"/>
      <c r="AJ210" s="155"/>
      <c r="AK210" s="155"/>
      <c r="AL210" s="155"/>
      <c r="AM210" s="155"/>
      <c r="AN210" s="155"/>
      <c r="AO210" s="155"/>
      <c r="AP210" s="155"/>
      <c r="AQ210" s="155"/>
      <c r="AR210" s="155"/>
      <c r="AS210" s="155"/>
      <c r="AT210" s="155"/>
      <c r="AU210" s="155"/>
      <c r="AV210" s="155"/>
      <c r="AW210" s="155"/>
      <c r="AX210" s="155"/>
      <c r="AY210" s="155"/>
      <c r="AZ210" s="155"/>
      <c r="BA210" s="155"/>
      <c r="BB210" s="155"/>
      <c r="BC210" s="155"/>
      <c r="BD210" s="155"/>
      <c r="BE210" s="155"/>
      <c r="BF210" s="155"/>
      <c r="BG210" s="155"/>
      <c r="BH210" s="155"/>
      <c r="BI210" s="155"/>
      <c r="BJ210" s="155"/>
      <c r="BK210" s="155"/>
      <c r="BL210" s="155"/>
      <c r="BM210" s="155"/>
      <c r="BN210" s="155"/>
      <c r="BO210" s="155"/>
      <c r="BP210" s="155"/>
      <c r="BQ210" s="155"/>
      <c r="BR210" s="155"/>
      <c r="BS210" s="155"/>
      <c r="BT210" s="155"/>
      <c r="BU210" s="155"/>
      <c r="BV210" s="155"/>
      <c r="BW210" s="155"/>
      <c r="BX210" s="155"/>
      <c r="BY210" s="155"/>
      <c r="BZ210" s="155"/>
      <c r="CA210" s="155"/>
      <c r="CB210" s="155"/>
      <c r="CC210" s="155"/>
      <c r="CD210" s="155"/>
      <c r="CE210" s="155"/>
      <c r="CF210" s="155"/>
      <c r="CG210" s="155"/>
      <c r="CH210" s="155"/>
      <c r="CI210" s="10"/>
    </row>
    <row r="211" spans="1:87" x14ac:dyDescent="0.2">
      <c r="A211" s="8"/>
      <c r="B211" s="218"/>
      <c r="C211" s="218"/>
      <c r="D211" s="155"/>
      <c r="E211" s="155"/>
      <c r="F211" s="155"/>
      <c r="G211" s="155"/>
      <c r="H211" s="230"/>
      <c r="I211" s="257"/>
      <c r="J211" s="257"/>
      <c r="K211" s="218"/>
      <c r="L211" s="218"/>
      <c r="M211" s="247"/>
      <c r="N211" s="247"/>
      <c r="O211" s="247"/>
      <c r="P211" s="247"/>
      <c r="Q211" s="218"/>
      <c r="R211" s="155"/>
      <c r="S211" s="155"/>
      <c r="T211" s="155"/>
      <c r="U211" s="155"/>
      <c r="V211" s="155"/>
      <c r="W211" s="155"/>
      <c r="X211" s="155"/>
      <c r="Y211" s="155"/>
      <c r="Z211" s="155"/>
      <c r="AA211" s="155"/>
      <c r="AB211" s="155"/>
      <c r="AC211" s="155"/>
      <c r="AD211" s="155"/>
      <c r="AE211" s="155"/>
      <c r="AF211" s="155"/>
      <c r="AG211" s="155"/>
      <c r="AH211" s="155"/>
      <c r="AI211" s="155"/>
      <c r="AJ211" s="155"/>
      <c r="AK211" s="155"/>
      <c r="AL211" s="155"/>
      <c r="AM211" s="155"/>
      <c r="AN211" s="155"/>
      <c r="AO211" s="155"/>
      <c r="AP211" s="155"/>
      <c r="AQ211" s="155"/>
      <c r="AR211" s="155"/>
      <c r="AS211" s="155"/>
      <c r="AT211" s="155"/>
      <c r="AU211" s="155"/>
      <c r="AV211" s="155"/>
      <c r="AW211" s="155"/>
      <c r="AX211" s="155"/>
      <c r="AY211" s="155"/>
      <c r="AZ211" s="155"/>
      <c r="BA211" s="155"/>
      <c r="BB211" s="155"/>
      <c r="BC211" s="155"/>
      <c r="BD211" s="155"/>
      <c r="BE211" s="155"/>
      <c r="BF211" s="155"/>
      <c r="BG211" s="155"/>
      <c r="BH211" s="155"/>
      <c r="BI211" s="155"/>
      <c r="BJ211" s="155"/>
      <c r="BK211" s="155"/>
      <c r="BL211" s="155"/>
      <c r="BM211" s="155"/>
      <c r="BN211" s="155"/>
      <c r="BO211" s="155"/>
      <c r="BP211" s="155"/>
      <c r="BQ211" s="155"/>
      <c r="BR211" s="155"/>
      <c r="BS211" s="155"/>
      <c r="BT211" s="155"/>
      <c r="BU211" s="155"/>
      <c r="BV211" s="155"/>
      <c r="BW211" s="155"/>
      <c r="BX211" s="155"/>
      <c r="BY211" s="155"/>
      <c r="BZ211" s="155"/>
      <c r="CA211" s="155"/>
      <c r="CB211" s="155"/>
      <c r="CC211" s="155"/>
      <c r="CD211" s="155"/>
      <c r="CE211" s="155"/>
      <c r="CF211" s="155"/>
      <c r="CG211" s="155"/>
      <c r="CH211" s="155"/>
      <c r="CI211" s="10"/>
    </row>
    <row r="212" spans="1:87" x14ac:dyDescent="0.2">
      <c r="A212" s="8"/>
      <c r="B212" s="218"/>
      <c r="C212" s="218"/>
      <c r="D212" s="155"/>
      <c r="E212" s="155"/>
      <c r="F212" s="155"/>
      <c r="G212" s="155"/>
      <c r="H212" s="230"/>
      <c r="I212" s="257"/>
      <c r="J212" s="257"/>
      <c r="K212" s="218"/>
      <c r="L212" s="218"/>
      <c r="M212" s="247"/>
      <c r="N212" s="247"/>
      <c r="O212" s="247"/>
      <c r="P212" s="247"/>
      <c r="Q212" s="218"/>
      <c r="R212" s="155"/>
      <c r="S212" s="155"/>
      <c r="T212" s="155"/>
      <c r="U212" s="155"/>
      <c r="V212" s="155"/>
      <c r="W212" s="155"/>
      <c r="X212" s="155"/>
      <c r="Y212" s="155"/>
      <c r="Z212" s="155"/>
      <c r="AA212" s="155"/>
      <c r="AB212" s="155"/>
      <c r="AC212" s="155"/>
      <c r="AD212" s="155"/>
      <c r="AE212" s="155"/>
      <c r="AF212" s="155"/>
      <c r="AG212" s="155"/>
      <c r="AH212" s="155"/>
      <c r="AI212" s="155"/>
      <c r="AJ212" s="155"/>
      <c r="AK212" s="155"/>
      <c r="AL212" s="155"/>
      <c r="AM212" s="155"/>
      <c r="AN212" s="155"/>
      <c r="AO212" s="155"/>
      <c r="AP212" s="155"/>
      <c r="AQ212" s="155"/>
      <c r="AR212" s="155"/>
      <c r="AS212" s="155"/>
      <c r="AT212" s="155"/>
      <c r="AU212" s="155"/>
      <c r="AV212" s="155"/>
      <c r="AW212" s="155"/>
      <c r="AX212" s="155"/>
      <c r="AY212" s="155"/>
      <c r="AZ212" s="155"/>
      <c r="BA212" s="155"/>
      <c r="BB212" s="155"/>
      <c r="BC212" s="155"/>
      <c r="BD212" s="155"/>
      <c r="BE212" s="155"/>
      <c r="BF212" s="155"/>
      <c r="BG212" s="155"/>
      <c r="BH212" s="155"/>
      <c r="BI212" s="155"/>
      <c r="BJ212" s="155"/>
      <c r="BK212" s="155"/>
      <c r="BL212" s="155"/>
      <c r="BM212" s="155"/>
      <c r="BN212" s="155"/>
      <c r="BO212" s="155"/>
      <c r="BP212" s="155"/>
      <c r="BQ212" s="155"/>
      <c r="BR212" s="155"/>
      <c r="BS212" s="155"/>
      <c r="BT212" s="155"/>
      <c r="BU212" s="155"/>
      <c r="BV212" s="155"/>
      <c r="BW212" s="155"/>
      <c r="BX212" s="155"/>
      <c r="BY212" s="155"/>
      <c r="BZ212" s="155"/>
      <c r="CA212" s="155"/>
      <c r="CB212" s="155"/>
      <c r="CC212" s="155"/>
      <c r="CD212" s="155"/>
      <c r="CE212" s="155"/>
      <c r="CF212" s="155"/>
      <c r="CG212" s="155"/>
      <c r="CH212" s="155"/>
      <c r="CI212" s="10"/>
    </row>
    <row r="213" spans="1:87" x14ac:dyDescent="0.2">
      <c r="A213" s="8"/>
      <c r="B213" s="218"/>
      <c r="C213" s="218"/>
      <c r="D213" s="155"/>
      <c r="E213" s="155"/>
      <c r="F213" s="155"/>
      <c r="G213" s="155"/>
      <c r="H213" s="230"/>
      <c r="I213" s="257"/>
      <c r="J213" s="257"/>
      <c r="K213" s="218"/>
      <c r="L213" s="218"/>
      <c r="M213" s="247"/>
      <c r="N213" s="247"/>
      <c r="O213" s="247"/>
      <c r="P213" s="247"/>
      <c r="Q213" s="218"/>
      <c r="R213" s="155"/>
      <c r="S213" s="155"/>
      <c r="T213" s="155"/>
      <c r="U213" s="155"/>
      <c r="V213" s="155"/>
      <c r="W213" s="155"/>
      <c r="X213" s="155"/>
      <c r="Y213" s="155"/>
      <c r="Z213" s="155"/>
      <c r="AA213" s="155"/>
      <c r="AB213" s="155"/>
      <c r="AC213" s="155"/>
      <c r="AD213" s="155"/>
      <c r="AE213" s="155"/>
      <c r="AF213" s="155"/>
      <c r="AG213" s="155"/>
      <c r="AH213" s="155"/>
      <c r="AI213" s="155"/>
      <c r="AJ213" s="155"/>
      <c r="AK213" s="155"/>
      <c r="AL213" s="155"/>
      <c r="AM213" s="155"/>
      <c r="AN213" s="155"/>
      <c r="AO213" s="155"/>
      <c r="AP213" s="155"/>
      <c r="AQ213" s="155"/>
      <c r="AR213" s="155"/>
      <c r="AS213" s="155"/>
      <c r="AT213" s="155"/>
      <c r="AU213" s="155"/>
      <c r="AV213" s="155"/>
      <c r="AW213" s="155"/>
      <c r="AX213" s="155"/>
      <c r="AY213" s="155"/>
      <c r="AZ213" s="155"/>
      <c r="BA213" s="155"/>
      <c r="BB213" s="155"/>
      <c r="BC213" s="155"/>
      <c r="BD213" s="155"/>
      <c r="BE213" s="155"/>
      <c r="BF213" s="155"/>
      <c r="BG213" s="155"/>
      <c r="BH213" s="155"/>
      <c r="BI213" s="155"/>
      <c r="BJ213" s="155"/>
      <c r="BK213" s="155"/>
      <c r="BL213" s="155"/>
      <c r="BM213" s="155"/>
      <c r="BN213" s="155"/>
      <c r="BO213" s="155"/>
      <c r="BP213" s="155"/>
      <c r="BQ213" s="155"/>
      <c r="BR213" s="155"/>
      <c r="BS213" s="155"/>
      <c r="BT213" s="155"/>
      <c r="BU213" s="155"/>
      <c r="BV213" s="155"/>
      <c r="BW213" s="155"/>
      <c r="BX213" s="155"/>
      <c r="BY213" s="155"/>
      <c r="BZ213" s="155"/>
      <c r="CA213" s="155"/>
      <c r="CB213" s="155"/>
      <c r="CC213" s="155"/>
      <c r="CD213" s="155"/>
      <c r="CE213" s="155"/>
      <c r="CF213" s="155"/>
      <c r="CG213" s="155"/>
      <c r="CH213" s="155"/>
      <c r="CI213" s="10"/>
    </row>
    <row r="214" spans="1:87" x14ac:dyDescent="0.2">
      <c r="A214" s="8"/>
      <c r="B214" s="218"/>
      <c r="C214" s="218"/>
      <c r="D214" s="155"/>
      <c r="E214" s="155"/>
      <c r="F214" s="155"/>
      <c r="G214" s="155"/>
      <c r="H214" s="230"/>
      <c r="I214" s="257"/>
      <c r="J214" s="257"/>
      <c r="K214" s="218"/>
      <c r="L214" s="218"/>
      <c r="M214" s="247"/>
      <c r="N214" s="247"/>
      <c r="O214" s="247"/>
      <c r="P214" s="247"/>
      <c r="Q214" s="218"/>
      <c r="R214" s="155"/>
      <c r="S214" s="155"/>
      <c r="T214" s="155"/>
      <c r="U214" s="155"/>
      <c r="V214" s="155"/>
      <c r="W214" s="155"/>
      <c r="X214" s="155"/>
      <c r="Y214" s="155"/>
      <c r="Z214" s="155"/>
      <c r="AA214" s="155"/>
      <c r="AB214" s="155"/>
      <c r="AC214" s="155"/>
      <c r="AD214" s="155"/>
      <c r="AE214" s="155"/>
      <c r="AF214" s="155"/>
      <c r="AG214" s="155"/>
      <c r="AH214" s="155"/>
      <c r="AI214" s="155"/>
      <c r="AJ214" s="155"/>
      <c r="AK214" s="155"/>
      <c r="AL214" s="155"/>
      <c r="AM214" s="155"/>
      <c r="AN214" s="155"/>
      <c r="AO214" s="155"/>
      <c r="AP214" s="155"/>
      <c r="AQ214" s="155"/>
      <c r="AR214" s="155"/>
      <c r="AS214" s="155"/>
      <c r="AT214" s="155"/>
      <c r="AU214" s="155"/>
      <c r="AV214" s="155"/>
      <c r="AW214" s="155"/>
      <c r="AX214" s="155"/>
      <c r="AY214" s="155"/>
      <c r="AZ214" s="155"/>
      <c r="BA214" s="155"/>
      <c r="BB214" s="155"/>
      <c r="BC214" s="155"/>
      <c r="BD214" s="155"/>
      <c r="BE214" s="155"/>
      <c r="BF214" s="155"/>
      <c r="BG214" s="155"/>
      <c r="BH214" s="155"/>
      <c r="BI214" s="155"/>
      <c r="BJ214" s="155"/>
      <c r="BK214" s="155"/>
      <c r="BL214" s="155"/>
      <c r="BM214" s="155"/>
      <c r="BN214" s="155"/>
      <c r="BO214" s="155"/>
      <c r="BP214" s="155"/>
      <c r="BQ214" s="155"/>
      <c r="BR214" s="155"/>
      <c r="BS214" s="155"/>
      <c r="BT214" s="155"/>
      <c r="BU214" s="155"/>
      <c r="BV214" s="155"/>
      <c r="BW214" s="155"/>
      <c r="BX214" s="155"/>
      <c r="BY214" s="155"/>
      <c r="BZ214" s="155"/>
      <c r="CA214" s="155"/>
      <c r="CB214" s="155"/>
      <c r="CC214" s="155"/>
      <c r="CD214" s="155"/>
      <c r="CE214" s="155"/>
      <c r="CF214" s="155"/>
      <c r="CG214" s="155"/>
      <c r="CH214" s="155"/>
      <c r="CI214" s="10"/>
    </row>
    <row r="215" spans="1:87" x14ac:dyDescent="0.2">
      <c r="A215" s="8"/>
      <c r="B215" s="218"/>
      <c r="C215" s="218"/>
      <c r="D215" s="155"/>
      <c r="E215" s="155"/>
      <c r="F215" s="155"/>
      <c r="G215" s="155"/>
      <c r="H215" s="230"/>
      <c r="I215" s="257"/>
      <c r="J215" s="257"/>
      <c r="K215" s="218"/>
      <c r="L215" s="218"/>
      <c r="M215" s="247"/>
      <c r="N215" s="247"/>
      <c r="O215" s="247"/>
      <c r="P215" s="247"/>
      <c r="Q215" s="218"/>
      <c r="R215" s="155"/>
      <c r="S215" s="155"/>
      <c r="T215" s="155"/>
      <c r="U215" s="155"/>
      <c r="V215" s="155"/>
      <c r="W215" s="155"/>
      <c r="X215" s="155"/>
      <c r="Y215" s="155"/>
      <c r="Z215" s="155"/>
      <c r="AA215" s="155"/>
      <c r="AB215" s="155"/>
      <c r="AC215" s="155"/>
      <c r="AD215" s="155"/>
      <c r="AE215" s="155"/>
      <c r="AF215" s="155"/>
      <c r="AG215" s="155"/>
      <c r="AH215" s="155"/>
      <c r="AI215" s="155"/>
      <c r="AJ215" s="155"/>
      <c r="AK215" s="155"/>
      <c r="AL215" s="155"/>
      <c r="AM215" s="155"/>
      <c r="AN215" s="155"/>
      <c r="AO215" s="155"/>
      <c r="AP215" s="155"/>
      <c r="AQ215" s="155"/>
      <c r="AR215" s="155"/>
      <c r="AS215" s="155"/>
      <c r="AT215" s="155"/>
      <c r="AU215" s="155"/>
      <c r="AV215" s="155"/>
      <c r="AW215" s="155"/>
      <c r="AX215" s="155"/>
      <c r="AY215" s="155"/>
      <c r="AZ215" s="155"/>
      <c r="BA215" s="155"/>
      <c r="BB215" s="155"/>
      <c r="BC215" s="155"/>
      <c r="BD215" s="155"/>
      <c r="BE215" s="155"/>
      <c r="BF215" s="155"/>
      <c r="BG215" s="155"/>
      <c r="BH215" s="155"/>
      <c r="BI215" s="155"/>
      <c r="BJ215" s="155"/>
      <c r="BK215" s="155"/>
      <c r="BL215" s="155"/>
      <c r="BM215" s="155"/>
      <c r="BN215" s="155"/>
      <c r="BO215" s="155"/>
      <c r="BP215" s="155"/>
      <c r="BQ215" s="155"/>
      <c r="BR215" s="155"/>
      <c r="BS215" s="155"/>
      <c r="BT215" s="155"/>
      <c r="BU215" s="155"/>
      <c r="BV215" s="155"/>
      <c r="BW215" s="155"/>
      <c r="BX215" s="155"/>
      <c r="BY215" s="155"/>
      <c r="BZ215" s="155"/>
      <c r="CA215" s="155"/>
      <c r="CB215" s="155"/>
      <c r="CC215" s="155"/>
      <c r="CD215" s="155"/>
      <c r="CE215" s="155"/>
      <c r="CF215" s="155"/>
      <c r="CG215" s="155"/>
      <c r="CH215" s="155"/>
      <c r="CI215" s="10"/>
    </row>
    <row r="216" spans="1:87" x14ac:dyDescent="0.2">
      <c r="A216" s="8"/>
      <c r="B216" s="218"/>
      <c r="C216" s="218"/>
      <c r="D216" s="155"/>
      <c r="E216" s="155"/>
      <c r="F216" s="155"/>
      <c r="G216" s="155"/>
      <c r="H216" s="230"/>
      <c r="I216" s="257"/>
      <c r="J216" s="257"/>
      <c r="K216" s="218"/>
      <c r="L216" s="218"/>
      <c r="M216" s="247"/>
      <c r="N216" s="247"/>
      <c r="O216" s="247"/>
      <c r="P216" s="247"/>
      <c r="Q216" s="218"/>
      <c r="R216" s="155"/>
      <c r="S216" s="155"/>
      <c r="T216" s="155"/>
      <c r="U216" s="155"/>
      <c r="V216" s="155"/>
      <c r="W216" s="155"/>
      <c r="X216" s="155"/>
      <c r="Y216" s="155"/>
      <c r="Z216" s="155"/>
      <c r="AA216" s="155"/>
      <c r="AB216" s="155"/>
      <c r="AC216" s="155"/>
      <c r="AD216" s="155"/>
      <c r="AE216" s="155"/>
      <c r="AF216" s="155"/>
      <c r="AG216" s="155"/>
      <c r="AH216" s="155"/>
      <c r="AI216" s="155"/>
      <c r="AJ216" s="155"/>
      <c r="AK216" s="155"/>
      <c r="AL216" s="155"/>
      <c r="AM216" s="155"/>
      <c r="AN216" s="155"/>
      <c r="AO216" s="155"/>
      <c r="AP216" s="155"/>
      <c r="AQ216" s="155"/>
      <c r="AR216" s="155"/>
      <c r="AS216" s="155"/>
      <c r="AT216" s="155"/>
      <c r="AU216" s="155"/>
      <c r="AV216" s="155"/>
      <c r="AW216" s="155"/>
      <c r="AX216" s="155"/>
      <c r="AY216" s="155"/>
      <c r="AZ216" s="155"/>
      <c r="BA216" s="155"/>
      <c r="BB216" s="155"/>
      <c r="BC216" s="155"/>
      <c r="BD216" s="155"/>
      <c r="BE216" s="155"/>
      <c r="BF216" s="155"/>
      <c r="BG216" s="155"/>
      <c r="BH216" s="155"/>
      <c r="BI216" s="155"/>
      <c r="BJ216" s="155"/>
      <c r="BK216" s="155"/>
      <c r="BL216" s="155"/>
      <c r="BM216" s="155"/>
      <c r="BN216" s="155"/>
      <c r="BO216" s="155"/>
      <c r="BP216" s="155"/>
      <c r="BQ216" s="155"/>
      <c r="BR216" s="155"/>
      <c r="BS216" s="155"/>
      <c r="BT216" s="155"/>
      <c r="BU216" s="155"/>
      <c r="BV216" s="155"/>
      <c r="BW216" s="155"/>
      <c r="BX216" s="155"/>
      <c r="BY216" s="155"/>
      <c r="BZ216" s="155"/>
      <c r="CA216" s="155"/>
      <c r="CB216" s="155"/>
      <c r="CC216" s="155"/>
      <c r="CD216" s="155"/>
      <c r="CE216" s="155"/>
      <c r="CF216" s="155"/>
      <c r="CG216" s="155"/>
      <c r="CH216" s="155"/>
      <c r="CI216" s="10"/>
    </row>
    <row r="217" spans="1:87" x14ac:dyDescent="0.2">
      <c r="A217" s="8"/>
      <c r="B217" s="218"/>
      <c r="C217" s="218"/>
      <c r="D217" s="155"/>
      <c r="E217" s="155"/>
      <c r="F217" s="155"/>
      <c r="G217" s="155"/>
      <c r="H217" s="230"/>
      <c r="I217" s="257"/>
      <c r="J217" s="257"/>
      <c r="K217" s="218"/>
      <c r="L217" s="218"/>
      <c r="M217" s="247"/>
      <c r="N217" s="247"/>
      <c r="O217" s="247"/>
      <c r="P217" s="247"/>
      <c r="Q217" s="218"/>
      <c r="R217" s="155"/>
      <c r="S217" s="155"/>
      <c r="T217" s="155"/>
      <c r="U217" s="155"/>
      <c r="V217" s="155"/>
      <c r="W217" s="155"/>
      <c r="X217" s="155"/>
      <c r="Y217" s="155"/>
      <c r="Z217" s="155"/>
      <c r="AA217" s="155"/>
      <c r="AB217" s="155"/>
      <c r="AC217" s="155"/>
      <c r="AD217" s="155"/>
      <c r="AE217" s="155"/>
      <c r="AF217" s="155"/>
      <c r="AG217" s="155"/>
      <c r="AH217" s="155"/>
      <c r="AI217" s="155"/>
      <c r="AJ217" s="155"/>
      <c r="AK217" s="155"/>
      <c r="AL217" s="155"/>
      <c r="AM217" s="155"/>
      <c r="AN217" s="155"/>
      <c r="AO217" s="155"/>
      <c r="AP217" s="155"/>
      <c r="AQ217" s="155"/>
      <c r="AR217" s="155"/>
      <c r="AS217" s="155"/>
      <c r="AT217" s="155"/>
      <c r="AU217" s="155"/>
      <c r="AV217" s="155"/>
      <c r="AW217" s="155"/>
      <c r="AX217" s="155"/>
      <c r="AY217" s="155"/>
      <c r="AZ217" s="155"/>
      <c r="BA217" s="155"/>
      <c r="BB217" s="155"/>
      <c r="BC217" s="155"/>
      <c r="BD217" s="155"/>
      <c r="BE217" s="155"/>
      <c r="BF217" s="155"/>
      <c r="BG217" s="155"/>
      <c r="BH217" s="155"/>
      <c r="BI217" s="155"/>
      <c r="BJ217" s="155"/>
      <c r="BK217" s="155"/>
      <c r="BL217" s="155"/>
      <c r="BM217" s="155"/>
      <c r="BN217" s="155"/>
      <c r="BO217" s="155"/>
      <c r="BP217" s="155"/>
      <c r="BQ217" s="155"/>
      <c r="BR217" s="155"/>
      <c r="BS217" s="155"/>
      <c r="BT217" s="155"/>
      <c r="BU217" s="155"/>
      <c r="BV217" s="155"/>
      <c r="BW217" s="155"/>
      <c r="BX217" s="155"/>
      <c r="BY217" s="155"/>
      <c r="BZ217" s="155"/>
      <c r="CA217" s="155"/>
      <c r="CB217" s="155"/>
      <c r="CC217" s="155"/>
      <c r="CD217" s="155"/>
      <c r="CE217" s="155"/>
      <c r="CF217" s="155"/>
      <c r="CG217" s="155"/>
      <c r="CH217" s="155"/>
      <c r="CI217" s="10"/>
    </row>
    <row r="218" spans="1:87" x14ac:dyDescent="0.2">
      <c r="A218" s="8"/>
      <c r="B218" s="218"/>
      <c r="C218" s="218"/>
      <c r="D218" s="155"/>
      <c r="E218" s="155"/>
      <c r="F218" s="155"/>
      <c r="G218" s="155"/>
      <c r="H218" s="230"/>
      <c r="I218" s="257"/>
      <c r="J218" s="257"/>
      <c r="K218" s="218"/>
      <c r="L218" s="218"/>
      <c r="M218" s="247"/>
      <c r="N218" s="247"/>
      <c r="O218" s="247"/>
      <c r="P218" s="247"/>
      <c r="Q218" s="218"/>
      <c r="R218" s="155"/>
      <c r="S218" s="155"/>
      <c r="T218" s="155"/>
      <c r="U218" s="155"/>
      <c r="V218" s="155"/>
      <c r="W218" s="155"/>
      <c r="X218" s="155"/>
      <c r="Y218" s="155"/>
      <c r="Z218" s="155"/>
      <c r="AA218" s="155"/>
      <c r="AB218" s="155"/>
      <c r="AC218" s="155"/>
      <c r="AD218" s="155"/>
      <c r="AE218" s="155"/>
      <c r="AF218" s="155"/>
      <c r="AG218" s="155"/>
      <c r="AH218" s="155"/>
      <c r="AI218" s="155"/>
      <c r="AJ218" s="155"/>
      <c r="AK218" s="155"/>
      <c r="AL218" s="155"/>
      <c r="AM218" s="155"/>
      <c r="AN218" s="155"/>
      <c r="AO218" s="155"/>
      <c r="AP218" s="155"/>
      <c r="AQ218" s="155"/>
      <c r="AR218" s="155"/>
      <c r="AS218" s="155"/>
      <c r="AT218" s="155"/>
      <c r="AU218" s="155"/>
      <c r="AV218" s="155"/>
      <c r="AW218" s="155"/>
      <c r="AX218" s="155"/>
      <c r="AY218" s="155"/>
      <c r="AZ218" s="155"/>
      <c r="BA218" s="155"/>
      <c r="BB218" s="155"/>
      <c r="BC218" s="155"/>
      <c r="BD218" s="155"/>
      <c r="BE218" s="155"/>
      <c r="BF218" s="155"/>
      <c r="BG218" s="155"/>
      <c r="BH218" s="155"/>
      <c r="BI218" s="155"/>
      <c r="BJ218" s="155"/>
      <c r="BK218" s="155"/>
      <c r="BL218" s="155"/>
      <c r="BM218" s="155"/>
      <c r="BN218" s="155"/>
      <c r="BO218" s="155"/>
      <c r="BP218" s="155"/>
      <c r="BQ218" s="155"/>
      <c r="BR218" s="155"/>
      <c r="BS218" s="155"/>
      <c r="BT218" s="155"/>
      <c r="BU218" s="155"/>
      <c r="BV218" s="155"/>
      <c r="BW218" s="155"/>
      <c r="BX218" s="155"/>
      <c r="BY218" s="155"/>
      <c r="BZ218" s="155"/>
      <c r="CA218" s="155"/>
      <c r="CB218" s="155"/>
      <c r="CC218" s="155"/>
      <c r="CD218" s="155"/>
      <c r="CE218" s="155"/>
      <c r="CF218" s="155"/>
      <c r="CG218" s="155"/>
      <c r="CH218" s="155"/>
      <c r="CI218" s="10"/>
    </row>
    <row r="219" spans="1:87" x14ac:dyDescent="0.2">
      <c r="A219" s="8"/>
      <c r="B219" s="218"/>
      <c r="C219" s="218"/>
      <c r="D219" s="155"/>
      <c r="E219" s="155"/>
      <c r="F219" s="155"/>
      <c r="G219" s="155"/>
      <c r="H219" s="230"/>
      <c r="I219" s="257"/>
      <c r="J219" s="257"/>
      <c r="K219" s="218"/>
      <c r="L219" s="218"/>
      <c r="M219" s="247"/>
      <c r="N219" s="247"/>
      <c r="O219" s="247"/>
      <c r="P219" s="247"/>
      <c r="Q219" s="218"/>
      <c r="R219" s="155"/>
      <c r="S219" s="155"/>
      <c r="T219" s="155"/>
      <c r="U219" s="155"/>
      <c r="V219" s="155"/>
      <c r="W219" s="155"/>
      <c r="X219" s="155"/>
      <c r="Y219" s="155"/>
      <c r="Z219" s="155"/>
      <c r="AA219" s="155"/>
      <c r="AB219" s="155"/>
      <c r="AC219" s="155"/>
      <c r="AD219" s="155"/>
      <c r="AE219" s="155"/>
      <c r="AF219" s="155"/>
      <c r="AG219" s="155"/>
      <c r="AH219" s="155"/>
      <c r="AI219" s="155"/>
      <c r="AJ219" s="155"/>
      <c r="AK219" s="155"/>
      <c r="AL219" s="155"/>
      <c r="AM219" s="155"/>
      <c r="AN219" s="155"/>
      <c r="AO219" s="155"/>
      <c r="AP219" s="155"/>
      <c r="AQ219" s="155"/>
      <c r="AR219" s="155"/>
      <c r="AS219" s="155"/>
      <c r="AT219" s="155"/>
      <c r="AU219" s="155"/>
      <c r="AV219" s="155"/>
      <c r="AW219" s="155"/>
      <c r="AX219" s="155"/>
      <c r="AY219" s="155"/>
      <c r="AZ219" s="155"/>
      <c r="BA219" s="155"/>
      <c r="BB219" s="155"/>
      <c r="BC219" s="155"/>
      <c r="BD219" s="155"/>
      <c r="BE219" s="155"/>
      <c r="BF219" s="155"/>
      <c r="BG219" s="155"/>
      <c r="BH219" s="155"/>
      <c r="BI219" s="155"/>
      <c r="BJ219" s="155"/>
      <c r="BK219" s="155"/>
      <c r="BL219" s="155"/>
      <c r="BM219" s="155"/>
      <c r="BN219" s="155"/>
      <c r="BO219" s="155"/>
      <c r="BP219" s="155"/>
      <c r="BQ219" s="155"/>
      <c r="BR219" s="155"/>
      <c r="BS219" s="155"/>
      <c r="BT219" s="155"/>
      <c r="BU219" s="155"/>
      <c r="BV219" s="155"/>
      <c r="BW219" s="155"/>
      <c r="BX219" s="155"/>
      <c r="BY219" s="155"/>
      <c r="BZ219" s="155"/>
      <c r="CA219" s="155"/>
      <c r="CB219" s="155"/>
      <c r="CC219" s="155"/>
      <c r="CD219" s="155"/>
      <c r="CE219" s="155"/>
      <c r="CF219" s="155"/>
      <c r="CG219" s="155"/>
      <c r="CH219" s="155"/>
      <c r="CI219" s="10"/>
    </row>
    <row r="220" spans="1:87" x14ac:dyDescent="0.2">
      <c r="A220" s="8"/>
      <c r="B220" s="218"/>
      <c r="C220" s="218"/>
      <c r="D220" s="155"/>
      <c r="E220" s="155"/>
      <c r="F220" s="155"/>
      <c r="G220" s="155"/>
      <c r="H220" s="230"/>
      <c r="I220" s="257"/>
      <c r="J220" s="257"/>
      <c r="K220" s="218"/>
      <c r="L220" s="218"/>
      <c r="M220" s="247"/>
      <c r="N220" s="247"/>
      <c r="O220" s="247"/>
      <c r="P220" s="247"/>
      <c r="Q220" s="218"/>
      <c r="R220" s="155"/>
      <c r="S220" s="155"/>
      <c r="T220" s="155"/>
      <c r="U220" s="155"/>
      <c r="V220" s="155"/>
      <c r="W220" s="155"/>
      <c r="X220" s="155"/>
      <c r="Y220" s="155"/>
      <c r="Z220" s="155"/>
      <c r="AA220" s="155"/>
      <c r="AB220" s="155"/>
      <c r="AC220" s="155"/>
      <c r="AD220" s="155"/>
      <c r="AE220" s="155"/>
      <c r="AF220" s="155"/>
      <c r="AG220" s="155"/>
      <c r="AH220" s="155"/>
      <c r="AI220" s="155"/>
      <c r="AJ220" s="155"/>
      <c r="AK220" s="155"/>
      <c r="AL220" s="155"/>
      <c r="AM220" s="155"/>
      <c r="AN220" s="155"/>
      <c r="AO220" s="155"/>
      <c r="AP220" s="155"/>
      <c r="AQ220" s="155"/>
      <c r="AR220" s="155"/>
      <c r="AS220" s="155"/>
      <c r="AT220" s="155"/>
      <c r="AU220" s="155"/>
      <c r="AV220" s="155"/>
      <c r="AW220" s="155"/>
      <c r="AX220" s="155"/>
      <c r="AY220" s="155"/>
      <c r="AZ220" s="155"/>
      <c r="BA220" s="155"/>
      <c r="BB220" s="155"/>
      <c r="BC220" s="155"/>
      <c r="BD220" s="155"/>
      <c r="BE220" s="155"/>
      <c r="BF220" s="155"/>
      <c r="BG220" s="155"/>
      <c r="BH220" s="155"/>
      <c r="BI220" s="155"/>
      <c r="BJ220" s="155"/>
      <c r="BK220" s="155"/>
      <c r="BL220" s="155"/>
      <c r="BM220" s="155"/>
      <c r="BN220" s="155"/>
      <c r="BO220" s="155"/>
      <c r="BP220" s="155"/>
      <c r="BQ220" s="155"/>
      <c r="BR220" s="155"/>
      <c r="BS220" s="155"/>
      <c r="BT220" s="155"/>
      <c r="BU220" s="155"/>
      <c r="BV220" s="155"/>
      <c r="BW220" s="155"/>
      <c r="BX220" s="155"/>
      <c r="BY220" s="155"/>
      <c r="BZ220" s="155"/>
      <c r="CA220" s="155"/>
      <c r="CB220" s="155"/>
      <c r="CC220" s="155"/>
      <c r="CD220" s="155"/>
      <c r="CE220" s="155"/>
      <c r="CF220" s="155"/>
      <c r="CG220" s="155"/>
      <c r="CH220" s="155"/>
      <c r="CI220" s="10"/>
    </row>
    <row r="221" spans="1:87" x14ac:dyDescent="0.2">
      <c r="A221" s="8"/>
      <c r="B221" s="218"/>
      <c r="C221" s="218"/>
      <c r="D221" s="155"/>
      <c r="E221" s="155"/>
      <c r="F221" s="155"/>
      <c r="G221" s="155"/>
      <c r="H221" s="230"/>
      <c r="I221" s="257"/>
      <c r="J221" s="257"/>
      <c r="K221" s="218"/>
      <c r="L221" s="218"/>
      <c r="M221" s="247"/>
      <c r="N221" s="247"/>
      <c r="O221" s="247"/>
      <c r="P221" s="247"/>
      <c r="Q221" s="218"/>
      <c r="R221" s="155"/>
      <c r="S221" s="155"/>
      <c r="T221" s="155"/>
      <c r="U221" s="155"/>
      <c r="V221" s="155"/>
      <c r="W221" s="155"/>
      <c r="X221" s="155"/>
      <c r="Y221" s="155"/>
      <c r="Z221" s="155"/>
      <c r="AA221" s="155"/>
      <c r="AB221" s="155"/>
      <c r="AC221" s="155"/>
      <c r="AD221" s="155"/>
      <c r="AE221" s="155"/>
      <c r="AF221" s="155"/>
      <c r="AG221" s="155"/>
      <c r="AH221" s="155"/>
      <c r="AI221" s="155"/>
      <c r="AJ221" s="155"/>
      <c r="AK221" s="155"/>
      <c r="AL221" s="155"/>
      <c r="AM221" s="155"/>
      <c r="AN221" s="155"/>
      <c r="AO221" s="155"/>
      <c r="AP221" s="155"/>
      <c r="AQ221" s="155"/>
      <c r="AR221" s="155"/>
      <c r="AS221" s="155"/>
      <c r="AT221" s="155"/>
      <c r="AU221" s="155"/>
      <c r="AV221" s="155"/>
      <c r="AW221" s="155"/>
      <c r="AX221" s="155"/>
      <c r="AY221" s="155"/>
      <c r="AZ221" s="155"/>
      <c r="BA221" s="155"/>
      <c r="BB221" s="155"/>
      <c r="BC221" s="155"/>
      <c r="BD221" s="155"/>
      <c r="BE221" s="155"/>
      <c r="BF221" s="155"/>
      <c r="BG221" s="155"/>
      <c r="BH221" s="155"/>
      <c r="BI221" s="155"/>
      <c r="BJ221" s="155"/>
      <c r="BK221" s="155"/>
      <c r="BL221" s="155"/>
      <c r="BM221" s="155"/>
      <c r="BN221" s="155"/>
      <c r="BO221" s="155"/>
      <c r="BP221" s="155"/>
      <c r="BQ221" s="155"/>
      <c r="BR221" s="155"/>
      <c r="BS221" s="155"/>
      <c r="BT221" s="155"/>
      <c r="BU221" s="155"/>
      <c r="BV221" s="155"/>
      <c r="BW221" s="155"/>
      <c r="BX221" s="155"/>
      <c r="BY221" s="155"/>
      <c r="BZ221" s="155"/>
      <c r="CA221" s="155"/>
      <c r="CB221" s="155"/>
      <c r="CC221" s="155"/>
      <c r="CD221" s="155"/>
      <c r="CE221" s="155"/>
      <c r="CF221" s="155"/>
      <c r="CG221" s="155"/>
      <c r="CH221" s="155"/>
      <c r="CI221" s="10"/>
    </row>
    <row r="222" spans="1:87" x14ac:dyDescent="0.2">
      <c r="A222" s="8"/>
      <c r="B222" s="218"/>
      <c r="C222" s="218"/>
      <c r="D222" s="155"/>
      <c r="E222" s="155"/>
      <c r="F222" s="155"/>
      <c r="G222" s="155"/>
      <c r="H222" s="230"/>
      <c r="I222" s="257"/>
      <c r="J222" s="257"/>
      <c r="K222" s="218"/>
      <c r="L222" s="218"/>
      <c r="M222" s="247"/>
      <c r="N222" s="247"/>
      <c r="O222" s="247"/>
      <c r="P222" s="247"/>
      <c r="Q222" s="218"/>
      <c r="R222" s="155"/>
      <c r="S222" s="155"/>
      <c r="T222" s="155"/>
      <c r="U222" s="155"/>
      <c r="V222" s="155"/>
      <c r="W222" s="155"/>
      <c r="X222" s="155"/>
      <c r="Y222" s="155"/>
      <c r="Z222" s="155"/>
      <c r="AA222" s="155"/>
      <c r="AB222" s="155"/>
      <c r="AC222" s="155"/>
      <c r="AD222" s="155"/>
      <c r="AE222" s="155"/>
      <c r="AF222" s="155"/>
      <c r="AG222" s="155"/>
      <c r="AH222" s="155"/>
      <c r="AI222" s="155"/>
      <c r="AJ222" s="155"/>
      <c r="AK222" s="155"/>
      <c r="AL222" s="155"/>
      <c r="AM222" s="155"/>
      <c r="AN222" s="155"/>
      <c r="AO222" s="155"/>
      <c r="AP222" s="155"/>
      <c r="AQ222" s="155"/>
      <c r="AR222" s="155"/>
      <c r="AS222" s="155"/>
      <c r="AT222" s="155"/>
      <c r="AU222" s="155"/>
      <c r="AV222" s="155"/>
      <c r="AW222" s="155"/>
      <c r="AX222" s="155"/>
      <c r="AY222" s="155"/>
      <c r="AZ222" s="155"/>
      <c r="BA222" s="155"/>
      <c r="BB222" s="155"/>
      <c r="BC222" s="155"/>
      <c r="BD222" s="155"/>
      <c r="BE222" s="155"/>
      <c r="BF222" s="155"/>
      <c r="BG222" s="155"/>
      <c r="BH222" s="155"/>
      <c r="BI222" s="155"/>
      <c r="BJ222" s="155"/>
      <c r="BK222" s="155"/>
      <c r="BL222" s="155"/>
      <c r="BM222" s="155"/>
      <c r="BN222" s="155"/>
      <c r="BO222" s="155"/>
      <c r="BP222" s="155"/>
      <c r="BQ222" s="155"/>
      <c r="BR222" s="155"/>
      <c r="BS222" s="155"/>
      <c r="BT222" s="155"/>
      <c r="BU222" s="155"/>
      <c r="BV222" s="155"/>
      <c r="BW222" s="155"/>
      <c r="BX222" s="155"/>
      <c r="BY222" s="155"/>
      <c r="BZ222" s="155"/>
      <c r="CA222" s="155"/>
      <c r="CB222" s="155"/>
      <c r="CC222" s="155"/>
      <c r="CD222" s="155"/>
      <c r="CE222" s="155"/>
      <c r="CF222" s="155"/>
      <c r="CG222" s="155"/>
      <c r="CH222" s="155"/>
      <c r="CI222" s="10"/>
    </row>
    <row r="223" spans="1:87" x14ac:dyDescent="0.2">
      <c r="A223" s="8"/>
      <c r="B223" s="218"/>
      <c r="C223" s="218"/>
      <c r="D223" s="155"/>
      <c r="E223" s="155"/>
      <c r="F223" s="155"/>
      <c r="G223" s="155"/>
      <c r="H223" s="230"/>
      <c r="I223" s="257"/>
      <c r="J223" s="257"/>
      <c r="K223" s="218"/>
      <c r="L223" s="218"/>
      <c r="M223" s="247"/>
      <c r="N223" s="247"/>
      <c r="O223" s="247"/>
      <c r="P223" s="247"/>
      <c r="Q223" s="218"/>
      <c r="R223" s="155"/>
      <c r="S223" s="155"/>
      <c r="T223" s="155"/>
      <c r="U223" s="155"/>
      <c r="V223" s="155"/>
      <c r="W223" s="155"/>
      <c r="X223" s="155"/>
      <c r="Y223" s="155"/>
      <c r="Z223" s="155"/>
      <c r="AA223" s="155"/>
      <c r="AB223" s="155"/>
      <c r="AC223" s="155"/>
      <c r="AD223" s="155"/>
      <c r="AE223" s="155"/>
      <c r="AF223" s="155"/>
      <c r="AG223" s="155"/>
      <c r="AH223" s="155"/>
      <c r="AI223" s="155"/>
      <c r="AJ223" s="155"/>
      <c r="AK223" s="155"/>
      <c r="AL223" s="155"/>
      <c r="AM223" s="155"/>
      <c r="AN223" s="155"/>
      <c r="AO223" s="155"/>
      <c r="AP223" s="155"/>
      <c r="AQ223" s="155"/>
      <c r="AR223" s="155"/>
      <c r="AS223" s="155"/>
      <c r="AT223" s="155"/>
      <c r="AU223" s="155"/>
      <c r="AV223" s="155"/>
      <c r="AW223" s="155"/>
      <c r="AX223" s="155"/>
      <c r="AY223" s="155"/>
      <c r="AZ223" s="155"/>
      <c r="BA223" s="155"/>
      <c r="BB223" s="155"/>
      <c r="BC223" s="155"/>
      <c r="BD223" s="155"/>
      <c r="BE223" s="155"/>
      <c r="BF223" s="155"/>
      <c r="BG223" s="155"/>
      <c r="BH223" s="155"/>
      <c r="BI223" s="155"/>
      <c r="BJ223" s="155"/>
      <c r="BK223" s="155"/>
      <c r="BL223" s="155"/>
      <c r="BM223" s="155"/>
      <c r="BN223" s="155"/>
      <c r="BO223" s="155"/>
      <c r="BP223" s="155"/>
      <c r="BQ223" s="155"/>
      <c r="BR223" s="155"/>
      <c r="BS223" s="155"/>
      <c r="BT223" s="155"/>
      <c r="BU223" s="155"/>
      <c r="BV223" s="155"/>
      <c r="BW223" s="155"/>
      <c r="BX223" s="155"/>
      <c r="BY223" s="155"/>
      <c r="BZ223" s="155"/>
      <c r="CA223" s="155"/>
      <c r="CB223" s="155"/>
      <c r="CC223" s="155"/>
      <c r="CD223" s="155"/>
      <c r="CE223" s="155"/>
      <c r="CF223" s="155"/>
      <c r="CG223" s="155"/>
      <c r="CH223" s="155"/>
      <c r="CI223" s="10"/>
    </row>
    <row r="224" spans="1:87" x14ac:dyDescent="0.2">
      <c r="A224" s="8"/>
      <c r="B224" s="218"/>
      <c r="C224" s="218"/>
      <c r="D224" s="155"/>
      <c r="E224" s="155"/>
      <c r="F224" s="155"/>
      <c r="G224" s="155"/>
      <c r="H224" s="230"/>
      <c r="I224" s="257"/>
      <c r="J224" s="257"/>
      <c r="K224" s="218"/>
      <c r="L224" s="218"/>
      <c r="M224" s="247"/>
      <c r="N224" s="247"/>
      <c r="O224" s="247"/>
      <c r="P224" s="247"/>
      <c r="Q224" s="218"/>
      <c r="R224" s="155"/>
      <c r="S224" s="155"/>
      <c r="T224" s="155"/>
      <c r="U224" s="155"/>
      <c r="V224" s="155"/>
      <c r="W224" s="155"/>
      <c r="X224" s="155"/>
      <c r="Y224" s="155"/>
      <c r="Z224" s="155"/>
      <c r="AA224" s="155"/>
      <c r="AB224" s="155"/>
      <c r="AC224" s="155"/>
      <c r="AD224" s="155"/>
      <c r="AE224" s="155"/>
      <c r="AF224" s="155"/>
      <c r="AG224" s="155"/>
      <c r="AH224" s="155"/>
      <c r="AI224" s="155"/>
      <c r="AJ224" s="155"/>
      <c r="AK224" s="155"/>
      <c r="AL224" s="155"/>
      <c r="AM224" s="155"/>
      <c r="AN224" s="155"/>
      <c r="AO224" s="155"/>
      <c r="AP224" s="155"/>
      <c r="AQ224" s="155"/>
      <c r="AR224" s="155"/>
      <c r="AS224" s="155"/>
      <c r="AT224" s="155"/>
      <c r="AU224" s="155"/>
      <c r="AV224" s="155"/>
      <c r="AW224" s="155"/>
      <c r="AX224" s="155"/>
      <c r="AY224" s="155"/>
      <c r="AZ224" s="155"/>
      <c r="BA224" s="155"/>
      <c r="BB224" s="155"/>
      <c r="BC224" s="155"/>
      <c r="BD224" s="155"/>
      <c r="BE224" s="155"/>
      <c r="BF224" s="155"/>
      <c r="BG224" s="155"/>
      <c r="BH224" s="155"/>
      <c r="BI224" s="155"/>
      <c r="BJ224" s="155"/>
      <c r="BK224" s="155"/>
      <c r="BL224" s="155"/>
      <c r="BM224" s="155"/>
      <c r="BN224" s="155"/>
      <c r="BO224" s="155"/>
      <c r="BP224" s="155"/>
      <c r="BQ224" s="155"/>
      <c r="BR224" s="155"/>
      <c r="BS224" s="155"/>
      <c r="BT224" s="155"/>
      <c r="BU224" s="155"/>
      <c r="BV224" s="155"/>
      <c r="BW224" s="155"/>
      <c r="BX224" s="155"/>
      <c r="BY224" s="155"/>
      <c r="BZ224" s="155"/>
      <c r="CA224" s="155"/>
      <c r="CB224" s="155"/>
      <c r="CC224" s="155"/>
      <c r="CD224" s="155"/>
      <c r="CE224" s="155"/>
      <c r="CF224" s="155"/>
      <c r="CG224" s="155"/>
      <c r="CH224" s="155"/>
      <c r="CI224" s="10"/>
    </row>
    <row r="225" spans="1:87" x14ac:dyDescent="0.2">
      <c r="A225" s="8"/>
      <c r="B225" s="218"/>
      <c r="C225" s="218"/>
      <c r="D225" s="155"/>
      <c r="E225" s="155"/>
      <c r="F225" s="155"/>
      <c r="G225" s="155"/>
      <c r="H225" s="230"/>
      <c r="I225" s="257"/>
      <c r="J225" s="257"/>
      <c r="K225" s="218"/>
      <c r="L225" s="218"/>
      <c r="M225" s="247"/>
      <c r="N225" s="247"/>
      <c r="O225" s="247"/>
      <c r="P225" s="247"/>
      <c r="Q225" s="218"/>
      <c r="R225" s="155"/>
      <c r="S225" s="155"/>
      <c r="T225" s="155"/>
      <c r="U225" s="155"/>
      <c r="V225" s="155"/>
      <c r="W225" s="155"/>
      <c r="X225" s="155"/>
      <c r="Y225" s="155"/>
      <c r="Z225" s="155"/>
      <c r="AA225" s="155"/>
      <c r="AB225" s="155"/>
      <c r="AC225" s="155"/>
      <c r="AD225" s="155"/>
      <c r="AE225" s="155"/>
      <c r="AF225" s="155"/>
      <c r="AG225" s="155"/>
      <c r="AH225" s="155"/>
      <c r="AI225" s="155"/>
      <c r="AJ225" s="155"/>
      <c r="AK225" s="155"/>
      <c r="AL225" s="155"/>
      <c r="AM225" s="155"/>
      <c r="AN225" s="155"/>
      <c r="AO225" s="155"/>
      <c r="AP225" s="155"/>
      <c r="AQ225" s="155"/>
      <c r="AR225" s="155"/>
      <c r="AS225" s="155"/>
      <c r="AT225" s="155"/>
      <c r="AU225" s="155"/>
      <c r="AV225" s="155"/>
      <c r="AW225" s="155"/>
      <c r="AX225" s="155"/>
      <c r="AY225" s="155"/>
      <c r="AZ225" s="155"/>
      <c r="BA225" s="155"/>
      <c r="BB225" s="155"/>
      <c r="BC225" s="155"/>
      <c r="BD225" s="155"/>
      <c r="BE225" s="155"/>
      <c r="BF225" s="155"/>
      <c r="BG225" s="155"/>
      <c r="BH225" s="155"/>
      <c r="BI225" s="155"/>
      <c r="BJ225" s="155"/>
      <c r="BK225" s="155"/>
      <c r="BL225" s="155"/>
      <c r="BM225" s="155"/>
      <c r="BN225" s="155"/>
      <c r="BO225" s="155"/>
      <c r="BP225" s="155"/>
      <c r="BQ225" s="155"/>
      <c r="BR225" s="155"/>
      <c r="BS225" s="155"/>
      <c r="BT225" s="155"/>
      <c r="BU225" s="155"/>
      <c r="BV225" s="155"/>
      <c r="BW225" s="155"/>
      <c r="BX225" s="155"/>
      <c r="BY225" s="155"/>
      <c r="BZ225" s="155"/>
      <c r="CA225" s="155"/>
      <c r="CB225" s="155"/>
      <c r="CC225" s="155"/>
      <c r="CD225" s="155"/>
      <c r="CE225" s="155"/>
      <c r="CF225" s="155"/>
      <c r="CG225" s="155"/>
      <c r="CH225" s="155"/>
      <c r="CI225" s="10"/>
    </row>
    <row r="226" spans="1:87" x14ac:dyDescent="0.2">
      <c r="A226" s="8"/>
      <c r="B226" s="218"/>
      <c r="C226" s="218"/>
      <c r="D226" s="155"/>
      <c r="E226" s="155"/>
      <c r="F226" s="155"/>
      <c r="G226" s="155"/>
      <c r="H226" s="230"/>
      <c r="I226" s="257"/>
      <c r="J226" s="257"/>
      <c r="K226" s="218"/>
      <c r="L226" s="218"/>
      <c r="M226" s="247"/>
      <c r="N226" s="247"/>
      <c r="O226" s="247"/>
      <c r="P226" s="247"/>
      <c r="Q226" s="218"/>
      <c r="R226" s="155"/>
      <c r="S226" s="155"/>
      <c r="T226" s="155"/>
      <c r="U226" s="155"/>
      <c r="V226" s="155"/>
      <c r="W226" s="155"/>
      <c r="X226" s="155"/>
      <c r="Y226" s="155"/>
      <c r="Z226" s="155"/>
      <c r="AA226" s="155"/>
      <c r="AB226" s="155"/>
      <c r="AC226" s="155"/>
      <c r="AD226" s="155"/>
      <c r="AE226" s="155"/>
      <c r="AF226" s="155"/>
      <c r="AG226" s="155"/>
      <c r="AH226" s="155"/>
      <c r="AI226" s="155"/>
      <c r="AJ226" s="155"/>
      <c r="AK226" s="155"/>
      <c r="AL226" s="155"/>
      <c r="AM226" s="155"/>
      <c r="AN226" s="155"/>
      <c r="AO226" s="155"/>
      <c r="AP226" s="155"/>
      <c r="AQ226" s="155"/>
      <c r="AR226" s="155"/>
      <c r="AS226" s="155"/>
      <c r="AT226" s="155"/>
      <c r="AU226" s="155"/>
      <c r="AV226" s="155"/>
      <c r="AW226" s="155"/>
      <c r="AX226" s="155"/>
      <c r="AY226" s="155"/>
      <c r="AZ226" s="155"/>
      <c r="BA226" s="155"/>
      <c r="BB226" s="155"/>
      <c r="BC226" s="155"/>
      <c r="BD226" s="155"/>
      <c r="BE226" s="155"/>
      <c r="BF226" s="155"/>
      <c r="BG226" s="155"/>
      <c r="BH226" s="155"/>
      <c r="BI226" s="155"/>
      <c r="BJ226" s="155"/>
      <c r="BK226" s="155"/>
      <c r="BL226" s="155"/>
      <c r="BM226" s="155"/>
      <c r="BN226" s="155"/>
      <c r="BO226" s="155"/>
      <c r="BP226" s="155"/>
      <c r="BQ226" s="155"/>
      <c r="BR226" s="155"/>
      <c r="BS226" s="155"/>
      <c r="BT226" s="155"/>
      <c r="BU226" s="155"/>
      <c r="BV226" s="155"/>
      <c r="BW226" s="155"/>
      <c r="BX226" s="155"/>
      <c r="BY226" s="155"/>
      <c r="BZ226" s="155"/>
      <c r="CA226" s="155"/>
      <c r="CB226" s="155"/>
      <c r="CC226" s="155"/>
      <c r="CD226" s="155"/>
      <c r="CE226" s="155"/>
      <c r="CF226" s="155"/>
      <c r="CG226" s="155"/>
      <c r="CH226" s="155"/>
      <c r="CI226" s="10"/>
    </row>
    <row r="227" spans="1:87" x14ac:dyDescent="0.2">
      <c r="A227" s="8"/>
      <c r="B227" s="218"/>
      <c r="C227" s="218"/>
      <c r="D227" s="155"/>
      <c r="E227" s="155"/>
      <c r="F227" s="155"/>
      <c r="G227" s="155"/>
      <c r="H227" s="230"/>
      <c r="I227" s="257"/>
      <c r="J227" s="257"/>
      <c r="K227" s="218"/>
      <c r="L227" s="218"/>
      <c r="M227" s="247"/>
      <c r="N227" s="247"/>
      <c r="O227" s="247"/>
      <c r="P227" s="247"/>
      <c r="Q227" s="218"/>
      <c r="R227" s="155"/>
      <c r="S227" s="155"/>
      <c r="T227" s="155"/>
      <c r="U227" s="155"/>
      <c r="V227" s="155"/>
      <c r="W227" s="155"/>
      <c r="X227" s="155"/>
      <c r="Y227" s="155"/>
      <c r="Z227" s="155"/>
      <c r="AA227" s="155"/>
      <c r="AB227" s="155"/>
      <c r="AC227" s="155"/>
      <c r="AD227" s="155"/>
      <c r="AE227" s="155"/>
      <c r="AF227" s="155"/>
      <c r="AG227" s="155"/>
      <c r="AH227" s="155"/>
      <c r="AI227" s="155"/>
      <c r="AJ227" s="155"/>
      <c r="AK227" s="155"/>
      <c r="AL227" s="155"/>
      <c r="AM227" s="155"/>
      <c r="AN227" s="155"/>
      <c r="AO227" s="155"/>
      <c r="AP227" s="155"/>
      <c r="AQ227" s="155"/>
      <c r="AR227" s="155"/>
      <c r="AS227" s="155"/>
      <c r="AT227" s="155"/>
      <c r="AU227" s="155"/>
      <c r="AV227" s="155"/>
      <c r="AW227" s="155"/>
      <c r="AX227" s="155"/>
      <c r="AY227" s="155"/>
      <c r="AZ227" s="155"/>
      <c r="BA227" s="155"/>
      <c r="BB227" s="155"/>
      <c r="BC227" s="155"/>
      <c r="BD227" s="155"/>
      <c r="BE227" s="155"/>
      <c r="BF227" s="155"/>
      <c r="BG227" s="155"/>
      <c r="BH227" s="155"/>
      <c r="BI227" s="155"/>
      <c r="BJ227" s="155"/>
      <c r="BK227" s="155"/>
      <c r="BL227" s="155"/>
      <c r="BM227" s="155"/>
      <c r="BN227" s="155"/>
      <c r="BO227" s="155"/>
      <c r="BP227" s="155"/>
      <c r="BQ227" s="155"/>
      <c r="BR227" s="155"/>
      <c r="BS227" s="155"/>
      <c r="BT227" s="155"/>
      <c r="BU227" s="155"/>
      <c r="BV227" s="155"/>
      <c r="BW227" s="155"/>
      <c r="BX227" s="155"/>
      <c r="BY227" s="155"/>
      <c r="BZ227" s="155"/>
      <c r="CA227" s="155"/>
      <c r="CB227" s="155"/>
      <c r="CC227" s="155"/>
      <c r="CD227" s="155"/>
      <c r="CE227" s="155"/>
      <c r="CF227" s="155"/>
      <c r="CG227" s="155"/>
      <c r="CH227" s="155"/>
      <c r="CI227" s="10"/>
    </row>
    <row r="228" spans="1:87" x14ac:dyDescent="0.2">
      <c r="A228" s="8"/>
      <c r="B228" s="218"/>
      <c r="C228" s="218"/>
      <c r="D228" s="155"/>
      <c r="E228" s="155"/>
      <c r="F228" s="155"/>
      <c r="G228" s="155"/>
      <c r="H228" s="230"/>
      <c r="I228" s="257"/>
      <c r="J228" s="257"/>
      <c r="K228" s="218"/>
      <c r="L228" s="218"/>
      <c r="M228" s="247"/>
      <c r="N228" s="247"/>
      <c r="O228" s="247"/>
      <c r="P228" s="247"/>
      <c r="Q228" s="218"/>
      <c r="R228" s="155"/>
      <c r="S228" s="155"/>
      <c r="T228" s="155"/>
      <c r="U228" s="155"/>
      <c r="V228" s="155"/>
      <c r="W228" s="155"/>
      <c r="X228" s="155"/>
      <c r="Y228" s="155"/>
      <c r="Z228" s="155"/>
      <c r="AA228" s="155"/>
      <c r="AB228" s="155"/>
      <c r="AC228" s="155"/>
      <c r="AD228" s="155"/>
      <c r="AE228" s="155"/>
      <c r="AF228" s="155"/>
      <c r="AG228" s="155"/>
      <c r="AH228" s="155"/>
      <c r="AI228" s="155"/>
      <c r="AJ228" s="155"/>
      <c r="AK228" s="155"/>
      <c r="AL228" s="155"/>
      <c r="AM228" s="155"/>
      <c r="AN228" s="155"/>
      <c r="AO228" s="155"/>
      <c r="AP228" s="155"/>
      <c r="AQ228" s="155"/>
      <c r="AR228" s="155"/>
      <c r="AS228" s="155"/>
      <c r="AT228" s="155"/>
      <c r="AU228" s="155"/>
      <c r="AV228" s="155"/>
      <c r="AW228" s="155"/>
      <c r="AX228" s="155"/>
      <c r="AY228" s="155"/>
      <c r="AZ228" s="155"/>
      <c r="BA228" s="155"/>
      <c r="BB228" s="155"/>
      <c r="BC228" s="155"/>
      <c r="BD228" s="155"/>
      <c r="BE228" s="155"/>
      <c r="BF228" s="155"/>
      <c r="BG228" s="155"/>
      <c r="BH228" s="155"/>
      <c r="BI228" s="155"/>
      <c r="BJ228" s="155"/>
      <c r="BK228" s="155"/>
      <c r="BL228" s="155"/>
      <c r="BM228" s="155"/>
      <c r="BN228" s="155"/>
      <c r="BO228" s="155"/>
      <c r="BP228" s="155"/>
      <c r="BQ228" s="155"/>
      <c r="BR228" s="155"/>
      <c r="BS228" s="155"/>
      <c r="BT228" s="155"/>
      <c r="BU228" s="155"/>
      <c r="BV228" s="155"/>
      <c r="BW228" s="155"/>
      <c r="BX228" s="155"/>
      <c r="BY228" s="155"/>
      <c r="BZ228" s="155"/>
      <c r="CA228" s="155"/>
      <c r="CB228" s="155"/>
      <c r="CC228" s="155"/>
      <c r="CD228" s="155"/>
      <c r="CE228" s="155"/>
      <c r="CF228" s="155"/>
      <c r="CG228" s="155"/>
      <c r="CH228" s="155"/>
      <c r="CI228" s="10"/>
    </row>
    <row r="229" spans="1:87" x14ac:dyDescent="0.2">
      <c r="A229" s="8"/>
      <c r="B229" s="218"/>
      <c r="C229" s="218"/>
      <c r="D229" s="155"/>
      <c r="E229" s="155"/>
      <c r="F229" s="155"/>
      <c r="G229" s="155"/>
      <c r="H229" s="230"/>
      <c r="I229" s="257"/>
      <c r="J229" s="257"/>
      <c r="K229" s="218"/>
      <c r="L229" s="218"/>
      <c r="M229" s="247"/>
      <c r="N229" s="247"/>
      <c r="O229" s="247"/>
      <c r="P229" s="247"/>
      <c r="Q229" s="218"/>
      <c r="R229" s="155"/>
      <c r="S229" s="155"/>
      <c r="T229" s="155"/>
      <c r="U229" s="155"/>
      <c r="V229" s="155"/>
      <c r="W229" s="155"/>
      <c r="X229" s="155"/>
      <c r="Y229" s="155"/>
      <c r="Z229" s="155"/>
      <c r="AA229" s="155"/>
      <c r="AB229" s="155"/>
      <c r="AC229" s="155"/>
      <c r="AD229" s="155"/>
      <c r="AE229" s="155"/>
      <c r="AF229" s="155"/>
      <c r="AG229" s="155"/>
      <c r="AH229" s="155"/>
      <c r="AI229" s="155"/>
      <c r="AJ229" s="155"/>
      <c r="AK229" s="155"/>
      <c r="AL229" s="155"/>
      <c r="AM229" s="155"/>
      <c r="AN229" s="155"/>
      <c r="AO229" s="155"/>
      <c r="AP229" s="155"/>
      <c r="AQ229" s="155"/>
      <c r="AR229" s="155"/>
      <c r="AS229" s="155"/>
      <c r="AT229" s="155"/>
      <c r="AU229" s="155"/>
      <c r="AV229" s="155"/>
      <c r="AW229" s="155"/>
      <c r="AX229" s="155"/>
      <c r="AY229" s="155"/>
      <c r="AZ229" s="155"/>
      <c r="BA229" s="155"/>
      <c r="BB229" s="155"/>
      <c r="BC229" s="155"/>
      <c r="BD229" s="155"/>
      <c r="BE229" s="155"/>
      <c r="BF229" s="155"/>
      <c r="BG229" s="155"/>
      <c r="BH229" s="155"/>
      <c r="BI229" s="155"/>
      <c r="BJ229" s="155"/>
      <c r="BK229" s="155"/>
      <c r="BL229" s="155"/>
      <c r="BM229" s="155"/>
      <c r="BN229" s="155"/>
      <c r="BO229" s="155"/>
      <c r="BP229" s="155"/>
      <c r="BQ229" s="155"/>
      <c r="BR229" s="155"/>
      <c r="BS229" s="155"/>
      <c r="BT229" s="155"/>
      <c r="BU229" s="155"/>
      <c r="BV229" s="155"/>
      <c r="BW229" s="155"/>
      <c r="BX229" s="155"/>
      <c r="BY229" s="155"/>
      <c r="BZ229" s="155"/>
      <c r="CA229" s="155"/>
      <c r="CB229" s="155"/>
      <c r="CC229" s="155"/>
      <c r="CD229" s="155"/>
      <c r="CE229" s="155"/>
      <c r="CF229" s="155"/>
      <c r="CG229" s="155"/>
      <c r="CH229" s="155"/>
      <c r="CI229" s="10"/>
    </row>
    <row r="230" spans="1:87" x14ac:dyDescent="0.2">
      <c r="A230" s="8"/>
      <c r="B230" s="218"/>
      <c r="C230" s="218"/>
      <c r="D230" s="155"/>
      <c r="E230" s="155"/>
      <c r="F230" s="155"/>
      <c r="G230" s="155"/>
      <c r="H230" s="230"/>
      <c r="I230" s="257"/>
      <c r="J230" s="257"/>
      <c r="K230" s="218"/>
      <c r="L230" s="218"/>
      <c r="M230" s="247"/>
      <c r="N230" s="247"/>
      <c r="O230" s="247"/>
      <c r="P230" s="247"/>
      <c r="Q230" s="218"/>
      <c r="R230" s="155"/>
      <c r="S230" s="155"/>
      <c r="T230" s="155"/>
      <c r="U230" s="155"/>
      <c r="V230" s="155"/>
      <c r="W230" s="155"/>
      <c r="X230" s="155"/>
      <c r="Y230" s="155"/>
      <c r="Z230" s="155"/>
      <c r="AA230" s="155"/>
      <c r="AB230" s="155"/>
      <c r="AC230" s="155"/>
      <c r="AD230" s="155"/>
      <c r="AE230" s="155"/>
      <c r="AF230" s="155"/>
      <c r="AG230" s="155"/>
      <c r="AH230" s="155"/>
      <c r="AI230" s="155"/>
      <c r="AJ230" s="155"/>
      <c r="AK230" s="155"/>
      <c r="AL230" s="155"/>
      <c r="AM230" s="155"/>
      <c r="AN230" s="155"/>
      <c r="AO230" s="155"/>
      <c r="AP230" s="155"/>
      <c r="AQ230" s="155"/>
      <c r="AR230" s="155"/>
      <c r="AS230" s="155"/>
      <c r="AT230" s="155"/>
      <c r="AU230" s="155"/>
      <c r="AV230" s="155"/>
      <c r="AW230" s="155"/>
      <c r="AX230" s="155"/>
      <c r="AY230" s="155"/>
      <c r="AZ230" s="155"/>
      <c r="BA230" s="155"/>
      <c r="BB230" s="155"/>
      <c r="BC230" s="155"/>
      <c r="BD230" s="155"/>
      <c r="BE230" s="155"/>
      <c r="BF230" s="155"/>
      <c r="BG230" s="155"/>
      <c r="BH230" s="155"/>
      <c r="BI230" s="155"/>
      <c r="BJ230" s="155"/>
      <c r="BK230" s="155"/>
      <c r="BL230" s="155"/>
      <c r="BM230" s="155"/>
      <c r="BN230" s="155"/>
      <c r="BO230" s="155"/>
      <c r="BP230" s="155"/>
      <c r="BQ230" s="155"/>
      <c r="BR230" s="155"/>
      <c r="BS230" s="155"/>
      <c r="BT230" s="155"/>
      <c r="BU230" s="155"/>
      <c r="BV230" s="155"/>
      <c r="BW230" s="155"/>
      <c r="BX230" s="155"/>
      <c r="BY230" s="155"/>
      <c r="BZ230" s="155"/>
      <c r="CA230" s="155"/>
      <c r="CB230" s="155"/>
      <c r="CC230" s="155"/>
      <c r="CD230" s="155"/>
      <c r="CE230" s="155"/>
      <c r="CF230" s="155"/>
      <c r="CG230" s="155"/>
      <c r="CH230" s="155"/>
      <c r="CI230" s="10"/>
    </row>
    <row r="231" spans="1:87" x14ac:dyDescent="0.2">
      <c r="A231" s="8"/>
      <c r="B231" s="218"/>
      <c r="C231" s="218"/>
      <c r="D231" s="155"/>
      <c r="E231" s="155"/>
      <c r="F231" s="155"/>
      <c r="G231" s="155"/>
      <c r="H231" s="230"/>
      <c r="I231" s="257"/>
      <c r="J231" s="257"/>
      <c r="K231" s="218"/>
      <c r="L231" s="218"/>
      <c r="M231" s="247"/>
      <c r="N231" s="247"/>
      <c r="O231" s="247"/>
      <c r="P231" s="247"/>
      <c r="Q231" s="218"/>
      <c r="R231" s="155"/>
      <c r="S231" s="155"/>
      <c r="T231" s="155"/>
      <c r="U231" s="155"/>
      <c r="V231" s="155"/>
      <c r="W231" s="155"/>
      <c r="X231" s="155"/>
      <c r="Y231" s="155"/>
      <c r="Z231" s="155"/>
      <c r="AA231" s="155"/>
      <c r="AB231" s="155"/>
      <c r="AC231" s="155"/>
      <c r="AD231" s="155"/>
      <c r="AE231" s="155"/>
      <c r="AF231" s="155"/>
      <c r="AG231" s="155"/>
      <c r="AH231" s="155"/>
      <c r="AI231" s="155"/>
      <c r="AJ231" s="155"/>
      <c r="AK231" s="155"/>
      <c r="AL231" s="155"/>
      <c r="AM231" s="155"/>
      <c r="AN231" s="155"/>
      <c r="AO231" s="155"/>
      <c r="AP231" s="155"/>
      <c r="AQ231" s="155"/>
      <c r="AR231" s="155"/>
      <c r="AS231" s="155"/>
      <c r="AT231" s="155"/>
      <c r="AU231" s="155"/>
      <c r="AV231" s="155"/>
      <c r="AW231" s="155"/>
      <c r="AX231" s="155"/>
      <c r="AY231" s="155"/>
      <c r="AZ231" s="155"/>
      <c r="BA231" s="155"/>
      <c r="BB231" s="155"/>
      <c r="BC231" s="155"/>
      <c r="BD231" s="155"/>
      <c r="BE231" s="155"/>
      <c r="BF231" s="155"/>
      <c r="BG231" s="155"/>
      <c r="BH231" s="155"/>
      <c r="BI231" s="155"/>
      <c r="BJ231" s="155"/>
      <c r="BK231" s="155"/>
      <c r="BL231" s="155"/>
      <c r="BM231" s="155"/>
      <c r="BN231" s="155"/>
      <c r="BO231" s="155"/>
      <c r="BP231" s="155"/>
      <c r="BQ231" s="155"/>
      <c r="BR231" s="155"/>
      <c r="BS231" s="155"/>
      <c r="BT231" s="155"/>
      <c r="BU231" s="155"/>
      <c r="BV231" s="155"/>
      <c r="BW231" s="155"/>
      <c r="BX231" s="155"/>
      <c r="BY231" s="155"/>
      <c r="BZ231" s="155"/>
      <c r="CA231" s="155"/>
      <c r="CB231" s="155"/>
      <c r="CC231" s="155"/>
      <c r="CD231" s="155"/>
      <c r="CE231" s="155"/>
      <c r="CF231" s="155"/>
      <c r="CG231" s="155"/>
      <c r="CH231" s="155"/>
      <c r="CI231" s="10"/>
    </row>
    <row r="232" spans="1:87" x14ac:dyDescent="0.2">
      <c r="A232" s="8"/>
      <c r="B232" s="218"/>
      <c r="C232" s="218"/>
      <c r="D232" s="155"/>
      <c r="E232" s="155"/>
      <c r="F232" s="155"/>
      <c r="G232" s="155"/>
      <c r="H232" s="230"/>
      <c r="I232" s="257"/>
      <c r="J232" s="257"/>
      <c r="K232" s="218"/>
      <c r="L232" s="218"/>
      <c r="M232" s="247"/>
      <c r="N232" s="247"/>
      <c r="O232" s="247"/>
      <c r="P232" s="247"/>
      <c r="Q232" s="218"/>
      <c r="R232" s="155"/>
      <c r="S232" s="155"/>
      <c r="T232" s="155"/>
      <c r="U232" s="155"/>
      <c r="V232" s="155"/>
      <c r="W232" s="155"/>
      <c r="X232" s="155"/>
      <c r="Y232" s="155"/>
      <c r="Z232" s="155"/>
      <c r="AA232" s="155"/>
      <c r="AB232" s="155"/>
      <c r="AC232" s="155"/>
      <c r="AD232" s="155"/>
      <c r="AE232" s="155"/>
      <c r="AF232" s="155"/>
      <c r="AG232" s="155"/>
      <c r="AH232" s="155"/>
      <c r="AI232" s="155"/>
      <c r="AJ232" s="155"/>
      <c r="AK232" s="155"/>
      <c r="AL232" s="155"/>
      <c r="AM232" s="155"/>
      <c r="AN232" s="155"/>
      <c r="AO232" s="155"/>
      <c r="AP232" s="155"/>
      <c r="AQ232" s="155"/>
      <c r="AR232" s="155"/>
      <c r="AS232" s="155"/>
      <c r="AT232" s="155"/>
      <c r="AU232" s="155"/>
      <c r="AV232" s="155"/>
      <c r="AW232" s="155"/>
      <c r="AX232" s="155"/>
      <c r="AY232" s="155"/>
      <c r="AZ232" s="155"/>
      <c r="BA232" s="155"/>
      <c r="BB232" s="155"/>
      <c r="BC232" s="155"/>
      <c r="BD232" s="155"/>
      <c r="BE232" s="155"/>
      <c r="BF232" s="155"/>
      <c r="BG232" s="155"/>
      <c r="BH232" s="155"/>
      <c r="BI232" s="155"/>
      <c r="BJ232" s="155"/>
      <c r="BK232" s="155"/>
      <c r="BL232" s="155"/>
      <c r="BM232" s="155"/>
      <c r="BN232" s="155"/>
      <c r="BO232" s="155"/>
      <c r="BP232" s="155"/>
      <c r="BQ232" s="155"/>
      <c r="BR232" s="155"/>
      <c r="BS232" s="155"/>
      <c r="BT232" s="155"/>
      <c r="BU232" s="155"/>
      <c r="BV232" s="155"/>
      <c r="BW232" s="155"/>
      <c r="BX232" s="155"/>
      <c r="BY232" s="155"/>
      <c r="BZ232" s="155"/>
      <c r="CA232" s="155"/>
      <c r="CB232" s="155"/>
      <c r="CC232" s="155"/>
      <c r="CD232" s="155"/>
      <c r="CE232" s="155"/>
      <c r="CF232" s="155"/>
      <c r="CG232" s="155"/>
      <c r="CH232" s="155"/>
      <c r="CI232" s="10"/>
    </row>
    <row r="233" spans="1:87" x14ac:dyDescent="0.2">
      <c r="A233" s="8"/>
      <c r="B233" s="218"/>
      <c r="C233" s="218"/>
      <c r="D233" s="155"/>
      <c r="E233" s="155"/>
      <c r="F233" s="155"/>
      <c r="G233" s="155"/>
      <c r="H233" s="230"/>
      <c r="I233" s="257"/>
      <c r="J233" s="257"/>
      <c r="K233" s="218"/>
      <c r="L233" s="218"/>
      <c r="M233" s="247"/>
      <c r="N233" s="247"/>
      <c r="O233" s="247"/>
      <c r="P233" s="247"/>
      <c r="Q233" s="218"/>
      <c r="R233" s="155"/>
      <c r="S233" s="155"/>
      <c r="T233" s="155"/>
      <c r="U233" s="155"/>
      <c r="V233" s="155"/>
      <c r="W233" s="155"/>
      <c r="X233" s="155"/>
      <c r="Y233" s="155"/>
      <c r="Z233" s="155"/>
      <c r="AA233" s="155"/>
      <c r="AB233" s="155"/>
      <c r="AC233" s="155"/>
      <c r="AD233" s="155"/>
      <c r="AE233" s="155"/>
      <c r="AF233" s="155"/>
      <c r="AG233" s="155"/>
      <c r="AH233" s="155"/>
      <c r="AI233" s="155"/>
      <c r="AJ233" s="155"/>
      <c r="AK233" s="155"/>
      <c r="AL233" s="155"/>
      <c r="AM233" s="155"/>
      <c r="AN233" s="155"/>
      <c r="AO233" s="155"/>
      <c r="AP233" s="155"/>
      <c r="AQ233" s="155"/>
      <c r="AR233" s="155"/>
      <c r="AS233" s="155"/>
      <c r="AT233" s="155"/>
      <c r="AU233" s="155"/>
      <c r="AV233" s="155"/>
      <c r="AW233" s="155"/>
      <c r="AX233" s="155"/>
      <c r="AY233" s="155"/>
      <c r="AZ233" s="155"/>
      <c r="BA233" s="155"/>
      <c r="BB233" s="155"/>
      <c r="BC233" s="155"/>
      <c r="BD233" s="155"/>
      <c r="BE233" s="155"/>
      <c r="BF233" s="155"/>
      <c r="BG233" s="155"/>
      <c r="BH233" s="155"/>
      <c r="BI233" s="155"/>
      <c r="BJ233" s="155"/>
      <c r="BK233" s="155"/>
      <c r="BL233" s="155"/>
      <c r="BM233" s="155"/>
      <c r="BN233" s="155"/>
      <c r="BO233" s="155"/>
      <c r="BP233" s="155"/>
      <c r="BQ233" s="155"/>
      <c r="BR233" s="155"/>
      <c r="BS233" s="155"/>
      <c r="BT233" s="155"/>
      <c r="BU233" s="155"/>
      <c r="BV233" s="155"/>
      <c r="BW233" s="155"/>
      <c r="BX233" s="155"/>
      <c r="BY233" s="155"/>
      <c r="BZ233" s="155"/>
      <c r="CA233" s="155"/>
      <c r="CB233" s="155"/>
      <c r="CC233" s="155"/>
      <c r="CD233" s="155"/>
      <c r="CE233" s="155"/>
      <c r="CF233" s="155"/>
      <c r="CG233" s="155"/>
      <c r="CH233" s="155"/>
      <c r="CI233" s="10"/>
    </row>
    <row r="234" spans="1:87" x14ac:dyDescent="0.2">
      <c r="A234" s="8"/>
      <c r="B234" s="218"/>
      <c r="C234" s="218"/>
      <c r="D234" s="155"/>
      <c r="E234" s="155"/>
      <c r="F234" s="155"/>
      <c r="G234" s="155"/>
      <c r="H234" s="230"/>
      <c r="I234" s="257"/>
      <c r="J234" s="257"/>
      <c r="K234" s="218"/>
      <c r="L234" s="218"/>
      <c r="M234" s="247"/>
      <c r="N234" s="247"/>
      <c r="O234" s="247"/>
      <c r="P234" s="247"/>
      <c r="Q234" s="218"/>
      <c r="R234" s="155"/>
      <c r="S234" s="155"/>
      <c r="T234" s="155"/>
      <c r="U234" s="155"/>
      <c r="V234" s="155"/>
      <c r="W234" s="155"/>
      <c r="X234" s="155"/>
      <c r="Y234" s="155"/>
      <c r="Z234" s="155"/>
      <c r="AA234" s="155"/>
      <c r="AB234" s="155"/>
      <c r="AC234" s="155"/>
      <c r="AD234" s="155"/>
      <c r="AE234" s="155"/>
      <c r="AF234" s="155"/>
      <c r="AG234" s="155"/>
      <c r="AH234" s="155"/>
      <c r="AI234" s="155"/>
      <c r="AJ234" s="155"/>
      <c r="AK234" s="155"/>
      <c r="AL234" s="155"/>
      <c r="AM234" s="155"/>
      <c r="AN234" s="155"/>
      <c r="AO234" s="155"/>
      <c r="AP234" s="155"/>
      <c r="AQ234" s="155"/>
      <c r="AR234" s="155"/>
      <c r="AS234" s="155"/>
      <c r="AT234" s="155"/>
      <c r="AU234" s="155"/>
      <c r="AV234" s="155"/>
      <c r="AW234" s="155"/>
      <c r="AX234" s="155"/>
      <c r="AY234" s="155"/>
      <c r="AZ234" s="155"/>
      <c r="BA234" s="155"/>
      <c r="BB234" s="155"/>
      <c r="BC234" s="155"/>
      <c r="BD234" s="155"/>
      <c r="BE234" s="155"/>
      <c r="BF234" s="155"/>
      <c r="BG234" s="155"/>
      <c r="BH234" s="155"/>
      <c r="BI234" s="155"/>
      <c r="BJ234" s="155"/>
      <c r="BK234" s="155"/>
      <c r="BL234" s="155"/>
      <c r="BM234" s="155"/>
      <c r="BN234" s="155"/>
      <c r="BO234" s="155"/>
      <c r="BP234" s="155"/>
      <c r="BQ234" s="155"/>
      <c r="BR234" s="155"/>
      <c r="BS234" s="155"/>
      <c r="BT234" s="155"/>
      <c r="BU234" s="155"/>
      <c r="BV234" s="155"/>
      <c r="BW234" s="155"/>
      <c r="BX234" s="155"/>
      <c r="BY234" s="155"/>
      <c r="BZ234" s="155"/>
      <c r="CA234" s="155"/>
      <c r="CB234" s="155"/>
      <c r="CC234" s="155"/>
      <c r="CD234" s="155"/>
      <c r="CE234" s="155"/>
      <c r="CF234" s="155"/>
      <c r="CG234" s="155"/>
      <c r="CH234" s="155"/>
      <c r="CI234" s="10"/>
    </row>
    <row r="235" spans="1:87" x14ac:dyDescent="0.2">
      <c r="A235" s="8"/>
      <c r="B235" s="218"/>
      <c r="C235" s="218"/>
      <c r="D235" s="155"/>
      <c r="E235" s="155"/>
      <c r="F235" s="155"/>
      <c r="G235" s="155"/>
      <c r="H235" s="230"/>
      <c r="I235" s="257"/>
      <c r="J235" s="257"/>
      <c r="K235" s="218"/>
      <c r="L235" s="218"/>
      <c r="M235" s="247"/>
      <c r="N235" s="247"/>
      <c r="O235" s="247"/>
      <c r="P235" s="247"/>
      <c r="Q235" s="218"/>
      <c r="R235" s="155"/>
      <c r="S235" s="155"/>
      <c r="T235" s="155"/>
      <c r="U235" s="155"/>
      <c r="V235" s="155"/>
      <c r="W235" s="155"/>
      <c r="X235" s="155"/>
      <c r="Y235" s="155"/>
      <c r="Z235" s="155"/>
      <c r="AA235" s="155"/>
      <c r="AB235" s="155"/>
      <c r="AC235" s="155"/>
      <c r="AD235" s="155"/>
      <c r="AE235" s="155"/>
      <c r="AF235" s="155"/>
      <c r="AG235" s="155"/>
      <c r="AH235" s="155"/>
      <c r="AI235" s="155"/>
      <c r="AJ235" s="155"/>
      <c r="AK235" s="155"/>
      <c r="AL235" s="155"/>
      <c r="AM235" s="155"/>
      <c r="AN235" s="155"/>
      <c r="AO235" s="155"/>
      <c r="AP235" s="155"/>
      <c r="AQ235" s="155"/>
      <c r="AR235" s="155"/>
      <c r="AS235" s="155"/>
      <c r="AT235" s="155"/>
      <c r="AU235" s="155"/>
      <c r="AV235" s="155"/>
      <c r="AW235" s="155"/>
      <c r="AX235" s="155"/>
      <c r="AY235" s="155"/>
      <c r="AZ235" s="155"/>
      <c r="BA235" s="155"/>
      <c r="BB235" s="155"/>
      <c r="BC235" s="155"/>
      <c r="BD235" s="155"/>
      <c r="BE235" s="155"/>
      <c r="BF235" s="155"/>
      <c r="BG235" s="155"/>
      <c r="BH235" s="155"/>
      <c r="BI235" s="155"/>
      <c r="BJ235" s="155"/>
      <c r="BK235" s="155"/>
      <c r="BL235" s="155"/>
      <c r="BM235" s="155"/>
      <c r="BN235" s="155"/>
      <c r="BO235" s="155"/>
      <c r="BP235" s="155"/>
      <c r="BQ235" s="155"/>
      <c r="BR235" s="155"/>
      <c r="BS235" s="155"/>
      <c r="BT235" s="155"/>
      <c r="BU235" s="155"/>
      <c r="BV235" s="155"/>
      <c r="BW235" s="155"/>
      <c r="BX235" s="155"/>
      <c r="BY235" s="155"/>
      <c r="BZ235" s="155"/>
      <c r="CA235" s="155"/>
      <c r="CB235" s="155"/>
      <c r="CC235" s="155"/>
      <c r="CD235" s="155"/>
      <c r="CE235" s="155"/>
      <c r="CF235" s="155"/>
      <c r="CG235" s="155"/>
      <c r="CH235" s="155"/>
      <c r="CI235" s="10"/>
    </row>
    <row r="236" spans="1:87" x14ac:dyDescent="0.2">
      <c r="A236" s="8"/>
      <c r="B236" s="218"/>
      <c r="C236" s="218"/>
      <c r="D236" s="155"/>
      <c r="E236" s="155"/>
      <c r="F236" s="155"/>
      <c r="G236" s="155"/>
      <c r="H236" s="230"/>
      <c r="I236" s="257"/>
      <c r="J236" s="257"/>
      <c r="K236" s="218"/>
      <c r="L236" s="218"/>
      <c r="M236" s="247"/>
      <c r="N236" s="247"/>
      <c r="O236" s="247"/>
      <c r="P236" s="247"/>
      <c r="Q236" s="218"/>
      <c r="R236" s="155"/>
      <c r="S236" s="155"/>
      <c r="T236" s="155"/>
      <c r="U236" s="155"/>
      <c r="V236" s="155"/>
      <c r="W236" s="155"/>
      <c r="X236" s="155"/>
      <c r="Y236" s="155"/>
      <c r="Z236" s="155"/>
      <c r="AA236" s="155"/>
      <c r="AB236" s="155"/>
      <c r="AC236" s="155"/>
      <c r="AD236" s="155"/>
      <c r="AE236" s="155"/>
      <c r="AF236" s="155"/>
      <c r="AG236" s="155"/>
      <c r="AH236" s="155"/>
      <c r="AI236" s="155"/>
      <c r="AJ236" s="155"/>
      <c r="AK236" s="155"/>
      <c r="AL236" s="155"/>
      <c r="AM236" s="155"/>
      <c r="AN236" s="155"/>
      <c r="AO236" s="155"/>
      <c r="AP236" s="155"/>
      <c r="AQ236" s="155"/>
      <c r="AR236" s="155"/>
      <c r="AS236" s="155"/>
      <c r="AT236" s="155"/>
      <c r="AU236" s="155"/>
      <c r="AV236" s="155"/>
      <c r="AW236" s="155"/>
      <c r="AX236" s="155"/>
      <c r="AY236" s="155"/>
      <c r="AZ236" s="155"/>
      <c r="BA236" s="155"/>
      <c r="BB236" s="155"/>
      <c r="BC236" s="155"/>
      <c r="BD236" s="155"/>
      <c r="BE236" s="155"/>
      <c r="BF236" s="155"/>
      <c r="BG236" s="155"/>
      <c r="BH236" s="155"/>
      <c r="BI236" s="155"/>
      <c r="BJ236" s="155"/>
      <c r="BK236" s="155"/>
      <c r="BL236" s="155"/>
      <c r="BM236" s="155"/>
      <c r="BN236" s="155"/>
      <c r="BO236" s="155"/>
      <c r="BP236" s="155"/>
      <c r="BQ236" s="155"/>
      <c r="BR236" s="155"/>
      <c r="BS236" s="155"/>
      <c r="BT236" s="155"/>
      <c r="BU236" s="155"/>
      <c r="BV236" s="155"/>
      <c r="BW236" s="155"/>
      <c r="BX236" s="155"/>
      <c r="BY236" s="155"/>
      <c r="BZ236" s="155"/>
      <c r="CA236" s="155"/>
      <c r="CB236" s="155"/>
      <c r="CC236" s="155"/>
      <c r="CD236" s="155"/>
      <c r="CE236" s="155"/>
      <c r="CF236" s="155"/>
      <c r="CG236" s="155"/>
      <c r="CH236" s="155"/>
      <c r="CI236" s="10"/>
    </row>
    <row r="237" spans="1:87" x14ac:dyDescent="0.2">
      <c r="A237" s="8"/>
      <c r="B237" s="218"/>
      <c r="C237" s="218"/>
      <c r="D237" s="155"/>
      <c r="E237" s="155"/>
      <c r="F237" s="155"/>
      <c r="G237" s="155"/>
      <c r="H237" s="230"/>
      <c r="I237" s="257"/>
      <c r="J237" s="257"/>
      <c r="K237" s="218"/>
      <c r="L237" s="218"/>
      <c r="M237" s="247"/>
      <c r="N237" s="247"/>
      <c r="O237" s="247"/>
      <c r="P237" s="247"/>
      <c r="Q237" s="218"/>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c r="AO237" s="155"/>
      <c r="AP237" s="155"/>
      <c r="AQ237" s="155"/>
      <c r="AR237" s="155"/>
      <c r="AS237" s="155"/>
      <c r="AT237" s="155"/>
      <c r="AU237" s="155"/>
      <c r="AV237" s="155"/>
      <c r="AW237" s="155"/>
      <c r="AX237" s="155"/>
      <c r="AY237" s="155"/>
      <c r="AZ237" s="155"/>
      <c r="BA237" s="155"/>
      <c r="BB237" s="155"/>
      <c r="BC237" s="155"/>
      <c r="BD237" s="155"/>
      <c r="BE237" s="155"/>
      <c r="BF237" s="155"/>
      <c r="BG237" s="155"/>
      <c r="BH237" s="155"/>
      <c r="BI237" s="155"/>
      <c r="BJ237" s="155"/>
      <c r="BK237" s="155"/>
      <c r="BL237" s="155"/>
      <c r="BM237" s="155"/>
      <c r="BN237" s="155"/>
      <c r="BO237" s="155"/>
      <c r="BP237" s="155"/>
      <c r="BQ237" s="155"/>
      <c r="BR237" s="155"/>
      <c r="BS237" s="155"/>
      <c r="BT237" s="155"/>
      <c r="BU237" s="155"/>
      <c r="BV237" s="155"/>
      <c r="BW237" s="155"/>
      <c r="BX237" s="155"/>
      <c r="BY237" s="155"/>
      <c r="BZ237" s="155"/>
      <c r="CA237" s="155"/>
      <c r="CB237" s="155"/>
      <c r="CC237" s="155"/>
      <c r="CD237" s="155"/>
      <c r="CE237" s="155"/>
      <c r="CF237" s="155"/>
      <c r="CG237" s="155"/>
      <c r="CH237" s="155"/>
      <c r="CI237" s="10"/>
    </row>
    <row r="238" spans="1:87" x14ac:dyDescent="0.2">
      <c r="A238" s="8"/>
      <c r="B238" s="218"/>
      <c r="C238" s="218"/>
      <c r="D238" s="155"/>
      <c r="E238" s="155"/>
      <c r="F238" s="155"/>
      <c r="G238" s="155"/>
      <c r="H238" s="230"/>
      <c r="I238" s="257"/>
      <c r="J238" s="257"/>
      <c r="K238" s="218"/>
      <c r="L238" s="218"/>
      <c r="M238" s="247"/>
      <c r="N238" s="247"/>
      <c r="O238" s="247"/>
      <c r="P238" s="247"/>
      <c r="Q238" s="218"/>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c r="AO238" s="155"/>
      <c r="AP238" s="155"/>
      <c r="AQ238" s="155"/>
      <c r="AR238" s="155"/>
      <c r="AS238" s="155"/>
      <c r="AT238" s="155"/>
      <c r="AU238" s="155"/>
      <c r="AV238" s="155"/>
      <c r="AW238" s="155"/>
      <c r="AX238" s="155"/>
      <c r="AY238" s="155"/>
      <c r="AZ238" s="155"/>
      <c r="BA238" s="155"/>
      <c r="BB238" s="155"/>
      <c r="BC238" s="155"/>
      <c r="BD238" s="155"/>
      <c r="BE238" s="155"/>
      <c r="BF238" s="155"/>
      <c r="BG238" s="155"/>
      <c r="BH238" s="155"/>
      <c r="BI238" s="155"/>
      <c r="BJ238" s="155"/>
      <c r="BK238" s="155"/>
      <c r="BL238" s="155"/>
      <c r="BM238" s="155"/>
      <c r="BN238" s="155"/>
      <c r="BO238" s="155"/>
      <c r="BP238" s="155"/>
      <c r="BQ238" s="155"/>
      <c r="BR238" s="155"/>
      <c r="BS238" s="155"/>
      <c r="BT238" s="155"/>
      <c r="BU238" s="155"/>
      <c r="BV238" s="155"/>
      <c r="BW238" s="155"/>
      <c r="BX238" s="155"/>
      <c r="BY238" s="155"/>
      <c r="BZ238" s="155"/>
      <c r="CA238" s="155"/>
      <c r="CB238" s="155"/>
      <c r="CC238" s="155"/>
      <c r="CD238" s="155"/>
      <c r="CE238" s="155"/>
      <c r="CF238" s="155"/>
      <c r="CG238" s="155"/>
      <c r="CH238" s="155"/>
      <c r="CI238" s="10"/>
    </row>
    <row r="239" spans="1:87" x14ac:dyDescent="0.2">
      <c r="A239" s="8"/>
      <c r="B239" s="218"/>
      <c r="C239" s="218"/>
      <c r="D239" s="155"/>
      <c r="E239" s="155"/>
      <c r="F239" s="155"/>
      <c r="G239" s="155"/>
      <c r="H239" s="230"/>
      <c r="I239" s="257"/>
      <c r="J239" s="257"/>
      <c r="K239" s="218"/>
      <c r="L239" s="218"/>
      <c r="M239" s="247"/>
      <c r="N239" s="247"/>
      <c r="O239" s="247"/>
      <c r="P239" s="247"/>
      <c r="Q239" s="218"/>
      <c r="R239" s="155"/>
      <c r="S239" s="155"/>
      <c r="T239" s="155"/>
      <c r="U239" s="155"/>
      <c r="V239" s="155"/>
      <c r="W239" s="155"/>
      <c r="X239" s="155"/>
      <c r="Y239" s="155"/>
      <c r="Z239" s="155"/>
      <c r="AA239" s="155"/>
      <c r="AB239" s="155"/>
      <c r="AC239" s="155"/>
      <c r="AD239" s="155"/>
      <c r="AE239" s="155"/>
      <c r="AF239" s="155"/>
      <c r="AG239" s="155"/>
      <c r="AH239" s="155"/>
      <c r="AI239" s="155"/>
      <c r="AJ239" s="155"/>
      <c r="AK239" s="155"/>
      <c r="AL239" s="155"/>
      <c r="AM239" s="155"/>
      <c r="AN239" s="155"/>
      <c r="AO239" s="155"/>
      <c r="AP239" s="155"/>
      <c r="AQ239" s="155"/>
      <c r="AR239" s="155"/>
      <c r="AS239" s="155"/>
      <c r="AT239" s="155"/>
      <c r="AU239" s="155"/>
      <c r="AV239" s="155"/>
      <c r="AW239" s="155"/>
      <c r="AX239" s="155"/>
      <c r="AY239" s="155"/>
      <c r="AZ239" s="155"/>
      <c r="BA239" s="155"/>
      <c r="BB239" s="155"/>
      <c r="BC239" s="155"/>
      <c r="BD239" s="155"/>
      <c r="BE239" s="155"/>
      <c r="BF239" s="155"/>
      <c r="BG239" s="155"/>
      <c r="BH239" s="155"/>
      <c r="BI239" s="155"/>
      <c r="BJ239" s="155"/>
      <c r="BK239" s="155"/>
      <c r="BL239" s="155"/>
      <c r="BM239" s="155"/>
      <c r="BN239" s="155"/>
      <c r="BO239" s="155"/>
      <c r="BP239" s="155"/>
      <c r="BQ239" s="155"/>
      <c r="BR239" s="155"/>
      <c r="BS239" s="155"/>
      <c r="BT239" s="155"/>
      <c r="BU239" s="155"/>
      <c r="BV239" s="155"/>
      <c r="BW239" s="155"/>
      <c r="BX239" s="155"/>
      <c r="BY239" s="155"/>
      <c r="BZ239" s="155"/>
      <c r="CA239" s="155"/>
      <c r="CB239" s="155"/>
      <c r="CC239" s="155"/>
      <c r="CD239" s="155"/>
      <c r="CE239" s="155"/>
      <c r="CF239" s="155"/>
      <c r="CG239" s="155"/>
      <c r="CH239" s="155"/>
      <c r="CI239" s="10"/>
    </row>
    <row r="240" spans="1:87" x14ac:dyDescent="0.2">
      <c r="A240" s="8"/>
      <c r="B240" s="218"/>
      <c r="C240" s="218"/>
      <c r="D240" s="155"/>
      <c r="E240" s="155"/>
      <c r="F240" s="155"/>
      <c r="G240" s="155"/>
      <c r="H240" s="230"/>
      <c r="I240" s="257"/>
      <c r="J240" s="257"/>
      <c r="K240" s="218"/>
      <c r="L240" s="218"/>
      <c r="M240" s="247"/>
      <c r="N240" s="247"/>
      <c r="O240" s="247"/>
      <c r="P240" s="247"/>
      <c r="Q240" s="218"/>
      <c r="R240" s="155"/>
      <c r="S240" s="155"/>
      <c r="T240" s="155"/>
      <c r="U240" s="155"/>
      <c r="V240" s="155"/>
      <c r="W240" s="155"/>
      <c r="X240" s="155"/>
      <c r="Y240" s="155"/>
      <c r="Z240" s="155"/>
      <c r="AA240" s="155"/>
      <c r="AB240" s="155"/>
      <c r="AC240" s="155"/>
      <c r="AD240" s="155"/>
      <c r="AE240" s="155"/>
      <c r="AF240" s="155"/>
      <c r="AG240" s="155"/>
      <c r="AH240" s="155"/>
      <c r="AI240" s="155"/>
      <c r="AJ240" s="155"/>
      <c r="AK240" s="155"/>
      <c r="AL240" s="155"/>
      <c r="AM240" s="155"/>
      <c r="AN240" s="155"/>
      <c r="AO240" s="155"/>
      <c r="AP240" s="155"/>
      <c r="AQ240" s="155"/>
      <c r="AR240" s="155"/>
      <c r="AS240" s="155"/>
      <c r="AT240" s="155"/>
      <c r="AU240" s="155"/>
      <c r="AV240" s="155"/>
      <c r="AW240" s="155"/>
      <c r="AX240" s="155"/>
      <c r="AY240" s="155"/>
      <c r="AZ240" s="155"/>
      <c r="BA240" s="155"/>
      <c r="BB240" s="155"/>
      <c r="BC240" s="155"/>
      <c r="BD240" s="155"/>
      <c r="BE240" s="155"/>
      <c r="BF240" s="155"/>
      <c r="BG240" s="155"/>
      <c r="BH240" s="155"/>
      <c r="BI240" s="155"/>
      <c r="BJ240" s="155"/>
      <c r="BK240" s="155"/>
      <c r="BL240" s="155"/>
      <c r="BM240" s="155"/>
      <c r="BN240" s="155"/>
      <c r="BO240" s="155"/>
      <c r="BP240" s="155"/>
      <c r="BQ240" s="155"/>
      <c r="BR240" s="155"/>
      <c r="BS240" s="155"/>
      <c r="BT240" s="155"/>
      <c r="BU240" s="155"/>
      <c r="BV240" s="155"/>
      <c r="BW240" s="155"/>
      <c r="BX240" s="155"/>
      <c r="BY240" s="155"/>
      <c r="BZ240" s="155"/>
      <c r="CA240" s="155"/>
      <c r="CB240" s="155"/>
      <c r="CC240" s="155"/>
      <c r="CD240" s="155"/>
      <c r="CE240" s="155"/>
      <c r="CF240" s="155"/>
      <c r="CG240" s="155"/>
      <c r="CH240" s="155"/>
      <c r="CI240" s="10"/>
    </row>
    <row r="241" spans="1:87" x14ac:dyDescent="0.2">
      <c r="A241" s="8"/>
      <c r="B241" s="218"/>
      <c r="C241" s="218"/>
      <c r="D241" s="155"/>
      <c r="E241" s="155"/>
      <c r="F241" s="155"/>
      <c r="G241" s="155"/>
      <c r="H241" s="230"/>
      <c r="I241" s="257"/>
      <c r="J241" s="257"/>
      <c r="K241" s="218"/>
      <c r="L241" s="218"/>
      <c r="M241" s="247"/>
      <c r="N241" s="247"/>
      <c r="O241" s="247"/>
      <c r="P241" s="247"/>
      <c r="Q241" s="218"/>
      <c r="R241" s="155"/>
      <c r="S241" s="155"/>
      <c r="T241" s="155"/>
      <c r="U241" s="155"/>
      <c r="V241" s="155"/>
      <c r="W241" s="155"/>
      <c r="X241" s="155"/>
      <c r="Y241" s="155"/>
      <c r="Z241" s="155"/>
      <c r="AA241" s="155"/>
      <c r="AB241" s="155"/>
      <c r="AC241" s="155"/>
      <c r="AD241" s="155"/>
      <c r="AE241" s="155"/>
      <c r="AF241" s="155"/>
      <c r="AG241" s="155"/>
      <c r="AH241" s="155"/>
      <c r="AI241" s="155"/>
      <c r="AJ241" s="155"/>
      <c r="AK241" s="155"/>
      <c r="AL241" s="155"/>
      <c r="AM241" s="155"/>
      <c r="AN241" s="155"/>
      <c r="AO241" s="155"/>
      <c r="AP241" s="155"/>
      <c r="AQ241" s="155"/>
      <c r="AR241" s="155"/>
      <c r="AS241" s="155"/>
      <c r="AT241" s="155"/>
      <c r="AU241" s="155"/>
      <c r="AV241" s="155"/>
      <c r="AW241" s="155"/>
      <c r="AX241" s="155"/>
      <c r="AY241" s="155"/>
      <c r="AZ241" s="155"/>
      <c r="BA241" s="155"/>
      <c r="BB241" s="155"/>
      <c r="BC241" s="155"/>
      <c r="BD241" s="155"/>
      <c r="BE241" s="155"/>
      <c r="BF241" s="155"/>
      <c r="BG241" s="155"/>
      <c r="BH241" s="155"/>
      <c r="BI241" s="155"/>
      <c r="BJ241" s="155"/>
      <c r="BK241" s="155"/>
      <c r="BL241" s="155"/>
      <c r="BM241" s="155"/>
      <c r="BN241" s="155"/>
      <c r="BO241" s="155"/>
      <c r="BP241" s="155"/>
      <c r="BQ241" s="155"/>
      <c r="BR241" s="155"/>
      <c r="BS241" s="155"/>
      <c r="BT241" s="155"/>
      <c r="BU241" s="155"/>
      <c r="BV241" s="155"/>
      <c r="BW241" s="155"/>
      <c r="BX241" s="155"/>
      <c r="BY241" s="155"/>
      <c r="BZ241" s="155"/>
      <c r="CA241" s="155"/>
      <c r="CB241" s="155"/>
      <c r="CC241" s="155"/>
      <c r="CD241" s="155"/>
      <c r="CE241" s="155"/>
      <c r="CF241" s="155"/>
      <c r="CG241" s="155"/>
      <c r="CH241" s="155"/>
      <c r="CI241" s="10"/>
    </row>
    <row r="242" spans="1:87" x14ac:dyDescent="0.2">
      <c r="A242" s="8"/>
      <c r="B242" s="218"/>
      <c r="C242" s="218"/>
      <c r="D242" s="155"/>
      <c r="E242" s="155"/>
      <c r="F242" s="155"/>
      <c r="G242" s="155"/>
      <c r="H242" s="230"/>
      <c r="I242" s="257"/>
      <c r="J242" s="257"/>
      <c r="K242" s="218"/>
      <c r="L242" s="218"/>
      <c r="M242" s="247"/>
      <c r="N242" s="247"/>
      <c r="O242" s="247"/>
      <c r="P242" s="247"/>
      <c r="Q242" s="218"/>
      <c r="R242" s="155"/>
      <c r="S242" s="155"/>
      <c r="T242" s="155"/>
      <c r="U242" s="155"/>
      <c r="V242" s="155"/>
      <c r="W242" s="155"/>
      <c r="X242" s="155"/>
      <c r="Y242" s="155"/>
      <c r="Z242" s="155"/>
      <c r="AA242" s="155"/>
      <c r="AB242" s="155"/>
      <c r="AC242" s="155"/>
      <c r="AD242" s="155"/>
      <c r="AE242" s="155"/>
      <c r="AF242" s="155"/>
      <c r="AG242" s="155"/>
      <c r="AH242" s="155"/>
      <c r="AI242" s="155"/>
      <c r="AJ242" s="155"/>
      <c r="AK242" s="155"/>
      <c r="AL242" s="155"/>
      <c r="AM242" s="155"/>
      <c r="AN242" s="155"/>
      <c r="AO242" s="155"/>
      <c r="AP242" s="155"/>
      <c r="AQ242" s="155"/>
      <c r="AR242" s="155"/>
      <c r="AS242" s="155"/>
      <c r="AT242" s="155"/>
      <c r="AU242" s="155"/>
      <c r="AV242" s="155"/>
      <c r="AW242" s="155"/>
      <c r="AX242" s="155"/>
      <c r="AY242" s="155"/>
      <c r="AZ242" s="155"/>
      <c r="BA242" s="155"/>
      <c r="BB242" s="155"/>
      <c r="BC242" s="155"/>
      <c r="BD242" s="155"/>
      <c r="BE242" s="155"/>
      <c r="BF242" s="155"/>
      <c r="BG242" s="155"/>
      <c r="BH242" s="155"/>
      <c r="BI242" s="155"/>
      <c r="BJ242" s="155"/>
      <c r="BK242" s="155"/>
      <c r="BL242" s="155"/>
      <c r="BM242" s="155"/>
      <c r="BN242" s="155"/>
      <c r="BO242" s="155"/>
      <c r="BP242" s="155"/>
      <c r="BQ242" s="155"/>
      <c r="BR242" s="155"/>
      <c r="BS242" s="155"/>
      <c r="BT242" s="155"/>
      <c r="BU242" s="155"/>
      <c r="BV242" s="155"/>
      <c r="BW242" s="155"/>
      <c r="BX242" s="155"/>
      <c r="BY242" s="155"/>
      <c r="BZ242" s="155"/>
      <c r="CA242" s="155"/>
      <c r="CB242" s="155"/>
      <c r="CC242" s="155"/>
      <c r="CD242" s="155"/>
      <c r="CE242" s="155"/>
      <c r="CF242" s="155"/>
      <c r="CG242" s="155"/>
      <c r="CH242" s="155"/>
      <c r="CI242" s="10"/>
    </row>
    <row r="243" spans="1:87" x14ac:dyDescent="0.2">
      <c r="A243" s="8"/>
      <c r="B243" s="218"/>
      <c r="C243" s="218"/>
      <c r="D243" s="155"/>
      <c r="E243" s="155"/>
      <c r="F243" s="155"/>
      <c r="G243" s="155"/>
      <c r="H243" s="230"/>
      <c r="I243" s="257"/>
      <c r="J243" s="257"/>
      <c r="K243" s="218"/>
      <c r="L243" s="218"/>
      <c r="M243" s="247"/>
      <c r="N243" s="247"/>
      <c r="O243" s="247"/>
      <c r="P243" s="247"/>
      <c r="Q243" s="218"/>
      <c r="R243" s="155"/>
      <c r="S243" s="155"/>
      <c r="T243" s="155"/>
      <c r="U243" s="155"/>
      <c r="V243" s="155"/>
      <c r="W243" s="155"/>
      <c r="X243" s="155"/>
      <c r="Y243" s="155"/>
      <c r="Z243" s="155"/>
      <c r="AA243" s="155"/>
      <c r="AB243" s="155"/>
      <c r="AC243" s="155"/>
      <c r="AD243" s="155"/>
      <c r="AE243" s="155"/>
      <c r="AF243" s="155"/>
      <c r="AG243" s="155"/>
      <c r="AH243" s="155"/>
      <c r="AI243" s="155"/>
      <c r="AJ243" s="155"/>
      <c r="AK243" s="155"/>
      <c r="AL243" s="155"/>
      <c r="AM243" s="155"/>
      <c r="AN243" s="155"/>
      <c r="AO243" s="155"/>
      <c r="AP243" s="155"/>
      <c r="AQ243" s="155"/>
      <c r="AR243" s="155"/>
      <c r="AS243" s="155"/>
      <c r="AT243" s="155"/>
      <c r="AU243" s="155"/>
      <c r="AV243" s="155"/>
      <c r="AW243" s="155"/>
      <c r="AX243" s="155"/>
      <c r="AY243" s="155"/>
      <c r="AZ243" s="155"/>
      <c r="BA243" s="155"/>
      <c r="BB243" s="155"/>
      <c r="BC243" s="155"/>
      <c r="BD243" s="155"/>
      <c r="BE243" s="155"/>
      <c r="BF243" s="155"/>
      <c r="BG243" s="155"/>
      <c r="BH243" s="155"/>
      <c r="BI243" s="155"/>
      <c r="BJ243" s="155"/>
      <c r="BK243" s="155"/>
      <c r="BL243" s="155"/>
      <c r="BM243" s="155"/>
      <c r="BN243" s="155"/>
      <c r="BO243" s="155"/>
      <c r="BP243" s="155"/>
      <c r="BQ243" s="155"/>
      <c r="BR243" s="155"/>
      <c r="BS243" s="155"/>
      <c r="BT243" s="155"/>
      <c r="BU243" s="155"/>
      <c r="BV243" s="155"/>
      <c r="BW243" s="155"/>
      <c r="BX243" s="155"/>
      <c r="BY243" s="155"/>
      <c r="BZ243" s="155"/>
      <c r="CA243" s="155"/>
      <c r="CB243" s="155"/>
      <c r="CC243" s="155"/>
      <c r="CD243" s="155"/>
      <c r="CE243" s="155"/>
      <c r="CF243" s="155"/>
      <c r="CG243" s="155"/>
      <c r="CH243" s="155"/>
      <c r="CI243" s="10"/>
    </row>
    <row r="244" spans="1:87" x14ac:dyDescent="0.2">
      <c r="A244" s="8"/>
      <c r="B244" s="218"/>
      <c r="C244" s="218"/>
      <c r="D244" s="155"/>
      <c r="E244" s="155"/>
      <c r="F244" s="155"/>
      <c r="G244" s="155"/>
      <c r="H244" s="230"/>
      <c r="I244" s="257"/>
      <c r="J244" s="257"/>
      <c r="K244" s="218"/>
      <c r="L244" s="218"/>
      <c r="M244" s="247"/>
      <c r="N244" s="247"/>
      <c r="O244" s="247"/>
      <c r="P244" s="247"/>
      <c r="Q244" s="218"/>
      <c r="R244" s="155"/>
      <c r="S244" s="155"/>
      <c r="T244" s="155"/>
      <c r="U244" s="155"/>
      <c r="V244" s="155"/>
      <c r="W244" s="155"/>
      <c r="X244" s="155"/>
      <c r="Y244" s="155"/>
      <c r="Z244" s="155"/>
      <c r="AA244" s="155"/>
      <c r="AB244" s="155"/>
      <c r="AC244" s="155"/>
      <c r="AD244" s="155"/>
      <c r="AE244" s="155"/>
      <c r="AF244" s="155"/>
      <c r="AG244" s="155"/>
      <c r="AH244" s="155"/>
      <c r="AI244" s="155"/>
      <c r="AJ244" s="155"/>
      <c r="AK244" s="155"/>
      <c r="AL244" s="155"/>
      <c r="AM244" s="155"/>
      <c r="AN244" s="155"/>
      <c r="AO244" s="155"/>
      <c r="AP244" s="155"/>
      <c r="AQ244" s="155"/>
      <c r="AR244" s="155"/>
      <c r="AS244" s="155"/>
      <c r="AT244" s="155"/>
      <c r="AU244" s="155"/>
      <c r="AV244" s="155"/>
      <c r="AW244" s="155"/>
      <c r="AX244" s="155"/>
      <c r="AY244" s="155"/>
      <c r="AZ244" s="155"/>
      <c r="BA244" s="155"/>
      <c r="BB244" s="155"/>
      <c r="BC244" s="155"/>
      <c r="BD244" s="155"/>
      <c r="BE244" s="155"/>
      <c r="BF244" s="155"/>
      <c r="BG244" s="155"/>
      <c r="BH244" s="155"/>
      <c r="BI244" s="155"/>
      <c r="BJ244" s="155"/>
      <c r="BK244" s="155"/>
      <c r="BL244" s="155"/>
      <c r="BM244" s="155"/>
      <c r="BN244" s="155"/>
      <c r="BO244" s="155"/>
      <c r="BP244" s="155"/>
      <c r="BQ244" s="155"/>
      <c r="BR244" s="155"/>
      <c r="BS244" s="155"/>
      <c r="BT244" s="155"/>
      <c r="BU244" s="155"/>
      <c r="BV244" s="155"/>
      <c r="BW244" s="155"/>
      <c r="BX244" s="155"/>
      <c r="BY244" s="155"/>
      <c r="BZ244" s="155"/>
      <c r="CA244" s="155"/>
      <c r="CB244" s="155"/>
      <c r="CC244" s="155"/>
      <c r="CD244" s="155"/>
      <c r="CE244" s="155"/>
      <c r="CF244" s="155"/>
      <c r="CG244" s="155"/>
      <c r="CH244" s="155"/>
      <c r="CI244" s="10"/>
    </row>
    <row r="245" spans="1:87" x14ac:dyDescent="0.2">
      <c r="A245" s="8"/>
      <c r="B245" s="218"/>
      <c r="C245" s="218"/>
      <c r="D245" s="155"/>
      <c r="E245" s="155"/>
      <c r="F245" s="155"/>
      <c r="G245" s="155"/>
      <c r="H245" s="230"/>
      <c r="I245" s="257"/>
      <c r="J245" s="257"/>
      <c r="K245" s="218"/>
      <c r="L245" s="218"/>
      <c r="M245" s="247"/>
      <c r="N245" s="247"/>
      <c r="O245" s="247"/>
      <c r="P245" s="247"/>
      <c r="Q245" s="218"/>
      <c r="R245" s="155"/>
      <c r="S245" s="155"/>
      <c r="T245" s="155"/>
      <c r="U245" s="155"/>
      <c r="V245" s="155"/>
      <c r="W245" s="155"/>
      <c r="X245" s="155"/>
      <c r="Y245" s="155"/>
      <c r="Z245" s="155"/>
      <c r="AA245" s="155"/>
      <c r="AB245" s="155"/>
      <c r="AC245" s="155"/>
      <c r="AD245" s="155"/>
      <c r="AE245" s="155"/>
      <c r="AF245" s="155"/>
      <c r="AG245" s="155"/>
      <c r="AH245" s="155"/>
      <c r="AI245" s="155"/>
      <c r="AJ245" s="155"/>
      <c r="AK245" s="155"/>
      <c r="AL245" s="155"/>
      <c r="AM245" s="155"/>
      <c r="AN245" s="155"/>
      <c r="AO245" s="155"/>
      <c r="AP245" s="155"/>
      <c r="AQ245" s="155"/>
      <c r="AR245" s="155"/>
      <c r="AS245" s="155"/>
      <c r="AT245" s="155"/>
      <c r="AU245" s="155"/>
      <c r="AV245" s="155"/>
      <c r="AW245" s="155"/>
      <c r="AX245" s="155"/>
      <c r="AY245" s="155"/>
      <c r="AZ245" s="155"/>
      <c r="BA245" s="155"/>
      <c r="BB245" s="155"/>
      <c r="BC245" s="155"/>
      <c r="BD245" s="155"/>
      <c r="BE245" s="155"/>
      <c r="BF245" s="155"/>
      <c r="BG245" s="155"/>
      <c r="BH245" s="155"/>
      <c r="BI245" s="155"/>
      <c r="BJ245" s="155"/>
      <c r="BK245" s="155"/>
      <c r="BL245" s="155"/>
      <c r="BM245" s="155"/>
      <c r="BN245" s="155"/>
      <c r="BO245" s="155"/>
      <c r="BP245" s="155"/>
      <c r="BQ245" s="155"/>
      <c r="BR245" s="155"/>
      <c r="BS245" s="155"/>
      <c r="BT245" s="155"/>
      <c r="BU245" s="155"/>
      <c r="BV245" s="155"/>
      <c r="BW245" s="155"/>
      <c r="BX245" s="155"/>
      <c r="BY245" s="155"/>
      <c r="BZ245" s="155"/>
      <c r="CA245" s="155"/>
      <c r="CB245" s="155"/>
      <c r="CC245" s="155"/>
      <c r="CD245" s="155"/>
      <c r="CE245" s="155"/>
      <c r="CF245" s="155"/>
      <c r="CG245" s="155"/>
      <c r="CH245" s="155"/>
      <c r="CI245" s="10"/>
    </row>
    <row r="246" spans="1:87" x14ac:dyDescent="0.2">
      <c r="A246" s="8"/>
      <c r="B246" s="218"/>
      <c r="C246" s="218"/>
      <c r="D246" s="155"/>
      <c r="E246" s="155"/>
      <c r="F246" s="155"/>
      <c r="G246" s="155"/>
      <c r="H246" s="230"/>
      <c r="I246" s="257"/>
      <c r="J246" s="257"/>
      <c r="K246" s="218"/>
      <c r="L246" s="218"/>
      <c r="M246" s="247"/>
      <c r="N246" s="247"/>
      <c r="O246" s="247"/>
      <c r="P246" s="247"/>
      <c r="Q246" s="218"/>
      <c r="R246" s="155"/>
      <c r="S246" s="155"/>
      <c r="T246" s="155"/>
      <c r="U246" s="155"/>
      <c r="V246" s="155"/>
      <c r="W246" s="155"/>
      <c r="X246" s="155"/>
      <c r="Y246" s="155"/>
      <c r="Z246" s="155"/>
      <c r="AA246" s="155"/>
      <c r="AB246" s="155"/>
      <c r="AC246" s="155"/>
      <c r="AD246" s="155"/>
      <c r="AE246" s="155"/>
      <c r="AF246" s="155"/>
      <c r="AG246" s="155"/>
      <c r="AH246" s="155"/>
      <c r="AI246" s="155"/>
      <c r="AJ246" s="155"/>
      <c r="AK246" s="155"/>
      <c r="AL246" s="155"/>
      <c r="AM246" s="155"/>
      <c r="AN246" s="155"/>
      <c r="AO246" s="155"/>
      <c r="AP246" s="155"/>
      <c r="AQ246" s="155"/>
      <c r="AR246" s="155"/>
      <c r="AS246" s="155"/>
      <c r="AT246" s="155"/>
      <c r="AU246" s="155"/>
      <c r="AV246" s="155"/>
      <c r="AW246" s="155"/>
      <c r="AX246" s="155"/>
      <c r="AY246" s="155"/>
      <c r="AZ246" s="155"/>
      <c r="BA246" s="155"/>
      <c r="BB246" s="155"/>
      <c r="BC246" s="155"/>
      <c r="BD246" s="155"/>
      <c r="BE246" s="155"/>
      <c r="BF246" s="155"/>
      <c r="BG246" s="155"/>
      <c r="BH246" s="155"/>
      <c r="BI246" s="155"/>
      <c r="BJ246" s="155"/>
      <c r="BK246" s="155"/>
      <c r="BL246" s="155"/>
      <c r="BM246" s="155"/>
      <c r="BN246" s="155"/>
      <c r="BO246" s="155"/>
      <c r="BP246" s="155"/>
      <c r="BQ246" s="155"/>
      <c r="BR246" s="155"/>
      <c r="BS246" s="155"/>
      <c r="BT246" s="155"/>
      <c r="BU246" s="155"/>
      <c r="BV246" s="155"/>
      <c r="BW246" s="155"/>
      <c r="BX246" s="155"/>
      <c r="BY246" s="155"/>
      <c r="BZ246" s="155"/>
      <c r="CA246" s="155"/>
      <c r="CB246" s="155"/>
      <c r="CC246" s="155"/>
      <c r="CD246" s="155"/>
      <c r="CE246" s="155"/>
      <c r="CF246" s="155"/>
      <c r="CG246" s="155"/>
      <c r="CH246" s="155"/>
      <c r="CI246" s="10"/>
    </row>
    <row r="247" spans="1:87" x14ac:dyDescent="0.2">
      <c r="A247" s="8"/>
      <c r="B247" s="218"/>
      <c r="C247" s="218"/>
      <c r="D247" s="155"/>
      <c r="E247" s="155"/>
      <c r="F247" s="155"/>
      <c r="G247" s="155"/>
      <c r="H247" s="230"/>
      <c r="I247" s="257"/>
      <c r="J247" s="257"/>
      <c r="K247" s="218"/>
      <c r="L247" s="218"/>
      <c r="M247" s="247"/>
      <c r="N247" s="247"/>
      <c r="O247" s="247"/>
      <c r="P247" s="247"/>
      <c r="Q247" s="218"/>
      <c r="R247" s="155"/>
      <c r="S247" s="155"/>
      <c r="T247" s="155"/>
      <c r="U247" s="155"/>
      <c r="V247" s="155"/>
      <c r="W247" s="155"/>
      <c r="X247" s="155"/>
      <c r="Y247" s="155"/>
      <c r="Z247" s="155"/>
      <c r="AA247" s="155"/>
      <c r="AB247" s="155"/>
      <c r="AC247" s="155"/>
      <c r="AD247" s="155"/>
      <c r="AE247" s="155"/>
      <c r="AF247" s="155"/>
      <c r="AG247" s="155"/>
      <c r="AH247" s="155"/>
      <c r="AI247" s="155"/>
      <c r="AJ247" s="155"/>
      <c r="AK247" s="155"/>
      <c r="AL247" s="155"/>
      <c r="AM247" s="155"/>
      <c r="AN247" s="155"/>
      <c r="AO247" s="155"/>
      <c r="AP247" s="155"/>
      <c r="AQ247" s="155"/>
      <c r="AR247" s="155"/>
      <c r="AS247" s="155"/>
      <c r="AT247" s="155"/>
      <c r="AU247" s="155"/>
      <c r="AV247" s="155"/>
      <c r="AW247" s="155"/>
      <c r="AX247" s="155"/>
      <c r="AY247" s="155"/>
      <c r="AZ247" s="155"/>
      <c r="BA247" s="155"/>
      <c r="BB247" s="155"/>
      <c r="BC247" s="155"/>
      <c r="BD247" s="155"/>
      <c r="BE247" s="155"/>
      <c r="BF247" s="155"/>
      <c r="BG247" s="155"/>
      <c r="BH247" s="155"/>
      <c r="BI247" s="155"/>
      <c r="BJ247" s="155"/>
      <c r="BK247" s="155"/>
      <c r="BL247" s="155"/>
      <c r="BM247" s="155"/>
      <c r="BN247" s="155"/>
      <c r="BO247" s="155"/>
      <c r="BP247" s="155"/>
      <c r="BQ247" s="155"/>
      <c r="BR247" s="155"/>
      <c r="BS247" s="155"/>
      <c r="BT247" s="155"/>
      <c r="BU247" s="155"/>
      <c r="BV247" s="155"/>
      <c r="BW247" s="155"/>
      <c r="BX247" s="155"/>
      <c r="BY247" s="155"/>
      <c r="BZ247" s="155"/>
      <c r="CA247" s="155"/>
      <c r="CB247" s="155"/>
      <c r="CC247" s="155"/>
      <c r="CD247" s="155"/>
      <c r="CE247" s="155"/>
      <c r="CF247" s="155"/>
      <c r="CG247" s="155"/>
      <c r="CH247" s="155"/>
      <c r="CI247" s="10"/>
    </row>
    <row r="248" spans="1:87" x14ac:dyDescent="0.2">
      <c r="A248" s="8"/>
      <c r="B248" s="218"/>
      <c r="C248" s="218"/>
      <c r="D248" s="155"/>
      <c r="E248" s="155"/>
      <c r="F248" s="155"/>
      <c r="G248" s="155"/>
      <c r="H248" s="230"/>
      <c r="I248" s="257"/>
      <c r="J248" s="257"/>
      <c r="K248" s="218"/>
      <c r="L248" s="218"/>
      <c r="M248" s="247"/>
      <c r="N248" s="247"/>
      <c r="O248" s="247"/>
      <c r="P248" s="247"/>
      <c r="Q248" s="218"/>
      <c r="R248" s="155"/>
      <c r="S248" s="155"/>
      <c r="T248" s="155"/>
      <c r="U248" s="155"/>
      <c r="V248" s="155"/>
      <c r="W248" s="155"/>
      <c r="X248" s="155"/>
      <c r="Y248" s="155"/>
      <c r="Z248" s="155"/>
      <c r="AA248" s="155"/>
      <c r="AB248" s="155"/>
      <c r="AC248" s="155"/>
      <c r="AD248" s="155"/>
      <c r="AE248" s="155"/>
      <c r="AF248" s="155"/>
      <c r="AG248" s="155"/>
      <c r="AH248" s="155"/>
      <c r="AI248" s="155"/>
      <c r="AJ248" s="155"/>
      <c r="AK248" s="155"/>
      <c r="AL248" s="155"/>
      <c r="AM248" s="155"/>
      <c r="AN248" s="155"/>
      <c r="AO248" s="155"/>
      <c r="AP248" s="155"/>
      <c r="AQ248" s="155"/>
      <c r="AR248" s="155"/>
      <c r="AS248" s="155"/>
      <c r="AT248" s="155"/>
      <c r="AU248" s="155"/>
      <c r="AV248" s="155"/>
      <c r="AW248" s="155"/>
      <c r="AX248" s="155"/>
      <c r="AY248" s="155"/>
      <c r="AZ248" s="155"/>
      <c r="BA248" s="155"/>
      <c r="BB248" s="155"/>
      <c r="BC248" s="155"/>
      <c r="BD248" s="155"/>
      <c r="BE248" s="155"/>
      <c r="BF248" s="155"/>
      <c r="BG248" s="155"/>
      <c r="BH248" s="155"/>
      <c r="BI248" s="155"/>
      <c r="BJ248" s="155"/>
      <c r="BK248" s="155"/>
      <c r="BL248" s="155"/>
      <c r="BM248" s="155"/>
      <c r="BN248" s="155"/>
      <c r="BO248" s="155"/>
      <c r="BP248" s="155"/>
      <c r="BQ248" s="155"/>
      <c r="BR248" s="155"/>
      <c r="BS248" s="155"/>
      <c r="BT248" s="155"/>
      <c r="BU248" s="155"/>
      <c r="BV248" s="155"/>
      <c r="BW248" s="155"/>
      <c r="BX248" s="155"/>
      <c r="BY248" s="155"/>
      <c r="BZ248" s="155"/>
      <c r="CA248" s="155"/>
      <c r="CB248" s="155"/>
      <c r="CC248" s="155"/>
      <c r="CD248" s="155"/>
      <c r="CE248" s="155"/>
      <c r="CF248" s="155"/>
      <c r="CG248" s="155"/>
      <c r="CH248" s="155"/>
      <c r="CI248" s="10"/>
    </row>
    <row r="249" spans="1:87" x14ac:dyDescent="0.2">
      <c r="A249" s="8"/>
      <c r="B249" s="218"/>
      <c r="C249" s="218"/>
      <c r="D249" s="155"/>
      <c r="E249" s="155"/>
      <c r="F249" s="155"/>
      <c r="G249" s="155"/>
      <c r="H249" s="230"/>
      <c r="I249" s="257"/>
      <c r="J249" s="257"/>
      <c r="K249" s="218"/>
      <c r="L249" s="218"/>
      <c r="M249" s="247"/>
      <c r="N249" s="247"/>
      <c r="O249" s="247"/>
      <c r="P249" s="247"/>
      <c r="Q249" s="218"/>
      <c r="R249" s="155"/>
      <c r="S249" s="155"/>
      <c r="T249" s="155"/>
      <c r="U249" s="155"/>
      <c r="V249" s="155"/>
      <c r="W249" s="155"/>
      <c r="X249" s="155"/>
      <c r="Y249" s="155"/>
      <c r="Z249" s="155"/>
      <c r="AA249" s="155"/>
      <c r="AB249" s="155"/>
      <c r="AC249" s="155"/>
      <c r="AD249" s="155"/>
      <c r="AE249" s="155"/>
      <c r="AF249" s="155"/>
      <c r="AG249" s="155"/>
      <c r="AH249" s="155"/>
      <c r="AI249" s="155"/>
      <c r="AJ249" s="155"/>
      <c r="AK249" s="155"/>
      <c r="AL249" s="155"/>
      <c r="AM249" s="155"/>
      <c r="AN249" s="155"/>
      <c r="AO249" s="155"/>
      <c r="AP249" s="155"/>
      <c r="AQ249" s="155"/>
      <c r="AR249" s="155"/>
      <c r="AS249" s="155"/>
      <c r="AT249" s="155"/>
      <c r="AU249" s="155"/>
      <c r="AV249" s="155"/>
      <c r="AW249" s="155"/>
      <c r="AX249" s="155"/>
      <c r="AY249" s="155"/>
      <c r="AZ249" s="155"/>
      <c r="BA249" s="155"/>
      <c r="BB249" s="155"/>
      <c r="BC249" s="155"/>
      <c r="BD249" s="155"/>
      <c r="BE249" s="155"/>
      <c r="BF249" s="155"/>
      <c r="BG249" s="155"/>
      <c r="BH249" s="155"/>
      <c r="BI249" s="155"/>
      <c r="BJ249" s="155"/>
      <c r="BK249" s="155"/>
      <c r="BL249" s="155"/>
      <c r="BM249" s="155"/>
      <c r="BN249" s="155"/>
      <c r="BO249" s="155"/>
      <c r="BP249" s="155"/>
      <c r="BQ249" s="155"/>
      <c r="BR249" s="155"/>
      <c r="BS249" s="155"/>
      <c r="BT249" s="155"/>
      <c r="BU249" s="155"/>
      <c r="BV249" s="155"/>
      <c r="BW249" s="155"/>
      <c r="BX249" s="155"/>
      <c r="BY249" s="155"/>
      <c r="BZ249" s="155"/>
      <c r="CA249" s="155"/>
      <c r="CB249" s="155"/>
      <c r="CC249" s="155"/>
      <c r="CD249" s="155"/>
      <c r="CE249" s="155"/>
      <c r="CF249" s="155"/>
      <c r="CG249" s="155"/>
      <c r="CH249" s="155"/>
      <c r="CI249" s="10"/>
    </row>
    <row r="250" spans="1:87" x14ac:dyDescent="0.2">
      <c r="A250" s="8"/>
      <c r="B250" s="218"/>
      <c r="C250" s="218"/>
      <c r="D250" s="155"/>
      <c r="E250" s="155"/>
      <c r="F250" s="155"/>
      <c r="G250" s="155"/>
      <c r="H250" s="230"/>
      <c r="I250" s="257"/>
      <c r="J250" s="257"/>
      <c r="K250" s="218"/>
      <c r="L250" s="218"/>
      <c r="M250" s="247"/>
      <c r="N250" s="247"/>
      <c r="O250" s="247"/>
      <c r="P250" s="247"/>
      <c r="Q250" s="218"/>
      <c r="R250" s="155"/>
      <c r="S250" s="155"/>
      <c r="T250" s="155"/>
      <c r="U250" s="155"/>
      <c r="V250" s="155"/>
      <c r="W250" s="155"/>
      <c r="X250" s="155"/>
      <c r="Y250" s="155"/>
      <c r="Z250" s="155"/>
      <c r="AA250" s="155"/>
      <c r="AB250" s="155"/>
      <c r="AC250" s="155"/>
      <c r="AD250" s="155"/>
      <c r="AE250" s="155"/>
      <c r="AF250" s="155"/>
      <c r="AG250" s="155"/>
      <c r="AH250" s="155"/>
      <c r="AI250" s="155"/>
      <c r="AJ250" s="155"/>
      <c r="AK250" s="155"/>
      <c r="AL250" s="155"/>
      <c r="AM250" s="155"/>
      <c r="AN250" s="155"/>
      <c r="AO250" s="155"/>
      <c r="AP250" s="155"/>
      <c r="AQ250" s="155"/>
      <c r="AR250" s="155"/>
      <c r="AS250" s="155"/>
      <c r="AT250" s="155"/>
      <c r="AU250" s="155"/>
      <c r="AV250" s="155"/>
      <c r="AW250" s="155"/>
      <c r="AX250" s="155"/>
      <c r="AY250" s="155"/>
      <c r="AZ250" s="155"/>
      <c r="BA250" s="155"/>
      <c r="BB250" s="155"/>
      <c r="BC250" s="155"/>
      <c r="BD250" s="155"/>
      <c r="BE250" s="155"/>
      <c r="BF250" s="155"/>
      <c r="BG250" s="155"/>
      <c r="BH250" s="155"/>
      <c r="BI250" s="155"/>
      <c r="BJ250" s="155"/>
      <c r="BK250" s="155"/>
      <c r="BL250" s="155"/>
      <c r="BM250" s="155"/>
      <c r="BN250" s="155"/>
      <c r="BO250" s="155"/>
      <c r="BP250" s="155"/>
      <c r="BQ250" s="155"/>
      <c r="BR250" s="155"/>
      <c r="BS250" s="155"/>
      <c r="BT250" s="155"/>
      <c r="BU250" s="155"/>
      <c r="BV250" s="155"/>
      <c r="BW250" s="155"/>
      <c r="BX250" s="155"/>
      <c r="BY250" s="155"/>
      <c r="BZ250" s="155"/>
      <c r="CA250" s="155"/>
      <c r="CB250" s="155"/>
      <c r="CC250" s="155"/>
      <c r="CD250" s="155"/>
      <c r="CE250" s="155"/>
      <c r="CF250" s="155"/>
      <c r="CG250" s="155"/>
      <c r="CH250" s="155"/>
      <c r="CI250" s="10"/>
    </row>
    <row r="251" spans="1:87" x14ac:dyDescent="0.2">
      <c r="A251" s="8"/>
      <c r="B251" s="218"/>
      <c r="C251" s="218"/>
      <c r="D251" s="155"/>
      <c r="E251" s="155"/>
      <c r="F251" s="155"/>
      <c r="G251" s="155"/>
      <c r="H251" s="230"/>
      <c r="I251" s="257"/>
      <c r="J251" s="257"/>
      <c r="K251" s="218"/>
      <c r="L251" s="218"/>
      <c r="M251" s="247"/>
      <c r="N251" s="247"/>
      <c r="O251" s="247"/>
      <c r="P251" s="247"/>
      <c r="Q251" s="218"/>
      <c r="R251" s="155"/>
      <c r="S251" s="155"/>
      <c r="T251" s="155"/>
      <c r="U251" s="155"/>
      <c r="V251" s="155"/>
      <c r="W251" s="155"/>
      <c r="X251" s="155"/>
      <c r="Y251" s="155"/>
      <c r="Z251" s="155"/>
      <c r="AA251" s="155"/>
      <c r="AB251" s="155"/>
      <c r="AC251" s="155"/>
      <c r="AD251" s="155"/>
      <c r="AE251" s="155"/>
      <c r="AF251" s="155"/>
      <c r="AG251" s="155"/>
      <c r="AH251" s="155"/>
      <c r="AI251" s="155"/>
      <c r="AJ251" s="155"/>
      <c r="AK251" s="155"/>
      <c r="AL251" s="155"/>
      <c r="AM251" s="155"/>
      <c r="AN251" s="155"/>
      <c r="AO251" s="155"/>
      <c r="AP251" s="155"/>
      <c r="AQ251" s="155"/>
      <c r="AR251" s="155"/>
      <c r="AS251" s="155"/>
      <c r="AT251" s="155"/>
      <c r="AU251" s="155"/>
      <c r="AV251" s="155"/>
      <c r="AW251" s="155"/>
      <c r="AX251" s="155"/>
      <c r="AY251" s="155"/>
      <c r="AZ251" s="155"/>
      <c r="BA251" s="155"/>
      <c r="BB251" s="155"/>
      <c r="BC251" s="155"/>
      <c r="BD251" s="155"/>
      <c r="BE251" s="155"/>
      <c r="BF251" s="155"/>
      <c r="BG251" s="155"/>
      <c r="BH251" s="155"/>
      <c r="BI251" s="155"/>
      <c r="BJ251" s="155"/>
      <c r="BK251" s="155"/>
      <c r="BL251" s="155"/>
      <c r="BM251" s="155"/>
      <c r="BN251" s="155"/>
      <c r="BO251" s="155"/>
      <c r="BP251" s="155"/>
      <c r="BQ251" s="155"/>
      <c r="BR251" s="155"/>
      <c r="BS251" s="155"/>
      <c r="BT251" s="155"/>
      <c r="BU251" s="155"/>
      <c r="BV251" s="155"/>
      <c r="BW251" s="155"/>
      <c r="BX251" s="155"/>
      <c r="BY251" s="155"/>
      <c r="BZ251" s="155"/>
      <c r="CA251" s="155"/>
      <c r="CB251" s="155"/>
      <c r="CC251" s="155"/>
      <c r="CD251" s="155"/>
      <c r="CE251" s="155"/>
      <c r="CF251" s="155"/>
      <c r="CG251" s="155"/>
      <c r="CH251" s="155"/>
      <c r="CI251" s="10"/>
    </row>
    <row r="252" spans="1:87" x14ac:dyDescent="0.2">
      <c r="A252" s="8"/>
      <c r="B252" s="218"/>
      <c r="C252" s="218"/>
      <c r="D252" s="155"/>
      <c r="E252" s="155"/>
      <c r="F252" s="155"/>
      <c r="G252" s="155"/>
      <c r="H252" s="230"/>
      <c r="I252" s="257"/>
      <c r="J252" s="257"/>
      <c r="K252" s="218"/>
      <c r="L252" s="218"/>
      <c r="M252" s="247"/>
      <c r="N252" s="247"/>
      <c r="O252" s="247"/>
      <c r="P252" s="247"/>
      <c r="Q252" s="218"/>
      <c r="R252" s="155"/>
      <c r="S252" s="155"/>
      <c r="T252" s="155"/>
      <c r="U252" s="155"/>
      <c r="V252" s="155"/>
      <c r="W252" s="155"/>
      <c r="X252" s="155"/>
      <c r="Y252" s="155"/>
      <c r="Z252" s="155"/>
      <c r="AA252" s="155"/>
      <c r="AB252" s="155"/>
      <c r="AC252" s="155"/>
      <c r="AD252" s="155"/>
      <c r="AE252" s="155"/>
      <c r="AF252" s="155"/>
      <c r="AG252" s="155"/>
      <c r="AH252" s="155"/>
      <c r="AI252" s="155"/>
      <c r="AJ252" s="155"/>
      <c r="AK252" s="155"/>
      <c r="AL252" s="155"/>
      <c r="AM252" s="155"/>
      <c r="AN252" s="155"/>
      <c r="AO252" s="155"/>
      <c r="AP252" s="155"/>
      <c r="AQ252" s="155"/>
      <c r="AR252" s="155"/>
      <c r="AS252" s="155"/>
      <c r="AT252" s="155"/>
      <c r="AU252" s="155"/>
      <c r="AV252" s="155"/>
      <c r="AW252" s="155"/>
      <c r="AX252" s="155"/>
      <c r="AY252" s="155"/>
      <c r="AZ252" s="155"/>
      <c r="BA252" s="155"/>
      <c r="BB252" s="155"/>
      <c r="BC252" s="155"/>
      <c r="BD252" s="155"/>
      <c r="BE252" s="155"/>
      <c r="BF252" s="155"/>
      <c r="BG252" s="155"/>
      <c r="BH252" s="155"/>
      <c r="BI252" s="155"/>
      <c r="BJ252" s="155"/>
      <c r="BK252" s="155"/>
      <c r="BL252" s="155"/>
      <c r="BM252" s="155"/>
      <c r="BN252" s="155"/>
      <c r="BO252" s="155"/>
      <c r="BP252" s="155"/>
      <c r="BQ252" s="155"/>
      <c r="BR252" s="155"/>
      <c r="BS252" s="155"/>
      <c r="BT252" s="155"/>
      <c r="BU252" s="155"/>
      <c r="BV252" s="155"/>
      <c r="BW252" s="155"/>
      <c r="BX252" s="155"/>
      <c r="BY252" s="155"/>
      <c r="BZ252" s="155"/>
      <c r="CA252" s="155"/>
      <c r="CB252" s="155"/>
      <c r="CC252" s="155"/>
      <c r="CD252" s="155"/>
      <c r="CE252" s="155"/>
      <c r="CF252" s="155"/>
      <c r="CG252" s="155"/>
      <c r="CH252" s="155"/>
      <c r="CI252" s="10"/>
    </row>
    <row r="253" spans="1:87" x14ac:dyDescent="0.2">
      <c r="A253" s="8"/>
      <c r="B253" s="218"/>
      <c r="C253" s="218"/>
      <c r="D253" s="155"/>
      <c r="E253" s="155"/>
      <c r="F253" s="155"/>
      <c r="G253" s="155"/>
      <c r="H253" s="230"/>
      <c r="I253" s="257"/>
      <c r="J253" s="257"/>
      <c r="K253" s="218"/>
      <c r="L253" s="218"/>
      <c r="M253" s="247"/>
      <c r="N253" s="247"/>
      <c r="O253" s="247"/>
      <c r="P253" s="247"/>
      <c r="Q253" s="218"/>
      <c r="R253" s="155"/>
      <c r="S253" s="155"/>
      <c r="T253" s="155"/>
      <c r="U253" s="155"/>
      <c r="V253" s="155"/>
      <c r="W253" s="155"/>
      <c r="X253" s="155"/>
      <c r="Y253" s="155"/>
      <c r="Z253" s="155"/>
      <c r="AA253" s="155"/>
      <c r="AB253" s="155"/>
      <c r="AC253" s="155"/>
      <c r="AD253" s="155"/>
      <c r="AE253" s="155"/>
      <c r="AF253" s="155"/>
      <c r="AG253" s="155"/>
      <c r="AH253" s="155"/>
      <c r="AI253" s="155"/>
      <c r="AJ253" s="155"/>
      <c r="AK253" s="155"/>
      <c r="AL253" s="155"/>
      <c r="AM253" s="155"/>
      <c r="AN253" s="155"/>
      <c r="AO253" s="155"/>
      <c r="AP253" s="155"/>
      <c r="AQ253" s="155"/>
      <c r="AR253" s="155"/>
      <c r="AS253" s="155"/>
      <c r="AT253" s="155"/>
      <c r="AU253" s="155"/>
      <c r="AV253" s="155"/>
      <c r="AW253" s="155"/>
      <c r="AX253" s="155"/>
      <c r="AY253" s="155"/>
      <c r="AZ253" s="155"/>
      <c r="BA253" s="155"/>
      <c r="BB253" s="155"/>
      <c r="BC253" s="155"/>
      <c r="BD253" s="155"/>
      <c r="BE253" s="155"/>
      <c r="BF253" s="155"/>
      <c r="BG253" s="155"/>
      <c r="BH253" s="155"/>
      <c r="BI253" s="155"/>
      <c r="BJ253" s="155"/>
      <c r="BK253" s="155"/>
      <c r="BL253" s="155"/>
      <c r="BM253" s="155"/>
      <c r="BN253" s="155"/>
      <c r="BO253" s="155"/>
      <c r="BP253" s="155"/>
      <c r="BQ253" s="155"/>
      <c r="BR253" s="155"/>
      <c r="BS253" s="155"/>
      <c r="BT253" s="155"/>
      <c r="BU253" s="155"/>
      <c r="BV253" s="155"/>
      <c r="BW253" s="155"/>
      <c r="BX253" s="155"/>
      <c r="BY253" s="155"/>
      <c r="BZ253" s="155"/>
      <c r="CA253" s="155"/>
      <c r="CB253" s="155"/>
      <c r="CC253" s="155"/>
      <c r="CD253" s="155"/>
      <c r="CE253" s="155"/>
      <c r="CF253" s="155"/>
      <c r="CG253" s="155"/>
      <c r="CH253" s="155"/>
      <c r="CI253" s="10"/>
    </row>
    <row r="254" spans="1:87" x14ac:dyDescent="0.2">
      <c r="A254" s="8"/>
      <c r="B254" s="218"/>
      <c r="C254" s="218"/>
      <c r="D254" s="155"/>
      <c r="E254" s="155"/>
      <c r="F254" s="155"/>
      <c r="G254" s="155"/>
      <c r="H254" s="230"/>
      <c r="I254" s="257"/>
      <c r="J254" s="257"/>
      <c r="K254" s="218"/>
      <c r="L254" s="218"/>
      <c r="M254" s="247"/>
      <c r="N254" s="247"/>
      <c r="O254" s="247"/>
      <c r="P254" s="247"/>
      <c r="Q254" s="218"/>
      <c r="R254" s="155"/>
      <c r="S254" s="155"/>
      <c r="T254" s="155"/>
      <c r="U254" s="155"/>
      <c r="V254" s="155"/>
      <c r="W254" s="155"/>
      <c r="X254" s="155"/>
      <c r="Y254" s="155"/>
      <c r="Z254" s="155"/>
      <c r="AA254" s="155"/>
      <c r="AB254" s="155"/>
      <c r="AC254" s="155"/>
      <c r="AD254" s="155"/>
      <c r="AE254" s="155"/>
      <c r="AF254" s="155"/>
      <c r="AG254" s="155"/>
      <c r="AH254" s="155"/>
      <c r="AI254" s="155"/>
      <c r="AJ254" s="155"/>
      <c r="AK254" s="155"/>
      <c r="AL254" s="155"/>
      <c r="AM254" s="155"/>
      <c r="AN254" s="155"/>
      <c r="AO254" s="155"/>
      <c r="AP254" s="155"/>
      <c r="AQ254" s="155"/>
      <c r="AR254" s="155"/>
      <c r="AS254" s="155"/>
      <c r="AT254" s="155"/>
      <c r="AU254" s="155"/>
      <c r="AV254" s="155"/>
      <c r="AW254" s="155"/>
      <c r="AX254" s="155"/>
      <c r="AY254" s="155"/>
      <c r="AZ254" s="155"/>
      <c r="BA254" s="155"/>
      <c r="BB254" s="155"/>
      <c r="BC254" s="155"/>
      <c r="BD254" s="155"/>
      <c r="BE254" s="155"/>
      <c r="BF254" s="155"/>
      <c r="BG254" s="155"/>
      <c r="BH254" s="155"/>
      <c r="BI254" s="155"/>
      <c r="BJ254" s="155"/>
      <c r="BK254" s="155"/>
      <c r="BL254" s="155"/>
      <c r="BM254" s="155"/>
      <c r="BN254" s="155"/>
      <c r="BO254" s="155"/>
      <c r="BP254" s="155"/>
      <c r="BQ254" s="155"/>
      <c r="BR254" s="155"/>
      <c r="BS254" s="155"/>
      <c r="BT254" s="155"/>
      <c r="BU254" s="155"/>
      <c r="BV254" s="155"/>
      <c r="BW254" s="155"/>
      <c r="BX254" s="155"/>
      <c r="BY254" s="155"/>
      <c r="BZ254" s="155"/>
      <c r="CA254" s="155"/>
      <c r="CB254" s="155"/>
      <c r="CC254" s="155"/>
      <c r="CD254" s="155"/>
      <c r="CE254" s="155"/>
      <c r="CF254" s="155"/>
      <c r="CG254" s="155"/>
      <c r="CH254" s="155"/>
      <c r="CI254" s="10"/>
    </row>
    <row r="255" spans="1:87" x14ac:dyDescent="0.2">
      <c r="A255" s="8"/>
      <c r="B255" s="218"/>
      <c r="C255" s="218"/>
      <c r="D255" s="155"/>
      <c r="E255" s="155"/>
      <c r="F255" s="155"/>
      <c r="G255" s="155"/>
      <c r="H255" s="230"/>
      <c r="I255" s="257"/>
      <c r="J255" s="257"/>
      <c r="K255" s="218"/>
      <c r="L255" s="218"/>
      <c r="M255" s="247"/>
      <c r="N255" s="247"/>
      <c r="O255" s="247"/>
      <c r="P255" s="247"/>
      <c r="Q255" s="218"/>
      <c r="R255" s="155"/>
      <c r="S255" s="155"/>
      <c r="T255" s="155"/>
      <c r="U255" s="155"/>
      <c r="V255" s="155"/>
      <c r="W255" s="155"/>
      <c r="X255" s="155"/>
      <c r="Y255" s="155"/>
      <c r="Z255" s="155"/>
      <c r="AA255" s="155"/>
      <c r="AB255" s="155"/>
      <c r="AC255" s="155"/>
      <c r="AD255" s="155"/>
      <c r="AE255" s="155"/>
      <c r="AF255" s="155"/>
      <c r="AG255" s="155"/>
      <c r="AH255" s="155"/>
      <c r="AI255" s="155"/>
      <c r="AJ255" s="155"/>
      <c r="AK255" s="155"/>
      <c r="AL255" s="155"/>
      <c r="AM255" s="155"/>
      <c r="AN255" s="155"/>
      <c r="AO255" s="155"/>
      <c r="AP255" s="155"/>
      <c r="AQ255" s="155"/>
      <c r="AR255" s="155"/>
      <c r="AS255" s="155"/>
      <c r="AT255" s="155"/>
      <c r="AU255" s="155"/>
      <c r="AV255" s="155"/>
      <c r="AW255" s="155"/>
      <c r="AX255" s="155"/>
      <c r="AY255" s="155"/>
      <c r="AZ255" s="155"/>
      <c r="BA255" s="155"/>
      <c r="BB255" s="155"/>
      <c r="BC255" s="155"/>
      <c r="BD255" s="155"/>
      <c r="BE255" s="155"/>
      <c r="BF255" s="155"/>
      <c r="BG255" s="155"/>
      <c r="BH255" s="155"/>
      <c r="BI255" s="155"/>
      <c r="BJ255" s="155"/>
      <c r="BK255" s="155"/>
      <c r="BL255" s="155"/>
      <c r="BM255" s="155"/>
      <c r="BN255" s="155"/>
      <c r="BO255" s="155"/>
      <c r="BP255" s="155"/>
      <c r="BQ255" s="155"/>
      <c r="BR255" s="155"/>
      <c r="BS255" s="155"/>
      <c r="BT255" s="155"/>
      <c r="BU255" s="155"/>
      <c r="BV255" s="155"/>
      <c r="BW255" s="155"/>
      <c r="BX255" s="155"/>
      <c r="BY255" s="155"/>
      <c r="BZ255" s="155"/>
      <c r="CA255" s="155"/>
      <c r="CB255" s="155"/>
      <c r="CC255" s="155"/>
      <c r="CD255" s="155"/>
      <c r="CE255" s="155"/>
      <c r="CF255" s="155"/>
      <c r="CG255" s="155"/>
      <c r="CH255" s="155"/>
      <c r="CI255" s="10"/>
    </row>
    <row r="256" spans="1:87" x14ac:dyDescent="0.2">
      <c r="A256" s="8"/>
      <c r="B256" s="218"/>
      <c r="C256" s="218"/>
      <c r="D256" s="155"/>
      <c r="E256" s="155"/>
      <c r="F256" s="155"/>
      <c r="G256" s="155"/>
      <c r="H256" s="230"/>
      <c r="I256" s="257"/>
      <c r="J256" s="257"/>
      <c r="K256" s="218"/>
      <c r="L256" s="218"/>
      <c r="M256" s="247"/>
      <c r="N256" s="247"/>
      <c r="O256" s="247"/>
      <c r="P256" s="247"/>
      <c r="Q256" s="218"/>
      <c r="R256" s="155"/>
      <c r="S256" s="155"/>
      <c r="T256" s="155"/>
      <c r="U256" s="155"/>
      <c r="V256" s="155"/>
      <c r="W256" s="155"/>
      <c r="X256" s="155"/>
      <c r="Y256" s="155"/>
      <c r="Z256" s="155"/>
      <c r="AA256" s="155"/>
      <c r="AB256" s="155"/>
      <c r="AC256" s="155"/>
      <c r="AD256" s="155"/>
      <c r="AE256" s="155"/>
      <c r="AF256" s="155"/>
      <c r="AG256" s="155"/>
      <c r="AH256" s="155"/>
      <c r="AI256" s="155"/>
      <c r="AJ256" s="155"/>
      <c r="AK256" s="155"/>
      <c r="AL256" s="155"/>
      <c r="AM256" s="155"/>
      <c r="AN256" s="155"/>
      <c r="AO256" s="155"/>
      <c r="AP256" s="155"/>
      <c r="AQ256" s="155"/>
      <c r="AR256" s="155"/>
      <c r="AS256" s="155"/>
      <c r="AT256" s="155"/>
      <c r="AU256" s="155"/>
      <c r="AV256" s="155"/>
      <c r="AW256" s="155"/>
      <c r="AX256" s="155"/>
      <c r="AY256" s="155"/>
      <c r="AZ256" s="155"/>
      <c r="BA256" s="155"/>
      <c r="BB256" s="155"/>
      <c r="BC256" s="155"/>
      <c r="BD256" s="155"/>
      <c r="BE256" s="155"/>
      <c r="BF256" s="155"/>
      <c r="BG256" s="155"/>
      <c r="BH256" s="155"/>
      <c r="BI256" s="155"/>
      <c r="BJ256" s="155"/>
      <c r="BK256" s="155"/>
      <c r="BL256" s="155"/>
      <c r="BM256" s="155"/>
      <c r="BN256" s="155"/>
      <c r="BO256" s="155"/>
      <c r="BP256" s="155"/>
      <c r="BQ256" s="155"/>
      <c r="BR256" s="155"/>
      <c r="BS256" s="155"/>
      <c r="BT256" s="155"/>
      <c r="BU256" s="155"/>
      <c r="BV256" s="155"/>
      <c r="BW256" s="155"/>
      <c r="BX256" s="155"/>
      <c r="BY256" s="155"/>
      <c r="BZ256" s="155"/>
      <c r="CA256" s="155"/>
      <c r="CB256" s="155"/>
      <c r="CC256" s="155"/>
      <c r="CD256" s="155"/>
      <c r="CE256" s="155"/>
      <c r="CF256" s="155"/>
      <c r="CG256" s="155"/>
      <c r="CH256" s="155"/>
      <c r="CI256" s="10"/>
    </row>
    <row r="257" spans="1:87" x14ac:dyDescent="0.2">
      <c r="A257" s="8"/>
      <c r="B257" s="218"/>
      <c r="C257" s="218"/>
      <c r="D257" s="155"/>
      <c r="E257" s="155"/>
      <c r="F257" s="155"/>
      <c r="G257" s="155"/>
      <c r="H257" s="230"/>
      <c r="I257" s="257"/>
      <c r="J257" s="257"/>
      <c r="K257" s="218"/>
      <c r="L257" s="218"/>
      <c r="M257" s="247"/>
      <c r="N257" s="247"/>
      <c r="O257" s="247"/>
      <c r="P257" s="247"/>
      <c r="Q257" s="218"/>
      <c r="R257" s="155"/>
      <c r="S257" s="155"/>
      <c r="T257" s="155"/>
      <c r="U257" s="155"/>
      <c r="V257" s="155"/>
      <c r="W257" s="155"/>
      <c r="X257" s="155"/>
      <c r="Y257" s="155"/>
      <c r="Z257" s="155"/>
      <c r="AA257" s="155"/>
      <c r="AB257" s="155"/>
      <c r="AC257" s="155"/>
      <c r="AD257" s="155"/>
      <c r="AE257" s="155"/>
      <c r="AF257" s="155"/>
      <c r="AG257" s="155"/>
      <c r="AH257" s="155"/>
      <c r="AI257" s="155"/>
      <c r="AJ257" s="155"/>
      <c r="AK257" s="155"/>
      <c r="AL257" s="155"/>
      <c r="AM257" s="155"/>
      <c r="AN257" s="155"/>
      <c r="AO257" s="155"/>
      <c r="AP257" s="155"/>
      <c r="AQ257" s="155"/>
      <c r="AR257" s="155"/>
      <c r="AS257" s="155"/>
      <c r="AT257" s="155"/>
      <c r="AU257" s="155"/>
      <c r="AV257" s="155"/>
      <c r="AW257" s="155"/>
      <c r="AX257" s="155"/>
      <c r="AY257" s="155"/>
      <c r="AZ257" s="155"/>
      <c r="BA257" s="155"/>
      <c r="BB257" s="155"/>
      <c r="BC257" s="155"/>
      <c r="BD257" s="155"/>
      <c r="BE257" s="155"/>
      <c r="BF257" s="155"/>
      <c r="BG257" s="155"/>
      <c r="BH257" s="155"/>
      <c r="BI257" s="155"/>
      <c r="BJ257" s="155"/>
      <c r="BK257" s="155"/>
      <c r="BL257" s="155"/>
      <c r="BM257" s="155"/>
      <c r="BN257" s="155"/>
      <c r="BO257" s="155"/>
      <c r="BP257" s="155"/>
      <c r="BQ257" s="155"/>
      <c r="BR257" s="155"/>
      <c r="BS257" s="155"/>
      <c r="BT257" s="155"/>
      <c r="BU257" s="155"/>
      <c r="BV257" s="155"/>
      <c r="BW257" s="155"/>
      <c r="BX257" s="155"/>
      <c r="BY257" s="155"/>
      <c r="BZ257" s="155"/>
      <c r="CA257" s="155"/>
      <c r="CB257" s="155"/>
      <c r="CC257" s="155"/>
      <c r="CD257" s="155"/>
      <c r="CE257" s="155"/>
      <c r="CF257" s="155"/>
      <c r="CG257" s="155"/>
      <c r="CH257" s="155"/>
      <c r="CI257" s="10"/>
    </row>
    <row r="258" spans="1:87" x14ac:dyDescent="0.2">
      <c r="A258" s="8"/>
      <c r="B258" s="218"/>
      <c r="C258" s="218"/>
      <c r="D258" s="155"/>
      <c r="E258" s="155"/>
      <c r="F258" s="155"/>
      <c r="G258" s="155"/>
      <c r="H258" s="230"/>
      <c r="I258" s="257"/>
      <c r="J258" s="257"/>
      <c r="K258" s="218"/>
      <c r="L258" s="218"/>
      <c r="M258" s="247"/>
      <c r="N258" s="247"/>
      <c r="O258" s="247"/>
      <c r="P258" s="247"/>
      <c r="Q258" s="218"/>
      <c r="R258" s="155"/>
      <c r="S258" s="155"/>
      <c r="T258" s="155"/>
      <c r="U258" s="155"/>
      <c r="V258" s="155"/>
      <c r="W258" s="155"/>
      <c r="X258" s="155"/>
      <c r="Y258" s="155"/>
      <c r="Z258" s="155"/>
      <c r="AA258" s="155"/>
      <c r="AB258" s="155"/>
      <c r="AC258" s="155"/>
      <c r="AD258" s="155"/>
      <c r="AE258" s="155"/>
      <c r="AF258" s="155"/>
      <c r="AG258" s="155"/>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5"/>
      <c r="BG258" s="155"/>
      <c r="BH258" s="155"/>
      <c r="BI258" s="155"/>
      <c r="BJ258" s="155"/>
      <c r="BK258" s="155"/>
      <c r="BL258" s="155"/>
      <c r="BM258" s="155"/>
      <c r="BN258" s="155"/>
      <c r="BO258" s="155"/>
      <c r="BP258" s="155"/>
      <c r="BQ258" s="155"/>
      <c r="BR258" s="155"/>
      <c r="BS258" s="155"/>
      <c r="BT258" s="155"/>
      <c r="BU258" s="155"/>
      <c r="BV258" s="155"/>
      <c r="BW258" s="155"/>
      <c r="BX258" s="155"/>
      <c r="BY258" s="155"/>
      <c r="BZ258" s="155"/>
      <c r="CA258" s="155"/>
      <c r="CB258" s="155"/>
      <c r="CC258" s="155"/>
      <c r="CD258" s="155"/>
      <c r="CE258" s="155"/>
      <c r="CF258" s="155"/>
      <c r="CG258" s="155"/>
      <c r="CH258" s="155"/>
      <c r="CI258" s="10"/>
    </row>
    <row r="259" spans="1:87" x14ac:dyDescent="0.2">
      <c r="A259" s="8"/>
      <c r="B259" s="218"/>
      <c r="C259" s="218"/>
      <c r="D259" s="155"/>
      <c r="E259" s="155"/>
      <c r="F259" s="155"/>
      <c r="G259" s="155"/>
      <c r="H259" s="230"/>
      <c r="I259" s="257"/>
      <c r="J259" s="257"/>
      <c r="K259" s="218"/>
      <c r="L259" s="218"/>
      <c r="M259" s="247"/>
      <c r="N259" s="247"/>
      <c r="O259" s="247"/>
      <c r="P259" s="247"/>
      <c r="Q259" s="218"/>
      <c r="R259" s="155"/>
      <c r="S259" s="155"/>
      <c r="T259" s="155"/>
      <c r="U259" s="155"/>
      <c r="V259" s="155"/>
      <c r="W259" s="155"/>
      <c r="X259" s="155"/>
      <c r="Y259" s="155"/>
      <c r="Z259" s="155"/>
      <c r="AA259" s="155"/>
      <c r="AB259" s="155"/>
      <c r="AC259" s="155"/>
      <c r="AD259" s="155"/>
      <c r="AE259" s="155"/>
      <c r="AF259" s="155"/>
      <c r="AG259" s="155"/>
      <c r="AH259" s="155"/>
      <c r="AI259" s="155"/>
      <c r="AJ259" s="155"/>
      <c r="AK259" s="155"/>
      <c r="AL259" s="155"/>
      <c r="AM259" s="155"/>
      <c r="AN259" s="155"/>
      <c r="AO259" s="155"/>
      <c r="AP259" s="155"/>
      <c r="AQ259" s="155"/>
      <c r="AR259" s="155"/>
      <c r="AS259" s="155"/>
      <c r="AT259" s="155"/>
      <c r="AU259" s="155"/>
      <c r="AV259" s="155"/>
      <c r="AW259" s="155"/>
      <c r="AX259" s="155"/>
      <c r="AY259" s="155"/>
      <c r="AZ259" s="155"/>
      <c r="BA259" s="155"/>
      <c r="BB259" s="155"/>
      <c r="BC259" s="155"/>
      <c r="BD259" s="155"/>
      <c r="BE259" s="155"/>
      <c r="BF259" s="155"/>
      <c r="BG259" s="155"/>
      <c r="BH259" s="155"/>
      <c r="BI259" s="155"/>
      <c r="BJ259" s="155"/>
      <c r="BK259" s="155"/>
      <c r="BL259" s="155"/>
      <c r="BM259" s="155"/>
      <c r="BN259" s="155"/>
      <c r="BO259" s="155"/>
      <c r="BP259" s="155"/>
      <c r="BQ259" s="155"/>
      <c r="BR259" s="155"/>
      <c r="BS259" s="155"/>
      <c r="BT259" s="155"/>
      <c r="BU259" s="155"/>
      <c r="BV259" s="155"/>
      <c r="BW259" s="155"/>
      <c r="BX259" s="155"/>
      <c r="BY259" s="155"/>
      <c r="BZ259" s="155"/>
      <c r="CA259" s="155"/>
      <c r="CB259" s="155"/>
      <c r="CC259" s="155"/>
      <c r="CD259" s="155"/>
      <c r="CE259" s="155"/>
      <c r="CF259" s="155"/>
      <c r="CG259" s="155"/>
      <c r="CH259" s="155"/>
      <c r="CI259" s="10"/>
    </row>
    <row r="260" spans="1:87" x14ac:dyDescent="0.2">
      <c r="A260" s="8"/>
      <c r="B260" s="218"/>
      <c r="C260" s="218"/>
      <c r="D260" s="155"/>
      <c r="E260" s="155"/>
      <c r="F260" s="155"/>
      <c r="G260" s="155"/>
      <c r="H260" s="230"/>
      <c r="I260" s="257"/>
      <c r="J260" s="257"/>
      <c r="K260" s="218"/>
      <c r="L260" s="218"/>
      <c r="M260" s="247"/>
      <c r="N260" s="247"/>
      <c r="O260" s="247"/>
      <c r="P260" s="247"/>
      <c r="Q260" s="218"/>
      <c r="R260" s="155"/>
      <c r="S260" s="155"/>
      <c r="T260" s="155"/>
      <c r="U260" s="155"/>
      <c r="V260" s="155"/>
      <c r="W260" s="155"/>
      <c r="X260" s="155"/>
      <c r="Y260" s="155"/>
      <c r="Z260" s="155"/>
      <c r="AA260" s="155"/>
      <c r="AB260" s="155"/>
      <c r="AC260" s="155"/>
      <c r="AD260" s="155"/>
      <c r="AE260" s="155"/>
      <c r="AF260" s="155"/>
      <c r="AG260" s="155"/>
      <c r="AH260" s="155"/>
      <c r="AI260" s="155"/>
      <c r="AJ260" s="155"/>
      <c r="AK260" s="155"/>
      <c r="AL260" s="155"/>
      <c r="AM260" s="155"/>
      <c r="AN260" s="155"/>
      <c r="AO260" s="155"/>
      <c r="AP260" s="155"/>
      <c r="AQ260" s="155"/>
      <c r="AR260" s="155"/>
      <c r="AS260" s="155"/>
      <c r="AT260" s="155"/>
      <c r="AU260" s="155"/>
      <c r="AV260" s="155"/>
      <c r="AW260" s="155"/>
      <c r="AX260" s="155"/>
      <c r="AY260" s="155"/>
      <c r="AZ260" s="155"/>
      <c r="BA260" s="155"/>
      <c r="BB260" s="155"/>
      <c r="BC260" s="155"/>
      <c r="BD260" s="155"/>
      <c r="BE260" s="155"/>
      <c r="BF260" s="155"/>
      <c r="BG260" s="155"/>
      <c r="BH260" s="155"/>
      <c r="BI260" s="155"/>
      <c r="BJ260" s="155"/>
      <c r="BK260" s="155"/>
      <c r="BL260" s="155"/>
      <c r="BM260" s="155"/>
      <c r="BN260" s="155"/>
      <c r="BO260" s="155"/>
      <c r="BP260" s="155"/>
      <c r="BQ260" s="155"/>
      <c r="BR260" s="155"/>
      <c r="BS260" s="155"/>
      <c r="BT260" s="155"/>
      <c r="BU260" s="155"/>
      <c r="BV260" s="155"/>
      <c r="BW260" s="155"/>
      <c r="BX260" s="155"/>
      <c r="BY260" s="155"/>
      <c r="BZ260" s="155"/>
      <c r="CA260" s="155"/>
      <c r="CB260" s="155"/>
      <c r="CC260" s="155"/>
      <c r="CD260" s="155"/>
      <c r="CE260" s="155"/>
      <c r="CF260" s="155"/>
      <c r="CG260" s="155"/>
      <c r="CH260" s="155"/>
      <c r="CI260" s="10"/>
    </row>
    <row r="261" spans="1:87" x14ac:dyDescent="0.2">
      <c r="A261" s="8"/>
      <c r="B261" s="218"/>
      <c r="C261" s="218"/>
      <c r="D261" s="155"/>
      <c r="E261" s="155"/>
      <c r="F261" s="155"/>
      <c r="G261" s="155"/>
      <c r="H261" s="230"/>
      <c r="I261" s="257"/>
      <c r="J261" s="257"/>
      <c r="K261" s="218"/>
      <c r="L261" s="218"/>
      <c r="M261" s="247"/>
      <c r="N261" s="247"/>
      <c r="O261" s="247"/>
      <c r="P261" s="247"/>
      <c r="Q261" s="218"/>
      <c r="R261" s="155"/>
      <c r="S261" s="155"/>
      <c r="T261" s="155"/>
      <c r="U261" s="155"/>
      <c r="V261" s="155"/>
      <c r="W261" s="155"/>
      <c r="X261" s="155"/>
      <c r="Y261" s="155"/>
      <c r="Z261" s="155"/>
      <c r="AA261" s="155"/>
      <c r="AB261" s="155"/>
      <c r="AC261" s="155"/>
      <c r="AD261" s="155"/>
      <c r="AE261" s="155"/>
      <c r="AF261" s="155"/>
      <c r="AG261" s="155"/>
      <c r="AH261" s="155"/>
      <c r="AI261" s="155"/>
      <c r="AJ261" s="155"/>
      <c r="AK261" s="155"/>
      <c r="AL261" s="155"/>
      <c r="AM261" s="155"/>
      <c r="AN261" s="155"/>
      <c r="AO261" s="155"/>
      <c r="AP261" s="155"/>
      <c r="AQ261" s="155"/>
      <c r="AR261" s="155"/>
      <c r="AS261" s="155"/>
      <c r="AT261" s="155"/>
      <c r="AU261" s="155"/>
      <c r="AV261" s="155"/>
      <c r="AW261" s="155"/>
      <c r="AX261" s="155"/>
      <c r="AY261" s="155"/>
      <c r="AZ261" s="155"/>
      <c r="BA261" s="155"/>
      <c r="BB261" s="155"/>
      <c r="BC261" s="155"/>
      <c r="BD261" s="155"/>
      <c r="BE261" s="155"/>
      <c r="BF261" s="155"/>
      <c r="BG261" s="155"/>
      <c r="BH261" s="155"/>
      <c r="BI261" s="155"/>
      <c r="BJ261" s="155"/>
      <c r="BK261" s="155"/>
      <c r="BL261" s="155"/>
      <c r="BM261" s="155"/>
      <c r="BN261" s="155"/>
      <c r="BO261" s="155"/>
      <c r="BP261" s="155"/>
      <c r="BQ261" s="155"/>
      <c r="BR261" s="155"/>
      <c r="BS261" s="155"/>
      <c r="BT261" s="155"/>
      <c r="BU261" s="155"/>
      <c r="BV261" s="155"/>
      <c r="BW261" s="155"/>
      <c r="BX261" s="155"/>
      <c r="BY261" s="155"/>
      <c r="BZ261" s="155"/>
      <c r="CA261" s="155"/>
      <c r="CB261" s="155"/>
      <c r="CC261" s="155"/>
      <c r="CD261" s="155"/>
      <c r="CE261" s="155"/>
      <c r="CF261" s="155"/>
      <c r="CG261" s="155"/>
      <c r="CH261" s="155"/>
      <c r="CI261" s="10"/>
    </row>
    <row r="262" spans="1:87" x14ac:dyDescent="0.2">
      <c r="A262" s="8"/>
      <c r="B262" s="218"/>
      <c r="C262" s="218"/>
      <c r="D262" s="155"/>
      <c r="E262" s="155"/>
      <c r="F262" s="155"/>
      <c r="G262" s="155"/>
      <c r="H262" s="230"/>
      <c r="I262" s="257"/>
      <c r="J262" s="257"/>
      <c r="K262" s="218"/>
      <c r="L262" s="218"/>
      <c r="M262" s="247"/>
      <c r="N262" s="247"/>
      <c r="O262" s="247"/>
      <c r="P262" s="247"/>
      <c r="Q262" s="218"/>
      <c r="R262" s="155"/>
      <c r="S262" s="155"/>
      <c r="T262" s="155"/>
      <c r="U262" s="155"/>
      <c r="V262" s="155"/>
      <c r="W262" s="155"/>
      <c r="X262" s="155"/>
      <c r="Y262" s="155"/>
      <c r="Z262" s="155"/>
      <c r="AA262" s="155"/>
      <c r="AB262" s="155"/>
      <c r="AC262" s="155"/>
      <c r="AD262" s="155"/>
      <c r="AE262" s="155"/>
      <c r="AF262" s="155"/>
      <c r="AG262" s="155"/>
      <c r="AH262" s="155"/>
      <c r="AI262" s="155"/>
      <c r="AJ262" s="155"/>
      <c r="AK262" s="155"/>
      <c r="AL262" s="155"/>
      <c r="AM262" s="155"/>
      <c r="AN262" s="155"/>
      <c r="AO262" s="155"/>
      <c r="AP262" s="155"/>
      <c r="AQ262" s="155"/>
      <c r="AR262" s="155"/>
      <c r="AS262" s="155"/>
      <c r="AT262" s="155"/>
      <c r="AU262" s="155"/>
      <c r="AV262" s="155"/>
      <c r="AW262" s="155"/>
      <c r="AX262" s="155"/>
      <c r="AY262" s="155"/>
      <c r="AZ262" s="155"/>
      <c r="BA262" s="155"/>
      <c r="BB262" s="155"/>
      <c r="BC262" s="155"/>
      <c r="BD262" s="155"/>
      <c r="BE262" s="155"/>
      <c r="BF262" s="155"/>
      <c r="BG262" s="155"/>
      <c r="BH262" s="155"/>
      <c r="BI262" s="155"/>
      <c r="BJ262" s="155"/>
      <c r="BK262" s="155"/>
      <c r="BL262" s="155"/>
      <c r="BM262" s="155"/>
      <c r="BN262" s="155"/>
      <c r="BO262" s="155"/>
      <c r="BP262" s="155"/>
      <c r="BQ262" s="155"/>
      <c r="BR262" s="155"/>
      <c r="BS262" s="155"/>
      <c r="BT262" s="155"/>
      <c r="BU262" s="155"/>
      <c r="BV262" s="155"/>
      <c r="BW262" s="155"/>
      <c r="BX262" s="155"/>
      <c r="BY262" s="155"/>
      <c r="BZ262" s="155"/>
      <c r="CA262" s="155"/>
      <c r="CB262" s="155"/>
      <c r="CC262" s="155"/>
      <c r="CD262" s="155"/>
      <c r="CE262" s="155"/>
      <c r="CF262" s="155"/>
      <c r="CG262" s="155"/>
      <c r="CH262" s="155"/>
      <c r="CI262" s="10"/>
    </row>
    <row r="263" spans="1:87" x14ac:dyDescent="0.2">
      <c r="A263" s="8"/>
      <c r="B263" s="218"/>
      <c r="C263" s="218"/>
      <c r="D263" s="155"/>
      <c r="E263" s="155"/>
      <c r="F263" s="155"/>
      <c r="G263" s="155"/>
      <c r="H263" s="230"/>
      <c r="I263" s="257"/>
      <c r="J263" s="257"/>
      <c r="K263" s="218"/>
      <c r="L263" s="218"/>
      <c r="M263" s="247"/>
      <c r="N263" s="247"/>
      <c r="O263" s="247"/>
      <c r="P263" s="247"/>
      <c r="Q263" s="218"/>
      <c r="R263" s="155"/>
      <c r="S263" s="155"/>
      <c r="T263" s="155"/>
      <c r="U263" s="155"/>
      <c r="V263" s="155"/>
      <c r="W263" s="155"/>
      <c r="X263" s="155"/>
      <c r="Y263" s="155"/>
      <c r="Z263" s="155"/>
      <c r="AA263" s="155"/>
      <c r="AB263" s="155"/>
      <c r="AC263" s="155"/>
      <c r="AD263" s="155"/>
      <c r="AE263" s="155"/>
      <c r="AF263" s="155"/>
      <c r="AG263" s="155"/>
      <c r="AH263" s="155"/>
      <c r="AI263" s="155"/>
      <c r="AJ263" s="155"/>
      <c r="AK263" s="155"/>
      <c r="AL263" s="155"/>
      <c r="AM263" s="155"/>
      <c r="AN263" s="155"/>
      <c r="AO263" s="155"/>
      <c r="AP263" s="155"/>
      <c r="AQ263" s="155"/>
      <c r="AR263" s="155"/>
      <c r="AS263" s="155"/>
      <c r="AT263" s="155"/>
      <c r="AU263" s="155"/>
      <c r="AV263" s="155"/>
      <c r="AW263" s="155"/>
      <c r="AX263" s="155"/>
      <c r="AY263" s="155"/>
      <c r="AZ263" s="155"/>
      <c r="BA263" s="155"/>
      <c r="BB263" s="155"/>
      <c r="BC263" s="155"/>
      <c r="BD263" s="155"/>
      <c r="BE263" s="155"/>
      <c r="BF263" s="155"/>
      <c r="BG263" s="155"/>
      <c r="BH263" s="155"/>
      <c r="BI263" s="155"/>
      <c r="BJ263" s="155"/>
      <c r="BK263" s="155"/>
      <c r="BL263" s="155"/>
      <c r="BM263" s="155"/>
      <c r="BN263" s="155"/>
      <c r="BO263" s="155"/>
      <c r="BP263" s="155"/>
      <c r="BQ263" s="155"/>
      <c r="BR263" s="155"/>
      <c r="BS263" s="155"/>
      <c r="BT263" s="155"/>
      <c r="BU263" s="155"/>
      <c r="BV263" s="155"/>
      <c r="BW263" s="155"/>
      <c r="BX263" s="155"/>
      <c r="BY263" s="155"/>
      <c r="BZ263" s="155"/>
      <c r="CA263" s="155"/>
      <c r="CB263" s="155"/>
      <c r="CC263" s="155"/>
      <c r="CD263" s="155"/>
      <c r="CE263" s="155"/>
      <c r="CF263" s="155"/>
      <c r="CG263" s="155"/>
      <c r="CH263" s="155"/>
      <c r="CI263" s="10"/>
    </row>
    <row r="264" spans="1:87" x14ac:dyDescent="0.2">
      <c r="A264" s="8"/>
      <c r="B264" s="218"/>
      <c r="C264" s="218"/>
      <c r="D264" s="155"/>
      <c r="E264" s="155"/>
      <c r="F264" s="155"/>
      <c r="G264" s="155"/>
      <c r="H264" s="230"/>
      <c r="I264" s="257"/>
      <c r="J264" s="257"/>
      <c r="K264" s="218"/>
      <c r="L264" s="218"/>
      <c r="M264" s="247"/>
      <c r="N264" s="247"/>
      <c r="O264" s="247"/>
      <c r="P264" s="247"/>
      <c r="Q264" s="218"/>
      <c r="R264" s="155"/>
      <c r="S264" s="155"/>
      <c r="T264" s="155"/>
      <c r="U264" s="155"/>
      <c r="V264" s="155"/>
      <c r="W264" s="155"/>
      <c r="X264" s="155"/>
      <c r="Y264" s="155"/>
      <c r="Z264" s="155"/>
      <c r="AA264" s="155"/>
      <c r="AB264" s="155"/>
      <c r="AC264" s="155"/>
      <c r="AD264" s="155"/>
      <c r="AE264" s="155"/>
      <c r="AF264" s="155"/>
      <c r="AG264" s="155"/>
      <c r="AH264" s="155"/>
      <c r="AI264" s="155"/>
      <c r="AJ264" s="155"/>
      <c r="AK264" s="155"/>
      <c r="AL264" s="155"/>
      <c r="AM264" s="155"/>
      <c r="AN264" s="155"/>
      <c r="AO264" s="155"/>
      <c r="AP264" s="155"/>
      <c r="AQ264" s="155"/>
      <c r="AR264" s="155"/>
      <c r="AS264" s="155"/>
      <c r="AT264" s="155"/>
      <c r="AU264" s="155"/>
      <c r="AV264" s="155"/>
      <c r="AW264" s="155"/>
      <c r="AX264" s="155"/>
      <c r="AY264" s="155"/>
      <c r="AZ264" s="155"/>
      <c r="BA264" s="155"/>
      <c r="BB264" s="155"/>
      <c r="BC264" s="155"/>
      <c r="BD264" s="155"/>
      <c r="BE264" s="155"/>
      <c r="BF264" s="155"/>
      <c r="BG264" s="155"/>
      <c r="BH264" s="155"/>
      <c r="BI264" s="155"/>
      <c r="BJ264" s="155"/>
      <c r="BK264" s="155"/>
      <c r="BL264" s="155"/>
      <c r="BM264" s="155"/>
      <c r="BN264" s="155"/>
      <c r="BO264" s="155"/>
      <c r="BP264" s="155"/>
      <c r="BQ264" s="155"/>
      <c r="BR264" s="155"/>
      <c r="BS264" s="155"/>
      <c r="BT264" s="155"/>
      <c r="BU264" s="155"/>
      <c r="BV264" s="155"/>
      <c r="BW264" s="155"/>
      <c r="BX264" s="155"/>
      <c r="BY264" s="155"/>
      <c r="BZ264" s="155"/>
      <c r="CA264" s="155"/>
      <c r="CB264" s="155"/>
      <c r="CC264" s="155"/>
      <c r="CD264" s="155"/>
      <c r="CE264" s="155"/>
      <c r="CF264" s="155"/>
      <c r="CG264" s="155"/>
      <c r="CH264" s="155"/>
      <c r="CI264" s="10"/>
    </row>
    <row r="265" spans="1:87" x14ac:dyDescent="0.2">
      <c r="A265" s="8"/>
      <c r="B265" s="218"/>
      <c r="C265" s="218"/>
      <c r="D265" s="155"/>
      <c r="E265" s="155"/>
      <c r="F265" s="155"/>
      <c r="G265" s="155"/>
      <c r="H265" s="230"/>
      <c r="I265" s="257"/>
      <c r="J265" s="257"/>
      <c r="K265" s="218"/>
      <c r="L265" s="218"/>
      <c r="M265" s="247"/>
      <c r="N265" s="247"/>
      <c r="O265" s="247"/>
      <c r="P265" s="247"/>
      <c r="Q265" s="218"/>
      <c r="R265" s="155"/>
      <c r="S265" s="155"/>
      <c r="T265" s="155"/>
      <c r="U265" s="155"/>
      <c r="V265" s="155"/>
      <c r="W265" s="155"/>
      <c r="X265" s="155"/>
      <c r="Y265" s="155"/>
      <c r="Z265" s="155"/>
      <c r="AA265" s="155"/>
      <c r="AB265" s="155"/>
      <c r="AC265" s="155"/>
      <c r="AD265" s="155"/>
      <c r="AE265" s="155"/>
      <c r="AF265" s="155"/>
      <c r="AG265" s="155"/>
      <c r="AH265" s="155"/>
      <c r="AI265" s="155"/>
      <c r="AJ265" s="155"/>
      <c r="AK265" s="155"/>
      <c r="AL265" s="155"/>
      <c r="AM265" s="155"/>
      <c r="AN265" s="155"/>
      <c r="AO265" s="155"/>
      <c r="AP265" s="155"/>
      <c r="AQ265" s="155"/>
      <c r="AR265" s="155"/>
      <c r="AS265" s="155"/>
      <c r="AT265" s="155"/>
      <c r="AU265" s="155"/>
      <c r="AV265" s="155"/>
      <c r="AW265" s="155"/>
      <c r="AX265" s="155"/>
      <c r="AY265" s="155"/>
      <c r="AZ265" s="155"/>
      <c r="BA265" s="155"/>
      <c r="BB265" s="155"/>
      <c r="BC265" s="155"/>
      <c r="BD265" s="155"/>
      <c r="BE265" s="155"/>
      <c r="BF265" s="155"/>
      <c r="BG265" s="155"/>
      <c r="BH265" s="155"/>
      <c r="BI265" s="155"/>
      <c r="BJ265" s="155"/>
      <c r="BK265" s="155"/>
      <c r="BL265" s="155"/>
      <c r="BM265" s="155"/>
      <c r="BN265" s="155"/>
      <c r="BO265" s="155"/>
      <c r="BP265" s="155"/>
      <c r="BQ265" s="155"/>
      <c r="BR265" s="155"/>
      <c r="BS265" s="155"/>
      <c r="BT265" s="155"/>
      <c r="BU265" s="155"/>
      <c r="BV265" s="155"/>
      <c r="BW265" s="155"/>
      <c r="BX265" s="155"/>
      <c r="BY265" s="155"/>
      <c r="BZ265" s="155"/>
      <c r="CA265" s="155"/>
      <c r="CB265" s="155"/>
      <c r="CC265" s="155"/>
      <c r="CD265" s="155"/>
      <c r="CE265" s="155"/>
      <c r="CF265" s="155"/>
      <c r="CG265" s="155"/>
      <c r="CH265" s="155"/>
      <c r="CI265" s="10"/>
    </row>
    <row r="266" spans="1:87" x14ac:dyDescent="0.2">
      <c r="A266" s="8"/>
      <c r="B266" s="218"/>
      <c r="C266" s="218"/>
      <c r="D266" s="155"/>
      <c r="E266" s="155"/>
      <c r="F266" s="155"/>
      <c r="G266" s="155"/>
      <c r="H266" s="230"/>
      <c r="I266" s="257"/>
      <c r="J266" s="257"/>
      <c r="K266" s="218"/>
      <c r="L266" s="218"/>
      <c r="M266" s="247"/>
      <c r="N266" s="247"/>
      <c r="O266" s="247"/>
      <c r="P266" s="247"/>
      <c r="Q266" s="218"/>
      <c r="R266" s="155"/>
      <c r="S266" s="155"/>
      <c r="T266" s="155"/>
      <c r="U266" s="155"/>
      <c r="V266" s="155"/>
      <c r="W266" s="155"/>
      <c r="X266" s="155"/>
      <c r="Y266" s="155"/>
      <c r="Z266" s="155"/>
      <c r="AA266" s="155"/>
      <c r="AB266" s="155"/>
      <c r="AC266" s="155"/>
      <c r="AD266" s="155"/>
      <c r="AE266" s="155"/>
      <c r="AF266" s="155"/>
      <c r="AG266" s="155"/>
      <c r="AH266" s="155"/>
      <c r="AI266" s="155"/>
      <c r="AJ266" s="155"/>
      <c r="AK266" s="155"/>
      <c r="AL266" s="155"/>
      <c r="AM266" s="155"/>
      <c r="AN266" s="155"/>
      <c r="AO266" s="155"/>
      <c r="AP266" s="155"/>
      <c r="AQ266" s="155"/>
      <c r="AR266" s="155"/>
      <c r="AS266" s="155"/>
      <c r="AT266" s="155"/>
      <c r="AU266" s="155"/>
      <c r="AV266" s="155"/>
      <c r="AW266" s="155"/>
      <c r="AX266" s="155"/>
      <c r="AY266" s="155"/>
      <c r="AZ266" s="155"/>
      <c r="BA266" s="155"/>
      <c r="BB266" s="155"/>
      <c r="BC266" s="155"/>
      <c r="BD266" s="155"/>
      <c r="BE266" s="155"/>
      <c r="BF266" s="155"/>
      <c r="BG266" s="155"/>
      <c r="BH266" s="155"/>
      <c r="BI266" s="155"/>
      <c r="BJ266" s="155"/>
      <c r="BK266" s="155"/>
      <c r="BL266" s="155"/>
      <c r="BM266" s="155"/>
      <c r="BN266" s="155"/>
      <c r="BO266" s="155"/>
      <c r="BP266" s="155"/>
      <c r="BQ266" s="155"/>
      <c r="BR266" s="155"/>
      <c r="BS266" s="155"/>
      <c r="BT266" s="155"/>
      <c r="BU266" s="155"/>
      <c r="BV266" s="155"/>
      <c r="BW266" s="155"/>
      <c r="BX266" s="155"/>
      <c r="BY266" s="155"/>
      <c r="BZ266" s="155"/>
      <c r="CA266" s="155"/>
      <c r="CB266" s="155"/>
      <c r="CC266" s="155"/>
      <c r="CD266" s="155"/>
      <c r="CE266" s="155"/>
      <c r="CF266" s="155"/>
      <c r="CG266" s="155"/>
      <c r="CH266" s="155"/>
      <c r="CI266" s="10"/>
    </row>
    <row r="267" spans="1:87" x14ac:dyDescent="0.2">
      <c r="A267" s="8"/>
      <c r="B267" s="218"/>
      <c r="C267" s="218"/>
      <c r="D267" s="155"/>
      <c r="E267" s="155"/>
      <c r="F267" s="155"/>
      <c r="G267" s="155"/>
      <c r="H267" s="230"/>
      <c r="I267" s="257"/>
      <c r="J267" s="257"/>
      <c r="K267" s="218"/>
      <c r="L267" s="218"/>
      <c r="M267" s="247"/>
      <c r="N267" s="247"/>
      <c r="O267" s="247"/>
      <c r="P267" s="247"/>
      <c r="Q267" s="218"/>
      <c r="R267" s="155"/>
      <c r="S267" s="155"/>
      <c r="T267" s="155"/>
      <c r="U267" s="155"/>
      <c r="V267" s="155"/>
      <c r="W267" s="155"/>
      <c r="X267" s="155"/>
      <c r="Y267" s="155"/>
      <c r="Z267" s="155"/>
      <c r="AA267" s="155"/>
      <c r="AB267" s="155"/>
      <c r="AC267" s="155"/>
      <c r="AD267" s="155"/>
      <c r="AE267" s="155"/>
      <c r="AF267" s="155"/>
      <c r="AG267" s="155"/>
      <c r="AH267" s="155"/>
      <c r="AI267" s="155"/>
      <c r="AJ267" s="155"/>
      <c r="AK267" s="155"/>
      <c r="AL267" s="155"/>
      <c r="AM267" s="155"/>
      <c r="AN267" s="155"/>
      <c r="AO267" s="155"/>
      <c r="AP267" s="155"/>
      <c r="AQ267" s="155"/>
      <c r="AR267" s="155"/>
      <c r="AS267" s="155"/>
      <c r="AT267" s="155"/>
      <c r="AU267" s="155"/>
      <c r="AV267" s="155"/>
      <c r="AW267" s="155"/>
      <c r="AX267" s="155"/>
      <c r="AY267" s="155"/>
      <c r="AZ267" s="155"/>
      <c r="BA267" s="155"/>
      <c r="BB267" s="155"/>
      <c r="BC267" s="155"/>
      <c r="BD267" s="155"/>
      <c r="BE267" s="155"/>
      <c r="BF267" s="155"/>
      <c r="BG267" s="155"/>
      <c r="BH267" s="155"/>
      <c r="BI267" s="155"/>
      <c r="BJ267" s="155"/>
      <c r="BK267" s="155"/>
      <c r="BL267" s="155"/>
      <c r="BM267" s="155"/>
      <c r="BN267" s="155"/>
      <c r="BO267" s="155"/>
      <c r="BP267" s="155"/>
      <c r="BQ267" s="155"/>
      <c r="BR267" s="155"/>
      <c r="BS267" s="155"/>
      <c r="BT267" s="155"/>
      <c r="BU267" s="155"/>
      <c r="BV267" s="155"/>
      <c r="BW267" s="155"/>
      <c r="BX267" s="155"/>
      <c r="BY267" s="155"/>
      <c r="BZ267" s="155"/>
      <c r="CA267" s="155"/>
      <c r="CB267" s="155"/>
      <c r="CC267" s="155"/>
      <c r="CD267" s="155"/>
      <c r="CE267" s="155"/>
      <c r="CF267" s="155"/>
      <c r="CG267" s="155"/>
      <c r="CH267" s="155"/>
      <c r="CI267" s="10"/>
    </row>
    <row r="268" spans="1:87" x14ac:dyDescent="0.2">
      <c r="A268" s="8"/>
      <c r="B268" s="218"/>
      <c r="C268" s="218"/>
      <c r="D268" s="155"/>
      <c r="E268" s="155"/>
      <c r="F268" s="155"/>
      <c r="G268" s="155"/>
      <c r="H268" s="230"/>
      <c r="I268" s="257"/>
      <c r="J268" s="257"/>
      <c r="K268" s="218"/>
      <c r="L268" s="218"/>
      <c r="M268" s="247"/>
      <c r="N268" s="247"/>
      <c r="O268" s="247"/>
      <c r="P268" s="247"/>
      <c r="Q268" s="218"/>
      <c r="R268" s="155"/>
      <c r="S268" s="155"/>
      <c r="T268" s="155"/>
      <c r="U268" s="155"/>
      <c r="V268" s="155"/>
      <c r="W268" s="155"/>
      <c r="X268" s="155"/>
      <c r="Y268" s="155"/>
      <c r="Z268" s="155"/>
      <c r="AA268" s="155"/>
      <c r="AB268" s="155"/>
      <c r="AC268" s="155"/>
      <c r="AD268" s="155"/>
      <c r="AE268" s="155"/>
      <c r="AF268" s="155"/>
      <c r="AG268" s="155"/>
      <c r="AH268" s="155"/>
      <c r="AI268" s="155"/>
      <c r="AJ268" s="155"/>
      <c r="AK268" s="155"/>
      <c r="AL268" s="155"/>
      <c r="AM268" s="155"/>
      <c r="AN268" s="155"/>
      <c r="AO268" s="155"/>
      <c r="AP268" s="155"/>
      <c r="AQ268" s="155"/>
      <c r="AR268" s="155"/>
      <c r="AS268" s="155"/>
      <c r="AT268" s="155"/>
      <c r="AU268" s="155"/>
      <c r="AV268" s="155"/>
      <c r="AW268" s="155"/>
      <c r="AX268" s="155"/>
      <c r="AY268" s="155"/>
      <c r="AZ268" s="155"/>
      <c r="BA268" s="155"/>
      <c r="BB268" s="155"/>
      <c r="BC268" s="155"/>
      <c r="BD268" s="155"/>
      <c r="BE268" s="155"/>
      <c r="BF268" s="155"/>
      <c r="BG268" s="155"/>
      <c r="BH268" s="155"/>
      <c r="BI268" s="155"/>
      <c r="BJ268" s="155"/>
      <c r="BK268" s="155"/>
      <c r="BL268" s="155"/>
      <c r="BM268" s="155"/>
      <c r="BN268" s="155"/>
      <c r="BO268" s="155"/>
      <c r="BP268" s="155"/>
      <c r="BQ268" s="155"/>
      <c r="BR268" s="155"/>
      <c r="BS268" s="155"/>
      <c r="BT268" s="155"/>
      <c r="BU268" s="155"/>
      <c r="BV268" s="155"/>
      <c r="BW268" s="155"/>
      <c r="BX268" s="155"/>
      <c r="BY268" s="155"/>
      <c r="BZ268" s="155"/>
      <c r="CA268" s="155"/>
      <c r="CB268" s="155"/>
      <c r="CC268" s="155"/>
      <c r="CD268" s="155"/>
      <c r="CE268" s="155"/>
      <c r="CF268" s="155"/>
      <c r="CG268" s="155"/>
      <c r="CH268" s="155"/>
      <c r="CI268" s="10"/>
    </row>
    <row r="269" spans="1:87" x14ac:dyDescent="0.2">
      <c r="A269" s="8"/>
      <c r="B269" s="218"/>
      <c r="C269" s="218"/>
      <c r="D269" s="155"/>
      <c r="E269" s="155"/>
      <c r="F269" s="155"/>
      <c r="G269" s="155"/>
      <c r="H269" s="230"/>
      <c r="I269" s="257"/>
      <c r="J269" s="257"/>
      <c r="K269" s="218"/>
      <c r="L269" s="218"/>
      <c r="M269" s="247"/>
      <c r="N269" s="247"/>
      <c r="O269" s="247"/>
      <c r="P269" s="247"/>
      <c r="Q269" s="218"/>
      <c r="R269" s="155"/>
      <c r="S269" s="155"/>
      <c r="T269" s="155"/>
      <c r="U269" s="155"/>
      <c r="V269" s="155"/>
      <c r="W269" s="155"/>
      <c r="X269" s="155"/>
      <c r="Y269" s="155"/>
      <c r="Z269" s="155"/>
      <c r="AA269" s="155"/>
      <c r="AB269" s="155"/>
      <c r="AC269" s="155"/>
      <c r="AD269" s="155"/>
      <c r="AE269" s="155"/>
      <c r="AF269" s="155"/>
      <c r="AG269" s="155"/>
      <c r="AH269" s="155"/>
      <c r="AI269" s="155"/>
      <c r="AJ269" s="155"/>
      <c r="AK269" s="155"/>
      <c r="AL269" s="155"/>
      <c r="AM269" s="155"/>
      <c r="AN269" s="155"/>
      <c r="AO269" s="155"/>
      <c r="AP269" s="155"/>
      <c r="AQ269" s="155"/>
      <c r="AR269" s="155"/>
      <c r="AS269" s="155"/>
      <c r="AT269" s="155"/>
      <c r="AU269" s="155"/>
      <c r="AV269" s="155"/>
      <c r="AW269" s="155"/>
      <c r="AX269" s="155"/>
      <c r="AY269" s="155"/>
      <c r="AZ269" s="155"/>
      <c r="BA269" s="155"/>
      <c r="BB269" s="155"/>
      <c r="BC269" s="155"/>
      <c r="BD269" s="155"/>
      <c r="BE269" s="155"/>
      <c r="BF269" s="155"/>
      <c r="BG269" s="155"/>
      <c r="BH269" s="155"/>
      <c r="BI269" s="155"/>
      <c r="BJ269" s="155"/>
      <c r="BK269" s="155"/>
      <c r="BL269" s="155"/>
      <c r="BM269" s="155"/>
      <c r="BN269" s="155"/>
      <c r="BO269" s="155"/>
      <c r="BP269" s="155"/>
      <c r="BQ269" s="155"/>
      <c r="BR269" s="155"/>
      <c r="BS269" s="155"/>
      <c r="BT269" s="155"/>
      <c r="BU269" s="155"/>
      <c r="BV269" s="155"/>
      <c r="BW269" s="155"/>
      <c r="BX269" s="155"/>
      <c r="BY269" s="155"/>
      <c r="BZ269" s="155"/>
      <c r="CA269" s="155"/>
      <c r="CB269" s="155"/>
      <c r="CC269" s="155"/>
      <c r="CD269" s="155"/>
      <c r="CE269" s="155"/>
      <c r="CF269" s="155"/>
      <c r="CG269" s="155"/>
      <c r="CH269" s="155"/>
      <c r="CI269" s="10"/>
    </row>
    <row r="270" spans="1:87" x14ac:dyDescent="0.2">
      <c r="A270" s="8"/>
      <c r="B270" s="218"/>
      <c r="C270" s="218"/>
      <c r="D270" s="155"/>
      <c r="E270" s="155"/>
      <c r="F270" s="155"/>
      <c r="G270" s="155"/>
      <c r="H270" s="230"/>
      <c r="I270" s="257"/>
      <c r="J270" s="257"/>
      <c r="K270" s="218"/>
      <c r="L270" s="218"/>
      <c r="M270" s="247"/>
      <c r="N270" s="247"/>
      <c r="O270" s="247"/>
      <c r="P270" s="247"/>
      <c r="Q270" s="218"/>
      <c r="R270" s="155"/>
      <c r="S270" s="155"/>
      <c r="T270" s="155"/>
      <c r="U270" s="155"/>
      <c r="V270" s="155"/>
      <c r="W270" s="155"/>
      <c r="X270" s="155"/>
      <c r="Y270" s="155"/>
      <c r="Z270" s="155"/>
      <c r="AA270" s="155"/>
      <c r="AB270" s="155"/>
      <c r="AC270" s="155"/>
      <c r="AD270" s="155"/>
      <c r="AE270" s="155"/>
      <c r="AF270" s="155"/>
      <c r="AG270" s="155"/>
      <c r="AH270" s="155"/>
      <c r="AI270" s="155"/>
      <c r="AJ270" s="155"/>
      <c r="AK270" s="155"/>
      <c r="AL270" s="155"/>
      <c r="AM270" s="155"/>
      <c r="AN270" s="155"/>
      <c r="AO270" s="155"/>
      <c r="AP270" s="155"/>
      <c r="AQ270" s="155"/>
      <c r="AR270" s="155"/>
      <c r="AS270" s="155"/>
      <c r="AT270" s="155"/>
      <c r="AU270" s="155"/>
      <c r="AV270" s="155"/>
      <c r="AW270" s="155"/>
      <c r="AX270" s="155"/>
      <c r="AY270" s="155"/>
      <c r="AZ270" s="155"/>
      <c r="BA270" s="155"/>
      <c r="BB270" s="155"/>
      <c r="BC270" s="155"/>
      <c r="BD270" s="155"/>
      <c r="BE270" s="155"/>
      <c r="BF270" s="155"/>
      <c r="BG270" s="155"/>
      <c r="BH270" s="155"/>
      <c r="BI270" s="155"/>
      <c r="BJ270" s="155"/>
      <c r="BK270" s="155"/>
      <c r="BL270" s="155"/>
      <c r="BM270" s="155"/>
      <c r="BN270" s="155"/>
      <c r="BO270" s="155"/>
      <c r="BP270" s="155"/>
      <c r="BQ270" s="155"/>
      <c r="BR270" s="155"/>
      <c r="BS270" s="155"/>
      <c r="BT270" s="155"/>
      <c r="BU270" s="155"/>
      <c r="BV270" s="155"/>
      <c r="BW270" s="155"/>
      <c r="BX270" s="155"/>
      <c r="BY270" s="155"/>
      <c r="BZ270" s="155"/>
      <c r="CA270" s="155"/>
      <c r="CB270" s="155"/>
      <c r="CC270" s="155"/>
      <c r="CD270" s="155"/>
      <c r="CE270" s="155"/>
      <c r="CF270" s="155"/>
      <c r="CG270" s="155"/>
      <c r="CH270" s="155"/>
      <c r="CI270" s="10"/>
    </row>
    <row r="271" spans="1:87" x14ac:dyDescent="0.2">
      <c r="A271" s="8"/>
      <c r="B271" s="218"/>
      <c r="C271" s="218"/>
      <c r="D271" s="155"/>
      <c r="E271" s="155"/>
      <c r="F271" s="155"/>
      <c r="G271" s="155"/>
      <c r="H271" s="230"/>
      <c r="I271" s="257"/>
      <c r="J271" s="257"/>
      <c r="K271" s="218"/>
      <c r="L271" s="218"/>
      <c r="M271" s="247"/>
      <c r="N271" s="247"/>
      <c r="O271" s="247"/>
      <c r="P271" s="247"/>
      <c r="Q271" s="218"/>
      <c r="R271" s="155"/>
      <c r="S271" s="155"/>
      <c r="T271" s="155"/>
      <c r="U271" s="155"/>
      <c r="V271" s="155"/>
      <c r="W271" s="155"/>
      <c r="X271" s="155"/>
      <c r="Y271" s="155"/>
      <c r="Z271" s="155"/>
      <c r="AA271" s="155"/>
      <c r="AB271" s="155"/>
      <c r="AC271" s="155"/>
      <c r="AD271" s="155"/>
      <c r="AE271" s="155"/>
      <c r="AF271" s="155"/>
      <c r="AG271" s="155"/>
      <c r="AH271" s="155"/>
      <c r="AI271" s="155"/>
      <c r="AJ271" s="155"/>
      <c r="AK271" s="155"/>
      <c r="AL271" s="155"/>
      <c r="AM271" s="155"/>
      <c r="AN271" s="155"/>
      <c r="AO271" s="155"/>
      <c r="AP271" s="155"/>
      <c r="AQ271" s="155"/>
      <c r="AR271" s="155"/>
      <c r="AS271" s="155"/>
      <c r="AT271" s="155"/>
      <c r="AU271" s="155"/>
      <c r="AV271" s="155"/>
      <c r="AW271" s="155"/>
      <c r="AX271" s="155"/>
      <c r="AY271" s="155"/>
      <c r="AZ271" s="155"/>
      <c r="BA271" s="155"/>
      <c r="BB271" s="155"/>
      <c r="BC271" s="155"/>
      <c r="BD271" s="155"/>
      <c r="BE271" s="155"/>
      <c r="BF271" s="155"/>
      <c r="BG271" s="155"/>
      <c r="BH271" s="155"/>
      <c r="BI271" s="155"/>
      <c r="BJ271" s="155"/>
      <c r="BK271" s="155"/>
      <c r="BL271" s="155"/>
      <c r="BM271" s="155"/>
      <c r="BN271" s="155"/>
      <c r="BO271" s="155"/>
      <c r="BP271" s="155"/>
      <c r="BQ271" s="155"/>
      <c r="BR271" s="155"/>
      <c r="BS271" s="155"/>
      <c r="BT271" s="155"/>
      <c r="BU271" s="155"/>
      <c r="BV271" s="155"/>
      <c r="BW271" s="155"/>
      <c r="BX271" s="155"/>
      <c r="BY271" s="155"/>
      <c r="BZ271" s="155"/>
      <c r="CA271" s="155"/>
      <c r="CB271" s="155"/>
      <c r="CC271" s="155"/>
      <c r="CD271" s="155"/>
      <c r="CE271" s="155"/>
      <c r="CF271" s="155"/>
      <c r="CG271" s="155"/>
      <c r="CH271" s="155"/>
      <c r="CI271" s="10"/>
    </row>
    <row r="272" spans="1:87" x14ac:dyDescent="0.2">
      <c r="A272" s="8"/>
      <c r="B272" s="218"/>
      <c r="C272" s="218"/>
      <c r="D272" s="155"/>
      <c r="E272" s="155"/>
      <c r="F272" s="155"/>
      <c r="G272" s="155"/>
      <c r="H272" s="230"/>
      <c r="I272" s="257"/>
      <c r="J272" s="257"/>
      <c r="K272" s="218"/>
      <c r="L272" s="218"/>
      <c r="M272" s="247"/>
      <c r="N272" s="247"/>
      <c r="O272" s="247"/>
      <c r="P272" s="247"/>
      <c r="Q272" s="218"/>
      <c r="R272" s="155"/>
      <c r="S272" s="155"/>
      <c r="T272" s="155"/>
      <c r="U272" s="155"/>
      <c r="V272" s="155"/>
      <c r="W272" s="155"/>
      <c r="X272" s="155"/>
      <c r="Y272" s="155"/>
      <c r="Z272" s="155"/>
      <c r="AA272" s="155"/>
      <c r="AB272" s="155"/>
      <c r="AC272" s="155"/>
      <c r="AD272" s="155"/>
      <c r="AE272" s="155"/>
      <c r="AF272" s="155"/>
      <c r="AG272" s="155"/>
      <c r="AH272" s="155"/>
      <c r="AI272" s="155"/>
      <c r="AJ272" s="155"/>
      <c r="AK272" s="155"/>
      <c r="AL272" s="155"/>
      <c r="AM272" s="155"/>
      <c r="AN272" s="155"/>
      <c r="AO272" s="155"/>
      <c r="AP272" s="155"/>
      <c r="AQ272" s="155"/>
      <c r="AR272" s="155"/>
      <c r="AS272" s="155"/>
      <c r="AT272" s="155"/>
      <c r="AU272" s="155"/>
      <c r="AV272" s="155"/>
      <c r="AW272" s="155"/>
      <c r="AX272" s="155"/>
      <c r="AY272" s="155"/>
      <c r="AZ272" s="155"/>
      <c r="BA272" s="155"/>
      <c r="BB272" s="155"/>
      <c r="BC272" s="155"/>
      <c r="BD272" s="155"/>
      <c r="BE272" s="155"/>
      <c r="BF272" s="155"/>
      <c r="BG272" s="155"/>
      <c r="BH272" s="155"/>
      <c r="BI272" s="155"/>
      <c r="BJ272" s="155"/>
      <c r="BK272" s="155"/>
      <c r="BL272" s="155"/>
      <c r="BM272" s="155"/>
      <c r="BN272" s="155"/>
      <c r="BO272" s="155"/>
      <c r="BP272" s="155"/>
      <c r="BQ272" s="155"/>
      <c r="BR272" s="155"/>
      <c r="BS272" s="155"/>
      <c r="BT272" s="155"/>
      <c r="BU272" s="155"/>
      <c r="BV272" s="155"/>
      <c r="BW272" s="155"/>
      <c r="BX272" s="155"/>
      <c r="BY272" s="155"/>
      <c r="BZ272" s="155"/>
      <c r="CA272" s="155"/>
      <c r="CB272" s="155"/>
      <c r="CC272" s="155"/>
      <c r="CD272" s="155"/>
      <c r="CE272" s="155"/>
      <c r="CF272" s="155"/>
      <c r="CG272" s="155"/>
      <c r="CH272" s="155"/>
      <c r="CI272" s="10"/>
    </row>
    <row r="273" spans="1:87" x14ac:dyDescent="0.2">
      <c r="A273" s="8"/>
      <c r="B273" s="218"/>
      <c r="C273" s="218"/>
      <c r="D273" s="155"/>
      <c r="E273" s="155"/>
      <c r="F273" s="155"/>
      <c r="G273" s="155"/>
      <c r="H273" s="230"/>
      <c r="I273" s="257"/>
      <c r="J273" s="257"/>
      <c r="K273" s="218"/>
      <c r="L273" s="218"/>
      <c r="M273" s="247"/>
      <c r="N273" s="247"/>
      <c r="O273" s="247"/>
      <c r="P273" s="247"/>
      <c r="Q273" s="218"/>
      <c r="R273" s="155"/>
      <c r="S273" s="155"/>
      <c r="T273" s="155"/>
      <c r="U273" s="155"/>
      <c r="V273" s="155"/>
      <c r="W273" s="155"/>
      <c r="X273" s="155"/>
      <c r="Y273" s="155"/>
      <c r="Z273" s="155"/>
      <c r="AA273" s="155"/>
      <c r="AB273" s="155"/>
      <c r="AC273" s="155"/>
      <c r="AD273" s="155"/>
      <c r="AE273" s="155"/>
      <c r="AF273" s="155"/>
      <c r="AG273" s="155"/>
      <c r="AH273" s="155"/>
      <c r="AI273" s="155"/>
      <c r="AJ273" s="155"/>
      <c r="AK273" s="155"/>
      <c r="AL273" s="155"/>
      <c r="AM273" s="155"/>
      <c r="AN273" s="155"/>
      <c r="AO273" s="155"/>
      <c r="AP273" s="155"/>
      <c r="AQ273" s="155"/>
      <c r="AR273" s="155"/>
      <c r="AS273" s="155"/>
      <c r="AT273" s="155"/>
      <c r="AU273" s="155"/>
      <c r="AV273" s="155"/>
      <c r="AW273" s="155"/>
      <c r="AX273" s="155"/>
      <c r="AY273" s="155"/>
      <c r="AZ273" s="155"/>
      <c r="BA273" s="155"/>
      <c r="BB273" s="155"/>
      <c r="BC273" s="155"/>
      <c r="BD273" s="155"/>
      <c r="BE273" s="155"/>
      <c r="BF273" s="155"/>
      <c r="BG273" s="155"/>
      <c r="BH273" s="155"/>
      <c r="BI273" s="155"/>
      <c r="BJ273" s="155"/>
      <c r="BK273" s="155"/>
      <c r="BL273" s="155"/>
      <c r="BM273" s="155"/>
      <c r="BN273" s="155"/>
      <c r="BO273" s="155"/>
      <c r="BP273" s="155"/>
      <c r="BQ273" s="155"/>
      <c r="BR273" s="155"/>
      <c r="BS273" s="155"/>
      <c r="BT273" s="155"/>
      <c r="BU273" s="155"/>
      <c r="BV273" s="155"/>
      <c r="BW273" s="155"/>
      <c r="BX273" s="155"/>
      <c r="BY273" s="155"/>
      <c r="BZ273" s="155"/>
      <c r="CA273" s="155"/>
      <c r="CB273" s="155"/>
      <c r="CC273" s="155"/>
      <c r="CD273" s="155"/>
      <c r="CE273" s="155"/>
      <c r="CF273" s="155"/>
      <c r="CG273" s="155"/>
      <c r="CH273" s="155"/>
      <c r="CI273" s="10"/>
    </row>
    <row r="274" spans="1:87" x14ac:dyDescent="0.2">
      <c r="A274" s="8"/>
      <c r="B274" s="218"/>
      <c r="C274" s="218"/>
      <c r="D274" s="155"/>
      <c r="E274" s="155"/>
      <c r="F274" s="155"/>
      <c r="G274" s="155"/>
      <c r="H274" s="230"/>
      <c r="I274" s="257"/>
      <c r="J274" s="257"/>
      <c r="K274" s="218"/>
      <c r="L274" s="218"/>
      <c r="M274" s="247"/>
      <c r="N274" s="247"/>
      <c r="O274" s="247"/>
      <c r="P274" s="247"/>
      <c r="Q274" s="218"/>
      <c r="R274" s="155"/>
      <c r="S274" s="155"/>
      <c r="T274" s="155"/>
      <c r="U274" s="155"/>
      <c r="V274" s="155"/>
      <c r="W274" s="155"/>
      <c r="X274" s="155"/>
      <c r="Y274" s="155"/>
      <c r="Z274" s="155"/>
      <c r="AA274" s="155"/>
      <c r="AB274" s="155"/>
      <c r="AC274" s="155"/>
      <c r="AD274" s="155"/>
      <c r="AE274" s="155"/>
      <c r="AF274" s="155"/>
      <c r="AG274" s="155"/>
      <c r="AH274" s="155"/>
      <c r="AI274" s="155"/>
      <c r="AJ274" s="155"/>
      <c r="AK274" s="155"/>
      <c r="AL274" s="155"/>
      <c r="AM274" s="155"/>
      <c r="AN274" s="155"/>
      <c r="AO274" s="155"/>
      <c r="AP274" s="155"/>
      <c r="AQ274" s="155"/>
      <c r="AR274" s="155"/>
      <c r="AS274" s="155"/>
      <c r="AT274" s="155"/>
      <c r="AU274" s="155"/>
      <c r="AV274" s="155"/>
      <c r="AW274" s="155"/>
      <c r="AX274" s="155"/>
      <c r="AY274" s="155"/>
      <c r="AZ274" s="155"/>
      <c r="BA274" s="155"/>
      <c r="BB274" s="155"/>
      <c r="BC274" s="155"/>
      <c r="BD274" s="155"/>
      <c r="BE274" s="155"/>
      <c r="BF274" s="155"/>
      <c r="BG274" s="155"/>
      <c r="BH274" s="155"/>
      <c r="BI274" s="155"/>
      <c r="BJ274" s="155"/>
      <c r="BK274" s="155"/>
      <c r="BL274" s="155"/>
      <c r="BM274" s="155"/>
      <c r="BN274" s="155"/>
      <c r="BO274" s="155"/>
      <c r="BP274" s="155"/>
      <c r="BQ274" s="155"/>
      <c r="BR274" s="155"/>
      <c r="BS274" s="155"/>
      <c r="BT274" s="155"/>
      <c r="BU274" s="155"/>
      <c r="BV274" s="155"/>
      <c r="BW274" s="155"/>
      <c r="BX274" s="155"/>
      <c r="BY274" s="155"/>
      <c r="BZ274" s="155"/>
      <c r="CA274" s="155"/>
      <c r="CB274" s="155"/>
      <c r="CC274" s="155"/>
      <c r="CD274" s="155"/>
      <c r="CE274" s="155"/>
      <c r="CF274" s="155"/>
      <c r="CG274" s="155"/>
      <c r="CH274" s="155"/>
      <c r="CI274" s="10"/>
    </row>
    <row r="275" spans="1:87" x14ac:dyDescent="0.2">
      <c r="A275" s="8"/>
      <c r="B275" s="218"/>
      <c r="C275" s="218"/>
      <c r="D275" s="155"/>
      <c r="E275" s="155"/>
      <c r="F275" s="155"/>
      <c r="G275" s="155"/>
      <c r="H275" s="230"/>
      <c r="I275" s="257"/>
      <c r="J275" s="257"/>
      <c r="K275" s="218"/>
      <c r="L275" s="218"/>
      <c r="M275" s="247"/>
      <c r="N275" s="247"/>
      <c r="O275" s="247"/>
      <c r="P275" s="247"/>
      <c r="Q275" s="218"/>
      <c r="R275" s="155"/>
      <c r="S275" s="155"/>
      <c r="T275" s="155"/>
      <c r="U275" s="155"/>
      <c r="V275" s="155"/>
      <c r="W275" s="155"/>
      <c r="X275" s="155"/>
      <c r="Y275" s="155"/>
      <c r="Z275" s="155"/>
      <c r="AA275" s="155"/>
      <c r="AB275" s="155"/>
      <c r="AC275" s="155"/>
      <c r="AD275" s="155"/>
      <c r="AE275" s="155"/>
      <c r="AF275" s="155"/>
      <c r="AG275" s="155"/>
      <c r="AH275" s="155"/>
      <c r="AI275" s="155"/>
      <c r="AJ275" s="155"/>
      <c r="AK275" s="155"/>
      <c r="AL275" s="155"/>
      <c r="AM275" s="155"/>
      <c r="AN275" s="155"/>
      <c r="AO275" s="155"/>
      <c r="AP275" s="155"/>
      <c r="AQ275" s="155"/>
      <c r="AR275" s="155"/>
      <c r="AS275" s="155"/>
      <c r="AT275" s="155"/>
      <c r="AU275" s="155"/>
      <c r="AV275" s="155"/>
      <c r="AW275" s="155"/>
      <c r="AX275" s="155"/>
      <c r="AY275" s="155"/>
      <c r="AZ275" s="155"/>
      <c r="BA275" s="155"/>
      <c r="BB275" s="155"/>
      <c r="BC275" s="155"/>
      <c r="BD275" s="155"/>
      <c r="BE275" s="155"/>
      <c r="BF275" s="155"/>
      <c r="BG275" s="155"/>
      <c r="BH275" s="155"/>
      <c r="BI275" s="155"/>
      <c r="BJ275" s="155"/>
      <c r="BK275" s="155"/>
      <c r="BL275" s="155"/>
      <c r="BM275" s="155"/>
      <c r="BN275" s="155"/>
      <c r="BO275" s="155"/>
      <c r="BP275" s="155"/>
      <c r="BQ275" s="155"/>
      <c r="BR275" s="155"/>
      <c r="BS275" s="155"/>
      <c r="BT275" s="155"/>
      <c r="BU275" s="155"/>
      <c r="BV275" s="155"/>
      <c r="BW275" s="155"/>
      <c r="BX275" s="155"/>
      <c r="BY275" s="155"/>
      <c r="BZ275" s="155"/>
      <c r="CA275" s="155"/>
      <c r="CB275" s="155"/>
      <c r="CC275" s="155"/>
      <c r="CD275" s="155"/>
      <c r="CE275" s="155"/>
      <c r="CF275" s="155"/>
      <c r="CG275" s="155"/>
      <c r="CH275" s="155"/>
      <c r="CI275" s="10"/>
    </row>
    <row r="276" spans="1:87" x14ac:dyDescent="0.2">
      <c r="A276" s="8"/>
      <c r="B276" s="218"/>
      <c r="C276" s="218"/>
      <c r="D276" s="155"/>
      <c r="E276" s="155"/>
      <c r="F276" s="155"/>
      <c r="G276" s="155"/>
      <c r="H276" s="230"/>
      <c r="I276" s="257"/>
      <c r="J276" s="257"/>
      <c r="K276" s="218"/>
      <c r="L276" s="218"/>
      <c r="M276" s="247"/>
      <c r="N276" s="247"/>
      <c r="O276" s="247"/>
      <c r="P276" s="247"/>
      <c r="Q276" s="218"/>
      <c r="R276" s="155"/>
      <c r="S276" s="155"/>
      <c r="T276" s="155"/>
      <c r="U276" s="155"/>
      <c r="V276" s="155"/>
      <c r="W276" s="155"/>
      <c r="X276" s="155"/>
      <c r="Y276" s="155"/>
      <c r="Z276" s="155"/>
      <c r="AA276" s="155"/>
      <c r="AB276" s="155"/>
      <c r="AC276" s="155"/>
      <c r="AD276" s="155"/>
      <c r="AE276" s="155"/>
      <c r="AF276" s="155"/>
      <c r="AG276" s="155"/>
      <c r="AH276" s="155"/>
      <c r="AI276" s="155"/>
      <c r="AJ276" s="155"/>
      <c r="AK276" s="155"/>
      <c r="AL276" s="155"/>
      <c r="AM276" s="155"/>
      <c r="AN276" s="155"/>
      <c r="AO276" s="155"/>
      <c r="AP276" s="155"/>
      <c r="AQ276" s="155"/>
      <c r="AR276" s="155"/>
      <c r="AS276" s="155"/>
      <c r="AT276" s="155"/>
      <c r="AU276" s="155"/>
      <c r="AV276" s="155"/>
      <c r="AW276" s="155"/>
      <c r="AX276" s="155"/>
      <c r="AY276" s="155"/>
      <c r="AZ276" s="155"/>
      <c r="BA276" s="155"/>
      <c r="BB276" s="155"/>
      <c r="BC276" s="155"/>
      <c r="BD276" s="155"/>
      <c r="BE276" s="155"/>
      <c r="BF276" s="155"/>
      <c r="BG276" s="155"/>
      <c r="BH276" s="155"/>
      <c r="BI276" s="155"/>
      <c r="BJ276" s="155"/>
      <c r="BK276" s="155"/>
      <c r="BL276" s="155"/>
      <c r="BM276" s="155"/>
      <c r="BN276" s="155"/>
      <c r="BO276" s="155"/>
      <c r="BP276" s="155"/>
      <c r="BQ276" s="155"/>
      <c r="BR276" s="155"/>
      <c r="BS276" s="155"/>
      <c r="BT276" s="155"/>
      <c r="BU276" s="155"/>
      <c r="BV276" s="155"/>
      <c r="BW276" s="155"/>
      <c r="BX276" s="155"/>
      <c r="BY276" s="155"/>
      <c r="BZ276" s="155"/>
      <c r="CA276" s="155"/>
      <c r="CB276" s="155"/>
      <c r="CC276" s="155"/>
      <c r="CD276" s="155"/>
      <c r="CE276" s="155"/>
      <c r="CF276" s="155"/>
      <c r="CG276" s="155"/>
      <c r="CH276" s="155"/>
      <c r="CI276" s="10"/>
    </row>
    <row r="277" spans="1:87" x14ac:dyDescent="0.2">
      <c r="A277" s="8"/>
      <c r="B277" s="218"/>
      <c r="C277" s="218"/>
      <c r="D277" s="155"/>
      <c r="E277" s="155"/>
      <c r="F277" s="155"/>
      <c r="G277" s="155"/>
      <c r="H277" s="230"/>
      <c r="I277" s="257"/>
      <c r="J277" s="257"/>
      <c r="K277" s="218"/>
      <c r="L277" s="218"/>
      <c r="M277" s="247"/>
      <c r="N277" s="247"/>
      <c r="O277" s="247"/>
      <c r="P277" s="247"/>
      <c r="Q277" s="218"/>
      <c r="R277" s="155"/>
      <c r="S277" s="155"/>
      <c r="T277" s="155"/>
      <c r="U277" s="155"/>
      <c r="V277" s="155"/>
      <c r="W277" s="155"/>
      <c r="X277" s="155"/>
      <c r="Y277" s="155"/>
      <c r="Z277" s="155"/>
      <c r="AA277" s="155"/>
      <c r="AB277" s="155"/>
      <c r="AC277" s="155"/>
      <c r="AD277" s="155"/>
      <c r="AE277" s="155"/>
      <c r="AF277" s="155"/>
      <c r="AG277" s="155"/>
      <c r="AH277" s="155"/>
      <c r="AI277" s="155"/>
      <c r="AJ277" s="155"/>
      <c r="AK277" s="155"/>
      <c r="AL277" s="155"/>
      <c r="AM277" s="155"/>
      <c r="AN277" s="155"/>
      <c r="AO277" s="155"/>
      <c r="AP277" s="155"/>
      <c r="AQ277" s="155"/>
      <c r="AR277" s="155"/>
      <c r="AS277" s="155"/>
      <c r="AT277" s="155"/>
      <c r="AU277" s="155"/>
      <c r="AV277" s="155"/>
      <c r="AW277" s="155"/>
      <c r="AX277" s="155"/>
      <c r="AY277" s="155"/>
      <c r="AZ277" s="155"/>
      <c r="BA277" s="155"/>
      <c r="BB277" s="155"/>
      <c r="BC277" s="155"/>
      <c r="BD277" s="155"/>
      <c r="BE277" s="155"/>
      <c r="BF277" s="155"/>
      <c r="BG277" s="155"/>
      <c r="BH277" s="155"/>
      <c r="BI277" s="155"/>
      <c r="BJ277" s="155"/>
      <c r="BK277" s="155"/>
      <c r="BL277" s="155"/>
      <c r="BM277" s="155"/>
      <c r="BN277" s="155"/>
      <c r="BO277" s="155"/>
      <c r="BP277" s="155"/>
      <c r="BQ277" s="155"/>
      <c r="BR277" s="155"/>
      <c r="BS277" s="155"/>
      <c r="BT277" s="155"/>
      <c r="BU277" s="155"/>
      <c r="BV277" s="155"/>
      <c r="BW277" s="155"/>
      <c r="BX277" s="155"/>
      <c r="BY277" s="155"/>
      <c r="BZ277" s="155"/>
      <c r="CA277" s="155"/>
      <c r="CB277" s="155"/>
      <c r="CC277" s="155"/>
      <c r="CD277" s="155"/>
      <c r="CE277" s="155"/>
      <c r="CF277" s="155"/>
      <c r="CG277" s="155"/>
      <c r="CH277" s="155"/>
      <c r="CI277" s="10"/>
    </row>
    <row r="278" spans="1:87" x14ac:dyDescent="0.2">
      <c r="A278" s="8"/>
      <c r="B278" s="218"/>
      <c r="C278" s="218"/>
      <c r="D278" s="155"/>
      <c r="E278" s="155"/>
      <c r="F278" s="155"/>
      <c r="G278" s="155"/>
      <c r="H278" s="230"/>
      <c r="I278" s="257"/>
      <c r="J278" s="257"/>
      <c r="K278" s="218"/>
      <c r="L278" s="218"/>
      <c r="M278" s="247"/>
      <c r="N278" s="247"/>
      <c r="O278" s="247"/>
      <c r="P278" s="247"/>
      <c r="Q278" s="218"/>
      <c r="R278" s="155"/>
      <c r="S278" s="155"/>
      <c r="T278" s="155"/>
      <c r="U278" s="155"/>
      <c r="V278" s="155"/>
      <c r="W278" s="155"/>
      <c r="X278" s="155"/>
      <c r="Y278" s="155"/>
      <c r="Z278" s="155"/>
      <c r="AA278" s="155"/>
      <c r="AB278" s="155"/>
      <c r="AC278" s="155"/>
      <c r="AD278" s="155"/>
      <c r="AE278" s="155"/>
      <c r="AF278" s="155"/>
      <c r="AG278" s="155"/>
      <c r="AH278" s="155"/>
      <c r="AI278" s="155"/>
      <c r="AJ278" s="155"/>
      <c r="AK278" s="155"/>
      <c r="AL278" s="155"/>
      <c r="AM278" s="155"/>
      <c r="AN278" s="155"/>
      <c r="AO278" s="155"/>
      <c r="AP278" s="155"/>
      <c r="AQ278" s="155"/>
      <c r="AR278" s="155"/>
      <c r="AS278" s="155"/>
      <c r="AT278" s="155"/>
      <c r="AU278" s="155"/>
      <c r="AV278" s="155"/>
      <c r="AW278" s="155"/>
      <c r="AX278" s="155"/>
      <c r="AY278" s="155"/>
      <c r="AZ278" s="155"/>
      <c r="BA278" s="155"/>
      <c r="BB278" s="155"/>
      <c r="BC278" s="155"/>
      <c r="BD278" s="155"/>
      <c r="BE278" s="155"/>
      <c r="BF278" s="155"/>
      <c r="BG278" s="155"/>
      <c r="BH278" s="155"/>
      <c r="BI278" s="155"/>
      <c r="BJ278" s="155"/>
      <c r="BK278" s="155"/>
      <c r="BL278" s="155"/>
      <c r="BM278" s="155"/>
      <c r="BN278" s="155"/>
      <c r="BO278" s="155"/>
      <c r="BP278" s="155"/>
      <c r="BQ278" s="155"/>
      <c r="BR278" s="155"/>
      <c r="BS278" s="155"/>
      <c r="BT278" s="155"/>
      <c r="BU278" s="155"/>
      <c r="BV278" s="155"/>
      <c r="BW278" s="155"/>
      <c r="BX278" s="155"/>
      <c r="BY278" s="155"/>
      <c r="BZ278" s="155"/>
      <c r="CA278" s="155"/>
      <c r="CB278" s="155"/>
      <c r="CC278" s="155"/>
      <c r="CD278" s="155"/>
      <c r="CE278" s="155"/>
      <c r="CF278" s="155"/>
      <c r="CG278" s="155"/>
      <c r="CH278" s="155"/>
      <c r="CI278" s="10"/>
    </row>
    <row r="279" spans="1:87" x14ac:dyDescent="0.2">
      <c r="A279" s="8"/>
      <c r="B279" s="218"/>
      <c r="C279" s="218"/>
      <c r="D279" s="155"/>
      <c r="E279" s="155"/>
      <c r="F279" s="155"/>
      <c r="G279" s="155"/>
      <c r="H279" s="230"/>
      <c r="I279" s="257"/>
      <c r="J279" s="257"/>
      <c r="K279" s="218"/>
      <c r="L279" s="218"/>
      <c r="M279" s="247"/>
      <c r="N279" s="247"/>
      <c r="O279" s="247"/>
      <c r="P279" s="247"/>
      <c r="Q279" s="218"/>
      <c r="R279" s="155"/>
      <c r="S279" s="155"/>
      <c r="T279" s="155"/>
      <c r="U279" s="155"/>
      <c r="V279" s="155"/>
      <c r="W279" s="155"/>
      <c r="X279" s="155"/>
      <c r="Y279" s="155"/>
      <c r="Z279" s="155"/>
      <c r="AA279" s="155"/>
      <c r="AB279" s="155"/>
      <c r="AC279" s="155"/>
      <c r="AD279" s="155"/>
      <c r="AE279" s="155"/>
      <c r="AF279" s="155"/>
      <c r="AG279" s="155"/>
      <c r="AH279" s="155"/>
      <c r="AI279" s="155"/>
      <c r="AJ279" s="155"/>
      <c r="AK279" s="155"/>
      <c r="AL279" s="155"/>
      <c r="AM279" s="155"/>
      <c r="AN279" s="155"/>
      <c r="AO279" s="155"/>
      <c r="AP279" s="155"/>
      <c r="AQ279" s="155"/>
      <c r="AR279" s="155"/>
      <c r="AS279" s="155"/>
      <c r="AT279" s="155"/>
      <c r="AU279" s="155"/>
      <c r="AV279" s="155"/>
      <c r="AW279" s="155"/>
      <c r="AX279" s="155"/>
      <c r="AY279" s="155"/>
      <c r="AZ279" s="155"/>
      <c r="BA279" s="155"/>
      <c r="BB279" s="155"/>
      <c r="BC279" s="155"/>
      <c r="BD279" s="155"/>
      <c r="BE279" s="155"/>
      <c r="BF279" s="155"/>
      <c r="BG279" s="155"/>
      <c r="BH279" s="155"/>
      <c r="BI279" s="155"/>
      <c r="BJ279" s="155"/>
      <c r="BK279" s="155"/>
      <c r="BL279" s="155"/>
      <c r="BM279" s="155"/>
      <c r="BN279" s="155"/>
      <c r="BO279" s="155"/>
      <c r="BP279" s="155"/>
      <c r="BQ279" s="155"/>
      <c r="BR279" s="155"/>
      <c r="BS279" s="155"/>
      <c r="BT279" s="155"/>
      <c r="BU279" s="155"/>
      <c r="BV279" s="155"/>
      <c r="BW279" s="155"/>
      <c r="BX279" s="155"/>
      <c r="BY279" s="155"/>
      <c r="BZ279" s="155"/>
      <c r="CA279" s="155"/>
      <c r="CB279" s="155"/>
      <c r="CC279" s="155"/>
      <c r="CD279" s="155"/>
      <c r="CE279" s="155"/>
      <c r="CF279" s="155"/>
      <c r="CG279" s="155"/>
      <c r="CH279" s="155"/>
      <c r="CI279" s="10"/>
    </row>
    <row r="280" spans="1:87" x14ac:dyDescent="0.2">
      <c r="A280" s="8"/>
      <c r="B280" s="218"/>
      <c r="C280" s="218"/>
      <c r="D280" s="155"/>
      <c r="E280" s="155"/>
      <c r="F280" s="155"/>
      <c r="G280" s="155"/>
      <c r="H280" s="230"/>
      <c r="I280" s="257"/>
      <c r="J280" s="257"/>
      <c r="K280" s="218"/>
      <c r="L280" s="218"/>
      <c r="M280" s="247"/>
      <c r="N280" s="247"/>
      <c r="O280" s="247"/>
      <c r="P280" s="247"/>
      <c r="Q280" s="218"/>
      <c r="R280" s="155"/>
      <c r="S280" s="155"/>
      <c r="T280" s="155"/>
      <c r="U280" s="155"/>
      <c r="V280" s="155"/>
      <c r="W280" s="155"/>
      <c r="X280" s="155"/>
      <c r="Y280" s="155"/>
      <c r="Z280" s="155"/>
      <c r="AA280" s="155"/>
      <c r="AB280" s="155"/>
      <c r="AC280" s="155"/>
      <c r="AD280" s="155"/>
      <c r="AE280" s="155"/>
      <c r="AF280" s="155"/>
      <c r="AG280" s="155"/>
      <c r="AH280" s="155"/>
      <c r="AI280" s="155"/>
      <c r="AJ280" s="155"/>
      <c r="AK280" s="155"/>
      <c r="AL280" s="155"/>
      <c r="AM280" s="155"/>
      <c r="AN280" s="155"/>
      <c r="AO280" s="155"/>
      <c r="AP280" s="155"/>
      <c r="AQ280" s="155"/>
      <c r="AR280" s="155"/>
      <c r="AS280" s="155"/>
      <c r="AT280" s="155"/>
      <c r="AU280" s="155"/>
      <c r="AV280" s="155"/>
      <c r="AW280" s="155"/>
      <c r="AX280" s="155"/>
      <c r="AY280" s="155"/>
      <c r="AZ280" s="155"/>
      <c r="BA280" s="155"/>
      <c r="BB280" s="155"/>
      <c r="BC280" s="155"/>
      <c r="BD280" s="155"/>
      <c r="BE280" s="155"/>
      <c r="BF280" s="155"/>
      <c r="BG280" s="155"/>
      <c r="BH280" s="155"/>
      <c r="BI280" s="155"/>
      <c r="BJ280" s="155"/>
      <c r="BK280" s="155"/>
      <c r="BL280" s="155"/>
      <c r="BM280" s="155"/>
      <c r="BN280" s="155"/>
      <c r="BO280" s="155"/>
      <c r="BP280" s="155"/>
      <c r="BQ280" s="155"/>
      <c r="BR280" s="155"/>
      <c r="BS280" s="155"/>
      <c r="BT280" s="155"/>
      <c r="BU280" s="155"/>
      <c r="BV280" s="155"/>
      <c r="BW280" s="155"/>
      <c r="BX280" s="155"/>
      <c r="BY280" s="155"/>
      <c r="BZ280" s="155"/>
      <c r="CA280" s="155"/>
      <c r="CB280" s="155"/>
      <c r="CC280" s="155"/>
      <c r="CD280" s="155"/>
      <c r="CE280" s="155"/>
      <c r="CF280" s="155"/>
      <c r="CG280" s="155"/>
      <c r="CH280" s="155"/>
      <c r="CI280" s="10"/>
    </row>
    <row r="281" spans="1:87" x14ac:dyDescent="0.2">
      <c r="A281" s="8"/>
      <c r="B281" s="218"/>
      <c r="C281" s="218"/>
      <c r="D281" s="155"/>
      <c r="E281" s="155"/>
      <c r="F281" s="155"/>
      <c r="G281" s="155"/>
      <c r="H281" s="230"/>
      <c r="I281" s="257"/>
      <c r="J281" s="257"/>
      <c r="K281" s="218"/>
      <c r="L281" s="218"/>
      <c r="M281" s="247"/>
      <c r="N281" s="247"/>
      <c r="O281" s="247"/>
      <c r="P281" s="247"/>
      <c r="Q281" s="218"/>
      <c r="R281" s="155"/>
      <c r="S281" s="155"/>
      <c r="T281" s="155"/>
      <c r="U281" s="155"/>
      <c r="V281" s="155"/>
      <c r="W281" s="155"/>
      <c r="X281" s="155"/>
      <c r="Y281" s="155"/>
      <c r="Z281" s="155"/>
      <c r="AA281" s="155"/>
      <c r="AB281" s="155"/>
      <c r="AC281" s="155"/>
      <c r="AD281" s="155"/>
      <c r="AE281" s="155"/>
      <c r="AF281" s="155"/>
      <c r="AG281" s="155"/>
      <c r="AH281" s="155"/>
      <c r="AI281" s="155"/>
      <c r="AJ281" s="155"/>
      <c r="AK281" s="155"/>
      <c r="AL281" s="155"/>
      <c r="AM281" s="155"/>
      <c r="AN281" s="155"/>
      <c r="AO281" s="155"/>
      <c r="AP281" s="155"/>
      <c r="AQ281" s="155"/>
      <c r="AR281" s="155"/>
      <c r="AS281" s="155"/>
      <c r="AT281" s="155"/>
      <c r="AU281" s="155"/>
      <c r="AV281" s="155"/>
      <c r="AW281" s="155"/>
      <c r="AX281" s="155"/>
      <c r="AY281" s="155"/>
      <c r="AZ281" s="155"/>
      <c r="BA281" s="155"/>
      <c r="BB281" s="155"/>
      <c r="BC281" s="155"/>
      <c r="BD281" s="155"/>
      <c r="BE281" s="155"/>
      <c r="BF281" s="155"/>
      <c r="BG281" s="155"/>
      <c r="BH281" s="155"/>
      <c r="BI281" s="155"/>
      <c r="BJ281" s="155"/>
      <c r="BK281" s="155"/>
      <c r="BL281" s="155"/>
      <c r="BM281" s="155"/>
      <c r="BN281" s="155"/>
      <c r="BO281" s="155"/>
      <c r="BP281" s="155"/>
      <c r="BQ281" s="155"/>
      <c r="BR281" s="155"/>
      <c r="BS281" s="155"/>
      <c r="BT281" s="155"/>
      <c r="BU281" s="155"/>
      <c r="BV281" s="155"/>
      <c r="BW281" s="155"/>
      <c r="BX281" s="155"/>
      <c r="BY281" s="155"/>
      <c r="BZ281" s="155"/>
      <c r="CA281" s="155"/>
      <c r="CB281" s="155"/>
      <c r="CC281" s="155"/>
      <c r="CD281" s="155"/>
      <c r="CE281" s="155"/>
      <c r="CF281" s="155"/>
      <c r="CG281" s="155"/>
      <c r="CH281" s="155"/>
      <c r="CI281" s="10"/>
    </row>
    <row r="282" spans="1:87" x14ac:dyDescent="0.2">
      <c r="A282" s="8"/>
      <c r="B282" s="218"/>
      <c r="C282" s="218"/>
      <c r="D282" s="155"/>
      <c r="E282" s="155"/>
      <c r="F282" s="155"/>
      <c r="G282" s="155"/>
      <c r="H282" s="230"/>
      <c r="I282" s="257"/>
      <c r="J282" s="257"/>
      <c r="K282" s="218"/>
      <c r="L282" s="218"/>
      <c r="M282" s="247"/>
      <c r="N282" s="247"/>
      <c r="O282" s="247"/>
      <c r="P282" s="247"/>
      <c r="Q282" s="218"/>
      <c r="R282" s="155"/>
      <c r="S282" s="155"/>
      <c r="T282" s="155"/>
      <c r="U282" s="155"/>
      <c r="V282" s="155"/>
      <c r="W282" s="155"/>
      <c r="X282" s="155"/>
      <c r="Y282" s="155"/>
      <c r="Z282" s="155"/>
      <c r="AA282" s="155"/>
      <c r="AB282" s="155"/>
      <c r="AC282" s="155"/>
      <c r="AD282" s="155"/>
      <c r="AE282" s="155"/>
      <c r="AF282" s="155"/>
      <c r="AG282" s="155"/>
      <c r="AH282" s="155"/>
      <c r="AI282" s="155"/>
      <c r="AJ282" s="155"/>
      <c r="AK282" s="155"/>
      <c r="AL282" s="155"/>
      <c r="AM282" s="155"/>
      <c r="AN282" s="155"/>
      <c r="AO282" s="155"/>
      <c r="AP282" s="155"/>
      <c r="AQ282" s="155"/>
      <c r="AR282" s="155"/>
      <c r="AS282" s="155"/>
      <c r="AT282" s="155"/>
      <c r="AU282" s="155"/>
      <c r="AV282" s="155"/>
      <c r="AW282" s="155"/>
      <c r="AX282" s="155"/>
      <c r="AY282" s="155"/>
      <c r="AZ282" s="155"/>
      <c r="BA282" s="155"/>
      <c r="BB282" s="155"/>
      <c r="BC282" s="155"/>
      <c r="BD282" s="155"/>
      <c r="BE282" s="155"/>
      <c r="BF282" s="155"/>
      <c r="BG282" s="155"/>
      <c r="BH282" s="155"/>
      <c r="BI282" s="155"/>
      <c r="BJ282" s="155"/>
      <c r="BK282" s="155"/>
      <c r="BL282" s="155"/>
      <c r="BM282" s="155"/>
      <c r="BN282" s="155"/>
      <c r="BO282" s="155"/>
      <c r="BP282" s="155"/>
      <c r="BQ282" s="155"/>
      <c r="BR282" s="155"/>
      <c r="BS282" s="155"/>
      <c r="BT282" s="155"/>
      <c r="BU282" s="155"/>
      <c r="BV282" s="155"/>
      <c r="BW282" s="155"/>
      <c r="BX282" s="155"/>
      <c r="BY282" s="155"/>
      <c r="BZ282" s="155"/>
      <c r="CA282" s="155"/>
      <c r="CB282" s="155"/>
      <c r="CC282" s="155"/>
      <c r="CD282" s="155"/>
      <c r="CE282" s="155"/>
      <c r="CF282" s="155"/>
      <c r="CG282" s="155"/>
      <c r="CH282" s="155"/>
      <c r="CI282" s="10"/>
    </row>
    <row r="283" spans="1:87" x14ac:dyDescent="0.2">
      <c r="A283" s="8"/>
      <c r="B283" s="218"/>
      <c r="C283" s="218"/>
      <c r="D283" s="155"/>
      <c r="E283" s="155"/>
      <c r="F283" s="155"/>
      <c r="G283" s="155"/>
      <c r="H283" s="230"/>
      <c r="I283" s="257"/>
      <c r="J283" s="257"/>
      <c r="K283" s="218"/>
      <c r="L283" s="218"/>
      <c r="M283" s="247"/>
      <c r="N283" s="247"/>
      <c r="O283" s="247"/>
      <c r="P283" s="247"/>
      <c r="Q283" s="218"/>
      <c r="R283" s="155"/>
      <c r="S283" s="155"/>
      <c r="T283" s="155"/>
      <c r="U283" s="155"/>
      <c r="V283" s="155"/>
      <c r="W283" s="155"/>
      <c r="X283" s="155"/>
      <c r="Y283" s="155"/>
      <c r="Z283" s="155"/>
      <c r="AA283" s="155"/>
      <c r="AB283" s="155"/>
      <c r="AC283" s="155"/>
      <c r="AD283" s="155"/>
      <c r="AE283" s="155"/>
      <c r="AF283" s="155"/>
      <c r="AG283" s="155"/>
      <c r="AH283" s="155"/>
      <c r="AI283" s="155"/>
      <c r="AJ283" s="155"/>
      <c r="AK283" s="155"/>
      <c r="AL283" s="155"/>
      <c r="AM283" s="155"/>
      <c r="AN283" s="155"/>
      <c r="AO283" s="155"/>
      <c r="AP283" s="155"/>
      <c r="AQ283" s="155"/>
      <c r="AR283" s="155"/>
      <c r="AS283" s="155"/>
      <c r="AT283" s="155"/>
      <c r="AU283" s="155"/>
      <c r="AV283" s="155"/>
      <c r="AW283" s="155"/>
      <c r="AX283" s="155"/>
      <c r="AY283" s="155"/>
      <c r="AZ283" s="155"/>
      <c r="BA283" s="155"/>
      <c r="BB283" s="155"/>
      <c r="BC283" s="155"/>
      <c r="BD283" s="155"/>
      <c r="BE283" s="155"/>
      <c r="BF283" s="155"/>
      <c r="BG283" s="155"/>
      <c r="BH283" s="155"/>
      <c r="BI283" s="155"/>
      <c r="BJ283" s="155"/>
      <c r="BK283" s="155"/>
      <c r="BL283" s="155"/>
      <c r="BM283" s="155"/>
      <c r="BN283" s="155"/>
      <c r="BO283" s="155"/>
      <c r="BP283" s="155"/>
      <c r="BQ283" s="155"/>
      <c r="BR283" s="155"/>
      <c r="BS283" s="155"/>
      <c r="BT283" s="155"/>
      <c r="BU283" s="155"/>
      <c r="BV283" s="155"/>
      <c r="BW283" s="155"/>
      <c r="BX283" s="155"/>
      <c r="BY283" s="155"/>
      <c r="BZ283" s="155"/>
      <c r="CA283" s="155"/>
      <c r="CB283" s="155"/>
      <c r="CC283" s="155"/>
      <c r="CD283" s="155"/>
      <c r="CE283" s="155"/>
      <c r="CF283" s="155"/>
      <c r="CG283" s="155"/>
      <c r="CH283" s="155"/>
      <c r="CI283" s="10"/>
    </row>
    <row r="284" spans="1:87" x14ac:dyDescent="0.2">
      <c r="A284" s="8"/>
      <c r="B284" s="218"/>
      <c r="C284" s="218"/>
      <c r="D284" s="155"/>
      <c r="E284" s="155"/>
      <c r="F284" s="155"/>
      <c r="G284" s="155"/>
      <c r="H284" s="230"/>
      <c r="I284" s="257"/>
      <c r="J284" s="257"/>
      <c r="K284" s="218"/>
      <c r="L284" s="218"/>
      <c r="M284" s="247"/>
      <c r="N284" s="247"/>
      <c r="O284" s="247"/>
      <c r="P284" s="247"/>
      <c r="Q284" s="218"/>
      <c r="R284" s="155"/>
      <c r="S284" s="155"/>
      <c r="T284" s="155"/>
      <c r="U284" s="155"/>
      <c r="V284" s="155"/>
      <c r="W284" s="155"/>
      <c r="X284" s="155"/>
      <c r="Y284" s="155"/>
      <c r="Z284" s="155"/>
      <c r="AA284" s="155"/>
      <c r="AB284" s="155"/>
      <c r="AC284" s="155"/>
      <c r="AD284" s="155"/>
      <c r="AE284" s="155"/>
      <c r="AF284" s="155"/>
      <c r="AG284" s="155"/>
      <c r="AH284" s="155"/>
      <c r="AI284" s="155"/>
      <c r="AJ284" s="155"/>
      <c r="AK284" s="155"/>
      <c r="AL284" s="155"/>
      <c r="AM284" s="155"/>
      <c r="AN284" s="155"/>
      <c r="AO284" s="155"/>
      <c r="AP284" s="155"/>
      <c r="AQ284" s="155"/>
      <c r="AR284" s="155"/>
      <c r="AS284" s="155"/>
      <c r="AT284" s="155"/>
      <c r="AU284" s="155"/>
      <c r="AV284" s="155"/>
      <c r="AW284" s="155"/>
      <c r="AX284" s="155"/>
      <c r="AY284" s="155"/>
      <c r="AZ284" s="155"/>
      <c r="BA284" s="155"/>
      <c r="BB284" s="155"/>
      <c r="BC284" s="155"/>
      <c r="BD284" s="155"/>
      <c r="BE284" s="155"/>
      <c r="BF284" s="155"/>
      <c r="BG284" s="155"/>
      <c r="BH284" s="155"/>
      <c r="BI284" s="155"/>
      <c r="BJ284" s="155"/>
      <c r="BK284" s="155"/>
      <c r="BL284" s="155"/>
      <c r="BM284" s="155"/>
      <c r="BN284" s="155"/>
      <c r="BO284" s="155"/>
      <c r="BP284" s="155"/>
      <c r="BQ284" s="155"/>
      <c r="BR284" s="155"/>
      <c r="BS284" s="155"/>
      <c r="BT284" s="155"/>
      <c r="BU284" s="155"/>
      <c r="BV284" s="155"/>
      <c r="BW284" s="155"/>
      <c r="BX284" s="155"/>
      <c r="BY284" s="155"/>
      <c r="BZ284" s="155"/>
      <c r="CA284" s="155"/>
      <c r="CB284" s="155"/>
      <c r="CC284" s="155"/>
      <c r="CD284" s="155"/>
      <c r="CE284" s="155"/>
      <c r="CF284" s="155"/>
      <c r="CG284" s="155"/>
      <c r="CH284" s="155"/>
      <c r="CI284" s="10"/>
    </row>
    <row r="285" spans="1:87" x14ac:dyDescent="0.2">
      <c r="A285" s="8"/>
      <c r="B285" s="218"/>
      <c r="C285" s="218"/>
      <c r="D285" s="155"/>
      <c r="E285" s="155"/>
      <c r="F285" s="155"/>
      <c r="G285" s="155"/>
      <c r="H285" s="230"/>
      <c r="I285" s="257"/>
      <c r="J285" s="257"/>
      <c r="K285" s="218"/>
      <c r="L285" s="218"/>
      <c r="M285" s="247"/>
      <c r="N285" s="247"/>
      <c r="O285" s="247"/>
      <c r="P285" s="247"/>
      <c r="Q285" s="218"/>
      <c r="R285" s="155"/>
      <c r="S285" s="155"/>
      <c r="T285" s="155"/>
      <c r="U285" s="155"/>
      <c r="V285" s="155"/>
      <c r="W285" s="155"/>
      <c r="X285" s="155"/>
      <c r="Y285" s="155"/>
      <c r="Z285" s="155"/>
      <c r="AA285" s="155"/>
      <c r="AB285" s="155"/>
      <c r="AC285" s="155"/>
      <c r="AD285" s="155"/>
      <c r="AE285" s="155"/>
      <c r="AF285" s="155"/>
      <c r="AG285" s="155"/>
      <c r="AH285" s="155"/>
      <c r="AI285" s="155"/>
      <c r="AJ285" s="155"/>
      <c r="AK285" s="155"/>
      <c r="AL285" s="155"/>
      <c r="AM285" s="155"/>
      <c r="AN285" s="155"/>
      <c r="AO285" s="155"/>
      <c r="AP285" s="155"/>
      <c r="AQ285" s="155"/>
      <c r="AR285" s="155"/>
      <c r="AS285" s="155"/>
      <c r="AT285" s="155"/>
      <c r="AU285" s="155"/>
      <c r="AV285" s="155"/>
      <c r="AW285" s="155"/>
      <c r="AX285" s="155"/>
      <c r="AY285" s="155"/>
      <c r="AZ285" s="155"/>
      <c r="BA285" s="155"/>
      <c r="BB285" s="155"/>
      <c r="BC285" s="155"/>
      <c r="BD285" s="155"/>
      <c r="BE285" s="155"/>
      <c r="BF285" s="155"/>
      <c r="BG285" s="155"/>
      <c r="BH285" s="155"/>
      <c r="BI285" s="155"/>
      <c r="BJ285" s="155"/>
      <c r="BK285" s="155"/>
      <c r="BL285" s="155"/>
      <c r="BM285" s="155"/>
      <c r="BN285" s="155"/>
      <c r="BO285" s="155"/>
      <c r="BP285" s="155"/>
      <c r="BQ285" s="155"/>
      <c r="BR285" s="155"/>
      <c r="BS285" s="155"/>
      <c r="BT285" s="155"/>
      <c r="BU285" s="155"/>
      <c r="BV285" s="155"/>
      <c r="BW285" s="155"/>
      <c r="BX285" s="155"/>
      <c r="BY285" s="155"/>
      <c r="BZ285" s="155"/>
      <c r="CA285" s="155"/>
      <c r="CB285" s="155"/>
      <c r="CC285" s="155"/>
      <c r="CD285" s="155"/>
      <c r="CE285" s="155"/>
      <c r="CF285" s="155"/>
      <c r="CG285" s="155"/>
      <c r="CH285" s="155"/>
      <c r="CI285" s="10"/>
    </row>
    <row r="286" spans="1:87" x14ac:dyDescent="0.2">
      <c r="A286" s="8"/>
      <c r="B286" s="218"/>
      <c r="C286" s="218"/>
      <c r="D286" s="155"/>
      <c r="E286" s="155"/>
      <c r="F286" s="155"/>
      <c r="G286" s="155"/>
      <c r="H286" s="230"/>
      <c r="I286" s="257"/>
      <c r="J286" s="257"/>
      <c r="K286" s="218"/>
      <c r="L286" s="218"/>
      <c r="M286" s="247"/>
      <c r="N286" s="247"/>
      <c r="O286" s="247"/>
      <c r="P286" s="247"/>
      <c r="Q286" s="218"/>
      <c r="R286" s="155"/>
      <c r="S286" s="155"/>
      <c r="T286" s="155"/>
      <c r="U286" s="155"/>
      <c r="V286" s="155"/>
      <c r="W286" s="155"/>
      <c r="X286" s="155"/>
      <c r="Y286" s="155"/>
      <c r="Z286" s="155"/>
      <c r="AA286" s="155"/>
      <c r="AB286" s="155"/>
      <c r="AC286" s="155"/>
      <c r="AD286" s="155"/>
      <c r="AE286" s="155"/>
      <c r="AF286" s="155"/>
      <c r="AG286" s="155"/>
      <c r="AH286" s="155"/>
      <c r="AI286" s="155"/>
      <c r="AJ286" s="155"/>
      <c r="AK286" s="155"/>
      <c r="AL286" s="155"/>
      <c r="AM286" s="155"/>
      <c r="AN286" s="155"/>
      <c r="AO286" s="155"/>
      <c r="AP286" s="155"/>
      <c r="AQ286" s="155"/>
      <c r="AR286" s="155"/>
      <c r="AS286" s="155"/>
      <c r="AT286" s="155"/>
      <c r="AU286" s="155"/>
      <c r="AV286" s="155"/>
      <c r="AW286" s="155"/>
      <c r="AX286" s="155"/>
      <c r="AY286" s="155"/>
      <c r="AZ286" s="155"/>
      <c r="BA286" s="155"/>
      <c r="BB286" s="155"/>
      <c r="BC286" s="155"/>
      <c r="BD286" s="155"/>
      <c r="BE286" s="155"/>
      <c r="BF286" s="155"/>
      <c r="BG286" s="155"/>
      <c r="BH286" s="155"/>
      <c r="BI286" s="155"/>
      <c r="BJ286" s="155"/>
      <c r="BK286" s="155"/>
      <c r="BL286" s="155"/>
      <c r="BM286" s="155"/>
      <c r="BN286" s="155"/>
      <c r="BO286" s="155"/>
      <c r="BP286" s="155"/>
      <c r="BQ286" s="155"/>
      <c r="BR286" s="155"/>
      <c r="BS286" s="155"/>
      <c r="BT286" s="155"/>
      <c r="BU286" s="155"/>
      <c r="BV286" s="155"/>
      <c r="BW286" s="155"/>
      <c r="BX286" s="155"/>
      <c r="BY286" s="155"/>
      <c r="BZ286" s="155"/>
      <c r="CA286" s="155"/>
      <c r="CB286" s="155"/>
      <c r="CC286" s="155"/>
      <c r="CD286" s="155"/>
      <c r="CE286" s="155"/>
      <c r="CF286" s="155"/>
      <c r="CG286" s="155"/>
      <c r="CH286" s="155"/>
      <c r="CI286" s="10"/>
    </row>
    <row r="287" spans="1:87" x14ac:dyDescent="0.2">
      <c r="A287" s="8"/>
      <c r="B287" s="218"/>
      <c r="C287" s="218"/>
      <c r="D287" s="155"/>
      <c r="E287" s="155"/>
      <c r="F287" s="155"/>
      <c r="G287" s="155"/>
      <c r="H287" s="230"/>
      <c r="I287" s="257"/>
      <c r="J287" s="257"/>
      <c r="K287" s="218"/>
      <c r="L287" s="218"/>
      <c r="M287" s="247"/>
      <c r="N287" s="247"/>
      <c r="O287" s="247"/>
      <c r="P287" s="247"/>
      <c r="Q287" s="218"/>
      <c r="R287" s="155"/>
      <c r="S287" s="155"/>
      <c r="T287" s="155"/>
      <c r="U287" s="155"/>
      <c r="V287" s="155"/>
      <c r="W287" s="155"/>
      <c r="X287" s="155"/>
      <c r="Y287" s="155"/>
      <c r="Z287" s="155"/>
      <c r="AA287" s="155"/>
      <c r="AB287" s="155"/>
      <c r="AC287" s="155"/>
      <c r="AD287" s="155"/>
      <c r="AE287" s="155"/>
      <c r="AF287" s="155"/>
      <c r="AG287" s="155"/>
      <c r="AH287" s="155"/>
      <c r="AI287" s="155"/>
      <c r="AJ287" s="155"/>
      <c r="AK287" s="155"/>
      <c r="AL287" s="155"/>
      <c r="AM287" s="155"/>
      <c r="AN287" s="155"/>
      <c r="AO287" s="155"/>
      <c r="AP287" s="155"/>
      <c r="AQ287" s="155"/>
      <c r="AR287" s="155"/>
      <c r="AS287" s="155"/>
      <c r="AT287" s="155"/>
      <c r="AU287" s="155"/>
      <c r="AV287" s="155"/>
      <c r="AW287" s="155"/>
      <c r="AX287" s="155"/>
      <c r="AY287" s="155"/>
      <c r="AZ287" s="155"/>
      <c r="BA287" s="155"/>
      <c r="BB287" s="155"/>
      <c r="BC287" s="155"/>
      <c r="BD287" s="155"/>
      <c r="BE287" s="155"/>
      <c r="BF287" s="155"/>
      <c r="BG287" s="155"/>
      <c r="BH287" s="155"/>
      <c r="BI287" s="155"/>
      <c r="BJ287" s="155"/>
      <c r="BK287" s="155"/>
      <c r="BL287" s="155"/>
      <c r="BM287" s="155"/>
      <c r="BN287" s="155"/>
      <c r="BO287" s="155"/>
      <c r="BP287" s="155"/>
      <c r="BQ287" s="155"/>
      <c r="BR287" s="155"/>
      <c r="BS287" s="155"/>
      <c r="BT287" s="155"/>
      <c r="BU287" s="155"/>
      <c r="BV287" s="155"/>
      <c r="BW287" s="155"/>
      <c r="BX287" s="155"/>
      <c r="BY287" s="155"/>
      <c r="BZ287" s="155"/>
      <c r="CA287" s="155"/>
      <c r="CB287" s="155"/>
      <c r="CC287" s="155"/>
      <c r="CD287" s="155"/>
      <c r="CE287" s="155"/>
      <c r="CF287" s="155"/>
      <c r="CG287" s="155"/>
      <c r="CH287" s="155"/>
      <c r="CI287" s="10"/>
    </row>
    <row r="288" spans="1:87" x14ac:dyDescent="0.2">
      <c r="A288" s="8"/>
      <c r="B288" s="218"/>
      <c r="C288" s="218"/>
      <c r="D288" s="155"/>
      <c r="E288" s="155"/>
      <c r="F288" s="155"/>
      <c r="G288" s="155"/>
      <c r="H288" s="230"/>
      <c r="I288" s="257"/>
      <c r="J288" s="257"/>
      <c r="K288" s="218"/>
      <c r="L288" s="218"/>
      <c r="M288" s="247"/>
      <c r="N288" s="247"/>
      <c r="O288" s="247"/>
      <c r="P288" s="247"/>
      <c r="Q288" s="218"/>
      <c r="R288" s="155"/>
      <c r="S288" s="155"/>
      <c r="T288" s="155"/>
      <c r="U288" s="155"/>
      <c r="V288" s="155"/>
      <c r="W288" s="155"/>
      <c r="X288" s="155"/>
      <c r="Y288" s="155"/>
      <c r="Z288" s="155"/>
      <c r="AA288" s="155"/>
      <c r="AB288" s="155"/>
      <c r="AC288" s="155"/>
      <c r="AD288" s="155"/>
      <c r="AE288" s="155"/>
      <c r="AF288" s="155"/>
      <c r="AG288" s="155"/>
      <c r="AH288" s="155"/>
      <c r="AI288" s="155"/>
      <c r="AJ288" s="155"/>
      <c r="AK288" s="155"/>
      <c r="AL288" s="155"/>
      <c r="AM288" s="155"/>
      <c r="AN288" s="155"/>
      <c r="AO288" s="155"/>
      <c r="AP288" s="155"/>
      <c r="AQ288" s="155"/>
      <c r="AR288" s="155"/>
      <c r="AS288" s="155"/>
      <c r="AT288" s="155"/>
      <c r="AU288" s="155"/>
      <c r="AV288" s="155"/>
      <c r="AW288" s="155"/>
      <c r="AX288" s="155"/>
      <c r="AY288" s="155"/>
      <c r="AZ288" s="155"/>
      <c r="BA288" s="155"/>
      <c r="BB288" s="155"/>
      <c r="BC288" s="155"/>
      <c r="BD288" s="155"/>
      <c r="BE288" s="155"/>
      <c r="BF288" s="155"/>
      <c r="BG288" s="155"/>
      <c r="BH288" s="155"/>
      <c r="BI288" s="155"/>
      <c r="BJ288" s="155"/>
      <c r="BK288" s="155"/>
      <c r="BL288" s="155"/>
      <c r="BM288" s="155"/>
      <c r="BN288" s="155"/>
      <c r="BO288" s="155"/>
      <c r="BP288" s="155"/>
      <c r="BQ288" s="155"/>
      <c r="BR288" s="155"/>
      <c r="BS288" s="155"/>
      <c r="BT288" s="155"/>
      <c r="BU288" s="155"/>
      <c r="BV288" s="155"/>
      <c r="BW288" s="155"/>
      <c r="BX288" s="155"/>
      <c r="BY288" s="155"/>
      <c r="BZ288" s="155"/>
      <c r="CA288" s="155"/>
      <c r="CB288" s="155"/>
      <c r="CC288" s="155"/>
      <c r="CD288" s="155"/>
      <c r="CE288" s="155"/>
      <c r="CF288" s="155"/>
      <c r="CG288" s="155"/>
      <c r="CH288" s="155"/>
      <c r="CI288" s="10"/>
    </row>
    <row r="289" spans="1:87" x14ac:dyDescent="0.2">
      <c r="A289" s="8"/>
      <c r="B289" s="218"/>
      <c r="C289" s="218"/>
      <c r="D289" s="155"/>
      <c r="E289" s="155"/>
      <c r="F289" s="155"/>
      <c r="G289" s="155"/>
      <c r="H289" s="230"/>
      <c r="I289" s="257"/>
      <c r="J289" s="257"/>
      <c r="K289" s="218"/>
      <c r="L289" s="218"/>
      <c r="M289" s="247"/>
      <c r="N289" s="247"/>
      <c r="O289" s="247"/>
      <c r="P289" s="247"/>
      <c r="Q289" s="218"/>
      <c r="R289" s="155"/>
      <c r="S289" s="155"/>
      <c r="T289" s="155"/>
      <c r="U289" s="155"/>
      <c r="V289" s="155"/>
      <c r="W289" s="155"/>
      <c r="X289" s="155"/>
      <c r="Y289" s="155"/>
      <c r="Z289" s="155"/>
      <c r="AA289" s="155"/>
      <c r="AB289" s="155"/>
      <c r="AC289" s="155"/>
      <c r="AD289" s="155"/>
      <c r="AE289" s="155"/>
      <c r="AF289" s="155"/>
      <c r="AG289" s="155"/>
      <c r="AH289" s="155"/>
      <c r="AI289" s="155"/>
      <c r="AJ289" s="155"/>
      <c r="AK289" s="155"/>
      <c r="AL289" s="155"/>
      <c r="AM289" s="155"/>
      <c r="AN289" s="155"/>
      <c r="AO289" s="155"/>
      <c r="AP289" s="155"/>
      <c r="AQ289" s="155"/>
      <c r="AR289" s="155"/>
      <c r="AS289" s="155"/>
      <c r="AT289" s="155"/>
      <c r="AU289" s="155"/>
      <c r="AV289" s="155"/>
      <c r="AW289" s="155"/>
      <c r="AX289" s="155"/>
      <c r="AY289" s="155"/>
      <c r="AZ289" s="155"/>
      <c r="BA289" s="155"/>
      <c r="BB289" s="155"/>
      <c r="BC289" s="155"/>
      <c r="BD289" s="155"/>
      <c r="BE289" s="155"/>
      <c r="BF289" s="155"/>
      <c r="BG289" s="155"/>
      <c r="BH289" s="155"/>
      <c r="BI289" s="155"/>
      <c r="BJ289" s="155"/>
      <c r="BK289" s="155"/>
      <c r="BL289" s="155"/>
      <c r="BM289" s="155"/>
      <c r="BN289" s="155"/>
      <c r="BO289" s="155"/>
      <c r="BP289" s="155"/>
      <c r="BQ289" s="155"/>
      <c r="BR289" s="155"/>
      <c r="BS289" s="155"/>
      <c r="BT289" s="155"/>
      <c r="BU289" s="155"/>
      <c r="BV289" s="155"/>
      <c r="BW289" s="155"/>
      <c r="BX289" s="155"/>
      <c r="BY289" s="155"/>
      <c r="BZ289" s="155"/>
      <c r="CA289" s="155"/>
      <c r="CB289" s="155"/>
      <c r="CC289" s="155"/>
      <c r="CD289" s="155"/>
      <c r="CE289" s="155"/>
      <c r="CF289" s="155"/>
      <c r="CG289" s="155"/>
      <c r="CH289" s="155"/>
      <c r="CI289" s="10"/>
    </row>
    <row r="290" spans="1:87" x14ac:dyDescent="0.2">
      <c r="A290" s="8"/>
      <c r="B290" s="218"/>
      <c r="C290" s="218"/>
      <c r="D290" s="155"/>
      <c r="E290" s="155"/>
      <c r="F290" s="155"/>
      <c r="G290" s="155"/>
      <c r="H290" s="230"/>
      <c r="I290" s="257"/>
      <c r="J290" s="257"/>
      <c r="K290" s="218"/>
      <c r="L290" s="218"/>
      <c r="M290" s="247"/>
      <c r="N290" s="247"/>
      <c r="O290" s="247"/>
      <c r="P290" s="247"/>
      <c r="Q290" s="218"/>
      <c r="R290" s="155"/>
      <c r="S290" s="155"/>
      <c r="T290" s="155"/>
      <c r="U290" s="155"/>
      <c r="V290" s="155"/>
      <c r="W290" s="155"/>
      <c r="X290" s="155"/>
      <c r="Y290" s="155"/>
      <c r="Z290" s="155"/>
      <c r="AA290" s="155"/>
      <c r="AB290" s="155"/>
      <c r="AC290" s="155"/>
      <c r="AD290" s="155"/>
      <c r="AE290" s="155"/>
      <c r="AF290" s="155"/>
      <c r="AG290" s="155"/>
      <c r="AH290" s="155"/>
      <c r="AI290" s="155"/>
      <c r="AJ290" s="155"/>
      <c r="AK290" s="155"/>
      <c r="AL290" s="155"/>
      <c r="AM290" s="155"/>
      <c r="AN290" s="155"/>
      <c r="AO290" s="155"/>
      <c r="AP290" s="155"/>
      <c r="AQ290" s="155"/>
      <c r="AR290" s="155"/>
      <c r="AS290" s="155"/>
      <c r="AT290" s="155"/>
      <c r="AU290" s="155"/>
      <c r="AV290" s="155"/>
      <c r="AW290" s="155"/>
      <c r="AX290" s="155"/>
      <c r="AY290" s="155"/>
      <c r="AZ290" s="155"/>
      <c r="BA290" s="155"/>
      <c r="BB290" s="155"/>
      <c r="BC290" s="155"/>
      <c r="BD290" s="155"/>
      <c r="BE290" s="155"/>
      <c r="BF290" s="155"/>
      <c r="BG290" s="155"/>
      <c r="BH290" s="155"/>
      <c r="BI290" s="155"/>
      <c r="BJ290" s="155"/>
      <c r="BK290" s="155"/>
      <c r="BL290" s="155"/>
      <c r="BM290" s="155"/>
      <c r="BN290" s="155"/>
      <c r="BO290" s="155"/>
      <c r="BP290" s="155"/>
      <c r="BQ290" s="155"/>
      <c r="BR290" s="155"/>
      <c r="BS290" s="155"/>
      <c r="BT290" s="155"/>
      <c r="BU290" s="155"/>
      <c r="BV290" s="155"/>
      <c r="BW290" s="155"/>
      <c r="BX290" s="155"/>
      <c r="BY290" s="155"/>
      <c r="BZ290" s="155"/>
      <c r="CA290" s="155"/>
      <c r="CB290" s="155"/>
      <c r="CC290" s="155"/>
      <c r="CD290" s="155"/>
      <c r="CE290" s="155"/>
      <c r="CF290" s="155"/>
      <c r="CG290" s="155"/>
      <c r="CH290" s="155"/>
      <c r="CI290" s="10"/>
    </row>
    <row r="291" spans="1:87" x14ac:dyDescent="0.2">
      <c r="A291" s="8"/>
      <c r="B291" s="218"/>
      <c r="C291" s="218"/>
      <c r="D291" s="155"/>
      <c r="E291" s="155"/>
      <c r="F291" s="155"/>
      <c r="G291" s="155"/>
      <c r="H291" s="230"/>
      <c r="I291" s="257"/>
      <c r="J291" s="257"/>
      <c r="K291" s="218"/>
      <c r="L291" s="218"/>
      <c r="M291" s="247"/>
      <c r="N291" s="247"/>
      <c r="O291" s="247"/>
      <c r="P291" s="247"/>
      <c r="Q291" s="218"/>
      <c r="R291" s="155"/>
      <c r="S291" s="155"/>
      <c r="T291" s="155"/>
      <c r="U291" s="155"/>
      <c r="V291" s="155"/>
      <c r="W291" s="155"/>
      <c r="X291" s="155"/>
      <c r="Y291" s="155"/>
      <c r="Z291" s="155"/>
      <c r="AA291" s="155"/>
      <c r="AB291" s="155"/>
      <c r="AC291" s="155"/>
      <c r="AD291" s="155"/>
      <c r="AE291" s="155"/>
      <c r="AF291" s="155"/>
      <c r="AG291" s="155"/>
      <c r="AH291" s="155"/>
      <c r="AI291" s="155"/>
      <c r="AJ291" s="155"/>
      <c r="AK291" s="155"/>
      <c r="AL291" s="155"/>
      <c r="AM291" s="155"/>
      <c r="AN291" s="155"/>
      <c r="AO291" s="155"/>
      <c r="AP291" s="155"/>
      <c r="AQ291" s="155"/>
      <c r="AR291" s="155"/>
      <c r="AS291" s="155"/>
      <c r="AT291" s="155"/>
      <c r="AU291" s="155"/>
      <c r="AV291" s="155"/>
      <c r="AW291" s="155"/>
      <c r="AX291" s="155"/>
      <c r="AY291" s="155"/>
      <c r="AZ291" s="155"/>
      <c r="BA291" s="155"/>
      <c r="BB291" s="155"/>
      <c r="BC291" s="155"/>
      <c r="BD291" s="155"/>
      <c r="BE291" s="155"/>
      <c r="BF291" s="155"/>
      <c r="BG291" s="155"/>
      <c r="BH291" s="155"/>
      <c r="BI291" s="155"/>
      <c r="BJ291" s="155"/>
      <c r="BK291" s="155"/>
      <c r="BL291" s="155"/>
      <c r="BM291" s="155"/>
      <c r="BN291" s="155"/>
      <c r="BO291" s="155"/>
      <c r="BP291" s="155"/>
      <c r="BQ291" s="155"/>
      <c r="BR291" s="155"/>
      <c r="BS291" s="155"/>
      <c r="BT291" s="155"/>
      <c r="BU291" s="155"/>
      <c r="BV291" s="155"/>
      <c r="BW291" s="155"/>
      <c r="BX291" s="155"/>
      <c r="BY291" s="155"/>
      <c r="BZ291" s="155"/>
      <c r="CA291" s="155"/>
      <c r="CB291" s="155"/>
      <c r="CC291" s="155"/>
      <c r="CD291" s="155"/>
      <c r="CE291" s="155"/>
      <c r="CF291" s="155"/>
      <c r="CG291" s="155"/>
      <c r="CH291" s="155"/>
      <c r="CI291" s="10"/>
    </row>
    <row r="292" spans="1:87" x14ac:dyDescent="0.2">
      <c r="A292" s="8"/>
      <c r="B292" s="218"/>
      <c r="C292" s="218"/>
      <c r="D292" s="155"/>
      <c r="E292" s="155"/>
      <c r="F292" s="155"/>
      <c r="G292" s="155"/>
      <c r="H292" s="230"/>
      <c r="I292" s="257"/>
      <c r="J292" s="257"/>
      <c r="K292" s="218"/>
      <c r="L292" s="218"/>
      <c r="M292" s="247"/>
      <c r="N292" s="247"/>
      <c r="O292" s="247"/>
      <c r="P292" s="247"/>
      <c r="Q292" s="218"/>
      <c r="R292" s="155"/>
      <c r="S292" s="155"/>
      <c r="T292" s="155"/>
      <c r="U292" s="155"/>
      <c r="V292" s="155"/>
      <c r="W292" s="155"/>
      <c r="X292" s="155"/>
      <c r="Y292" s="155"/>
      <c r="Z292" s="155"/>
      <c r="AA292" s="155"/>
      <c r="AB292" s="155"/>
      <c r="AC292" s="155"/>
      <c r="AD292" s="155"/>
      <c r="AE292" s="155"/>
      <c r="AF292" s="155"/>
      <c r="AG292" s="155"/>
      <c r="AH292" s="155"/>
      <c r="AI292" s="155"/>
      <c r="AJ292" s="155"/>
      <c r="AK292" s="155"/>
      <c r="AL292" s="155"/>
      <c r="AM292" s="155"/>
      <c r="AN292" s="155"/>
      <c r="AO292" s="155"/>
      <c r="AP292" s="155"/>
      <c r="AQ292" s="155"/>
      <c r="AR292" s="155"/>
      <c r="AS292" s="155"/>
      <c r="AT292" s="155"/>
      <c r="AU292" s="155"/>
      <c r="AV292" s="155"/>
      <c r="AW292" s="155"/>
      <c r="AX292" s="155"/>
      <c r="AY292" s="155"/>
      <c r="AZ292" s="155"/>
      <c r="BA292" s="155"/>
      <c r="BB292" s="155"/>
      <c r="BC292" s="155"/>
      <c r="BD292" s="155"/>
      <c r="BE292" s="155"/>
      <c r="BF292" s="155"/>
      <c r="BG292" s="155"/>
      <c r="BH292" s="155"/>
      <c r="BI292" s="155"/>
      <c r="BJ292" s="155"/>
      <c r="BK292" s="155"/>
      <c r="BL292" s="155"/>
      <c r="BM292" s="155"/>
      <c r="BN292" s="155"/>
      <c r="BO292" s="155"/>
      <c r="BP292" s="155"/>
      <c r="BQ292" s="155"/>
      <c r="BR292" s="155"/>
      <c r="BS292" s="155"/>
      <c r="BT292" s="155"/>
      <c r="BU292" s="155"/>
      <c r="BV292" s="155"/>
      <c r="BW292" s="155"/>
      <c r="BX292" s="155"/>
      <c r="BY292" s="155"/>
      <c r="BZ292" s="155"/>
      <c r="CA292" s="155"/>
      <c r="CB292" s="155"/>
      <c r="CC292" s="155"/>
      <c r="CD292" s="155"/>
      <c r="CE292" s="155"/>
      <c r="CF292" s="155"/>
      <c r="CG292" s="155"/>
      <c r="CH292" s="155"/>
      <c r="CI292" s="10"/>
    </row>
    <row r="293" spans="1:87" x14ac:dyDescent="0.2">
      <c r="A293" s="8"/>
      <c r="B293" s="218"/>
      <c r="C293" s="218"/>
      <c r="D293" s="155"/>
      <c r="E293" s="155"/>
      <c r="F293" s="155"/>
      <c r="G293" s="155"/>
      <c r="H293" s="230"/>
      <c r="I293" s="257"/>
      <c r="J293" s="257"/>
      <c r="K293" s="218"/>
      <c r="L293" s="218"/>
      <c r="M293" s="247"/>
      <c r="N293" s="247"/>
      <c r="O293" s="247"/>
      <c r="P293" s="247"/>
      <c r="Q293" s="218"/>
      <c r="R293" s="155"/>
      <c r="S293" s="155"/>
      <c r="T293" s="155"/>
      <c r="U293" s="155"/>
      <c r="V293" s="155"/>
      <c r="W293" s="155"/>
      <c r="X293" s="155"/>
      <c r="Y293" s="155"/>
      <c r="Z293" s="155"/>
      <c r="AA293" s="155"/>
      <c r="AB293" s="155"/>
      <c r="AC293" s="155"/>
      <c r="AD293" s="155"/>
      <c r="AE293" s="155"/>
      <c r="AF293" s="155"/>
      <c r="AG293" s="155"/>
      <c r="AH293" s="155"/>
      <c r="AI293" s="155"/>
      <c r="AJ293" s="155"/>
      <c r="AK293" s="155"/>
      <c r="AL293" s="155"/>
      <c r="AM293" s="155"/>
      <c r="AN293" s="155"/>
      <c r="AO293" s="155"/>
      <c r="AP293" s="155"/>
      <c r="AQ293" s="155"/>
      <c r="AR293" s="155"/>
      <c r="AS293" s="155"/>
      <c r="AT293" s="155"/>
      <c r="AU293" s="155"/>
      <c r="AV293" s="155"/>
      <c r="AW293" s="155"/>
      <c r="AX293" s="155"/>
      <c r="AY293" s="155"/>
      <c r="AZ293" s="155"/>
      <c r="BA293" s="155"/>
      <c r="BB293" s="155"/>
      <c r="BC293" s="155"/>
      <c r="BD293" s="155"/>
      <c r="BE293" s="155"/>
      <c r="BF293" s="155"/>
      <c r="BG293" s="155"/>
      <c r="BH293" s="155"/>
      <c r="BI293" s="155"/>
      <c r="BJ293" s="155"/>
      <c r="BK293" s="155"/>
      <c r="BL293" s="155"/>
      <c r="BM293" s="155"/>
      <c r="BN293" s="155"/>
      <c r="BO293" s="155"/>
      <c r="BP293" s="155"/>
      <c r="BQ293" s="155"/>
      <c r="BR293" s="155"/>
      <c r="BS293" s="155"/>
      <c r="BT293" s="155"/>
      <c r="BU293" s="155"/>
      <c r="BV293" s="155"/>
      <c r="BW293" s="155"/>
      <c r="BX293" s="155"/>
      <c r="BY293" s="155"/>
      <c r="BZ293" s="155"/>
      <c r="CA293" s="155"/>
      <c r="CB293" s="155"/>
      <c r="CC293" s="155"/>
      <c r="CD293" s="155"/>
      <c r="CE293" s="155"/>
      <c r="CF293" s="155"/>
      <c r="CG293" s="155"/>
      <c r="CH293" s="155"/>
      <c r="CI293" s="10"/>
    </row>
    <row r="294" spans="1:87" x14ac:dyDescent="0.2">
      <c r="A294" s="8"/>
      <c r="B294" s="218"/>
      <c r="C294" s="218"/>
      <c r="D294" s="155"/>
      <c r="E294" s="155"/>
      <c r="F294" s="155"/>
      <c r="G294" s="155"/>
      <c r="H294" s="230"/>
      <c r="I294" s="257"/>
      <c r="J294" s="257"/>
      <c r="K294" s="218"/>
      <c r="L294" s="218"/>
      <c r="M294" s="247"/>
      <c r="N294" s="247"/>
      <c r="O294" s="247"/>
      <c r="P294" s="247"/>
      <c r="Q294" s="218"/>
      <c r="R294" s="155"/>
      <c r="S294" s="155"/>
      <c r="T294" s="155"/>
      <c r="U294" s="155"/>
      <c r="V294" s="155"/>
      <c r="W294" s="155"/>
      <c r="X294" s="155"/>
      <c r="Y294" s="155"/>
      <c r="Z294" s="155"/>
      <c r="AA294" s="155"/>
      <c r="AB294" s="155"/>
      <c r="AC294" s="155"/>
      <c r="AD294" s="155"/>
      <c r="AE294" s="155"/>
      <c r="AF294" s="155"/>
      <c r="AG294" s="155"/>
      <c r="AH294" s="155"/>
      <c r="AI294" s="155"/>
      <c r="AJ294" s="155"/>
      <c r="AK294" s="155"/>
      <c r="AL294" s="155"/>
      <c r="AM294" s="155"/>
      <c r="AN294" s="155"/>
      <c r="AO294" s="155"/>
      <c r="AP294" s="155"/>
      <c r="AQ294" s="155"/>
      <c r="AR294" s="155"/>
      <c r="AS294" s="155"/>
      <c r="AT294" s="155"/>
      <c r="AU294" s="155"/>
      <c r="AV294" s="155"/>
      <c r="AW294" s="155"/>
      <c r="AX294" s="155"/>
      <c r="AY294" s="155"/>
      <c r="AZ294" s="155"/>
      <c r="BA294" s="155"/>
      <c r="BB294" s="155"/>
      <c r="BC294" s="155"/>
      <c r="BD294" s="155"/>
      <c r="BE294" s="155"/>
      <c r="BF294" s="155"/>
      <c r="BG294" s="155"/>
      <c r="BH294" s="155"/>
      <c r="BI294" s="155"/>
      <c r="BJ294" s="155"/>
      <c r="BK294" s="155"/>
      <c r="BL294" s="155"/>
      <c r="BM294" s="155"/>
      <c r="BN294" s="155"/>
      <c r="BO294" s="155"/>
      <c r="BP294" s="155"/>
      <c r="BQ294" s="155"/>
      <c r="BR294" s="155"/>
      <c r="BS294" s="155"/>
      <c r="BT294" s="155"/>
      <c r="BU294" s="155"/>
      <c r="BV294" s="155"/>
      <c r="BW294" s="155"/>
      <c r="BX294" s="155"/>
      <c r="BY294" s="155"/>
      <c r="BZ294" s="155"/>
      <c r="CA294" s="155"/>
      <c r="CB294" s="155"/>
      <c r="CC294" s="155"/>
      <c r="CD294" s="155"/>
      <c r="CE294" s="155"/>
      <c r="CF294" s="155"/>
      <c r="CG294" s="155"/>
      <c r="CH294" s="155"/>
      <c r="CI294" s="10"/>
    </row>
    <row r="295" spans="1:87" x14ac:dyDescent="0.2">
      <c r="A295" s="8"/>
      <c r="B295" s="218"/>
      <c r="C295" s="218"/>
      <c r="D295" s="155"/>
      <c r="E295" s="155"/>
      <c r="F295" s="155"/>
      <c r="G295" s="155"/>
      <c r="H295" s="230"/>
      <c r="I295" s="257"/>
      <c r="J295" s="257"/>
      <c r="K295" s="218"/>
      <c r="L295" s="218"/>
      <c r="M295" s="247"/>
      <c r="N295" s="247"/>
      <c r="O295" s="247"/>
      <c r="P295" s="247"/>
      <c r="Q295" s="218"/>
      <c r="R295" s="155"/>
      <c r="S295" s="155"/>
      <c r="T295" s="155"/>
      <c r="U295" s="155"/>
      <c r="V295" s="155"/>
      <c r="W295" s="155"/>
      <c r="X295" s="155"/>
      <c r="Y295" s="155"/>
      <c r="Z295" s="155"/>
      <c r="AA295" s="155"/>
      <c r="AB295" s="155"/>
      <c r="AC295" s="155"/>
      <c r="AD295" s="155"/>
      <c r="AE295" s="155"/>
      <c r="AF295" s="155"/>
      <c r="AG295" s="155"/>
      <c r="AH295" s="155"/>
      <c r="AI295" s="155"/>
      <c r="AJ295" s="155"/>
      <c r="AK295" s="155"/>
      <c r="AL295" s="155"/>
      <c r="AM295" s="155"/>
      <c r="AN295" s="155"/>
      <c r="AO295" s="155"/>
      <c r="AP295" s="155"/>
      <c r="AQ295" s="155"/>
      <c r="AR295" s="155"/>
      <c r="AS295" s="155"/>
      <c r="AT295" s="155"/>
      <c r="AU295" s="155"/>
      <c r="AV295" s="155"/>
      <c r="AW295" s="155"/>
      <c r="AX295" s="155"/>
      <c r="AY295" s="155"/>
      <c r="AZ295" s="155"/>
      <c r="BA295" s="155"/>
      <c r="BB295" s="155"/>
      <c r="BC295" s="155"/>
      <c r="BD295" s="155"/>
      <c r="BE295" s="155"/>
      <c r="BF295" s="155"/>
      <c r="BG295" s="155"/>
      <c r="BH295" s="155"/>
      <c r="BI295" s="155"/>
      <c r="BJ295" s="155"/>
      <c r="BK295" s="155"/>
      <c r="BL295" s="155"/>
      <c r="BM295" s="155"/>
      <c r="BN295" s="155"/>
      <c r="BO295" s="155"/>
      <c r="BP295" s="155"/>
      <c r="BQ295" s="155"/>
      <c r="BR295" s="155"/>
      <c r="BS295" s="155"/>
      <c r="BT295" s="155"/>
      <c r="BU295" s="155"/>
      <c r="BV295" s="155"/>
      <c r="BW295" s="155"/>
      <c r="BX295" s="155"/>
      <c r="BY295" s="155"/>
      <c r="BZ295" s="155"/>
      <c r="CA295" s="155"/>
      <c r="CB295" s="155"/>
      <c r="CC295" s="155"/>
      <c r="CD295" s="155"/>
      <c r="CE295" s="155"/>
      <c r="CF295" s="155"/>
      <c r="CG295" s="155"/>
      <c r="CH295" s="155"/>
      <c r="CI295" s="10"/>
    </row>
    <row r="296" spans="1:87" x14ac:dyDescent="0.2">
      <c r="A296" s="8"/>
      <c r="B296" s="218"/>
      <c r="C296" s="218"/>
      <c r="D296" s="155"/>
      <c r="E296" s="155"/>
      <c r="F296" s="155"/>
      <c r="G296" s="155"/>
      <c r="H296" s="230"/>
      <c r="I296" s="257"/>
      <c r="J296" s="257"/>
      <c r="K296" s="218"/>
      <c r="L296" s="218"/>
      <c r="M296" s="247"/>
      <c r="N296" s="247"/>
      <c r="O296" s="247"/>
      <c r="P296" s="247"/>
      <c r="Q296" s="218"/>
      <c r="R296" s="155"/>
      <c r="S296" s="155"/>
      <c r="T296" s="155"/>
      <c r="U296" s="155"/>
      <c r="V296" s="155"/>
      <c r="W296" s="155"/>
      <c r="X296" s="155"/>
      <c r="Y296" s="155"/>
      <c r="Z296" s="155"/>
      <c r="AA296" s="155"/>
      <c r="AB296" s="155"/>
      <c r="AC296" s="155"/>
      <c r="AD296" s="155"/>
      <c r="AE296" s="155"/>
      <c r="AF296" s="155"/>
      <c r="AG296" s="155"/>
      <c r="AH296" s="155"/>
      <c r="AI296" s="155"/>
      <c r="AJ296" s="155"/>
      <c r="AK296" s="155"/>
      <c r="AL296" s="155"/>
      <c r="AM296" s="155"/>
      <c r="AN296" s="155"/>
      <c r="AO296" s="155"/>
      <c r="AP296" s="155"/>
      <c r="AQ296" s="155"/>
      <c r="AR296" s="155"/>
      <c r="AS296" s="155"/>
      <c r="AT296" s="155"/>
      <c r="AU296" s="155"/>
      <c r="AV296" s="155"/>
      <c r="AW296" s="155"/>
      <c r="AX296" s="155"/>
      <c r="AY296" s="155"/>
      <c r="AZ296" s="155"/>
      <c r="BA296" s="155"/>
      <c r="BB296" s="155"/>
      <c r="BC296" s="155"/>
      <c r="BD296" s="155"/>
      <c r="BE296" s="155"/>
      <c r="BF296" s="155"/>
      <c r="BG296" s="155"/>
      <c r="BH296" s="155"/>
      <c r="BI296" s="155"/>
      <c r="BJ296" s="155"/>
      <c r="BK296" s="155"/>
      <c r="BL296" s="155"/>
      <c r="BM296" s="155"/>
      <c r="BN296" s="155"/>
      <c r="BO296" s="155"/>
      <c r="BP296" s="155"/>
      <c r="BQ296" s="155"/>
      <c r="BR296" s="155"/>
      <c r="BS296" s="155"/>
      <c r="BT296" s="155"/>
      <c r="BU296" s="155"/>
      <c r="BV296" s="155"/>
      <c r="BW296" s="155"/>
      <c r="BX296" s="155"/>
      <c r="BY296" s="155"/>
      <c r="BZ296" s="155"/>
      <c r="CA296" s="155"/>
      <c r="CB296" s="155"/>
      <c r="CC296" s="155"/>
      <c r="CD296" s="155"/>
      <c r="CE296" s="155"/>
      <c r="CF296" s="155"/>
      <c r="CG296" s="155"/>
      <c r="CH296" s="155"/>
      <c r="CI296" s="10"/>
    </row>
    <row r="297" spans="1:87" x14ac:dyDescent="0.2">
      <c r="A297" s="8"/>
      <c r="B297" s="218"/>
      <c r="C297" s="218"/>
      <c r="D297" s="155"/>
      <c r="E297" s="155"/>
      <c r="F297" s="155"/>
      <c r="G297" s="155"/>
      <c r="H297" s="230"/>
      <c r="I297" s="257"/>
      <c r="J297" s="257"/>
      <c r="K297" s="218"/>
      <c r="L297" s="218"/>
      <c r="M297" s="247"/>
      <c r="N297" s="247"/>
      <c r="O297" s="247"/>
      <c r="P297" s="247"/>
      <c r="Q297" s="218"/>
      <c r="R297" s="155"/>
      <c r="S297" s="155"/>
      <c r="T297" s="155"/>
      <c r="U297" s="155"/>
      <c r="V297" s="155"/>
      <c r="W297" s="155"/>
      <c r="X297" s="155"/>
      <c r="Y297" s="155"/>
      <c r="Z297" s="155"/>
      <c r="AA297" s="155"/>
      <c r="AB297" s="155"/>
      <c r="AC297" s="155"/>
      <c r="AD297" s="155"/>
      <c r="AE297" s="155"/>
      <c r="AF297" s="155"/>
      <c r="AG297" s="155"/>
      <c r="AH297" s="155"/>
      <c r="AI297" s="155"/>
      <c r="AJ297" s="155"/>
      <c r="AK297" s="155"/>
      <c r="AL297" s="155"/>
      <c r="AM297" s="155"/>
      <c r="AN297" s="155"/>
      <c r="AO297" s="155"/>
      <c r="AP297" s="155"/>
      <c r="AQ297" s="155"/>
      <c r="AR297" s="155"/>
      <c r="AS297" s="155"/>
      <c r="AT297" s="155"/>
      <c r="AU297" s="155"/>
      <c r="AV297" s="155"/>
      <c r="AW297" s="155"/>
      <c r="AX297" s="155"/>
      <c r="AY297" s="155"/>
      <c r="AZ297" s="155"/>
      <c r="BA297" s="155"/>
      <c r="BB297" s="155"/>
      <c r="BC297" s="155"/>
      <c r="BD297" s="155"/>
      <c r="BE297" s="155"/>
      <c r="BF297" s="155"/>
      <c r="BG297" s="155"/>
      <c r="BH297" s="155"/>
      <c r="BI297" s="155"/>
      <c r="BJ297" s="155"/>
      <c r="BK297" s="155"/>
      <c r="BL297" s="155"/>
      <c r="BM297" s="155"/>
      <c r="BN297" s="155"/>
      <c r="BO297" s="155"/>
      <c r="BP297" s="155"/>
      <c r="BQ297" s="155"/>
      <c r="BR297" s="155"/>
      <c r="BS297" s="155"/>
      <c r="BT297" s="155"/>
      <c r="BU297" s="155"/>
      <c r="BV297" s="155"/>
      <c r="BW297" s="155"/>
      <c r="BX297" s="155"/>
      <c r="BY297" s="155"/>
      <c r="BZ297" s="155"/>
      <c r="CA297" s="155"/>
      <c r="CB297" s="155"/>
      <c r="CC297" s="155"/>
      <c r="CD297" s="155"/>
      <c r="CE297" s="155"/>
      <c r="CF297" s="155"/>
      <c r="CG297" s="155"/>
      <c r="CH297" s="155"/>
      <c r="CI297" s="10"/>
    </row>
    <row r="298" spans="1:87" x14ac:dyDescent="0.2">
      <c r="A298" s="8"/>
      <c r="B298" s="218"/>
      <c r="C298" s="218"/>
      <c r="D298" s="155"/>
      <c r="E298" s="155"/>
      <c r="F298" s="155"/>
      <c r="G298" s="155"/>
      <c r="H298" s="230"/>
      <c r="I298" s="257"/>
      <c r="J298" s="257"/>
      <c r="K298" s="218"/>
      <c r="L298" s="218"/>
      <c r="M298" s="247"/>
      <c r="N298" s="247"/>
      <c r="O298" s="247"/>
      <c r="P298" s="247"/>
      <c r="Q298" s="218"/>
      <c r="R298" s="155"/>
      <c r="S298" s="155"/>
      <c r="T298" s="155"/>
      <c r="U298" s="155"/>
      <c r="V298" s="155"/>
      <c r="W298" s="155"/>
      <c r="X298" s="155"/>
      <c r="Y298" s="155"/>
      <c r="Z298" s="155"/>
      <c r="AA298" s="155"/>
      <c r="AB298" s="155"/>
      <c r="AC298" s="155"/>
      <c r="AD298" s="155"/>
      <c r="AE298" s="155"/>
      <c r="AF298" s="155"/>
      <c r="AG298" s="155"/>
      <c r="AH298" s="155"/>
      <c r="AI298" s="155"/>
      <c r="AJ298" s="155"/>
      <c r="AK298" s="155"/>
      <c r="AL298" s="155"/>
      <c r="AM298" s="155"/>
      <c r="AN298" s="155"/>
      <c r="AO298" s="155"/>
      <c r="AP298" s="155"/>
      <c r="AQ298" s="155"/>
      <c r="AR298" s="155"/>
      <c r="AS298" s="155"/>
      <c r="AT298" s="155"/>
      <c r="AU298" s="155"/>
      <c r="AV298" s="155"/>
      <c r="AW298" s="155"/>
      <c r="AX298" s="155"/>
      <c r="AY298" s="155"/>
      <c r="AZ298" s="155"/>
      <c r="BA298" s="155"/>
      <c r="BB298" s="155"/>
      <c r="BC298" s="155"/>
      <c r="BD298" s="155"/>
      <c r="BE298" s="155"/>
      <c r="BF298" s="155"/>
      <c r="BG298" s="155"/>
      <c r="BH298" s="155"/>
      <c r="BI298" s="155"/>
      <c r="BJ298" s="155"/>
      <c r="BK298" s="155"/>
      <c r="BL298" s="155"/>
      <c r="BM298" s="155"/>
      <c r="BN298" s="155"/>
      <c r="BO298" s="155"/>
      <c r="BP298" s="155"/>
      <c r="BQ298" s="155"/>
      <c r="BR298" s="155"/>
      <c r="BS298" s="155"/>
      <c r="BT298" s="155"/>
      <c r="BU298" s="155"/>
      <c r="BV298" s="155"/>
      <c r="BW298" s="155"/>
      <c r="BX298" s="155"/>
      <c r="BY298" s="155"/>
      <c r="BZ298" s="155"/>
      <c r="CA298" s="155"/>
      <c r="CB298" s="155"/>
      <c r="CC298" s="155"/>
      <c r="CD298" s="155"/>
      <c r="CE298" s="155"/>
      <c r="CF298" s="155"/>
      <c r="CG298" s="155"/>
      <c r="CH298" s="155"/>
      <c r="CI298" s="10"/>
    </row>
    <row r="299" spans="1:87" x14ac:dyDescent="0.2">
      <c r="A299" s="8"/>
      <c r="B299" s="218"/>
      <c r="C299" s="218"/>
      <c r="D299" s="155"/>
      <c r="E299" s="155"/>
      <c r="F299" s="155"/>
      <c r="G299" s="155"/>
      <c r="H299" s="230"/>
      <c r="I299" s="257"/>
      <c r="J299" s="257"/>
      <c r="K299" s="218"/>
      <c r="L299" s="218"/>
      <c r="M299" s="247"/>
      <c r="N299" s="247"/>
      <c r="O299" s="247"/>
      <c r="P299" s="247"/>
      <c r="Q299" s="218"/>
      <c r="R299" s="155"/>
      <c r="S299" s="155"/>
      <c r="T299" s="155"/>
      <c r="U299" s="155"/>
      <c r="V299" s="155"/>
      <c r="W299" s="155"/>
      <c r="X299" s="155"/>
      <c r="Y299" s="155"/>
      <c r="Z299" s="155"/>
      <c r="AA299" s="155"/>
      <c r="AB299" s="155"/>
      <c r="AC299" s="155"/>
      <c r="AD299" s="155"/>
      <c r="AE299" s="155"/>
      <c r="AF299" s="155"/>
      <c r="AG299" s="155"/>
      <c r="AH299" s="155"/>
      <c r="AI299" s="155"/>
      <c r="AJ299" s="155"/>
      <c r="AK299" s="155"/>
      <c r="AL299" s="155"/>
      <c r="AM299" s="155"/>
      <c r="AN299" s="155"/>
      <c r="AO299" s="155"/>
      <c r="AP299" s="155"/>
      <c r="AQ299" s="155"/>
      <c r="AR299" s="155"/>
      <c r="AS299" s="155"/>
      <c r="AT299" s="155"/>
      <c r="AU299" s="155"/>
      <c r="AV299" s="155"/>
      <c r="AW299" s="155"/>
      <c r="AX299" s="155"/>
      <c r="AY299" s="155"/>
      <c r="AZ299" s="155"/>
      <c r="BA299" s="155"/>
      <c r="BB299" s="155"/>
      <c r="BC299" s="155"/>
      <c r="BD299" s="155"/>
      <c r="BE299" s="155"/>
      <c r="BF299" s="155"/>
      <c r="BG299" s="155"/>
      <c r="BH299" s="155"/>
      <c r="BI299" s="155"/>
      <c r="BJ299" s="155"/>
      <c r="BK299" s="155"/>
      <c r="BL299" s="155"/>
      <c r="BM299" s="155"/>
      <c r="BN299" s="155"/>
      <c r="BO299" s="155"/>
      <c r="BP299" s="155"/>
      <c r="BQ299" s="155"/>
      <c r="BR299" s="155"/>
      <c r="BS299" s="155"/>
      <c r="BT299" s="155"/>
      <c r="BU299" s="155"/>
      <c r="BV299" s="155"/>
      <c r="BW299" s="155"/>
      <c r="BX299" s="155"/>
      <c r="BY299" s="155"/>
      <c r="BZ299" s="155"/>
      <c r="CA299" s="155"/>
      <c r="CB299" s="155"/>
      <c r="CC299" s="155"/>
      <c r="CD299" s="155"/>
      <c r="CE299" s="155"/>
      <c r="CF299" s="155"/>
      <c r="CG299" s="155"/>
      <c r="CH299" s="155"/>
      <c r="CI299" s="10"/>
    </row>
    <row r="300" spans="1:87" x14ac:dyDescent="0.2">
      <c r="A300" s="8"/>
      <c r="B300" s="218"/>
      <c r="C300" s="218"/>
      <c r="D300" s="155"/>
      <c r="E300" s="155"/>
      <c r="F300" s="155"/>
      <c r="G300" s="155"/>
      <c r="H300" s="230"/>
      <c r="I300" s="257"/>
      <c r="J300" s="257"/>
      <c r="K300" s="218"/>
      <c r="L300" s="218"/>
      <c r="M300" s="247"/>
      <c r="N300" s="247"/>
      <c r="O300" s="247"/>
      <c r="P300" s="247"/>
      <c r="Q300" s="218"/>
      <c r="R300" s="155"/>
      <c r="S300" s="155"/>
      <c r="T300" s="155"/>
      <c r="U300" s="155"/>
      <c r="V300" s="155"/>
      <c r="W300" s="155"/>
      <c r="X300" s="155"/>
      <c r="Y300" s="155"/>
      <c r="Z300" s="155"/>
      <c r="AA300" s="155"/>
      <c r="AB300" s="155"/>
      <c r="AC300" s="155"/>
      <c r="AD300" s="155"/>
      <c r="AE300" s="155"/>
      <c r="AF300" s="155"/>
      <c r="AG300" s="155"/>
      <c r="AH300" s="155"/>
      <c r="AI300" s="155"/>
      <c r="AJ300" s="155"/>
      <c r="AK300" s="155"/>
      <c r="AL300" s="155"/>
      <c r="AM300" s="155"/>
      <c r="AN300" s="155"/>
      <c r="AO300" s="155"/>
      <c r="AP300" s="155"/>
      <c r="AQ300" s="155"/>
      <c r="AR300" s="155"/>
      <c r="AS300" s="155"/>
      <c r="AT300" s="155"/>
      <c r="AU300" s="155"/>
      <c r="AV300" s="155"/>
      <c r="AW300" s="155"/>
      <c r="AX300" s="155"/>
      <c r="AY300" s="155"/>
      <c r="AZ300" s="155"/>
      <c r="BA300" s="155"/>
      <c r="BB300" s="155"/>
      <c r="BC300" s="155"/>
      <c r="BD300" s="155"/>
      <c r="BE300" s="155"/>
      <c r="BF300" s="155"/>
      <c r="BG300" s="155"/>
      <c r="BH300" s="155"/>
      <c r="BI300" s="155"/>
      <c r="BJ300" s="155"/>
      <c r="BK300" s="155"/>
      <c r="BL300" s="155"/>
      <c r="BM300" s="155"/>
      <c r="BN300" s="155"/>
      <c r="BO300" s="155"/>
      <c r="BP300" s="155"/>
      <c r="BQ300" s="155"/>
      <c r="BR300" s="155"/>
      <c r="BS300" s="155"/>
      <c r="BT300" s="155"/>
      <c r="BU300" s="155"/>
      <c r="BV300" s="155"/>
      <c r="BW300" s="155"/>
      <c r="BX300" s="155"/>
      <c r="BY300" s="155"/>
      <c r="BZ300" s="155"/>
      <c r="CA300" s="155"/>
      <c r="CB300" s="155"/>
      <c r="CC300" s="155"/>
      <c r="CD300" s="155"/>
      <c r="CE300" s="155"/>
      <c r="CF300" s="155"/>
      <c r="CG300" s="155"/>
      <c r="CH300" s="155"/>
      <c r="CI300" s="10"/>
    </row>
    <row r="301" spans="1:87" x14ac:dyDescent="0.2">
      <c r="A301" s="8"/>
      <c r="B301" s="218"/>
      <c r="C301" s="218"/>
      <c r="D301" s="155"/>
      <c r="E301" s="155"/>
      <c r="F301" s="155"/>
      <c r="G301" s="155"/>
      <c r="H301" s="230"/>
      <c r="I301" s="257"/>
      <c r="J301" s="257"/>
      <c r="K301" s="218"/>
      <c r="L301" s="218"/>
      <c r="M301" s="247"/>
      <c r="N301" s="247"/>
      <c r="O301" s="247"/>
      <c r="P301" s="247"/>
      <c r="Q301" s="218"/>
      <c r="R301" s="155"/>
      <c r="S301" s="155"/>
      <c r="T301" s="155"/>
      <c r="U301" s="155"/>
      <c r="V301" s="155"/>
      <c r="W301" s="155"/>
      <c r="X301" s="155"/>
      <c r="Y301" s="155"/>
      <c r="Z301" s="155"/>
      <c r="AA301" s="155"/>
      <c r="AB301" s="155"/>
      <c r="AC301" s="155"/>
      <c r="AD301" s="155"/>
      <c r="AE301" s="155"/>
      <c r="AF301" s="155"/>
      <c r="AG301" s="155"/>
      <c r="AH301" s="155"/>
      <c r="AI301" s="155"/>
      <c r="AJ301" s="155"/>
      <c r="AK301" s="155"/>
      <c r="AL301" s="155"/>
      <c r="AM301" s="155"/>
      <c r="AN301" s="155"/>
      <c r="AO301" s="155"/>
      <c r="AP301" s="155"/>
      <c r="AQ301" s="155"/>
      <c r="AR301" s="155"/>
      <c r="AS301" s="155"/>
      <c r="AT301" s="155"/>
      <c r="AU301" s="155"/>
      <c r="AV301" s="155"/>
      <c r="AW301" s="155"/>
      <c r="AX301" s="155"/>
      <c r="AY301" s="155"/>
      <c r="AZ301" s="155"/>
      <c r="BA301" s="155"/>
      <c r="BB301" s="155"/>
      <c r="BC301" s="155"/>
      <c r="BD301" s="155"/>
      <c r="BE301" s="155"/>
      <c r="BF301" s="155"/>
      <c r="BG301" s="155"/>
      <c r="BH301" s="155"/>
      <c r="BI301" s="155"/>
      <c r="BJ301" s="155"/>
      <c r="BK301" s="155"/>
      <c r="BL301" s="155"/>
      <c r="BM301" s="155"/>
      <c r="BN301" s="155"/>
      <c r="BO301" s="155"/>
      <c r="BP301" s="155"/>
      <c r="BQ301" s="155"/>
      <c r="BR301" s="155"/>
      <c r="BS301" s="155"/>
      <c r="BT301" s="155"/>
      <c r="BU301" s="155"/>
      <c r="BV301" s="155"/>
      <c r="BW301" s="155"/>
      <c r="BX301" s="155"/>
      <c r="BY301" s="155"/>
      <c r="BZ301" s="155"/>
      <c r="CA301" s="155"/>
      <c r="CB301" s="155"/>
      <c r="CC301" s="155"/>
      <c r="CD301" s="155"/>
      <c r="CE301" s="155"/>
      <c r="CF301" s="155"/>
      <c r="CG301" s="155"/>
      <c r="CH301" s="155"/>
      <c r="CI301" s="10"/>
    </row>
    <row r="302" spans="1:87" x14ac:dyDescent="0.2">
      <c r="A302" s="8"/>
      <c r="B302" s="218"/>
      <c r="C302" s="218"/>
      <c r="D302" s="155"/>
      <c r="E302" s="155"/>
      <c r="F302" s="155"/>
      <c r="G302" s="155"/>
      <c r="H302" s="230"/>
      <c r="I302" s="257"/>
      <c r="J302" s="257"/>
      <c r="K302" s="218"/>
      <c r="L302" s="218"/>
      <c r="M302" s="247"/>
      <c r="N302" s="247"/>
      <c r="O302" s="247"/>
      <c r="P302" s="247"/>
      <c r="Q302" s="218"/>
      <c r="R302" s="155"/>
      <c r="S302" s="155"/>
      <c r="T302" s="155"/>
      <c r="U302" s="155"/>
      <c r="V302" s="155"/>
      <c r="W302" s="155"/>
      <c r="X302" s="155"/>
      <c r="Y302" s="155"/>
      <c r="Z302" s="155"/>
      <c r="AA302" s="155"/>
      <c r="AB302" s="155"/>
      <c r="AC302" s="155"/>
      <c r="AD302" s="155"/>
      <c r="AE302" s="155"/>
      <c r="AF302" s="155"/>
      <c r="AG302" s="155"/>
      <c r="AH302" s="155"/>
      <c r="AI302" s="155"/>
      <c r="AJ302" s="155"/>
      <c r="AK302" s="155"/>
      <c r="AL302" s="155"/>
      <c r="AM302" s="155"/>
      <c r="AN302" s="155"/>
      <c r="AO302" s="155"/>
      <c r="AP302" s="155"/>
      <c r="AQ302" s="155"/>
      <c r="AR302" s="155"/>
      <c r="AS302" s="155"/>
      <c r="AT302" s="155"/>
      <c r="AU302" s="155"/>
      <c r="AV302" s="155"/>
      <c r="AW302" s="155"/>
      <c r="AX302" s="155"/>
      <c r="AY302" s="155"/>
      <c r="AZ302" s="155"/>
      <c r="BA302" s="155"/>
      <c r="BB302" s="155"/>
      <c r="BC302" s="155"/>
      <c r="BD302" s="155"/>
      <c r="BE302" s="155"/>
      <c r="BF302" s="155"/>
      <c r="BG302" s="155"/>
      <c r="BH302" s="155"/>
      <c r="BI302" s="155"/>
      <c r="BJ302" s="155"/>
      <c r="BK302" s="155"/>
      <c r="BL302" s="155"/>
      <c r="BM302" s="155"/>
      <c r="BN302" s="155"/>
      <c r="BO302" s="155"/>
      <c r="BP302" s="155"/>
      <c r="BQ302" s="155"/>
      <c r="BR302" s="155"/>
      <c r="BS302" s="155"/>
      <c r="BT302" s="155"/>
      <c r="BU302" s="155"/>
      <c r="BV302" s="155"/>
      <c r="BW302" s="155"/>
      <c r="BX302" s="155"/>
      <c r="BY302" s="155"/>
      <c r="BZ302" s="155"/>
      <c r="CA302" s="155"/>
      <c r="CB302" s="155"/>
      <c r="CC302" s="155"/>
      <c r="CD302" s="155"/>
      <c r="CE302" s="155"/>
      <c r="CF302" s="155"/>
      <c r="CG302" s="155"/>
      <c r="CH302" s="155"/>
      <c r="CI302" s="10"/>
    </row>
    <row r="303" spans="1:87" x14ac:dyDescent="0.2">
      <c r="A303" s="8"/>
      <c r="B303" s="218"/>
      <c r="C303" s="218"/>
      <c r="D303" s="155"/>
      <c r="E303" s="155"/>
      <c r="F303" s="155"/>
      <c r="G303" s="155"/>
      <c r="H303" s="230"/>
      <c r="I303" s="257"/>
      <c r="J303" s="257"/>
      <c r="K303" s="218"/>
      <c r="L303" s="218"/>
      <c r="M303" s="247"/>
      <c r="N303" s="247"/>
      <c r="O303" s="247"/>
      <c r="P303" s="247"/>
      <c r="Q303" s="218"/>
      <c r="R303" s="155"/>
      <c r="S303" s="155"/>
      <c r="T303" s="155"/>
      <c r="U303" s="155"/>
      <c r="V303" s="155"/>
      <c r="W303" s="155"/>
      <c r="X303" s="155"/>
      <c r="Y303" s="155"/>
      <c r="Z303" s="155"/>
      <c r="AA303" s="155"/>
      <c r="AB303" s="155"/>
      <c r="AC303" s="155"/>
      <c r="AD303" s="155"/>
      <c r="AE303" s="155"/>
      <c r="AF303" s="155"/>
      <c r="AG303" s="155"/>
      <c r="AH303" s="155"/>
      <c r="AI303" s="155"/>
      <c r="AJ303" s="155"/>
      <c r="AK303" s="155"/>
      <c r="AL303" s="155"/>
      <c r="AM303" s="155"/>
      <c r="AN303" s="155"/>
      <c r="AO303" s="155"/>
      <c r="AP303" s="155"/>
      <c r="AQ303" s="155"/>
      <c r="AR303" s="155"/>
      <c r="AS303" s="155"/>
      <c r="AT303" s="155"/>
      <c r="AU303" s="155"/>
      <c r="AV303" s="155"/>
      <c r="AW303" s="155"/>
      <c r="AX303" s="155"/>
      <c r="AY303" s="155"/>
      <c r="AZ303" s="155"/>
      <c r="BA303" s="155"/>
      <c r="BB303" s="155"/>
      <c r="BC303" s="155"/>
      <c r="BD303" s="155"/>
      <c r="BE303" s="155"/>
      <c r="BF303" s="155"/>
      <c r="BG303" s="155"/>
      <c r="BH303" s="155"/>
      <c r="BI303" s="155"/>
      <c r="BJ303" s="155"/>
      <c r="BK303" s="155"/>
      <c r="BL303" s="155"/>
      <c r="BM303" s="155"/>
      <c r="BN303" s="155"/>
      <c r="BO303" s="155"/>
      <c r="BP303" s="155"/>
      <c r="BQ303" s="155"/>
      <c r="BR303" s="155"/>
      <c r="BS303" s="155"/>
      <c r="BT303" s="155"/>
      <c r="BU303" s="155"/>
      <c r="BV303" s="155"/>
      <c r="BW303" s="155"/>
      <c r="BX303" s="155"/>
      <c r="BY303" s="155"/>
      <c r="BZ303" s="155"/>
      <c r="CA303" s="155"/>
      <c r="CB303" s="155"/>
      <c r="CC303" s="155"/>
      <c r="CD303" s="155"/>
      <c r="CE303" s="155"/>
      <c r="CF303" s="155"/>
      <c r="CG303" s="155"/>
      <c r="CH303" s="155"/>
      <c r="CI303" s="10"/>
    </row>
    <row r="304" spans="1:87" x14ac:dyDescent="0.2">
      <c r="A304" s="8"/>
      <c r="B304" s="218"/>
      <c r="C304" s="218"/>
      <c r="D304" s="155"/>
      <c r="E304" s="155"/>
      <c r="F304" s="155"/>
      <c r="G304" s="155"/>
      <c r="H304" s="230"/>
      <c r="I304" s="257"/>
      <c r="J304" s="257"/>
      <c r="K304" s="218"/>
      <c r="L304" s="218"/>
      <c r="M304" s="247"/>
      <c r="N304" s="247"/>
      <c r="O304" s="247"/>
      <c r="P304" s="247"/>
      <c r="Q304" s="218"/>
      <c r="R304" s="155"/>
      <c r="S304" s="155"/>
      <c r="T304" s="155"/>
      <c r="U304" s="155"/>
      <c r="V304" s="155"/>
      <c r="W304" s="155"/>
      <c r="X304" s="155"/>
      <c r="Y304" s="155"/>
      <c r="Z304" s="155"/>
      <c r="AA304" s="155"/>
      <c r="AB304" s="155"/>
      <c r="AC304" s="155"/>
      <c r="AD304" s="155"/>
      <c r="AE304" s="155"/>
      <c r="AF304" s="155"/>
      <c r="AG304" s="155"/>
      <c r="AH304" s="155"/>
      <c r="AI304" s="155"/>
      <c r="AJ304" s="155"/>
      <c r="AK304" s="155"/>
      <c r="AL304" s="155"/>
      <c r="AM304" s="155"/>
      <c r="AN304" s="155"/>
      <c r="AO304" s="155"/>
      <c r="AP304" s="155"/>
      <c r="AQ304" s="155"/>
      <c r="AR304" s="155"/>
      <c r="AS304" s="155"/>
      <c r="AT304" s="155"/>
      <c r="AU304" s="155"/>
      <c r="AV304" s="155"/>
      <c r="AW304" s="155"/>
      <c r="AX304" s="155"/>
      <c r="AY304" s="155"/>
      <c r="AZ304" s="155"/>
      <c r="BA304" s="155"/>
      <c r="BB304" s="155"/>
      <c r="BC304" s="155"/>
      <c r="BD304" s="155"/>
      <c r="BE304" s="155"/>
      <c r="BF304" s="155"/>
      <c r="BG304" s="155"/>
      <c r="BH304" s="155"/>
      <c r="BI304" s="155"/>
      <c r="BJ304" s="155"/>
      <c r="BK304" s="155"/>
      <c r="BL304" s="155"/>
      <c r="BM304" s="155"/>
      <c r="BN304" s="155"/>
      <c r="BO304" s="155"/>
      <c r="BP304" s="155"/>
      <c r="BQ304" s="155"/>
      <c r="BR304" s="155"/>
      <c r="BS304" s="155"/>
      <c r="BT304" s="155"/>
      <c r="BU304" s="155"/>
      <c r="BV304" s="155"/>
      <c r="BW304" s="155"/>
      <c r="BX304" s="155"/>
      <c r="BY304" s="155"/>
      <c r="BZ304" s="155"/>
      <c r="CA304" s="155"/>
      <c r="CB304" s="155"/>
      <c r="CC304" s="155"/>
      <c r="CD304" s="155"/>
      <c r="CE304" s="155"/>
      <c r="CF304" s="155"/>
      <c r="CG304" s="155"/>
      <c r="CH304" s="155"/>
      <c r="CI304" s="10"/>
    </row>
    <row r="305" spans="1:87" x14ac:dyDescent="0.2">
      <c r="A305" s="8"/>
      <c r="B305" s="218"/>
      <c r="C305" s="218"/>
      <c r="D305" s="155"/>
      <c r="E305" s="155"/>
      <c r="F305" s="155"/>
      <c r="G305" s="155"/>
      <c r="H305" s="230"/>
      <c r="I305" s="257"/>
      <c r="J305" s="257"/>
      <c r="K305" s="218"/>
      <c r="L305" s="218"/>
      <c r="M305" s="247"/>
      <c r="N305" s="247"/>
      <c r="O305" s="247"/>
      <c r="P305" s="247"/>
      <c r="Q305" s="218"/>
      <c r="R305" s="155"/>
      <c r="S305" s="155"/>
      <c r="T305" s="155"/>
      <c r="U305" s="155"/>
      <c r="V305" s="155"/>
      <c r="W305" s="155"/>
      <c r="X305" s="155"/>
      <c r="Y305" s="155"/>
      <c r="Z305" s="155"/>
      <c r="AA305" s="155"/>
      <c r="AB305" s="155"/>
      <c r="AC305" s="155"/>
      <c r="AD305" s="155"/>
      <c r="AE305" s="155"/>
      <c r="AF305" s="155"/>
      <c r="AG305" s="155"/>
      <c r="AH305" s="155"/>
      <c r="AI305" s="155"/>
      <c r="AJ305" s="155"/>
      <c r="AK305" s="155"/>
      <c r="AL305" s="155"/>
      <c r="AM305" s="155"/>
      <c r="AN305" s="155"/>
      <c r="AO305" s="155"/>
      <c r="AP305" s="155"/>
      <c r="AQ305" s="155"/>
      <c r="AR305" s="155"/>
      <c r="AS305" s="155"/>
      <c r="AT305" s="155"/>
      <c r="AU305" s="155"/>
      <c r="AV305" s="155"/>
      <c r="AW305" s="155"/>
      <c r="AX305" s="155"/>
      <c r="AY305" s="155"/>
      <c r="AZ305" s="155"/>
      <c r="BA305" s="155"/>
      <c r="BB305" s="155"/>
      <c r="BC305" s="155"/>
      <c r="BD305" s="155"/>
      <c r="BE305" s="155"/>
      <c r="BF305" s="155"/>
      <c r="BG305" s="155"/>
      <c r="BH305" s="155"/>
      <c r="BI305" s="155"/>
      <c r="BJ305" s="155"/>
      <c r="BK305" s="155"/>
      <c r="BL305" s="155"/>
      <c r="BM305" s="155"/>
      <c r="BN305" s="155"/>
      <c r="BO305" s="155"/>
      <c r="BP305" s="155"/>
      <c r="BQ305" s="155"/>
      <c r="BR305" s="155"/>
      <c r="BS305" s="155"/>
      <c r="BT305" s="155"/>
      <c r="BU305" s="155"/>
      <c r="BV305" s="155"/>
      <c r="BW305" s="155"/>
      <c r="BX305" s="155"/>
      <c r="BY305" s="155"/>
      <c r="BZ305" s="155"/>
      <c r="CA305" s="155"/>
      <c r="CB305" s="155"/>
      <c r="CC305" s="155"/>
      <c r="CD305" s="155"/>
      <c r="CE305" s="155"/>
      <c r="CF305" s="155"/>
      <c r="CG305" s="155"/>
      <c r="CH305" s="155"/>
      <c r="CI305" s="10"/>
    </row>
    <row r="306" spans="1:87" x14ac:dyDescent="0.2">
      <c r="A306" s="8"/>
      <c r="B306" s="218"/>
      <c r="C306" s="218"/>
      <c r="D306" s="155"/>
      <c r="E306" s="155"/>
      <c r="F306" s="155"/>
      <c r="G306" s="155"/>
      <c r="H306" s="230"/>
      <c r="I306" s="257"/>
      <c r="J306" s="257"/>
      <c r="K306" s="218"/>
      <c r="L306" s="218"/>
      <c r="M306" s="247"/>
      <c r="N306" s="247"/>
      <c r="O306" s="247"/>
      <c r="P306" s="247"/>
      <c r="Q306" s="218"/>
      <c r="R306" s="155"/>
      <c r="S306" s="155"/>
      <c r="T306" s="155"/>
      <c r="U306" s="155"/>
      <c r="V306" s="155"/>
      <c r="W306" s="155"/>
      <c r="X306" s="155"/>
      <c r="Y306" s="155"/>
      <c r="Z306" s="155"/>
      <c r="AA306" s="155"/>
      <c r="AB306" s="155"/>
      <c r="AC306" s="155"/>
      <c r="AD306" s="155"/>
      <c r="AE306" s="155"/>
      <c r="AF306" s="155"/>
      <c r="AG306" s="155"/>
      <c r="AH306" s="155"/>
      <c r="AI306" s="155"/>
      <c r="AJ306" s="155"/>
      <c r="AK306" s="155"/>
      <c r="AL306" s="155"/>
      <c r="AM306" s="155"/>
      <c r="AN306" s="155"/>
      <c r="AO306" s="155"/>
      <c r="AP306" s="155"/>
      <c r="AQ306" s="155"/>
      <c r="AR306" s="155"/>
      <c r="AS306" s="155"/>
      <c r="AT306" s="155"/>
      <c r="AU306" s="155"/>
      <c r="AV306" s="155"/>
      <c r="AW306" s="155"/>
      <c r="AX306" s="155"/>
      <c r="AY306" s="155"/>
      <c r="AZ306" s="155"/>
      <c r="BA306" s="155"/>
      <c r="BB306" s="155"/>
      <c r="BC306" s="155"/>
      <c r="BD306" s="155"/>
      <c r="BE306" s="155"/>
      <c r="BF306" s="155"/>
      <c r="BG306" s="155"/>
      <c r="BH306" s="155"/>
      <c r="BI306" s="155"/>
      <c r="BJ306" s="155"/>
      <c r="BK306" s="155"/>
      <c r="BL306" s="155"/>
      <c r="BM306" s="155"/>
      <c r="BN306" s="155"/>
      <c r="BO306" s="155"/>
      <c r="BP306" s="155"/>
      <c r="BQ306" s="155"/>
      <c r="BR306" s="155"/>
      <c r="BS306" s="155"/>
      <c r="BT306" s="155"/>
      <c r="BU306" s="155"/>
      <c r="BV306" s="155"/>
      <c r="BW306" s="155"/>
      <c r="BX306" s="155"/>
      <c r="BY306" s="155"/>
      <c r="BZ306" s="155"/>
      <c r="CA306" s="155"/>
      <c r="CB306" s="155"/>
      <c r="CC306" s="155"/>
      <c r="CD306" s="155"/>
      <c r="CE306" s="155"/>
      <c r="CF306" s="155"/>
      <c r="CG306" s="155"/>
      <c r="CH306" s="155"/>
      <c r="CI306" s="10"/>
    </row>
    <row r="307" spans="1:87" x14ac:dyDescent="0.2">
      <c r="A307" s="8"/>
      <c r="B307" s="218"/>
      <c r="C307" s="218"/>
      <c r="D307" s="155"/>
      <c r="E307" s="155"/>
      <c r="F307" s="155"/>
      <c r="G307" s="155"/>
      <c r="H307" s="230"/>
      <c r="I307" s="257"/>
      <c r="J307" s="257"/>
      <c r="K307" s="218"/>
      <c r="L307" s="218"/>
      <c r="M307" s="247"/>
      <c r="N307" s="247"/>
      <c r="O307" s="247"/>
      <c r="P307" s="247"/>
      <c r="Q307" s="218"/>
      <c r="R307" s="155"/>
      <c r="S307" s="155"/>
      <c r="T307" s="155"/>
      <c r="U307" s="155"/>
      <c r="V307" s="155"/>
      <c r="W307" s="155"/>
      <c r="X307" s="155"/>
      <c r="Y307" s="155"/>
      <c r="Z307" s="155"/>
      <c r="AA307" s="155"/>
      <c r="AB307" s="155"/>
      <c r="AC307" s="155"/>
      <c r="AD307" s="155"/>
      <c r="AE307" s="155"/>
      <c r="AF307" s="155"/>
      <c r="AG307" s="155"/>
      <c r="AH307" s="155"/>
      <c r="AI307" s="155"/>
      <c r="AJ307" s="155"/>
      <c r="AK307" s="155"/>
      <c r="AL307" s="155"/>
      <c r="AM307" s="155"/>
      <c r="AN307" s="155"/>
      <c r="AO307" s="155"/>
      <c r="AP307" s="155"/>
      <c r="AQ307" s="155"/>
      <c r="AR307" s="155"/>
      <c r="AS307" s="155"/>
      <c r="AT307" s="155"/>
      <c r="AU307" s="155"/>
      <c r="AV307" s="155"/>
      <c r="AW307" s="155"/>
      <c r="AX307" s="155"/>
      <c r="AY307" s="155"/>
      <c r="AZ307" s="155"/>
      <c r="BA307" s="155"/>
      <c r="BB307" s="155"/>
      <c r="BC307" s="155"/>
      <c r="BD307" s="155"/>
      <c r="BE307" s="155"/>
      <c r="BF307" s="155"/>
      <c r="BG307" s="155"/>
      <c r="BH307" s="155"/>
      <c r="BI307" s="155"/>
      <c r="BJ307" s="155"/>
      <c r="BK307" s="155"/>
      <c r="BL307" s="155"/>
      <c r="BM307" s="155"/>
      <c r="BN307" s="155"/>
      <c r="BO307" s="155"/>
      <c r="BP307" s="155"/>
      <c r="BQ307" s="155"/>
      <c r="BR307" s="155"/>
      <c r="BS307" s="155"/>
      <c r="BT307" s="155"/>
      <c r="BU307" s="155"/>
      <c r="BV307" s="155"/>
      <c r="BW307" s="155"/>
      <c r="BX307" s="155"/>
      <c r="BY307" s="155"/>
      <c r="BZ307" s="155"/>
      <c r="CA307" s="155"/>
      <c r="CB307" s="155"/>
      <c r="CC307" s="155"/>
      <c r="CD307" s="155"/>
      <c r="CE307" s="155"/>
      <c r="CF307" s="155"/>
      <c r="CG307" s="155"/>
      <c r="CH307" s="155"/>
      <c r="CI307" s="10"/>
    </row>
    <row r="308" spans="1:87" x14ac:dyDescent="0.2">
      <c r="A308" s="8"/>
      <c r="B308" s="218"/>
      <c r="C308" s="218"/>
      <c r="D308" s="155"/>
      <c r="E308" s="155"/>
      <c r="F308" s="155"/>
      <c r="G308" s="155"/>
      <c r="H308" s="230"/>
      <c r="I308" s="257"/>
      <c r="J308" s="257"/>
      <c r="K308" s="218"/>
      <c r="L308" s="218"/>
      <c r="M308" s="247"/>
      <c r="N308" s="247"/>
      <c r="O308" s="247"/>
      <c r="P308" s="247"/>
      <c r="Q308" s="218"/>
      <c r="R308" s="155"/>
      <c r="S308" s="155"/>
      <c r="T308" s="155"/>
      <c r="U308" s="155"/>
      <c r="V308" s="155"/>
      <c r="W308" s="155"/>
      <c r="X308" s="155"/>
      <c r="Y308" s="155"/>
      <c r="Z308" s="155"/>
      <c r="AA308" s="155"/>
      <c r="AB308" s="155"/>
      <c r="AC308" s="155"/>
      <c r="AD308" s="155"/>
      <c r="AE308" s="155"/>
      <c r="AF308" s="155"/>
      <c r="AG308" s="155"/>
      <c r="AH308" s="155"/>
      <c r="AI308" s="155"/>
      <c r="AJ308" s="155"/>
      <c r="AK308" s="155"/>
      <c r="AL308" s="155"/>
      <c r="AM308" s="155"/>
      <c r="AN308" s="155"/>
      <c r="AO308" s="155"/>
      <c r="AP308" s="155"/>
      <c r="AQ308" s="155"/>
      <c r="AR308" s="155"/>
      <c r="AS308" s="155"/>
      <c r="AT308" s="155"/>
      <c r="AU308" s="155"/>
      <c r="AV308" s="155"/>
      <c r="AW308" s="155"/>
      <c r="AX308" s="155"/>
      <c r="AY308" s="155"/>
      <c r="AZ308" s="155"/>
      <c r="BA308" s="155"/>
      <c r="BB308" s="155"/>
      <c r="BC308" s="155"/>
      <c r="BD308" s="155"/>
      <c r="BE308" s="155"/>
      <c r="BF308" s="155"/>
      <c r="BG308" s="155"/>
      <c r="BH308" s="155"/>
      <c r="BI308" s="155"/>
      <c r="BJ308" s="155"/>
      <c r="BK308" s="155"/>
      <c r="BL308" s="155"/>
      <c r="BM308" s="155"/>
      <c r="BN308" s="155"/>
      <c r="BO308" s="155"/>
      <c r="BP308" s="155"/>
      <c r="BQ308" s="155"/>
      <c r="BR308" s="155"/>
      <c r="BS308" s="155"/>
      <c r="BT308" s="155"/>
      <c r="BU308" s="155"/>
      <c r="BV308" s="155"/>
      <c r="BW308" s="155"/>
      <c r="BX308" s="155"/>
      <c r="BY308" s="155"/>
      <c r="BZ308" s="155"/>
      <c r="CA308" s="155"/>
      <c r="CB308" s="155"/>
      <c r="CC308" s="155"/>
      <c r="CD308" s="155"/>
      <c r="CE308" s="155"/>
      <c r="CF308" s="155"/>
      <c r="CG308" s="155"/>
      <c r="CH308" s="155"/>
      <c r="CI308" s="10"/>
    </row>
    <row r="309" spans="1:87" x14ac:dyDescent="0.2">
      <c r="A309" s="8"/>
      <c r="B309" s="218"/>
      <c r="C309" s="218"/>
      <c r="D309" s="155"/>
      <c r="E309" s="155"/>
      <c r="F309" s="155"/>
      <c r="G309" s="155"/>
      <c r="H309" s="230"/>
      <c r="I309" s="257"/>
      <c r="J309" s="257"/>
      <c r="K309" s="218"/>
      <c r="L309" s="218"/>
      <c r="M309" s="247"/>
      <c r="N309" s="247"/>
      <c r="O309" s="247"/>
      <c r="P309" s="247"/>
      <c r="Q309" s="218"/>
      <c r="R309" s="155"/>
      <c r="S309" s="155"/>
      <c r="T309" s="155"/>
      <c r="U309" s="155"/>
      <c r="V309" s="155"/>
      <c r="W309" s="155"/>
      <c r="X309" s="155"/>
      <c r="Y309" s="155"/>
      <c r="Z309" s="155"/>
      <c r="AA309" s="155"/>
      <c r="AB309" s="155"/>
      <c r="AC309" s="155"/>
      <c r="AD309" s="155"/>
      <c r="AE309" s="155"/>
      <c r="AF309" s="155"/>
      <c r="AG309" s="155"/>
      <c r="AH309" s="155"/>
      <c r="AI309" s="155"/>
      <c r="AJ309" s="155"/>
      <c r="AK309" s="155"/>
      <c r="AL309" s="155"/>
      <c r="AM309" s="155"/>
      <c r="AN309" s="155"/>
      <c r="AO309" s="155"/>
      <c r="AP309" s="155"/>
      <c r="AQ309" s="155"/>
      <c r="AR309" s="155"/>
      <c r="AS309" s="155"/>
      <c r="AT309" s="155"/>
      <c r="AU309" s="155"/>
      <c r="AV309" s="155"/>
      <c r="AW309" s="155"/>
      <c r="AX309" s="155"/>
      <c r="AY309" s="155"/>
      <c r="AZ309" s="155"/>
      <c r="BA309" s="155"/>
      <c r="BB309" s="155"/>
      <c r="BC309" s="155"/>
      <c r="BD309" s="155"/>
      <c r="BE309" s="155"/>
      <c r="BF309" s="155"/>
      <c r="BG309" s="155"/>
      <c r="BH309" s="155"/>
      <c r="BI309" s="155"/>
      <c r="BJ309" s="155"/>
      <c r="BK309" s="155"/>
      <c r="BL309" s="155"/>
      <c r="BM309" s="155"/>
      <c r="BN309" s="155"/>
      <c r="BO309" s="155"/>
      <c r="BP309" s="155"/>
      <c r="BQ309" s="155"/>
      <c r="BR309" s="155"/>
      <c r="BS309" s="155"/>
      <c r="BT309" s="155"/>
      <c r="BU309" s="155"/>
      <c r="BV309" s="155"/>
      <c r="BW309" s="155"/>
      <c r="BX309" s="155"/>
      <c r="BY309" s="155"/>
      <c r="BZ309" s="155"/>
      <c r="CA309" s="155"/>
      <c r="CB309" s="155"/>
      <c r="CC309" s="155"/>
      <c r="CD309" s="155"/>
      <c r="CE309" s="155"/>
      <c r="CF309" s="155"/>
      <c r="CG309" s="155"/>
      <c r="CH309" s="155"/>
      <c r="CI309" s="10"/>
    </row>
    <row r="310" spans="1:87" x14ac:dyDescent="0.2">
      <c r="A310" s="8"/>
      <c r="B310" s="218"/>
      <c r="C310" s="218"/>
      <c r="D310" s="155"/>
      <c r="E310" s="155"/>
      <c r="F310" s="155"/>
      <c r="G310" s="155"/>
      <c r="H310" s="230"/>
      <c r="I310" s="257"/>
      <c r="J310" s="257"/>
      <c r="K310" s="218"/>
      <c r="L310" s="218"/>
      <c r="M310" s="247"/>
      <c r="N310" s="247"/>
      <c r="O310" s="247"/>
      <c r="P310" s="247"/>
      <c r="Q310" s="218"/>
      <c r="R310" s="155"/>
      <c r="S310" s="155"/>
      <c r="T310" s="155"/>
      <c r="U310" s="155"/>
      <c r="V310" s="155"/>
      <c r="W310" s="155"/>
      <c r="X310" s="155"/>
      <c r="Y310" s="155"/>
      <c r="Z310" s="155"/>
      <c r="AA310" s="155"/>
      <c r="AB310" s="155"/>
      <c r="AC310" s="155"/>
      <c r="AD310" s="155"/>
      <c r="AE310" s="155"/>
      <c r="AF310" s="155"/>
      <c r="AG310" s="155"/>
      <c r="AH310" s="155"/>
      <c r="AI310" s="155"/>
      <c r="AJ310" s="155"/>
      <c r="AK310" s="155"/>
      <c r="AL310" s="155"/>
      <c r="AM310" s="155"/>
      <c r="AN310" s="155"/>
      <c r="AO310" s="155"/>
      <c r="AP310" s="155"/>
      <c r="AQ310" s="155"/>
      <c r="AR310" s="155"/>
      <c r="AS310" s="155"/>
      <c r="AT310" s="155"/>
      <c r="AU310" s="155"/>
      <c r="AV310" s="155"/>
      <c r="AW310" s="155"/>
      <c r="AX310" s="155"/>
      <c r="AY310" s="155"/>
      <c r="AZ310" s="155"/>
      <c r="BA310" s="155"/>
      <c r="BB310" s="155"/>
      <c r="BC310" s="155"/>
      <c r="BD310" s="155"/>
      <c r="BE310" s="155"/>
      <c r="BF310" s="155"/>
      <c r="BG310" s="155"/>
      <c r="BH310" s="155"/>
      <c r="BI310" s="155"/>
      <c r="BJ310" s="155"/>
      <c r="BK310" s="155"/>
      <c r="BL310" s="155"/>
      <c r="BM310" s="155"/>
      <c r="BN310" s="155"/>
      <c r="BO310" s="155"/>
      <c r="BP310" s="155"/>
      <c r="BQ310" s="155"/>
      <c r="BR310" s="155"/>
      <c r="BS310" s="155"/>
      <c r="BT310" s="155"/>
      <c r="BU310" s="155"/>
      <c r="BV310" s="155"/>
      <c r="BW310" s="155"/>
      <c r="BX310" s="155"/>
      <c r="BY310" s="155"/>
      <c r="BZ310" s="155"/>
      <c r="CA310" s="155"/>
      <c r="CB310" s="155"/>
      <c r="CC310" s="155"/>
      <c r="CD310" s="155"/>
      <c r="CE310" s="155"/>
      <c r="CF310" s="155"/>
      <c r="CG310" s="155"/>
      <c r="CH310" s="155"/>
      <c r="CI310" s="10"/>
    </row>
    <row r="311" spans="1:87" x14ac:dyDescent="0.2">
      <c r="A311" s="8"/>
      <c r="B311" s="218"/>
      <c r="C311" s="218"/>
      <c r="D311" s="155"/>
      <c r="E311" s="155"/>
      <c r="F311" s="155"/>
      <c r="G311" s="155"/>
      <c r="H311" s="230"/>
      <c r="I311" s="257"/>
      <c r="J311" s="257"/>
      <c r="K311" s="218"/>
      <c r="L311" s="218"/>
      <c r="M311" s="247"/>
      <c r="N311" s="247"/>
      <c r="O311" s="247"/>
      <c r="P311" s="247"/>
      <c r="Q311" s="218"/>
      <c r="R311" s="155"/>
      <c r="S311" s="155"/>
      <c r="T311" s="155"/>
      <c r="U311" s="155"/>
      <c r="V311" s="155"/>
      <c r="W311" s="155"/>
      <c r="X311" s="155"/>
      <c r="Y311" s="155"/>
      <c r="Z311" s="155"/>
      <c r="AA311" s="155"/>
      <c r="AB311" s="155"/>
      <c r="AC311" s="155"/>
      <c r="AD311" s="155"/>
      <c r="AE311" s="155"/>
      <c r="AF311" s="155"/>
      <c r="AG311" s="155"/>
      <c r="AH311" s="155"/>
      <c r="AI311" s="155"/>
      <c r="AJ311" s="155"/>
      <c r="AK311" s="155"/>
      <c r="AL311" s="155"/>
      <c r="AM311" s="155"/>
      <c r="AN311" s="155"/>
      <c r="AO311" s="155"/>
      <c r="AP311" s="155"/>
      <c r="AQ311" s="155"/>
      <c r="AR311" s="155"/>
      <c r="AS311" s="155"/>
      <c r="AT311" s="155"/>
      <c r="AU311" s="155"/>
      <c r="AV311" s="155"/>
      <c r="AW311" s="155"/>
      <c r="AX311" s="155"/>
      <c r="AY311" s="155"/>
      <c r="AZ311" s="155"/>
      <c r="BA311" s="155"/>
      <c r="BB311" s="155"/>
      <c r="BC311" s="155"/>
      <c r="BD311" s="155"/>
      <c r="BE311" s="155"/>
      <c r="BF311" s="155"/>
      <c r="BG311" s="155"/>
      <c r="BH311" s="155"/>
      <c r="BI311" s="155"/>
      <c r="BJ311" s="155"/>
      <c r="BK311" s="155"/>
      <c r="BL311" s="155"/>
      <c r="BM311" s="155"/>
      <c r="BN311" s="155"/>
      <c r="BO311" s="155"/>
      <c r="BP311" s="155"/>
      <c r="BQ311" s="155"/>
      <c r="BR311" s="155"/>
      <c r="BS311" s="155"/>
      <c r="BT311" s="155"/>
      <c r="BU311" s="155"/>
      <c r="BV311" s="155"/>
      <c r="BW311" s="155"/>
      <c r="BX311" s="155"/>
      <c r="BY311" s="155"/>
      <c r="BZ311" s="155"/>
      <c r="CA311" s="155"/>
      <c r="CB311" s="155"/>
      <c r="CC311" s="155"/>
      <c r="CD311" s="155"/>
      <c r="CE311" s="155"/>
      <c r="CF311" s="155"/>
      <c r="CG311" s="155"/>
      <c r="CH311" s="155"/>
      <c r="CI311" s="10"/>
    </row>
    <row r="312" spans="1:87" x14ac:dyDescent="0.2">
      <c r="A312" s="8"/>
      <c r="B312" s="218"/>
      <c r="C312" s="218"/>
      <c r="D312" s="155"/>
      <c r="E312" s="155"/>
      <c r="F312" s="155"/>
      <c r="G312" s="155"/>
      <c r="H312" s="230"/>
      <c r="I312" s="257"/>
      <c r="J312" s="257"/>
      <c r="K312" s="218"/>
      <c r="L312" s="218"/>
      <c r="M312" s="247"/>
      <c r="N312" s="247"/>
      <c r="O312" s="247"/>
      <c r="P312" s="247"/>
      <c r="Q312" s="218"/>
      <c r="R312" s="155"/>
      <c r="S312" s="155"/>
      <c r="T312" s="155"/>
      <c r="U312" s="155"/>
      <c r="V312" s="155"/>
      <c r="W312" s="155"/>
      <c r="X312" s="155"/>
      <c r="Y312" s="155"/>
      <c r="Z312" s="155"/>
      <c r="AA312" s="155"/>
      <c r="AB312" s="155"/>
      <c r="AC312" s="155"/>
      <c r="AD312" s="155"/>
      <c r="AE312" s="155"/>
      <c r="AF312" s="155"/>
      <c r="AG312" s="155"/>
      <c r="AH312" s="155"/>
      <c r="AI312" s="155"/>
      <c r="AJ312" s="155"/>
      <c r="AK312" s="155"/>
      <c r="AL312" s="155"/>
      <c r="AM312" s="155"/>
      <c r="AN312" s="155"/>
      <c r="AO312" s="155"/>
      <c r="AP312" s="155"/>
      <c r="AQ312" s="155"/>
      <c r="AR312" s="155"/>
      <c r="AS312" s="155"/>
      <c r="AT312" s="155"/>
      <c r="AU312" s="155"/>
      <c r="AV312" s="155"/>
      <c r="AW312" s="155"/>
      <c r="AX312" s="155"/>
      <c r="AY312" s="155"/>
      <c r="AZ312" s="155"/>
      <c r="BA312" s="155"/>
      <c r="BB312" s="155"/>
      <c r="BC312" s="155"/>
      <c r="BD312" s="155"/>
      <c r="BE312" s="155"/>
      <c r="BF312" s="155"/>
      <c r="BG312" s="155"/>
      <c r="BH312" s="155"/>
      <c r="BI312" s="155"/>
      <c r="BJ312" s="155"/>
      <c r="BK312" s="155"/>
      <c r="BL312" s="155"/>
      <c r="BM312" s="155"/>
      <c r="BN312" s="155"/>
      <c r="BO312" s="155"/>
      <c r="BP312" s="155"/>
      <c r="BQ312" s="155"/>
      <c r="BR312" s="155"/>
      <c r="BS312" s="155"/>
      <c r="BT312" s="155"/>
      <c r="BU312" s="155"/>
      <c r="BV312" s="155"/>
      <c r="BW312" s="155"/>
      <c r="BX312" s="155"/>
      <c r="BY312" s="155"/>
      <c r="BZ312" s="155"/>
      <c r="CA312" s="155"/>
      <c r="CB312" s="155"/>
      <c r="CC312" s="155"/>
      <c r="CD312" s="155"/>
      <c r="CE312" s="155"/>
      <c r="CF312" s="155"/>
      <c r="CG312" s="155"/>
      <c r="CH312" s="155"/>
      <c r="CI312" s="10"/>
    </row>
    <row r="313" spans="1:87" x14ac:dyDescent="0.2">
      <c r="A313" s="8"/>
      <c r="B313" s="218"/>
      <c r="C313" s="218"/>
      <c r="D313" s="155"/>
      <c r="E313" s="155"/>
      <c r="F313" s="155"/>
      <c r="G313" s="155"/>
      <c r="H313" s="230"/>
      <c r="I313" s="257"/>
      <c r="J313" s="257"/>
      <c r="K313" s="218"/>
      <c r="L313" s="218"/>
      <c r="M313" s="247"/>
      <c r="N313" s="247"/>
      <c r="O313" s="247"/>
      <c r="P313" s="247"/>
      <c r="Q313" s="218"/>
      <c r="R313" s="155"/>
      <c r="S313" s="155"/>
      <c r="T313" s="155"/>
      <c r="U313" s="155"/>
      <c r="V313" s="155"/>
      <c r="W313" s="155"/>
      <c r="X313" s="155"/>
      <c r="Y313" s="155"/>
      <c r="Z313" s="155"/>
      <c r="AA313" s="155"/>
      <c r="AB313" s="155"/>
      <c r="AC313" s="155"/>
      <c r="AD313" s="155"/>
      <c r="AE313" s="155"/>
      <c r="AF313" s="155"/>
      <c r="AG313" s="155"/>
      <c r="AH313" s="155"/>
      <c r="AI313" s="155"/>
      <c r="AJ313" s="155"/>
      <c r="AK313" s="155"/>
      <c r="AL313" s="155"/>
      <c r="AM313" s="155"/>
      <c r="AN313" s="155"/>
      <c r="AO313" s="155"/>
      <c r="AP313" s="155"/>
      <c r="AQ313" s="155"/>
      <c r="AR313" s="155"/>
      <c r="AS313" s="155"/>
      <c r="AT313" s="155"/>
      <c r="AU313" s="155"/>
      <c r="AV313" s="155"/>
      <c r="AW313" s="155"/>
      <c r="AX313" s="155"/>
      <c r="AY313" s="155"/>
      <c r="AZ313" s="155"/>
      <c r="BA313" s="155"/>
      <c r="BB313" s="155"/>
      <c r="BC313" s="155"/>
      <c r="BD313" s="155"/>
      <c r="BE313" s="155"/>
      <c r="BF313" s="155"/>
      <c r="BG313" s="155"/>
      <c r="BH313" s="155"/>
      <c r="BI313" s="155"/>
      <c r="BJ313" s="155"/>
      <c r="BK313" s="155"/>
      <c r="BL313" s="155"/>
      <c r="BM313" s="155"/>
      <c r="BN313" s="155"/>
      <c r="BO313" s="155"/>
      <c r="BP313" s="155"/>
      <c r="BQ313" s="155"/>
      <c r="BR313" s="155"/>
      <c r="BS313" s="155"/>
      <c r="BT313" s="155"/>
      <c r="BU313" s="155"/>
      <c r="BV313" s="155"/>
      <c r="BW313" s="155"/>
      <c r="BX313" s="155"/>
      <c r="BY313" s="155"/>
      <c r="BZ313" s="155"/>
      <c r="CA313" s="155"/>
      <c r="CB313" s="155"/>
      <c r="CC313" s="155"/>
      <c r="CD313" s="155"/>
      <c r="CE313" s="155"/>
      <c r="CF313" s="155"/>
      <c r="CG313" s="155"/>
      <c r="CH313" s="155"/>
      <c r="CI313" s="10"/>
    </row>
    <row r="314" spans="1:87" x14ac:dyDescent="0.2">
      <c r="A314" s="8"/>
      <c r="B314" s="218"/>
      <c r="C314" s="218"/>
      <c r="D314" s="155"/>
      <c r="E314" s="155"/>
      <c r="F314" s="155"/>
      <c r="G314" s="155"/>
      <c r="H314" s="230"/>
      <c r="I314" s="257"/>
      <c r="J314" s="257"/>
      <c r="K314" s="218"/>
      <c r="L314" s="218"/>
      <c r="M314" s="247"/>
      <c r="N314" s="247"/>
      <c r="O314" s="247"/>
      <c r="P314" s="247"/>
      <c r="Q314" s="218"/>
      <c r="R314" s="155"/>
      <c r="S314" s="155"/>
      <c r="T314" s="155"/>
      <c r="U314" s="155"/>
      <c r="V314" s="155"/>
      <c r="W314" s="155"/>
      <c r="X314" s="155"/>
      <c r="Y314" s="155"/>
      <c r="Z314" s="155"/>
      <c r="AA314" s="155"/>
      <c r="AB314" s="155"/>
      <c r="AC314" s="155"/>
      <c r="AD314" s="155"/>
      <c r="AE314" s="155"/>
      <c r="AF314" s="155"/>
      <c r="AG314" s="155"/>
      <c r="AH314" s="155"/>
      <c r="AI314" s="155"/>
      <c r="AJ314" s="155"/>
      <c r="AK314" s="155"/>
      <c r="AL314" s="155"/>
      <c r="AM314" s="155"/>
      <c r="AN314" s="155"/>
      <c r="AO314" s="155"/>
      <c r="AP314" s="155"/>
      <c r="AQ314" s="155"/>
      <c r="AR314" s="155"/>
      <c r="AS314" s="155"/>
      <c r="AT314" s="155"/>
      <c r="AU314" s="155"/>
      <c r="AV314" s="155"/>
      <c r="AW314" s="155"/>
      <c r="AX314" s="155"/>
      <c r="AY314" s="155"/>
      <c r="AZ314" s="155"/>
      <c r="BA314" s="155"/>
      <c r="BB314" s="155"/>
      <c r="BC314" s="155"/>
      <c r="BD314" s="155"/>
      <c r="BE314" s="155"/>
      <c r="BF314" s="155"/>
      <c r="BG314" s="155"/>
      <c r="BH314" s="155"/>
      <c r="BI314" s="155"/>
      <c r="BJ314" s="155"/>
      <c r="BK314" s="155"/>
      <c r="BL314" s="155"/>
      <c r="BM314" s="155"/>
      <c r="BN314" s="155"/>
      <c r="BO314" s="155"/>
      <c r="BP314" s="155"/>
      <c r="BQ314" s="155"/>
      <c r="BR314" s="155"/>
      <c r="BS314" s="155"/>
      <c r="BT314" s="155"/>
      <c r="BU314" s="155"/>
      <c r="BV314" s="155"/>
      <c r="BW314" s="155"/>
      <c r="BX314" s="155"/>
      <c r="BY314" s="155"/>
      <c r="BZ314" s="155"/>
      <c r="CA314" s="155"/>
      <c r="CB314" s="155"/>
      <c r="CC314" s="155"/>
      <c r="CD314" s="155"/>
      <c r="CE314" s="155"/>
      <c r="CF314" s="155"/>
      <c r="CG314" s="155"/>
      <c r="CH314" s="155"/>
      <c r="CI314" s="10"/>
    </row>
    <row r="315" spans="1:87" x14ac:dyDescent="0.2">
      <c r="A315" s="8"/>
      <c r="B315" s="218"/>
      <c r="C315" s="218"/>
      <c r="D315" s="155"/>
      <c r="E315" s="155"/>
      <c r="F315" s="155"/>
      <c r="G315" s="155"/>
      <c r="H315" s="230"/>
      <c r="I315" s="257"/>
      <c r="J315" s="257"/>
      <c r="K315" s="218"/>
      <c r="L315" s="218"/>
      <c r="M315" s="247"/>
      <c r="N315" s="247"/>
      <c r="O315" s="247"/>
      <c r="P315" s="247"/>
      <c r="Q315" s="218"/>
      <c r="R315" s="155"/>
      <c r="S315" s="155"/>
      <c r="T315" s="155"/>
      <c r="U315" s="155"/>
      <c r="V315" s="155"/>
      <c r="W315" s="155"/>
      <c r="X315" s="155"/>
      <c r="Y315" s="155"/>
      <c r="Z315" s="155"/>
      <c r="AA315" s="155"/>
      <c r="AB315" s="155"/>
      <c r="AC315" s="155"/>
      <c r="AD315" s="155"/>
      <c r="AE315" s="155"/>
      <c r="AF315" s="155"/>
      <c r="AG315" s="155"/>
      <c r="AH315" s="155"/>
      <c r="AI315" s="155"/>
      <c r="AJ315" s="155"/>
      <c r="AK315" s="155"/>
      <c r="AL315" s="155"/>
      <c r="AM315" s="155"/>
      <c r="AN315" s="155"/>
      <c r="AO315" s="155"/>
      <c r="AP315" s="155"/>
      <c r="AQ315" s="155"/>
      <c r="AR315" s="155"/>
      <c r="AS315" s="155"/>
      <c r="AT315" s="155"/>
      <c r="AU315" s="155"/>
      <c r="AV315" s="155"/>
      <c r="AW315" s="155"/>
      <c r="AX315" s="155"/>
      <c r="AY315" s="155"/>
      <c r="AZ315" s="155"/>
      <c r="BA315" s="155"/>
      <c r="BB315" s="155"/>
      <c r="BC315" s="155"/>
      <c r="BD315" s="155"/>
      <c r="BE315" s="155"/>
      <c r="BF315" s="155"/>
      <c r="BG315" s="155"/>
      <c r="BH315" s="155"/>
      <c r="BI315" s="155"/>
      <c r="BJ315" s="155"/>
      <c r="BK315" s="155"/>
      <c r="BL315" s="155"/>
      <c r="BM315" s="155"/>
      <c r="BN315" s="155"/>
      <c r="BO315" s="155"/>
      <c r="BP315" s="155"/>
      <c r="BQ315" s="155"/>
      <c r="BR315" s="155"/>
      <c r="BS315" s="155"/>
      <c r="BT315" s="155"/>
      <c r="BU315" s="155"/>
      <c r="BV315" s="155"/>
      <c r="BW315" s="155"/>
      <c r="BX315" s="155"/>
      <c r="BY315" s="155"/>
      <c r="BZ315" s="155"/>
      <c r="CA315" s="155"/>
      <c r="CB315" s="155"/>
      <c r="CC315" s="155"/>
      <c r="CD315" s="155"/>
      <c r="CE315" s="155"/>
      <c r="CF315" s="155"/>
      <c r="CG315" s="155"/>
      <c r="CH315" s="155"/>
      <c r="CI315" s="10"/>
    </row>
    <row r="316" spans="1:87" x14ac:dyDescent="0.2">
      <c r="A316" s="8"/>
      <c r="B316" s="218"/>
      <c r="C316" s="218"/>
      <c r="D316" s="155"/>
      <c r="E316" s="155"/>
      <c r="F316" s="155"/>
      <c r="G316" s="155"/>
      <c r="H316" s="230"/>
      <c r="I316" s="257"/>
      <c r="J316" s="257"/>
      <c r="K316" s="218"/>
      <c r="L316" s="218"/>
      <c r="M316" s="247"/>
      <c r="N316" s="247"/>
      <c r="O316" s="247"/>
      <c r="P316" s="247"/>
      <c r="Q316" s="218"/>
      <c r="R316" s="155"/>
      <c r="S316" s="155"/>
      <c r="T316" s="155"/>
      <c r="U316" s="155"/>
      <c r="V316" s="155"/>
      <c r="W316" s="155"/>
      <c r="X316" s="155"/>
      <c r="Y316" s="155"/>
      <c r="Z316" s="155"/>
      <c r="AA316" s="155"/>
      <c r="AB316" s="155"/>
      <c r="AC316" s="155"/>
      <c r="AD316" s="155"/>
      <c r="AE316" s="155"/>
      <c r="AF316" s="155"/>
      <c r="AG316" s="155"/>
      <c r="AH316" s="155"/>
      <c r="AI316" s="155"/>
      <c r="AJ316" s="155"/>
      <c r="AK316" s="155"/>
      <c r="AL316" s="155"/>
      <c r="AM316" s="155"/>
      <c r="AN316" s="155"/>
      <c r="AO316" s="155"/>
      <c r="AP316" s="155"/>
      <c r="AQ316" s="155"/>
      <c r="AR316" s="155"/>
      <c r="AS316" s="155"/>
      <c r="AT316" s="155"/>
      <c r="AU316" s="155"/>
      <c r="AV316" s="155"/>
      <c r="AW316" s="155"/>
      <c r="AX316" s="155"/>
      <c r="AY316" s="155"/>
      <c r="AZ316" s="155"/>
      <c r="BA316" s="155"/>
      <c r="BB316" s="155"/>
      <c r="BC316" s="155"/>
      <c r="BD316" s="155"/>
      <c r="BE316" s="155"/>
      <c r="BF316" s="155"/>
      <c r="BG316" s="155"/>
      <c r="BH316" s="155"/>
      <c r="BI316" s="155"/>
      <c r="BJ316" s="155"/>
      <c r="BK316" s="155"/>
      <c r="BL316" s="155"/>
      <c r="BM316" s="155"/>
      <c r="BN316" s="155"/>
      <c r="BO316" s="155"/>
      <c r="BP316" s="155"/>
      <c r="BQ316" s="155"/>
      <c r="BR316" s="155"/>
      <c r="BS316" s="155"/>
      <c r="BT316" s="155"/>
      <c r="BU316" s="155"/>
      <c r="BV316" s="155"/>
      <c r="BW316" s="155"/>
      <c r="BX316" s="155"/>
      <c r="BY316" s="155"/>
      <c r="BZ316" s="155"/>
      <c r="CA316" s="155"/>
      <c r="CB316" s="155"/>
      <c r="CC316" s="155"/>
      <c r="CD316" s="155"/>
      <c r="CE316" s="155"/>
      <c r="CF316" s="155"/>
      <c r="CG316" s="155"/>
      <c r="CH316" s="155"/>
      <c r="CI316" s="10"/>
    </row>
    <row r="317" spans="1:87" x14ac:dyDescent="0.2">
      <c r="A317" s="8"/>
      <c r="B317" s="218"/>
      <c r="C317" s="218"/>
      <c r="D317" s="155"/>
      <c r="E317" s="155"/>
      <c r="F317" s="155"/>
      <c r="G317" s="155"/>
      <c r="H317" s="230"/>
      <c r="I317" s="257"/>
      <c r="J317" s="257"/>
      <c r="K317" s="218"/>
      <c r="L317" s="218"/>
      <c r="M317" s="247"/>
      <c r="N317" s="247"/>
      <c r="O317" s="247"/>
      <c r="P317" s="247"/>
      <c r="Q317" s="218"/>
      <c r="R317" s="155"/>
      <c r="S317" s="155"/>
      <c r="T317" s="155"/>
      <c r="U317" s="155"/>
      <c r="V317" s="155"/>
      <c r="W317" s="155"/>
      <c r="X317" s="155"/>
      <c r="Y317" s="155"/>
      <c r="Z317" s="155"/>
      <c r="AA317" s="155"/>
      <c r="AB317" s="155"/>
      <c r="AC317" s="155"/>
      <c r="AD317" s="155"/>
      <c r="AE317" s="155"/>
      <c r="AF317" s="155"/>
      <c r="AG317" s="155"/>
      <c r="AH317" s="155"/>
      <c r="AI317" s="155"/>
      <c r="AJ317" s="155"/>
      <c r="AK317" s="155"/>
      <c r="AL317" s="155"/>
      <c r="AM317" s="155"/>
      <c r="AN317" s="155"/>
      <c r="AO317" s="155"/>
      <c r="AP317" s="155"/>
      <c r="AQ317" s="155"/>
      <c r="AR317" s="155"/>
      <c r="AS317" s="155"/>
      <c r="AT317" s="155"/>
      <c r="AU317" s="155"/>
      <c r="AV317" s="155"/>
      <c r="AW317" s="155"/>
      <c r="AX317" s="155"/>
      <c r="AY317" s="155"/>
      <c r="AZ317" s="155"/>
      <c r="BA317" s="155"/>
      <c r="BB317" s="155"/>
      <c r="BC317" s="155"/>
      <c r="BD317" s="155"/>
      <c r="BE317" s="155"/>
      <c r="BF317" s="155"/>
      <c r="BG317" s="155"/>
      <c r="BH317" s="155"/>
      <c r="BI317" s="155"/>
      <c r="BJ317" s="155"/>
      <c r="BK317" s="155"/>
      <c r="BL317" s="155"/>
      <c r="BM317" s="155"/>
      <c r="BN317" s="155"/>
      <c r="BO317" s="155"/>
      <c r="BP317" s="155"/>
      <c r="BQ317" s="155"/>
      <c r="BR317" s="155"/>
      <c r="BS317" s="155"/>
      <c r="BT317" s="155"/>
      <c r="BU317" s="155"/>
      <c r="BV317" s="155"/>
      <c r="BW317" s="155"/>
      <c r="BX317" s="155"/>
      <c r="BY317" s="155"/>
      <c r="BZ317" s="155"/>
      <c r="CA317" s="155"/>
      <c r="CB317" s="155"/>
      <c r="CC317" s="155"/>
      <c r="CD317" s="155"/>
      <c r="CE317" s="155"/>
      <c r="CF317" s="155"/>
      <c r="CG317" s="155"/>
      <c r="CH317" s="155"/>
      <c r="CI317" s="10"/>
    </row>
    <row r="318" spans="1:87" x14ac:dyDescent="0.2">
      <c r="A318" s="8"/>
      <c r="B318" s="218"/>
      <c r="C318" s="218"/>
      <c r="D318" s="155"/>
      <c r="E318" s="155"/>
      <c r="F318" s="155"/>
      <c r="G318" s="155"/>
      <c r="H318" s="230"/>
      <c r="I318" s="257"/>
      <c r="J318" s="257"/>
      <c r="K318" s="218"/>
      <c r="L318" s="218"/>
      <c r="M318" s="247"/>
      <c r="N318" s="247"/>
      <c r="O318" s="247"/>
      <c r="P318" s="247"/>
      <c r="Q318" s="218"/>
      <c r="R318" s="155"/>
      <c r="S318" s="155"/>
      <c r="T318" s="155"/>
      <c r="U318" s="155"/>
      <c r="V318" s="155"/>
      <c r="W318" s="155"/>
      <c r="X318" s="155"/>
      <c r="Y318" s="155"/>
      <c r="Z318" s="155"/>
      <c r="AA318" s="155"/>
      <c r="AB318" s="155"/>
      <c r="AC318" s="155"/>
      <c r="AD318" s="155"/>
      <c r="AE318" s="155"/>
      <c r="AF318" s="155"/>
      <c r="AG318" s="155"/>
      <c r="AH318" s="155"/>
      <c r="AI318" s="155"/>
      <c r="AJ318" s="155"/>
      <c r="AK318" s="155"/>
      <c r="AL318" s="155"/>
      <c r="AM318" s="155"/>
      <c r="AN318" s="155"/>
      <c r="AO318" s="155"/>
      <c r="AP318" s="155"/>
      <c r="AQ318" s="155"/>
      <c r="AR318" s="155"/>
      <c r="AS318" s="155"/>
      <c r="AT318" s="155"/>
      <c r="AU318" s="155"/>
      <c r="AV318" s="155"/>
      <c r="AW318" s="155"/>
      <c r="AX318" s="155"/>
      <c r="AY318" s="155"/>
      <c r="AZ318" s="155"/>
      <c r="BA318" s="155"/>
      <c r="BB318" s="155"/>
      <c r="BC318" s="155"/>
      <c r="BD318" s="155"/>
      <c r="BE318" s="155"/>
      <c r="BF318" s="155"/>
      <c r="BG318" s="155"/>
      <c r="BH318" s="155"/>
      <c r="BI318" s="155"/>
      <c r="BJ318" s="155"/>
      <c r="BK318" s="155"/>
      <c r="BL318" s="155"/>
      <c r="BM318" s="155"/>
      <c r="BN318" s="155"/>
      <c r="BO318" s="155"/>
      <c r="BP318" s="155"/>
      <c r="BQ318" s="155"/>
      <c r="BR318" s="155"/>
      <c r="BS318" s="155"/>
      <c r="BT318" s="155"/>
      <c r="BU318" s="155"/>
      <c r="BV318" s="155"/>
      <c r="BW318" s="155"/>
      <c r="BX318" s="155"/>
      <c r="BY318" s="155"/>
      <c r="BZ318" s="155"/>
      <c r="CA318" s="155"/>
      <c r="CB318" s="155"/>
      <c r="CC318" s="155"/>
      <c r="CD318" s="155"/>
      <c r="CE318" s="155"/>
      <c r="CF318" s="155"/>
      <c r="CG318" s="155"/>
      <c r="CH318" s="155"/>
      <c r="CI318" s="10"/>
    </row>
    <row r="319" spans="1:87" x14ac:dyDescent="0.2">
      <c r="A319" s="8"/>
      <c r="B319" s="218"/>
      <c r="C319" s="218"/>
      <c r="D319" s="155"/>
      <c r="E319" s="155"/>
      <c r="F319" s="155"/>
      <c r="G319" s="155"/>
      <c r="H319" s="230"/>
      <c r="I319" s="257"/>
      <c r="J319" s="257"/>
      <c r="K319" s="218"/>
      <c r="L319" s="218"/>
      <c r="M319" s="247"/>
      <c r="N319" s="247"/>
      <c r="O319" s="247"/>
      <c r="P319" s="247"/>
      <c r="Q319" s="218"/>
      <c r="R319" s="155"/>
      <c r="S319" s="155"/>
      <c r="T319" s="155"/>
      <c r="U319" s="155"/>
      <c r="V319" s="155"/>
      <c r="W319" s="155"/>
      <c r="X319" s="155"/>
      <c r="Y319" s="155"/>
      <c r="Z319" s="155"/>
      <c r="AA319" s="155"/>
      <c r="AB319" s="155"/>
      <c r="AC319" s="155"/>
      <c r="AD319" s="155"/>
      <c r="AE319" s="155"/>
      <c r="AF319" s="155"/>
      <c r="AG319" s="155"/>
      <c r="AH319" s="155"/>
      <c r="AI319" s="155"/>
      <c r="AJ319" s="155"/>
      <c r="AK319" s="155"/>
      <c r="AL319" s="155"/>
      <c r="AM319" s="155"/>
      <c r="AN319" s="155"/>
      <c r="AO319" s="155"/>
      <c r="AP319" s="155"/>
      <c r="AQ319" s="155"/>
      <c r="AR319" s="155"/>
      <c r="AS319" s="155"/>
      <c r="AT319" s="155"/>
      <c r="AU319" s="155"/>
      <c r="AV319" s="155"/>
      <c r="AW319" s="155"/>
      <c r="AX319" s="155"/>
      <c r="AY319" s="155"/>
      <c r="AZ319" s="155"/>
      <c r="BA319" s="155"/>
      <c r="BB319" s="155"/>
      <c r="BC319" s="155"/>
      <c r="BD319" s="155"/>
      <c r="BE319" s="155"/>
      <c r="BF319" s="155"/>
      <c r="BG319" s="155"/>
      <c r="BH319" s="155"/>
      <c r="BI319" s="155"/>
      <c r="BJ319" s="155"/>
      <c r="BK319" s="155"/>
      <c r="BL319" s="155"/>
      <c r="BM319" s="155"/>
      <c r="BN319" s="155"/>
      <c r="BO319" s="155"/>
      <c r="BP319" s="155"/>
      <c r="BQ319" s="155"/>
      <c r="BR319" s="155"/>
      <c r="BS319" s="155"/>
      <c r="BT319" s="155"/>
      <c r="BU319" s="155"/>
      <c r="BV319" s="155"/>
      <c r="BW319" s="155"/>
      <c r="BX319" s="155"/>
      <c r="BY319" s="155"/>
      <c r="BZ319" s="155"/>
      <c r="CA319" s="155"/>
      <c r="CB319" s="155"/>
      <c r="CC319" s="155"/>
      <c r="CD319" s="155"/>
      <c r="CE319" s="155"/>
      <c r="CF319" s="155"/>
      <c r="CG319" s="155"/>
      <c r="CH319" s="155"/>
      <c r="CI319" s="10"/>
    </row>
    <row r="320" spans="1:87" x14ac:dyDescent="0.2">
      <c r="A320" s="8"/>
      <c r="B320" s="218"/>
      <c r="C320" s="218"/>
      <c r="D320" s="155"/>
      <c r="E320" s="155"/>
      <c r="F320" s="155"/>
      <c r="G320" s="155"/>
      <c r="H320" s="230"/>
      <c r="I320" s="257"/>
      <c r="J320" s="257"/>
      <c r="K320" s="218"/>
      <c r="L320" s="218"/>
      <c r="M320" s="247"/>
      <c r="N320" s="247"/>
      <c r="O320" s="247"/>
      <c r="P320" s="247"/>
      <c r="Q320" s="218"/>
      <c r="R320" s="155"/>
      <c r="S320" s="155"/>
      <c r="T320" s="155"/>
      <c r="U320" s="155"/>
      <c r="V320" s="155"/>
      <c r="W320" s="155"/>
      <c r="X320" s="155"/>
      <c r="Y320" s="155"/>
      <c r="Z320" s="155"/>
      <c r="AA320" s="155"/>
      <c r="AB320" s="155"/>
      <c r="AC320" s="155"/>
      <c r="AD320" s="155"/>
      <c r="AE320" s="155"/>
      <c r="AF320" s="155"/>
      <c r="AG320" s="155"/>
      <c r="AH320" s="155"/>
      <c r="AI320" s="155"/>
      <c r="AJ320" s="155"/>
      <c r="AK320" s="155"/>
      <c r="AL320" s="155"/>
      <c r="AM320" s="155"/>
      <c r="AN320" s="155"/>
      <c r="AO320" s="155"/>
      <c r="AP320" s="155"/>
      <c r="AQ320" s="155"/>
      <c r="AR320" s="155"/>
      <c r="AS320" s="155"/>
      <c r="AT320" s="155"/>
      <c r="AU320" s="155"/>
      <c r="AV320" s="155"/>
      <c r="AW320" s="155"/>
      <c r="AX320" s="155"/>
      <c r="AY320" s="155"/>
      <c r="AZ320" s="155"/>
      <c r="BA320" s="155"/>
      <c r="BB320" s="155"/>
      <c r="BC320" s="155"/>
      <c r="BD320" s="155"/>
      <c r="BE320" s="155"/>
      <c r="BF320" s="155"/>
      <c r="BG320" s="155"/>
      <c r="BH320" s="155"/>
      <c r="BI320" s="155"/>
      <c r="BJ320" s="155"/>
      <c r="BK320" s="155"/>
      <c r="BL320" s="155"/>
      <c r="BM320" s="155"/>
      <c r="BN320" s="155"/>
      <c r="BO320" s="155"/>
      <c r="BP320" s="155"/>
      <c r="BQ320" s="155"/>
      <c r="BR320" s="155"/>
      <c r="BS320" s="155"/>
      <c r="BT320" s="155"/>
      <c r="BU320" s="155"/>
      <c r="BV320" s="155"/>
      <c r="BW320" s="155"/>
      <c r="BX320" s="155"/>
      <c r="BY320" s="155"/>
      <c r="BZ320" s="155"/>
      <c r="CA320" s="155"/>
      <c r="CB320" s="155"/>
      <c r="CC320" s="155"/>
      <c r="CD320" s="155"/>
      <c r="CE320" s="155"/>
      <c r="CF320" s="155"/>
      <c r="CG320" s="155"/>
      <c r="CH320" s="155"/>
      <c r="CI320" s="10"/>
    </row>
    <row r="321" spans="1:87" x14ac:dyDescent="0.2">
      <c r="A321" s="8"/>
      <c r="B321" s="218"/>
      <c r="C321" s="218"/>
      <c r="D321" s="155"/>
      <c r="E321" s="155"/>
      <c r="F321" s="155"/>
      <c r="G321" s="155"/>
      <c r="H321" s="230"/>
      <c r="I321" s="257"/>
      <c r="J321" s="257"/>
      <c r="K321" s="218"/>
      <c r="L321" s="218"/>
      <c r="M321" s="247"/>
      <c r="N321" s="247"/>
      <c r="O321" s="247"/>
      <c r="P321" s="247"/>
      <c r="Q321" s="218"/>
      <c r="R321" s="155"/>
      <c r="S321" s="155"/>
      <c r="T321" s="155"/>
      <c r="U321" s="155"/>
      <c r="V321" s="155"/>
      <c r="W321" s="155"/>
      <c r="X321" s="155"/>
      <c r="Y321" s="155"/>
      <c r="Z321" s="155"/>
      <c r="AA321" s="155"/>
      <c r="AB321" s="155"/>
      <c r="AC321" s="155"/>
      <c r="AD321" s="155"/>
      <c r="AE321" s="155"/>
      <c r="AF321" s="155"/>
      <c r="AG321" s="155"/>
      <c r="AH321" s="155"/>
      <c r="AI321" s="155"/>
      <c r="AJ321" s="155"/>
      <c r="AK321" s="155"/>
      <c r="AL321" s="155"/>
      <c r="AM321" s="155"/>
      <c r="AN321" s="155"/>
      <c r="AO321" s="155"/>
      <c r="AP321" s="155"/>
      <c r="AQ321" s="155"/>
      <c r="AR321" s="155"/>
      <c r="AS321" s="155"/>
      <c r="AT321" s="155"/>
      <c r="AU321" s="155"/>
      <c r="AV321" s="155"/>
      <c r="AW321" s="155"/>
      <c r="AX321" s="155"/>
      <c r="AY321" s="155"/>
      <c r="AZ321" s="155"/>
      <c r="BA321" s="155"/>
      <c r="BB321" s="155"/>
      <c r="BC321" s="155"/>
      <c r="BD321" s="155"/>
      <c r="BE321" s="155"/>
      <c r="BF321" s="155"/>
      <c r="BG321" s="155"/>
      <c r="BH321" s="155"/>
      <c r="BI321" s="155"/>
      <c r="BJ321" s="155"/>
      <c r="BK321" s="155"/>
      <c r="BL321" s="155"/>
      <c r="BM321" s="155"/>
      <c r="BN321" s="155"/>
      <c r="BO321" s="155"/>
      <c r="BP321" s="155"/>
      <c r="BQ321" s="155"/>
      <c r="BR321" s="155"/>
      <c r="BS321" s="155"/>
      <c r="BT321" s="155"/>
      <c r="BU321" s="155"/>
      <c r="BV321" s="155"/>
      <c r="BW321" s="155"/>
      <c r="BX321" s="155"/>
      <c r="BY321" s="155"/>
      <c r="BZ321" s="155"/>
      <c r="CA321" s="155"/>
      <c r="CB321" s="155"/>
      <c r="CC321" s="155"/>
      <c r="CD321" s="155"/>
      <c r="CE321" s="155"/>
      <c r="CF321" s="155"/>
      <c r="CG321" s="155"/>
      <c r="CH321" s="155"/>
      <c r="CI321" s="10"/>
    </row>
    <row r="322" spans="1:87" x14ac:dyDescent="0.2">
      <c r="A322" s="8"/>
      <c r="B322" s="218"/>
      <c r="C322" s="218"/>
      <c r="D322" s="155"/>
      <c r="E322" s="155"/>
      <c r="F322" s="155"/>
      <c r="G322" s="155"/>
      <c r="H322" s="230"/>
      <c r="I322" s="257"/>
      <c r="J322" s="257"/>
      <c r="K322" s="218"/>
      <c r="L322" s="218"/>
      <c r="M322" s="247"/>
      <c r="N322" s="247"/>
      <c r="O322" s="247"/>
      <c r="P322" s="247"/>
      <c r="Q322" s="218"/>
      <c r="R322" s="155"/>
      <c r="S322" s="155"/>
      <c r="T322" s="155"/>
      <c r="U322" s="155"/>
      <c r="V322" s="155"/>
      <c r="W322" s="155"/>
      <c r="X322" s="155"/>
      <c r="Y322" s="155"/>
      <c r="Z322" s="155"/>
      <c r="AA322" s="155"/>
      <c r="AB322" s="155"/>
      <c r="AC322" s="155"/>
      <c r="AD322" s="155"/>
      <c r="AE322" s="155"/>
      <c r="AF322" s="155"/>
      <c r="AG322" s="155"/>
      <c r="AH322" s="155"/>
      <c r="AI322" s="155"/>
      <c r="AJ322" s="155"/>
      <c r="AK322" s="155"/>
      <c r="AL322" s="155"/>
      <c r="AM322" s="155"/>
      <c r="AN322" s="155"/>
      <c r="AO322" s="155"/>
      <c r="AP322" s="155"/>
      <c r="AQ322" s="155"/>
      <c r="AR322" s="155"/>
      <c r="AS322" s="155"/>
      <c r="AT322" s="155"/>
      <c r="AU322" s="155"/>
      <c r="AV322" s="155"/>
      <c r="AW322" s="155"/>
      <c r="AX322" s="155"/>
      <c r="AY322" s="155"/>
      <c r="AZ322" s="155"/>
      <c r="BA322" s="155"/>
      <c r="BB322" s="155"/>
      <c r="BC322" s="155"/>
      <c r="BD322" s="155"/>
      <c r="BE322" s="155"/>
      <c r="BF322" s="155"/>
      <c r="BG322" s="155"/>
      <c r="BH322" s="155"/>
      <c r="BI322" s="155"/>
      <c r="BJ322" s="155"/>
      <c r="BK322" s="155"/>
      <c r="BL322" s="155"/>
      <c r="BM322" s="155"/>
      <c r="BN322" s="155"/>
      <c r="BO322" s="155"/>
      <c r="BP322" s="155"/>
      <c r="BQ322" s="155"/>
      <c r="BR322" s="155"/>
      <c r="BS322" s="155"/>
      <c r="BT322" s="155"/>
      <c r="BU322" s="155"/>
      <c r="BV322" s="155"/>
      <c r="BW322" s="155"/>
      <c r="BX322" s="155"/>
      <c r="BY322" s="155"/>
      <c r="BZ322" s="155"/>
      <c r="CA322" s="155"/>
      <c r="CB322" s="155"/>
      <c r="CC322" s="155"/>
      <c r="CD322" s="155"/>
      <c r="CE322" s="155"/>
      <c r="CF322" s="155"/>
      <c r="CG322" s="155"/>
      <c r="CH322" s="155"/>
      <c r="CI322" s="10"/>
    </row>
    <row r="323" spans="1:87" x14ac:dyDescent="0.2">
      <c r="A323" s="8"/>
      <c r="B323" s="218"/>
      <c r="C323" s="218"/>
      <c r="D323" s="155"/>
      <c r="E323" s="155"/>
      <c r="F323" s="155"/>
      <c r="G323" s="155"/>
      <c r="H323" s="230"/>
      <c r="I323" s="257"/>
      <c r="J323" s="257"/>
      <c r="K323" s="218"/>
      <c r="L323" s="218"/>
      <c r="M323" s="247"/>
      <c r="N323" s="247"/>
      <c r="O323" s="247"/>
      <c r="P323" s="247"/>
      <c r="Q323" s="218"/>
      <c r="R323" s="155"/>
      <c r="S323" s="155"/>
      <c r="T323" s="155"/>
      <c r="U323" s="155"/>
      <c r="V323" s="155"/>
      <c r="W323" s="155"/>
      <c r="X323" s="155"/>
      <c r="Y323" s="155"/>
      <c r="Z323" s="155"/>
      <c r="AA323" s="155"/>
      <c r="AB323" s="155"/>
      <c r="AC323" s="155"/>
      <c r="AD323" s="155"/>
      <c r="AE323" s="155"/>
      <c r="AF323" s="155"/>
      <c r="AG323" s="155"/>
      <c r="AH323" s="155"/>
      <c r="AI323" s="155"/>
      <c r="AJ323" s="155"/>
      <c r="AK323" s="155"/>
      <c r="AL323" s="155"/>
      <c r="AM323" s="155"/>
      <c r="AN323" s="155"/>
      <c r="AO323" s="155"/>
      <c r="AP323" s="155"/>
      <c r="AQ323" s="155"/>
      <c r="AR323" s="155"/>
      <c r="AS323" s="155"/>
      <c r="AT323" s="155"/>
      <c r="AU323" s="155"/>
      <c r="AV323" s="155"/>
      <c r="AW323" s="155"/>
      <c r="AX323" s="155"/>
      <c r="AY323" s="155"/>
      <c r="AZ323" s="155"/>
      <c r="BA323" s="155"/>
      <c r="BB323" s="155"/>
      <c r="BC323" s="155"/>
      <c r="BD323" s="155"/>
      <c r="BE323" s="155"/>
      <c r="BF323" s="155"/>
      <c r="BG323" s="155"/>
      <c r="BH323" s="155"/>
      <c r="BI323" s="155"/>
      <c r="BJ323" s="155"/>
      <c r="BK323" s="155"/>
      <c r="BL323" s="155"/>
      <c r="BM323" s="155"/>
      <c r="BN323" s="155"/>
      <c r="BO323" s="155"/>
      <c r="BP323" s="155"/>
      <c r="BQ323" s="155"/>
      <c r="BR323" s="155"/>
      <c r="BS323" s="155"/>
      <c r="BT323" s="155"/>
      <c r="BU323" s="155"/>
      <c r="BV323" s="155"/>
      <c r="BW323" s="155"/>
      <c r="BX323" s="155"/>
      <c r="BY323" s="155"/>
      <c r="BZ323" s="155"/>
      <c r="CA323" s="155"/>
      <c r="CB323" s="155"/>
      <c r="CC323" s="155"/>
      <c r="CD323" s="155"/>
      <c r="CE323" s="155"/>
      <c r="CF323" s="155"/>
      <c r="CG323" s="155"/>
      <c r="CH323" s="155"/>
      <c r="CI323" s="10"/>
    </row>
    <row r="324" spans="1:87" x14ac:dyDescent="0.2">
      <c r="A324" s="8"/>
      <c r="B324" s="218"/>
      <c r="C324" s="218"/>
      <c r="D324" s="155"/>
      <c r="E324" s="155"/>
      <c r="F324" s="155"/>
      <c r="G324" s="155"/>
      <c r="H324" s="230"/>
      <c r="I324" s="257"/>
      <c r="J324" s="257"/>
      <c r="K324" s="218"/>
      <c r="L324" s="218"/>
      <c r="M324" s="247"/>
      <c r="N324" s="247"/>
      <c r="O324" s="247"/>
      <c r="P324" s="247"/>
      <c r="Q324" s="218"/>
      <c r="R324" s="155"/>
      <c r="S324" s="155"/>
      <c r="T324" s="155"/>
      <c r="U324" s="155"/>
      <c r="V324" s="155"/>
      <c r="W324" s="155"/>
      <c r="X324" s="155"/>
      <c r="Y324" s="155"/>
      <c r="Z324" s="155"/>
      <c r="AA324" s="155"/>
      <c r="AB324" s="155"/>
      <c r="AC324" s="155"/>
      <c r="AD324" s="155"/>
      <c r="AE324" s="155"/>
      <c r="AF324" s="155"/>
      <c r="AG324" s="155"/>
      <c r="AH324" s="155"/>
      <c r="AI324" s="155"/>
      <c r="AJ324" s="155"/>
      <c r="AK324" s="155"/>
      <c r="AL324" s="155"/>
      <c r="AM324" s="155"/>
      <c r="AN324" s="155"/>
      <c r="AO324" s="155"/>
      <c r="AP324" s="155"/>
      <c r="AQ324" s="155"/>
      <c r="AR324" s="155"/>
      <c r="AS324" s="155"/>
      <c r="AT324" s="155"/>
      <c r="AU324" s="155"/>
      <c r="AV324" s="155"/>
      <c r="AW324" s="155"/>
      <c r="AX324" s="155"/>
      <c r="AY324" s="155"/>
      <c r="AZ324" s="155"/>
      <c r="BA324" s="155"/>
      <c r="BB324" s="155"/>
      <c r="BC324" s="155"/>
      <c r="BD324" s="155"/>
      <c r="BE324" s="155"/>
      <c r="BF324" s="155"/>
      <c r="BG324" s="155"/>
      <c r="BH324" s="155"/>
      <c r="BI324" s="155"/>
      <c r="BJ324" s="155"/>
      <c r="BK324" s="155"/>
      <c r="BL324" s="155"/>
      <c r="BM324" s="155"/>
      <c r="BN324" s="155"/>
      <c r="BO324" s="155"/>
      <c r="BP324" s="155"/>
      <c r="BQ324" s="155"/>
      <c r="BR324" s="155"/>
      <c r="BS324" s="155"/>
      <c r="BT324" s="155"/>
      <c r="BU324" s="155"/>
      <c r="BV324" s="155"/>
      <c r="BW324" s="155"/>
      <c r="BX324" s="155"/>
      <c r="BY324" s="155"/>
      <c r="BZ324" s="155"/>
      <c r="CA324" s="155"/>
      <c r="CB324" s="155"/>
      <c r="CC324" s="155"/>
      <c r="CD324" s="155"/>
      <c r="CE324" s="155"/>
      <c r="CF324" s="155"/>
      <c r="CG324" s="155"/>
      <c r="CH324" s="155"/>
      <c r="CI324" s="10"/>
    </row>
    <row r="325" spans="1:87" x14ac:dyDescent="0.2">
      <c r="A325" s="8"/>
      <c r="B325" s="218"/>
      <c r="C325" s="218"/>
      <c r="D325" s="155"/>
      <c r="E325" s="155"/>
      <c r="F325" s="155"/>
      <c r="G325" s="155"/>
      <c r="H325" s="230"/>
      <c r="I325" s="257"/>
      <c r="J325" s="257"/>
      <c r="K325" s="218"/>
      <c r="L325" s="218"/>
      <c r="M325" s="247"/>
      <c r="N325" s="247"/>
      <c r="O325" s="247"/>
      <c r="P325" s="247"/>
      <c r="Q325" s="218"/>
      <c r="R325" s="155"/>
      <c r="S325" s="155"/>
      <c r="T325" s="155"/>
      <c r="U325" s="155"/>
      <c r="V325" s="155"/>
      <c r="W325" s="155"/>
      <c r="X325" s="155"/>
      <c r="Y325" s="155"/>
      <c r="Z325" s="155"/>
      <c r="AA325" s="155"/>
      <c r="AB325" s="155"/>
      <c r="AC325" s="155"/>
      <c r="AD325" s="155"/>
      <c r="AE325" s="155"/>
      <c r="AF325" s="155"/>
      <c r="AG325" s="155"/>
      <c r="AH325" s="155"/>
      <c r="AI325" s="155"/>
      <c r="AJ325" s="155"/>
      <c r="AK325" s="155"/>
      <c r="AL325" s="155"/>
      <c r="AM325" s="155"/>
      <c r="AN325" s="155"/>
      <c r="AO325" s="155"/>
      <c r="AP325" s="155"/>
      <c r="AQ325" s="155"/>
      <c r="AR325" s="155"/>
      <c r="AS325" s="155"/>
      <c r="AT325" s="155"/>
      <c r="AU325" s="155"/>
      <c r="AV325" s="155"/>
      <c r="AW325" s="155"/>
      <c r="AX325" s="155"/>
      <c r="AY325" s="155"/>
      <c r="AZ325" s="155"/>
      <c r="BA325" s="155"/>
      <c r="BB325" s="155"/>
      <c r="BC325" s="155"/>
      <c r="BD325" s="155"/>
      <c r="BE325" s="155"/>
      <c r="BF325" s="155"/>
      <c r="BG325" s="155"/>
      <c r="BH325" s="155"/>
      <c r="BI325" s="155"/>
      <c r="BJ325" s="155"/>
      <c r="BK325" s="155"/>
      <c r="BL325" s="155"/>
      <c r="BM325" s="155"/>
      <c r="BN325" s="155"/>
      <c r="BO325" s="155"/>
      <c r="BP325" s="155"/>
      <c r="BQ325" s="155"/>
      <c r="BR325" s="155"/>
      <c r="BS325" s="155"/>
      <c r="BT325" s="155"/>
      <c r="BU325" s="155"/>
      <c r="BV325" s="155"/>
      <c r="BW325" s="155"/>
      <c r="BX325" s="155"/>
      <c r="BY325" s="155"/>
      <c r="BZ325" s="155"/>
      <c r="CA325" s="155"/>
      <c r="CB325" s="155"/>
      <c r="CC325" s="155"/>
      <c r="CD325" s="155"/>
      <c r="CE325" s="155"/>
      <c r="CF325" s="155"/>
      <c r="CG325" s="155"/>
      <c r="CH325" s="155"/>
      <c r="CI325" s="10"/>
    </row>
    <row r="326" spans="1:87" x14ac:dyDescent="0.2">
      <c r="A326" s="8"/>
      <c r="B326" s="218"/>
      <c r="C326" s="218"/>
      <c r="D326" s="155"/>
      <c r="E326" s="155"/>
      <c r="F326" s="155"/>
      <c r="G326" s="155"/>
      <c r="H326" s="230"/>
      <c r="I326" s="257"/>
      <c r="J326" s="257"/>
      <c r="K326" s="218"/>
      <c r="L326" s="218"/>
      <c r="M326" s="247"/>
      <c r="N326" s="247"/>
      <c r="O326" s="247"/>
      <c r="P326" s="247"/>
      <c r="Q326" s="218"/>
      <c r="R326" s="155"/>
      <c r="S326" s="155"/>
      <c r="T326" s="155"/>
      <c r="U326" s="155"/>
      <c r="V326" s="155"/>
      <c r="W326" s="155"/>
      <c r="X326" s="155"/>
      <c r="Y326" s="155"/>
      <c r="Z326" s="155"/>
      <c r="AA326" s="155"/>
      <c r="AB326" s="155"/>
      <c r="AC326" s="155"/>
      <c r="AD326" s="155"/>
      <c r="AE326" s="155"/>
      <c r="AF326" s="155"/>
      <c r="AG326" s="155"/>
      <c r="AH326" s="155"/>
      <c r="AI326" s="155"/>
      <c r="AJ326" s="155"/>
      <c r="AK326" s="155"/>
      <c r="AL326" s="155"/>
      <c r="AM326" s="155"/>
      <c r="AN326" s="155"/>
      <c r="AO326" s="155"/>
      <c r="AP326" s="155"/>
      <c r="AQ326" s="155"/>
      <c r="AR326" s="155"/>
      <c r="AS326" s="155"/>
      <c r="AT326" s="155"/>
      <c r="AU326" s="155"/>
      <c r="AV326" s="155"/>
      <c r="AW326" s="155"/>
      <c r="AX326" s="155"/>
      <c r="AY326" s="155"/>
      <c r="AZ326" s="155"/>
      <c r="BA326" s="155"/>
      <c r="BB326" s="155"/>
      <c r="BC326" s="155"/>
      <c r="BD326" s="155"/>
      <c r="BE326" s="155"/>
      <c r="BF326" s="155"/>
      <c r="BG326" s="155"/>
      <c r="BH326" s="155"/>
      <c r="BI326" s="155"/>
      <c r="BJ326" s="155"/>
      <c r="BK326" s="155"/>
      <c r="BL326" s="155"/>
      <c r="BM326" s="155"/>
      <c r="BN326" s="155"/>
      <c r="BO326" s="155"/>
      <c r="BP326" s="155"/>
      <c r="BQ326" s="155"/>
      <c r="BR326" s="155"/>
      <c r="BS326" s="155"/>
      <c r="BT326" s="155"/>
      <c r="BU326" s="155"/>
      <c r="BV326" s="155"/>
      <c r="BW326" s="155"/>
      <c r="BX326" s="155"/>
      <c r="BY326" s="155"/>
      <c r="BZ326" s="155"/>
      <c r="CA326" s="155"/>
      <c r="CB326" s="155"/>
      <c r="CC326" s="155"/>
      <c r="CD326" s="155"/>
      <c r="CE326" s="155"/>
      <c r="CF326" s="155"/>
      <c r="CG326" s="155"/>
      <c r="CH326" s="155"/>
      <c r="CI326" s="10"/>
    </row>
    <row r="327" spans="1:87" x14ac:dyDescent="0.2">
      <c r="A327" s="8"/>
      <c r="B327" s="218"/>
      <c r="C327" s="218"/>
      <c r="D327" s="155"/>
      <c r="E327" s="155"/>
      <c r="F327" s="155"/>
      <c r="G327" s="155"/>
      <c r="H327" s="230"/>
      <c r="I327" s="257"/>
      <c r="J327" s="257"/>
      <c r="K327" s="218"/>
      <c r="L327" s="218"/>
      <c r="M327" s="247"/>
      <c r="N327" s="247"/>
      <c r="O327" s="247"/>
      <c r="P327" s="247"/>
      <c r="Q327" s="218"/>
      <c r="R327" s="155"/>
      <c r="S327" s="155"/>
      <c r="T327" s="155"/>
      <c r="U327" s="155"/>
      <c r="V327" s="155"/>
      <c r="W327" s="155"/>
      <c r="X327" s="155"/>
      <c r="Y327" s="155"/>
      <c r="Z327" s="155"/>
      <c r="AA327" s="155"/>
      <c r="AB327" s="155"/>
      <c r="AC327" s="155"/>
      <c r="AD327" s="155"/>
      <c r="AE327" s="155"/>
      <c r="AF327" s="155"/>
      <c r="AG327" s="155"/>
      <c r="AH327" s="155"/>
      <c r="AI327" s="155"/>
      <c r="AJ327" s="155"/>
      <c r="AK327" s="155"/>
      <c r="AL327" s="155"/>
      <c r="AM327" s="155"/>
      <c r="AN327" s="155"/>
      <c r="AO327" s="155"/>
      <c r="AP327" s="155"/>
      <c r="AQ327" s="155"/>
      <c r="AR327" s="155"/>
      <c r="AS327" s="155"/>
      <c r="AT327" s="155"/>
      <c r="AU327" s="155"/>
      <c r="AV327" s="155"/>
      <c r="AW327" s="155"/>
      <c r="AX327" s="155"/>
      <c r="AY327" s="155"/>
      <c r="AZ327" s="155"/>
      <c r="BA327" s="155"/>
      <c r="BB327" s="155"/>
      <c r="BC327" s="155"/>
      <c r="BD327" s="155"/>
      <c r="BE327" s="155"/>
      <c r="BF327" s="155"/>
      <c r="BG327" s="155"/>
      <c r="BH327" s="155"/>
      <c r="BI327" s="155"/>
      <c r="BJ327" s="155"/>
      <c r="BK327" s="155"/>
      <c r="BL327" s="155"/>
      <c r="BM327" s="155"/>
      <c r="BN327" s="155"/>
      <c r="BO327" s="155"/>
      <c r="BP327" s="155"/>
      <c r="BQ327" s="155"/>
      <c r="BR327" s="155"/>
      <c r="BS327" s="155"/>
      <c r="BT327" s="155"/>
      <c r="BU327" s="155"/>
      <c r="BV327" s="155"/>
      <c r="BW327" s="155"/>
      <c r="BX327" s="155"/>
      <c r="BY327" s="155"/>
      <c r="BZ327" s="155"/>
      <c r="CA327" s="155"/>
      <c r="CB327" s="155"/>
      <c r="CC327" s="155"/>
      <c r="CD327" s="155"/>
      <c r="CE327" s="155"/>
      <c r="CF327" s="155"/>
      <c r="CG327" s="155"/>
      <c r="CH327" s="155"/>
      <c r="CI327" s="10"/>
    </row>
    <row r="328" spans="1:87" x14ac:dyDescent="0.2">
      <c r="A328" s="8"/>
      <c r="B328" s="218"/>
      <c r="C328" s="218"/>
      <c r="D328" s="155"/>
      <c r="E328" s="155"/>
      <c r="F328" s="155"/>
      <c r="G328" s="155"/>
      <c r="H328" s="230"/>
      <c r="I328" s="257"/>
      <c r="J328" s="257"/>
      <c r="K328" s="218"/>
      <c r="L328" s="218"/>
      <c r="M328" s="247"/>
      <c r="N328" s="247"/>
      <c r="O328" s="247"/>
      <c r="P328" s="247"/>
      <c r="Q328" s="218"/>
      <c r="R328" s="155"/>
      <c r="S328" s="155"/>
      <c r="T328" s="155"/>
      <c r="U328" s="155"/>
      <c r="V328" s="155"/>
      <c r="W328" s="155"/>
      <c r="X328" s="155"/>
      <c r="Y328" s="155"/>
      <c r="Z328" s="155"/>
      <c r="AA328" s="155"/>
      <c r="AB328" s="155"/>
      <c r="AC328" s="155"/>
      <c r="AD328" s="155"/>
      <c r="AE328" s="155"/>
      <c r="AF328" s="155"/>
      <c r="AG328" s="155"/>
      <c r="AH328" s="155"/>
      <c r="AI328" s="155"/>
      <c r="AJ328" s="155"/>
      <c r="AK328" s="155"/>
      <c r="AL328" s="155"/>
      <c r="AM328" s="155"/>
      <c r="AN328" s="155"/>
      <c r="AO328" s="155"/>
      <c r="AP328" s="155"/>
      <c r="AQ328" s="155"/>
      <c r="AR328" s="155"/>
      <c r="AS328" s="155"/>
      <c r="AT328" s="155"/>
      <c r="AU328" s="155"/>
      <c r="AV328" s="155"/>
      <c r="AW328" s="155"/>
      <c r="AX328" s="155"/>
      <c r="AY328" s="155"/>
      <c r="AZ328" s="155"/>
      <c r="BA328" s="155"/>
      <c r="BB328" s="155"/>
      <c r="BC328" s="155"/>
      <c r="BD328" s="155"/>
      <c r="BE328" s="155"/>
      <c r="BF328" s="155"/>
      <c r="BG328" s="155"/>
      <c r="BH328" s="155"/>
      <c r="BI328" s="155"/>
      <c r="BJ328" s="155"/>
      <c r="BK328" s="155"/>
      <c r="BL328" s="155"/>
      <c r="BM328" s="155"/>
      <c r="BN328" s="155"/>
      <c r="BO328" s="155"/>
      <c r="BP328" s="155"/>
      <c r="BQ328" s="155"/>
      <c r="BR328" s="155"/>
      <c r="BS328" s="155"/>
      <c r="BT328" s="155"/>
      <c r="BU328" s="155"/>
      <c r="BV328" s="155"/>
      <c r="BW328" s="155"/>
      <c r="BX328" s="155"/>
      <c r="BY328" s="155"/>
      <c r="BZ328" s="155"/>
      <c r="CA328" s="155"/>
      <c r="CB328" s="155"/>
      <c r="CC328" s="155"/>
      <c r="CD328" s="155"/>
      <c r="CE328" s="155"/>
      <c r="CF328" s="155"/>
      <c r="CG328" s="155"/>
      <c r="CH328" s="155"/>
      <c r="CI328" s="10"/>
    </row>
    <row r="329" spans="1:87" x14ac:dyDescent="0.2">
      <c r="A329" s="8"/>
      <c r="B329" s="218"/>
      <c r="C329" s="218"/>
      <c r="D329" s="155"/>
      <c r="E329" s="155"/>
      <c r="F329" s="155"/>
      <c r="G329" s="155"/>
      <c r="H329" s="230"/>
      <c r="I329" s="257"/>
      <c r="J329" s="257"/>
      <c r="K329" s="218"/>
      <c r="L329" s="218"/>
      <c r="M329" s="247"/>
      <c r="N329" s="247"/>
      <c r="O329" s="247"/>
      <c r="P329" s="247"/>
      <c r="Q329" s="218"/>
      <c r="R329" s="155"/>
      <c r="S329" s="155"/>
      <c r="T329" s="155"/>
      <c r="U329" s="155"/>
      <c r="V329" s="155"/>
      <c r="W329" s="155"/>
      <c r="X329" s="155"/>
      <c r="Y329" s="155"/>
      <c r="Z329" s="155"/>
      <c r="AA329" s="155"/>
      <c r="AB329" s="155"/>
      <c r="AC329" s="155"/>
      <c r="AD329" s="155"/>
      <c r="AE329" s="155"/>
      <c r="AF329" s="155"/>
      <c r="AG329" s="155"/>
      <c r="AH329" s="155"/>
      <c r="AI329" s="155"/>
      <c r="AJ329" s="155"/>
      <c r="AK329" s="155"/>
      <c r="AL329" s="155"/>
      <c r="AM329" s="155"/>
      <c r="AN329" s="155"/>
      <c r="AO329" s="155"/>
      <c r="AP329" s="155"/>
      <c r="AQ329" s="155"/>
      <c r="AR329" s="155"/>
      <c r="AS329" s="155"/>
      <c r="AT329" s="155"/>
      <c r="AU329" s="155"/>
      <c r="AV329" s="155"/>
      <c r="AW329" s="155"/>
      <c r="AX329" s="155"/>
      <c r="AY329" s="155"/>
      <c r="AZ329" s="155"/>
      <c r="BA329" s="155"/>
      <c r="BB329" s="155"/>
      <c r="BC329" s="155"/>
      <c r="BD329" s="155"/>
      <c r="BE329" s="155"/>
      <c r="BF329" s="155"/>
      <c r="BG329" s="155"/>
      <c r="BH329" s="155"/>
      <c r="BI329" s="155"/>
      <c r="BJ329" s="155"/>
      <c r="BK329" s="155"/>
      <c r="BL329" s="155"/>
      <c r="BM329" s="155"/>
      <c r="BN329" s="155"/>
      <c r="BO329" s="155"/>
      <c r="BP329" s="155"/>
      <c r="BQ329" s="155"/>
      <c r="BR329" s="155"/>
      <c r="BS329" s="155"/>
      <c r="BT329" s="155"/>
      <c r="BU329" s="155"/>
      <c r="BV329" s="155"/>
      <c r="BW329" s="155"/>
      <c r="BX329" s="155"/>
      <c r="BY329" s="155"/>
      <c r="BZ329" s="155"/>
      <c r="CA329" s="155"/>
      <c r="CB329" s="155"/>
      <c r="CC329" s="155"/>
      <c r="CD329" s="155"/>
      <c r="CE329" s="155"/>
      <c r="CF329" s="155"/>
      <c r="CG329" s="155"/>
      <c r="CH329" s="155"/>
      <c r="CI329" s="10"/>
    </row>
    <row r="330" spans="1:87" x14ac:dyDescent="0.2">
      <c r="A330" s="8"/>
      <c r="B330" s="218"/>
      <c r="C330" s="218"/>
      <c r="D330" s="155"/>
      <c r="E330" s="155"/>
      <c r="F330" s="155"/>
      <c r="G330" s="155"/>
      <c r="H330" s="230"/>
      <c r="I330" s="257"/>
      <c r="J330" s="257"/>
      <c r="K330" s="218"/>
      <c r="L330" s="218"/>
      <c r="M330" s="247"/>
      <c r="N330" s="247"/>
      <c r="O330" s="247"/>
      <c r="P330" s="247"/>
      <c r="Q330" s="218"/>
      <c r="R330" s="155"/>
      <c r="S330" s="155"/>
      <c r="T330" s="155"/>
      <c r="U330" s="155"/>
      <c r="V330" s="155"/>
      <c r="W330" s="155"/>
      <c r="X330" s="155"/>
      <c r="Y330" s="155"/>
      <c r="Z330" s="155"/>
      <c r="AA330" s="155"/>
      <c r="AB330" s="155"/>
      <c r="AC330" s="155"/>
      <c r="AD330" s="155"/>
      <c r="AE330" s="155"/>
      <c r="AF330" s="155"/>
      <c r="AG330" s="155"/>
      <c r="AH330" s="155"/>
      <c r="AI330" s="155"/>
      <c r="AJ330" s="155"/>
      <c r="AK330" s="155"/>
      <c r="AL330" s="155"/>
      <c r="AM330" s="155"/>
      <c r="AN330" s="155"/>
      <c r="AO330" s="155"/>
      <c r="AP330" s="155"/>
      <c r="AQ330" s="155"/>
      <c r="AR330" s="155"/>
      <c r="AS330" s="155"/>
      <c r="AT330" s="155"/>
      <c r="AU330" s="155"/>
      <c r="AV330" s="155"/>
      <c r="AW330" s="155"/>
      <c r="AX330" s="155"/>
      <c r="AY330" s="155"/>
      <c r="AZ330" s="155"/>
      <c r="BA330" s="155"/>
      <c r="BB330" s="155"/>
      <c r="BC330" s="155"/>
      <c r="BD330" s="155"/>
      <c r="BE330" s="155"/>
      <c r="BF330" s="155"/>
      <c r="BG330" s="155"/>
      <c r="BH330" s="155"/>
      <c r="BI330" s="155"/>
      <c r="BJ330" s="155"/>
      <c r="BK330" s="155"/>
      <c r="BL330" s="155"/>
      <c r="BM330" s="155"/>
      <c r="BN330" s="155"/>
      <c r="BO330" s="155"/>
      <c r="BP330" s="155"/>
      <c r="BQ330" s="155"/>
      <c r="BR330" s="155"/>
      <c r="BS330" s="155"/>
      <c r="BT330" s="155"/>
      <c r="BU330" s="155"/>
      <c r="BV330" s="155"/>
      <c r="BW330" s="155"/>
      <c r="BX330" s="155"/>
      <c r="BY330" s="155"/>
      <c r="BZ330" s="155"/>
      <c r="CA330" s="155"/>
      <c r="CB330" s="155"/>
      <c r="CC330" s="155"/>
      <c r="CD330" s="155"/>
      <c r="CE330" s="155"/>
      <c r="CF330" s="155"/>
      <c r="CG330" s="155"/>
      <c r="CH330" s="155"/>
      <c r="CI330" s="10"/>
    </row>
    <row r="331" spans="1:87" x14ac:dyDescent="0.2">
      <c r="A331" s="8"/>
      <c r="B331" s="218"/>
      <c r="C331" s="218"/>
      <c r="D331" s="155"/>
      <c r="E331" s="155"/>
      <c r="F331" s="155"/>
      <c r="G331" s="155"/>
      <c r="H331" s="230"/>
      <c r="I331" s="257"/>
      <c r="J331" s="257"/>
      <c r="K331" s="218"/>
      <c r="L331" s="218"/>
      <c r="M331" s="247"/>
      <c r="N331" s="247"/>
      <c r="O331" s="247"/>
      <c r="P331" s="247"/>
      <c r="Q331" s="218"/>
      <c r="R331" s="155"/>
      <c r="S331" s="155"/>
      <c r="T331" s="155"/>
      <c r="U331" s="155"/>
      <c r="V331" s="155"/>
      <c r="W331" s="155"/>
      <c r="X331" s="155"/>
      <c r="Y331" s="155"/>
      <c r="Z331" s="155"/>
      <c r="AA331" s="155"/>
      <c r="AB331" s="155"/>
      <c r="AC331" s="155"/>
      <c r="AD331" s="155"/>
      <c r="AE331" s="155"/>
      <c r="AF331" s="155"/>
      <c r="AG331" s="155"/>
      <c r="AH331" s="155"/>
      <c r="AI331" s="155"/>
      <c r="AJ331" s="155"/>
      <c r="AK331" s="155"/>
      <c r="AL331" s="155"/>
      <c r="AM331" s="155"/>
      <c r="AN331" s="155"/>
      <c r="AO331" s="155"/>
      <c r="AP331" s="155"/>
      <c r="AQ331" s="155"/>
      <c r="AR331" s="155"/>
      <c r="AS331" s="155"/>
      <c r="AT331" s="155"/>
      <c r="AU331" s="155"/>
      <c r="AV331" s="155"/>
      <c r="AW331" s="155"/>
      <c r="AX331" s="155"/>
      <c r="AY331" s="155"/>
      <c r="AZ331" s="155"/>
      <c r="BA331" s="155"/>
      <c r="BB331" s="155"/>
      <c r="BC331" s="155"/>
      <c r="BD331" s="155"/>
      <c r="BE331" s="155"/>
      <c r="BF331" s="155"/>
      <c r="BG331" s="155"/>
      <c r="BH331" s="155"/>
      <c r="BI331" s="155"/>
      <c r="BJ331" s="155"/>
      <c r="BK331" s="155"/>
      <c r="BL331" s="155"/>
      <c r="BM331" s="155"/>
      <c r="BN331" s="155"/>
      <c r="BO331" s="155"/>
      <c r="BP331" s="155"/>
      <c r="BQ331" s="155"/>
      <c r="BR331" s="155"/>
      <c r="BS331" s="155"/>
      <c r="BT331" s="155"/>
      <c r="BU331" s="155"/>
      <c r="BV331" s="155"/>
      <c r="BW331" s="155"/>
      <c r="BX331" s="155"/>
      <c r="BY331" s="155"/>
      <c r="BZ331" s="155"/>
      <c r="CA331" s="155"/>
      <c r="CB331" s="155"/>
      <c r="CC331" s="155"/>
      <c r="CD331" s="155"/>
      <c r="CE331" s="155"/>
      <c r="CF331" s="155"/>
      <c r="CG331" s="155"/>
      <c r="CH331" s="155"/>
      <c r="CI331" s="10"/>
    </row>
    <row r="332" spans="1:87" x14ac:dyDescent="0.2">
      <c r="A332" s="8"/>
      <c r="B332" s="218"/>
      <c r="C332" s="218"/>
      <c r="D332" s="155"/>
      <c r="E332" s="155"/>
      <c r="F332" s="155"/>
      <c r="G332" s="155"/>
      <c r="H332" s="230"/>
      <c r="I332" s="257"/>
      <c r="J332" s="257"/>
      <c r="K332" s="218"/>
      <c r="L332" s="218"/>
      <c r="M332" s="247"/>
      <c r="N332" s="247"/>
      <c r="O332" s="247"/>
      <c r="P332" s="247"/>
      <c r="Q332" s="218"/>
      <c r="R332" s="155"/>
      <c r="S332" s="155"/>
      <c r="T332" s="155"/>
      <c r="U332" s="155"/>
      <c r="V332" s="155"/>
      <c r="W332" s="155"/>
      <c r="X332" s="155"/>
      <c r="Y332" s="155"/>
      <c r="Z332" s="155"/>
      <c r="AA332" s="155"/>
      <c r="AB332" s="155"/>
      <c r="AC332" s="155"/>
      <c r="AD332" s="155"/>
      <c r="AE332" s="155"/>
      <c r="AF332" s="155"/>
      <c r="AG332" s="155"/>
      <c r="AH332" s="155"/>
      <c r="AI332" s="155"/>
      <c r="AJ332" s="155"/>
      <c r="AK332" s="155"/>
      <c r="AL332" s="155"/>
      <c r="AM332" s="155"/>
      <c r="AN332" s="155"/>
      <c r="AO332" s="155"/>
      <c r="AP332" s="155"/>
      <c r="AQ332" s="155"/>
      <c r="AR332" s="155"/>
      <c r="AS332" s="155"/>
      <c r="AT332" s="155"/>
      <c r="AU332" s="155"/>
      <c r="AV332" s="155"/>
      <c r="AW332" s="155"/>
      <c r="AX332" s="155"/>
      <c r="AY332" s="155"/>
      <c r="AZ332" s="155"/>
      <c r="BA332" s="155"/>
      <c r="BB332" s="155"/>
      <c r="BC332" s="155"/>
      <c r="BD332" s="155"/>
      <c r="BE332" s="155"/>
      <c r="BF332" s="155"/>
      <c r="BG332" s="155"/>
      <c r="BH332" s="155"/>
      <c r="BI332" s="155"/>
      <c r="BJ332" s="155"/>
      <c r="BK332" s="155"/>
      <c r="BL332" s="155"/>
      <c r="BM332" s="155"/>
      <c r="BN332" s="155"/>
      <c r="BO332" s="155"/>
      <c r="BP332" s="155"/>
      <c r="BQ332" s="155"/>
      <c r="BR332" s="155"/>
      <c r="BS332" s="155"/>
      <c r="BT332" s="155"/>
      <c r="BU332" s="155"/>
      <c r="BV332" s="155"/>
      <c r="BW332" s="155"/>
      <c r="BX332" s="155"/>
      <c r="BY332" s="155"/>
      <c r="BZ332" s="155"/>
      <c r="CA332" s="155"/>
      <c r="CB332" s="155"/>
      <c r="CC332" s="155"/>
      <c r="CD332" s="155"/>
      <c r="CE332" s="155"/>
      <c r="CF332" s="155"/>
      <c r="CG332" s="155"/>
      <c r="CH332" s="155"/>
      <c r="CI332" s="10"/>
    </row>
    <row r="333" spans="1:87" x14ac:dyDescent="0.2">
      <c r="A333" s="8"/>
      <c r="B333" s="218"/>
      <c r="C333" s="218"/>
      <c r="D333" s="155"/>
      <c r="E333" s="155"/>
      <c r="F333" s="155"/>
      <c r="G333" s="155"/>
      <c r="H333" s="230"/>
      <c r="I333" s="257"/>
      <c r="J333" s="257"/>
      <c r="K333" s="218"/>
      <c r="L333" s="218"/>
      <c r="M333" s="247"/>
      <c r="N333" s="247"/>
      <c r="O333" s="247"/>
      <c r="P333" s="247"/>
      <c r="Q333" s="218"/>
      <c r="R333" s="155"/>
      <c r="S333" s="155"/>
      <c r="T333" s="155"/>
      <c r="U333" s="155"/>
      <c r="V333" s="155"/>
      <c r="W333" s="155"/>
      <c r="X333" s="155"/>
      <c r="Y333" s="155"/>
      <c r="Z333" s="155"/>
      <c r="AA333" s="155"/>
      <c r="AB333" s="155"/>
      <c r="AC333" s="155"/>
      <c r="AD333" s="155"/>
      <c r="AE333" s="155"/>
      <c r="AF333" s="155"/>
      <c r="AG333" s="155"/>
      <c r="AH333" s="155"/>
      <c r="AI333" s="155"/>
      <c r="AJ333" s="155"/>
      <c r="AK333" s="155"/>
      <c r="AL333" s="155"/>
      <c r="AM333" s="155"/>
      <c r="AN333" s="155"/>
      <c r="AO333" s="155"/>
      <c r="AP333" s="155"/>
      <c r="AQ333" s="155"/>
      <c r="AR333" s="155"/>
      <c r="AS333" s="155"/>
      <c r="AT333" s="155"/>
      <c r="AU333" s="155"/>
      <c r="AV333" s="155"/>
      <c r="AW333" s="155"/>
      <c r="AX333" s="155"/>
      <c r="AY333" s="155"/>
      <c r="AZ333" s="155"/>
      <c r="BA333" s="155"/>
      <c r="BB333" s="155"/>
      <c r="BC333" s="155"/>
      <c r="BD333" s="155"/>
      <c r="BE333" s="155"/>
      <c r="BF333" s="155"/>
      <c r="BG333" s="155"/>
      <c r="BH333" s="155"/>
      <c r="BI333" s="155"/>
      <c r="BJ333" s="155"/>
      <c r="BK333" s="155"/>
      <c r="BL333" s="155"/>
      <c r="BM333" s="155"/>
      <c r="BN333" s="155"/>
      <c r="BO333" s="155"/>
      <c r="BP333" s="155"/>
      <c r="BQ333" s="155"/>
      <c r="BR333" s="155"/>
      <c r="BS333" s="155"/>
      <c r="BT333" s="155"/>
      <c r="BU333" s="155"/>
      <c r="BV333" s="155"/>
      <c r="BW333" s="155"/>
      <c r="BX333" s="155"/>
      <c r="BY333" s="155"/>
      <c r="BZ333" s="155"/>
      <c r="CA333" s="155"/>
      <c r="CB333" s="155"/>
      <c r="CC333" s="155"/>
      <c r="CD333" s="155"/>
      <c r="CE333" s="155"/>
      <c r="CF333" s="155"/>
      <c r="CG333" s="155"/>
      <c r="CH333" s="155"/>
      <c r="CI333" s="10"/>
    </row>
    <row r="334" spans="1:87" x14ac:dyDescent="0.2">
      <c r="A334" s="8"/>
      <c r="B334" s="218"/>
      <c r="C334" s="218"/>
      <c r="D334" s="155"/>
      <c r="E334" s="155"/>
      <c r="F334" s="155"/>
      <c r="G334" s="155"/>
      <c r="H334" s="230"/>
      <c r="I334" s="257"/>
      <c r="J334" s="257"/>
      <c r="K334" s="218"/>
      <c r="L334" s="218"/>
      <c r="M334" s="247"/>
      <c r="N334" s="247"/>
      <c r="O334" s="247"/>
      <c r="P334" s="247"/>
      <c r="Q334" s="218"/>
      <c r="R334" s="155"/>
      <c r="S334" s="155"/>
      <c r="T334" s="155"/>
      <c r="U334" s="155"/>
      <c r="V334" s="155"/>
      <c r="W334" s="155"/>
      <c r="X334" s="155"/>
      <c r="Y334" s="155"/>
      <c r="Z334" s="155"/>
      <c r="AA334" s="155"/>
      <c r="AB334" s="155"/>
      <c r="AC334" s="155"/>
      <c r="AD334" s="155"/>
      <c r="AE334" s="155"/>
      <c r="AF334" s="155"/>
      <c r="AG334" s="155"/>
      <c r="AH334" s="155"/>
      <c r="AI334" s="155"/>
      <c r="AJ334" s="155"/>
      <c r="AK334" s="155"/>
      <c r="AL334" s="155"/>
      <c r="AM334" s="155"/>
      <c r="AN334" s="155"/>
      <c r="AO334" s="155"/>
      <c r="AP334" s="155"/>
      <c r="AQ334" s="155"/>
      <c r="AR334" s="155"/>
      <c r="AS334" s="155"/>
      <c r="AT334" s="155"/>
      <c r="AU334" s="155"/>
      <c r="AV334" s="155"/>
      <c r="AW334" s="155"/>
      <c r="AX334" s="155"/>
      <c r="AY334" s="155"/>
      <c r="AZ334" s="155"/>
      <c r="BA334" s="155"/>
      <c r="BB334" s="155"/>
      <c r="BC334" s="155"/>
      <c r="BD334" s="155"/>
      <c r="BE334" s="155"/>
      <c r="BF334" s="155"/>
      <c r="BG334" s="155"/>
      <c r="BH334" s="155"/>
      <c r="BI334" s="155"/>
      <c r="BJ334" s="155"/>
      <c r="BK334" s="155"/>
      <c r="BL334" s="155"/>
      <c r="BM334" s="155"/>
      <c r="BN334" s="155"/>
      <c r="BO334" s="155"/>
      <c r="BP334" s="155"/>
      <c r="BQ334" s="155"/>
      <c r="BR334" s="155"/>
      <c r="BS334" s="155"/>
      <c r="BT334" s="155"/>
      <c r="BU334" s="155"/>
      <c r="BV334" s="155"/>
      <c r="BW334" s="155"/>
      <c r="BX334" s="155"/>
      <c r="BY334" s="155"/>
      <c r="BZ334" s="155"/>
      <c r="CA334" s="155"/>
      <c r="CB334" s="155"/>
      <c r="CC334" s="155"/>
      <c r="CD334" s="155"/>
      <c r="CE334" s="155"/>
      <c r="CF334" s="155"/>
      <c r="CG334" s="155"/>
      <c r="CH334" s="155"/>
      <c r="CI334" s="10"/>
    </row>
    <row r="335" spans="1:87" x14ac:dyDescent="0.2">
      <c r="A335" s="8"/>
      <c r="B335" s="218"/>
      <c r="C335" s="218"/>
      <c r="D335" s="155"/>
      <c r="E335" s="155"/>
      <c r="F335" s="155"/>
      <c r="G335" s="155"/>
      <c r="H335" s="230"/>
      <c r="I335" s="257"/>
      <c r="J335" s="257"/>
      <c r="K335" s="218"/>
      <c r="L335" s="218"/>
      <c r="M335" s="247"/>
      <c r="N335" s="247"/>
      <c r="O335" s="247"/>
      <c r="P335" s="247"/>
      <c r="Q335" s="218"/>
      <c r="R335" s="155"/>
      <c r="S335" s="155"/>
      <c r="T335" s="155"/>
      <c r="U335" s="155"/>
      <c r="V335" s="155"/>
      <c r="W335" s="155"/>
      <c r="X335" s="155"/>
      <c r="Y335" s="155"/>
      <c r="Z335" s="155"/>
      <c r="AA335" s="155"/>
      <c r="AB335" s="155"/>
      <c r="AC335" s="155"/>
      <c r="AD335" s="155"/>
      <c r="AE335" s="155"/>
      <c r="AF335" s="155"/>
      <c r="AG335" s="155"/>
      <c r="AH335" s="155"/>
      <c r="AI335" s="155"/>
      <c r="AJ335" s="155"/>
      <c r="AK335" s="155"/>
      <c r="AL335" s="155"/>
      <c r="AM335" s="155"/>
      <c r="AN335" s="155"/>
      <c r="AO335" s="155"/>
      <c r="AP335" s="155"/>
      <c r="AQ335" s="155"/>
      <c r="AR335" s="155"/>
      <c r="AS335" s="155"/>
      <c r="AT335" s="155"/>
      <c r="AU335" s="155"/>
      <c r="AV335" s="155"/>
      <c r="AW335" s="155"/>
      <c r="AX335" s="155"/>
      <c r="AY335" s="155"/>
      <c r="AZ335" s="155"/>
      <c r="BA335" s="155"/>
      <c r="BB335" s="155"/>
      <c r="BC335" s="155"/>
      <c r="BD335" s="155"/>
      <c r="BE335" s="155"/>
      <c r="BF335" s="155"/>
      <c r="BG335" s="155"/>
      <c r="BH335" s="155"/>
      <c r="BI335" s="155"/>
      <c r="BJ335" s="155"/>
      <c r="BK335" s="155"/>
      <c r="BL335" s="155"/>
      <c r="BM335" s="155"/>
      <c r="BN335" s="155"/>
      <c r="BO335" s="155"/>
      <c r="BP335" s="155"/>
      <c r="BQ335" s="155"/>
      <c r="BR335" s="155"/>
      <c r="BS335" s="155"/>
      <c r="BT335" s="155"/>
      <c r="BU335" s="155"/>
      <c r="BV335" s="155"/>
      <c r="BW335" s="155"/>
      <c r="BX335" s="155"/>
      <c r="BY335" s="155"/>
      <c r="BZ335" s="155"/>
      <c r="CA335" s="155"/>
      <c r="CB335" s="155"/>
      <c r="CC335" s="155"/>
      <c r="CD335" s="155"/>
      <c r="CE335" s="155"/>
      <c r="CF335" s="155"/>
      <c r="CG335" s="155"/>
      <c r="CH335" s="155"/>
      <c r="CI335" s="10"/>
    </row>
    <row r="336" spans="1:87" x14ac:dyDescent="0.2">
      <c r="A336" s="8"/>
      <c r="B336" s="218"/>
      <c r="C336" s="218"/>
      <c r="D336" s="155"/>
      <c r="E336" s="155"/>
      <c r="F336" s="155"/>
      <c r="G336" s="155"/>
      <c r="H336" s="230"/>
      <c r="I336" s="257"/>
      <c r="J336" s="257"/>
      <c r="K336" s="218"/>
      <c r="L336" s="218"/>
      <c r="M336" s="247"/>
      <c r="N336" s="247"/>
      <c r="O336" s="247"/>
      <c r="P336" s="247"/>
      <c r="Q336" s="218"/>
      <c r="R336" s="155"/>
      <c r="S336" s="155"/>
      <c r="T336" s="155"/>
      <c r="U336" s="155"/>
      <c r="V336" s="155"/>
      <c r="W336" s="155"/>
      <c r="X336" s="155"/>
      <c r="Y336" s="155"/>
      <c r="Z336" s="155"/>
      <c r="AA336" s="155"/>
      <c r="AB336" s="155"/>
      <c r="AC336" s="155"/>
      <c r="AD336" s="155"/>
      <c r="AE336" s="155"/>
      <c r="AF336" s="155"/>
      <c r="AG336" s="155"/>
      <c r="AH336" s="155"/>
      <c r="AI336" s="155"/>
      <c r="AJ336" s="155"/>
      <c r="AK336" s="155"/>
      <c r="AL336" s="155"/>
      <c r="AM336" s="155"/>
      <c r="AN336" s="155"/>
      <c r="AO336" s="155"/>
      <c r="AP336" s="155"/>
      <c r="AQ336" s="155"/>
      <c r="AR336" s="155"/>
      <c r="AS336" s="155"/>
      <c r="AT336" s="155"/>
      <c r="AU336" s="155"/>
      <c r="AV336" s="155"/>
      <c r="AW336" s="155"/>
      <c r="AX336" s="155"/>
      <c r="AY336" s="155"/>
      <c r="AZ336" s="155"/>
      <c r="BA336" s="155"/>
      <c r="BB336" s="155"/>
      <c r="BC336" s="155"/>
      <c r="BD336" s="155"/>
      <c r="BE336" s="155"/>
      <c r="BF336" s="155"/>
      <c r="BG336" s="155"/>
      <c r="BH336" s="155"/>
      <c r="BI336" s="155"/>
      <c r="BJ336" s="155"/>
      <c r="BK336" s="155"/>
      <c r="BL336" s="155"/>
      <c r="BM336" s="155"/>
      <c r="BN336" s="155"/>
      <c r="BO336" s="155"/>
      <c r="BP336" s="155"/>
      <c r="BQ336" s="155"/>
      <c r="BR336" s="155"/>
      <c r="BS336" s="155"/>
      <c r="BT336" s="155"/>
      <c r="BU336" s="155"/>
      <c r="BV336" s="155"/>
      <c r="BW336" s="155"/>
      <c r="BX336" s="155"/>
      <c r="BY336" s="155"/>
      <c r="BZ336" s="155"/>
      <c r="CA336" s="155"/>
      <c r="CB336" s="155"/>
      <c r="CC336" s="155"/>
      <c r="CD336" s="155"/>
      <c r="CE336" s="155"/>
      <c r="CF336" s="155"/>
      <c r="CG336" s="155"/>
      <c r="CH336" s="155"/>
      <c r="CI336" s="10"/>
    </row>
    <row r="337" spans="1:87" x14ac:dyDescent="0.2">
      <c r="A337" s="8"/>
      <c r="B337" s="218"/>
      <c r="C337" s="218"/>
      <c r="D337" s="155"/>
      <c r="E337" s="155"/>
      <c r="F337" s="155"/>
      <c r="G337" s="155"/>
      <c r="H337" s="230"/>
      <c r="I337" s="257"/>
      <c r="J337" s="257"/>
      <c r="K337" s="218"/>
      <c r="L337" s="218"/>
      <c r="M337" s="247"/>
      <c r="N337" s="247"/>
      <c r="O337" s="247"/>
      <c r="P337" s="247"/>
      <c r="Q337" s="218"/>
      <c r="R337" s="155"/>
      <c r="S337" s="155"/>
      <c r="T337" s="155"/>
      <c r="U337" s="155"/>
      <c r="V337" s="155"/>
      <c r="W337" s="155"/>
      <c r="X337" s="155"/>
      <c r="Y337" s="155"/>
      <c r="Z337" s="155"/>
      <c r="AA337" s="155"/>
      <c r="AB337" s="155"/>
      <c r="AC337" s="155"/>
      <c r="AD337" s="155"/>
      <c r="AE337" s="155"/>
      <c r="AF337" s="155"/>
      <c r="AG337" s="155"/>
      <c r="AH337" s="155"/>
      <c r="AI337" s="155"/>
      <c r="AJ337" s="155"/>
      <c r="AK337" s="155"/>
      <c r="AL337" s="155"/>
      <c r="AM337" s="155"/>
      <c r="AN337" s="155"/>
      <c r="AO337" s="155"/>
      <c r="AP337" s="155"/>
      <c r="AQ337" s="155"/>
      <c r="AR337" s="155"/>
      <c r="AS337" s="155"/>
      <c r="AT337" s="155"/>
      <c r="AU337" s="155"/>
      <c r="AV337" s="155"/>
      <c r="AW337" s="155"/>
      <c r="AX337" s="155"/>
      <c r="AY337" s="155"/>
      <c r="AZ337" s="155"/>
      <c r="BA337" s="155"/>
      <c r="BB337" s="155"/>
      <c r="BC337" s="155"/>
      <c r="BD337" s="155"/>
      <c r="BE337" s="155"/>
      <c r="BF337" s="155"/>
      <c r="BG337" s="155"/>
      <c r="BH337" s="155"/>
      <c r="BI337" s="155"/>
      <c r="BJ337" s="155"/>
      <c r="BK337" s="155"/>
      <c r="BL337" s="155"/>
      <c r="BM337" s="155"/>
      <c r="BN337" s="155"/>
      <c r="BO337" s="155"/>
      <c r="BP337" s="155"/>
      <c r="BQ337" s="155"/>
      <c r="BR337" s="155"/>
      <c r="BS337" s="155"/>
      <c r="BT337" s="155"/>
      <c r="BU337" s="155"/>
      <c r="BV337" s="155"/>
      <c r="BW337" s="155"/>
      <c r="BX337" s="155"/>
      <c r="BY337" s="155"/>
      <c r="BZ337" s="155"/>
      <c r="CA337" s="155"/>
      <c r="CB337" s="155"/>
      <c r="CC337" s="155"/>
      <c r="CD337" s="155"/>
      <c r="CE337" s="155"/>
      <c r="CF337" s="155"/>
      <c r="CG337" s="155"/>
      <c r="CH337" s="155"/>
      <c r="CI337" s="10"/>
    </row>
    <row r="338" spans="1:87" x14ac:dyDescent="0.2">
      <c r="A338" s="8"/>
      <c r="B338" s="218"/>
      <c r="C338" s="218"/>
      <c r="D338" s="155"/>
      <c r="E338" s="155"/>
      <c r="F338" s="155"/>
      <c r="G338" s="155"/>
      <c r="H338" s="230"/>
      <c r="I338" s="257"/>
      <c r="J338" s="257"/>
      <c r="K338" s="218"/>
      <c r="L338" s="218"/>
      <c r="M338" s="247"/>
      <c r="N338" s="247"/>
      <c r="O338" s="247"/>
      <c r="P338" s="247"/>
      <c r="Q338" s="218"/>
      <c r="R338" s="155"/>
      <c r="S338" s="155"/>
      <c r="T338" s="155"/>
      <c r="U338" s="155"/>
      <c r="V338" s="155"/>
      <c r="W338" s="155"/>
      <c r="X338" s="155"/>
      <c r="Y338" s="155"/>
      <c r="Z338" s="155"/>
      <c r="AA338" s="155"/>
      <c r="AB338" s="155"/>
      <c r="AC338" s="155"/>
      <c r="AD338" s="155"/>
      <c r="AE338" s="155"/>
      <c r="AF338" s="155"/>
      <c r="AG338" s="155"/>
      <c r="AH338" s="155"/>
      <c r="AI338" s="155"/>
      <c r="AJ338" s="155"/>
      <c r="AK338" s="155"/>
      <c r="AL338" s="155"/>
      <c r="AM338" s="155"/>
      <c r="AN338" s="155"/>
      <c r="AO338" s="155"/>
      <c r="AP338" s="155"/>
      <c r="AQ338" s="155"/>
      <c r="AR338" s="155"/>
      <c r="AS338" s="155"/>
      <c r="AT338" s="155"/>
      <c r="AU338" s="155"/>
      <c r="AV338" s="155"/>
      <c r="AW338" s="155"/>
      <c r="AX338" s="155"/>
      <c r="AY338" s="155"/>
      <c r="AZ338" s="155"/>
      <c r="BA338" s="155"/>
      <c r="BB338" s="155"/>
      <c r="BC338" s="155"/>
      <c r="BD338" s="155"/>
      <c r="BE338" s="155"/>
      <c r="BF338" s="155"/>
      <c r="BG338" s="155"/>
      <c r="BH338" s="155"/>
      <c r="BI338" s="155"/>
      <c r="BJ338" s="155"/>
      <c r="BK338" s="155"/>
      <c r="BL338" s="155"/>
      <c r="BM338" s="155"/>
      <c r="BN338" s="155"/>
      <c r="BO338" s="155"/>
      <c r="BP338" s="155"/>
      <c r="BQ338" s="155"/>
      <c r="BR338" s="155"/>
      <c r="BS338" s="155"/>
      <c r="BT338" s="155"/>
      <c r="BU338" s="155"/>
      <c r="BV338" s="155"/>
      <c r="BW338" s="155"/>
      <c r="BX338" s="155"/>
      <c r="BY338" s="155"/>
      <c r="BZ338" s="155"/>
      <c r="CA338" s="155"/>
      <c r="CB338" s="155"/>
      <c r="CC338" s="155"/>
      <c r="CD338" s="155"/>
      <c r="CE338" s="155"/>
      <c r="CF338" s="155"/>
      <c r="CG338" s="155"/>
      <c r="CH338" s="155"/>
      <c r="CI338" s="10"/>
    </row>
    <row r="339" spans="1:87" x14ac:dyDescent="0.2">
      <c r="A339" s="8"/>
      <c r="B339" s="218"/>
      <c r="C339" s="218"/>
      <c r="D339" s="155"/>
      <c r="E339" s="155"/>
      <c r="F339" s="155"/>
      <c r="G339" s="155"/>
      <c r="H339" s="230"/>
      <c r="I339" s="257"/>
      <c r="J339" s="257"/>
      <c r="K339" s="218"/>
      <c r="L339" s="218"/>
      <c r="M339" s="247"/>
      <c r="N339" s="247"/>
      <c r="O339" s="247"/>
      <c r="P339" s="247"/>
      <c r="Q339" s="218"/>
      <c r="R339" s="155"/>
      <c r="S339" s="155"/>
      <c r="T339" s="155"/>
      <c r="U339" s="155"/>
      <c r="V339" s="155"/>
      <c r="W339" s="155"/>
      <c r="X339" s="155"/>
      <c r="Y339" s="155"/>
      <c r="Z339" s="155"/>
      <c r="AA339" s="155"/>
      <c r="AB339" s="155"/>
      <c r="AC339" s="155"/>
      <c r="AD339" s="155"/>
      <c r="AE339" s="155"/>
      <c r="AF339" s="155"/>
      <c r="AG339" s="155"/>
      <c r="AH339" s="155"/>
      <c r="AI339" s="155"/>
      <c r="AJ339" s="155"/>
      <c r="AK339" s="155"/>
      <c r="AL339" s="155"/>
      <c r="AM339" s="155"/>
      <c r="AN339" s="155"/>
      <c r="AO339" s="155"/>
      <c r="AP339" s="155"/>
      <c r="AQ339" s="155"/>
      <c r="AR339" s="155"/>
      <c r="AS339" s="155"/>
      <c r="AT339" s="155"/>
      <c r="AU339" s="155"/>
      <c r="AV339" s="155"/>
      <c r="AW339" s="155"/>
      <c r="AX339" s="155"/>
      <c r="AY339" s="155"/>
      <c r="AZ339" s="155"/>
      <c r="BA339" s="155"/>
      <c r="BB339" s="155"/>
      <c r="BC339" s="155"/>
      <c r="BD339" s="155"/>
      <c r="BE339" s="155"/>
      <c r="BF339" s="155"/>
      <c r="BG339" s="155"/>
      <c r="BH339" s="155"/>
      <c r="BI339" s="155"/>
      <c r="BJ339" s="155"/>
      <c r="BK339" s="155"/>
      <c r="BL339" s="155"/>
      <c r="BM339" s="155"/>
      <c r="BN339" s="155"/>
      <c r="BO339" s="155"/>
      <c r="BP339" s="155"/>
      <c r="BQ339" s="155"/>
      <c r="BR339" s="155"/>
      <c r="BS339" s="155"/>
      <c r="BT339" s="155"/>
      <c r="BU339" s="155"/>
      <c r="BV339" s="155"/>
      <c r="BW339" s="155"/>
      <c r="BX339" s="155"/>
      <c r="BY339" s="155"/>
      <c r="BZ339" s="155"/>
      <c r="CA339" s="155"/>
      <c r="CB339" s="155"/>
      <c r="CC339" s="155"/>
      <c r="CD339" s="155"/>
      <c r="CE339" s="155"/>
      <c r="CF339" s="155"/>
      <c r="CG339" s="155"/>
      <c r="CH339" s="155"/>
      <c r="CI339" s="10"/>
    </row>
    <row r="340" spans="1:87" x14ac:dyDescent="0.2">
      <c r="A340" s="8"/>
      <c r="B340" s="218"/>
      <c r="C340" s="218"/>
      <c r="D340" s="155"/>
      <c r="E340" s="155"/>
      <c r="F340" s="155"/>
      <c r="G340" s="155"/>
      <c r="H340" s="230"/>
      <c r="I340" s="257"/>
      <c r="J340" s="257"/>
      <c r="K340" s="218"/>
      <c r="L340" s="218"/>
      <c r="M340" s="247"/>
      <c r="N340" s="247"/>
      <c r="O340" s="247"/>
      <c r="P340" s="247"/>
      <c r="Q340" s="218"/>
      <c r="R340" s="155"/>
      <c r="S340" s="155"/>
      <c r="T340" s="155"/>
      <c r="U340" s="155"/>
      <c r="V340" s="155"/>
      <c r="W340" s="155"/>
      <c r="X340" s="155"/>
      <c r="Y340" s="155"/>
      <c r="Z340" s="155"/>
      <c r="AA340" s="155"/>
      <c r="AB340" s="155"/>
      <c r="AC340" s="155"/>
      <c r="AD340" s="155"/>
      <c r="AE340" s="155"/>
      <c r="AF340" s="155"/>
      <c r="AG340" s="155"/>
      <c r="AH340" s="155"/>
      <c r="AI340" s="155"/>
      <c r="AJ340" s="155"/>
      <c r="AK340" s="155"/>
      <c r="AL340" s="155"/>
      <c r="AM340" s="155"/>
      <c r="AN340" s="155"/>
      <c r="AO340" s="155"/>
      <c r="AP340" s="155"/>
      <c r="AQ340" s="155"/>
      <c r="AR340" s="155"/>
      <c r="AS340" s="155"/>
      <c r="AT340" s="155"/>
      <c r="AU340" s="155"/>
      <c r="AV340" s="155"/>
      <c r="AW340" s="155"/>
      <c r="AX340" s="155"/>
      <c r="AY340" s="155"/>
      <c r="AZ340" s="155"/>
      <c r="BA340" s="155"/>
      <c r="BB340" s="155"/>
      <c r="BC340" s="155"/>
      <c r="BD340" s="155"/>
      <c r="BE340" s="155"/>
      <c r="BF340" s="155"/>
      <c r="BG340" s="155"/>
      <c r="BH340" s="155"/>
      <c r="BI340" s="155"/>
      <c r="BJ340" s="155"/>
      <c r="BK340" s="155"/>
      <c r="BL340" s="155"/>
      <c r="BM340" s="155"/>
      <c r="BN340" s="155"/>
      <c r="BO340" s="155"/>
      <c r="BP340" s="155"/>
      <c r="BQ340" s="155"/>
      <c r="BR340" s="155"/>
      <c r="BS340" s="155"/>
      <c r="BT340" s="155"/>
      <c r="BU340" s="155"/>
      <c r="BV340" s="155"/>
      <c r="BW340" s="155"/>
      <c r="BX340" s="155"/>
      <c r="BY340" s="155"/>
      <c r="BZ340" s="155"/>
      <c r="CA340" s="155"/>
      <c r="CB340" s="155"/>
      <c r="CC340" s="155"/>
      <c r="CD340" s="155"/>
      <c r="CE340" s="155"/>
      <c r="CF340" s="155"/>
      <c r="CG340" s="155"/>
      <c r="CH340" s="155"/>
      <c r="CI340" s="10"/>
    </row>
    <row r="341" spans="1:87" x14ac:dyDescent="0.2">
      <c r="A341" s="8"/>
      <c r="B341" s="218"/>
      <c r="C341" s="218"/>
      <c r="D341" s="155"/>
      <c r="E341" s="155"/>
      <c r="F341" s="155"/>
      <c r="G341" s="155"/>
      <c r="H341" s="230"/>
      <c r="I341" s="257"/>
      <c r="J341" s="257"/>
      <c r="K341" s="218"/>
      <c r="L341" s="218"/>
      <c r="M341" s="247"/>
      <c r="N341" s="247"/>
      <c r="O341" s="247"/>
      <c r="P341" s="247"/>
      <c r="Q341" s="218"/>
      <c r="R341" s="155"/>
      <c r="S341" s="155"/>
      <c r="T341" s="155"/>
      <c r="U341" s="155"/>
      <c r="V341" s="155"/>
      <c r="W341" s="155"/>
      <c r="X341" s="155"/>
      <c r="Y341" s="155"/>
      <c r="Z341" s="155"/>
      <c r="AA341" s="155"/>
      <c r="AB341" s="155"/>
      <c r="AC341" s="155"/>
      <c r="AD341" s="155"/>
      <c r="AE341" s="155"/>
      <c r="AF341" s="155"/>
      <c r="AG341" s="155"/>
      <c r="AH341" s="155"/>
      <c r="AI341" s="155"/>
      <c r="AJ341" s="155"/>
      <c r="AK341" s="155"/>
      <c r="AL341" s="155"/>
      <c r="AM341" s="155"/>
      <c r="AN341" s="155"/>
      <c r="AO341" s="155"/>
      <c r="AP341" s="155"/>
      <c r="AQ341" s="155"/>
      <c r="AR341" s="155"/>
      <c r="AS341" s="155"/>
      <c r="AT341" s="155"/>
      <c r="AU341" s="155"/>
      <c r="AV341" s="155"/>
      <c r="AW341" s="155"/>
      <c r="AX341" s="155"/>
      <c r="AY341" s="155"/>
      <c r="AZ341" s="155"/>
      <c r="BA341" s="155"/>
      <c r="BB341" s="155"/>
      <c r="BC341" s="155"/>
      <c r="BD341" s="155"/>
      <c r="BE341" s="155"/>
      <c r="BF341" s="155"/>
      <c r="BG341" s="155"/>
      <c r="BH341" s="155"/>
      <c r="BI341" s="155"/>
      <c r="BJ341" s="155"/>
      <c r="BK341" s="155"/>
      <c r="BL341" s="155"/>
      <c r="BM341" s="155"/>
      <c r="BN341" s="155"/>
      <c r="BO341" s="155"/>
      <c r="BP341" s="155"/>
      <c r="BQ341" s="155"/>
      <c r="BR341" s="155"/>
      <c r="BS341" s="155"/>
      <c r="BT341" s="155"/>
      <c r="BU341" s="155"/>
      <c r="BV341" s="155"/>
      <c r="BW341" s="155"/>
      <c r="BX341" s="155"/>
      <c r="BY341" s="155"/>
      <c r="BZ341" s="155"/>
      <c r="CA341" s="155"/>
      <c r="CB341" s="155"/>
      <c r="CC341" s="155"/>
      <c r="CD341" s="155"/>
      <c r="CE341" s="155"/>
      <c r="CF341" s="155"/>
      <c r="CG341" s="155"/>
      <c r="CH341" s="155"/>
      <c r="CI341" s="10"/>
    </row>
    <row r="342" spans="1:87" x14ac:dyDescent="0.2">
      <c r="A342" s="8"/>
      <c r="B342" s="218"/>
      <c r="C342" s="218"/>
      <c r="D342" s="155"/>
      <c r="E342" s="155"/>
      <c r="F342" s="155"/>
      <c r="G342" s="155"/>
      <c r="H342" s="230"/>
      <c r="I342" s="257"/>
      <c r="J342" s="257"/>
      <c r="K342" s="218"/>
      <c r="L342" s="218"/>
      <c r="M342" s="247"/>
      <c r="N342" s="247"/>
      <c r="O342" s="247"/>
      <c r="P342" s="247"/>
      <c r="Q342" s="218"/>
      <c r="R342" s="155"/>
      <c r="S342" s="155"/>
      <c r="T342" s="155"/>
      <c r="U342" s="155"/>
      <c r="V342" s="155"/>
      <c r="W342" s="155"/>
      <c r="X342" s="155"/>
      <c r="Y342" s="155"/>
      <c r="Z342" s="155"/>
      <c r="AA342" s="155"/>
      <c r="AB342" s="155"/>
      <c r="AC342" s="155"/>
      <c r="AD342" s="155"/>
      <c r="AE342" s="155"/>
      <c r="AF342" s="155"/>
      <c r="AG342" s="155"/>
      <c r="AH342" s="155"/>
      <c r="AI342" s="155"/>
      <c r="AJ342" s="155"/>
      <c r="AK342" s="155"/>
      <c r="AL342" s="155"/>
      <c r="AM342" s="155"/>
      <c r="AN342" s="155"/>
      <c r="AO342" s="155"/>
      <c r="AP342" s="155"/>
      <c r="AQ342" s="155"/>
      <c r="AR342" s="155"/>
      <c r="AS342" s="155"/>
      <c r="AT342" s="155"/>
      <c r="AU342" s="155"/>
      <c r="AV342" s="155"/>
      <c r="AW342" s="155"/>
      <c r="AX342" s="155"/>
      <c r="AY342" s="155"/>
      <c r="AZ342" s="155"/>
      <c r="BA342" s="155"/>
      <c r="BB342" s="155"/>
      <c r="BC342" s="155"/>
      <c r="BD342" s="155"/>
      <c r="BE342" s="155"/>
      <c r="BF342" s="155"/>
      <c r="BG342" s="155"/>
      <c r="BH342" s="155"/>
      <c r="BI342" s="155"/>
      <c r="BJ342" s="155"/>
      <c r="BK342" s="155"/>
      <c r="BL342" s="155"/>
      <c r="BM342" s="155"/>
      <c r="BN342" s="155"/>
      <c r="BO342" s="155"/>
      <c r="BP342" s="155"/>
      <c r="BQ342" s="155"/>
      <c r="BR342" s="155"/>
      <c r="BS342" s="155"/>
      <c r="BT342" s="155"/>
      <c r="BU342" s="155"/>
      <c r="BV342" s="155"/>
      <c r="BW342" s="155"/>
      <c r="BX342" s="155"/>
      <c r="BY342" s="155"/>
      <c r="BZ342" s="155"/>
      <c r="CA342" s="155"/>
      <c r="CB342" s="155"/>
      <c r="CC342" s="155"/>
      <c r="CD342" s="155"/>
      <c r="CE342" s="155"/>
      <c r="CF342" s="155"/>
      <c r="CG342" s="155"/>
      <c r="CH342" s="155"/>
      <c r="CI342" s="10"/>
    </row>
    <row r="343" spans="1:87" x14ac:dyDescent="0.2">
      <c r="A343" s="8"/>
      <c r="B343" s="218"/>
      <c r="C343" s="218"/>
      <c r="D343" s="155"/>
      <c r="E343" s="155"/>
      <c r="F343" s="155"/>
      <c r="G343" s="155"/>
      <c r="H343" s="230"/>
      <c r="I343" s="257"/>
      <c r="J343" s="257"/>
      <c r="K343" s="218"/>
      <c r="L343" s="218"/>
      <c r="M343" s="247"/>
      <c r="N343" s="247"/>
      <c r="O343" s="247"/>
      <c r="P343" s="247"/>
      <c r="Q343" s="218"/>
      <c r="R343" s="155"/>
      <c r="S343" s="155"/>
      <c r="T343" s="155"/>
      <c r="U343" s="155"/>
      <c r="V343" s="155"/>
      <c r="W343" s="155"/>
      <c r="X343" s="155"/>
      <c r="Y343" s="155"/>
      <c r="Z343" s="155"/>
      <c r="AA343" s="155"/>
      <c r="AB343" s="155"/>
      <c r="AC343" s="155"/>
      <c r="AD343" s="155"/>
      <c r="AE343" s="155"/>
      <c r="AF343" s="155"/>
      <c r="AG343" s="155"/>
      <c r="AH343" s="155"/>
      <c r="AI343" s="155"/>
      <c r="AJ343" s="155"/>
      <c r="AK343" s="155"/>
      <c r="AL343" s="155"/>
      <c r="AM343" s="155"/>
      <c r="AN343" s="155"/>
      <c r="AO343" s="155"/>
      <c r="AP343" s="155"/>
      <c r="AQ343" s="155"/>
      <c r="AR343" s="155"/>
      <c r="AS343" s="155"/>
      <c r="AT343" s="155"/>
      <c r="AU343" s="155"/>
      <c r="AV343" s="155"/>
      <c r="AW343" s="155"/>
      <c r="AX343" s="155"/>
      <c r="AY343" s="155"/>
      <c r="AZ343" s="155"/>
      <c r="BA343" s="155"/>
      <c r="BB343" s="155"/>
      <c r="BC343" s="155"/>
      <c r="BD343" s="155"/>
      <c r="BE343" s="155"/>
      <c r="BF343" s="155"/>
      <c r="BG343" s="155"/>
      <c r="BH343" s="155"/>
      <c r="BI343" s="155"/>
      <c r="BJ343" s="155"/>
      <c r="BK343" s="155"/>
      <c r="BL343" s="155"/>
      <c r="BM343" s="155"/>
      <c r="BN343" s="155"/>
      <c r="BO343" s="155"/>
      <c r="BP343" s="155"/>
      <c r="BQ343" s="155"/>
      <c r="BR343" s="155"/>
      <c r="BS343" s="155"/>
      <c r="BT343" s="155"/>
      <c r="BU343" s="155"/>
      <c r="BV343" s="155"/>
      <c r="BW343" s="155"/>
      <c r="BX343" s="155"/>
      <c r="BY343" s="155"/>
      <c r="BZ343" s="155"/>
      <c r="CA343" s="155"/>
      <c r="CB343" s="155"/>
      <c r="CC343" s="155"/>
      <c r="CD343" s="155"/>
      <c r="CE343" s="155"/>
      <c r="CF343" s="155"/>
      <c r="CG343" s="155"/>
      <c r="CH343" s="155"/>
      <c r="CI343" s="10"/>
    </row>
    <row r="344" spans="1:87" x14ac:dyDescent="0.2">
      <c r="A344" s="8"/>
      <c r="B344" s="218"/>
      <c r="C344" s="218"/>
      <c r="D344" s="155"/>
      <c r="E344" s="155"/>
      <c r="F344" s="155"/>
      <c r="G344" s="155"/>
      <c r="H344" s="230"/>
      <c r="I344" s="257"/>
      <c r="J344" s="257"/>
      <c r="K344" s="218"/>
      <c r="L344" s="218"/>
      <c r="M344" s="247"/>
      <c r="N344" s="247"/>
      <c r="O344" s="247"/>
      <c r="P344" s="247"/>
      <c r="Q344" s="218"/>
      <c r="R344" s="155"/>
      <c r="S344" s="155"/>
      <c r="T344" s="155"/>
      <c r="U344" s="155"/>
      <c r="V344" s="155"/>
      <c r="W344" s="155"/>
      <c r="X344" s="155"/>
      <c r="Y344" s="155"/>
      <c r="Z344" s="155"/>
      <c r="AA344" s="155"/>
      <c r="AB344" s="155"/>
      <c r="AC344" s="155"/>
      <c r="AD344" s="155"/>
      <c r="AE344" s="155"/>
      <c r="AF344" s="155"/>
      <c r="AG344" s="155"/>
      <c r="AH344" s="155"/>
      <c r="AI344" s="155"/>
      <c r="AJ344" s="155"/>
      <c r="AK344" s="155"/>
      <c r="AL344" s="155"/>
      <c r="AM344" s="155"/>
      <c r="AN344" s="155"/>
      <c r="AO344" s="155"/>
      <c r="AP344" s="155"/>
      <c r="AQ344" s="155"/>
      <c r="AR344" s="155"/>
      <c r="AS344" s="155"/>
      <c r="AT344" s="155"/>
      <c r="AU344" s="155"/>
      <c r="AV344" s="155"/>
      <c r="AW344" s="155"/>
      <c r="AX344" s="155"/>
      <c r="AY344" s="155"/>
      <c r="AZ344" s="155"/>
      <c r="BA344" s="155"/>
      <c r="BB344" s="155"/>
      <c r="BC344" s="155"/>
      <c r="BD344" s="155"/>
      <c r="BE344" s="155"/>
      <c r="BF344" s="155"/>
      <c r="BG344" s="155"/>
      <c r="BH344" s="155"/>
      <c r="BI344" s="155"/>
      <c r="BJ344" s="155"/>
      <c r="BK344" s="155"/>
      <c r="BL344" s="155"/>
      <c r="BM344" s="155"/>
      <c r="BN344" s="155"/>
      <c r="BO344" s="155"/>
      <c r="BP344" s="155"/>
      <c r="BQ344" s="155"/>
      <c r="BR344" s="155"/>
      <c r="BS344" s="155"/>
      <c r="BT344" s="155"/>
      <c r="BU344" s="155"/>
      <c r="BV344" s="155"/>
      <c r="BW344" s="155"/>
      <c r="BX344" s="155"/>
      <c r="BY344" s="155"/>
      <c r="BZ344" s="155"/>
      <c r="CA344" s="155"/>
      <c r="CB344" s="155"/>
      <c r="CC344" s="155"/>
      <c r="CD344" s="155"/>
      <c r="CE344" s="155"/>
      <c r="CF344" s="155"/>
      <c r="CG344" s="155"/>
      <c r="CH344" s="155"/>
      <c r="CI344" s="10"/>
    </row>
    <row r="345" spans="1:87" x14ac:dyDescent="0.2">
      <c r="A345" s="8"/>
      <c r="B345" s="218"/>
      <c r="C345" s="218"/>
      <c r="D345" s="155"/>
      <c r="E345" s="155"/>
      <c r="F345" s="155"/>
      <c r="G345" s="155"/>
      <c r="H345" s="230"/>
      <c r="I345" s="257"/>
      <c r="J345" s="257"/>
      <c r="K345" s="218"/>
      <c r="L345" s="218"/>
      <c r="M345" s="247"/>
      <c r="N345" s="247"/>
      <c r="O345" s="247"/>
      <c r="P345" s="247"/>
      <c r="Q345" s="218"/>
      <c r="R345" s="155"/>
      <c r="S345" s="155"/>
      <c r="T345" s="155"/>
      <c r="U345" s="155"/>
      <c r="V345" s="155"/>
      <c r="W345" s="155"/>
      <c r="X345" s="155"/>
      <c r="Y345" s="155"/>
      <c r="Z345" s="155"/>
      <c r="AA345" s="155"/>
      <c r="AB345" s="155"/>
      <c r="AC345" s="155"/>
      <c r="AD345" s="155"/>
      <c r="AE345" s="155"/>
      <c r="AF345" s="155"/>
      <c r="AG345" s="155"/>
      <c r="AH345" s="155"/>
      <c r="AI345" s="155"/>
      <c r="AJ345" s="155"/>
      <c r="AK345" s="155"/>
      <c r="AL345" s="155"/>
      <c r="AM345" s="155"/>
      <c r="AN345" s="155"/>
      <c r="AO345" s="155"/>
      <c r="AP345" s="155"/>
      <c r="AQ345" s="155"/>
      <c r="AR345" s="155"/>
      <c r="AS345" s="155"/>
      <c r="AT345" s="155"/>
      <c r="AU345" s="155"/>
      <c r="AV345" s="155"/>
      <c r="AW345" s="155"/>
      <c r="AX345" s="155"/>
      <c r="AY345" s="155"/>
      <c r="AZ345" s="155"/>
      <c r="BA345" s="155"/>
      <c r="BB345" s="155"/>
      <c r="BC345" s="155"/>
      <c r="BD345" s="155"/>
      <c r="BE345" s="155"/>
      <c r="BF345" s="155"/>
      <c r="BG345" s="155"/>
      <c r="BH345" s="155"/>
      <c r="BI345" s="155"/>
      <c r="BJ345" s="155"/>
      <c r="BK345" s="155"/>
      <c r="BL345" s="155"/>
      <c r="BM345" s="155"/>
      <c r="BN345" s="155"/>
      <c r="BO345" s="155"/>
      <c r="BP345" s="155"/>
      <c r="BQ345" s="155"/>
      <c r="BR345" s="155"/>
      <c r="BS345" s="155"/>
      <c r="BT345" s="155"/>
      <c r="BU345" s="155"/>
      <c r="BV345" s="155"/>
      <c r="BW345" s="155"/>
      <c r="BX345" s="155"/>
      <c r="BY345" s="155"/>
      <c r="BZ345" s="155"/>
      <c r="CA345" s="155"/>
      <c r="CB345" s="155"/>
      <c r="CC345" s="155"/>
      <c r="CD345" s="155"/>
      <c r="CE345" s="155"/>
      <c r="CF345" s="155"/>
      <c r="CG345" s="155"/>
      <c r="CH345" s="155"/>
      <c r="CI345" s="10"/>
    </row>
    <row r="346" spans="1:87" x14ac:dyDescent="0.2">
      <c r="A346" s="8"/>
      <c r="B346" s="218"/>
      <c r="C346" s="218"/>
      <c r="D346" s="155"/>
      <c r="E346" s="155"/>
      <c r="F346" s="155"/>
      <c r="G346" s="155"/>
      <c r="H346" s="230"/>
      <c r="I346" s="257"/>
      <c r="J346" s="257"/>
      <c r="K346" s="218"/>
      <c r="L346" s="218"/>
      <c r="M346" s="247"/>
      <c r="N346" s="247"/>
      <c r="O346" s="247"/>
      <c r="P346" s="247"/>
      <c r="Q346" s="218"/>
      <c r="R346" s="155"/>
      <c r="S346" s="155"/>
      <c r="T346" s="155"/>
      <c r="U346" s="155"/>
      <c r="V346" s="155"/>
      <c r="W346" s="155"/>
      <c r="X346" s="155"/>
      <c r="Y346" s="155"/>
      <c r="Z346" s="155"/>
      <c r="AA346" s="155"/>
      <c r="AB346" s="155"/>
      <c r="AC346" s="155"/>
      <c r="AD346" s="155"/>
      <c r="AE346" s="155"/>
      <c r="AF346" s="155"/>
      <c r="AG346" s="155"/>
      <c r="AH346" s="155"/>
      <c r="AI346" s="155"/>
      <c r="AJ346" s="155"/>
      <c r="AK346" s="155"/>
      <c r="AL346" s="155"/>
      <c r="AM346" s="155"/>
      <c r="AN346" s="155"/>
      <c r="AO346" s="155"/>
      <c r="AP346" s="155"/>
      <c r="AQ346" s="155"/>
      <c r="AR346" s="155"/>
      <c r="AS346" s="155"/>
      <c r="AT346" s="155"/>
      <c r="AU346" s="155"/>
      <c r="AV346" s="155"/>
      <c r="AW346" s="155"/>
      <c r="AX346" s="155"/>
      <c r="AY346" s="155"/>
      <c r="AZ346" s="155"/>
      <c r="BA346" s="155"/>
      <c r="BB346" s="155"/>
      <c r="BC346" s="155"/>
      <c r="BD346" s="155"/>
      <c r="BE346" s="155"/>
      <c r="BF346" s="155"/>
      <c r="BG346" s="155"/>
      <c r="BH346" s="155"/>
      <c r="BI346" s="155"/>
      <c r="BJ346" s="155"/>
      <c r="BK346" s="155"/>
      <c r="BL346" s="155"/>
      <c r="BM346" s="155"/>
      <c r="BN346" s="155"/>
      <c r="BO346" s="155"/>
      <c r="BP346" s="155"/>
      <c r="BQ346" s="155"/>
      <c r="BR346" s="155"/>
      <c r="BS346" s="155"/>
      <c r="BT346" s="155"/>
      <c r="BU346" s="155"/>
      <c r="BV346" s="155"/>
      <c r="BW346" s="155"/>
      <c r="BX346" s="155"/>
      <c r="BY346" s="155"/>
      <c r="BZ346" s="155"/>
      <c r="CA346" s="155"/>
      <c r="CB346" s="155"/>
      <c r="CC346" s="155"/>
      <c r="CD346" s="155"/>
      <c r="CE346" s="155"/>
      <c r="CF346" s="155"/>
      <c r="CG346" s="155"/>
      <c r="CH346" s="155"/>
      <c r="CI346" s="10"/>
    </row>
    <row r="347" spans="1:87" x14ac:dyDescent="0.2">
      <c r="A347" s="8"/>
      <c r="B347" s="218"/>
      <c r="C347" s="218"/>
      <c r="D347" s="155"/>
      <c r="E347" s="155"/>
      <c r="F347" s="155"/>
      <c r="G347" s="155"/>
      <c r="H347" s="230"/>
      <c r="I347" s="257"/>
      <c r="J347" s="257"/>
      <c r="K347" s="218"/>
      <c r="L347" s="218"/>
      <c r="M347" s="247"/>
      <c r="N347" s="247"/>
      <c r="O347" s="247"/>
      <c r="P347" s="247"/>
      <c r="Q347" s="218"/>
      <c r="R347" s="155"/>
      <c r="S347" s="155"/>
      <c r="T347" s="155"/>
      <c r="U347" s="155"/>
      <c r="V347" s="155"/>
      <c r="W347" s="155"/>
      <c r="X347" s="155"/>
      <c r="Y347" s="155"/>
      <c r="Z347" s="155"/>
      <c r="AA347" s="155"/>
      <c r="AB347" s="155"/>
      <c r="AC347" s="155"/>
      <c r="AD347" s="155"/>
      <c r="AE347" s="155"/>
      <c r="AF347" s="155"/>
      <c r="AG347" s="155"/>
      <c r="AH347" s="155"/>
      <c r="AI347" s="155"/>
      <c r="AJ347" s="155"/>
      <c r="AK347" s="155"/>
      <c r="AL347" s="155"/>
      <c r="AM347" s="155"/>
      <c r="AN347" s="155"/>
      <c r="AO347" s="155"/>
      <c r="AP347" s="155"/>
      <c r="AQ347" s="155"/>
      <c r="AR347" s="155"/>
      <c r="AS347" s="155"/>
      <c r="AT347" s="155"/>
      <c r="AU347" s="155"/>
      <c r="AV347" s="155"/>
      <c r="AW347" s="155"/>
      <c r="AX347" s="155"/>
      <c r="AY347" s="155"/>
      <c r="AZ347" s="155"/>
      <c r="BA347" s="155"/>
      <c r="BB347" s="155"/>
      <c r="BC347" s="155"/>
      <c r="BD347" s="155"/>
      <c r="BE347" s="155"/>
      <c r="BF347" s="155"/>
      <c r="BG347" s="155"/>
      <c r="BH347" s="155"/>
      <c r="BI347" s="155"/>
      <c r="BJ347" s="155"/>
      <c r="BK347" s="155"/>
      <c r="BL347" s="155"/>
      <c r="BM347" s="155"/>
      <c r="BN347" s="155"/>
      <c r="BO347" s="155"/>
      <c r="BP347" s="155"/>
      <c r="BQ347" s="155"/>
      <c r="BR347" s="155"/>
      <c r="BS347" s="155"/>
      <c r="BT347" s="155"/>
      <c r="BU347" s="155"/>
      <c r="BV347" s="155"/>
      <c r="BW347" s="155"/>
      <c r="BX347" s="155"/>
      <c r="BY347" s="155"/>
      <c r="BZ347" s="155"/>
      <c r="CA347" s="155"/>
      <c r="CB347" s="155"/>
      <c r="CC347" s="155"/>
      <c r="CD347" s="155"/>
      <c r="CE347" s="155"/>
      <c r="CF347" s="155"/>
      <c r="CG347" s="155"/>
      <c r="CH347" s="155"/>
      <c r="CI347" s="10"/>
    </row>
    <row r="348" spans="1:87" x14ac:dyDescent="0.2">
      <c r="A348" s="8"/>
      <c r="B348" s="218"/>
      <c r="C348" s="218"/>
      <c r="D348" s="155"/>
      <c r="E348" s="155"/>
      <c r="F348" s="155"/>
      <c r="G348" s="155"/>
      <c r="H348" s="230"/>
      <c r="I348" s="257"/>
      <c r="J348" s="257"/>
      <c r="K348" s="218"/>
      <c r="L348" s="218"/>
      <c r="M348" s="247"/>
      <c r="N348" s="247"/>
      <c r="O348" s="247"/>
      <c r="P348" s="247"/>
      <c r="Q348" s="218"/>
      <c r="R348" s="155"/>
      <c r="S348" s="155"/>
      <c r="T348" s="155"/>
      <c r="U348" s="155"/>
      <c r="V348" s="155"/>
      <c r="W348" s="155"/>
      <c r="X348" s="155"/>
      <c r="Y348" s="155"/>
      <c r="Z348" s="155"/>
      <c r="AA348" s="155"/>
      <c r="AB348" s="155"/>
      <c r="AC348" s="155"/>
      <c r="AD348" s="155"/>
      <c r="AE348" s="155"/>
      <c r="AF348" s="155"/>
      <c r="AG348" s="155"/>
      <c r="AH348" s="155"/>
      <c r="AI348" s="155"/>
      <c r="AJ348" s="155"/>
      <c r="AK348" s="155"/>
      <c r="AL348" s="155"/>
      <c r="AM348" s="155"/>
      <c r="AN348" s="155"/>
      <c r="AO348" s="155"/>
      <c r="AP348" s="155"/>
      <c r="AQ348" s="155"/>
      <c r="AR348" s="155"/>
      <c r="AS348" s="155"/>
      <c r="AT348" s="155"/>
      <c r="AU348" s="155"/>
      <c r="AV348" s="155"/>
      <c r="AW348" s="155"/>
      <c r="AX348" s="155"/>
      <c r="AY348" s="155"/>
      <c r="AZ348" s="155"/>
      <c r="BA348" s="155"/>
      <c r="BB348" s="155"/>
      <c r="BC348" s="155"/>
      <c r="BD348" s="155"/>
      <c r="BE348" s="155"/>
      <c r="BF348" s="155"/>
      <c r="BG348" s="155"/>
      <c r="BH348" s="155"/>
      <c r="BI348" s="155"/>
      <c r="BJ348" s="155"/>
      <c r="BK348" s="155"/>
      <c r="BL348" s="155"/>
      <c r="BM348" s="155"/>
      <c r="BN348" s="155"/>
      <c r="BO348" s="155"/>
      <c r="BP348" s="155"/>
      <c r="BQ348" s="155"/>
      <c r="BR348" s="155"/>
      <c r="BS348" s="155"/>
      <c r="BT348" s="155"/>
      <c r="BU348" s="155"/>
      <c r="BV348" s="155"/>
      <c r="BW348" s="155"/>
      <c r="BX348" s="155"/>
      <c r="BY348" s="155"/>
      <c r="BZ348" s="155"/>
      <c r="CA348" s="155"/>
      <c r="CB348" s="155"/>
      <c r="CC348" s="155"/>
      <c r="CD348" s="155"/>
      <c r="CE348" s="155"/>
      <c r="CF348" s="155"/>
      <c r="CG348" s="155"/>
      <c r="CH348" s="155"/>
      <c r="CI348" s="10"/>
    </row>
    <row r="349" spans="1:87" x14ac:dyDescent="0.2">
      <c r="A349" s="8"/>
      <c r="B349" s="218"/>
      <c r="C349" s="218"/>
      <c r="D349" s="155"/>
      <c r="E349" s="155"/>
      <c r="F349" s="155"/>
      <c r="G349" s="155"/>
      <c r="H349" s="230"/>
      <c r="I349" s="257"/>
      <c r="J349" s="257"/>
      <c r="K349" s="218"/>
      <c r="L349" s="218"/>
      <c r="M349" s="247"/>
      <c r="N349" s="247"/>
      <c r="O349" s="247"/>
      <c r="P349" s="247"/>
      <c r="Q349" s="218"/>
      <c r="R349" s="155"/>
      <c r="S349" s="155"/>
      <c r="T349" s="155"/>
      <c r="U349" s="155"/>
      <c r="V349" s="155"/>
      <c r="W349" s="155"/>
      <c r="X349" s="155"/>
      <c r="Y349" s="155"/>
      <c r="Z349" s="155"/>
      <c r="AA349" s="155"/>
      <c r="AB349" s="155"/>
      <c r="AC349" s="155"/>
      <c r="AD349" s="155"/>
      <c r="AE349" s="155"/>
      <c r="AF349" s="155"/>
      <c r="AG349" s="155"/>
      <c r="AH349" s="155"/>
      <c r="AI349" s="155"/>
      <c r="AJ349" s="155"/>
      <c r="AK349" s="155"/>
      <c r="AL349" s="155"/>
      <c r="AM349" s="155"/>
      <c r="AN349" s="155"/>
      <c r="AO349" s="155"/>
      <c r="AP349" s="155"/>
      <c r="AQ349" s="155"/>
      <c r="AR349" s="155"/>
      <c r="AS349" s="155"/>
      <c r="AT349" s="155"/>
      <c r="AU349" s="155"/>
      <c r="AV349" s="155"/>
      <c r="AW349" s="155"/>
      <c r="AX349" s="155"/>
      <c r="AY349" s="155"/>
      <c r="AZ349" s="155"/>
      <c r="BA349" s="155"/>
      <c r="BB349" s="155"/>
      <c r="BC349" s="155"/>
      <c r="BD349" s="155"/>
      <c r="BE349" s="155"/>
      <c r="BF349" s="155"/>
      <c r="BG349" s="155"/>
      <c r="BH349" s="155"/>
      <c r="BI349" s="155"/>
      <c r="BJ349" s="155"/>
      <c r="BK349" s="155"/>
      <c r="BL349" s="155"/>
      <c r="BM349" s="155"/>
      <c r="BN349" s="155"/>
      <c r="BO349" s="155"/>
      <c r="BP349" s="155"/>
      <c r="BQ349" s="155"/>
      <c r="BR349" s="155"/>
      <c r="BS349" s="155"/>
      <c r="BT349" s="155"/>
      <c r="BU349" s="155"/>
      <c r="BV349" s="155"/>
      <c r="BW349" s="155"/>
      <c r="BX349" s="155"/>
      <c r="BY349" s="155"/>
      <c r="BZ349" s="155"/>
      <c r="CA349" s="155"/>
      <c r="CB349" s="155"/>
      <c r="CC349" s="155"/>
      <c r="CD349" s="155"/>
      <c r="CE349" s="155"/>
      <c r="CF349" s="155"/>
      <c r="CG349" s="155"/>
      <c r="CH349" s="155"/>
      <c r="CI349" s="10"/>
    </row>
    <row r="350" spans="1:87" x14ac:dyDescent="0.2">
      <c r="A350" s="8"/>
      <c r="B350" s="218"/>
      <c r="C350" s="218"/>
      <c r="D350" s="155"/>
      <c r="E350" s="155"/>
      <c r="F350" s="155"/>
      <c r="G350" s="155"/>
      <c r="H350" s="230"/>
      <c r="I350" s="257"/>
      <c r="J350" s="257"/>
      <c r="K350" s="218"/>
      <c r="L350" s="218"/>
      <c r="M350" s="247"/>
      <c r="N350" s="247"/>
      <c r="O350" s="247"/>
      <c r="P350" s="247"/>
      <c r="Q350" s="218"/>
      <c r="R350" s="155"/>
      <c r="S350" s="155"/>
      <c r="T350" s="155"/>
      <c r="U350" s="155"/>
      <c r="V350" s="155"/>
      <c r="W350" s="155"/>
      <c r="X350" s="155"/>
      <c r="Y350" s="155"/>
      <c r="Z350" s="155"/>
      <c r="AA350" s="155"/>
      <c r="AB350" s="155"/>
      <c r="AC350" s="155"/>
      <c r="AD350" s="155"/>
      <c r="AE350" s="155"/>
      <c r="AF350" s="155"/>
      <c r="AG350" s="155"/>
      <c r="AH350" s="155"/>
      <c r="AI350" s="155"/>
      <c r="AJ350" s="155"/>
      <c r="AK350" s="155"/>
      <c r="AL350" s="155"/>
      <c r="AM350" s="155"/>
      <c r="AN350" s="155"/>
      <c r="AO350" s="155"/>
      <c r="AP350" s="155"/>
      <c r="AQ350" s="155"/>
      <c r="AR350" s="155"/>
      <c r="AS350" s="155"/>
      <c r="AT350" s="155"/>
      <c r="AU350" s="155"/>
      <c r="AV350" s="155"/>
      <c r="AW350" s="155"/>
      <c r="AX350" s="155"/>
      <c r="AY350" s="155"/>
      <c r="AZ350" s="155"/>
      <c r="BA350" s="155"/>
      <c r="BB350" s="155"/>
      <c r="BC350" s="155"/>
      <c r="BD350" s="155"/>
      <c r="BE350" s="155"/>
      <c r="BF350" s="155"/>
      <c r="BG350" s="155"/>
      <c r="BH350" s="155"/>
      <c r="BI350" s="155"/>
      <c r="BJ350" s="155"/>
      <c r="BK350" s="155"/>
      <c r="BL350" s="155"/>
      <c r="BM350" s="155"/>
      <c r="BN350" s="155"/>
      <c r="BO350" s="155"/>
      <c r="BP350" s="155"/>
      <c r="BQ350" s="155"/>
      <c r="BR350" s="155"/>
      <c r="BS350" s="155"/>
      <c r="BT350" s="155"/>
      <c r="BU350" s="155"/>
      <c r="BV350" s="155"/>
      <c r="BW350" s="155"/>
      <c r="BX350" s="155"/>
      <c r="BY350" s="155"/>
      <c r="BZ350" s="155"/>
      <c r="CA350" s="155"/>
      <c r="CB350" s="155"/>
      <c r="CC350" s="155"/>
      <c r="CD350" s="155"/>
      <c r="CE350" s="155"/>
      <c r="CF350" s="155"/>
      <c r="CG350" s="155"/>
      <c r="CH350" s="155"/>
      <c r="CI350" s="10"/>
    </row>
    <row r="351" spans="1:87" x14ac:dyDescent="0.2">
      <c r="A351" s="8"/>
      <c r="B351" s="218"/>
      <c r="C351" s="218"/>
      <c r="D351" s="155"/>
      <c r="E351" s="155"/>
      <c r="F351" s="155"/>
      <c r="G351" s="155"/>
      <c r="H351" s="230"/>
      <c r="I351" s="257"/>
      <c r="J351" s="257"/>
      <c r="K351" s="218"/>
      <c r="L351" s="218"/>
      <c r="M351" s="247"/>
      <c r="N351" s="247"/>
      <c r="O351" s="247"/>
      <c r="P351" s="247"/>
      <c r="Q351" s="218"/>
      <c r="R351" s="155"/>
      <c r="S351" s="155"/>
      <c r="T351" s="155"/>
      <c r="U351" s="155"/>
      <c r="V351" s="155"/>
      <c r="W351" s="155"/>
      <c r="X351" s="155"/>
      <c r="Y351" s="155"/>
      <c r="Z351" s="155"/>
      <c r="AA351" s="155"/>
      <c r="AB351" s="155"/>
      <c r="AC351" s="155"/>
      <c r="AD351" s="155"/>
      <c r="AE351" s="155"/>
      <c r="AF351" s="155"/>
      <c r="AG351" s="155"/>
      <c r="AH351" s="155"/>
      <c r="AI351" s="155"/>
      <c r="AJ351" s="155"/>
      <c r="AK351" s="155"/>
      <c r="AL351" s="155"/>
      <c r="AM351" s="155"/>
      <c r="AN351" s="155"/>
      <c r="AO351" s="155"/>
      <c r="AP351" s="155"/>
      <c r="AQ351" s="155"/>
      <c r="AR351" s="155"/>
      <c r="AS351" s="155"/>
      <c r="AT351" s="155"/>
      <c r="AU351" s="155"/>
      <c r="AV351" s="155"/>
      <c r="AW351" s="155"/>
      <c r="AX351" s="155"/>
      <c r="AY351" s="155"/>
      <c r="AZ351" s="155"/>
      <c r="BA351" s="155"/>
      <c r="BB351" s="155"/>
      <c r="BC351" s="155"/>
      <c r="BD351" s="155"/>
      <c r="BE351" s="155"/>
      <c r="BF351" s="155"/>
      <c r="BG351" s="155"/>
      <c r="BH351" s="155"/>
      <c r="BI351" s="155"/>
      <c r="BJ351" s="155"/>
      <c r="BK351" s="155"/>
      <c r="BL351" s="155"/>
      <c r="BM351" s="155"/>
      <c r="BN351" s="155"/>
      <c r="BO351" s="155"/>
      <c r="BP351" s="155"/>
      <c r="BQ351" s="155"/>
      <c r="BR351" s="155"/>
      <c r="BS351" s="155"/>
      <c r="BT351" s="155"/>
      <c r="BU351" s="155"/>
      <c r="BV351" s="155"/>
      <c r="BW351" s="155"/>
      <c r="BX351" s="155"/>
      <c r="BY351" s="155"/>
      <c r="BZ351" s="155"/>
      <c r="CA351" s="155"/>
      <c r="CB351" s="155"/>
      <c r="CC351" s="155"/>
      <c r="CD351" s="155"/>
      <c r="CE351" s="155"/>
      <c r="CF351" s="155"/>
      <c r="CG351" s="155"/>
      <c r="CH351" s="155"/>
      <c r="CI351" s="10"/>
    </row>
    <row r="352" spans="1:87" x14ac:dyDescent="0.2">
      <c r="A352" s="8"/>
      <c r="B352" s="218"/>
      <c r="C352" s="218"/>
      <c r="D352" s="155"/>
      <c r="E352" s="155"/>
      <c r="F352" s="155"/>
      <c r="G352" s="155"/>
      <c r="H352" s="230"/>
      <c r="I352" s="257"/>
      <c r="J352" s="257"/>
      <c r="K352" s="218"/>
      <c r="L352" s="218"/>
      <c r="M352" s="247"/>
      <c r="N352" s="247"/>
      <c r="O352" s="247"/>
      <c r="P352" s="247"/>
      <c r="Q352" s="218"/>
      <c r="R352" s="155"/>
      <c r="S352" s="155"/>
      <c r="T352" s="155"/>
      <c r="U352" s="155"/>
      <c r="V352" s="155"/>
      <c r="W352" s="155"/>
      <c r="X352" s="155"/>
      <c r="Y352" s="155"/>
      <c r="Z352" s="155"/>
      <c r="AA352" s="155"/>
      <c r="AB352" s="155"/>
      <c r="AC352" s="155"/>
      <c r="AD352" s="155"/>
      <c r="AE352" s="155"/>
      <c r="AF352" s="155"/>
      <c r="AG352" s="155"/>
      <c r="AH352" s="155"/>
      <c r="AI352" s="155"/>
      <c r="AJ352" s="155"/>
      <c r="AK352" s="155"/>
      <c r="AL352" s="155"/>
      <c r="AM352" s="155"/>
      <c r="AN352" s="155"/>
      <c r="AO352" s="155"/>
      <c r="AP352" s="155"/>
      <c r="AQ352" s="155"/>
      <c r="AR352" s="155"/>
      <c r="AS352" s="155"/>
      <c r="AT352" s="155"/>
      <c r="AU352" s="155"/>
      <c r="AV352" s="155"/>
      <c r="AW352" s="155"/>
      <c r="AX352" s="155"/>
      <c r="AY352" s="155"/>
      <c r="AZ352" s="155"/>
      <c r="BA352" s="155"/>
      <c r="BB352" s="155"/>
      <c r="BC352" s="155"/>
      <c r="BD352" s="155"/>
      <c r="BE352" s="155"/>
      <c r="BF352" s="155"/>
      <c r="BG352" s="155"/>
      <c r="BH352" s="155"/>
      <c r="BI352" s="155"/>
      <c r="BJ352" s="155"/>
      <c r="BK352" s="155"/>
      <c r="BL352" s="155"/>
      <c r="BM352" s="155"/>
      <c r="BN352" s="155"/>
      <c r="BO352" s="155"/>
      <c r="BP352" s="155"/>
      <c r="BQ352" s="155"/>
      <c r="BR352" s="155"/>
      <c r="BS352" s="155"/>
      <c r="BT352" s="155"/>
      <c r="BU352" s="155"/>
      <c r="BV352" s="155"/>
      <c r="BW352" s="155"/>
      <c r="BX352" s="155"/>
      <c r="BY352" s="155"/>
      <c r="BZ352" s="155"/>
      <c r="CA352" s="155"/>
      <c r="CB352" s="155"/>
      <c r="CC352" s="155"/>
      <c r="CD352" s="155"/>
      <c r="CE352" s="155"/>
      <c r="CF352" s="155"/>
      <c r="CG352" s="155"/>
      <c r="CH352" s="155"/>
      <c r="CI352" s="10"/>
    </row>
    <row r="353" spans="1:87" x14ac:dyDescent="0.2">
      <c r="A353" s="8"/>
      <c r="B353" s="218"/>
      <c r="C353" s="218"/>
      <c r="D353" s="155"/>
      <c r="E353" s="155"/>
      <c r="F353" s="155"/>
      <c r="G353" s="155"/>
      <c r="H353" s="230"/>
      <c r="I353" s="257"/>
      <c r="J353" s="257"/>
      <c r="K353" s="218"/>
      <c r="L353" s="218"/>
      <c r="M353" s="247"/>
      <c r="N353" s="247"/>
      <c r="O353" s="247"/>
      <c r="P353" s="247"/>
      <c r="Q353" s="218"/>
      <c r="R353" s="155"/>
      <c r="S353" s="155"/>
      <c r="T353" s="155"/>
      <c r="U353" s="155"/>
      <c r="V353" s="155"/>
      <c r="W353" s="155"/>
      <c r="X353" s="155"/>
      <c r="Y353" s="155"/>
      <c r="Z353" s="155"/>
      <c r="AA353" s="155"/>
      <c r="AB353" s="155"/>
      <c r="AC353" s="155"/>
      <c r="AD353" s="155"/>
      <c r="AE353" s="155"/>
      <c r="AF353" s="155"/>
      <c r="AG353" s="155"/>
      <c r="AH353" s="155"/>
      <c r="AI353" s="155"/>
      <c r="AJ353" s="155"/>
      <c r="AK353" s="155"/>
      <c r="AL353" s="155"/>
      <c r="AM353" s="155"/>
      <c r="AN353" s="155"/>
      <c r="AO353" s="155"/>
      <c r="AP353" s="155"/>
      <c r="AQ353" s="155"/>
      <c r="AR353" s="155"/>
      <c r="AS353" s="155"/>
      <c r="AT353" s="155"/>
      <c r="AU353" s="155"/>
      <c r="AV353" s="155"/>
      <c r="AW353" s="155"/>
      <c r="AX353" s="155"/>
      <c r="AY353" s="155"/>
      <c r="AZ353" s="155"/>
      <c r="BA353" s="155"/>
      <c r="BB353" s="155"/>
      <c r="BC353" s="155"/>
      <c r="BD353" s="155"/>
      <c r="BE353" s="155"/>
      <c r="BF353" s="155"/>
      <c r="BG353" s="155"/>
      <c r="BH353" s="155"/>
      <c r="BI353" s="155"/>
      <c r="BJ353" s="155"/>
      <c r="BK353" s="155"/>
      <c r="BL353" s="155"/>
      <c r="BM353" s="155"/>
      <c r="BN353" s="155"/>
      <c r="BO353" s="155"/>
      <c r="BP353" s="155"/>
      <c r="BQ353" s="155"/>
      <c r="BR353" s="155"/>
      <c r="BS353" s="155"/>
      <c r="BT353" s="155"/>
      <c r="BU353" s="155"/>
      <c r="BV353" s="155"/>
      <c r="BW353" s="155"/>
      <c r="BX353" s="155"/>
      <c r="BY353" s="155"/>
      <c r="BZ353" s="155"/>
      <c r="CA353" s="155"/>
      <c r="CB353" s="155"/>
      <c r="CC353" s="155"/>
      <c r="CD353" s="155"/>
      <c r="CE353" s="155"/>
      <c r="CF353" s="155"/>
      <c r="CG353" s="155"/>
      <c r="CH353" s="155"/>
      <c r="CI353" s="10"/>
    </row>
    <row r="354" spans="1:87" x14ac:dyDescent="0.2">
      <c r="A354" s="8"/>
      <c r="B354" s="218"/>
      <c r="C354" s="218"/>
      <c r="D354" s="155"/>
      <c r="E354" s="155"/>
      <c r="F354" s="155"/>
      <c r="G354" s="155"/>
      <c r="H354" s="230"/>
      <c r="I354" s="257"/>
      <c r="J354" s="257"/>
      <c r="K354" s="218"/>
      <c r="L354" s="218"/>
      <c r="M354" s="247"/>
      <c r="N354" s="247"/>
      <c r="O354" s="247"/>
      <c r="P354" s="247"/>
      <c r="Q354" s="218"/>
      <c r="R354" s="155"/>
      <c r="S354" s="155"/>
      <c r="T354" s="155"/>
      <c r="U354" s="155"/>
      <c r="V354" s="155"/>
      <c r="W354" s="155"/>
      <c r="X354" s="155"/>
      <c r="Y354" s="155"/>
      <c r="Z354" s="155"/>
      <c r="AA354" s="155"/>
      <c r="AB354" s="155"/>
      <c r="AC354" s="155"/>
      <c r="AD354" s="155"/>
      <c r="AE354" s="155"/>
      <c r="AF354" s="155"/>
      <c r="AG354" s="155"/>
      <c r="AH354" s="155"/>
      <c r="AI354" s="155"/>
      <c r="AJ354" s="155"/>
      <c r="AK354" s="155"/>
      <c r="AL354" s="155"/>
      <c r="AM354" s="155"/>
      <c r="AN354" s="155"/>
      <c r="AO354" s="155"/>
      <c r="AP354" s="155"/>
      <c r="AQ354" s="155"/>
      <c r="AR354" s="155"/>
      <c r="AS354" s="155"/>
      <c r="AT354" s="155"/>
      <c r="AU354" s="155"/>
      <c r="AV354" s="155"/>
      <c r="AW354" s="155"/>
      <c r="AX354" s="155"/>
      <c r="AY354" s="155"/>
      <c r="AZ354" s="155"/>
      <c r="BA354" s="155"/>
      <c r="BB354" s="155"/>
      <c r="BC354" s="155"/>
      <c r="BD354" s="155"/>
      <c r="BE354" s="155"/>
      <c r="BF354" s="155"/>
      <c r="BG354" s="155"/>
      <c r="BH354" s="155"/>
      <c r="BI354" s="155"/>
      <c r="BJ354" s="155"/>
      <c r="BK354" s="155"/>
      <c r="BL354" s="155"/>
      <c r="BM354" s="155"/>
      <c r="BN354" s="155"/>
      <c r="BO354" s="155"/>
      <c r="BP354" s="155"/>
      <c r="BQ354" s="155"/>
      <c r="BR354" s="155"/>
      <c r="BS354" s="155"/>
      <c r="BT354" s="155"/>
      <c r="BU354" s="155"/>
      <c r="BV354" s="155"/>
      <c r="BW354" s="155"/>
      <c r="BX354" s="155"/>
      <c r="BY354" s="155"/>
      <c r="BZ354" s="155"/>
      <c r="CA354" s="155"/>
      <c r="CB354" s="155"/>
      <c r="CC354" s="155"/>
      <c r="CD354" s="155"/>
      <c r="CE354" s="155"/>
      <c r="CF354" s="155"/>
      <c r="CG354" s="155"/>
      <c r="CH354" s="155"/>
      <c r="CI354" s="10"/>
    </row>
    <row r="355" spans="1:87" x14ac:dyDescent="0.2">
      <c r="A355" s="8"/>
      <c r="B355" s="218"/>
      <c r="C355" s="218"/>
      <c r="D355" s="155"/>
      <c r="E355" s="155"/>
      <c r="F355" s="155"/>
      <c r="G355" s="155"/>
      <c r="H355" s="230"/>
      <c r="I355" s="257"/>
      <c r="J355" s="257"/>
      <c r="K355" s="218"/>
      <c r="L355" s="218"/>
      <c r="M355" s="247"/>
      <c r="N355" s="247"/>
      <c r="O355" s="247"/>
      <c r="P355" s="247"/>
      <c r="Q355" s="218"/>
      <c r="R355" s="155"/>
      <c r="S355" s="155"/>
      <c r="T355" s="155"/>
      <c r="U355" s="155"/>
      <c r="V355" s="155"/>
      <c r="W355" s="155"/>
      <c r="X355" s="155"/>
      <c r="Y355" s="155"/>
      <c r="Z355" s="155"/>
      <c r="AA355" s="155"/>
      <c r="AB355" s="155"/>
      <c r="AC355" s="155"/>
      <c r="AD355" s="155"/>
      <c r="AE355" s="155"/>
      <c r="AF355" s="155"/>
      <c r="AG355" s="155"/>
      <c r="AH355" s="155"/>
      <c r="AI355" s="155"/>
      <c r="AJ355" s="155"/>
      <c r="AK355" s="155"/>
      <c r="AL355" s="155"/>
      <c r="AM355" s="155"/>
      <c r="AN355" s="155"/>
      <c r="AO355" s="155"/>
      <c r="AP355" s="155"/>
      <c r="AQ355" s="155"/>
      <c r="AR355" s="155"/>
      <c r="AS355" s="155"/>
      <c r="AT355" s="155"/>
      <c r="AU355" s="155"/>
      <c r="AV355" s="155"/>
      <c r="AW355" s="155"/>
      <c r="AX355" s="155"/>
      <c r="AY355" s="155"/>
      <c r="AZ355" s="155"/>
      <c r="BA355" s="155"/>
      <c r="BB355" s="155"/>
      <c r="BC355" s="155"/>
      <c r="BD355" s="155"/>
      <c r="BE355" s="155"/>
      <c r="BF355" s="155"/>
      <c r="BG355" s="155"/>
      <c r="BH355" s="155"/>
      <c r="BI355" s="155"/>
      <c r="BJ355" s="155"/>
      <c r="BK355" s="155"/>
      <c r="BL355" s="155"/>
      <c r="BM355" s="155"/>
      <c r="BN355" s="155"/>
      <c r="BO355" s="155"/>
      <c r="BP355" s="155"/>
      <c r="BQ355" s="155"/>
      <c r="BR355" s="155"/>
      <c r="BS355" s="155"/>
      <c r="BT355" s="155"/>
      <c r="BU355" s="155"/>
      <c r="BV355" s="155"/>
      <c r="BW355" s="155"/>
      <c r="BX355" s="155"/>
      <c r="BY355" s="155"/>
      <c r="BZ355" s="155"/>
      <c r="CA355" s="155"/>
      <c r="CB355" s="155"/>
      <c r="CC355" s="155"/>
      <c r="CD355" s="155"/>
      <c r="CE355" s="155"/>
      <c r="CF355" s="155"/>
      <c r="CG355" s="155"/>
      <c r="CH355" s="155"/>
      <c r="CI355" s="10"/>
    </row>
    <row r="356" spans="1:87" x14ac:dyDescent="0.2">
      <c r="A356" s="8"/>
      <c r="B356" s="218"/>
      <c r="C356" s="218"/>
      <c r="D356" s="155"/>
      <c r="E356" s="155"/>
      <c r="F356" s="155"/>
      <c r="G356" s="155"/>
      <c r="H356" s="230"/>
      <c r="I356" s="257"/>
      <c r="J356" s="257"/>
      <c r="K356" s="218"/>
      <c r="L356" s="218"/>
      <c r="M356" s="247"/>
      <c r="N356" s="247"/>
      <c r="O356" s="247"/>
      <c r="P356" s="247"/>
      <c r="Q356" s="218"/>
      <c r="R356" s="155"/>
      <c r="S356" s="155"/>
      <c r="T356" s="155"/>
      <c r="U356" s="155"/>
      <c r="V356" s="155"/>
      <c r="W356" s="155"/>
      <c r="X356" s="155"/>
      <c r="Y356" s="155"/>
      <c r="Z356" s="155"/>
      <c r="AA356" s="155"/>
      <c r="AB356" s="155"/>
      <c r="AC356" s="155"/>
      <c r="AD356" s="155"/>
      <c r="AE356" s="155"/>
      <c r="AF356" s="155"/>
      <c r="AG356" s="155"/>
      <c r="AH356" s="155"/>
      <c r="AI356" s="155"/>
      <c r="AJ356" s="155"/>
      <c r="AK356" s="155"/>
      <c r="AL356" s="155"/>
      <c r="AM356" s="155"/>
      <c r="AN356" s="155"/>
      <c r="AO356" s="155"/>
      <c r="AP356" s="155"/>
      <c r="AQ356" s="155"/>
      <c r="AR356" s="155"/>
      <c r="AS356" s="155"/>
      <c r="AT356" s="155"/>
      <c r="AU356" s="155"/>
      <c r="AV356" s="155"/>
      <c r="AW356" s="155"/>
      <c r="AX356" s="155"/>
      <c r="AY356" s="155"/>
      <c r="AZ356" s="155"/>
      <c r="BA356" s="155"/>
      <c r="BB356" s="155"/>
      <c r="BC356" s="155"/>
      <c r="BD356" s="155"/>
      <c r="BE356" s="155"/>
      <c r="BF356" s="155"/>
      <c r="BG356" s="155"/>
      <c r="BH356" s="155"/>
      <c r="BI356" s="155"/>
      <c r="BJ356" s="155"/>
      <c r="BK356" s="155"/>
      <c r="BL356" s="155"/>
      <c r="BM356" s="155"/>
      <c r="BN356" s="155"/>
      <c r="BO356" s="155"/>
      <c r="BP356" s="155"/>
      <c r="BQ356" s="155"/>
      <c r="BR356" s="155"/>
      <c r="BS356" s="155"/>
      <c r="BT356" s="155"/>
      <c r="BU356" s="155"/>
      <c r="BV356" s="155"/>
      <c r="BW356" s="155"/>
      <c r="BX356" s="155"/>
      <c r="BY356" s="155"/>
      <c r="BZ356" s="155"/>
      <c r="CA356" s="155"/>
      <c r="CB356" s="155"/>
      <c r="CC356" s="155"/>
      <c r="CD356" s="155"/>
      <c r="CE356" s="155"/>
      <c r="CF356" s="155"/>
      <c r="CG356" s="155"/>
      <c r="CH356" s="155"/>
      <c r="CI356" s="10"/>
    </row>
    <row r="357" spans="1:87" x14ac:dyDescent="0.2">
      <c r="A357" s="8"/>
      <c r="B357" s="218"/>
      <c r="C357" s="218"/>
      <c r="D357" s="155"/>
      <c r="E357" s="155"/>
      <c r="F357" s="155"/>
      <c r="G357" s="155"/>
      <c r="H357" s="230"/>
      <c r="I357" s="257"/>
      <c r="J357" s="257"/>
      <c r="K357" s="218"/>
      <c r="L357" s="218"/>
      <c r="M357" s="247"/>
      <c r="N357" s="247"/>
      <c r="O357" s="247"/>
      <c r="P357" s="247"/>
      <c r="Q357" s="218"/>
      <c r="R357" s="155"/>
      <c r="S357" s="155"/>
      <c r="T357" s="155"/>
      <c r="U357" s="155"/>
      <c r="V357" s="155"/>
      <c r="W357" s="155"/>
      <c r="X357" s="155"/>
      <c r="Y357" s="155"/>
      <c r="Z357" s="155"/>
      <c r="AA357" s="155"/>
      <c r="AB357" s="155"/>
      <c r="AC357" s="155"/>
      <c r="AD357" s="155"/>
      <c r="AE357" s="155"/>
      <c r="AF357" s="155"/>
      <c r="AG357" s="155"/>
      <c r="AH357" s="155"/>
      <c r="AI357" s="155"/>
      <c r="AJ357" s="155"/>
      <c r="AK357" s="155"/>
      <c r="AL357" s="155"/>
      <c r="AM357" s="155"/>
      <c r="AN357" s="155"/>
      <c r="AO357" s="155"/>
      <c r="AP357" s="155"/>
      <c r="AQ357" s="155"/>
      <c r="AR357" s="155"/>
      <c r="AS357" s="155"/>
      <c r="AT357" s="155"/>
      <c r="AU357" s="155"/>
      <c r="AV357" s="155"/>
      <c r="AW357" s="155"/>
      <c r="AX357" s="155"/>
      <c r="AY357" s="155"/>
      <c r="AZ357" s="155"/>
      <c r="BA357" s="155"/>
      <c r="BB357" s="155"/>
      <c r="BC357" s="155"/>
      <c r="BD357" s="155"/>
      <c r="BE357" s="155"/>
      <c r="BF357" s="155"/>
      <c r="BG357" s="155"/>
      <c r="BH357" s="155"/>
      <c r="BI357" s="155"/>
      <c r="BJ357" s="155"/>
      <c r="BK357" s="155"/>
      <c r="BL357" s="155"/>
      <c r="BM357" s="155"/>
      <c r="BN357" s="155"/>
      <c r="BO357" s="155"/>
      <c r="BP357" s="155"/>
      <c r="BQ357" s="155"/>
      <c r="BR357" s="155"/>
      <c r="BS357" s="155"/>
      <c r="BT357" s="155"/>
      <c r="BU357" s="155"/>
      <c r="BV357" s="155"/>
      <c r="BW357" s="155"/>
      <c r="BX357" s="155"/>
      <c r="BY357" s="155"/>
      <c r="BZ357" s="155"/>
      <c r="CA357" s="155"/>
      <c r="CB357" s="155"/>
      <c r="CC357" s="155"/>
      <c r="CD357" s="155"/>
      <c r="CE357" s="155"/>
      <c r="CF357" s="155"/>
      <c r="CG357" s="155"/>
      <c r="CH357" s="155"/>
      <c r="CI357" s="10"/>
    </row>
    <row r="358" spans="1:87" x14ac:dyDescent="0.2">
      <c r="A358" s="8"/>
      <c r="B358" s="218"/>
      <c r="C358" s="218"/>
      <c r="D358" s="155"/>
      <c r="E358" s="155"/>
      <c r="F358" s="155"/>
      <c r="G358" s="155"/>
      <c r="H358" s="230"/>
      <c r="I358" s="257"/>
      <c r="J358" s="257"/>
      <c r="K358" s="218"/>
      <c r="L358" s="218"/>
      <c r="M358" s="247"/>
      <c r="N358" s="247"/>
      <c r="O358" s="247"/>
      <c r="P358" s="247"/>
      <c r="Q358" s="218"/>
      <c r="R358" s="155"/>
      <c r="S358" s="155"/>
      <c r="T358" s="155"/>
      <c r="U358" s="155"/>
      <c r="V358" s="155"/>
      <c r="W358" s="155"/>
      <c r="X358" s="155"/>
      <c r="Y358" s="155"/>
      <c r="Z358" s="155"/>
      <c r="AA358" s="155"/>
      <c r="AB358" s="155"/>
      <c r="AC358" s="155"/>
      <c r="AD358" s="155"/>
      <c r="AE358" s="155"/>
      <c r="AF358" s="155"/>
      <c r="AG358" s="155"/>
      <c r="AH358" s="155"/>
      <c r="AI358" s="155"/>
      <c r="AJ358" s="155"/>
      <c r="AK358" s="155"/>
      <c r="AL358" s="155"/>
      <c r="AM358" s="155"/>
      <c r="AN358" s="155"/>
      <c r="AO358" s="155"/>
      <c r="AP358" s="155"/>
      <c r="AQ358" s="155"/>
      <c r="AR358" s="155"/>
      <c r="AS358" s="155"/>
      <c r="AT358" s="155"/>
      <c r="AU358" s="155"/>
      <c r="AV358" s="155"/>
      <c r="AW358" s="155"/>
      <c r="AX358" s="155"/>
      <c r="AY358" s="155"/>
      <c r="AZ358" s="155"/>
      <c r="BA358" s="155"/>
      <c r="BB358" s="155"/>
      <c r="BC358" s="155"/>
      <c r="BD358" s="155"/>
      <c r="BE358" s="155"/>
      <c r="BF358" s="155"/>
      <c r="BG358" s="155"/>
      <c r="BH358" s="155"/>
      <c r="BI358" s="155"/>
      <c r="BJ358" s="155"/>
      <c r="BK358" s="155"/>
      <c r="BL358" s="155"/>
      <c r="BM358" s="155"/>
      <c r="BN358" s="155"/>
      <c r="BO358" s="155"/>
      <c r="BP358" s="155"/>
      <c r="BQ358" s="155"/>
      <c r="BR358" s="155"/>
      <c r="BS358" s="155"/>
      <c r="BT358" s="155"/>
      <c r="BU358" s="155"/>
      <c r="BV358" s="155"/>
      <c r="BW358" s="155"/>
      <c r="BX358" s="155"/>
      <c r="BY358" s="155"/>
      <c r="BZ358" s="155"/>
      <c r="CA358" s="155"/>
      <c r="CB358" s="155"/>
      <c r="CC358" s="155"/>
      <c r="CD358" s="155"/>
      <c r="CE358" s="155"/>
      <c r="CF358" s="155"/>
      <c r="CG358" s="155"/>
      <c r="CH358" s="155"/>
      <c r="CI358" s="10"/>
    </row>
    <row r="359" spans="1:87" x14ac:dyDescent="0.2">
      <c r="A359" s="8"/>
      <c r="B359" s="218"/>
      <c r="C359" s="218"/>
      <c r="D359" s="155"/>
      <c r="E359" s="155"/>
      <c r="F359" s="155"/>
      <c r="G359" s="155"/>
      <c r="H359" s="230"/>
      <c r="I359" s="257"/>
      <c r="J359" s="257"/>
      <c r="K359" s="218"/>
      <c r="L359" s="218"/>
      <c r="M359" s="247"/>
      <c r="N359" s="247"/>
      <c r="O359" s="247"/>
      <c r="P359" s="247"/>
      <c r="Q359" s="218"/>
      <c r="R359" s="155"/>
      <c r="S359" s="155"/>
      <c r="T359" s="155"/>
      <c r="U359" s="155"/>
      <c r="V359" s="155"/>
      <c r="W359" s="155"/>
      <c r="X359" s="155"/>
      <c r="Y359" s="155"/>
      <c r="Z359" s="155"/>
      <c r="AA359" s="155"/>
      <c r="AB359" s="155"/>
      <c r="AC359" s="155"/>
      <c r="AD359" s="155"/>
      <c r="AE359" s="155"/>
      <c r="AF359" s="155"/>
      <c r="AG359" s="155"/>
      <c r="AH359" s="155"/>
      <c r="AI359" s="155"/>
      <c r="AJ359" s="155"/>
      <c r="AK359" s="155"/>
      <c r="AL359" s="155"/>
      <c r="AM359" s="155"/>
      <c r="AN359" s="155"/>
      <c r="AO359" s="155"/>
      <c r="AP359" s="155"/>
      <c r="AQ359" s="155"/>
      <c r="AR359" s="155"/>
      <c r="AS359" s="155"/>
      <c r="AT359" s="155"/>
      <c r="AU359" s="155"/>
      <c r="AV359" s="155"/>
      <c r="AW359" s="155"/>
      <c r="AX359" s="155"/>
      <c r="AY359" s="155"/>
      <c r="AZ359" s="155"/>
      <c r="BA359" s="155"/>
      <c r="BB359" s="155"/>
      <c r="BC359" s="155"/>
      <c r="BD359" s="155"/>
      <c r="BE359" s="155"/>
      <c r="BF359" s="155"/>
      <c r="BG359" s="155"/>
      <c r="BH359" s="155"/>
      <c r="BI359" s="155"/>
      <c r="BJ359" s="155"/>
      <c r="BK359" s="155"/>
      <c r="BL359" s="155"/>
      <c r="BM359" s="155"/>
      <c r="BN359" s="155"/>
      <c r="BO359" s="155"/>
      <c r="BP359" s="155"/>
      <c r="BQ359" s="155"/>
      <c r="BR359" s="155"/>
      <c r="BS359" s="155"/>
      <c r="BT359" s="155"/>
      <c r="BU359" s="155"/>
      <c r="BV359" s="155"/>
      <c r="BW359" s="155"/>
      <c r="BX359" s="155"/>
      <c r="BY359" s="155"/>
      <c r="BZ359" s="155"/>
      <c r="CA359" s="155"/>
      <c r="CB359" s="155"/>
      <c r="CC359" s="155"/>
      <c r="CD359" s="155"/>
      <c r="CE359" s="155"/>
      <c r="CF359" s="155"/>
      <c r="CG359" s="155"/>
      <c r="CH359" s="155"/>
      <c r="CI359" s="10"/>
    </row>
    <row r="360" spans="1:87" x14ac:dyDescent="0.2">
      <c r="A360" s="8"/>
      <c r="B360" s="218"/>
      <c r="C360" s="218"/>
      <c r="D360" s="155"/>
      <c r="E360" s="155"/>
      <c r="F360" s="155"/>
      <c r="G360" s="155"/>
      <c r="H360" s="230"/>
      <c r="I360" s="257"/>
      <c r="J360" s="257"/>
      <c r="K360" s="218"/>
      <c r="L360" s="218"/>
      <c r="M360" s="247"/>
      <c r="N360" s="247"/>
      <c r="O360" s="247"/>
      <c r="P360" s="247"/>
      <c r="Q360" s="218"/>
      <c r="R360" s="155"/>
      <c r="S360" s="155"/>
      <c r="T360" s="155"/>
      <c r="U360" s="155"/>
      <c r="V360" s="155"/>
      <c r="W360" s="155"/>
      <c r="X360" s="155"/>
      <c r="Y360" s="155"/>
      <c r="Z360" s="155"/>
      <c r="AA360" s="155"/>
      <c r="AB360" s="155"/>
      <c r="AC360" s="155"/>
      <c r="AD360" s="155"/>
      <c r="AE360" s="155"/>
      <c r="AF360" s="155"/>
      <c r="AG360" s="155"/>
      <c r="AH360" s="155"/>
      <c r="AI360" s="155"/>
      <c r="AJ360" s="155"/>
      <c r="AK360" s="155"/>
      <c r="AL360" s="155"/>
      <c r="AM360" s="155"/>
      <c r="AN360" s="155"/>
      <c r="AO360" s="155"/>
      <c r="AP360" s="155"/>
      <c r="AQ360" s="155"/>
      <c r="AR360" s="155"/>
      <c r="AS360" s="155"/>
      <c r="AT360" s="155"/>
      <c r="AU360" s="155"/>
      <c r="AV360" s="155"/>
      <c r="AW360" s="155"/>
      <c r="AX360" s="155"/>
      <c r="AY360" s="155"/>
      <c r="AZ360" s="155"/>
      <c r="BA360" s="155"/>
      <c r="BB360" s="155"/>
      <c r="BC360" s="155"/>
      <c r="BD360" s="155"/>
      <c r="BE360" s="155"/>
      <c r="BF360" s="155"/>
      <c r="BG360" s="155"/>
      <c r="BH360" s="155"/>
      <c r="BI360" s="155"/>
      <c r="BJ360" s="155"/>
      <c r="BK360" s="155"/>
      <c r="BL360" s="155"/>
      <c r="BM360" s="155"/>
      <c r="BN360" s="155"/>
      <c r="BO360" s="155"/>
      <c r="BP360" s="155"/>
      <c r="BQ360" s="155"/>
      <c r="BR360" s="155"/>
      <c r="BS360" s="155"/>
      <c r="BT360" s="155"/>
      <c r="BU360" s="155"/>
      <c r="BV360" s="155"/>
      <c r="BW360" s="155"/>
      <c r="BX360" s="155"/>
      <c r="BY360" s="155"/>
      <c r="BZ360" s="155"/>
      <c r="CA360" s="155"/>
      <c r="CB360" s="155"/>
      <c r="CC360" s="155"/>
      <c r="CD360" s="155"/>
      <c r="CE360" s="155"/>
      <c r="CF360" s="155"/>
      <c r="CG360" s="155"/>
      <c r="CH360" s="155"/>
      <c r="CI360" s="10"/>
    </row>
    <row r="361" spans="1:87" x14ac:dyDescent="0.2">
      <c r="A361" s="8"/>
      <c r="B361" s="218"/>
      <c r="C361" s="218"/>
      <c r="D361" s="155"/>
      <c r="E361" s="155"/>
      <c r="F361" s="155"/>
      <c r="G361" s="155"/>
      <c r="H361" s="230"/>
      <c r="I361" s="257"/>
      <c r="J361" s="257"/>
      <c r="K361" s="218"/>
      <c r="L361" s="218"/>
      <c r="M361" s="247"/>
      <c r="N361" s="247"/>
      <c r="O361" s="247"/>
      <c r="P361" s="247"/>
      <c r="Q361" s="218"/>
      <c r="R361" s="155"/>
      <c r="S361" s="155"/>
      <c r="T361" s="155"/>
      <c r="U361" s="155"/>
      <c r="V361" s="155"/>
      <c r="W361" s="155"/>
      <c r="X361" s="155"/>
      <c r="Y361" s="155"/>
      <c r="Z361" s="155"/>
      <c r="AA361" s="155"/>
      <c r="AB361" s="155"/>
      <c r="AC361" s="155"/>
      <c r="AD361" s="155"/>
      <c r="AE361" s="155"/>
      <c r="AF361" s="155"/>
      <c r="AG361" s="155"/>
      <c r="AH361" s="155"/>
      <c r="AI361" s="155"/>
      <c r="AJ361" s="155"/>
      <c r="AK361" s="155"/>
      <c r="AL361" s="155"/>
      <c r="AM361" s="155"/>
      <c r="AN361" s="155"/>
      <c r="AO361" s="155"/>
      <c r="AP361" s="155"/>
      <c r="AQ361" s="155"/>
      <c r="AR361" s="155"/>
      <c r="AS361" s="155"/>
      <c r="AT361" s="155"/>
      <c r="AU361" s="155"/>
      <c r="AV361" s="155"/>
      <c r="AW361" s="155"/>
      <c r="AX361" s="155"/>
      <c r="AY361" s="155"/>
      <c r="AZ361" s="155"/>
      <c r="BA361" s="155"/>
      <c r="BB361" s="155"/>
      <c r="BC361" s="155"/>
      <c r="BD361" s="155"/>
      <c r="BE361" s="155"/>
      <c r="BF361" s="155"/>
      <c r="BG361" s="155"/>
      <c r="BH361" s="155"/>
      <c r="BI361" s="155"/>
      <c r="BJ361" s="155"/>
      <c r="BK361" s="155"/>
      <c r="BL361" s="155"/>
      <c r="BM361" s="155"/>
      <c r="BN361" s="155"/>
      <c r="BO361" s="155"/>
      <c r="BP361" s="155"/>
      <c r="BQ361" s="155"/>
      <c r="BR361" s="155"/>
      <c r="BS361" s="155"/>
      <c r="BT361" s="155"/>
      <c r="BU361" s="155"/>
      <c r="BV361" s="155"/>
      <c r="BW361" s="155"/>
      <c r="BX361" s="155"/>
      <c r="BY361" s="155"/>
      <c r="BZ361" s="155"/>
      <c r="CA361" s="155"/>
      <c r="CB361" s="155"/>
      <c r="CC361" s="155"/>
      <c r="CD361" s="155"/>
      <c r="CE361" s="155"/>
      <c r="CF361" s="155"/>
      <c r="CG361" s="155"/>
      <c r="CH361" s="155"/>
      <c r="CI361" s="10"/>
    </row>
    <row r="362" spans="1:87" x14ac:dyDescent="0.2">
      <c r="A362" s="8"/>
      <c r="B362" s="218"/>
      <c r="C362" s="218"/>
      <c r="D362" s="155"/>
      <c r="E362" s="155"/>
      <c r="F362" s="155"/>
      <c r="G362" s="155"/>
      <c r="H362" s="230"/>
      <c r="I362" s="257"/>
      <c r="J362" s="257"/>
      <c r="K362" s="218"/>
      <c r="L362" s="218"/>
      <c r="M362" s="247"/>
      <c r="N362" s="247"/>
      <c r="O362" s="247"/>
      <c r="P362" s="247"/>
      <c r="Q362" s="218"/>
      <c r="R362" s="155"/>
      <c r="S362" s="155"/>
      <c r="T362" s="155"/>
      <c r="U362" s="155"/>
      <c r="V362" s="155"/>
      <c r="W362" s="155"/>
      <c r="X362" s="155"/>
      <c r="Y362" s="155"/>
      <c r="Z362" s="155"/>
      <c r="AA362" s="155"/>
      <c r="AB362" s="155"/>
      <c r="AC362" s="155"/>
      <c r="AD362" s="155"/>
      <c r="AE362" s="155"/>
      <c r="AF362" s="155"/>
      <c r="AG362" s="155"/>
      <c r="AH362" s="155"/>
      <c r="AI362" s="155"/>
      <c r="AJ362" s="155"/>
      <c r="AK362" s="155"/>
      <c r="AL362" s="155"/>
      <c r="AM362" s="155"/>
      <c r="AN362" s="155"/>
      <c r="AO362" s="155"/>
      <c r="AP362" s="155"/>
      <c r="AQ362" s="155"/>
      <c r="AR362" s="155"/>
      <c r="AS362" s="155"/>
      <c r="AT362" s="155"/>
      <c r="AU362" s="155"/>
      <c r="AV362" s="155"/>
      <c r="AW362" s="155"/>
      <c r="AX362" s="155"/>
      <c r="AY362" s="155"/>
      <c r="AZ362" s="155"/>
      <c r="BA362" s="155"/>
      <c r="BB362" s="155"/>
      <c r="BC362" s="155"/>
      <c r="BD362" s="155"/>
      <c r="BE362" s="155"/>
      <c r="BF362" s="155"/>
      <c r="BG362" s="155"/>
      <c r="BH362" s="155"/>
      <c r="BI362" s="155"/>
      <c r="BJ362" s="155"/>
      <c r="BK362" s="155"/>
      <c r="BL362" s="155"/>
      <c r="BM362" s="155"/>
      <c r="BN362" s="155"/>
      <c r="BO362" s="155"/>
      <c r="BP362" s="155"/>
      <c r="BQ362" s="155"/>
      <c r="BR362" s="155"/>
      <c r="BS362" s="155"/>
      <c r="BT362" s="155"/>
      <c r="BU362" s="155"/>
      <c r="BV362" s="155"/>
      <c r="BW362" s="155"/>
      <c r="BX362" s="155"/>
      <c r="BY362" s="155"/>
      <c r="BZ362" s="155"/>
      <c r="CA362" s="155"/>
      <c r="CB362" s="155"/>
      <c r="CC362" s="155"/>
      <c r="CD362" s="155"/>
      <c r="CE362" s="155"/>
      <c r="CF362" s="155"/>
      <c r="CG362" s="155"/>
      <c r="CH362" s="155"/>
      <c r="CI362" s="10"/>
    </row>
    <row r="363" spans="1:87" x14ac:dyDescent="0.2">
      <c r="A363" s="8"/>
      <c r="B363" s="218"/>
      <c r="C363" s="218"/>
      <c r="D363" s="155"/>
      <c r="E363" s="155"/>
      <c r="F363" s="155"/>
      <c r="G363" s="155"/>
      <c r="H363" s="230"/>
      <c r="I363" s="257"/>
      <c r="J363" s="257"/>
      <c r="K363" s="218"/>
      <c r="L363" s="218"/>
      <c r="M363" s="247"/>
      <c r="N363" s="247"/>
      <c r="O363" s="247"/>
      <c r="P363" s="247"/>
      <c r="Q363" s="218"/>
      <c r="R363" s="155"/>
      <c r="S363" s="155"/>
      <c r="T363" s="155"/>
      <c r="U363" s="155"/>
      <c r="V363" s="155"/>
      <c r="W363" s="155"/>
      <c r="X363" s="155"/>
      <c r="Y363" s="155"/>
      <c r="Z363" s="155"/>
      <c r="AA363" s="155"/>
      <c r="AB363" s="155"/>
      <c r="AC363" s="155"/>
      <c r="AD363" s="155"/>
      <c r="AE363" s="155"/>
      <c r="AF363" s="155"/>
      <c r="AG363" s="155"/>
      <c r="AH363" s="155"/>
      <c r="AI363" s="155"/>
      <c r="AJ363" s="155"/>
      <c r="AK363" s="155"/>
      <c r="AL363" s="155"/>
      <c r="AM363" s="155"/>
      <c r="AN363" s="155"/>
      <c r="AO363" s="155"/>
      <c r="AP363" s="155"/>
      <c r="AQ363" s="155"/>
      <c r="AR363" s="155"/>
      <c r="AS363" s="155"/>
      <c r="AT363" s="155"/>
      <c r="AU363" s="155"/>
      <c r="AV363" s="155"/>
      <c r="AW363" s="155"/>
      <c r="AX363" s="155"/>
      <c r="AY363" s="155"/>
      <c r="AZ363" s="155"/>
      <c r="BA363" s="155"/>
      <c r="BB363" s="155"/>
      <c r="BC363" s="155"/>
      <c r="BD363" s="155"/>
      <c r="BE363" s="155"/>
      <c r="BF363" s="155"/>
      <c r="BG363" s="155"/>
      <c r="BH363" s="155"/>
      <c r="BI363" s="155"/>
      <c r="BJ363" s="155"/>
      <c r="BK363" s="155"/>
      <c r="BL363" s="155"/>
      <c r="BM363" s="155"/>
      <c r="BN363" s="155"/>
      <c r="BO363" s="155"/>
      <c r="BP363" s="155"/>
      <c r="BQ363" s="155"/>
      <c r="BR363" s="155"/>
      <c r="BS363" s="155"/>
      <c r="BT363" s="155"/>
      <c r="BU363" s="155"/>
      <c r="BV363" s="155"/>
      <c r="BW363" s="155"/>
      <c r="BX363" s="155"/>
      <c r="BY363" s="155"/>
      <c r="BZ363" s="155"/>
      <c r="CA363" s="155"/>
      <c r="CB363" s="155"/>
      <c r="CC363" s="155"/>
      <c r="CD363" s="155"/>
      <c r="CE363" s="155"/>
      <c r="CF363" s="155"/>
      <c r="CG363" s="155"/>
      <c r="CH363" s="155"/>
      <c r="CI363" s="10"/>
    </row>
    <row r="364" spans="1:87" x14ac:dyDescent="0.2">
      <c r="A364" s="8"/>
      <c r="B364" s="218"/>
      <c r="C364" s="218"/>
      <c r="D364" s="155"/>
      <c r="E364" s="155"/>
      <c r="F364" s="155"/>
      <c r="G364" s="155"/>
      <c r="H364" s="230"/>
      <c r="I364" s="257"/>
      <c r="J364" s="257"/>
      <c r="K364" s="218"/>
      <c r="L364" s="218"/>
      <c r="M364" s="247"/>
      <c r="N364" s="247"/>
      <c r="O364" s="247"/>
      <c r="P364" s="247"/>
      <c r="Q364" s="218"/>
      <c r="R364" s="155"/>
      <c r="S364" s="155"/>
      <c r="T364" s="155"/>
      <c r="U364" s="155"/>
      <c r="V364" s="155"/>
      <c r="W364" s="155"/>
      <c r="X364" s="155"/>
      <c r="Y364" s="155"/>
      <c r="Z364" s="155"/>
      <c r="AA364" s="155"/>
      <c r="AB364" s="155"/>
      <c r="AC364" s="155"/>
      <c r="AD364" s="155"/>
      <c r="AE364" s="155"/>
      <c r="AF364" s="155"/>
      <c r="AG364" s="155"/>
      <c r="AH364" s="155"/>
      <c r="AI364" s="155"/>
      <c r="AJ364" s="155"/>
      <c r="AK364" s="155"/>
      <c r="AL364" s="155"/>
      <c r="AM364" s="155"/>
      <c r="AN364" s="155"/>
      <c r="AO364" s="155"/>
      <c r="AP364" s="155"/>
      <c r="AQ364" s="155"/>
      <c r="AR364" s="155"/>
      <c r="AS364" s="155"/>
      <c r="AT364" s="155"/>
      <c r="AU364" s="155"/>
      <c r="AV364" s="155"/>
      <c r="AW364" s="155"/>
      <c r="AX364" s="155"/>
      <c r="AY364" s="155"/>
      <c r="AZ364" s="155"/>
      <c r="BA364" s="155"/>
      <c r="BB364" s="155"/>
      <c r="BC364" s="155"/>
      <c r="BD364" s="155"/>
      <c r="BE364" s="155"/>
      <c r="BF364" s="155"/>
      <c r="BG364" s="155"/>
      <c r="BH364" s="155"/>
      <c r="BI364" s="155"/>
      <c r="BJ364" s="155"/>
      <c r="BK364" s="155"/>
      <c r="BL364" s="155"/>
      <c r="BM364" s="155"/>
      <c r="BN364" s="155"/>
      <c r="BO364" s="155"/>
      <c r="BP364" s="155"/>
      <c r="BQ364" s="155"/>
      <c r="BR364" s="155"/>
      <c r="BS364" s="155"/>
      <c r="BT364" s="155"/>
      <c r="BU364" s="155"/>
      <c r="BV364" s="155"/>
      <c r="BW364" s="155"/>
      <c r="BX364" s="155"/>
      <c r="BY364" s="155"/>
      <c r="BZ364" s="155"/>
      <c r="CA364" s="155"/>
      <c r="CB364" s="155"/>
      <c r="CC364" s="155"/>
      <c r="CD364" s="155"/>
      <c r="CE364" s="155"/>
      <c r="CF364" s="155"/>
      <c r="CG364" s="155"/>
      <c r="CH364" s="155"/>
      <c r="CI364" s="10"/>
    </row>
    <row r="365" spans="1:87" x14ac:dyDescent="0.2">
      <c r="A365" s="8"/>
      <c r="B365" s="218"/>
      <c r="C365" s="218"/>
      <c r="D365" s="155"/>
      <c r="E365" s="155"/>
      <c r="F365" s="155"/>
      <c r="G365" s="155"/>
      <c r="H365" s="230"/>
      <c r="I365" s="257"/>
      <c r="J365" s="257"/>
      <c r="K365" s="218"/>
      <c r="L365" s="218"/>
      <c r="M365" s="247"/>
      <c r="N365" s="247"/>
      <c r="O365" s="247"/>
      <c r="P365" s="247"/>
      <c r="Q365" s="218"/>
      <c r="R365" s="155"/>
      <c r="S365" s="155"/>
      <c r="T365" s="155"/>
      <c r="U365" s="155"/>
      <c r="V365" s="155"/>
      <c r="W365" s="155"/>
      <c r="X365" s="155"/>
      <c r="Y365" s="155"/>
      <c r="Z365" s="155"/>
      <c r="AA365" s="155"/>
      <c r="AB365" s="155"/>
      <c r="AC365" s="155"/>
      <c r="AD365" s="155"/>
      <c r="AE365" s="155"/>
      <c r="AF365" s="155"/>
      <c r="AG365" s="155"/>
      <c r="AH365" s="155"/>
      <c r="AI365" s="155"/>
      <c r="AJ365" s="155"/>
      <c r="AK365" s="155"/>
      <c r="AL365" s="155"/>
      <c r="AM365" s="155"/>
      <c r="AN365" s="155"/>
      <c r="AO365" s="155"/>
      <c r="AP365" s="155"/>
      <c r="AQ365" s="155"/>
      <c r="AR365" s="155"/>
      <c r="AS365" s="155"/>
      <c r="AT365" s="155"/>
      <c r="AU365" s="155"/>
      <c r="AV365" s="155"/>
      <c r="AW365" s="155"/>
      <c r="AX365" s="155"/>
      <c r="AY365" s="155"/>
      <c r="AZ365" s="155"/>
      <c r="BA365" s="155"/>
      <c r="BB365" s="155"/>
      <c r="BC365" s="155"/>
      <c r="BD365" s="155"/>
      <c r="BE365" s="155"/>
      <c r="BF365" s="155"/>
      <c r="BG365" s="155"/>
      <c r="BH365" s="155"/>
      <c r="BI365" s="155"/>
      <c r="BJ365" s="155"/>
      <c r="BK365" s="155"/>
      <c r="BL365" s="155"/>
      <c r="BM365" s="155"/>
      <c r="BN365" s="155"/>
      <c r="BO365" s="155"/>
      <c r="BP365" s="155"/>
      <c r="BQ365" s="155"/>
      <c r="BR365" s="155"/>
      <c r="BS365" s="155"/>
      <c r="BT365" s="155"/>
      <c r="BU365" s="155"/>
      <c r="BV365" s="155"/>
      <c r="BW365" s="155"/>
      <c r="BX365" s="155"/>
      <c r="BY365" s="155"/>
      <c r="BZ365" s="155"/>
      <c r="CA365" s="155"/>
      <c r="CB365" s="155"/>
      <c r="CC365" s="155"/>
      <c r="CD365" s="155"/>
      <c r="CE365" s="155"/>
      <c r="CF365" s="155"/>
      <c r="CG365" s="155"/>
      <c r="CH365" s="155"/>
      <c r="CI365" s="10"/>
    </row>
    <row r="366" spans="1:87" x14ac:dyDescent="0.2">
      <c r="A366" s="8"/>
      <c r="B366" s="218"/>
      <c r="C366" s="218"/>
      <c r="D366" s="155"/>
      <c r="E366" s="155"/>
      <c r="F366" s="155"/>
      <c r="G366" s="155"/>
      <c r="H366" s="230"/>
      <c r="I366" s="257"/>
      <c r="J366" s="257"/>
      <c r="K366" s="218"/>
      <c r="L366" s="218"/>
      <c r="M366" s="247"/>
      <c r="N366" s="247"/>
      <c r="O366" s="247"/>
      <c r="P366" s="247"/>
      <c r="Q366" s="218"/>
      <c r="R366" s="155"/>
      <c r="S366" s="155"/>
      <c r="T366" s="155"/>
      <c r="U366" s="155"/>
      <c r="V366" s="155"/>
      <c r="W366" s="155"/>
      <c r="X366" s="155"/>
      <c r="Y366" s="155"/>
      <c r="Z366" s="155"/>
      <c r="AA366" s="155"/>
      <c r="AB366" s="155"/>
      <c r="AC366" s="155"/>
      <c r="AD366" s="155"/>
      <c r="AE366" s="155"/>
      <c r="AF366" s="155"/>
      <c r="AG366" s="155"/>
      <c r="AH366" s="155"/>
      <c r="AI366" s="155"/>
      <c r="AJ366" s="155"/>
      <c r="AK366" s="155"/>
      <c r="AL366" s="155"/>
      <c r="AM366" s="155"/>
      <c r="AN366" s="155"/>
      <c r="AO366" s="155"/>
      <c r="AP366" s="155"/>
      <c r="AQ366" s="155"/>
      <c r="AR366" s="155"/>
      <c r="AS366" s="155"/>
      <c r="AT366" s="155"/>
      <c r="AU366" s="155"/>
      <c r="AV366" s="155"/>
      <c r="AW366" s="155"/>
      <c r="AX366" s="155"/>
      <c r="AY366" s="155"/>
      <c r="AZ366" s="155"/>
      <c r="BA366" s="155"/>
      <c r="BB366" s="155"/>
      <c r="BC366" s="155"/>
      <c r="BD366" s="155"/>
      <c r="BE366" s="155"/>
      <c r="BF366" s="155"/>
      <c r="BG366" s="155"/>
      <c r="BH366" s="155"/>
      <c r="BI366" s="155"/>
      <c r="BJ366" s="155"/>
      <c r="BK366" s="155"/>
      <c r="BL366" s="155"/>
      <c r="BM366" s="155"/>
      <c r="BN366" s="155"/>
      <c r="BO366" s="155"/>
      <c r="BP366" s="155"/>
      <c r="BQ366" s="155"/>
      <c r="BR366" s="155"/>
      <c r="BS366" s="155"/>
      <c r="BT366" s="155"/>
      <c r="BU366" s="155"/>
      <c r="BV366" s="155"/>
      <c r="BW366" s="155"/>
      <c r="BX366" s="155"/>
      <c r="BY366" s="155"/>
      <c r="BZ366" s="155"/>
      <c r="CA366" s="155"/>
      <c r="CB366" s="155"/>
      <c r="CC366" s="155"/>
      <c r="CD366" s="155"/>
      <c r="CE366" s="155"/>
      <c r="CF366" s="155"/>
      <c r="CG366" s="155"/>
      <c r="CH366" s="155"/>
      <c r="CI366" s="10"/>
    </row>
    <row r="367" spans="1:87" x14ac:dyDescent="0.2">
      <c r="A367" s="8"/>
      <c r="B367" s="218"/>
      <c r="C367" s="218"/>
      <c r="D367" s="155"/>
      <c r="E367" s="155"/>
      <c r="F367" s="155"/>
      <c r="G367" s="155"/>
      <c r="H367" s="230"/>
      <c r="I367" s="257"/>
      <c r="J367" s="257"/>
      <c r="K367" s="218"/>
      <c r="L367" s="218"/>
      <c r="M367" s="247"/>
      <c r="N367" s="247"/>
      <c r="O367" s="247"/>
      <c r="P367" s="247"/>
      <c r="Q367" s="218"/>
      <c r="R367" s="155"/>
      <c r="S367" s="155"/>
      <c r="T367" s="155"/>
      <c r="U367" s="155"/>
      <c r="V367" s="155"/>
      <c r="W367" s="155"/>
      <c r="X367" s="155"/>
      <c r="Y367" s="155"/>
      <c r="Z367" s="155"/>
      <c r="AA367" s="155"/>
      <c r="AB367" s="155"/>
      <c r="AC367" s="155"/>
      <c r="AD367" s="155"/>
      <c r="AE367" s="155"/>
      <c r="AF367" s="155"/>
      <c r="AG367" s="155"/>
      <c r="AH367" s="155"/>
      <c r="AI367" s="155"/>
      <c r="AJ367" s="155"/>
      <c r="AK367" s="155"/>
      <c r="AL367" s="155"/>
      <c r="AM367" s="155"/>
      <c r="AN367" s="155"/>
      <c r="AO367" s="155"/>
      <c r="AP367" s="155"/>
      <c r="AQ367" s="155"/>
      <c r="AR367" s="155"/>
      <c r="AS367" s="155"/>
      <c r="AT367" s="155"/>
      <c r="AU367" s="155"/>
      <c r="AV367" s="155"/>
      <c r="AW367" s="155"/>
      <c r="AX367" s="155"/>
      <c r="AY367" s="155"/>
      <c r="AZ367" s="155"/>
      <c r="BA367" s="155"/>
      <c r="BB367" s="155"/>
      <c r="BC367" s="155"/>
      <c r="BD367" s="155"/>
      <c r="BE367" s="155"/>
      <c r="BF367" s="155"/>
      <c r="BG367" s="155"/>
      <c r="BH367" s="155"/>
      <c r="BI367" s="155"/>
      <c r="BJ367" s="155"/>
      <c r="BK367" s="155"/>
      <c r="BL367" s="155"/>
      <c r="BM367" s="155"/>
      <c r="BN367" s="155"/>
      <c r="BO367" s="155"/>
      <c r="BP367" s="155"/>
      <c r="BQ367" s="155"/>
      <c r="BR367" s="155"/>
      <c r="BS367" s="155"/>
      <c r="BT367" s="155"/>
      <c r="BU367" s="155"/>
      <c r="BV367" s="155"/>
      <c r="BW367" s="155"/>
      <c r="BX367" s="155"/>
      <c r="BY367" s="155"/>
      <c r="BZ367" s="155"/>
      <c r="CA367" s="155"/>
      <c r="CB367" s="155"/>
      <c r="CC367" s="155"/>
      <c r="CD367" s="155"/>
      <c r="CE367" s="155"/>
      <c r="CF367" s="155"/>
      <c r="CG367" s="155"/>
      <c r="CH367" s="155"/>
      <c r="CI367" s="10"/>
    </row>
    <row r="368" spans="1:87" x14ac:dyDescent="0.2">
      <c r="A368" s="8"/>
      <c r="B368" s="218"/>
      <c r="C368" s="218"/>
      <c r="D368" s="155"/>
      <c r="E368" s="155"/>
      <c r="F368" s="155"/>
      <c r="G368" s="155"/>
      <c r="H368" s="230"/>
      <c r="I368" s="257"/>
      <c r="J368" s="257"/>
      <c r="K368" s="218"/>
      <c r="L368" s="218"/>
      <c r="M368" s="247"/>
      <c r="N368" s="247"/>
      <c r="O368" s="247"/>
      <c r="P368" s="247"/>
      <c r="Q368" s="218"/>
      <c r="R368" s="155"/>
      <c r="S368" s="155"/>
      <c r="T368" s="155"/>
      <c r="U368" s="155"/>
      <c r="V368" s="155"/>
      <c r="W368" s="155"/>
      <c r="X368" s="155"/>
      <c r="Y368" s="155"/>
      <c r="Z368" s="155"/>
      <c r="AA368" s="155"/>
      <c r="AB368" s="155"/>
      <c r="AC368" s="155"/>
      <c r="AD368" s="155"/>
      <c r="AE368" s="155"/>
      <c r="AF368" s="155"/>
      <c r="AG368" s="155"/>
      <c r="AH368" s="155"/>
      <c r="AI368" s="155"/>
      <c r="AJ368" s="155"/>
      <c r="AK368" s="155"/>
      <c r="AL368" s="155"/>
      <c r="AM368" s="155"/>
      <c r="AN368" s="155"/>
      <c r="AO368" s="155"/>
      <c r="AP368" s="155"/>
      <c r="AQ368" s="155"/>
      <c r="AR368" s="155"/>
      <c r="AS368" s="155"/>
      <c r="AT368" s="155"/>
      <c r="AU368" s="155"/>
      <c r="AV368" s="155"/>
      <c r="AW368" s="155"/>
      <c r="AX368" s="155"/>
      <c r="AY368" s="155"/>
      <c r="AZ368" s="155"/>
      <c r="BA368" s="155"/>
      <c r="BB368" s="155"/>
      <c r="BC368" s="155"/>
      <c r="BD368" s="155"/>
      <c r="BE368" s="155"/>
      <c r="BF368" s="155"/>
      <c r="BG368" s="155"/>
      <c r="BH368" s="155"/>
      <c r="BI368" s="155"/>
      <c r="BJ368" s="155"/>
      <c r="BK368" s="155"/>
      <c r="BL368" s="155"/>
      <c r="BM368" s="155"/>
      <c r="BN368" s="155"/>
      <c r="BO368" s="155"/>
      <c r="BP368" s="155"/>
      <c r="BQ368" s="155"/>
      <c r="BR368" s="155"/>
      <c r="BS368" s="155"/>
      <c r="BT368" s="155"/>
      <c r="BU368" s="155"/>
      <c r="BV368" s="155"/>
      <c r="BW368" s="155"/>
      <c r="BX368" s="155"/>
      <c r="BY368" s="155"/>
      <c r="BZ368" s="155"/>
      <c r="CA368" s="155"/>
      <c r="CB368" s="155"/>
      <c r="CC368" s="155"/>
      <c r="CD368" s="155"/>
      <c r="CE368" s="155"/>
      <c r="CF368" s="155"/>
      <c r="CG368" s="155"/>
      <c r="CH368" s="155"/>
      <c r="CI368" s="10"/>
    </row>
    <row r="369" spans="1:87" x14ac:dyDescent="0.2">
      <c r="A369" s="8"/>
      <c r="B369" s="218"/>
      <c r="C369" s="218"/>
      <c r="D369" s="155"/>
      <c r="E369" s="155"/>
      <c r="F369" s="155"/>
      <c r="G369" s="155"/>
      <c r="H369" s="230"/>
      <c r="I369" s="257"/>
      <c r="J369" s="257"/>
      <c r="K369" s="218"/>
      <c r="L369" s="218"/>
      <c r="M369" s="247"/>
      <c r="N369" s="247"/>
      <c r="O369" s="247"/>
      <c r="P369" s="247"/>
      <c r="Q369" s="218"/>
      <c r="R369" s="155"/>
      <c r="S369" s="155"/>
      <c r="T369" s="155"/>
      <c r="U369" s="155"/>
      <c r="V369" s="155"/>
      <c r="W369" s="155"/>
      <c r="X369" s="155"/>
      <c r="Y369" s="155"/>
      <c r="Z369" s="155"/>
      <c r="AA369" s="155"/>
      <c r="AB369" s="155"/>
      <c r="AC369" s="155"/>
      <c r="AD369" s="155"/>
      <c r="AE369" s="155"/>
      <c r="AF369" s="155"/>
      <c r="AG369" s="155"/>
      <c r="AH369" s="155"/>
      <c r="AI369" s="155"/>
      <c r="AJ369" s="155"/>
      <c r="AK369" s="155"/>
      <c r="AL369" s="155"/>
      <c r="AM369" s="155"/>
      <c r="AN369" s="155"/>
      <c r="AO369" s="155"/>
      <c r="AP369" s="155"/>
      <c r="AQ369" s="155"/>
      <c r="AR369" s="155"/>
      <c r="AS369" s="155"/>
      <c r="AT369" s="155"/>
      <c r="AU369" s="155"/>
      <c r="AV369" s="155"/>
      <c r="AW369" s="155"/>
      <c r="AX369" s="155"/>
      <c r="AY369" s="155"/>
      <c r="AZ369" s="155"/>
      <c r="BA369" s="155"/>
      <c r="BB369" s="155"/>
      <c r="BC369" s="155"/>
      <c r="BD369" s="155"/>
      <c r="BE369" s="155"/>
      <c r="BF369" s="155"/>
      <c r="BG369" s="155"/>
      <c r="BH369" s="155"/>
      <c r="BI369" s="155"/>
      <c r="BJ369" s="155"/>
      <c r="BK369" s="155"/>
      <c r="BL369" s="155"/>
      <c r="BM369" s="155"/>
      <c r="BN369" s="155"/>
      <c r="BO369" s="155"/>
      <c r="BP369" s="155"/>
      <c r="BQ369" s="155"/>
      <c r="BR369" s="155"/>
      <c r="BS369" s="155"/>
      <c r="BT369" s="155"/>
      <c r="BU369" s="155"/>
      <c r="BV369" s="155"/>
      <c r="BW369" s="155"/>
      <c r="BX369" s="155"/>
      <c r="BY369" s="155"/>
      <c r="BZ369" s="155"/>
      <c r="CA369" s="155"/>
      <c r="CB369" s="155"/>
      <c r="CC369" s="155"/>
      <c r="CD369" s="155"/>
      <c r="CE369" s="155"/>
      <c r="CF369" s="155"/>
      <c r="CG369" s="155"/>
      <c r="CH369" s="155"/>
      <c r="CI369" s="10"/>
    </row>
    <row r="370" spans="1:87" x14ac:dyDescent="0.2">
      <c r="A370" s="8"/>
      <c r="B370" s="218"/>
      <c r="C370" s="218"/>
      <c r="D370" s="155"/>
      <c r="E370" s="155"/>
      <c r="F370" s="155"/>
      <c r="G370" s="155"/>
      <c r="H370" s="230"/>
      <c r="I370" s="257"/>
      <c r="J370" s="257"/>
      <c r="K370" s="218"/>
      <c r="L370" s="218"/>
      <c r="M370" s="247"/>
      <c r="N370" s="247"/>
      <c r="O370" s="247"/>
      <c r="P370" s="247"/>
      <c r="Q370" s="218"/>
      <c r="R370" s="155"/>
      <c r="S370" s="155"/>
      <c r="T370" s="155"/>
      <c r="U370" s="155"/>
      <c r="V370" s="155"/>
      <c r="W370" s="155"/>
      <c r="X370" s="155"/>
      <c r="Y370" s="155"/>
      <c r="Z370" s="155"/>
      <c r="AA370" s="155"/>
      <c r="AB370" s="155"/>
      <c r="AC370" s="155"/>
      <c r="AD370" s="155"/>
      <c r="AE370" s="155"/>
      <c r="AF370" s="155"/>
      <c r="AG370" s="155"/>
      <c r="AH370" s="155"/>
      <c r="AI370" s="155"/>
      <c r="AJ370" s="155"/>
      <c r="AK370" s="155"/>
      <c r="AL370" s="155"/>
      <c r="AM370" s="155"/>
      <c r="AN370" s="155"/>
      <c r="AO370" s="155"/>
      <c r="AP370" s="155"/>
      <c r="AQ370" s="155"/>
      <c r="AR370" s="155"/>
      <c r="AS370" s="155"/>
      <c r="AT370" s="155"/>
      <c r="AU370" s="155"/>
      <c r="AV370" s="155"/>
      <c r="AW370" s="155"/>
      <c r="AX370" s="155"/>
      <c r="AY370" s="155"/>
      <c r="AZ370" s="155"/>
      <c r="BA370" s="155"/>
      <c r="BB370" s="155"/>
      <c r="BC370" s="155"/>
      <c r="BD370" s="155"/>
      <c r="BE370" s="155"/>
      <c r="BF370" s="155"/>
      <c r="BG370" s="155"/>
      <c r="BH370" s="155"/>
      <c r="BI370" s="155"/>
      <c r="BJ370" s="155"/>
      <c r="BK370" s="155"/>
      <c r="BL370" s="155"/>
      <c r="BM370" s="155"/>
      <c r="BN370" s="155"/>
      <c r="BO370" s="155"/>
      <c r="BP370" s="155"/>
      <c r="BQ370" s="155"/>
      <c r="BR370" s="155"/>
      <c r="BS370" s="155"/>
      <c r="BT370" s="155"/>
      <c r="BU370" s="155"/>
      <c r="BV370" s="155"/>
      <c r="BW370" s="155"/>
      <c r="BX370" s="155"/>
      <c r="BY370" s="155"/>
      <c r="BZ370" s="155"/>
      <c r="CA370" s="155"/>
      <c r="CB370" s="155"/>
      <c r="CC370" s="155"/>
      <c r="CD370" s="155"/>
      <c r="CE370" s="155"/>
      <c r="CF370" s="155"/>
      <c r="CG370" s="155"/>
      <c r="CH370" s="155"/>
      <c r="CI370" s="10"/>
    </row>
    <row r="371" spans="1:87" x14ac:dyDescent="0.2">
      <c r="A371" s="8"/>
      <c r="B371" s="218"/>
      <c r="C371" s="218"/>
      <c r="D371" s="155"/>
      <c r="E371" s="155"/>
      <c r="F371" s="155"/>
      <c r="G371" s="155"/>
      <c r="H371" s="230"/>
      <c r="I371" s="257"/>
      <c r="J371" s="257"/>
      <c r="K371" s="218"/>
      <c r="L371" s="218"/>
      <c r="M371" s="247"/>
      <c r="N371" s="247"/>
      <c r="O371" s="247"/>
      <c r="P371" s="247"/>
      <c r="Q371" s="218"/>
      <c r="R371" s="155"/>
      <c r="S371" s="155"/>
      <c r="T371" s="155"/>
      <c r="U371" s="155"/>
      <c r="V371" s="155"/>
      <c r="W371" s="155"/>
      <c r="X371" s="155"/>
      <c r="Y371" s="155"/>
      <c r="Z371" s="155"/>
      <c r="AA371" s="155"/>
      <c r="AB371" s="155"/>
      <c r="AC371" s="155"/>
      <c r="AD371" s="155"/>
      <c r="AE371" s="155"/>
      <c r="AF371" s="155"/>
      <c r="AG371" s="155"/>
      <c r="AH371" s="155"/>
      <c r="AI371" s="155"/>
      <c r="AJ371" s="155"/>
      <c r="AK371" s="155"/>
      <c r="AL371" s="155"/>
      <c r="AM371" s="155"/>
      <c r="AN371" s="155"/>
      <c r="AO371" s="155"/>
      <c r="AP371" s="155"/>
      <c r="AQ371" s="155"/>
      <c r="AR371" s="155"/>
      <c r="AS371" s="155"/>
      <c r="AT371" s="155"/>
      <c r="AU371" s="155"/>
      <c r="AV371" s="155"/>
      <c r="AW371" s="155"/>
      <c r="AX371" s="155"/>
      <c r="AY371" s="155"/>
      <c r="AZ371" s="155"/>
      <c r="BA371" s="155"/>
      <c r="BB371" s="155"/>
      <c r="BC371" s="155"/>
      <c r="BD371" s="155"/>
      <c r="BE371" s="155"/>
      <c r="BF371" s="155"/>
      <c r="BG371" s="155"/>
      <c r="BH371" s="155"/>
      <c r="BI371" s="155"/>
      <c r="BJ371" s="155"/>
      <c r="BK371" s="155"/>
      <c r="BL371" s="155"/>
      <c r="BM371" s="155"/>
      <c r="BN371" s="155"/>
      <c r="BO371" s="155"/>
      <c r="BP371" s="155"/>
      <c r="BQ371" s="155"/>
      <c r="BR371" s="155"/>
      <c r="BS371" s="155"/>
      <c r="BT371" s="155"/>
      <c r="BU371" s="155"/>
      <c r="BV371" s="155"/>
      <c r="BW371" s="155"/>
      <c r="BX371" s="155"/>
      <c r="BY371" s="155"/>
      <c r="BZ371" s="155"/>
      <c r="CA371" s="155"/>
      <c r="CB371" s="155"/>
      <c r="CC371" s="155"/>
      <c r="CD371" s="155"/>
      <c r="CE371" s="155"/>
      <c r="CF371" s="155"/>
      <c r="CG371" s="155"/>
      <c r="CH371" s="155"/>
      <c r="CI371" s="10"/>
    </row>
    <row r="372" spans="1:87" x14ac:dyDescent="0.2">
      <c r="A372" s="8"/>
      <c r="B372" s="218"/>
      <c r="C372" s="218"/>
      <c r="D372" s="155"/>
      <c r="E372" s="155"/>
      <c r="F372" s="155"/>
      <c r="G372" s="155"/>
      <c r="H372" s="230"/>
      <c r="I372" s="257"/>
      <c r="J372" s="257"/>
      <c r="K372" s="218"/>
      <c r="L372" s="218"/>
      <c r="M372" s="247"/>
      <c r="N372" s="247"/>
      <c r="O372" s="247"/>
      <c r="P372" s="247"/>
      <c r="Q372" s="218"/>
      <c r="R372" s="155"/>
      <c r="S372" s="155"/>
      <c r="T372" s="155"/>
      <c r="U372" s="155"/>
      <c r="V372" s="155"/>
      <c r="W372" s="155"/>
      <c r="X372" s="155"/>
      <c r="Y372" s="155"/>
      <c r="Z372" s="155"/>
      <c r="AA372" s="155"/>
      <c r="AB372" s="155"/>
      <c r="AC372" s="155"/>
      <c r="AD372" s="155"/>
      <c r="AE372" s="155"/>
      <c r="AF372" s="155"/>
      <c r="AG372" s="155"/>
      <c r="AH372" s="155"/>
      <c r="AI372" s="155"/>
      <c r="AJ372" s="155"/>
      <c r="AK372" s="155"/>
      <c r="AL372" s="155"/>
      <c r="AM372" s="155"/>
      <c r="AN372" s="155"/>
      <c r="AO372" s="155"/>
      <c r="AP372" s="155"/>
      <c r="AQ372" s="155"/>
      <c r="AR372" s="155"/>
      <c r="AS372" s="155"/>
      <c r="AT372" s="155"/>
      <c r="AU372" s="155"/>
      <c r="AV372" s="155"/>
      <c r="AW372" s="155"/>
      <c r="AX372" s="155"/>
      <c r="AY372" s="155"/>
      <c r="AZ372" s="155"/>
      <c r="BA372" s="155"/>
      <c r="BB372" s="155"/>
      <c r="BC372" s="155"/>
      <c r="BD372" s="155"/>
      <c r="BE372" s="155"/>
      <c r="BF372" s="155"/>
      <c r="BG372" s="155"/>
      <c r="BH372" s="155"/>
      <c r="BI372" s="155"/>
      <c r="BJ372" s="155"/>
      <c r="BK372" s="155"/>
      <c r="BL372" s="155"/>
      <c r="BM372" s="155"/>
      <c r="BN372" s="155"/>
      <c r="BO372" s="155"/>
      <c r="BP372" s="155"/>
      <c r="BQ372" s="155"/>
      <c r="BR372" s="155"/>
      <c r="BS372" s="155"/>
      <c r="BT372" s="155"/>
      <c r="BU372" s="155"/>
      <c r="BV372" s="155"/>
      <c r="BW372" s="155"/>
      <c r="BX372" s="155"/>
      <c r="BY372" s="155"/>
      <c r="BZ372" s="155"/>
      <c r="CA372" s="155"/>
      <c r="CB372" s="155"/>
      <c r="CC372" s="155"/>
      <c r="CD372" s="155"/>
      <c r="CE372" s="155"/>
      <c r="CF372" s="155"/>
      <c r="CG372" s="155"/>
      <c r="CH372" s="155"/>
      <c r="CI372" s="10"/>
    </row>
    <row r="373" spans="1:87" x14ac:dyDescent="0.2">
      <c r="A373" s="8"/>
      <c r="B373" s="218"/>
      <c r="C373" s="218"/>
      <c r="D373" s="155"/>
      <c r="E373" s="155"/>
      <c r="F373" s="155"/>
      <c r="G373" s="155"/>
      <c r="H373" s="230"/>
      <c r="I373" s="257"/>
      <c r="J373" s="257"/>
      <c r="K373" s="218"/>
      <c r="L373" s="218"/>
      <c r="M373" s="247"/>
      <c r="N373" s="247"/>
      <c r="O373" s="247"/>
      <c r="P373" s="247"/>
      <c r="Q373" s="218"/>
      <c r="R373" s="155"/>
      <c r="S373" s="155"/>
      <c r="T373" s="155"/>
      <c r="U373" s="155"/>
      <c r="V373" s="155"/>
      <c r="W373" s="155"/>
      <c r="X373" s="155"/>
      <c r="Y373" s="155"/>
      <c r="Z373" s="155"/>
      <c r="AA373" s="155"/>
      <c r="AB373" s="155"/>
      <c r="AC373" s="155"/>
      <c r="AD373" s="155"/>
      <c r="AE373" s="155"/>
      <c r="AF373" s="155"/>
      <c r="AG373" s="155"/>
      <c r="AH373" s="155"/>
      <c r="AI373" s="155"/>
      <c r="AJ373" s="155"/>
      <c r="AK373" s="155"/>
      <c r="AL373" s="155"/>
      <c r="AM373" s="155"/>
      <c r="AN373" s="155"/>
      <c r="AO373" s="155"/>
      <c r="AP373" s="155"/>
      <c r="AQ373" s="155"/>
      <c r="AR373" s="155"/>
      <c r="AS373" s="155"/>
      <c r="AT373" s="155"/>
      <c r="AU373" s="155"/>
      <c r="AV373" s="155"/>
      <c r="AW373" s="155"/>
      <c r="AX373" s="155"/>
      <c r="AY373" s="155"/>
      <c r="AZ373" s="155"/>
      <c r="BA373" s="155"/>
      <c r="BB373" s="155"/>
      <c r="BC373" s="155"/>
      <c r="BD373" s="155"/>
      <c r="BE373" s="155"/>
      <c r="BF373" s="155"/>
      <c r="BG373" s="155"/>
      <c r="BH373" s="155"/>
      <c r="BI373" s="155"/>
      <c r="BJ373" s="155"/>
      <c r="BK373" s="155"/>
      <c r="BL373" s="155"/>
      <c r="BM373" s="155"/>
      <c r="BN373" s="155"/>
      <c r="BO373" s="155"/>
      <c r="BP373" s="155"/>
      <c r="BQ373" s="155"/>
      <c r="BR373" s="155"/>
      <c r="BS373" s="155"/>
      <c r="BT373" s="155"/>
      <c r="BU373" s="155"/>
      <c r="BV373" s="155"/>
      <c r="BW373" s="155"/>
      <c r="BX373" s="155"/>
      <c r="BY373" s="155"/>
      <c r="BZ373" s="155"/>
      <c r="CA373" s="155"/>
      <c r="CB373" s="155"/>
      <c r="CC373" s="155"/>
      <c r="CD373" s="155"/>
      <c r="CE373" s="155"/>
      <c r="CF373" s="155"/>
      <c r="CG373" s="155"/>
      <c r="CH373" s="155"/>
      <c r="CI373" s="10"/>
    </row>
    <row r="374" spans="1:87" x14ac:dyDescent="0.2">
      <c r="A374" s="8"/>
      <c r="B374" s="218"/>
      <c r="C374" s="218"/>
      <c r="D374" s="155"/>
      <c r="E374" s="155"/>
      <c r="F374" s="155"/>
      <c r="G374" s="155"/>
      <c r="H374" s="230"/>
      <c r="I374" s="257"/>
      <c r="J374" s="257"/>
      <c r="K374" s="218"/>
      <c r="L374" s="218"/>
      <c r="M374" s="247"/>
      <c r="N374" s="247"/>
      <c r="O374" s="247"/>
      <c r="P374" s="247"/>
      <c r="Q374" s="218"/>
      <c r="R374" s="155"/>
      <c r="S374" s="155"/>
      <c r="T374" s="155"/>
      <c r="U374" s="155"/>
      <c r="V374" s="155"/>
      <c r="W374" s="155"/>
      <c r="X374" s="155"/>
      <c r="Y374" s="155"/>
      <c r="Z374" s="155"/>
      <c r="AA374" s="155"/>
      <c r="AB374" s="155"/>
      <c r="AC374" s="155"/>
      <c r="AD374" s="155"/>
      <c r="AE374" s="155"/>
      <c r="AF374" s="155"/>
      <c r="AG374" s="155"/>
      <c r="AH374" s="155"/>
      <c r="AI374" s="155"/>
      <c r="AJ374" s="155"/>
      <c r="AK374" s="155"/>
      <c r="AL374" s="155"/>
      <c r="AM374" s="155"/>
      <c r="AN374" s="155"/>
      <c r="AO374" s="155"/>
      <c r="AP374" s="155"/>
      <c r="AQ374" s="155"/>
      <c r="AR374" s="155"/>
      <c r="AS374" s="155"/>
      <c r="AT374" s="155"/>
      <c r="AU374" s="155"/>
      <c r="AV374" s="155"/>
      <c r="AW374" s="155"/>
      <c r="AX374" s="155"/>
      <c r="AY374" s="155"/>
      <c r="AZ374" s="155"/>
      <c r="BA374" s="155"/>
      <c r="BB374" s="155"/>
      <c r="BC374" s="155"/>
      <c r="BD374" s="155"/>
      <c r="BE374" s="155"/>
      <c r="BF374" s="155"/>
      <c r="BG374" s="155"/>
      <c r="BH374" s="155"/>
      <c r="BI374" s="155"/>
      <c r="BJ374" s="155"/>
      <c r="BK374" s="155"/>
      <c r="BL374" s="155"/>
      <c r="BM374" s="155"/>
      <c r="BN374" s="155"/>
      <c r="BO374" s="155"/>
      <c r="BP374" s="155"/>
      <c r="BQ374" s="155"/>
      <c r="BR374" s="155"/>
      <c r="BS374" s="155"/>
      <c r="BT374" s="155"/>
      <c r="BU374" s="155"/>
      <c r="BV374" s="155"/>
      <c r="BW374" s="155"/>
      <c r="BX374" s="155"/>
      <c r="BY374" s="155"/>
      <c r="BZ374" s="155"/>
      <c r="CA374" s="155"/>
      <c r="CB374" s="155"/>
      <c r="CC374" s="155"/>
      <c r="CD374" s="155"/>
      <c r="CE374" s="155"/>
      <c r="CF374" s="155"/>
      <c r="CG374" s="155"/>
      <c r="CH374" s="155"/>
      <c r="CI374" s="10"/>
    </row>
    <row r="375" spans="1:87" x14ac:dyDescent="0.2">
      <c r="A375" s="8"/>
      <c r="B375" s="218"/>
      <c r="C375" s="218"/>
      <c r="D375" s="155"/>
      <c r="E375" s="155"/>
      <c r="F375" s="155"/>
      <c r="G375" s="155"/>
      <c r="H375" s="230"/>
      <c r="I375" s="257"/>
      <c r="J375" s="257"/>
      <c r="K375" s="218"/>
      <c r="L375" s="218"/>
      <c r="M375" s="247"/>
      <c r="N375" s="247"/>
      <c r="O375" s="247"/>
      <c r="P375" s="247"/>
      <c r="Q375" s="218"/>
      <c r="R375" s="155"/>
      <c r="S375" s="155"/>
      <c r="T375" s="155"/>
      <c r="U375" s="155"/>
      <c r="V375" s="155"/>
      <c r="W375" s="155"/>
      <c r="X375" s="155"/>
      <c r="Y375" s="155"/>
      <c r="Z375" s="155"/>
      <c r="AA375" s="155"/>
      <c r="AB375" s="155"/>
      <c r="AC375" s="155"/>
      <c r="AD375" s="155"/>
      <c r="AE375" s="155"/>
      <c r="AF375" s="155"/>
      <c r="AG375" s="155"/>
      <c r="AH375" s="155"/>
      <c r="AI375" s="155"/>
      <c r="AJ375" s="155"/>
      <c r="AK375" s="155"/>
      <c r="AL375" s="155"/>
      <c r="AM375" s="155"/>
      <c r="AN375" s="155"/>
      <c r="AO375" s="155"/>
      <c r="AP375" s="155"/>
      <c r="AQ375" s="155"/>
      <c r="AR375" s="155"/>
      <c r="AS375" s="155"/>
      <c r="AT375" s="155"/>
      <c r="AU375" s="155"/>
      <c r="AV375" s="155"/>
      <c r="AW375" s="155"/>
      <c r="AX375" s="155"/>
      <c r="AY375" s="155"/>
      <c r="AZ375" s="155"/>
      <c r="BA375" s="155"/>
      <c r="BB375" s="155"/>
      <c r="BC375" s="155"/>
      <c r="BD375" s="155"/>
      <c r="BE375" s="155"/>
      <c r="BF375" s="155"/>
      <c r="BG375" s="155"/>
      <c r="BH375" s="155"/>
      <c r="BI375" s="155"/>
      <c r="BJ375" s="155"/>
      <c r="BK375" s="155"/>
      <c r="BL375" s="155"/>
      <c r="BM375" s="155"/>
      <c r="BN375" s="155"/>
      <c r="BO375" s="155"/>
      <c r="BP375" s="155"/>
      <c r="BQ375" s="155"/>
      <c r="BR375" s="155"/>
      <c r="BS375" s="155"/>
      <c r="BT375" s="155"/>
      <c r="BU375" s="155"/>
      <c r="BV375" s="155"/>
      <c r="BW375" s="155"/>
      <c r="BX375" s="155"/>
      <c r="BY375" s="155"/>
      <c r="BZ375" s="155"/>
      <c r="CA375" s="155"/>
      <c r="CB375" s="155"/>
      <c r="CC375" s="155"/>
      <c r="CD375" s="155"/>
      <c r="CE375" s="155"/>
      <c r="CF375" s="155"/>
      <c r="CG375" s="155"/>
      <c r="CH375" s="155"/>
      <c r="CI375" s="10"/>
    </row>
    <row r="376" spans="1:87" x14ac:dyDescent="0.2">
      <c r="A376" s="8"/>
      <c r="B376" s="218"/>
      <c r="C376" s="218"/>
      <c r="D376" s="155"/>
      <c r="E376" s="155"/>
      <c r="F376" s="155"/>
      <c r="G376" s="155"/>
      <c r="H376" s="230"/>
      <c r="I376" s="257"/>
      <c r="J376" s="257"/>
      <c r="K376" s="218"/>
      <c r="L376" s="218"/>
      <c r="M376" s="247"/>
      <c r="N376" s="247"/>
      <c r="O376" s="247"/>
      <c r="P376" s="247"/>
      <c r="Q376" s="218"/>
      <c r="R376" s="155"/>
      <c r="S376" s="155"/>
      <c r="T376" s="155"/>
      <c r="U376" s="155"/>
      <c r="V376" s="155"/>
      <c r="W376" s="155"/>
      <c r="X376" s="155"/>
      <c r="Y376" s="155"/>
      <c r="Z376" s="155"/>
      <c r="AA376" s="155"/>
      <c r="AB376" s="155"/>
      <c r="AC376" s="155"/>
      <c r="AD376" s="155"/>
      <c r="AE376" s="155"/>
      <c r="AF376" s="155"/>
      <c r="AG376" s="155"/>
      <c r="AH376" s="155"/>
      <c r="AI376" s="155"/>
      <c r="AJ376" s="155"/>
      <c r="AK376" s="155"/>
      <c r="AL376" s="155"/>
      <c r="AM376" s="155"/>
      <c r="AN376" s="155"/>
      <c r="AO376" s="155"/>
      <c r="AP376" s="155"/>
      <c r="AQ376" s="155"/>
      <c r="AR376" s="155"/>
      <c r="AS376" s="155"/>
      <c r="AT376" s="155"/>
      <c r="AU376" s="155"/>
      <c r="AV376" s="155"/>
      <c r="AW376" s="155"/>
      <c r="AX376" s="155"/>
      <c r="AY376" s="155"/>
      <c r="AZ376" s="155"/>
      <c r="BA376" s="155"/>
      <c r="BB376" s="155"/>
      <c r="BC376" s="155"/>
      <c r="BD376" s="155"/>
      <c r="BE376" s="155"/>
      <c r="BF376" s="155"/>
      <c r="BG376" s="155"/>
      <c r="BH376" s="155"/>
      <c r="BI376" s="155"/>
      <c r="BJ376" s="155"/>
      <c r="BK376" s="155"/>
      <c r="BL376" s="155"/>
      <c r="BM376" s="155"/>
      <c r="BN376" s="155"/>
      <c r="BO376" s="155"/>
      <c r="BP376" s="155"/>
      <c r="BQ376" s="155"/>
      <c r="BR376" s="155"/>
      <c r="BS376" s="155"/>
      <c r="BT376" s="155"/>
      <c r="BU376" s="155"/>
      <c r="BV376" s="155"/>
      <c r="BW376" s="155"/>
      <c r="BX376" s="155"/>
      <c r="BY376" s="155"/>
      <c r="BZ376" s="155"/>
      <c r="CA376" s="155"/>
      <c r="CB376" s="155"/>
      <c r="CC376" s="155"/>
      <c r="CD376" s="155"/>
      <c r="CE376" s="155"/>
      <c r="CF376" s="155"/>
      <c r="CG376" s="155"/>
      <c r="CH376" s="155"/>
      <c r="CI376" s="10"/>
    </row>
    <row r="377" spans="1:87" x14ac:dyDescent="0.2">
      <c r="A377" s="8"/>
      <c r="B377" s="218"/>
      <c r="C377" s="218"/>
      <c r="D377" s="155"/>
      <c r="E377" s="155"/>
      <c r="F377" s="155"/>
      <c r="G377" s="155"/>
      <c r="H377" s="230"/>
      <c r="I377" s="257"/>
      <c r="J377" s="257"/>
      <c r="K377" s="218"/>
      <c r="L377" s="218"/>
      <c r="M377" s="247"/>
      <c r="N377" s="247"/>
      <c r="O377" s="247"/>
      <c r="P377" s="247"/>
      <c r="Q377" s="218"/>
      <c r="R377" s="155"/>
      <c r="S377" s="155"/>
      <c r="T377" s="155"/>
      <c r="U377" s="155"/>
      <c r="V377" s="155"/>
      <c r="W377" s="155"/>
      <c r="X377" s="155"/>
      <c r="Y377" s="155"/>
      <c r="Z377" s="155"/>
      <c r="AA377" s="155"/>
      <c r="AB377" s="155"/>
      <c r="AC377" s="155"/>
      <c r="AD377" s="155"/>
      <c r="AE377" s="155"/>
      <c r="AF377" s="155"/>
      <c r="AG377" s="155"/>
      <c r="AH377" s="155"/>
      <c r="AI377" s="155"/>
      <c r="AJ377" s="155"/>
      <c r="AK377" s="155"/>
      <c r="AL377" s="155"/>
      <c r="AM377" s="155"/>
      <c r="AN377" s="155"/>
      <c r="AO377" s="155"/>
      <c r="AP377" s="155"/>
      <c r="AQ377" s="155"/>
      <c r="AR377" s="155"/>
      <c r="AS377" s="155"/>
      <c r="AT377" s="155"/>
      <c r="AU377" s="155"/>
      <c r="AV377" s="155"/>
      <c r="AW377" s="155"/>
      <c r="AX377" s="155"/>
      <c r="AY377" s="155"/>
      <c r="AZ377" s="155"/>
      <c r="BA377" s="155"/>
      <c r="BB377" s="155"/>
      <c r="BC377" s="155"/>
      <c r="BD377" s="155"/>
      <c r="BE377" s="155"/>
      <c r="BF377" s="155"/>
      <c r="BG377" s="155"/>
      <c r="BH377" s="155"/>
      <c r="BI377" s="155"/>
      <c r="BJ377" s="155"/>
      <c r="BK377" s="155"/>
      <c r="BL377" s="155"/>
      <c r="BM377" s="155"/>
      <c r="BN377" s="155"/>
      <c r="BO377" s="155"/>
      <c r="BP377" s="155"/>
      <c r="BQ377" s="155"/>
      <c r="BR377" s="155"/>
      <c r="BS377" s="155"/>
      <c r="BT377" s="155"/>
      <c r="BU377" s="155"/>
      <c r="BV377" s="155"/>
      <c r="BW377" s="155"/>
      <c r="BX377" s="155"/>
      <c r="BY377" s="155"/>
      <c r="BZ377" s="155"/>
      <c r="CA377" s="155"/>
      <c r="CB377" s="155"/>
      <c r="CC377" s="155"/>
      <c r="CD377" s="155"/>
      <c r="CE377" s="155"/>
      <c r="CF377" s="155"/>
      <c r="CG377" s="155"/>
      <c r="CH377" s="155"/>
      <c r="CI377" s="10"/>
    </row>
    <row r="378" spans="1:87" x14ac:dyDescent="0.2">
      <c r="A378" s="8"/>
      <c r="B378" s="218"/>
      <c r="C378" s="218"/>
      <c r="D378" s="155"/>
      <c r="E378" s="155"/>
      <c r="F378" s="155"/>
      <c r="G378" s="155"/>
      <c r="H378" s="230"/>
      <c r="I378" s="257"/>
      <c r="J378" s="257"/>
      <c r="K378" s="218"/>
      <c r="L378" s="218"/>
      <c r="M378" s="247"/>
      <c r="N378" s="247"/>
      <c r="O378" s="247"/>
      <c r="P378" s="247"/>
      <c r="Q378" s="218"/>
      <c r="R378" s="155"/>
      <c r="S378" s="155"/>
      <c r="T378" s="155"/>
      <c r="U378" s="155"/>
      <c r="V378" s="155"/>
      <c r="W378" s="155"/>
      <c r="X378" s="155"/>
      <c r="Y378" s="155"/>
      <c r="Z378" s="155"/>
      <c r="AA378" s="155"/>
      <c r="AB378" s="155"/>
      <c r="AC378" s="155"/>
      <c r="AD378" s="155"/>
      <c r="AE378" s="155"/>
      <c r="AF378" s="155"/>
      <c r="AG378" s="155"/>
      <c r="AH378" s="155"/>
      <c r="AI378" s="155"/>
      <c r="AJ378" s="155"/>
      <c r="AK378" s="155"/>
      <c r="AL378" s="155"/>
      <c r="AM378" s="155"/>
      <c r="AN378" s="155"/>
      <c r="AO378" s="155"/>
      <c r="AP378" s="155"/>
      <c r="AQ378" s="155"/>
      <c r="AR378" s="155"/>
      <c r="AS378" s="155"/>
      <c r="AT378" s="155"/>
      <c r="AU378" s="155"/>
      <c r="AV378" s="155"/>
      <c r="AW378" s="155"/>
      <c r="AX378" s="155"/>
      <c r="AY378" s="155"/>
      <c r="AZ378" s="155"/>
      <c r="BA378" s="155"/>
      <c r="BB378" s="155"/>
      <c r="BC378" s="155"/>
      <c r="BD378" s="155"/>
      <c r="BE378" s="155"/>
      <c r="BF378" s="155"/>
      <c r="BG378" s="155"/>
      <c r="BH378" s="155"/>
      <c r="BI378" s="155"/>
      <c r="BJ378" s="155"/>
      <c r="BK378" s="155"/>
      <c r="BL378" s="155"/>
      <c r="BM378" s="155"/>
      <c r="BN378" s="155"/>
      <c r="BO378" s="155"/>
      <c r="BP378" s="155"/>
      <c r="BQ378" s="155"/>
      <c r="BR378" s="155"/>
      <c r="BS378" s="155"/>
      <c r="BT378" s="155"/>
      <c r="BU378" s="155"/>
      <c r="BV378" s="155"/>
      <c r="BW378" s="155"/>
      <c r="BX378" s="155"/>
      <c r="BY378" s="155"/>
      <c r="BZ378" s="155"/>
      <c r="CA378" s="155"/>
      <c r="CB378" s="155"/>
      <c r="CC378" s="155"/>
      <c r="CD378" s="155"/>
      <c r="CE378" s="155"/>
      <c r="CF378" s="155"/>
      <c r="CG378" s="155"/>
      <c r="CH378" s="155"/>
      <c r="CI378" s="10"/>
    </row>
    <row r="379" spans="1:87" x14ac:dyDescent="0.2">
      <c r="A379" s="8"/>
      <c r="B379" s="218"/>
      <c r="C379" s="218"/>
      <c r="D379" s="155"/>
      <c r="E379" s="155"/>
      <c r="F379" s="155"/>
      <c r="G379" s="155"/>
      <c r="H379" s="230"/>
      <c r="I379" s="257"/>
      <c r="J379" s="257"/>
      <c r="K379" s="218"/>
      <c r="L379" s="218"/>
      <c r="M379" s="247"/>
      <c r="N379" s="247"/>
      <c r="O379" s="247"/>
      <c r="P379" s="247"/>
      <c r="Q379" s="218"/>
      <c r="R379" s="155"/>
      <c r="S379" s="155"/>
      <c r="T379" s="155"/>
      <c r="U379" s="155"/>
      <c r="V379" s="155"/>
      <c r="W379" s="155"/>
      <c r="X379" s="155"/>
      <c r="Y379" s="155"/>
      <c r="Z379" s="155"/>
      <c r="AA379" s="155"/>
      <c r="AB379" s="155"/>
      <c r="AC379" s="155"/>
      <c r="AD379" s="155"/>
      <c r="AE379" s="155"/>
      <c r="AF379" s="155"/>
      <c r="AG379" s="155"/>
      <c r="AH379" s="155"/>
      <c r="AI379" s="155"/>
      <c r="AJ379" s="155"/>
      <c r="AK379" s="155"/>
      <c r="AL379" s="155"/>
      <c r="AM379" s="155"/>
      <c r="AN379" s="155"/>
      <c r="AO379" s="155"/>
      <c r="AP379" s="155"/>
      <c r="AQ379" s="155"/>
      <c r="AR379" s="155"/>
      <c r="AS379" s="155"/>
      <c r="AT379" s="155"/>
      <c r="AU379" s="155"/>
      <c r="AV379" s="155"/>
      <c r="AW379" s="155"/>
      <c r="AX379" s="155"/>
      <c r="AY379" s="155"/>
      <c r="AZ379" s="155"/>
      <c r="BA379" s="155"/>
      <c r="BB379" s="155"/>
      <c r="BC379" s="155"/>
      <c r="BD379" s="155"/>
      <c r="BE379" s="155"/>
      <c r="BF379" s="155"/>
      <c r="BG379" s="155"/>
      <c r="BH379" s="155"/>
      <c r="BI379" s="155"/>
      <c r="BJ379" s="155"/>
      <c r="BK379" s="155"/>
      <c r="BL379" s="155"/>
      <c r="BM379" s="155"/>
      <c r="BN379" s="155"/>
      <c r="BO379" s="155"/>
      <c r="BP379" s="155"/>
      <c r="BQ379" s="155"/>
      <c r="BR379" s="155"/>
      <c r="BS379" s="155"/>
      <c r="BT379" s="155"/>
      <c r="BU379" s="155"/>
      <c r="BV379" s="155"/>
      <c r="BW379" s="155"/>
      <c r="BX379" s="155"/>
      <c r="BY379" s="155"/>
      <c r="BZ379" s="155"/>
      <c r="CA379" s="155"/>
      <c r="CB379" s="155"/>
      <c r="CC379" s="155"/>
      <c r="CD379" s="155"/>
      <c r="CE379" s="155"/>
      <c r="CF379" s="155"/>
      <c r="CG379" s="155"/>
      <c r="CH379" s="155"/>
      <c r="CI379" s="10"/>
    </row>
    <row r="380" spans="1:87" x14ac:dyDescent="0.2">
      <c r="A380" s="8"/>
      <c r="B380" s="218"/>
      <c r="C380" s="218"/>
      <c r="D380" s="155"/>
      <c r="E380" s="155"/>
      <c r="F380" s="155"/>
      <c r="G380" s="155"/>
      <c r="H380" s="230"/>
      <c r="I380" s="257"/>
      <c r="J380" s="257"/>
      <c r="K380" s="218"/>
      <c r="L380" s="218"/>
      <c r="M380" s="247"/>
      <c r="N380" s="247"/>
      <c r="O380" s="247"/>
      <c r="P380" s="247"/>
      <c r="Q380" s="218"/>
      <c r="R380" s="155"/>
      <c r="S380" s="155"/>
      <c r="T380" s="155"/>
      <c r="U380" s="155"/>
      <c r="V380" s="155"/>
      <c r="W380" s="155"/>
      <c r="X380" s="155"/>
      <c r="Y380" s="155"/>
      <c r="Z380" s="155"/>
      <c r="AA380" s="155"/>
      <c r="AB380" s="155"/>
      <c r="AC380" s="155"/>
      <c r="AD380" s="155"/>
      <c r="AE380" s="155"/>
      <c r="AF380" s="155"/>
      <c r="AG380" s="155"/>
      <c r="AH380" s="155"/>
      <c r="AI380" s="155"/>
      <c r="AJ380" s="155"/>
      <c r="AK380" s="155"/>
      <c r="AL380" s="155"/>
      <c r="AM380" s="155"/>
      <c r="AN380" s="155"/>
      <c r="AO380" s="155"/>
      <c r="AP380" s="155"/>
      <c r="AQ380" s="155"/>
      <c r="AR380" s="155"/>
      <c r="AS380" s="155"/>
      <c r="AT380" s="155"/>
      <c r="AU380" s="155"/>
      <c r="AV380" s="155"/>
      <c r="AW380" s="155"/>
      <c r="AX380" s="155"/>
      <c r="AY380" s="155"/>
      <c r="AZ380" s="155"/>
      <c r="BA380" s="155"/>
      <c r="BB380" s="155"/>
      <c r="BC380" s="155"/>
      <c r="BD380" s="155"/>
      <c r="BE380" s="155"/>
      <c r="BF380" s="155"/>
      <c r="BG380" s="155"/>
      <c r="BH380" s="155"/>
      <c r="BI380" s="155"/>
      <c r="BJ380" s="155"/>
      <c r="BK380" s="155"/>
      <c r="BL380" s="155"/>
      <c r="BM380" s="155"/>
      <c r="BN380" s="155"/>
      <c r="BO380" s="155"/>
      <c r="BP380" s="155"/>
      <c r="BQ380" s="155"/>
      <c r="BR380" s="155"/>
      <c r="BS380" s="155"/>
      <c r="BT380" s="155"/>
      <c r="BU380" s="155"/>
      <c r="BV380" s="155"/>
      <c r="BW380" s="155"/>
      <c r="BX380" s="155"/>
      <c r="BY380" s="155"/>
      <c r="BZ380" s="155"/>
      <c r="CA380" s="155"/>
      <c r="CB380" s="155"/>
      <c r="CC380" s="155"/>
      <c r="CD380" s="155"/>
      <c r="CE380" s="155"/>
      <c r="CF380" s="155"/>
      <c r="CG380" s="155"/>
      <c r="CH380" s="155"/>
      <c r="CI380" s="10"/>
    </row>
    <row r="381" spans="1:87" x14ac:dyDescent="0.2">
      <c r="A381" s="8"/>
      <c r="B381" s="218"/>
      <c r="C381" s="218"/>
      <c r="D381" s="155"/>
      <c r="E381" s="155"/>
      <c r="F381" s="155"/>
      <c r="G381" s="155"/>
      <c r="H381" s="230"/>
      <c r="I381" s="257"/>
      <c r="J381" s="257"/>
      <c r="K381" s="218"/>
      <c r="L381" s="218"/>
      <c r="M381" s="247"/>
      <c r="N381" s="247"/>
      <c r="O381" s="247"/>
      <c r="P381" s="247"/>
      <c r="Q381" s="218"/>
      <c r="R381" s="155"/>
      <c r="S381" s="155"/>
      <c r="T381" s="155"/>
      <c r="U381" s="155"/>
      <c r="V381" s="155"/>
      <c r="W381" s="155"/>
      <c r="X381" s="155"/>
      <c r="Y381" s="155"/>
      <c r="Z381" s="155"/>
      <c r="AA381" s="155"/>
      <c r="AB381" s="155"/>
      <c r="AC381" s="155"/>
      <c r="AD381" s="155"/>
      <c r="AE381" s="155"/>
      <c r="AF381" s="155"/>
      <c r="AG381" s="155"/>
      <c r="AH381" s="155"/>
      <c r="AI381" s="155"/>
      <c r="AJ381" s="155"/>
      <c r="AK381" s="155"/>
      <c r="AL381" s="155"/>
      <c r="AM381" s="155"/>
      <c r="AN381" s="155"/>
      <c r="AO381" s="155"/>
      <c r="AP381" s="155"/>
      <c r="AQ381" s="155"/>
      <c r="AR381" s="155"/>
      <c r="AS381" s="155"/>
      <c r="AT381" s="155"/>
      <c r="AU381" s="155"/>
      <c r="AV381" s="155"/>
      <c r="AW381" s="155"/>
      <c r="AX381" s="155"/>
      <c r="AY381" s="155"/>
      <c r="AZ381" s="155"/>
      <c r="BA381" s="155"/>
      <c r="BB381" s="155"/>
      <c r="BC381" s="155"/>
      <c r="BD381" s="155"/>
      <c r="BE381" s="155"/>
      <c r="BF381" s="155"/>
      <c r="BG381" s="155"/>
      <c r="BH381" s="155"/>
      <c r="BI381" s="155"/>
      <c r="BJ381" s="155"/>
      <c r="BK381" s="155"/>
      <c r="BL381" s="155"/>
      <c r="BM381" s="155"/>
      <c r="BN381" s="155"/>
      <c r="BO381" s="155"/>
      <c r="BP381" s="155"/>
      <c r="BQ381" s="155"/>
      <c r="BR381" s="155"/>
      <c r="BS381" s="155"/>
      <c r="BT381" s="155"/>
      <c r="BU381" s="155"/>
      <c r="BV381" s="155"/>
      <c r="BW381" s="155"/>
      <c r="BX381" s="155"/>
      <c r="BY381" s="155"/>
      <c r="BZ381" s="155"/>
      <c r="CA381" s="155"/>
      <c r="CB381" s="155"/>
      <c r="CC381" s="155"/>
      <c r="CD381" s="155"/>
      <c r="CE381" s="155"/>
      <c r="CF381" s="155"/>
      <c r="CG381" s="155"/>
      <c r="CH381" s="155"/>
      <c r="CI381" s="10"/>
    </row>
    <row r="382" spans="1:87" x14ac:dyDescent="0.2">
      <c r="A382" s="8"/>
      <c r="B382" s="218"/>
      <c r="C382" s="218"/>
      <c r="D382" s="155"/>
      <c r="E382" s="155"/>
      <c r="F382" s="155"/>
      <c r="G382" s="155"/>
      <c r="H382" s="230"/>
      <c r="I382" s="257"/>
      <c r="J382" s="257"/>
      <c r="K382" s="218"/>
      <c r="L382" s="218"/>
      <c r="M382" s="247"/>
      <c r="N382" s="247"/>
      <c r="O382" s="247"/>
      <c r="P382" s="247"/>
      <c r="Q382" s="218"/>
      <c r="R382" s="155"/>
      <c r="S382" s="155"/>
      <c r="T382" s="155"/>
      <c r="U382" s="155"/>
      <c r="V382" s="155"/>
      <c r="W382" s="155"/>
      <c r="X382" s="155"/>
      <c r="Y382" s="155"/>
      <c r="Z382" s="155"/>
      <c r="AA382" s="155"/>
      <c r="AB382" s="155"/>
      <c r="AC382" s="155"/>
      <c r="AD382" s="155"/>
      <c r="AE382" s="155"/>
      <c r="AF382" s="155"/>
      <c r="AG382" s="155"/>
      <c r="AH382" s="155"/>
      <c r="AI382" s="155"/>
      <c r="AJ382" s="155"/>
      <c r="AK382" s="155"/>
      <c r="AL382" s="155"/>
      <c r="AM382" s="155"/>
      <c r="AN382" s="155"/>
      <c r="AO382" s="155"/>
      <c r="AP382" s="155"/>
      <c r="AQ382" s="155"/>
      <c r="AR382" s="155"/>
      <c r="AS382" s="155"/>
      <c r="AT382" s="155"/>
      <c r="AU382" s="155"/>
      <c r="AV382" s="155"/>
      <c r="AW382" s="155"/>
      <c r="AX382" s="155"/>
      <c r="AY382" s="155"/>
      <c r="AZ382" s="155"/>
      <c r="BA382" s="155"/>
      <c r="BB382" s="155"/>
      <c r="BC382" s="155"/>
      <c r="BD382" s="155"/>
      <c r="BE382" s="155"/>
      <c r="BF382" s="155"/>
      <c r="BG382" s="155"/>
      <c r="BH382" s="155"/>
      <c r="BI382" s="155"/>
      <c r="BJ382" s="155"/>
      <c r="BK382" s="155"/>
      <c r="BL382" s="155"/>
      <c r="BM382" s="155"/>
      <c r="BN382" s="155"/>
      <c r="BO382" s="155"/>
      <c r="BP382" s="155"/>
      <c r="BQ382" s="155"/>
      <c r="BR382" s="155"/>
      <c r="BS382" s="155"/>
      <c r="BT382" s="155"/>
      <c r="BU382" s="155"/>
      <c r="BV382" s="155"/>
      <c r="BW382" s="155"/>
      <c r="BX382" s="155"/>
      <c r="BY382" s="155"/>
      <c r="BZ382" s="155"/>
      <c r="CA382" s="155"/>
      <c r="CB382" s="155"/>
      <c r="CC382" s="155"/>
      <c r="CD382" s="155"/>
      <c r="CE382" s="155"/>
      <c r="CF382" s="155"/>
      <c r="CG382" s="155"/>
      <c r="CH382" s="155"/>
      <c r="CI382" s="10"/>
    </row>
    <row r="383" spans="1:87" x14ac:dyDescent="0.2">
      <c r="A383" s="8"/>
      <c r="B383" s="218"/>
      <c r="C383" s="218"/>
      <c r="D383" s="155"/>
      <c r="E383" s="155"/>
      <c r="F383" s="155"/>
      <c r="G383" s="155"/>
      <c r="H383" s="230"/>
      <c r="I383" s="257"/>
      <c r="J383" s="257"/>
      <c r="K383" s="218"/>
      <c r="L383" s="218"/>
      <c r="M383" s="247"/>
      <c r="N383" s="247"/>
      <c r="O383" s="247"/>
      <c r="P383" s="247"/>
      <c r="Q383" s="218"/>
      <c r="R383" s="155"/>
      <c r="S383" s="155"/>
      <c r="T383" s="155"/>
      <c r="U383" s="155"/>
      <c r="V383" s="155"/>
      <c r="W383" s="155"/>
      <c r="X383" s="155"/>
      <c r="Y383" s="155"/>
      <c r="Z383" s="155"/>
      <c r="AA383" s="155"/>
      <c r="AB383" s="155"/>
      <c r="AC383" s="155"/>
      <c r="AD383" s="155"/>
      <c r="AE383" s="155"/>
      <c r="AF383" s="155"/>
      <c r="AG383" s="155"/>
      <c r="AH383" s="155"/>
      <c r="AI383" s="155"/>
      <c r="AJ383" s="155"/>
      <c r="AK383" s="155"/>
      <c r="AL383" s="155"/>
      <c r="AM383" s="155"/>
      <c r="AN383" s="155"/>
      <c r="AO383" s="155"/>
      <c r="AP383" s="155"/>
      <c r="AQ383" s="155"/>
      <c r="AR383" s="155"/>
      <c r="AS383" s="155"/>
      <c r="AT383" s="155"/>
      <c r="AU383" s="155"/>
      <c r="AV383" s="155"/>
      <c r="AW383" s="155"/>
      <c r="AX383" s="155"/>
      <c r="AY383" s="155"/>
      <c r="AZ383" s="155"/>
      <c r="BA383" s="155"/>
      <c r="BB383" s="155"/>
      <c r="BC383" s="155"/>
      <c r="BD383" s="155"/>
      <c r="BE383" s="155"/>
      <c r="BF383" s="155"/>
      <c r="BG383" s="155"/>
      <c r="BH383" s="155"/>
      <c r="BI383" s="155"/>
      <c r="BJ383" s="155"/>
      <c r="BK383" s="155"/>
      <c r="BL383" s="155"/>
      <c r="BM383" s="155"/>
      <c r="BN383" s="155"/>
      <c r="BO383" s="155"/>
      <c r="BP383" s="155"/>
      <c r="BQ383" s="155"/>
      <c r="BR383" s="155"/>
      <c r="BS383" s="155"/>
      <c r="BT383" s="155"/>
      <c r="BU383" s="155"/>
      <c r="BV383" s="155"/>
      <c r="BW383" s="155"/>
      <c r="BX383" s="155"/>
      <c r="BY383" s="155"/>
      <c r="BZ383" s="155"/>
      <c r="CA383" s="155"/>
      <c r="CB383" s="155"/>
      <c r="CC383" s="155"/>
      <c r="CD383" s="155"/>
      <c r="CE383" s="155"/>
      <c r="CF383" s="155"/>
      <c r="CG383" s="155"/>
      <c r="CH383" s="155"/>
      <c r="CI383" s="10"/>
    </row>
    <row r="384" spans="1:87" x14ac:dyDescent="0.2">
      <c r="A384" s="8"/>
      <c r="B384" s="218"/>
      <c r="C384" s="218"/>
      <c r="D384" s="155"/>
      <c r="E384" s="155"/>
      <c r="F384" s="155"/>
      <c r="G384" s="155"/>
      <c r="H384" s="230"/>
      <c r="I384" s="257"/>
      <c r="J384" s="257"/>
      <c r="K384" s="218"/>
      <c r="L384" s="218"/>
      <c r="M384" s="247"/>
      <c r="N384" s="247"/>
      <c r="O384" s="247"/>
      <c r="P384" s="247"/>
      <c r="Q384" s="218"/>
      <c r="R384" s="155"/>
      <c r="S384" s="155"/>
      <c r="T384" s="155"/>
      <c r="U384" s="155"/>
      <c r="V384" s="155"/>
      <c r="W384" s="155"/>
      <c r="X384" s="155"/>
      <c r="Y384" s="155"/>
      <c r="Z384" s="155"/>
      <c r="AA384" s="155"/>
      <c r="AB384" s="155"/>
      <c r="AC384" s="155"/>
      <c r="AD384" s="155"/>
      <c r="AE384" s="155"/>
      <c r="AF384" s="155"/>
      <c r="AG384" s="155"/>
      <c r="AH384" s="155"/>
      <c r="AI384" s="155"/>
      <c r="AJ384" s="155"/>
      <c r="AK384" s="155"/>
      <c r="AL384" s="155"/>
      <c r="AM384" s="155"/>
      <c r="AN384" s="155"/>
      <c r="AO384" s="155"/>
      <c r="AP384" s="155"/>
      <c r="AQ384" s="155"/>
      <c r="AR384" s="155"/>
      <c r="AS384" s="155"/>
      <c r="AT384" s="155"/>
      <c r="AU384" s="155"/>
      <c r="AV384" s="155"/>
      <c r="AW384" s="155"/>
      <c r="AX384" s="155"/>
      <c r="AY384" s="155"/>
      <c r="AZ384" s="155"/>
      <c r="BA384" s="155"/>
      <c r="BB384" s="155"/>
      <c r="BC384" s="155"/>
      <c r="BD384" s="155"/>
      <c r="BE384" s="155"/>
      <c r="BF384" s="155"/>
      <c r="BG384" s="155"/>
      <c r="BH384" s="155"/>
      <c r="BI384" s="155"/>
      <c r="BJ384" s="155"/>
      <c r="BK384" s="155"/>
      <c r="BL384" s="155"/>
      <c r="BM384" s="155"/>
      <c r="BN384" s="155"/>
      <c r="BO384" s="155"/>
      <c r="BP384" s="155"/>
      <c r="BQ384" s="155"/>
      <c r="BR384" s="155"/>
      <c r="BS384" s="155"/>
      <c r="BT384" s="155"/>
      <c r="BU384" s="155"/>
      <c r="BV384" s="155"/>
      <c r="BW384" s="155"/>
      <c r="BX384" s="155"/>
      <c r="BY384" s="155"/>
      <c r="BZ384" s="155"/>
      <c r="CA384" s="155"/>
      <c r="CB384" s="155"/>
      <c r="CC384" s="155"/>
      <c r="CD384" s="155"/>
      <c r="CE384" s="155"/>
      <c r="CF384" s="155"/>
      <c r="CG384" s="155"/>
      <c r="CH384" s="155"/>
      <c r="CI384" s="10"/>
    </row>
    <row r="385" spans="1:87" x14ac:dyDescent="0.2">
      <c r="A385" s="8"/>
      <c r="B385" s="218"/>
      <c r="C385" s="218"/>
      <c r="D385" s="155"/>
      <c r="E385" s="155"/>
      <c r="F385" s="155"/>
      <c r="G385" s="155"/>
      <c r="H385" s="230"/>
      <c r="I385" s="257"/>
      <c r="J385" s="257"/>
      <c r="K385" s="218"/>
      <c r="L385" s="218"/>
      <c r="M385" s="247"/>
      <c r="N385" s="247"/>
      <c r="O385" s="247"/>
      <c r="P385" s="247"/>
      <c r="Q385" s="218"/>
      <c r="R385" s="155"/>
      <c r="S385" s="155"/>
      <c r="T385" s="155"/>
      <c r="U385" s="155"/>
      <c r="V385" s="155"/>
      <c r="W385" s="155"/>
      <c r="X385" s="155"/>
      <c r="Y385" s="155"/>
      <c r="Z385" s="155"/>
      <c r="AA385" s="155"/>
      <c r="AB385" s="155"/>
      <c r="AC385" s="155"/>
      <c r="AD385" s="155"/>
      <c r="AE385" s="155"/>
      <c r="AF385" s="155"/>
      <c r="AG385" s="155"/>
      <c r="AH385" s="155"/>
      <c r="AI385" s="155"/>
      <c r="AJ385" s="155"/>
      <c r="AK385" s="155"/>
      <c r="AL385" s="155"/>
      <c r="AM385" s="155"/>
      <c r="AN385" s="155"/>
      <c r="AO385" s="155"/>
      <c r="AP385" s="155"/>
      <c r="AQ385" s="155"/>
      <c r="AR385" s="155"/>
      <c r="AS385" s="155"/>
      <c r="AT385" s="155"/>
      <c r="AU385" s="155"/>
      <c r="AV385" s="155"/>
      <c r="AW385" s="155"/>
      <c r="AX385" s="155"/>
      <c r="AY385" s="155"/>
      <c r="AZ385" s="155"/>
      <c r="BA385" s="155"/>
      <c r="BB385" s="155"/>
      <c r="BC385" s="155"/>
      <c r="BD385" s="155"/>
      <c r="BE385" s="155"/>
      <c r="BF385" s="155"/>
      <c r="BG385" s="155"/>
      <c r="BH385" s="155"/>
      <c r="BI385" s="155"/>
      <c r="BJ385" s="155"/>
      <c r="BK385" s="155"/>
      <c r="BL385" s="155"/>
      <c r="BM385" s="155"/>
      <c r="BN385" s="155"/>
      <c r="BO385" s="155"/>
      <c r="BP385" s="155"/>
      <c r="BQ385" s="155"/>
      <c r="BR385" s="155"/>
      <c r="BS385" s="155"/>
      <c r="BT385" s="155"/>
      <c r="BU385" s="155"/>
      <c r="BV385" s="155"/>
      <c r="BW385" s="155"/>
      <c r="BX385" s="155"/>
      <c r="BY385" s="155"/>
      <c r="BZ385" s="155"/>
      <c r="CA385" s="155"/>
      <c r="CB385" s="155"/>
      <c r="CC385" s="155"/>
      <c r="CD385" s="155"/>
      <c r="CE385" s="155"/>
      <c r="CF385" s="155"/>
      <c r="CG385" s="155"/>
      <c r="CH385" s="155"/>
      <c r="CI385" s="10"/>
    </row>
    <row r="386" spans="1:87" x14ac:dyDescent="0.2">
      <c r="A386" s="8"/>
      <c r="B386" s="218"/>
      <c r="C386" s="218"/>
      <c r="D386" s="155"/>
      <c r="E386" s="155"/>
      <c r="F386" s="155"/>
      <c r="G386" s="155"/>
      <c r="H386" s="230"/>
      <c r="I386" s="257"/>
      <c r="J386" s="257"/>
      <c r="K386" s="218"/>
      <c r="L386" s="218"/>
      <c r="M386" s="247"/>
      <c r="N386" s="247"/>
      <c r="O386" s="247"/>
      <c r="P386" s="247"/>
      <c r="Q386" s="218"/>
      <c r="R386" s="155"/>
      <c r="S386" s="155"/>
      <c r="T386" s="155"/>
      <c r="U386" s="155"/>
      <c r="V386" s="155"/>
      <c r="W386" s="155"/>
      <c r="X386" s="155"/>
      <c r="Y386" s="155"/>
      <c r="Z386" s="155"/>
      <c r="AA386" s="155"/>
      <c r="AB386" s="155"/>
      <c r="AC386" s="155"/>
      <c r="AD386" s="155"/>
      <c r="AE386" s="155"/>
      <c r="AF386" s="155"/>
      <c r="AG386" s="155"/>
      <c r="AH386" s="155"/>
      <c r="AI386" s="155"/>
      <c r="AJ386" s="155"/>
      <c r="AK386" s="155"/>
      <c r="AL386" s="155"/>
      <c r="AM386" s="155"/>
      <c r="AN386" s="155"/>
      <c r="AO386" s="155"/>
      <c r="AP386" s="155"/>
      <c r="AQ386" s="155"/>
      <c r="AR386" s="155"/>
      <c r="AS386" s="155"/>
      <c r="AT386" s="155"/>
      <c r="AU386" s="155"/>
      <c r="AV386" s="155"/>
      <c r="AW386" s="155"/>
      <c r="AX386" s="155"/>
      <c r="AY386" s="155"/>
      <c r="AZ386" s="155"/>
      <c r="BA386" s="155"/>
      <c r="BB386" s="155"/>
      <c r="BC386" s="155"/>
      <c r="BD386" s="155"/>
      <c r="BE386" s="155"/>
      <c r="BF386" s="155"/>
      <c r="BG386" s="155"/>
      <c r="BH386" s="155"/>
      <c r="BI386" s="155"/>
      <c r="BJ386" s="155"/>
      <c r="BK386" s="155"/>
      <c r="BL386" s="155"/>
      <c r="BM386" s="155"/>
      <c r="BN386" s="155"/>
      <c r="BO386" s="155"/>
      <c r="BP386" s="155"/>
      <c r="BQ386" s="155"/>
      <c r="BR386" s="155"/>
      <c r="BS386" s="155"/>
      <c r="BT386" s="155"/>
      <c r="BU386" s="155"/>
      <c r="BV386" s="155"/>
      <c r="BW386" s="155"/>
      <c r="BX386" s="155"/>
      <c r="BY386" s="155"/>
      <c r="BZ386" s="155"/>
      <c r="CA386" s="155"/>
      <c r="CB386" s="155"/>
      <c r="CC386" s="155"/>
      <c r="CD386" s="155"/>
      <c r="CE386" s="155"/>
      <c r="CF386" s="155"/>
      <c r="CG386" s="155"/>
      <c r="CH386" s="155"/>
      <c r="CI386" s="10"/>
    </row>
    <row r="387" spans="1:87" x14ac:dyDescent="0.2">
      <c r="A387" s="8"/>
      <c r="B387" s="218"/>
      <c r="C387" s="218"/>
      <c r="D387" s="155"/>
      <c r="E387" s="155"/>
      <c r="F387" s="155"/>
      <c r="G387" s="155"/>
      <c r="H387" s="230"/>
      <c r="I387" s="257"/>
      <c r="J387" s="257"/>
      <c r="K387" s="218"/>
      <c r="L387" s="218"/>
      <c r="M387" s="247"/>
      <c r="N387" s="247"/>
      <c r="O387" s="247"/>
      <c r="P387" s="247"/>
      <c r="Q387" s="218"/>
      <c r="R387" s="155"/>
      <c r="S387" s="155"/>
      <c r="T387" s="155"/>
      <c r="U387" s="155"/>
      <c r="V387" s="155"/>
      <c r="W387" s="155"/>
      <c r="X387" s="155"/>
      <c r="Y387" s="155"/>
      <c r="Z387" s="155"/>
      <c r="AA387" s="155"/>
      <c r="AB387" s="155"/>
      <c r="AC387" s="155"/>
      <c r="AD387" s="155"/>
      <c r="AE387" s="155"/>
      <c r="AF387" s="155"/>
      <c r="AG387" s="155"/>
      <c r="AH387" s="155"/>
      <c r="AI387" s="155"/>
      <c r="AJ387" s="155"/>
      <c r="AK387" s="155"/>
      <c r="AL387" s="155"/>
      <c r="AM387" s="155"/>
      <c r="AN387" s="155"/>
      <c r="AO387" s="155"/>
      <c r="AP387" s="155"/>
      <c r="AQ387" s="155"/>
      <c r="AR387" s="155"/>
      <c r="AS387" s="155"/>
      <c r="AT387" s="155"/>
      <c r="AU387" s="155"/>
      <c r="AV387" s="155"/>
      <c r="AW387" s="155"/>
      <c r="AX387" s="155"/>
      <c r="AY387" s="155"/>
      <c r="AZ387" s="155"/>
      <c r="BA387" s="155"/>
      <c r="BB387" s="155"/>
      <c r="BC387" s="155"/>
      <c r="BD387" s="155"/>
      <c r="BE387" s="155"/>
      <c r="BF387" s="155"/>
      <c r="BG387" s="155"/>
      <c r="BH387" s="155"/>
      <c r="BI387" s="155"/>
      <c r="BJ387" s="155"/>
      <c r="BK387" s="155"/>
      <c r="BL387" s="155"/>
      <c r="BM387" s="155"/>
      <c r="BN387" s="155"/>
      <c r="BO387" s="155"/>
      <c r="BP387" s="155"/>
      <c r="BQ387" s="155"/>
      <c r="BR387" s="155"/>
      <c r="BS387" s="155"/>
      <c r="BT387" s="155"/>
      <c r="BU387" s="155"/>
      <c r="BV387" s="155"/>
      <c r="BW387" s="155"/>
      <c r="BX387" s="155"/>
      <c r="BY387" s="155"/>
      <c r="BZ387" s="155"/>
      <c r="CA387" s="155"/>
      <c r="CB387" s="155"/>
      <c r="CC387" s="155"/>
      <c r="CD387" s="155"/>
      <c r="CE387" s="155"/>
      <c r="CF387" s="155"/>
      <c r="CG387" s="155"/>
      <c r="CH387" s="155"/>
      <c r="CI387" s="10"/>
    </row>
    <row r="388" spans="1:87" x14ac:dyDescent="0.2">
      <c r="A388" s="8"/>
      <c r="B388" s="218"/>
      <c r="C388" s="218"/>
      <c r="D388" s="155"/>
      <c r="E388" s="155"/>
      <c r="F388" s="155"/>
      <c r="G388" s="155"/>
      <c r="H388" s="230"/>
      <c r="I388" s="257"/>
      <c r="J388" s="257"/>
      <c r="K388" s="218"/>
      <c r="L388" s="218"/>
      <c r="M388" s="247"/>
      <c r="N388" s="247"/>
      <c r="O388" s="247"/>
      <c r="P388" s="247"/>
      <c r="Q388" s="218"/>
      <c r="R388" s="155"/>
      <c r="S388" s="155"/>
      <c r="T388" s="155"/>
      <c r="U388" s="155"/>
      <c r="V388" s="155"/>
      <c r="W388" s="155"/>
      <c r="X388" s="155"/>
      <c r="Y388" s="155"/>
      <c r="Z388" s="155"/>
      <c r="AA388" s="155"/>
      <c r="AB388" s="155"/>
      <c r="AC388" s="155"/>
      <c r="AD388" s="155"/>
      <c r="AE388" s="155"/>
      <c r="AF388" s="155"/>
      <c r="AG388" s="155"/>
      <c r="AH388" s="155"/>
      <c r="AI388" s="155"/>
      <c r="AJ388" s="155"/>
      <c r="AK388" s="155"/>
      <c r="AL388" s="155"/>
      <c r="AM388" s="155"/>
      <c r="AN388" s="155"/>
      <c r="AO388" s="155"/>
      <c r="AP388" s="155"/>
      <c r="AQ388" s="155"/>
      <c r="AR388" s="155"/>
      <c r="AS388" s="155"/>
      <c r="AT388" s="155"/>
      <c r="AU388" s="155"/>
      <c r="AV388" s="155"/>
      <c r="AW388" s="155"/>
      <c r="AX388" s="155"/>
      <c r="AY388" s="155"/>
      <c r="AZ388" s="155"/>
      <c r="BA388" s="155"/>
      <c r="BB388" s="155"/>
      <c r="BC388" s="155"/>
      <c r="BD388" s="155"/>
      <c r="BE388" s="155"/>
      <c r="BF388" s="155"/>
      <c r="BG388" s="155"/>
      <c r="BH388" s="155"/>
      <c r="BI388" s="155"/>
      <c r="BJ388" s="155"/>
      <c r="BK388" s="155"/>
      <c r="BL388" s="155"/>
      <c r="BM388" s="155"/>
      <c r="BN388" s="155"/>
      <c r="BO388" s="155"/>
      <c r="BP388" s="155"/>
      <c r="BQ388" s="155"/>
      <c r="BR388" s="155"/>
      <c r="BS388" s="155"/>
      <c r="BT388" s="155"/>
      <c r="BU388" s="155"/>
      <c r="BV388" s="155"/>
      <c r="BW388" s="155"/>
      <c r="BX388" s="155"/>
      <c r="BY388" s="155"/>
      <c r="BZ388" s="155"/>
      <c r="CA388" s="155"/>
      <c r="CB388" s="155"/>
      <c r="CC388" s="155"/>
      <c r="CD388" s="155"/>
      <c r="CE388" s="155"/>
      <c r="CF388" s="155"/>
      <c r="CG388" s="155"/>
      <c r="CH388" s="155"/>
      <c r="CI388" s="10"/>
    </row>
    <row r="389" spans="1:87" x14ac:dyDescent="0.2">
      <c r="A389" s="8"/>
      <c r="B389" s="218"/>
      <c r="C389" s="218"/>
      <c r="D389" s="155"/>
      <c r="E389" s="155"/>
      <c r="F389" s="155"/>
      <c r="G389" s="155"/>
      <c r="H389" s="230"/>
      <c r="I389" s="257"/>
      <c r="J389" s="257"/>
      <c r="K389" s="218"/>
      <c r="L389" s="218"/>
      <c r="M389" s="247"/>
      <c r="N389" s="247"/>
      <c r="O389" s="247"/>
      <c r="P389" s="247"/>
      <c r="Q389" s="218"/>
      <c r="R389" s="155"/>
      <c r="S389" s="155"/>
      <c r="T389" s="155"/>
      <c r="U389" s="155"/>
      <c r="V389" s="155"/>
      <c r="W389" s="155"/>
      <c r="X389" s="155"/>
      <c r="Y389" s="155"/>
      <c r="Z389" s="155"/>
      <c r="AA389" s="155"/>
      <c r="AB389" s="155"/>
      <c r="AC389" s="155"/>
      <c r="AD389" s="155"/>
      <c r="AE389" s="155"/>
      <c r="AF389" s="155"/>
      <c r="AG389" s="155"/>
      <c r="AH389" s="155"/>
      <c r="AI389" s="155"/>
      <c r="AJ389" s="155"/>
      <c r="AK389" s="155"/>
      <c r="AL389" s="155"/>
      <c r="AM389" s="155"/>
      <c r="AN389" s="155"/>
      <c r="AO389" s="155"/>
      <c r="AP389" s="155"/>
      <c r="AQ389" s="155"/>
      <c r="AR389" s="155"/>
      <c r="AS389" s="155"/>
      <c r="AT389" s="155"/>
      <c r="AU389" s="155"/>
      <c r="AV389" s="155"/>
      <c r="AW389" s="155"/>
      <c r="AX389" s="155"/>
      <c r="AY389" s="155"/>
      <c r="AZ389" s="155"/>
      <c r="BA389" s="155"/>
      <c r="BB389" s="155"/>
      <c r="BC389" s="155"/>
      <c r="BD389" s="155"/>
      <c r="BE389" s="155"/>
      <c r="BF389" s="155"/>
      <c r="BG389" s="155"/>
      <c r="BH389" s="155"/>
      <c r="BI389" s="155"/>
      <c r="BJ389" s="155"/>
      <c r="BK389" s="155"/>
      <c r="BL389" s="155"/>
      <c r="BM389" s="155"/>
      <c r="BN389" s="155"/>
      <c r="BO389" s="155"/>
      <c r="BP389" s="155"/>
      <c r="BQ389" s="155"/>
      <c r="BR389" s="155"/>
      <c r="BS389" s="155"/>
      <c r="BT389" s="155"/>
      <c r="BU389" s="155"/>
      <c r="BV389" s="155"/>
      <c r="BW389" s="155"/>
      <c r="BX389" s="155"/>
      <c r="BY389" s="155"/>
      <c r="BZ389" s="155"/>
      <c r="CA389" s="155"/>
      <c r="CB389" s="155"/>
      <c r="CC389" s="155"/>
      <c r="CD389" s="155"/>
      <c r="CE389" s="155"/>
      <c r="CF389" s="155"/>
      <c r="CG389" s="155"/>
      <c r="CH389" s="155"/>
      <c r="CI389" s="10"/>
    </row>
    <row r="390" spans="1:87" x14ac:dyDescent="0.2">
      <c r="A390" s="8"/>
      <c r="B390" s="218"/>
      <c r="C390" s="218"/>
      <c r="D390" s="155"/>
      <c r="E390" s="155"/>
      <c r="F390" s="155"/>
      <c r="G390" s="155"/>
      <c r="H390" s="230"/>
      <c r="I390" s="257"/>
      <c r="J390" s="257"/>
      <c r="K390" s="218"/>
      <c r="L390" s="218"/>
      <c r="M390" s="247"/>
      <c r="N390" s="247"/>
      <c r="O390" s="247"/>
      <c r="P390" s="247"/>
      <c r="Q390" s="218"/>
      <c r="R390" s="155"/>
      <c r="S390" s="155"/>
      <c r="T390" s="155"/>
      <c r="U390" s="155"/>
      <c r="V390" s="155"/>
      <c r="W390" s="155"/>
      <c r="X390" s="155"/>
      <c r="Y390" s="155"/>
      <c r="Z390" s="155"/>
      <c r="AA390" s="155"/>
      <c r="AB390" s="155"/>
      <c r="AC390" s="155"/>
      <c r="AD390" s="155"/>
      <c r="AE390" s="155"/>
      <c r="AF390" s="155"/>
      <c r="AG390" s="155"/>
      <c r="AH390" s="155"/>
      <c r="AI390" s="155"/>
      <c r="AJ390" s="155"/>
      <c r="AK390" s="155"/>
      <c r="AL390" s="155"/>
      <c r="AM390" s="155"/>
      <c r="AN390" s="155"/>
      <c r="AO390" s="155"/>
      <c r="AP390" s="155"/>
      <c r="AQ390" s="155"/>
      <c r="AR390" s="155"/>
      <c r="AS390" s="155"/>
      <c r="AT390" s="155"/>
      <c r="AU390" s="155"/>
      <c r="AV390" s="155"/>
      <c r="AW390" s="155"/>
      <c r="AX390" s="155"/>
      <c r="AY390" s="155"/>
      <c r="AZ390" s="155"/>
      <c r="BA390" s="155"/>
      <c r="BB390" s="155"/>
      <c r="BC390" s="155"/>
      <c r="BD390" s="155"/>
      <c r="BE390" s="155"/>
      <c r="BF390" s="155"/>
      <c r="BG390" s="155"/>
      <c r="BH390" s="155"/>
      <c r="BI390" s="155"/>
      <c r="BJ390" s="155"/>
      <c r="BK390" s="155"/>
      <c r="BL390" s="155"/>
      <c r="BM390" s="155"/>
      <c r="BN390" s="155"/>
      <c r="BO390" s="155"/>
      <c r="BP390" s="155"/>
      <c r="BQ390" s="155"/>
      <c r="BR390" s="155"/>
      <c r="BS390" s="155"/>
      <c r="BT390" s="155"/>
      <c r="BU390" s="155"/>
      <c r="BV390" s="155"/>
      <c r="BW390" s="155"/>
      <c r="BX390" s="155"/>
      <c r="BY390" s="155"/>
      <c r="BZ390" s="155"/>
      <c r="CA390" s="155"/>
      <c r="CB390" s="155"/>
      <c r="CC390" s="155"/>
      <c r="CD390" s="155"/>
      <c r="CE390" s="155"/>
      <c r="CF390" s="155"/>
      <c r="CG390" s="155"/>
      <c r="CH390" s="155"/>
      <c r="CI390" s="10"/>
    </row>
    <row r="391" spans="1:87" x14ac:dyDescent="0.2">
      <c r="A391" s="8"/>
      <c r="B391" s="218"/>
      <c r="C391" s="218"/>
      <c r="D391" s="155"/>
      <c r="E391" s="155"/>
      <c r="F391" s="155"/>
      <c r="G391" s="155"/>
      <c r="H391" s="230"/>
      <c r="I391" s="257"/>
      <c r="J391" s="257"/>
      <c r="K391" s="218"/>
      <c r="L391" s="218"/>
      <c r="M391" s="247"/>
      <c r="N391" s="247"/>
      <c r="O391" s="247"/>
      <c r="P391" s="247"/>
      <c r="Q391" s="218"/>
      <c r="R391" s="155"/>
      <c r="S391" s="155"/>
      <c r="T391" s="155"/>
      <c r="U391" s="155"/>
      <c r="V391" s="155"/>
      <c r="W391" s="155"/>
      <c r="X391" s="155"/>
      <c r="Y391" s="155"/>
      <c r="Z391" s="155"/>
      <c r="AA391" s="155"/>
      <c r="AB391" s="155"/>
      <c r="AC391" s="155"/>
      <c r="AD391" s="155"/>
      <c r="AE391" s="155"/>
      <c r="AF391" s="155"/>
      <c r="AG391" s="155"/>
      <c r="AH391" s="155"/>
      <c r="AI391" s="155"/>
      <c r="AJ391" s="155"/>
      <c r="AK391" s="155"/>
      <c r="AL391" s="155"/>
      <c r="AM391" s="155"/>
      <c r="AN391" s="155"/>
      <c r="AO391" s="155"/>
      <c r="AP391" s="155"/>
      <c r="AQ391" s="155"/>
      <c r="AR391" s="155"/>
      <c r="AS391" s="155"/>
      <c r="AT391" s="155"/>
      <c r="AU391" s="155"/>
      <c r="AV391" s="155"/>
      <c r="AW391" s="155"/>
      <c r="AX391" s="155"/>
      <c r="AY391" s="155"/>
      <c r="AZ391" s="155"/>
      <c r="BA391" s="155"/>
      <c r="BB391" s="155"/>
      <c r="BC391" s="155"/>
      <c r="BD391" s="155"/>
      <c r="BE391" s="155"/>
      <c r="BF391" s="155"/>
      <c r="BG391" s="155"/>
      <c r="BH391" s="155"/>
      <c r="BI391" s="155"/>
      <c r="BJ391" s="155"/>
      <c r="BK391" s="155"/>
      <c r="BL391" s="155"/>
      <c r="BM391" s="155"/>
      <c r="BN391" s="155"/>
      <c r="BO391" s="155"/>
      <c r="BP391" s="155"/>
      <c r="BQ391" s="155"/>
      <c r="BR391" s="155"/>
      <c r="BS391" s="155"/>
      <c r="BT391" s="155"/>
      <c r="BU391" s="155"/>
      <c r="BV391" s="155"/>
      <c r="BW391" s="155"/>
      <c r="BX391" s="155"/>
      <c r="BY391" s="155"/>
      <c r="BZ391" s="155"/>
      <c r="CA391" s="155"/>
      <c r="CB391" s="155"/>
      <c r="CC391" s="155"/>
      <c r="CD391" s="155"/>
      <c r="CE391" s="155"/>
      <c r="CF391" s="155"/>
      <c r="CG391" s="155"/>
      <c r="CH391" s="155"/>
      <c r="CI391" s="10"/>
    </row>
    <row r="392" spans="1:87" x14ac:dyDescent="0.2">
      <c r="A392" s="8"/>
      <c r="B392" s="218"/>
      <c r="C392" s="218"/>
      <c r="D392" s="155"/>
      <c r="E392" s="155"/>
      <c r="F392" s="155"/>
      <c r="G392" s="155"/>
      <c r="H392" s="230"/>
      <c r="I392" s="257"/>
      <c r="J392" s="257"/>
      <c r="K392" s="218"/>
      <c r="L392" s="218"/>
      <c r="M392" s="247"/>
      <c r="N392" s="247"/>
      <c r="O392" s="247"/>
      <c r="P392" s="247"/>
      <c r="Q392" s="218"/>
      <c r="R392" s="155"/>
      <c r="S392" s="155"/>
      <c r="T392" s="155"/>
      <c r="U392" s="155"/>
      <c r="V392" s="155"/>
      <c r="W392" s="155"/>
      <c r="X392" s="155"/>
      <c r="Y392" s="155"/>
      <c r="Z392" s="155"/>
      <c r="AA392" s="155"/>
      <c r="AB392" s="155"/>
      <c r="AC392" s="155"/>
      <c r="AD392" s="155"/>
      <c r="AE392" s="155"/>
      <c r="AF392" s="155"/>
      <c r="AG392" s="155"/>
      <c r="AH392" s="155"/>
      <c r="AI392" s="155"/>
      <c r="AJ392" s="155"/>
      <c r="AK392" s="155"/>
      <c r="AL392" s="155"/>
      <c r="AM392" s="155"/>
      <c r="AN392" s="155"/>
      <c r="AO392" s="155"/>
      <c r="AP392" s="155"/>
      <c r="AQ392" s="155"/>
      <c r="AR392" s="155"/>
      <c r="AS392" s="155"/>
      <c r="AT392" s="155"/>
      <c r="AU392" s="155"/>
      <c r="AV392" s="155"/>
      <c r="AW392" s="155"/>
      <c r="AX392" s="155"/>
      <c r="AY392" s="155"/>
      <c r="AZ392" s="155"/>
      <c r="BA392" s="155"/>
      <c r="BB392" s="155"/>
      <c r="BC392" s="155"/>
      <c r="BD392" s="155"/>
      <c r="BE392" s="155"/>
      <c r="BF392" s="155"/>
      <c r="BG392" s="155"/>
      <c r="BH392" s="155"/>
      <c r="BI392" s="155"/>
      <c r="BJ392" s="155"/>
      <c r="BK392" s="155"/>
      <c r="BL392" s="155"/>
      <c r="BM392" s="155"/>
      <c r="BN392" s="155"/>
      <c r="BO392" s="155"/>
      <c r="BP392" s="155"/>
      <c r="BQ392" s="155"/>
      <c r="BR392" s="155"/>
      <c r="BS392" s="155"/>
      <c r="BT392" s="155"/>
      <c r="BU392" s="155"/>
      <c r="BV392" s="155"/>
      <c r="BW392" s="155"/>
      <c r="BX392" s="155"/>
      <c r="BY392" s="155"/>
      <c r="BZ392" s="155"/>
      <c r="CA392" s="155"/>
      <c r="CB392" s="155"/>
      <c r="CC392" s="155"/>
      <c r="CD392" s="155"/>
      <c r="CE392" s="155"/>
      <c r="CF392" s="155"/>
      <c r="CG392" s="155"/>
      <c r="CH392" s="155"/>
      <c r="CI392" s="10"/>
    </row>
    <row r="393" spans="1:87" x14ac:dyDescent="0.2">
      <c r="A393" s="8"/>
      <c r="B393" s="218"/>
      <c r="C393" s="218"/>
      <c r="D393" s="155"/>
      <c r="E393" s="155"/>
      <c r="F393" s="155"/>
      <c r="G393" s="155"/>
      <c r="H393" s="230"/>
      <c r="I393" s="257"/>
      <c r="J393" s="257"/>
      <c r="K393" s="218"/>
      <c r="L393" s="218"/>
      <c r="M393" s="247"/>
      <c r="N393" s="247"/>
      <c r="O393" s="247"/>
      <c r="P393" s="247"/>
      <c r="Q393" s="218"/>
      <c r="R393" s="155"/>
      <c r="S393" s="155"/>
      <c r="T393" s="155"/>
      <c r="U393" s="155"/>
      <c r="V393" s="155"/>
      <c r="W393" s="155"/>
      <c r="X393" s="155"/>
      <c r="Y393" s="155"/>
      <c r="Z393" s="155"/>
      <c r="AA393" s="155"/>
      <c r="AB393" s="155"/>
      <c r="AC393" s="155"/>
      <c r="AD393" s="155"/>
      <c r="AE393" s="155"/>
      <c r="AF393" s="155"/>
      <c r="AG393" s="155"/>
      <c r="AH393" s="155"/>
      <c r="AI393" s="155"/>
      <c r="AJ393" s="155"/>
      <c r="AK393" s="155"/>
      <c r="AL393" s="155"/>
      <c r="AM393" s="155"/>
      <c r="AN393" s="155"/>
      <c r="AO393" s="155"/>
      <c r="AP393" s="155"/>
      <c r="AQ393" s="155"/>
      <c r="AR393" s="155"/>
      <c r="AS393" s="155"/>
      <c r="AT393" s="155"/>
      <c r="AU393" s="155"/>
      <c r="AV393" s="155"/>
      <c r="AW393" s="155"/>
      <c r="AX393" s="155"/>
      <c r="AY393" s="155"/>
      <c r="AZ393" s="155"/>
      <c r="BA393" s="155"/>
      <c r="BB393" s="155"/>
      <c r="BC393" s="155"/>
      <c r="BD393" s="155"/>
      <c r="BE393" s="155"/>
      <c r="BF393" s="155"/>
      <c r="BG393" s="155"/>
      <c r="BH393" s="155"/>
      <c r="BI393" s="155"/>
      <c r="BJ393" s="155"/>
      <c r="BK393" s="155"/>
      <c r="BL393" s="155"/>
      <c r="BM393" s="155"/>
      <c r="BN393" s="155"/>
      <c r="BO393" s="155"/>
      <c r="BP393" s="155"/>
      <c r="BQ393" s="155"/>
      <c r="BR393" s="155"/>
      <c r="BS393" s="155"/>
      <c r="BT393" s="155"/>
      <c r="BU393" s="155"/>
      <c r="BV393" s="155"/>
      <c r="BW393" s="155"/>
      <c r="BX393" s="155"/>
      <c r="BY393" s="155"/>
      <c r="BZ393" s="155"/>
      <c r="CA393" s="155"/>
      <c r="CB393" s="155"/>
      <c r="CC393" s="155"/>
      <c r="CD393" s="155"/>
      <c r="CE393" s="155"/>
      <c r="CF393" s="155"/>
      <c r="CG393" s="155"/>
      <c r="CH393" s="155"/>
      <c r="CI393" s="10"/>
    </row>
    <row r="394" spans="1:87" x14ac:dyDescent="0.2">
      <c r="A394" s="8"/>
      <c r="B394" s="218"/>
      <c r="C394" s="218"/>
      <c r="D394" s="155"/>
      <c r="E394" s="155"/>
      <c r="F394" s="155"/>
      <c r="G394" s="155"/>
      <c r="H394" s="230"/>
      <c r="I394" s="257"/>
      <c r="J394" s="257"/>
      <c r="K394" s="218"/>
      <c r="L394" s="218"/>
      <c r="M394" s="247"/>
      <c r="N394" s="247"/>
      <c r="O394" s="247"/>
      <c r="P394" s="247"/>
      <c r="Q394" s="218"/>
      <c r="R394" s="155"/>
      <c r="S394" s="155"/>
      <c r="T394" s="155"/>
      <c r="U394" s="155"/>
      <c r="V394" s="155"/>
      <c r="W394" s="155"/>
      <c r="X394" s="155"/>
      <c r="Y394" s="155"/>
      <c r="Z394" s="155"/>
      <c r="AA394" s="155"/>
      <c r="AB394" s="155"/>
      <c r="AC394" s="155"/>
      <c r="AD394" s="155"/>
      <c r="AE394" s="155"/>
      <c r="AF394" s="155"/>
      <c r="AG394" s="155"/>
      <c r="AH394" s="155"/>
      <c r="AI394" s="155"/>
      <c r="AJ394" s="155"/>
      <c r="AK394" s="155"/>
      <c r="AL394" s="155"/>
      <c r="AM394" s="155"/>
      <c r="AN394" s="155"/>
      <c r="AO394" s="155"/>
      <c r="AP394" s="155"/>
      <c r="AQ394" s="155"/>
      <c r="AR394" s="155"/>
      <c r="AS394" s="155"/>
      <c r="AT394" s="155"/>
      <c r="AU394" s="155"/>
      <c r="AV394" s="155"/>
      <c r="AW394" s="155"/>
      <c r="AX394" s="155"/>
      <c r="AY394" s="155"/>
      <c r="AZ394" s="155"/>
      <c r="BA394" s="155"/>
      <c r="BB394" s="155"/>
      <c r="BC394" s="155"/>
      <c r="BD394" s="155"/>
      <c r="BE394" s="155"/>
      <c r="BF394" s="155"/>
      <c r="BG394" s="155"/>
      <c r="BH394" s="155"/>
      <c r="BI394" s="155"/>
      <c r="BJ394" s="155"/>
      <c r="BK394" s="155"/>
      <c r="BL394" s="155"/>
      <c r="BM394" s="155"/>
      <c r="BN394" s="155"/>
      <c r="BO394" s="155"/>
      <c r="BP394" s="155"/>
      <c r="BQ394" s="155"/>
      <c r="BR394" s="155"/>
      <c r="BS394" s="155"/>
      <c r="BT394" s="155"/>
      <c r="BU394" s="155"/>
      <c r="BV394" s="155"/>
      <c r="BW394" s="155"/>
      <c r="BX394" s="155"/>
      <c r="BY394" s="155"/>
      <c r="BZ394" s="155"/>
      <c r="CA394" s="155"/>
      <c r="CB394" s="155"/>
      <c r="CC394" s="155"/>
      <c r="CD394" s="155"/>
      <c r="CE394" s="155"/>
      <c r="CF394" s="155"/>
      <c r="CG394" s="155"/>
      <c r="CH394" s="155"/>
      <c r="CI394" s="10"/>
    </row>
    <row r="395" spans="1:87" x14ac:dyDescent="0.2">
      <c r="A395" s="8"/>
      <c r="B395" s="218"/>
      <c r="C395" s="218"/>
      <c r="D395" s="155"/>
      <c r="E395" s="155"/>
      <c r="F395" s="155"/>
      <c r="G395" s="155"/>
      <c r="H395" s="230"/>
      <c r="I395" s="257"/>
      <c r="J395" s="257"/>
      <c r="K395" s="218"/>
      <c r="L395" s="218"/>
      <c r="M395" s="247"/>
      <c r="N395" s="247"/>
      <c r="O395" s="247"/>
      <c r="P395" s="247"/>
      <c r="Q395" s="218"/>
      <c r="R395" s="155"/>
      <c r="S395" s="155"/>
      <c r="T395" s="155"/>
      <c r="U395" s="155"/>
      <c r="V395" s="155"/>
      <c r="W395" s="155"/>
      <c r="X395" s="155"/>
      <c r="Y395" s="155"/>
      <c r="Z395" s="155"/>
      <c r="AA395" s="155"/>
      <c r="AB395" s="155"/>
      <c r="AC395" s="155"/>
      <c r="AD395" s="155"/>
      <c r="AE395" s="155"/>
      <c r="AF395" s="155"/>
      <c r="AG395" s="155"/>
      <c r="AH395" s="155"/>
      <c r="AI395" s="155"/>
      <c r="AJ395" s="155"/>
      <c r="AK395" s="155"/>
      <c r="AL395" s="155"/>
      <c r="AM395" s="155"/>
      <c r="AN395" s="155"/>
      <c r="AO395" s="155"/>
      <c r="AP395" s="155"/>
      <c r="AQ395" s="155"/>
      <c r="AR395" s="155"/>
      <c r="AS395" s="155"/>
      <c r="AT395" s="155"/>
      <c r="AU395" s="155"/>
      <c r="AV395" s="155"/>
      <c r="AW395" s="155"/>
      <c r="AX395" s="155"/>
      <c r="AY395" s="155"/>
      <c r="AZ395" s="155"/>
      <c r="BA395" s="155"/>
      <c r="BB395" s="155"/>
      <c r="BC395" s="155"/>
      <c r="BD395" s="155"/>
      <c r="BE395" s="155"/>
      <c r="BF395" s="155"/>
      <c r="BG395" s="155"/>
      <c r="BH395" s="155"/>
      <c r="BI395" s="155"/>
      <c r="BJ395" s="155"/>
      <c r="BK395" s="155"/>
      <c r="BL395" s="155"/>
      <c r="BM395" s="155"/>
      <c r="BN395" s="155"/>
      <c r="BO395" s="155"/>
      <c r="BP395" s="155"/>
      <c r="BQ395" s="155"/>
      <c r="BR395" s="155"/>
      <c r="BS395" s="155"/>
      <c r="BT395" s="155"/>
      <c r="BU395" s="155"/>
      <c r="BV395" s="155"/>
      <c r="BW395" s="155"/>
      <c r="BX395" s="155"/>
      <c r="BY395" s="155"/>
      <c r="BZ395" s="155"/>
      <c r="CA395" s="155"/>
      <c r="CB395" s="155"/>
      <c r="CC395" s="155"/>
      <c r="CD395" s="155"/>
      <c r="CE395" s="155"/>
      <c r="CF395" s="155"/>
      <c r="CG395" s="155"/>
      <c r="CH395" s="155"/>
      <c r="CI395" s="10"/>
    </row>
    <row r="396" spans="1:87" x14ac:dyDescent="0.2">
      <c r="A396" s="8"/>
      <c r="B396" s="218"/>
      <c r="C396" s="218"/>
      <c r="D396" s="155"/>
      <c r="E396" s="155"/>
      <c r="F396" s="155"/>
      <c r="G396" s="155"/>
      <c r="H396" s="230"/>
      <c r="I396" s="257"/>
      <c r="J396" s="257"/>
      <c r="K396" s="218"/>
      <c r="L396" s="218"/>
      <c r="M396" s="247"/>
      <c r="N396" s="247"/>
      <c r="O396" s="247"/>
      <c r="P396" s="247"/>
      <c r="Q396" s="218"/>
      <c r="R396" s="155"/>
      <c r="S396" s="155"/>
      <c r="T396" s="155"/>
      <c r="U396" s="155"/>
      <c r="V396" s="155"/>
      <c r="W396" s="155"/>
      <c r="X396" s="155"/>
      <c r="Y396" s="155"/>
      <c r="Z396" s="155"/>
      <c r="AA396" s="155"/>
      <c r="AB396" s="155"/>
      <c r="AC396" s="155"/>
      <c r="AD396" s="155"/>
      <c r="AE396" s="155"/>
      <c r="AF396" s="155"/>
      <c r="AG396" s="155"/>
      <c r="AH396" s="155"/>
      <c r="AI396" s="155"/>
      <c r="AJ396" s="155"/>
      <c r="AK396" s="155"/>
      <c r="AL396" s="155"/>
      <c r="AM396" s="155"/>
      <c r="AN396" s="155"/>
      <c r="AO396" s="155"/>
      <c r="AP396" s="155"/>
      <c r="AQ396" s="155"/>
      <c r="AR396" s="155"/>
      <c r="AS396" s="155"/>
      <c r="AT396" s="155"/>
      <c r="AU396" s="155"/>
      <c r="AV396" s="155"/>
      <c r="AW396" s="155"/>
      <c r="AX396" s="155"/>
      <c r="AY396" s="155"/>
      <c r="AZ396" s="155"/>
      <c r="BA396" s="155"/>
      <c r="BB396" s="155"/>
      <c r="BC396" s="155"/>
      <c r="BD396" s="155"/>
      <c r="BE396" s="155"/>
      <c r="BF396" s="155"/>
      <c r="BG396" s="155"/>
      <c r="BH396" s="155"/>
      <c r="BI396" s="155"/>
      <c r="BJ396" s="155"/>
      <c r="BK396" s="155"/>
      <c r="BL396" s="155"/>
      <c r="BM396" s="155"/>
      <c r="BN396" s="155"/>
      <c r="BO396" s="155"/>
      <c r="BP396" s="155"/>
      <c r="BQ396" s="155"/>
      <c r="BR396" s="155"/>
      <c r="BS396" s="155"/>
      <c r="BT396" s="155"/>
      <c r="BU396" s="155"/>
      <c r="BV396" s="155"/>
      <c r="BW396" s="155"/>
      <c r="BX396" s="155"/>
      <c r="BY396" s="155"/>
      <c r="BZ396" s="155"/>
      <c r="CA396" s="155"/>
      <c r="CB396" s="155"/>
      <c r="CC396" s="155"/>
      <c r="CD396" s="155"/>
      <c r="CE396" s="155"/>
      <c r="CF396" s="155"/>
      <c r="CG396" s="155"/>
      <c r="CH396" s="155"/>
      <c r="CI396" s="10"/>
    </row>
    <row r="397" spans="1:87" x14ac:dyDescent="0.2">
      <c r="A397" s="8"/>
      <c r="B397" s="218"/>
      <c r="C397" s="218"/>
      <c r="D397" s="155"/>
      <c r="E397" s="155"/>
      <c r="F397" s="155"/>
      <c r="G397" s="155"/>
      <c r="H397" s="230"/>
      <c r="I397" s="257"/>
      <c r="J397" s="257"/>
      <c r="K397" s="218"/>
      <c r="L397" s="218"/>
      <c r="M397" s="247"/>
      <c r="N397" s="247"/>
      <c r="O397" s="247"/>
      <c r="P397" s="247"/>
      <c r="Q397" s="218"/>
      <c r="R397" s="155"/>
      <c r="S397" s="155"/>
      <c r="T397" s="155"/>
      <c r="U397" s="155"/>
      <c r="V397" s="155"/>
      <c r="W397" s="155"/>
      <c r="X397" s="155"/>
      <c r="Y397" s="155"/>
      <c r="Z397" s="155"/>
      <c r="AA397" s="155"/>
      <c r="AB397" s="155"/>
      <c r="AC397" s="155"/>
      <c r="AD397" s="155"/>
      <c r="AE397" s="155"/>
      <c r="AF397" s="155"/>
      <c r="AG397" s="155"/>
      <c r="AH397" s="155"/>
      <c r="AI397" s="155"/>
      <c r="AJ397" s="155"/>
      <c r="AK397" s="155"/>
      <c r="AL397" s="155"/>
      <c r="AM397" s="155"/>
      <c r="AN397" s="155"/>
      <c r="AO397" s="155"/>
      <c r="AP397" s="155"/>
      <c r="AQ397" s="155"/>
      <c r="AR397" s="155"/>
      <c r="AS397" s="155"/>
      <c r="AT397" s="155"/>
      <c r="AU397" s="155"/>
      <c r="AV397" s="155"/>
      <c r="AW397" s="155"/>
      <c r="AX397" s="155"/>
      <c r="AY397" s="155"/>
      <c r="AZ397" s="155"/>
      <c r="BA397" s="155"/>
      <c r="BB397" s="155"/>
      <c r="BC397" s="155"/>
      <c r="BD397" s="155"/>
      <c r="BE397" s="155"/>
      <c r="BF397" s="155"/>
      <c r="BG397" s="155"/>
      <c r="BH397" s="155"/>
      <c r="BI397" s="155"/>
      <c r="BJ397" s="155"/>
      <c r="BK397" s="155"/>
      <c r="BL397" s="155"/>
      <c r="BM397" s="155"/>
      <c r="BN397" s="155"/>
      <c r="BO397" s="155"/>
      <c r="BP397" s="155"/>
      <c r="BQ397" s="155"/>
      <c r="BR397" s="155"/>
      <c r="BS397" s="155"/>
      <c r="BT397" s="155"/>
      <c r="BU397" s="155"/>
      <c r="BV397" s="155"/>
      <c r="BW397" s="155"/>
      <c r="BX397" s="155"/>
      <c r="BY397" s="155"/>
      <c r="BZ397" s="155"/>
      <c r="CA397" s="155"/>
      <c r="CB397" s="155"/>
      <c r="CC397" s="155"/>
      <c r="CD397" s="155"/>
      <c r="CE397" s="155"/>
      <c r="CF397" s="155"/>
      <c r="CG397" s="155"/>
      <c r="CH397" s="155"/>
      <c r="CI397" s="10"/>
    </row>
    <row r="398" spans="1:87" x14ac:dyDescent="0.2">
      <c r="A398" s="8"/>
      <c r="B398" s="218"/>
      <c r="C398" s="218"/>
      <c r="D398" s="155"/>
      <c r="E398" s="155"/>
      <c r="F398" s="155"/>
      <c r="G398" s="155"/>
      <c r="H398" s="230"/>
      <c r="I398" s="257"/>
      <c r="J398" s="257"/>
      <c r="K398" s="218"/>
      <c r="L398" s="218"/>
      <c r="M398" s="247"/>
      <c r="N398" s="247"/>
      <c r="O398" s="247"/>
      <c r="P398" s="247"/>
      <c r="Q398" s="218"/>
      <c r="R398" s="155"/>
      <c r="S398" s="155"/>
      <c r="T398" s="155"/>
      <c r="U398" s="155"/>
      <c r="V398" s="155"/>
      <c r="W398" s="155"/>
      <c r="X398" s="155"/>
      <c r="Y398" s="155"/>
      <c r="Z398" s="155"/>
      <c r="AA398" s="155"/>
      <c r="AB398" s="155"/>
      <c r="AC398" s="155"/>
      <c r="AD398" s="155"/>
      <c r="AE398" s="155"/>
      <c r="AF398" s="155"/>
      <c r="AG398" s="155"/>
      <c r="AH398" s="155"/>
      <c r="AI398" s="155"/>
      <c r="AJ398" s="155"/>
      <c r="AK398" s="155"/>
      <c r="AL398" s="155"/>
      <c r="AM398" s="155"/>
      <c r="AN398" s="155"/>
      <c r="AO398" s="155"/>
      <c r="AP398" s="155"/>
      <c r="AQ398" s="155"/>
      <c r="AR398" s="155"/>
      <c r="AS398" s="155"/>
      <c r="AT398" s="155"/>
      <c r="AU398" s="155"/>
      <c r="AV398" s="155"/>
      <c r="AW398" s="155"/>
      <c r="AX398" s="155"/>
      <c r="AY398" s="155"/>
      <c r="AZ398" s="155"/>
      <c r="BA398" s="155"/>
      <c r="BB398" s="155"/>
      <c r="BC398" s="155"/>
      <c r="BD398" s="155"/>
      <c r="BE398" s="155"/>
      <c r="BF398" s="155"/>
      <c r="BG398" s="155"/>
      <c r="BH398" s="155"/>
      <c r="BI398" s="155"/>
      <c r="BJ398" s="155"/>
      <c r="BK398" s="155"/>
      <c r="BL398" s="155"/>
      <c r="BM398" s="155"/>
      <c r="BN398" s="155"/>
      <c r="BO398" s="155"/>
      <c r="BP398" s="155"/>
      <c r="BQ398" s="155"/>
      <c r="BR398" s="155"/>
      <c r="BS398" s="155"/>
      <c r="BT398" s="155"/>
      <c r="BU398" s="155"/>
      <c r="BV398" s="155"/>
      <c r="BW398" s="155"/>
      <c r="BX398" s="155"/>
      <c r="BY398" s="155"/>
      <c r="BZ398" s="155"/>
      <c r="CA398" s="155"/>
      <c r="CB398" s="155"/>
      <c r="CC398" s="155"/>
      <c r="CD398" s="155"/>
      <c r="CE398" s="155"/>
      <c r="CF398" s="155"/>
      <c r="CG398" s="155"/>
      <c r="CH398" s="155"/>
      <c r="CI398" s="10"/>
    </row>
    <row r="399" spans="1:87" x14ac:dyDescent="0.2">
      <c r="A399" s="8"/>
      <c r="B399" s="218"/>
      <c r="C399" s="218"/>
      <c r="D399" s="155"/>
      <c r="E399" s="155"/>
      <c r="F399" s="155"/>
      <c r="G399" s="155"/>
      <c r="H399" s="230"/>
      <c r="I399" s="257"/>
      <c r="J399" s="257"/>
      <c r="K399" s="218"/>
      <c r="L399" s="218"/>
      <c r="M399" s="247"/>
      <c r="N399" s="247"/>
      <c r="O399" s="247"/>
      <c r="P399" s="247"/>
      <c r="Q399" s="218"/>
      <c r="R399" s="155"/>
      <c r="S399" s="155"/>
      <c r="T399" s="155"/>
      <c r="U399" s="155"/>
      <c r="V399" s="155"/>
      <c r="W399" s="155"/>
      <c r="X399" s="155"/>
      <c r="Y399" s="155"/>
      <c r="Z399" s="155"/>
      <c r="AA399" s="155"/>
      <c r="AB399" s="155"/>
      <c r="AC399" s="155"/>
      <c r="AD399" s="155"/>
      <c r="AE399" s="155"/>
      <c r="AF399" s="155"/>
      <c r="AG399" s="155"/>
      <c r="AH399" s="155"/>
      <c r="AI399" s="155"/>
      <c r="AJ399" s="155"/>
      <c r="AK399" s="155"/>
      <c r="AL399" s="155"/>
      <c r="AM399" s="155"/>
      <c r="AN399" s="155"/>
      <c r="AO399" s="155"/>
      <c r="AP399" s="155"/>
      <c r="AQ399" s="155"/>
      <c r="AR399" s="155"/>
      <c r="AS399" s="155"/>
      <c r="AT399" s="155"/>
      <c r="AU399" s="155"/>
      <c r="AV399" s="155"/>
      <c r="AW399" s="155"/>
      <c r="AX399" s="155"/>
      <c r="AY399" s="155"/>
      <c r="AZ399" s="155"/>
      <c r="BA399" s="155"/>
      <c r="BB399" s="155"/>
      <c r="BC399" s="155"/>
      <c r="BD399" s="155"/>
      <c r="BE399" s="155"/>
      <c r="BF399" s="155"/>
      <c r="BG399" s="155"/>
      <c r="BH399" s="155"/>
      <c r="BI399" s="155"/>
      <c r="BJ399" s="155"/>
      <c r="BK399" s="155"/>
      <c r="BL399" s="155"/>
      <c r="BM399" s="155"/>
      <c r="BN399" s="155"/>
      <c r="BO399" s="155"/>
      <c r="BP399" s="155"/>
      <c r="BQ399" s="155"/>
      <c r="BR399" s="155"/>
      <c r="BS399" s="155"/>
      <c r="BT399" s="155"/>
      <c r="BU399" s="155"/>
      <c r="BV399" s="155"/>
      <c r="BW399" s="155"/>
      <c r="BX399" s="155"/>
      <c r="BY399" s="155"/>
      <c r="BZ399" s="155"/>
      <c r="CA399" s="155"/>
      <c r="CB399" s="155"/>
      <c r="CC399" s="155"/>
      <c r="CD399" s="155"/>
      <c r="CE399" s="155"/>
      <c r="CF399" s="155"/>
      <c r="CG399" s="155"/>
      <c r="CH399" s="155"/>
      <c r="CI399" s="10"/>
    </row>
    <row r="400" spans="1:87" x14ac:dyDescent="0.2">
      <c r="A400" s="8"/>
      <c r="B400" s="218"/>
      <c r="C400" s="218"/>
      <c r="D400" s="155"/>
      <c r="E400" s="155"/>
      <c r="F400" s="155"/>
      <c r="G400" s="155"/>
      <c r="H400" s="230"/>
      <c r="I400" s="257"/>
      <c r="J400" s="257"/>
      <c r="K400" s="218"/>
      <c r="L400" s="218"/>
      <c r="M400" s="247"/>
      <c r="N400" s="247"/>
      <c r="O400" s="247"/>
      <c r="P400" s="247"/>
      <c r="Q400" s="218"/>
      <c r="R400" s="155"/>
      <c r="S400" s="155"/>
      <c r="T400" s="155"/>
      <c r="U400" s="155"/>
      <c r="V400" s="155"/>
      <c r="W400" s="155"/>
      <c r="X400" s="155"/>
      <c r="Y400" s="155"/>
      <c r="Z400" s="155"/>
      <c r="AA400" s="155"/>
      <c r="AB400" s="155"/>
      <c r="AC400" s="155"/>
      <c r="AD400" s="155"/>
      <c r="AE400" s="155"/>
      <c r="AF400" s="155"/>
      <c r="AG400" s="155"/>
      <c r="AH400" s="155"/>
      <c r="AI400" s="155"/>
      <c r="AJ400" s="155"/>
      <c r="AK400" s="155"/>
      <c r="AL400" s="155"/>
      <c r="AM400" s="155"/>
      <c r="AN400" s="155"/>
      <c r="AO400" s="155"/>
      <c r="AP400" s="155"/>
      <c r="AQ400" s="155"/>
      <c r="AR400" s="155"/>
      <c r="AS400" s="155"/>
      <c r="AT400" s="155"/>
      <c r="AU400" s="155"/>
      <c r="AV400" s="155"/>
      <c r="AW400" s="155"/>
      <c r="AX400" s="155"/>
      <c r="AY400" s="155"/>
      <c r="AZ400" s="155"/>
      <c r="BA400" s="155"/>
      <c r="BB400" s="155"/>
      <c r="BC400" s="155"/>
      <c r="BD400" s="155"/>
      <c r="BE400" s="155"/>
      <c r="BF400" s="155"/>
      <c r="BG400" s="155"/>
      <c r="BH400" s="155"/>
      <c r="BI400" s="155"/>
      <c r="BJ400" s="155"/>
      <c r="BK400" s="155"/>
      <c r="BL400" s="155"/>
      <c r="BM400" s="155"/>
      <c r="BN400" s="155"/>
      <c r="BO400" s="155"/>
      <c r="BP400" s="155"/>
      <c r="BQ400" s="155"/>
      <c r="BR400" s="155"/>
      <c r="BS400" s="155"/>
      <c r="BT400" s="155"/>
      <c r="BU400" s="155"/>
      <c r="BV400" s="155"/>
      <c r="BW400" s="155"/>
      <c r="BX400" s="155"/>
      <c r="BY400" s="155"/>
      <c r="BZ400" s="155"/>
      <c r="CA400" s="155"/>
      <c r="CB400" s="155"/>
      <c r="CC400" s="155"/>
      <c r="CD400" s="155"/>
      <c r="CE400" s="155"/>
      <c r="CF400" s="155"/>
      <c r="CG400" s="155"/>
      <c r="CH400" s="155"/>
      <c r="CI400" s="10"/>
    </row>
    <row r="401" spans="1:87" x14ac:dyDescent="0.2">
      <c r="A401" s="8"/>
      <c r="B401" s="218"/>
      <c r="C401" s="218"/>
      <c r="D401" s="155"/>
      <c r="E401" s="155"/>
      <c r="F401" s="155"/>
      <c r="G401" s="155"/>
      <c r="H401" s="230"/>
      <c r="I401" s="257"/>
      <c r="J401" s="257"/>
      <c r="K401" s="218"/>
      <c r="L401" s="218"/>
      <c r="M401" s="247"/>
      <c r="N401" s="247"/>
      <c r="O401" s="247"/>
      <c r="P401" s="247"/>
      <c r="Q401" s="218"/>
      <c r="R401" s="155"/>
      <c r="S401" s="155"/>
      <c r="T401" s="155"/>
      <c r="U401" s="155"/>
      <c r="V401" s="155"/>
      <c r="W401" s="155"/>
      <c r="X401" s="155"/>
      <c r="Y401" s="155"/>
      <c r="Z401" s="155"/>
      <c r="AA401" s="155"/>
      <c r="AB401" s="155"/>
      <c r="AC401" s="155"/>
      <c r="AD401" s="155"/>
      <c r="AE401" s="155"/>
      <c r="AF401" s="155"/>
      <c r="AG401" s="155"/>
      <c r="AH401" s="155"/>
      <c r="AI401" s="155"/>
      <c r="AJ401" s="155"/>
      <c r="AK401" s="155"/>
      <c r="AL401" s="155"/>
      <c r="AM401" s="155"/>
      <c r="AN401" s="155"/>
      <c r="AO401" s="155"/>
      <c r="AP401" s="155"/>
      <c r="AQ401" s="155"/>
      <c r="AR401" s="155"/>
      <c r="AS401" s="155"/>
      <c r="AT401" s="155"/>
      <c r="AU401" s="155"/>
      <c r="AV401" s="155"/>
      <c r="AW401" s="155"/>
      <c r="AX401" s="155"/>
      <c r="AY401" s="155"/>
      <c r="AZ401" s="155"/>
      <c r="BA401" s="155"/>
      <c r="BB401" s="155"/>
      <c r="BC401" s="155"/>
      <c r="BD401" s="155"/>
      <c r="BE401" s="155"/>
      <c r="BF401" s="155"/>
      <c r="BG401" s="155"/>
      <c r="BH401" s="155"/>
      <c r="BI401" s="155"/>
      <c r="BJ401" s="155"/>
      <c r="BK401" s="155"/>
      <c r="BL401" s="155"/>
      <c r="BM401" s="155"/>
      <c r="BN401" s="155"/>
      <c r="BO401" s="155"/>
      <c r="BP401" s="155"/>
      <c r="BQ401" s="155"/>
      <c r="BR401" s="155"/>
      <c r="BS401" s="155"/>
      <c r="BT401" s="155"/>
      <c r="BU401" s="155"/>
      <c r="BV401" s="155"/>
      <c r="BW401" s="155"/>
      <c r="BX401" s="155"/>
      <c r="BY401" s="155"/>
      <c r="BZ401" s="155"/>
      <c r="CA401" s="155"/>
      <c r="CB401" s="155"/>
      <c r="CC401" s="155"/>
      <c r="CD401" s="155"/>
      <c r="CE401" s="155"/>
      <c r="CF401" s="155"/>
      <c r="CG401" s="155"/>
      <c r="CH401" s="155"/>
      <c r="CI401" s="10"/>
    </row>
    <row r="402" spans="1:87" x14ac:dyDescent="0.2">
      <c r="A402" s="8"/>
      <c r="B402" s="218"/>
      <c r="C402" s="218"/>
      <c r="D402" s="155"/>
      <c r="E402" s="155"/>
      <c r="F402" s="155"/>
      <c r="G402" s="155"/>
      <c r="H402" s="230"/>
      <c r="I402" s="257"/>
      <c r="J402" s="257"/>
      <c r="K402" s="218"/>
      <c r="L402" s="218"/>
      <c r="M402" s="247"/>
      <c r="N402" s="247"/>
      <c r="O402" s="247"/>
      <c r="P402" s="247"/>
      <c r="Q402" s="218"/>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c r="BT402" s="155"/>
      <c r="BU402" s="155"/>
      <c r="BV402" s="155"/>
      <c r="BW402" s="155"/>
      <c r="BX402" s="155"/>
      <c r="BY402" s="155"/>
      <c r="BZ402" s="155"/>
      <c r="CA402" s="155"/>
      <c r="CB402" s="155"/>
      <c r="CC402" s="155"/>
      <c r="CD402" s="155"/>
      <c r="CE402" s="155"/>
      <c r="CF402" s="155"/>
      <c r="CG402" s="155"/>
      <c r="CH402" s="155"/>
      <c r="CI402" s="10"/>
    </row>
    <row r="403" spans="1:87" x14ac:dyDescent="0.2">
      <c r="A403" s="8"/>
      <c r="B403" s="218"/>
      <c r="C403" s="218"/>
      <c r="D403" s="155"/>
      <c r="E403" s="155"/>
      <c r="F403" s="155"/>
      <c r="G403" s="155"/>
      <c r="H403" s="230"/>
      <c r="I403" s="257"/>
      <c r="J403" s="257"/>
      <c r="K403" s="218"/>
      <c r="L403" s="218"/>
      <c r="M403" s="247"/>
      <c r="N403" s="247"/>
      <c r="O403" s="247"/>
      <c r="P403" s="247"/>
      <c r="Q403" s="218"/>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c r="BT403" s="155"/>
      <c r="BU403" s="155"/>
      <c r="BV403" s="155"/>
      <c r="BW403" s="155"/>
      <c r="BX403" s="155"/>
      <c r="BY403" s="155"/>
      <c r="BZ403" s="155"/>
      <c r="CA403" s="155"/>
      <c r="CB403" s="155"/>
      <c r="CC403" s="155"/>
      <c r="CD403" s="155"/>
      <c r="CE403" s="155"/>
      <c r="CF403" s="155"/>
      <c r="CG403" s="155"/>
      <c r="CH403" s="155"/>
      <c r="CI403" s="10"/>
    </row>
    <row r="404" spans="1:87" x14ac:dyDescent="0.2">
      <c r="A404" s="8"/>
      <c r="B404" s="218"/>
      <c r="C404" s="218"/>
      <c r="D404" s="155"/>
      <c r="E404" s="155"/>
      <c r="F404" s="155"/>
      <c r="G404" s="155"/>
      <c r="H404" s="230"/>
      <c r="I404" s="257"/>
      <c r="J404" s="257"/>
      <c r="K404" s="218"/>
      <c r="L404" s="218"/>
      <c r="M404" s="247"/>
      <c r="N404" s="247"/>
      <c r="O404" s="247"/>
      <c r="P404" s="247"/>
      <c r="Q404" s="218"/>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c r="BT404" s="155"/>
      <c r="BU404" s="155"/>
      <c r="BV404" s="155"/>
      <c r="BW404" s="155"/>
      <c r="BX404" s="155"/>
      <c r="BY404" s="155"/>
      <c r="BZ404" s="155"/>
      <c r="CA404" s="155"/>
      <c r="CB404" s="155"/>
      <c r="CC404" s="155"/>
      <c r="CD404" s="155"/>
      <c r="CE404" s="155"/>
      <c r="CF404" s="155"/>
      <c r="CG404" s="155"/>
      <c r="CH404" s="155"/>
      <c r="CI404" s="10"/>
    </row>
    <row r="405" spans="1:87" x14ac:dyDescent="0.2">
      <c r="A405" s="8"/>
      <c r="B405" s="218"/>
      <c r="C405" s="218"/>
      <c r="D405" s="155"/>
      <c r="E405" s="155"/>
      <c r="F405" s="155"/>
      <c r="G405" s="155"/>
      <c r="H405" s="230"/>
      <c r="I405" s="257"/>
      <c r="J405" s="257"/>
      <c r="K405" s="218"/>
      <c r="L405" s="218"/>
      <c r="M405" s="247"/>
      <c r="N405" s="247"/>
      <c r="O405" s="247"/>
      <c r="P405" s="247"/>
      <c r="Q405" s="218"/>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c r="BT405" s="155"/>
      <c r="BU405" s="155"/>
      <c r="BV405" s="155"/>
      <c r="BW405" s="155"/>
      <c r="BX405" s="155"/>
      <c r="BY405" s="155"/>
      <c r="BZ405" s="155"/>
      <c r="CA405" s="155"/>
      <c r="CB405" s="155"/>
      <c r="CC405" s="155"/>
      <c r="CD405" s="155"/>
      <c r="CE405" s="155"/>
      <c r="CF405" s="155"/>
      <c r="CG405" s="155"/>
      <c r="CH405" s="155"/>
      <c r="CI405" s="10"/>
    </row>
    <row r="406" spans="1:87" x14ac:dyDescent="0.2">
      <c r="A406" s="8"/>
      <c r="B406" s="218"/>
      <c r="C406" s="218"/>
      <c r="D406" s="155"/>
      <c r="E406" s="155"/>
      <c r="F406" s="155"/>
      <c r="G406" s="155"/>
      <c r="H406" s="230"/>
      <c r="I406" s="257"/>
      <c r="J406" s="257"/>
      <c r="K406" s="218"/>
      <c r="L406" s="218"/>
      <c r="M406" s="247"/>
      <c r="N406" s="247"/>
      <c r="O406" s="247"/>
      <c r="P406" s="247"/>
      <c r="Q406" s="218"/>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c r="BT406" s="155"/>
      <c r="BU406" s="155"/>
      <c r="BV406" s="155"/>
      <c r="BW406" s="155"/>
      <c r="BX406" s="155"/>
      <c r="BY406" s="155"/>
      <c r="BZ406" s="155"/>
      <c r="CA406" s="155"/>
      <c r="CB406" s="155"/>
      <c r="CC406" s="155"/>
      <c r="CD406" s="155"/>
      <c r="CE406" s="155"/>
      <c r="CF406" s="155"/>
      <c r="CG406" s="155"/>
      <c r="CH406" s="155"/>
      <c r="CI406" s="10"/>
    </row>
    <row r="407" spans="1:87" x14ac:dyDescent="0.2">
      <c r="A407" s="8"/>
      <c r="B407" s="218"/>
      <c r="C407" s="218"/>
      <c r="D407" s="155"/>
      <c r="E407" s="155"/>
      <c r="F407" s="155"/>
      <c r="G407" s="155"/>
      <c r="H407" s="230"/>
      <c r="I407" s="257"/>
      <c r="J407" s="257"/>
      <c r="K407" s="218"/>
      <c r="L407" s="218"/>
      <c r="M407" s="247"/>
      <c r="N407" s="247"/>
      <c r="O407" s="247"/>
      <c r="P407" s="247"/>
      <c r="Q407" s="218"/>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c r="BT407" s="155"/>
      <c r="BU407" s="155"/>
      <c r="BV407" s="155"/>
      <c r="BW407" s="155"/>
      <c r="BX407" s="155"/>
      <c r="BY407" s="155"/>
      <c r="BZ407" s="155"/>
      <c r="CA407" s="155"/>
      <c r="CB407" s="155"/>
      <c r="CC407" s="155"/>
      <c r="CD407" s="155"/>
      <c r="CE407" s="155"/>
      <c r="CF407" s="155"/>
      <c r="CG407" s="155"/>
      <c r="CH407" s="155"/>
      <c r="CI407" s="10"/>
    </row>
    <row r="408" spans="1:87" x14ac:dyDescent="0.2">
      <c r="A408" s="8"/>
      <c r="B408" s="218"/>
      <c r="C408" s="218"/>
      <c r="D408" s="155"/>
      <c r="E408" s="155"/>
      <c r="F408" s="155"/>
      <c r="G408" s="155"/>
      <c r="H408" s="230"/>
      <c r="I408" s="257"/>
      <c r="J408" s="257"/>
      <c r="K408" s="218"/>
      <c r="L408" s="218"/>
      <c r="M408" s="247"/>
      <c r="N408" s="247"/>
      <c r="O408" s="247"/>
      <c r="P408" s="247"/>
      <c r="Q408" s="218"/>
      <c r="R408" s="155"/>
      <c r="S408" s="155"/>
      <c r="T408" s="155"/>
      <c r="U408" s="155"/>
      <c r="V408" s="155"/>
      <c r="W408" s="155"/>
      <c r="X408" s="155"/>
      <c r="Y408" s="155"/>
      <c r="Z408" s="155"/>
      <c r="AA408" s="155"/>
      <c r="AB408" s="155"/>
      <c r="AC408" s="155"/>
      <c r="AD408" s="155"/>
      <c r="AE408" s="155"/>
      <c r="AF408" s="155"/>
      <c r="AG408" s="155"/>
      <c r="AH408" s="155"/>
      <c r="AI408" s="155"/>
      <c r="AJ408" s="155"/>
      <c r="AK408" s="155"/>
      <c r="AL408" s="155"/>
      <c r="AM408" s="155"/>
      <c r="AN408" s="155"/>
      <c r="AO408" s="155"/>
      <c r="AP408" s="155"/>
      <c r="AQ408" s="155"/>
      <c r="AR408" s="155"/>
      <c r="AS408" s="155"/>
      <c r="AT408" s="155"/>
      <c r="AU408" s="155"/>
      <c r="AV408" s="155"/>
      <c r="AW408" s="155"/>
      <c r="AX408" s="155"/>
      <c r="AY408" s="155"/>
      <c r="AZ408" s="155"/>
      <c r="BA408" s="155"/>
      <c r="BB408" s="155"/>
      <c r="BC408" s="155"/>
      <c r="BD408" s="155"/>
      <c r="BE408" s="155"/>
      <c r="BF408" s="155"/>
      <c r="BG408" s="155"/>
      <c r="BH408" s="155"/>
      <c r="BI408" s="155"/>
      <c r="BJ408" s="155"/>
      <c r="BK408" s="155"/>
      <c r="BL408" s="155"/>
      <c r="BM408" s="155"/>
      <c r="BN408" s="155"/>
      <c r="BO408" s="155"/>
      <c r="BP408" s="155"/>
      <c r="BQ408" s="155"/>
      <c r="BR408" s="155"/>
      <c r="BS408" s="155"/>
      <c r="BT408" s="155"/>
      <c r="BU408" s="155"/>
      <c r="BV408" s="155"/>
      <c r="BW408" s="155"/>
      <c r="BX408" s="155"/>
      <c r="BY408" s="155"/>
      <c r="BZ408" s="155"/>
      <c r="CA408" s="155"/>
      <c r="CB408" s="155"/>
      <c r="CC408" s="155"/>
      <c r="CD408" s="155"/>
      <c r="CE408" s="155"/>
      <c r="CF408" s="155"/>
      <c r="CG408" s="155"/>
      <c r="CH408" s="155"/>
      <c r="CI408" s="10"/>
    </row>
    <row r="409" spans="1:87" x14ac:dyDescent="0.2">
      <c r="A409" s="8"/>
      <c r="B409" s="218"/>
      <c r="C409" s="218"/>
      <c r="D409" s="155"/>
      <c r="E409" s="155"/>
      <c r="F409" s="155"/>
      <c r="G409" s="155"/>
      <c r="H409" s="230"/>
      <c r="I409" s="257"/>
      <c r="J409" s="257"/>
      <c r="K409" s="218"/>
      <c r="L409" s="218"/>
      <c r="M409" s="247"/>
      <c r="N409" s="247"/>
      <c r="O409" s="247"/>
      <c r="P409" s="247"/>
      <c r="Q409" s="218"/>
      <c r="R409" s="155"/>
      <c r="S409" s="155"/>
      <c r="T409" s="155"/>
      <c r="U409" s="155"/>
      <c r="V409" s="155"/>
      <c r="W409" s="155"/>
      <c r="X409" s="155"/>
      <c r="Y409" s="155"/>
      <c r="Z409" s="155"/>
      <c r="AA409" s="155"/>
      <c r="AB409" s="155"/>
      <c r="AC409" s="155"/>
      <c r="AD409" s="155"/>
      <c r="AE409" s="155"/>
      <c r="AF409" s="155"/>
      <c r="AG409" s="155"/>
      <c r="AH409" s="155"/>
      <c r="AI409" s="155"/>
      <c r="AJ409" s="155"/>
      <c r="AK409" s="155"/>
      <c r="AL409" s="155"/>
      <c r="AM409" s="155"/>
      <c r="AN409" s="155"/>
      <c r="AO409" s="155"/>
      <c r="AP409" s="155"/>
      <c r="AQ409" s="155"/>
      <c r="AR409" s="155"/>
      <c r="AS409" s="155"/>
      <c r="AT409" s="155"/>
      <c r="AU409" s="155"/>
      <c r="AV409" s="155"/>
      <c r="AW409" s="155"/>
      <c r="AX409" s="155"/>
      <c r="AY409" s="155"/>
      <c r="AZ409" s="155"/>
      <c r="BA409" s="155"/>
      <c r="BB409" s="155"/>
      <c r="BC409" s="155"/>
      <c r="BD409" s="155"/>
      <c r="BE409" s="155"/>
      <c r="BF409" s="155"/>
      <c r="BG409" s="155"/>
      <c r="BH409" s="155"/>
      <c r="BI409" s="155"/>
      <c r="BJ409" s="155"/>
      <c r="BK409" s="155"/>
      <c r="BL409" s="155"/>
      <c r="BM409" s="155"/>
      <c r="BN409" s="155"/>
      <c r="BO409" s="155"/>
      <c r="BP409" s="155"/>
      <c r="BQ409" s="155"/>
      <c r="BR409" s="155"/>
      <c r="BS409" s="155"/>
      <c r="BT409" s="155"/>
      <c r="BU409" s="155"/>
      <c r="BV409" s="155"/>
      <c r="BW409" s="155"/>
      <c r="BX409" s="155"/>
      <c r="BY409" s="155"/>
      <c r="BZ409" s="155"/>
      <c r="CA409" s="155"/>
      <c r="CB409" s="155"/>
      <c r="CC409" s="155"/>
      <c r="CD409" s="155"/>
      <c r="CE409" s="155"/>
      <c r="CF409" s="155"/>
      <c r="CG409" s="155"/>
      <c r="CH409" s="155"/>
      <c r="CI409" s="10"/>
    </row>
    <row r="410" spans="1:87" x14ac:dyDescent="0.2">
      <c r="A410" s="8"/>
      <c r="B410" s="218"/>
      <c r="C410" s="218"/>
      <c r="D410" s="155"/>
      <c r="E410" s="155"/>
      <c r="F410" s="155"/>
      <c r="G410" s="155"/>
      <c r="H410" s="230"/>
      <c r="I410" s="257"/>
      <c r="J410" s="257"/>
      <c r="K410" s="218"/>
      <c r="L410" s="218"/>
      <c r="M410" s="247"/>
      <c r="N410" s="247"/>
      <c r="O410" s="247"/>
      <c r="P410" s="247"/>
      <c r="Q410" s="218"/>
      <c r="R410" s="155"/>
      <c r="S410" s="155"/>
      <c r="T410" s="155"/>
      <c r="U410" s="155"/>
      <c r="V410" s="155"/>
      <c r="W410" s="155"/>
      <c r="X410" s="155"/>
      <c r="Y410" s="155"/>
      <c r="Z410" s="155"/>
      <c r="AA410" s="155"/>
      <c r="AB410" s="155"/>
      <c r="AC410" s="155"/>
      <c r="AD410" s="155"/>
      <c r="AE410" s="155"/>
      <c r="AF410" s="155"/>
      <c r="AG410" s="155"/>
      <c r="AH410" s="155"/>
      <c r="AI410" s="155"/>
      <c r="AJ410" s="155"/>
      <c r="AK410" s="155"/>
      <c r="AL410" s="155"/>
      <c r="AM410" s="155"/>
      <c r="AN410" s="155"/>
      <c r="AO410" s="155"/>
      <c r="AP410" s="155"/>
      <c r="AQ410" s="155"/>
      <c r="AR410" s="155"/>
      <c r="AS410" s="155"/>
      <c r="AT410" s="155"/>
      <c r="AU410" s="155"/>
      <c r="AV410" s="155"/>
      <c r="AW410" s="155"/>
      <c r="AX410" s="155"/>
      <c r="AY410" s="155"/>
      <c r="AZ410" s="155"/>
      <c r="BA410" s="155"/>
      <c r="BB410" s="155"/>
      <c r="BC410" s="155"/>
      <c r="BD410" s="155"/>
      <c r="BE410" s="155"/>
      <c r="BF410" s="155"/>
      <c r="BG410" s="155"/>
      <c r="BH410" s="155"/>
      <c r="BI410" s="155"/>
      <c r="BJ410" s="155"/>
      <c r="BK410" s="155"/>
      <c r="BL410" s="155"/>
      <c r="BM410" s="155"/>
      <c r="BN410" s="155"/>
      <c r="BO410" s="155"/>
      <c r="BP410" s="155"/>
      <c r="BQ410" s="155"/>
      <c r="BR410" s="155"/>
      <c r="BS410" s="155"/>
      <c r="BT410" s="155"/>
      <c r="BU410" s="155"/>
      <c r="BV410" s="155"/>
      <c r="BW410" s="155"/>
      <c r="BX410" s="155"/>
      <c r="BY410" s="155"/>
      <c r="BZ410" s="155"/>
      <c r="CA410" s="155"/>
      <c r="CB410" s="155"/>
      <c r="CC410" s="155"/>
      <c r="CD410" s="155"/>
      <c r="CE410" s="155"/>
      <c r="CF410" s="155"/>
      <c r="CG410" s="155"/>
      <c r="CH410" s="155"/>
      <c r="CI410" s="10"/>
    </row>
    <row r="411" spans="1:87" x14ac:dyDescent="0.2">
      <c r="A411" s="8"/>
      <c r="B411" s="218"/>
      <c r="C411" s="218"/>
      <c r="D411" s="155"/>
      <c r="E411" s="155"/>
      <c r="F411" s="155"/>
      <c r="G411" s="155"/>
      <c r="H411" s="230"/>
      <c r="I411" s="257"/>
      <c r="J411" s="257"/>
      <c r="K411" s="218"/>
      <c r="L411" s="218"/>
      <c r="M411" s="247"/>
      <c r="N411" s="247"/>
      <c r="O411" s="247"/>
      <c r="P411" s="247"/>
      <c r="Q411" s="218"/>
      <c r="R411" s="155"/>
      <c r="S411" s="155"/>
      <c r="T411" s="155"/>
      <c r="U411" s="155"/>
      <c r="V411" s="155"/>
      <c r="W411" s="155"/>
      <c r="X411" s="155"/>
      <c r="Y411" s="155"/>
      <c r="Z411" s="155"/>
      <c r="AA411" s="155"/>
      <c r="AB411" s="155"/>
      <c r="AC411" s="155"/>
      <c r="AD411" s="155"/>
      <c r="AE411" s="155"/>
      <c r="AF411" s="155"/>
      <c r="AG411" s="155"/>
      <c r="AH411" s="155"/>
      <c r="AI411" s="155"/>
      <c r="AJ411" s="155"/>
      <c r="AK411" s="155"/>
      <c r="AL411" s="155"/>
      <c r="AM411" s="155"/>
      <c r="AN411" s="155"/>
      <c r="AO411" s="155"/>
      <c r="AP411" s="155"/>
      <c r="AQ411" s="155"/>
      <c r="AR411" s="155"/>
      <c r="AS411" s="155"/>
      <c r="AT411" s="155"/>
      <c r="AU411" s="155"/>
      <c r="AV411" s="155"/>
      <c r="AW411" s="155"/>
      <c r="AX411" s="155"/>
      <c r="AY411" s="155"/>
      <c r="AZ411" s="155"/>
      <c r="BA411" s="155"/>
      <c r="BB411" s="155"/>
      <c r="BC411" s="155"/>
      <c r="BD411" s="155"/>
      <c r="BE411" s="155"/>
      <c r="BF411" s="155"/>
      <c r="BG411" s="155"/>
      <c r="BH411" s="155"/>
      <c r="BI411" s="155"/>
      <c r="BJ411" s="155"/>
      <c r="BK411" s="155"/>
      <c r="BL411" s="155"/>
      <c r="BM411" s="155"/>
      <c r="BN411" s="155"/>
      <c r="BO411" s="155"/>
      <c r="BP411" s="155"/>
      <c r="BQ411" s="155"/>
      <c r="BR411" s="155"/>
      <c r="BS411" s="155"/>
      <c r="BT411" s="155"/>
      <c r="BU411" s="155"/>
      <c r="BV411" s="155"/>
      <c r="BW411" s="155"/>
      <c r="BX411" s="155"/>
      <c r="BY411" s="155"/>
      <c r="BZ411" s="155"/>
      <c r="CA411" s="155"/>
      <c r="CB411" s="155"/>
      <c r="CC411" s="155"/>
      <c r="CD411" s="155"/>
      <c r="CE411" s="155"/>
      <c r="CF411" s="155"/>
      <c r="CG411" s="155"/>
      <c r="CH411" s="155"/>
      <c r="CI411" s="10"/>
    </row>
    <row r="412" spans="1:87" x14ac:dyDescent="0.2">
      <c r="A412" s="8"/>
      <c r="B412" s="218"/>
      <c r="C412" s="218"/>
      <c r="D412" s="155"/>
      <c r="E412" s="155"/>
      <c r="F412" s="155"/>
      <c r="G412" s="155"/>
      <c r="H412" s="230"/>
      <c r="I412" s="257"/>
      <c r="J412" s="257"/>
      <c r="K412" s="218"/>
      <c r="L412" s="218"/>
      <c r="M412" s="247"/>
      <c r="N412" s="247"/>
      <c r="O412" s="247"/>
      <c r="P412" s="247"/>
      <c r="Q412" s="218"/>
      <c r="R412" s="155"/>
      <c r="S412" s="155"/>
      <c r="T412" s="155"/>
      <c r="U412" s="155"/>
      <c r="V412" s="155"/>
      <c r="W412" s="155"/>
      <c r="X412" s="155"/>
      <c r="Y412" s="155"/>
      <c r="Z412" s="155"/>
      <c r="AA412" s="155"/>
      <c r="AB412" s="155"/>
      <c r="AC412" s="155"/>
      <c r="AD412" s="155"/>
      <c r="AE412" s="155"/>
      <c r="AF412" s="155"/>
      <c r="AG412" s="155"/>
      <c r="AH412" s="155"/>
      <c r="AI412" s="155"/>
      <c r="AJ412" s="155"/>
      <c r="AK412" s="155"/>
      <c r="AL412" s="155"/>
      <c r="AM412" s="155"/>
      <c r="AN412" s="155"/>
      <c r="AO412" s="155"/>
      <c r="AP412" s="155"/>
      <c r="AQ412" s="155"/>
      <c r="AR412" s="155"/>
      <c r="AS412" s="155"/>
      <c r="AT412" s="155"/>
      <c r="AU412" s="155"/>
      <c r="AV412" s="155"/>
      <c r="AW412" s="155"/>
      <c r="AX412" s="155"/>
      <c r="AY412" s="155"/>
      <c r="AZ412" s="155"/>
      <c r="BA412" s="155"/>
      <c r="BB412" s="155"/>
      <c r="BC412" s="155"/>
      <c r="BD412" s="155"/>
      <c r="BE412" s="155"/>
      <c r="BF412" s="155"/>
      <c r="BG412" s="155"/>
      <c r="BH412" s="155"/>
      <c r="BI412" s="155"/>
      <c r="BJ412" s="155"/>
      <c r="BK412" s="155"/>
      <c r="BL412" s="155"/>
      <c r="BM412" s="155"/>
      <c r="BN412" s="155"/>
      <c r="BO412" s="155"/>
      <c r="BP412" s="155"/>
      <c r="BQ412" s="155"/>
      <c r="BR412" s="155"/>
      <c r="BS412" s="155"/>
      <c r="BT412" s="155"/>
      <c r="BU412" s="155"/>
      <c r="BV412" s="155"/>
      <c r="BW412" s="155"/>
      <c r="BX412" s="155"/>
      <c r="BY412" s="155"/>
      <c r="BZ412" s="155"/>
      <c r="CA412" s="155"/>
      <c r="CB412" s="155"/>
      <c r="CC412" s="155"/>
      <c r="CD412" s="155"/>
      <c r="CE412" s="155"/>
      <c r="CF412" s="155"/>
      <c r="CG412" s="155"/>
      <c r="CH412" s="155"/>
      <c r="CI412" s="10"/>
    </row>
    <row r="413" spans="1:87" x14ac:dyDescent="0.2">
      <c r="A413" s="8"/>
      <c r="B413" s="218"/>
      <c r="C413" s="218"/>
      <c r="D413" s="155"/>
      <c r="E413" s="155"/>
      <c r="F413" s="155"/>
      <c r="G413" s="155"/>
      <c r="H413" s="230"/>
      <c r="I413" s="257"/>
      <c r="J413" s="257"/>
      <c r="K413" s="218"/>
      <c r="L413" s="218"/>
      <c r="M413" s="247"/>
      <c r="N413" s="247"/>
      <c r="O413" s="247"/>
      <c r="P413" s="247"/>
      <c r="Q413" s="218"/>
      <c r="R413" s="155"/>
      <c r="S413" s="155"/>
      <c r="T413" s="155"/>
      <c r="U413" s="155"/>
      <c r="V413" s="155"/>
      <c r="W413" s="155"/>
      <c r="X413" s="155"/>
      <c r="Y413" s="155"/>
      <c r="Z413" s="155"/>
      <c r="AA413" s="155"/>
      <c r="AB413" s="155"/>
      <c r="AC413" s="155"/>
      <c r="AD413" s="155"/>
      <c r="AE413" s="155"/>
      <c r="AF413" s="155"/>
      <c r="AG413" s="155"/>
      <c r="AH413" s="155"/>
      <c r="AI413" s="155"/>
      <c r="AJ413" s="155"/>
      <c r="AK413" s="155"/>
      <c r="AL413" s="155"/>
      <c r="AM413" s="155"/>
      <c r="AN413" s="155"/>
      <c r="AO413" s="155"/>
      <c r="AP413" s="155"/>
      <c r="AQ413" s="155"/>
      <c r="AR413" s="155"/>
      <c r="AS413" s="155"/>
      <c r="AT413" s="155"/>
      <c r="AU413" s="155"/>
      <c r="AV413" s="155"/>
      <c r="AW413" s="155"/>
      <c r="AX413" s="155"/>
      <c r="AY413" s="155"/>
      <c r="AZ413" s="155"/>
      <c r="BA413" s="155"/>
      <c r="BB413" s="155"/>
      <c r="BC413" s="155"/>
      <c r="BD413" s="155"/>
      <c r="BE413" s="155"/>
      <c r="BF413" s="155"/>
      <c r="BG413" s="155"/>
      <c r="BH413" s="155"/>
      <c r="BI413" s="155"/>
      <c r="BJ413" s="155"/>
      <c r="BK413" s="155"/>
      <c r="BL413" s="155"/>
      <c r="BM413" s="155"/>
      <c r="BN413" s="155"/>
      <c r="BO413" s="155"/>
      <c r="BP413" s="155"/>
      <c r="BQ413" s="155"/>
      <c r="BR413" s="155"/>
      <c r="BS413" s="155"/>
      <c r="BT413" s="155"/>
      <c r="BU413" s="155"/>
      <c r="BV413" s="155"/>
      <c r="BW413" s="155"/>
      <c r="BX413" s="155"/>
      <c r="BY413" s="155"/>
      <c r="BZ413" s="155"/>
      <c r="CA413" s="155"/>
      <c r="CB413" s="155"/>
      <c r="CC413" s="155"/>
      <c r="CD413" s="155"/>
      <c r="CE413" s="155"/>
      <c r="CF413" s="155"/>
      <c r="CG413" s="155"/>
      <c r="CH413" s="155"/>
      <c r="CI413" s="10"/>
    </row>
    <row r="414" spans="1:87" x14ac:dyDescent="0.2">
      <c r="A414" s="8"/>
      <c r="B414" s="218"/>
      <c r="C414" s="218"/>
      <c r="D414" s="155"/>
      <c r="E414" s="155"/>
      <c r="F414" s="155"/>
      <c r="G414" s="155"/>
      <c r="H414" s="230"/>
      <c r="I414" s="257"/>
      <c r="J414" s="257"/>
      <c r="K414" s="218"/>
      <c r="L414" s="218"/>
      <c r="M414" s="247"/>
      <c r="N414" s="247"/>
      <c r="O414" s="247"/>
      <c r="P414" s="247"/>
      <c r="Q414" s="218"/>
      <c r="R414" s="155"/>
      <c r="S414" s="155"/>
      <c r="T414" s="155"/>
      <c r="U414" s="155"/>
      <c r="V414" s="155"/>
      <c r="W414" s="155"/>
      <c r="X414" s="155"/>
      <c r="Y414" s="155"/>
      <c r="Z414" s="155"/>
      <c r="AA414" s="155"/>
      <c r="AB414" s="155"/>
      <c r="AC414" s="155"/>
      <c r="AD414" s="155"/>
      <c r="AE414" s="155"/>
      <c r="AF414" s="155"/>
      <c r="AG414" s="155"/>
      <c r="AH414" s="155"/>
      <c r="AI414" s="155"/>
      <c r="AJ414" s="155"/>
      <c r="AK414" s="155"/>
      <c r="AL414" s="155"/>
      <c r="AM414" s="155"/>
      <c r="AN414" s="155"/>
      <c r="AO414" s="155"/>
      <c r="AP414" s="155"/>
      <c r="AQ414" s="155"/>
      <c r="AR414" s="155"/>
      <c r="AS414" s="155"/>
      <c r="AT414" s="155"/>
      <c r="AU414" s="155"/>
      <c r="AV414" s="155"/>
      <c r="AW414" s="155"/>
      <c r="AX414" s="155"/>
      <c r="AY414" s="155"/>
      <c r="AZ414" s="155"/>
      <c r="BA414" s="155"/>
      <c r="BB414" s="155"/>
      <c r="BC414" s="155"/>
      <c r="BD414" s="155"/>
      <c r="BE414" s="155"/>
      <c r="BF414" s="155"/>
      <c r="BG414" s="155"/>
      <c r="BH414" s="155"/>
      <c r="BI414" s="155"/>
      <c r="BJ414" s="155"/>
      <c r="BK414" s="155"/>
      <c r="BL414" s="155"/>
      <c r="BM414" s="155"/>
      <c r="BN414" s="155"/>
      <c r="BO414" s="155"/>
      <c r="BP414" s="155"/>
      <c r="BQ414" s="155"/>
      <c r="BR414" s="155"/>
      <c r="BS414" s="155"/>
      <c r="BT414" s="155"/>
      <c r="BU414" s="155"/>
      <c r="BV414" s="155"/>
      <c r="BW414" s="155"/>
      <c r="BX414" s="155"/>
      <c r="BY414" s="155"/>
      <c r="BZ414" s="155"/>
      <c r="CA414" s="155"/>
      <c r="CB414" s="155"/>
      <c r="CC414" s="155"/>
      <c r="CD414" s="155"/>
      <c r="CE414" s="155"/>
      <c r="CF414" s="155"/>
      <c r="CG414" s="155"/>
      <c r="CH414" s="155"/>
      <c r="CI414" s="10"/>
    </row>
    <row r="415" spans="1:87" x14ac:dyDescent="0.2">
      <c r="A415" s="8"/>
      <c r="B415" s="218"/>
      <c r="C415" s="218"/>
      <c r="D415" s="155"/>
      <c r="E415" s="155"/>
      <c r="F415" s="155"/>
      <c r="G415" s="155"/>
      <c r="H415" s="230"/>
      <c r="I415" s="257"/>
      <c r="J415" s="257"/>
      <c r="K415" s="218"/>
      <c r="L415" s="218"/>
      <c r="M415" s="247"/>
      <c r="N415" s="247"/>
      <c r="O415" s="247"/>
      <c r="P415" s="247"/>
      <c r="Q415" s="218"/>
      <c r="R415" s="155"/>
      <c r="S415" s="155"/>
      <c r="T415" s="155"/>
      <c r="U415" s="155"/>
      <c r="V415" s="155"/>
      <c r="W415" s="155"/>
      <c r="X415" s="155"/>
      <c r="Y415" s="155"/>
      <c r="Z415" s="155"/>
      <c r="AA415" s="155"/>
      <c r="AB415" s="155"/>
      <c r="AC415" s="155"/>
      <c r="AD415" s="155"/>
      <c r="AE415" s="155"/>
      <c r="AF415" s="155"/>
      <c r="AG415" s="155"/>
      <c r="AH415" s="155"/>
      <c r="AI415" s="155"/>
      <c r="AJ415" s="155"/>
      <c r="AK415" s="155"/>
      <c r="AL415" s="155"/>
      <c r="AM415" s="155"/>
      <c r="AN415" s="155"/>
      <c r="AO415" s="155"/>
      <c r="AP415" s="155"/>
      <c r="AQ415" s="155"/>
      <c r="AR415" s="155"/>
      <c r="AS415" s="155"/>
      <c r="AT415" s="155"/>
      <c r="AU415" s="155"/>
      <c r="AV415" s="155"/>
      <c r="AW415" s="155"/>
      <c r="AX415" s="155"/>
      <c r="AY415" s="155"/>
      <c r="AZ415" s="155"/>
      <c r="BA415" s="155"/>
      <c r="BB415" s="155"/>
      <c r="BC415" s="155"/>
      <c r="BD415" s="155"/>
      <c r="BE415" s="155"/>
      <c r="BF415" s="155"/>
      <c r="BG415" s="155"/>
      <c r="BH415" s="155"/>
      <c r="BI415" s="155"/>
      <c r="BJ415" s="155"/>
      <c r="BK415" s="155"/>
      <c r="BL415" s="155"/>
      <c r="BM415" s="155"/>
      <c r="BN415" s="155"/>
      <c r="BO415" s="155"/>
      <c r="BP415" s="155"/>
      <c r="BQ415" s="155"/>
      <c r="BR415" s="155"/>
      <c r="BS415" s="155"/>
      <c r="BT415" s="155"/>
      <c r="BU415" s="155"/>
      <c r="BV415" s="155"/>
      <c r="BW415" s="155"/>
      <c r="BX415" s="155"/>
      <c r="BY415" s="155"/>
      <c r="BZ415" s="155"/>
      <c r="CA415" s="155"/>
      <c r="CB415" s="155"/>
      <c r="CC415" s="155"/>
      <c r="CD415" s="155"/>
      <c r="CE415" s="155"/>
      <c r="CF415" s="155"/>
      <c r="CG415" s="155"/>
      <c r="CH415" s="155"/>
      <c r="CI415" s="10"/>
    </row>
    <row r="416" spans="1:87" x14ac:dyDescent="0.2">
      <c r="A416" s="8"/>
      <c r="B416" s="218"/>
      <c r="C416" s="218"/>
      <c r="D416" s="155"/>
      <c r="E416" s="155"/>
      <c r="F416" s="155"/>
      <c r="G416" s="155"/>
      <c r="H416" s="230"/>
      <c r="I416" s="257"/>
      <c r="J416" s="257"/>
      <c r="K416" s="218"/>
      <c r="L416" s="218"/>
      <c r="M416" s="247"/>
      <c r="N416" s="247"/>
      <c r="O416" s="247"/>
      <c r="P416" s="247"/>
      <c r="Q416" s="218"/>
      <c r="R416" s="155"/>
      <c r="S416" s="155"/>
      <c r="T416" s="155"/>
      <c r="U416" s="155"/>
      <c r="V416" s="155"/>
      <c r="W416" s="155"/>
      <c r="X416" s="155"/>
      <c r="Y416" s="155"/>
      <c r="Z416" s="155"/>
      <c r="AA416" s="155"/>
      <c r="AB416" s="155"/>
      <c r="AC416" s="155"/>
      <c r="AD416" s="155"/>
      <c r="AE416" s="155"/>
      <c r="AF416" s="155"/>
      <c r="AG416" s="155"/>
      <c r="AH416" s="155"/>
      <c r="AI416" s="155"/>
      <c r="AJ416" s="155"/>
      <c r="AK416" s="155"/>
      <c r="AL416" s="155"/>
      <c r="AM416" s="155"/>
      <c r="AN416" s="155"/>
      <c r="AO416" s="155"/>
      <c r="AP416" s="155"/>
      <c r="AQ416" s="155"/>
      <c r="AR416" s="155"/>
      <c r="AS416" s="155"/>
      <c r="AT416" s="155"/>
      <c r="AU416" s="155"/>
      <c r="AV416" s="155"/>
      <c r="AW416" s="155"/>
      <c r="AX416" s="155"/>
      <c r="AY416" s="155"/>
      <c r="AZ416" s="155"/>
      <c r="BA416" s="155"/>
      <c r="BB416" s="155"/>
      <c r="BC416" s="155"/>
      <c r="BD416" s="155"/>
      <c r="BE416" s="155"/>
      <c r="BF416" s="155"/>
      <c r="BG416" s="155"/>
      <c r="BH416" s="155"/>
      <c r="BI416" s="155"/>
      <c r="BJ416" s="155"/>
      <c r="BK416" s="155"/>
      <c r="BL416" s="155"/>
      <c r="BM416" s="155"/>
      <c r="BN416" s="155"/>
      <c r="BO416" s="155"/>
      <c r="BP416" s="155"/>
      <c r="BQ416" s="155"/>
      <c r="BR416" s="155"/>
      <c r="BS416" s="155"/>
      <c r="BT416" s="155"/>
      <c r="BU416" s="155"/>
      <c r="BV416" s="155"/>
      <c r="BW416" s="155"/>
      <c r="BX416" s="155"/>
      <c r="BY416" s="155"/>
      <c r="BZ416" s="155"/>
      <c r="CA416" s="155"/>
      <c r="CB416" s="155"/>
      <c r="CC416" s="155"/>
      <c r="CD416" s="155"/>
      <c r="CE416" s="155"/>
      <c r="CF416" s="155"/>
      <c r="CG416" s="155"/>
      <c r="CH416" s="155"/>
      <c r="CI416" s="10"/>
    </row>
    <row r="417" spans="1:87" x14ac:dyDescent="0.2">
      <c r="A417" s="8"/>
      <c r="B417" s="218"/>
      <c r="C417" s="218"/>
      <c r="D417" s="155"/>
      <c r="E417" s="155"/>
      <c r="F417" s="155"/>
      <c r="G417" s="155"/>
      <c r="H417" s="230"/>
      <c r="I417" s="257"/>
      <c r="J417" s="257"/>
      <c r="K417" s="218"/>
      <c r="L417" s="218"/>
      <c r="M417" s="247"/>
      <c r="N417" s="247"/>
      <c r="O417" s="247"/>
      <c r="P417" s="247"/>
      <c r="Q417" s="218"/>
      <c r="R417" s="155"/>
      <c r="S417" s="155"/>
      <c r="T417" s="155"/>
      <c r="U417" s="155"/>
      <c r="V417" s="155"/>
      <c r="W417" s="155"/>
      <c r="X417" s="155"/>
      <c r="Y417" s="155"/>
      <c r="Z417" s="155"/>
      <c r="AA417" s="155"/>
      <c r="AB417" s="155"/>
      <c r="AC417" s="155"/>
      <c r="AD417" s="155"/>
      <c r="AE417" s="155"/>
      <c r="AF417" s="155"/>
      <c r="AG417" s="155"/>
      <c r="AH417" s="155"/>
      <c r="AI417" s="155"/>
      <c r="AJ417" s="155"/>
      <c r="AK417" s="155"/>
      <c r="AL417" s="155"/>
      <c r="AM417" s="155"/>
      <c r="AN417" s="155"/>
      <c r="AO417" s="155"/>
      <c r="AP417" s="155"/>
      <c r="AQ417" s="155"/>
      <c r="AR417" s="155"/>
      <c r="AS417" s="155"/>
      <c r="AT417" s="155"/>
      <c r="AU417" s="155"/>
      <c r="AV417" s="155"/>
      <c r="AW417" s="155"/>
      <c r="AX417" s="155"/>
      <c r="AY417" s="155"/>
      <c r="AZ417" s="155"/>
      <c r="BA417" s="155"/>
      <c r="BB417" s="155"/>
      <c r="BC417" s="155"/>
      <c r="BD417" s="155"/>
      <c r="BE417" s="155"/>
      <c r="BF417" s="155"/>
      <c r="BG417" s="155"/>
      <c r="BH417" s="155"/>
      <c r="BI417" s="155"/>
      <c r="BJ417" s="155"/>
      <c r="BK417" s="155"/>
      <c r="BL417" s="155"/>
      <c r="BM417" s="155"/>
      <c r="BN417" s="155"/>
      <c r="BO417" s="155"/>
      <c r="BP417" s="155"/>
      <c r="BQ417" s="155"/>
      <c r="BR417" s="155"/>
      <c r="BS417" s="155"/>
      <c r="BT417" s="155"/>
      <c r="BU417" s="155"/>
      <c r="BV417" s="155"/>
      <c r="BW417" s="155"/>
      <c r="BX417" s="155"/>
      <c r="BY417" s="155"/>
      <c r="BZ417" s="155"/>
      <c r="CA417" s="155"/>
      <c r="CB417" s="155"/>
      <c r="CC417" s="155"/>
      <c r="CD417" s="155"/>
      <c r="CE417" s="155"/>
      <c r="CF417" s="155"/>
      <c r="CG417" s="155"/>
      <c r="CH417" s="155"/>
      <c r="CI417" s="10"/>
    </row>
    <row r="418" spans="1:87" x14ac:dyDescent="0.2">
      <c r="A418" s="8"/>
      <c r="B418" s="218"/>
      <c r="C418" s="218"/>
      <c r="D418" s="155"/>
      <c r="E418" s="155"/>
      <c r="F418" s="155"/>
      <c r="G418" s="155"/>
      <c r="H418" s="230"/>
      <c r="I418" s="257"/>
      <c r="J418" s="257"/>
      <c r="K418" s="218"/>
      <c r="L418" s="218"/>
      <c r="M418" s="247"/>
      <c r="N418" s="247"/>
      <c r="O418" s="247"/>
      <c r="P418" s="247"/>
      <c r="Q418" s="218"/>
      <c r="R418" s="155"/>
      <c r="S418" s="155"/>
      <c r="T418" s="155"/>
      <c r="U418" s="155"/>
      <c r="V418" s="155"/>
      <c r="W418" s="155"/>
      <c r="X418" s="155"/>
      <c r="Y418" s="155"/>
      <c r="Z418" s="155"/>
      <c r="AA418" s="155"/>
      <c r="AB418" s="155"/>
      <c r="AC418" s="155"/>
      <c r="AD418" s="155"/>
      <c r="AE418" s="155"/>
      <c r="AF418" s="155"/>
      <c r="AG418" s="155"/>
      <c r="AH418" s="155"/>
      <c r="AI418" s="155"/>
      <c r="AJ418" s="155"/>
      <c r="AK418" s="155"/>
      <c r="AL418" s="155"/>
      <c r="AM418" s="155"/>
      <c r="AN418" s="155"/>
      <c r="AO418" s="155"/>
      <c r="AP418" s="155"/>
      <c r="AQ418" s="155"/>
      <c r="AR418" s="155"/>
      <c r="AS418" s="155"/>
      <c r="AT418" s="155"/>
      <c r="AU418" s="155"/>
      <c r="AV418" s="155"/>
      <c r="AW418" s="155"/>
      <c r="AX418" s="155"/>
      <c r="AY418" s="155"/>
      <c r="AZ418" s="155"/>
      <c r="BA418" s="155"/>
      <c r="BB418" s="155"/>
      <c r="BC418" s="155"/>
      <c r="BD418" s="155"/>
      <c r="BE418" s="155"/>
      <c r="BF418" s="155"/>
      <c r="BG418" s="155"/>
      <c r="BH418" s="155"/>
      <c r="BI418" s="155"/>
      <c r="BJ418" s="155"/>
      <c r="BK418" s="155"/>
      <c r="BL418" s="155"/>
      <c r="BM418" s="155"/>
      <c r="BN418" s="155"/>
      <c r="BO418" s="155"/>
      <c r="BP418" s="155"/>
      <c r="BQ418" s="155"/>
      <c r="BR418" s="155"/>
      <c r="BS418" s="155"/>
      <c r="BT418" s="155"/>
      <c r="BU418" s="155"/>
      <c r="BV418" s="155"/>
      <c r="BW418" s="155"/>
      <c r="BX418" s="155"/>
      <c r="BY418" s="155"/>
      <c r="BZ418" s="155"/>
      <c r="CA418" s="155"/>
      <c r="CB418" s="155"/>
      <c r="CC418" s="155"/>
      <c r="CD418" s="155"/>
      <c r="CE418" s="155"/>
      <c r="CF418" s="155"/>
      <c r="CG418" s="155"/>
      <c r="CH418" s="155"/>
      <c r="CI418" s="10"/>
    </row>
    <row r="419" spans="1:87" x14ac:dyDescent="0.2">
      <c r="A419" s="8"/>
      <c r="B419" s="218"/>
      <c r="C419" s="218"/>
      <c r="D419" s="155"/>
      <c r="E419" s="155"/>
      <c r="F419" s="155"/>
      <c r="G419" s="155"/>
      <c r="H419" s="230"/>
      <c r="I419" s="257"/>
      <c r="J419" s="257"/>
      <c r="K419" s="218"/>
      <c r="L419" s="218"/>
      <c r="M419" s="247"/>
      <c r="N419" s="247"/>
      <c r="O419" s="247"/>
      <c r="P419" s="247"/>
      <c r="Q419" s="218"/>
      <c r="R419" s="155"/>
      <c r="S419" s="155"/>
      <c r="T419" s="155"/>
      <c r="U419" s="155"/>
      <c r="V419" s="155"/>
      <c r="W419" s="155"/>
      <c r="X419" s="155"/>
      <c r="Y419" s="155"/>
      <c r="Z419" s="155"/>
      <c r="AA419" s="155"/>
      <c r="AB419" s="155"/>
      <c r="AC419" s="155"/>
      <c r="AD419" s="155"/>
      <c r="AE419" s="155"/>
      <c r="AF419" s="155"/>
      <c r="AG419" s="155"/>
      <c r="AH419" s="155"/>
      <c r="AI419" s="155"/>
      <c r="AJ419" s="155"/>
      <c r="AK419" s="155"/>
      <c r="AL419" s="155"/>
      <c r="AM419" s="155"/>
      <c r="AN419" s="155"/>
      <c r="AO419" s="155"/>
      <c r="AP419" s="155"/>
      <c r="AQ419" s="155"/>
      <c r="AR419" s="155"/>
      <c r="AS419" s="155"/>
      <c r="AT419" s="155"/>
      <c r="AU419" s="155"/>
      <c r="AV419" s="155"/>
      <c r="AW419" s="155"/>
      <c r="AX419" s="155"/>
      <c r="AY419" s="155"/>
      <c r="AZ419" s="155"/>
      <c r="BA419" s="155"/>
      <c r="BB419" s="155"/>
      <c r="BC419" s="155"/>
      <c r="BD419" s="155"/>
      <c r="BE419" s="155"/>
      <c r="BF419" s="155"/>
      <c r="BG419" s="155"/>
      <c r="BH419" s="155"/>
      <c r="BI419" s="155"/>
      <c r="BJ419" s="155"/>
      <c r="BK419" s="155"/>
      <c r="BL419" s="155"/>
      <c r="BM419" s="155"/>
      <c r="BN419" s="155"/>
      <c r="BO419" s="155"/>
      <c r="BP419" s="155"/>
      <c r="BQ419" s="155"/>
      <c r="BR419" s="155"/>
      <c r="BS419" s="155"/>
      <c r="BT419" s="155"/>
      <c r="BU419" s="155"/>
      <c r="BV419" s="155"/>
      <c r="BW419" s="155"/>
      <c r="BX419" s="155"/>
      <c r="BY419" s="155"/>
      <c r="BZ419" s="155"/>
      <c r="CA419" s="155"/>
      <c r="CB419" s="155"/>
      <c r="CC419" s="155"/>
      <c r="CD419" s="155"/>
      <c r="CE419" s="155"/>
      <c r="CF419" s="155"/>
      <c r="CG419" s="155"/>
      <c r="CH419" s="155"/>
      <c r="CI419" s="10"/>
    </row>
    <row r="420" spans="1:87" x14ac:dyDescent="0.2">
      <c r="A420" s="8"/>
      <c r="B420" s="218"/>
      <c r="C420" s="218"/>
      <c r="D420" s="155"/>
      <c r="E420" s="155"/>
      <c r="F420" s="155"/>
      <c r="G420" s="155"/>
      <c r="H420" s="230"/>
      <c r="I420" s="257"/>
      <c r="J420" s="257"/>
      <c r="K420" s="218"/>
      <c r="L420" s="218"/>
      <c r="M420" s="247"/>
      <c r="N420" s="247"/>
      <c r="O420" s="247"/>
      <c r="P420" s="247"/>
      <c r="Q420" s="218"/>
      <c r="R420" s="155"/>
      <c r="S420" s="155"/>
      <c r="T420" s="155"/>
      <c r="U420" s="155"/>
      <c r="V420" s="155"/>
      <c r="W420" s="155"/>
      <c r="X420" s="155"/>
      <c r="Y420" s="155"/>
      <c r="Z420" s="155"/>
      <c r="AA420" s="155"/>
      <c r="AB420" s="155"/>
      <c r="AC420" s="155"/>
      <c r="AD420" s="155"/>
      <c r="AE420" s="155"/>
      <c r="AF420" s="155"/>
      <c r="AG420" s="155"/>
      <c r="AH420" s="155"/>
      <c r="AI420" s="155"/>
      <c r="AJ420" s="155"/>
      <c r="AK420" s="155"/>
      <c r="AL420" s="155"/>
      <c r="AM420" s="155"/>
      <c r="AN420" s="155"/>
      <c r="AO420" s="155"/>
      <c r="AP420" s="155"/>
      <c r="AQ420" s="155"/>
      <c r="AR420" s="155"/>
      <c r="AS420" s="155"/>
      <c r="AT420" s="155"/>
      <c r="AU420" s="155"/>
      <c r="AV420" s="155"/>
      <c r="AW420" s="155"/>
      <c r="AX420" s="155"/>
      <c r="AY420" s="155"/>
      <c r="AZ420" s="155"/>
      <c r="BA420" s="155"/>
      <c r="BB420" s="155"/>
      <c r="BC420" s="155"/>
      <c r="BD420" s="155"/>
      <c r="BE420" s="155"/>
      <c r="BF420" s="155"/>
      <c r="BG420" s="155"/>
      <c r="BH420" s="155"/>
      <c r="BI420" s="155"/>
      <c r="BJ420" s="155"/>
      <c r="BK420" s="155"/>
      <c r="BL420" s="155"/>
      <c r="BM420" s="155"/>
      <c r="BN420" s="155"/>
      <c r="BO420" s="155"/>
      <c r="BP420" s="155"/>
      <c r="BQ420" s="155"/>
      <c r="BR420" s="155"/>
      <c r="BS420" s="155"/>
      <c r="BT420" s="155"/>
      <c r="BU420" s="155"/>
      <c r="BV420" s="155"/>
      <c r="BW420" s="155"/>
      <c r="BX420" s="155"/>
      <c r="BY420" s="155"/>
      <c r="BZ420" s="155"/>
      <c r="CA420" s="155"/>
      <c r="CB420" s="155"/>
      <c r="CC420" s="155"/>
      <c r="CD420" s="155"/>
      <c r="CE420" s="155"/>
      <c r="CF420" s="155"/>
      <c r="CG420" s="155"/>
      <c r="CH420" s="155"/>
      <c r="CI420" s="10"/>
    </row>
    <row r="421" spans="1:87" x14ac:dyDescent="0.2">
      <c r="A421" s="8"/>
      <c r="B421" s="218"/>
      <c r="C421" s="218"/>
      <c r="D421" s="155"/>
      <c r="E421" s="155"/>
      <c r="F421" s="155"/>
      <c r="G421" s="155"/>
      <c r="H421" s="230"/>
      <c r="I421" s="257"/>
      <c r="J421" s="257"/>
      <c r="K421" s="218"/>
      <c r="L421" s="218"/>
      <c r="M421" s="247"/>
      <c r="N421" s="247"/>
      <c r="O421" s="247"/>
      <c r="P421" s="247"/>
      <c r="Q421" s="218"/>
      <c r="R421" s="155"/>
      <c r="S421" s="155"/>
      <c r="T421" s="155"/>
      <c r="U421" s="155"/>
      <c r="V421" s="155"/>
      <c r="W421" s="155"/>
      <c r="X421" s="155"/>
      <c r="Y421" s="155"/>
      <c r="Z421" s="155"/>
      <c r="AA421" s="155"/>
      <c r="AB421" s="155"/>
      <c r="AC421" s="155"/>
      <c r="AD421" s="155"/>
      <c r="AE421" s="155"/>
      <c r="AF421" s="155"/>
      <c r="AG421" s="155"/>
      <c r="AH421" s="155"/>
      <c r="AI421" s="155"/>
      <c r="AJ421" s="155"/>
      <c r="AK421" s="155"/>
      <c r="AL421" s="155"/>
      <c r="AM421" s="155"/>
      <c r="AN421" s="155"/>
      <c r="AO421" s="155"/>
      <c r="AP421" s="155"/>
      <c r="AQ421" s="155"/>
      <c r="AR421" s="155"/>
      <c r="AS421" s="155"/>
      <c r="AT421" s="155"/>
      <c r="AU421" s="155"/>
      <c r="AV421" s="155"/>
      <c r="AW421" s="155"/>
      <c r="AX421" s="155"/>
      <c r="AY421" s="155"/>
      <c r="AZ421" s="155"/>
      <c r="BA421" s="155"/>
      <c r="BB421" s="155"/>
      <c r="BC421" s="155"/>
      <c r="BD421" s="155"/>
      <c r="BE421" s="155"/>
      <c r="BF421" s="155"/>
      <c r="BG421" s="155"/>
      <c r="BH421" s="155"/>
      <c r="BI421" s="155"/>
      <c r="BJ421" s="155"/>
      <c r="BK421" s="155"/>
      <c r="BL421" s="155"/>
      <c r="BM421" s="155"/>
      <c r="BN421" s="155"/>
      <c r="BO421" s="155"/>
      <c r="BP421" s="155"/>
      <c r="BQ421" s="155"/>
      <c r="BR421" s="155"/>
      <c r="BS421" s="155"/>
      <c r="BT421" s="155"/>
      <c r="BU421" s="155"/>
      <c r="BV421" s="155"/>
      <c r="BW421" s="155"/>
      <c r="BX421" s="155"/>
      <c r="BY421" s="155"/>
      <c r="BZ421" s="155"/>
      <c r="CA421" s="155"/>
      <c r="CB421" s="155"/>
      <c r="CC421" s="155"/>
      <c r="CD421" s="155"/>
      <c r="CE421" s="155"/>
      <c r="CF421" s="155"/>
      <c r="CG421" s="155"/>
      <c r="CH421" s="155"/>
      <c r="CI421" s="10"/>
    </row>
    <row r="422" spans="1:87" x14ac:dyDescent="0.2">
      <c r="A422" s="8"/>
      <c r="B422" s="218"/>
      <c r="C422" s="218"/>
      <c r="D422" s="155"/>
      <c r="E422" s="155"/>
      <c r="F422" s="155"/>
      <c r="G422" s="155"/>
      <c r="H422" s="230"/>
      <c r="I422" s="257"/>
      <c r="J422" s="257"/>
      <c r="K422" s="218"/>
      <c r="L422" s="218"/>
      <c r="M422" s="247"/>
      <c r="N422" s="247"/>
      <c r="O422" s="247"/>
      <c r="P422" s="247"/>
      <c r="Q422" s="218"/>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c r="AM422" s="155"/>
      <c r="AN422" s="155"/>
      <c r="AO422" s="155"/>
      <c r="AP422" s="155"/>
      <c r="AQ422" s="155"/>
      <c r="AR422" s="155"/>
      <c r="AS422" s="155"/>
      <c r="AT422" s="155"/>
      <c r="AU422" s="155"/>
      <c r="AV422" s="155"/>
      <c r="AW422" s="155"/>
      <c r="AX422" s="155"/>
      <c r="AY422" s="155"/>
      <c r="AZ422" s="155"/>
      <c r="BA422" s="155"/>
      <c r="BB422" s="155"/>
      <c r="BC422" s="155"/>
      <c r="BD422" s="155"/>
      <c r="BE422" s="155"/>
      <c r="BF422" s="155"/>
      <c r="BG422" s="155"/>
      <c r="BH422" s="155"/>
      <c r="BI422" s="155"/>
      <c r="BJ422" s="155"/>
      <c r="BK422" s="155"/>
      <c r="BL422" s="155"/>
      <c r="BM422" s="155"/>
      <c r="BN422" s="155"/>
      <c r="BO422" s="155"/>
      <c r="BP422" s="155"/>
      <c r="BQ422" s="155"/>
      <c r="BR422" s="155"/>
      <c r="BS422" s="155"/>
      <c r="BT422" s="155"/>
      <c r="BU422" s="155"/>
      <c r="BV422" s="155"/>
      <c r="BW422" s="155"/>
      <c r="BX422" s="155"/>
      <c r="BY422" s="155"/>
      <c r="BZ422" s="155"/>
      <c r="CA422" s="155"/>
      <c r="CB422" s="155"/>
      <c r="CC422" s="155"/>
      <c r="CD422" s="155"/>
      <c r="CE422" s="155"/>
      <c r="CF422" s="155"/>
      <c r="CG422" s="155"/>
      <c r="CH422" s="155"/>
      <c r="CI422" s="10"/>
    </row>
    <row r="423" spans="1:87" x14ac:dyDescent="0.2">
      <c r="A423" s="8"/>
      <c r="B423" s="218"/>
      <c r="C423" s="218"/>
      <c r="D423" s="155"/>
      <c r="E423" s="155"/>
      <c r="F423" s="155"/>
      <c r="G423" s="155"/>
      <c r="H423" s="230"/>
      <c r="I423" s="257"/>
      <c r="J423" s="257"/>
      <c r="K423" s="218"/>
      <c r="L423" s="218"/>
      <c r="M423" s="247"/>
      <c r="N423" s="247"/>
      <c r="O423" s="247"/>
      <c r="P423" s="247"/>
      <c r="Q423" s="218"/>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c r="AM423" s="155"/>
      <c r="AN423" s="155"/>
      <c r="AO423" s="155"/>
      <c r="AP423" s="155"/>
      <c r="AQ423" s="155"/>
      <c r="AR423" s="155"/>
      <c r="AS423" s="155"/>
      <c r="AT423" s="155"/>
      <c r="AU423" s="155"/>
      <c r="AV423" s="155"/>
      <c r="AW423" s="155"/>
      <c r="AX423" s="155"/>
      <c r="AY423" s="155"/>
      <c r="AZ423" s="155"/>
      <c r="BA423" s="155"/>
      <c r="BB423" s="155"/>
      <c r="BC423" s="155"/>
      <c r="BD423" s="155"/>
      <c r="BE423" s="155"/>
      <c r="BF423" s="155"/>
      <c r="BG423" s="155"/>
      <c r="BH423" s="155"/>
      <c r="BI423" s="155"/>
      <c r="BJ423" s="155"/>
      <c r="BK423" s="155"/>
      <c r="BL423" s="155"/>
      <c r="BM423" s="155"/>
      <c r="BN423" s="155"/>
      <c r="BO423" s="155"/>
      <c r="BP423" s="155"/>
      <c r="BQ423" s="155"/>
      <c r="BR423" s="155"/>
      <c r="BS423" s="155"/>
      <c r="BT423" s="155"/>
      <c r="BU423" s="155"/>
      <c r="BV423" s="155"/>
      <c r="BW423" s="155"/>
      <c r="BX423" s="155"/>
      <c r="BY423" s="155"/>
      <c r="BZ423" s="155"/>
      <c r="CA423" s="155"/>
      <c r="CB423" s="155"/>
      <c r="CC423" s="155"/>
      <c r="CD423" s="155"/>
      <c r="CE423" s="155"/>
      <c r="CF423" s="155"/>
      <c r="CG423" s="155"/>
      <c r="CH423" s="155"/>
      <c r="CI423" s="10"/>
    </row>
    <row r="424" spans="1:87" x14ac:dyDescent="0.2">
      <c r="A424" s="8"/>
      <c r="B424" s="218"/>
      <c r="C424" s="218"/>
      <c r="D424" s="155"/>
      <c r="E424" s="155"/>
      <c r="F424" s="155"/>
      <c r="G424" s="155"/>
      <c r="H424" s="230"/>
      <c r="I424" s="257"/>
      <c r="J424" s="257"/>
      <c r="K424" s="218"/>
      <c r="L424" s="218"/>
      <c r="M424" s="247"/>
      <c r="N424" s="247"/>
      <c r="O424" s="247"/>
      <c r="P424" s="247"/>
      <c r="Q424" s="218"/>
      <c r="R424" s="155"/>
      <c r="S424" s="155"/>
      <c r="T424" s="155"/>
      <c r="U424" s="155"/>
      <c r="V424" s="155"/>
      <c r="W424" s="155"/>
      <c r="X424" s="155"/>
      <c r="Y424" s="155"/>
      <c r="Z424" s="155"/>
      <c r="AA424" s="155"/>
      <c r="AB424" s="155"/>
      <c r="AC424" s="155"/>
      <c r="AD424" s="155"/>
      <c r="AE424" s="155"/>
      <c r="AF424" s="155"/>
      <c r="AG424" s="155"/>
      <c r="AH424" s="155"/>
      <c r="AI424" s="155"/>
      <c r="AJ424" s="155"/>
      <c r="AK424" s="155"/>
      <c r="AL424" s="155"/>
      <c r="AM424" s="155"/>
      <c r="AN424" s="155"/>
      <c r="AO424" s="155"/>
      <c r="AP424" s="155"/>
      <c r="AQ424" s="155"/>
      <c r="AR424" s="155"/>
      <c r="AS424" s="155"/>
      <c r="AT424" s="155"/>
      <c r="AU424" s="155"/>
      <c r="AV424" s="155"/>
      <c r="AW424" s="155"/>
      <c r="AX424" s="155"/>
      <c r="AY424" s="155"/>
      <c r="AZ424" s="155"/>
      <c r="BA424" s="155"/>
      <c r="BB424" s="155"/>
      <c r="BC424" s="155"/>
      <c r="BD424" s="155"/>
      <c r="BE424" s="155"/>
      <c r="BF424" s="155"/>
      <c r="BG424" s="155"/>
      <c r="BH424" s="155"/>
      <c r="BI424" s="155"/>
      <c r="BJ424" s="155"/>
      <c r="BK424" s="155"/>
      <c r="BL424" s="155"/>
      <c r="BM424" s="155"/>
      <c r="BN424" s="155"/>
      <c r="BO424" s="155"/>
      <c r="BP424" s="155"/>
      <c r="BQ424" s="155"/>
      <c r="BR424" s="155"/>
      <c r="BS424" s="155"/>
      <c r="BT424" s="155"/>
      <c r="BU424" s="155"/>
      <c r="BV424" s="155"/>
      <c r="BW424" s="155"/>
      <c r="BX424" s="155"/>
      <c r="BY424" s="155"/>
      <c r="BZ424" s="155"/>
      <c r="CA424" s="155"/>
      <c r="CB424" s="155"/>
      <c r="CC424" s="155"/>
      <c r="CD424" s="155"/>
      <c r="CE424" s="155"/>
      <c r="CF424" s="155"/>
      <c r="CG424" s="155"/>
      <c r="CH424" s="155"/>
      <c r="CI424" s="10"/>
    </row>
    <row r="425" spans="1:87" x14ac:dyDescent="0.2">
      <c r="A425" s="8"/>
      <c r="B425" s="218"/>
      <c r="C425" s="218"/>
      <c r="D425" s="155"/>
      <c r="E425" s="155"/>
      <c r="F425" s="155"/>
      <c r="G425" s="155"/>
      <c r="H425" s="230"/>
      <c r="I425" s="257"/>
      <c r="J425" s="257"/>
      <c r="K425" s="218"/>
      <c r="L425" s="218"/>
      <c r="M425" s="247"/>
      <c r="N425" s="247"/>
      <c r="O425" s="247"/>
      <c r="P425" s="247"/>
      <c r="Q425" s="218"/>
      <c r="R425" s="155"/>
      <c r="S425" s="155"/>
      <c r="T425" s="155"/>
      <c r="U425" s="155"/>
      <c r="V425" s="155"/>
      <c r="W425" s="155"/>
      <c r="X425" s="155"/>
      <c r="Y425" s="155"/>
      <c r="Z425" s="155"/>
      <c r="AA425" s="155"/>
      <c r="AB425" s="155"/>
      <c r="AC425" s="155"/>
      <c r="AD425" s="155"/>
      <c r="AE425" s="155"/>
      <c r="AF425" s="155"/>
      <c r="AG425" s="155"/>
      <c r="AH425" s="155"/>
      <c r="AI425" s="155"/>
      <c r="AJ425" s="155"/>
      <c r="AK425" s="155"/>
      <c r="AL425" s="155"/>
      <c r="AM425" s="155"/>
      <c r="AN425" s="155"/>
      <c r="AO425" s="155"/>
      <c r="AP425" s="155"/>
      <c r="AQ425" s="155"/>
      <c r="AR425" s="155"/>
      <c r="AS425" s="155"/>
      <c r="AT425" s="155"/>
      <c r="AU425" s="155"/>
      <c r="AV425" s="155"/>
      <c r="AW425" s="155"/>
      <c r="AX425" s="155"/>
      <c r="AY425" s="155"/>
      <c r="AZ425" s="155"/>
      <c r="BA425" s="155"/>
      <c r="BB425" s="155"/>
      <c r="BC425" s="155"/>
      <c r="BD425" s="155"/>
      <c r="BE425" s="155"/>
      <c r="BF425" s="155"/>
      <c r="BG425" s="155"/>
      <c r="BH425" s="155"/>
      <c r="BI425" s="155"/>
      <c r="BJ425" s="155"/>
      <c r="BK425" s="155"/>
      <c r="BL425" s="155"/>
      <c r="BM425" s="155"/>
      <c r="BN425" s="155"/>
      <c r="BO425" s="155"/>
      <c r="BP425" s="155"/>
      <c r="BQ425" s="155"/>
      <c r="BR425" s="155"/>
      <c r="BS425" s="155"/>
      <c r="BT425" s="155"/>
      <c r="BU425" s="155"/>
      <c r="BV425" s="155"/>
      <c r="BW425" s="155"/>
      <c r="BX425" s="155"/>
      <c r="BY425" s="155"/>
      <c r="BZ425" s="155"/>
      <c r="CA425" s="155"/>
      <c r="CB425" s="155"/>
      <c r="CC425" s="155"/>
      <c r="CD425" s="155"/>
      <c r="CE425" s="155"/>
      <c r="CF425" s="155"/>
      <c r="CG425" s="155"/>
      <c r="CH425" s="155"/>
      <c r="CI425" s="10"/>
    </row>
    <row r="426" spans="1:87" x14ac:dyDescent="0.2">
      <c r="A426" s="8"/>
      <c r="B426" s="218"/>
      <c r="C426" s="218"/>
      <c r="D426" s="155"/>
      <c r="E426" s="155"/>
      <c r="F426" s="155"/>
      <c r="G426" s="155"/>
      <c r="H426" s="230"/>
      <c r="I426" s="257"/>
      <c r="J426" s="257"/>
      <c r="K426" s="218"/>
      <c r="L426" s="218"/>
      <c r="M426" s="247"/>
      <c r="N426" s="247"/>
      <c r="O426" s="247"/>
      <c r="P426" s="247"/>
      <c r="Q426" s="218"/>
      <c r="R426" s="155"/>
      <c r="S426" s="155"/>
      <c r="T426" s="155"/>
      <c r="U426" s="155"/>
      <c r="V426" s="155"/>
      <c r="W426" s="155"/>
      <c r="X426" s="155"/>
      <c r="Y426" s="155"/>
      <c r="Z426" s="155"/>
      <c r="AA426" s="155"/>
      <c r="AB426" s="155"/>
      <c r="AC426" s="155"/>
      <c r="AD426" s="155"/>
      <c r="AE426" s="155"/>
      <c r="AF426" s="155"/>
      <c r="AG426" s="155"/>
      <c r="AH426" s="155"/>
      <c r="AI426" s="155"/>
      <c r="AJ426" s="155"/>
      <c r="AK426" s="155"/>
      <c r="AL426" s="155"/>
      <c r="AM426" s="155"/>
      <c r="AN426" s="155"/>
      <c r="AO426" s="155"/>
      <c r="AP426" s="155"/>
      <c r="AQ426" s="155"/>
      <c r="AR426" s="155"/>
      <c r="AS426" s="155"/>
      <c r="AT426" s="155"/>
      <c r="AU426" s="155"/>
      <c r="AV426" s="155"/>
      <c r="AW426" s="155"/>
      <c r="AX426" s="155"/>
      <c r="AY426" s="155"/>
      <c r="AZ426" s="155"/>
      <c r="BA426" s="155"/>
      <c r="BB426" s="155"/>
      <c r="BC426" s="155"/>
      <c r="BD426" s="155"/>
      <c r="BE426" s="155"/>
      <c r="BF426" s="155"/>
      <c r="BG426" s="155"/>
      <c r="BH426" s="155"/>
      <c r="BI426" s="155"/>
      <c r="BJ426" s="155"/>
      <c r="BK426" s="155"/>
      <c r="BL426" s="155"/>
      <c r="BM426" s="155"/>
      <c r="BN426" s="155"/>
      <c r="BO426" s="155"/>
      <c r="BP426" s="155"/>
      <c r="BQ426" s="155"/>
      <c r="BR426" s="155"/>
      <c r="BS426" s="155"/>
      <c r="BT426" s="155"/>
      <c r="BU426" s="155"/>
      <c r="BV426" s="155"/>
      <c r="BW426" s="155"/>
      <c r="BX426" s="155"/>
      <c r="BY426" s="155"/>
      <c r="BZ426" s="155"/>
      <c r="CA426" s="155"/>
      <c r="CB426" s="155"/>
      <c r="CC426" s="155"/>
      <c r="CD426" s="155"/>
      <c r="CE426" s="155"/>
      <c r="CF426" s="155"/>
      <c r="CG426" s="155"/>
      <c r="CH426" s="155"/>
      <c r="CI426" s="10"/>
    </row>
    <row r="427" spans="1:87" x14ac:dyDescent="0.2">
      <c r="A427" s="8"/>
      <c r="B427" s="218"/>
      <c r="C427" s="218"/>
      <c r="D427" s="155"/>
      <c r="E427" s="155"/>
      <c r="F427" s="155"/>
      <c r="G427" s="155"/>
      <c r="H427" s="230"/>
      <c r="I427" s="257"/>
      <c r="J427" s="257"/>
      <c r="K427" s="218"/>
      <c r="L427" s="218"/>
      <c r="M427" s="247"/>
      <c r="N427" s="247"/>
      <c r="O427" s="247"/>
      <c r="P427" s="247"/>
      <c r="Q427" s="218"/>
      <c r="R427" s="155"/>
      <c r="S427" s="155"/>
      <c r="T427" s="155"/>
      <c r="U427" s="155"/>
      <c r="V427" s="155"/>
      <c r="W427" s="155"/>
      <c r="X427" s="155"/>
      <c r="Y427" s="155"/>
      <c r="Z427" s="155"/>
      <c r="AA427" s="155"/>
      <c r="AB427" s="155"/>
      <c r="AC427" s="155"/>
      <c r="AD427" s="155"/>
      <c r="AE427" s="155"/>
      <c r="AF427" s="155"/>
      <c r="AG427" s="155"/>
      <c r="AH427" s="155"/>
      <c r="AI427" s="155"/>
      <c r="AJ427" s="155"/>
      <c r="AK427" s="155"/>
      <c r="AL427" s="155"/>
      <c r="AM427" s="155"/>
      <c r="AN427" s="155"/>
      <c r="AO427" s="155"/>
      <c r="AP427" s="155"/>
      <c r="AQ427" s="155"/>
      <c r="AR427" s="155"/>
      <c r="AS427" s="155"/>
      <c r="AT427" s="155"/>
      <c r="AU427" s="155"/>
      <c r="AV427" s="155"/>
      <c r="AW427" s="155"/>
      <c r="AX427" s="155"/>
      <c r="AY427" s="155"/>
      <c r="AZ427" s="155"/>
      <c r="BA427" s="155"/>
      <c r="BB427" s="155"/>
      <c r="BC427" s="155"/>
      <c r="BD427" s="155"/>
      <c r="BE427" s="155"/>
      <c r="BF427" s="155"/>
      <c r="BG427" s="155"/>
      <c r="BH427" s="155"/>
      <c r="BI427" s="155"/>
      <c r="BJ427" s="155"/>
      <c r="BK427" s="155"/>
      <c r="BL427" s="155"/>
      <c r="BM427" s="155"/>
      <c r="BN427" s="155"/>
      <c r="BO427" s="155"/>
      <c r="BP427" s="155"/>
      <c r="BQ427" s="155"/>
      <c r="BR427" s="155"/>
      <c r="BS427" s="155"/>
      <c r="BT427" s="155"/>
      <c r="BU427" s="155"/>
      <c r="BV427" s="155"/>
      <c r="BW427" s="155"/>
      <c r="BX427" s="155"/>
      <c r="BY427" s="155"/>
      <c r="BZ427" s="155"/>
      <c r="CA427" s="155"/>
      <c r="CB427" s="155"/>
      <c r="CC427" s="155"/>
      <c r="CD427" s="155"/>
      <c r="CE427" s="155"/>
      <c r="CF427" s="155"/>
      <c r="CG427" s="155"/>
      <c r="CH427" s="155"/>
      <c r="CI427" s="10"/>
    </row>
    <row r="428" spans="1:87" x14ac:dyDescent="0.2">
      <c r="A428" s="8"/>
      <c r="B428" s="218"/>
      <c r="C428" s="218"/>
      <c r="D428" s="155"/>
      <c r="E428" s="155"/>
      <c r="F428" s="155"/>
      <c r="G428" s="155"/>
      <c r="H428" s="230"/>
      <c r="I428" s="257"/>
      <c r="J428" s="257"/>
      <c r="K428" s="218"/>
      <c r="L428" s="218"/>
      <c r="M428" s="247"/>
      <c r="N428" s="247"/>
      <c r="O428" s="247"/>
      <c r="P428" s="247"/>
      <c r="Q428" s="218"/>
      <c r="R428" s="155"/>
      <c r="S428" s="155"/>
      <c r="T428" s="155"/>
      <c r="U428" s="155"/>
      <c r="V428" s="155"/>
      <c r="W428" s="155"/>
      <c r="X428" s="155"/>
      <c r="Y428" s="155"/>
      <c r="Z428" s="155"/>
      <c r="AA428" s="155"/>
      <c r="AB428" s="155"/>
      <c r="AC428" s="155"/>
      <c r="AD428" s="155"/>
      <c r="AE428" s="155"/>
      <c r="AF428" s="155"/>
      <c r="AG428" s="155"/>
      <c r="AH428" s="155"/>
      <c r="AI428" s="155"/>
      <c r="AJ428" s="155"/>
      <c r="AK428" s="155"/>
      <c r="AL428" s="155"/>
      <c r="AM428" s="155"/>
      <c r="AN428" s="155"/>
      <c r="AO428" s="155"/>
      <c r="AP428" s="155"/>
      <c r="AQ428" s="155"/>
      <c r="AR428" s="155"/>
      <c r="AS428" s="155"/>
      <c r="AT428" s="155"/>
      <c r="AU428" s="155"/>
      <c r="AV428" s="155"/>
      <c r="AW428" s="155"/>
      <c r="AX428" s="155"/>
      <c r="AY428" s="155"/>
      <c r="AZ428" s="155"/>
      <c r="BA428" s="155"/>
      <c r="BB428" s="155"/>
      <c r="BC428" s="155"/>
      <c r="BD428" s="155"/>
      <c r="BE428" s="155"/>
      <c r="BF428" s="155"/>
      <c r="BG428" s="155"/>
      <c r="BH428" s="155"/>
      <c r="BI428" s="155"/>
      <c r="BJ428" s="155"/>
      <c r="BK428" s="155"/>
      <c r="BL428" s="155"/>
      <c r="BM428" s="155"/>
      <c r="BN428" s="155"/>
      <c r="BO428" s="155"/>
      <c r="BP428" s="155"/>
      <c r="BQ428" s="155"/>
      <c r="BR428" s="155"/>
      <c r="BS428" s="155"/>
      <c r="BT428" s="155"/>
      <c r="BU428" s="155"/>
      <c r="BV428" s="155"/>
      <c r="BW428" s="155"/>
      <c r="BX428" s="155"/>
      <c r="BY428" s="155"/>
      <c r="BZ428" s="155"/>
      <c r="CA428" s="155"/>
      <c r="CB428" s="155"/>
      <c r="CC428" s="155"/>
      <c r="CD428" s="155"/>
      <c r="CE428" s="155"/>
      <c r="CF428" s="155"/>
      <c r="CG428" s="155"/>
      <c r="CH428" s="155"/>
      <c r="CI428" s="10"/>
    </row>
    <row r="429" spans="1:87" x14ac:dyDescent="0.2">
      <c r="A429" s="8"/>
      <c r="B429" s="218"/>
      <c r="C429" s="218"/>
      <c r="D429" s="155"/>
      <c r="E429" s="155"/>
      <c r="F429" s="155"/>
      <c r="G429" s="155"/>
      <c r="H429" s="230"/>
      <c r="I429" s="257"/>
      <c r="J429" s="257"/>
      <c r="K429" s="218"/>
      <c r="L429" s="218"/>
      <c r="M429" s="247"/>
      <c r="N429" s="247"/>
      <c r="O429" s="247"/>
      <c r="P429" s="247"/>
      <c r="Q429" s="218"/>
      <c r="R429" s="155"/>
      <c r="S429" s="155"/>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55"/>
      <c r="AR429" s="155"/>
      <c r="AS429" s="155"/>
      <c r="AT429" s="155"/>
      <c r="AU429" s="155"/>
      <c r="AV429" s="155"/>
      <c r="AW429" s="155"/>
      <c r="AX429" s="155"/>
      <c r="AY429" s="155"/>
      <c r="AZ429" s="155"/>
      <c r="BA429" s="155"/>
      <c r="BB429" s="155"/>
      <c r="BC429" s="155"/>
      <c r="BD429" s="155"/>
      <c r="BE429" s="155"/>
      <c r="BF429" s="155"/>
      <c r="BG429" s="155"/>
      <c r="BH429" s="155"/>
      <c r="BI429" s="155"/>
      <c r="BJ429" s="155"/>
      <c r="BK429" s="155"/>
      <c r="BL429" s="155"/>
      <c r="BM429" s="155"/>
      <c r="BN429" s="155"/>
      <c r="BO429" s="155"/>
      <c r="BP429" s="155"/>
      <c r="BQ429" s="155"/>
      <c r="BR429" s="155"/>
      <c r="BS429" s="155"/>
      <c r="BT429" s="155"/>
      <c r="BU429" s="155"/>
      <c r="BV429" s="155"/>
      <c r="BW429" s="155"/>
      <c r="BX429" s="155"/>
      <c r="BY429" s="155"/>
      <c r="BZ429" s="155"/>
      <c r="CA429" s="155"/>
      <c r="CB429" s="155"/>
      <c r="CC429" s="155"/>
      <c r="CD429" s="155"/>
      <c r="CE429" s="155"/>
      <c r="CF429" s="155"/>
      <c r="CG429" s="155"/>
      <c r="CH429" s="155"/>
      <c r="CI429" s="10"/>
    </row>
    <row r="430" spans="1:87" x14ac:dyDescent="0.2">
      <c r="A430" s="8"/>
      <c r="B430" s="218"/>
      <c r="C430" s="218"/>
      <c r="D430" s="155"/>
      <c r="E430" s="155"/>
      <c r="F430" s="155"/>
      <c r="G430" s="155"/>
      <c r="H430" s="230"/>
      <c r="I430" s="257"/>
      <c r="J430" s="257"/>
      <c r="K430" s="218"/>
      <c r="L430" s="218"/>
      <c r="M430" s="247"/>
      <c r="N430" s="247"/>
      <c r="O430" s="247"/>
      <c r="P430" s="247"/>
      <c r="Q430" s="218"/>
      <c r="R430" s="155"/>
      <c r="S430" s="155"/>
      <c r="T430" s="155"/>
      <c r="U430" s="155"/>
      <c r="V430" s="155"/>
      <c r="W430" s="155"/>
      <c r="X430" s="155"/>
      <c r="Y430" s="155"/>
      <c r="Z430" s="155"/>
      <c r="AA430" s="155"/>
      <c r="AB430" s="155"/>
      <c r="AC430" s="155"/>
      <c r="AD430" s="155"/>
      <c r="AE430" s="155"/>
      <c r="AF430" s="155"/>
      <c r="AG430" s="155"/>
      <c r="AH430" s="155"/>
      <c r="AI430" s="155"/>
      <c r="AJ430" s="155"/>
      <c r="AK430" s="155"/>
      <c r="AL430" s="155"/>
      <c r="AM430" s="155"/>
      <c r="AN430" s="155"/>
      <c r="AO430" s="155"/>
      <c r="AP430" s="155"/>
      <c r="AQ430" s="155"/>
      <c r="AR430" s="155"/>
      <c r="AS430" s="155"/>
      <c r="AT430" s="155"/>
      <c r="AU430" s="155"/>
      <c r="AV430" s="155"/>
      <c r="AW430" s="155"/>
      <c r="AX430" s="155"/>
      <c r="AY430" s="155"/>
      <c r="AZ430" s="155"/>
      <c r="BA430" s="155"/>
      <c r="BB430" s="155"/>
      <c r="BC430" s="155"/>
      <c r="BD430" s="155"/>
      <c r="BE430" s="155"/>
      <c r="BF430" s="155"/>
      <c r="BG430" s="155"/>
      <c r="BH430" s="155"/>
      <c r="BI430" s="155"/>
      <c r="BJ430" s="155"/>
      <c r="BK430" s="155"/>
      <c r="BL430" s="155"/>
      <c r="BM430" s="155"/>
      <c r="BN430" s="155"/>
      <c r="BO430" s="155"/>
      <c r="BP430" s="155"/>
      <c r="BQ430" s="155"/>
      <c r="BR430" s="155"/>
      <c r="BS430" s="155"/>
      <c r="BT430" s="155"/>
      <c r="BU430" s="155"/>
      <c r="BV430" s="155"/>
      <c r="BW430" s="155"/>
      <c r="BX430" s="155"/>
      <c r="BY430" s="155"/>
      <c r="BZ430" s="155"/>
      <c r="CA430" s="155"/>
      <c r="CB430" s="155"/>
      <c r="CC430" s="155"/>
      <c r="CD430" s="155"/>
      <c r="CE430" s="155"/>
      <c r="CF430" s="155"/>
      <c r="CG430" s="155"/>
      <c r="CH430" s="155"/>
      <c r="CI430" s="10"/>
    </row>
    <row r="431" spans="1:87" x14ac:dyDescent="0.2">
      <c r="A431" s="8"/>
      <c r="B431" s="218"/>
      <c r="C431" s="218"/>
      <c r="D431" s="155"/>
      <c r="E431" s="155"/>
      <c r="F431" s="155"/>
      <c r="G431" s="155"/>
      <c r="H431" s="230"/>
      <c r="I431" s="257"/>
      <c r="J431" s="257"/>
      <c r="K431" s="218"/>
      <c r="L431" s="218"/>
      <c r="M431" s="247"/>
      <c r="N431" s="247"/>
      <c r="O431" s="247"/>
      <c r="P431" s="247"/>
      <c r="Q431" s="218"/>
      <c r="R431" s="155"/>
      <c r="S431" s="155"/>
      <c r="T431" s="155"/>
      <c r="U431" s="155"/>
      <c r="V431" s="155"/>
      <c r="W431" s="155"/>
      <c r="X431" s="155"/>
      <c r="Y431" s="155"/>
      <c r="Z431" s="155"/>
      <c r="AA431" s="155"/>
      <c r="AB431" s="155"/>
      <c r="AC431" s="155"/>
      <c r="AD431" s="155"/>
      <c r="AE431" s="155"/>
      <c r="AF431" s="155"/>
      <c r="AG431" s="155"/>
      <c r="AH431" s="155"/>
      <c r="AI431" s="155"/>
      <c r="AJ431" s="155"/>
      <c r="AK431" s="155"/>
      <c r="AL431" s="155"/>
      <c r="AM431" s="155"/>
      <c r="AN431" s="155"/>
      <c r="AO431" s="155"/>
      <c r="AP431" s="155"/>
      <c r="AQ431" s="155"/>
      <c r="AR431" s="155"/>
      <c r="AS431" s="155"/>
      <c r="AT431" s="155"/>
      <c r="AU431" s="155"/>
      <c r="AV431" s="155"/>
      <c r="AW431" s="155"/>
      <c r="AX431" s="155"/>
      <c r="AY431" s="155"/>
      <c r="AZ431" s="155"/>
      <c r="BA431" s="155"/>
      <c r="BB431" s="155"/>
      <c r="BC431" s="155"/>
      <c r="BD431" s="155"/>
      <c r="BE431" s="155"/>
      <c r="BF431" s="155"/>
      <c r="BG431" s="155"/>
      <c r="BH431" s="155"/>
      <c r="BI431" s="155"/>
      <c r="BJ431" s="155"/>
      <c r="BK431" s="155"/>
      <c r="BL431" s="155"/>
      <c r="BM431" s="155"/>
      <c r="BN431" s="155"/>
      <c r="BO431" s="155"/>
      <c r="BP431" s="155"/>
      <c r="BQ431" s="155"/>
      <c r="BR431" s="155"/>
      <c r="BS431" s="155"/>
      <c r="BT431" s="155"/>
      <c r="BU431" s="155"/>
      <c r="BV431" s="155"/>
      <c r="BW431" s="155"/>
      <c r="BX431" s="155"/>
      <c r="BY431" s="155"/>
      <c r="BZ431" s="155"/>
      <c r="CA431" s="155"/>
      <c r="CB431" s="155"/>
      <c r="CC431" s="155"/>
      <c r="CD431" s="155"/>
      <c r="CE431" s="155"/>
      <c r="CF431" s="155"/>
      <c r="CG431" s="155"/>
      <c r="CH431" s="155"/>
      <c r="CI431" s="10"/>
    </row>
    <row r="432" spans="1:87" x14ac:dyDescent="0.2">
      <c r="A432" s="8"/>
      <c r="B432" s="218"/>
      <c r="C432" s="218"/>
      <c r="D432" s="155"/>
      <c r="E432" s="155"/>
      <c r="F432" s="155"/>
      <c r="G432" s="155"/>
      <c r="H432" s="230"/>
      <c r="I432" s="257"/>
      <c r="J432" s="257"/>
      <c r="K432" s="218"/>
      <c r="L432" s="218"/>
      <c r="M432" s="247"/>
      <c r="N432" s="247"/>
      <c r="O432" s="247"/>
      <c r="P432" s="247"/>
      <c r="Q432" s="218"/>
      <c r="R432" s="155"/>
      <c r="S432" s="155"/>
      <c r="T432" s="155"/>
      <c r="U432" s="155"/>
      <c r="V432" s="155"/>
      <c r="W432" s="155"/>
      <c r="X432" s="155"/>
      <c r="Y432" s="155"/>
      <c r="Z432" s="155"/>
      <c r="AA432" s="155"/>
      <c r="AB432" s="155"/>
      <c r="AC432" s="155"/>
      <c r="AD432" s="155"/>
      <c r="AE432" s="155"/>
      <c r="AF432" s="155"/>
      <c r="AG432" s="155"/>
      <c r="AH432" s="155"/>
      <c r="AI432" s="155"/>
      <c r="AJ432" s="155"/>
      <c r="AK432" s="155"/>
      <c r="AL432" s="155"/>
      <c r="AM432" s="155"/>
      <c r="AN432" s="155"/>
      <c r="AO432" s="155"/>
      <c r="AP432" s="155"/>
      <c r="AQ432" s="155"/>
      <c r="AR432" s="155"/>
      <c r="AS432" s="155"/>
      <c r="AT432" s="155"/>
      <c r="AU432" s="155"/>
      <c r="AV432" s="155"/>
      <c r="AW432" s="155"/>
      <c r="AX432" s="155"/>
      <c r="AY432" s="155"/>
      <c r="AZ432" s="155"/>
      <c r="BA432" s="155"/>
      <c r="BB432" s="155"/>
      <c r="BC432" s="155"/>
      <c r="BD432" s="155"/>
      <c r="BE432" s="155"/>
      <c r="BF432" s="155"/>
      <c r="BG432" s="155"/>
      <c r="BH432" s="155"/>
      <c r="BI432" s="155"/>
      <c r="BJ432" s="155"/>
      <c r="BK432" s="155"/>
      <c r="BL432" s="155"/>
      <c r="BM432" s="155"/>
      <c r="BN432" s="155"/>
      <c r="BO432" s="155"/>
      <c r="BP432" s="155"/>
      <c r="BQ432" s="155"/>
      <c r="BR432" s="155"/>
      <c r="BS432" s="155"/>
      <c r="BT432" s="155"/>
      <c r="BU432" s="155"/>
      <c r="BV432" s="155"/>
      <c r="BW432" s="155"/>
      <c r="BX432" s="155"/>
      <c r="BY432" s="155"/>
      <c r="BZ432" s="155"/>
      <c r="CA432" s="155"/>
      <c r="CB432" s="155"/>
      <c r="CC432" s="155"/>
      <c r="CD432" s="155"/>
      <c r="CE432" s="155"/>
      <c r="CF432" s="155"/>
      <c r="CG432" s="155"/>
      <c r="CH432" s="155"/>
      <c r="CI432" s="10"/>
    </row>
    <row r="433" spans="1:87" x14ac:dyDescent="0.2">
      <c r="A433" s="8"/>
      <c r="B433" s="218"/>
      <c r="C433" s="218"/>
      <c r="D433" s="155"/>
      <c r="E433" s="155"/>
      <c r="F433" s="155"/>
      <c r="G433" s="155"/>
      <c r="H433" s="230"/>
      <c r="I433" s="257"/>
      <c r="J433" s="257"/>
      <c r="K433" s="218"/>
      <c r="L433" s="218"/>
      <c r="M433" s="247"/>
      <c r="N433" s="247"/>
      <c r="O433" s="247"/>
      <c r="P433" s="247"/>
      <c r="Q433" s="218"/>
      <c r="R433" s="155"/>
      <c r="S433" s="155"/>
      <c r="T433" s="155"/>
      <c r="U433" s="155"/>
      <c r="V433" s="155"/>
      <c r="W433" s="155"/>
      <c r="X433" s="155"/>
      <c r="Y433" s="155"/>
      <c r="Z433" s="155"/>
      <c r="AA433" s="155"/>
      <c r="AB433" s="155"/>
      <c r="AC433" s="155"/>
      <c r="AD433" s="155"/>
      <c r="AE433" s="155"/>
      <c r="AF433" s="155"/>
      <c r="AG433" s="155"/>
      <c r="AH433" s="155"/>
      <c r="AI433" s="155"/>
      <c r="AJ433" s="155"/>
      <c r="AK433" s="155"/>
      <c r="AL433" s="155"/>
      <c r="AM433" s="155"/>
      <c r="AN433" s="155"/>
      <c r="AO433" s="155"/>
      <c r="AP433" s="155"/>
      <c r="AQ433" s="155"/>
      <c r="AR433" s="155"/>
      <c r="AS433" s="155"/>
      <c r="AT433" s="155"/>
      <c r="AU433" s="155"/>
      <c r="AV433" s="155"/>
      <c r="AW433" s="155"/>
      <c r="AX433" s="155"/>
      <c r="AY433" s="155"/>
      <c r="AZ433" s="155"/>
      <c r="BA433" s="155"/>
      <c r="BB433" s="155"/>
      <c r="BC433" s="155"/>
      <c r="BD433" s="155"/>
      <c r="BE433" s="155"/>
      <c r="BF433" s="155"/>
      <c r="BG433" s="155"/>
      <c r="BH433" s="155"/>
      <c r="BI433" s="155"/>
      <c r="BJ433" s="155"/>
      <c r="BK433" s="155"/>
      <c r="BL433" s="155"/>
      <c r="BM433" s="155"/>
      <c r="BN433" s="155"/>
      <c r="BO433" s="155"/>
      <c r="BP433" s="155"/>
      <c r="BQ433" s="155"/>
      <c r="BR433" s="155"/>
      <c r="BS433" s="155"/>
      <c r="BT433" s="155"/>
      <c r="BU433" s="155"/>
      <c r="BV433" s="155"/>
      <c r="BW433" s="155"/>
      <c r="BX433" s="155"/>
      <c r="BY433" s="155"/>
      <c r="BZ433" s="155"/>
      <c r="CA433" s="155"/>
      <c r="CB433" s="155"/>
      <c r="CC433" s="155"/>
      <c r="CD433" s="155"/>
      <c r="CE433" s="155"/>
      <c r="CF433" s="155"/>
      <c r="CG433" s="155"/>
      <c r="CH433" s="155"/>
      <c r="CI433" s="10"/>
    </row>
    <row r="434" spans="1:87" x14ac:dyDescent="0.2">
      <c r="A434" s="8"/>
      <c r="B434" s="218"/>
      <c r="C434" s="218"/>
      <c r="D434" s="155"/>
      <c r="E434" s="155"/>
      <c r="F434" s="155"/>
      <c r="G434" s="155"/>
      <c r="H434" s="230"/>
      <c r="I434" s="257"/>
      <c r="J434" s="257"/>
      <c r="K434" s="218"/>
      <c r="L434" s="218"/>
      <c r="M434" s="247"/>
      <c r="N434" s="247"/>
      <c r="O434" s="247"/>
      <c r="P434" s="247"/>
      <c r="Q434" s="218"/>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55"/>
      <c r="AR434" s="155"/>
      <c r="AS434" s="155"/>
      <c r="AT434" s="155"/>
      <c r="AU434" s="155"/>
      <c r="AV434" s="155"/>
      <c r="AW434" s="155"/>
      <c r="AX434" s="155"/>
      <c r="AY434" s="155"/>
      <c r="AZ434" s="155"/>
      <c r="BA434" s="155"/>
      <c r="BB434" s="155"/>
      <c r="BC434" s="155"/>
      <c r="BD434" s="155"/>
      <c r="BE434" s="155"/>
      <c r="BF434" s="155"/>
      <c r="BG434" s="155"/>
      <c r="BH434" s="155"/>
      <c r="BI434" s="155"/>
      <c r="BJ434" s="155"/>
      <c r="BK434" s="155"/>
      <c r="BL434" s="155"/>
      <c r="BM434" s="155"/>
      <c r="BN434" s="155"/>
      <c r="BO434" s="155"/>
      <c r="BP434" s="155"/>
      <c r="BQ434" s="155"/>
      <c r="BR434" s="155"/>
      <c r="BS434" s="155"/>
      <c r="BT434" s="155"/>
      <c r="BU434" s="155"/>
      <c r="BV434" s="155"/>
      <c r="BW434" s="155"/>
      <c r="BX434" s="155"/>
      <c r="BY434" s="155"/>
      <c r="BZ434" s="155"/>
      <c r="CA434" s="155"/>
      <c r="CB434" s="155"/>
      <c r="CC434" s="155"/>
      <c r="CD434" s="155"/>
      <c r="CE434" s="155"/>
      <c r="CF434" s="155"/>
      <c r="CG434" s="155"/>
      <c r="CH434" s="155"/>
      <c r="CI434" s="10"/>
    </row>
    <row r="435" spans="1:87" x14ac:dyDescent="0.2">
      <c r="A435" s="8"/>
      <c r="B435" s="218"/>
      <c r="C435" s="218"/>
      <c r="D435" s="155"/>
      <c r="E435" s="155"/>
      <c r="F435" s="155"/>
      <c r="G435" s="155"/>
      <c r="H435" s="230"/>
      <c r="I435" s="257"/>
      <c r="J435" s="257"/>
      <c r="K435" s="218"/>
      <c r="L435" s="218"/>
      <c r="M435" s="247"/>
      <c r="N435" s="247"/>
      <c r="O435" s="247"/>
      <c r="P435" s="247"/>
      <c r="Q435" s="218"/>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0"/>
    </row>
    <row r="436" spans="1:87" x14ac:dyDescent="0.2">
      <c r="A436" s="8"/>
      <c r="B436" s="218"/>
      <c r="C436" s="218"/>
      <c r="D436" s="155"/>
      <c r="E436" s="155"/>
      <c r="F436" s="155"/>
      <c r="G436" s="155"/>
      <c r="H436" s="230"/>
      <c r="I436" s="257"/>
      <c r="J436" s="257"/>
      <c r="K436" s="218"/>
      <c r="L436" s="218"/>
      <c r="M436" s="247"/>
      <c r="N436" s="247"/>
      <c r="O436" s="247"/>
      <c r="P436" s="247"/>
      <c r="Q436" s="218"/>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0"/>
    </row>
    <row r="437" spans="1:87" x14ac:dyDescent="0.2">
      <c r="A437" s="8"/>
      <c r="B437" s="218"/>
      <c r="C437" s="218"/>
      <c r="D437" s="155"/>
      <c r="E437" s="155"/>
      <c r="F437" s="155"/>
      <c r="G437" s="155"/>
      <c r="H437" s="230"/>
      <c r="I437" s="257"/>
      <c r="J437" s="257"/>
      <c r="K437" s="218"/>
      <c r="L437" s="218"/>
      <c r="M437" s="247"/>
      <c r="N437" s="247"/>
      <c r="O437" s="247"/>
      <c r="P437" s="247"/>
      <c r="Q437" s="218"/>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0"/>
    </row>
    <row r="438" spans="1:87" x14ac:dyDescent="0.2">
      <c r="A438" s="8"/>
      <c r="B438" s="218"/>
      <c r="C438" s="218"/>
      <c r="D438" s="155"/>
      <c r="E438" s="155"/>
      <c r="F438" s="155"/>
      <c r="G438" s="155"/>
      <c r="H438" s="230"/>
      <c r="I438" s="257"/>
      <c r="J438" s="257"/>
      <c r="K438" s="218"/>
      <c r="L438" s="218"/>
      <c r="M438" s="247"/>
      <c r="N438" s="247"/>
      <c r="O438" s="247"/>
      <c r="P438" s="247"/>
      <c r="Q438" s="218"/>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0"/>
    </row>
    <row r="439" spans="1:87" x14ac:dyDescent="0.2">
      <c r="A439" s="8"/>
      <c r="B439" s="218"/>
      <c r="C439" s="218"/>
      <c r="D439" s="155"/>
      <c r="E439" s="155"/>
      <c r="F439" s="155"/>
      <c r="G439" s="155"/>
      <c r="H439" s="230"/>
      <c r="I439" s="257"/>
      <c r="J439" s="257"/>
      <c r="K439" s="218"/>
      <c r="L439" s="218"/>
      <c r="M439" s="247"/>
      <c r="N439" s="247"/>
      <c r="O439" s="247"/>
      <c r="P439" s="247"/>
      <c r="Q439" s="218"/>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0"/>
    </row>
    <row r="440" spans="1:87" x14ac:dyDescent="0.2">
      <c r="A440" s="8"/>
      <c r="B440" s="218"/>
      <c r="C440" s="218"/>
      <c r="D440" s="155"/>
      <c r="E440" s="155"/>
      <c r="F440" s="155"/>
      <c r="G440" s="155"/>
      <c r="H440" s="230"/>
      <c r="I440" s="257"/>
      <c r="J440" s="257"/>
      <c r="K440" s="218"/>
      <c r="L440" s="218"/>
      <c r="M440" s="247"/>
      <c r="N440" s="247"/>
      <c r="O440" s="247"/>
      <c r="P440" s="247"/>
      <c r="Q440" s="218"/>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0"/>
    </row>
    <row r="441" spans="1:87" x14ac:dyDescent="0.2">
      <c r="A441" s="8"/>
      <c r="B441" s="218"/>
      <c r="C441" s="218"/>
      <c r="D441" s="155"/>
      <c r="E441" s="155"/>
      <c r="F441" s="155"/>
      <c r="G441" s="155"/>
      <c r="H441" s="230"/>
      <c r="I441" s="257"/>
      <c r="J441" s="257"/>
      <c r="K441" s="218"/>
      <c r="L441" s="218"/>
      <c r="M441" s="247"/>
      <c r="N441" s="247"/>
      <c r="O441" s="247"/>
      <c r="P441" s="247"/>
      <c r="Q441" s="218"/>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0"/>
    </row>
    <row r="442" spans="1:87" x14ac:dyDescent="0.2">
      <c r="A442" s="8"/>
      <c r="B442" s="218"/>
      <c r="C442" s="218"/>
      <c r="D442" s="155"/>
      <c r="E442" s="155"/>
      <c r="F442" s="155"/>
      <c r="G442" s="155"/>
      <c r="H442" s="230"/>
      <c r="I442" s="257"/>
      <c r="J442" s="257"/>
      <c r="K442" s="218"/>
      <c r="L442" s="218"/>
      <c r="M442" s="247"/>
      <c r="N442" s="247"/>
      <c r="O442" s="247"/>
      <c r="P442" s="247"/>
      <c r="Q442" s="218"/>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0"/>
    </row>
    <row r="443" spans="1:87" x14ac:dyDescent="0.2">
      <c r="A443" s="8"/>
      <c r="B443" s="218"/>
      <c r="C443" s="218"/>
      <c r="D443" s="155"/>
      <c r="E443" s="155"/>
      <c r="F443" s="155"/>
      <c r="G443" s="155"/>
      <c r="H443" s="230"/>
      <c r="I443" s="257"/>
      <c r="J443" s="257"/>
      <c r="K443" s="218"/>
      <c r="L443" s="218"/>
      <c r="M443" s="247"/>
      <c r="N443" s="247"/>
      <c r="O443" s="247"/>
      <c r="P443" s="247"/>
      <c r="Q443" s="218"/>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0"/>
    </row>
    <row r="444" spans="1:87" x14ac:dyDescent="0.2">
      <c r="A444" s="8"/>
      <c r="B444" s="218"/>
      <c r="C444" s="218"/>
      <c r="D444" s="155"/>
      <c r="E444" s="155"/>
      <c r="F444" s="155"/>
      <c r="G444" s="155"/>
      <c r="H444" s="230"/>
      <c r="I444" s="257"/>
      <c r="J444" s="257"/>
      <c r="K444" s="218"/>
      <c r="L444" s="218"/>
      <c r="M444" s="247"/>
      <c r="N444" s="247"/>
      <c r="O444" s="247"/>
      <c r="P444" s="247"/>
      <c r="Q444" s="218"/>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0"/>
    </row>
    <row r="445" spans="1:87" x14ac:dyDescent="0.2">
      <c r="A445" s="8"/>
      <c r="B445" s="218"/>
      <c r="C445" s="218"/>
      <c r="D445" s="155"/>
      <c r="E445" s="155"/>
      <c r="F445" s="155"/>
      <c r="G445" s="155"/>
      <c r="H445" s="230"/>
      <c r="I445" s="257"/>
      <c r="J445" s="257"/>
      <c r="K445" s="218"/>
      <c r="L445" s="218"/>
      <c r="M445" s="247"/>
      <c r="N445" s="247"/>
      <c r="O445" s="247"/>
      <c r="P445" s="247"/>
      <c r="Q445" s="218"/>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0"/>
    </row>
    <row r="446" spans="1:87" x14ac:dyDescent="0.2">
      <c r="A446" s="8"/>
      <c r="B446" s="218"/>
      <c r="C446" s="218"/>
      <c r="D446" s="155"/>
      <c r="E446" s="155"/>
      <c r="F446" s="155"/>
      <c r="G446" s="155"/>
      <c r="H446" s="230"/>
      <c r="I446" s="257"/>
      <c r="J446" s="257"/>
      <c r="K446" s="218"/>
      <c r="L446" s="218"/>
      <c r="M446" s="247"/>
      <c r="N446" s="247"/>
      <c r="O446" s="247"/>
      <c r="P446" s="247"/>
      <c r="Q446" s="218"/>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0"/>
    </row>
    <row r="447" spans="1:87" x14ac:dyDescent="0.2">
      <c r="A447" s="8"/>
      <c r="B447" s="218"/>
      <c r="C447" s="218"/>
      <c r="D447" s="155"/>
      <c r="E447" s="155"/>
      <c r="F447" s="155"/>
      <c r="G447" s="155"/>
      <c r="H447" s="230"/>
      <c r="I447" s="257"/>
      <c r="J447" s="257"/>
      <c r="K447" s="218"/>
      <c r="L447" s="218"/>
      <c r="M447" s="247"/>
      <c r="N447" s="247"/>
      <c r="O447" s="247"/>
      <c r="P447" s="247"/>
      <c r="Q447" s="218"/>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0"/>
    </row>
    <row r="448" spans="1:87" x14ac:dyDescent="0.2">
      <c r="A448" s="8"/>
      <c r="B448" s="218"/>
      <c r="C448" s="218"/>
      <c r="D448" s="155"/>
      <c r="E448" s="155"/>
      <c r="F448" s="155"/>
      <c r="G448" s="155"/>
      <c r="H448" s="230"/>
      <c r="I448" s="257"/>
      <c r="J448" s="257"/>
      <c r="K448" s="218"/>
      <c r="L448" s="218"/>
      <c r="M448" s="247"/>
      <c r="N448" s="247"/>
      <c r="O448" s="247"/>
      <c r="P448" s="247"/>
      <c r="Q448" s="218"/>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0"/>
    </row>
    <row r="449" spans="1:87" x14ac:dyDescent="0.2">
      <c r="A449" s="8"/>
      <c r="B449" s="218"/>
      <c r="C449" s="218"/>
      <c r="D449" s="155"/>
      <c r="E449" s="155"/>
      <c r="F449" s="155"/>
      <c r="G449" s="155"/>
      <c r="H449" s="230"/>
      <c r="I449" s="257"/>
      <c r="J449" s="257"/>
      <c r="K449" s="218"/>
      <c r="L449" s="218"/>
      <c r="M449" s="247"/>
      <c r="N449" s="247"/>
      <c r="O449" s="247"/>
      <c r="P449" s="247"/>
      <c r="Q449" s="218"/>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0"/>
    </row>
    <row r="450" spans="1:87" x14ac:dyDescent="0.2">
      <c r="A450" s="8"/>
      <c r="B450" s="218"/>
      <c r="C450" s="218"/>
      <c r="D450" s="155"/>
      <c r="E450" s="155"/>
      <c r="F450" s="155"/>
      <c r="G450" s="155"/>
      <c r="H450" s="230"/>
      <c r="I450" s="257"/>
      <c r="J450" s="257"/>
      <c r="K450" s="218"/>
      <c r="L450" s="218"/>
      <c r="M450" s="247"/>
      <c r="N450" s="247"/>
      <c r="O450" s="247"/>
      <c r="P450" s="247"/>
      <c r="Q450" s="218"/>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0"/>
    </row>
    <row r="451" spans="1:87" x14ac:dyDescent="0.2">
      <c r="A451" s="8"/>
      <c r="B451" s="218"/>
      <c r="C451" s="218"/>
      <c r="D451" s="155"/>
      <c r="E451" s="155"/>
      <c r="F451" s="155"/>
      <c r="G451" s="155"/>
      <c r="H451" s="230"/>
      <c r="I451" s="257"/>
      <c r="J451" s="257"/>
      <c r="K451" s="218"/>
      <c r="L451" s="218"/>
      <c r="M451" s="247"/>
      <c r="N451" s="247"/>
      <c r="O451" s="247"/>
      <c r="P451" s="247"/>
      <c r="Q451" s="218"/>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0"/>
    </row>
    <row r="452" spans="1:87" x14ac:dyDescent="0.2">
      <c r="A452" s="8"/>
      <c r="B452" s="218"/>
      <c r="C452" s="218"/>
      <c r="D452" s="155"/>
      <c r="E452" s="155"/>
      <c r="F452" s="155"/>
      <c r="G452" s="155"/>
      <c r="H452" s="230"/>
      <c r="I452" s="257"/>
      <c r="J452" s="257"/>
      <c r="K452" s="218"/>
      <c r="L452" s="218"/>
      <c r="M452" s="247"/>
      <c r="N452" s="247"/>
      <c r="O452" s="247"/>
      <c r="P452" s="247"/>
      <c r="Q452" s="218"/>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0"/>
    </row>
    <row r="453" spans="1:87" x14ac:dyDescent="0.2">
      <c r="A453" s="8"/>
      <c r="B453" s="218"/>
      <c r="C453" s="218"/>
      <c r="D453" s="155"/>
      <c r="E453" s="155"/>
      <c r="F453" s="155"/>
      <c r="G453" s="155"/>
      <c r="H453" s="230"/>
      <c r="I453" s="257"/>
      <c r="J453" s="257"/>
      <c r="K453" s="218"/>
      <c r="L453" s="218"/>
      <c r="M453" s="247"/>
      <c r="N453" s="247"/>
      <c r="O453" s="247"/>
      <c r="P453" s="247"/>
      <c r="Q453" s="218"/>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0"/>
    </row>
    <row r="454" spans="1:87" x14ac:dyDescent="0.2">
      <c r="A454" s="8"/>
      <c r="B454" s="218"/>
      <c r="C454" s="218"/>
      <c r="D454" s="155"/>
      <c r="E454" s="155"/>
      <c r="F454" s="155"/>
      <c r="G454" s="155"/>
      <c r="H454" s="230"/>
      <c r="I454" s="257"/>
      <c r="J454" s="257"/>
      <c r="K454" s="218"/>
      <c r="L454" s="218"/>
      <c r="M454" s="247"/>
      <c r="N454" s="247"/>
      <c r="O454" s="247"/>
      <c r="P454" s="247"/>
      <c r="Q454" s="218"/>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0"/>
    </row>
    <row r="455" spans="1:87" x14ac:dyDescent="0.2">
      <c r="A455" s="8"/>
      <c r="B455" s="218"/>
      <c r="C455" s="218"/>
      <c r="D455" s="155"/>
      <c r="E455" s="155"/>
      <c r="F455" s="155"/>
      <c r="G455" s="155"/>
      <c r="H455" s="230"/>
      <c r="I455" s="257"/>
      <c r="J455" s="257"/>
      <c r="K455" s="218"/>
      <c r="L455" s="218"/>
      <c r="M455" s="247"/>
      <c r="N455" s="247"/>
      <c r="O455" s="247"/>
      <c r="P455" s="247"/>
      <c r="Q455" s="218"/>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0"/>
    </row>
    <row r="456" spans="1:87" x14ac:dyDescent="0.2">
      <c r="A456" s="8"/>
      <c r="B456" s="218"/>
      <c r="C456" s="218"/>
      <c r="D456" s="155"/>
      <c r="E456" s="155"/>
      <c r="F456" s="155"/>
      <c r="G456" s="155"/>
      <c r="H456" s="230"/>
      <c r="I456" s="257"/>
      <c r="J456" s="257"/>
      <c r="K456" s="218"/>
      <c r="L456" s="218"/>
      <c r="M456" s="247"/>
      <c r="N456" s="247"/>
      <c r="O456" s="247"/>
      <c r="P456" s="247"/>
      <c r="Q456" s="218"/>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0"/>
    </row>
    <row r="457" spans="1:87" x14ac:dyDescent="0.2">
      <c r="A457" s="8"/>
      <c r="B457" s="218"/>
      <c r="C457" s="218"/>
      <c r="D457" s="155"/>
      <c r="E457" s="155"/>
      <c r="F457" s="155"/>
      <c r="G457" s="155"/>
      <c r="H457" s="230"/>
      <c r="I457" s="257"/>
      <c r="J457" s="257"/>
      <c r="K457" s="218"/>
      <c r="L457" s="218"/>
      <c r="M457" s="247"/>
      <c r="N457" s="247"/>
      <c r="O457" s="247"/>
      <c r="P457" s="247"/>
      <c r="Q457" s="218"/>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0"/>
    </row>
    <row r="458" spans="1:87" x14ac:dyDescent="0.2">
      <c r="A458" s="8"/>
      <c r="B458" s="218"/>
      <c r="C458" s="218"/>
      <c r="D458" s="155"/>
      <c r="E458" s="155"/>
      <c r="F458" s="155"/>
      <c r="G458" s="155"/>
      <c r="H458" s="230"/>
      <c r="I458" s="257"/>
      <c r="J458" s="257"/>
      <c r="K458" s="218"/>
      <c r="L458" s="218"/>
      <c r="M458" s="247"/>
      <c r="N458" s="247"/>
      <c r="O458" s="247"/>
      <c r="P458" s="247"/>
      <c r="Q458" s="218"/>
      <c r="R458" s="155"/>
      <c r="S458" s="155"/>
      <c r="T458" s="155"/>
      <c r="U458" s="155"/>
      <c r="V458" s="155"/>
      <c r="W458" s="155"/>
      <c r="X458" s="155"/>
      <c r="Y458" s="155"/>
      <c r="Z458" s="155"/>
      <c r="AA458" s="155"/>
      <c r="AB458" s="155"/>
      <c r="AC458" s="155"/>
      <c r="AD458" s="155"/>
      <c r="AE458" s="155"/>
      <c r="AF458" s="155"/>
      <c r="AG458" s="155"/>
      <c r="AH458" s="155"/>
      <c r="AI458" s="155"/>
      <c r="AJ458" s="155"/>
      <c r="AK458" s="155"/>
      <c r="AL458" s="155"/>
      <c r="AM458" s="155"/>
      <c r="AN458" s="155"/>
      <c r="AO458" s="155"/>
      <c r="AP458" s="155"/>
      <c r="AQ458" s="155"/>
      <c r="AR458" s="155"/>
      <c r="AS458" s="155"/>
      <c r="AT458" s="155"/>
      <c r="AU458" s="155"/>
      <c r="AV458" s="155"/>
      <c r="AW458" s="155"/>
      <c r="AX458" s="155"/>
      <c r="AY458" s="155"/>
      <c r="AZ458" s="155"/>
      <c r="BA458" s="155"/>
      <c r="BB458" s="155"/>
      <c r="BC458" s="155"/>
      <c r="BD458" s="155"/>
      <c r="BE458" s="155"/>
      <c r="BF458" s="155"/>
      <c r="BG458" s="155"/>
      <c r="BH458" s="155"/>
      <c r="BI458" s="155"/>
      <c r="BJ458" s="155"/>
      <c r="BK458" s="155"/>
      <c r="BL458" s="155"/>
      <c r="BM458" s="155"/>
      <c r="BN458" s="155"/>
      <c r="BO458" s="155"/>
      <c r="BP458" s="155"/>
      <c r="BQ458" s="155"/>
      <c r="BR458" s="155"/>
      <c r="BS458" s="155"/>
      <c r="BT458" s="155"/>
      <c r="BU458" s="155"/>
      <c r="BV458" s="155"/>
      <c r="BW458" s="155"/>
      <c r="BX458" s="155"/>
      <c r="BY458" s="155"/>
      <c r="BZ458" s="155"/>
      <c r="CA458" s="155"/>
      <c r="CB458" s="155"/>
      <c r="CC458" s="155"/>
      <c r="CD458" s="155"/>
      <c r="CE458" s="155"/>
      <c r="CF458" s="155"/>
      <c r="CG458" s="155"/>
      <c r="CH458" s="155"/>
      <c r="CI458" s="10"/>
    </row>
    <row r="459" spans="1:87" x14ac:dyDescent="0.2">
      <c r="A459" s="8"/>
      <c r="B459" s="218"/>
      <c r="C459" s="218"/>
      <c r="D459" s="155"/>
      <c r="E459" s="155"/>
      <c r="F459" s="155"/>
      <c r="G459" s="155"/>
      <c r="H459" s="230"/>
      <c r="I459" s="257"/>
      <c r="J459" s="257"/>
      <c r="K459" s="218"/>
      <c r="L459" s="218"/>
      <c r="M459" s="247"/>
      <c r="N459" s="247"/>
      <c r="O459" s="247"/>
      <c r="P459" s="247"/>
      <c r="Q459" s="218"/>
      <c r="R459" s="155"/>
      <c r="S459" s="155"/>
      <c r="T459" s="155"/>
      <c r="U459" s="155"/>
      <c r="V459" s="155"/>
      <c r="W459" s="155"/>
      <c r="X459" s="155"/>
      <c r="Y459" s="155"/>
      <c r="Z459" s="155"/>
      <c r="AA459" s="155"/>
      <c r="AB459" s="155"/>
      <c r="AC459" s="155"/>
      <c r="AD459" s="155"/>
      <c r="AE459" s="155"/>
      <c r="AF459" s="155"/>
      <c r="AG459" s="155"/>
      <c r="AH459" s="155"/>
      <c r="AI459" s="155"/>
      <c r="AJ459" s="155"/>
      <c r="AK459" s="155"/>
      <c r="AL459" s="155"/>
      <c r="AM459" s="155"/>
      <c r="AN459" s="155"/>
      <c r="AO459" s="155"/>
      <c r="AP459" s="155"/>
      <c r="AQ459" s="155"/>
      <c r="AR459" s="155"/>
      <c r="AS459" s="155"/>
      <c r="AT459" s="155"/>
      <c r="AU459" s="155"/>
      <c r="AV459" s="155"/>
      <c r="AW459" s="155"/>
      <c r="AX459" s="155"/>
      <c r="AY459" s="155"/>
      <c r="AZ459" s="155"/>
      <c r="BA459" s="155"/>
      <c r="BB459" s="155"/>
      <c r="BC459" s="155"/>
      <c r="BD459" s="155"/>
      <c r="BE459" s="155"/>
      <c r="BF459" s="155"/>
      <c r="BG459" s="155"/>
      <c r="BH459" s="155"/>
      <c r="BI459" s="155"/>
      <c r="BJ459" s="155"/>
      <c r="BK459" s="155"/>
      <c r="BL459" s="155"/>
      <c r="BM459" s="155"/>
      <c r="BN459" s="155"/>
      <c r="BO459" s="155"/>
      <c r="BP459" s="155"/>
      <c r="BQ459" s="155"/>
      <c r="BR459" s="155"/>
      <c r="BS459" s="155"/>
      <c r="BT459" s="155"/>
      <c r="BU459" s="155"/>
      <c r="BV459" s="155"/>
      <c r="BW459" s="155"/>
      <c r="BX459" s="155"/>
      <c r="BY459" s="155"/>
      <c r="BZ459" s="155"/>
      <c r="CA459" s="155"/>
      <c r="CB459" s="155"/>
      <c r="CC459" s="155"/>
      <c r="CD459" s="155"/>
      <c r="CE459" s="155"/>
      <c r="CF459" s="155"/>
      <c r="CG459" s="155"/>
      <c r="CH459" s="155"/>
      <c r="CI459" s="10"/>
    </row>
    <row r="460" spans="1:87" x14ac:dyDescent="0.2">
      <c r="A460" s="8"/>
      <c r="B460" s="218"/>
      <c r="C460" s="218"/>
      <c r="D460" s="155"/>
      <c r="E460" s="155"/>
      <c r="F460" s="155"/>
      <c r="G460" s="155"/>
      <c r="H460" s="230"/>
      <c r="I460" s="257"/>
      <c r="J460" s="257"/>
      <c r="K460" s="218"/>
      <c r="L460" s="218"/>
      <c r="M460" s="247"/>
      <c r="N460" s="247"/>
      <c r="O460" s="247"/>
      <c r="P460" s="247"/>
      <c r="Q460" s="218"/>
      <c r="R460" s="155"/>
      <c r="S460" s="155"/>
      <c r="T460" s="155"/>
      <c r="U460" s="155"/>
      <c r="V460" s="155"/>
      <c r="W460" s="155"/>
      <c r="X460" s="155"/>
      <c r="Y460" s="155"/>
      <c r="Z460" s="155"/>
      <c r="AA460" s="155"/>
      <c r="AB460" s="155"/>
      <c r="AC460" s="155"/>
      <c r="AD460" s="155"/>
      <c r="AE460" s="155"/>
      <c r="AF460" s="155"/>
      <c r="AG460" s="155"/>
      <c r="AH460" s="155"/>
      <c r="AI460" s="155"/>
      <c r="AJ460" s="155"/>
      <c r="AK460" s="155"/>
      <c r="AL460" s="155"/>
      <c r="AM460" s="155"/>
      <c r="AN460" s="155"/>
      <c r="AO460" s="155"/>
      <c r="AP460" s="155"/>
      <c r="AQ460" s="155"/>
      <c r="AR460" s="155"/>
      <c r="AS460" s="155"/>
      <c r="AT460" s="155"/>
      <c r="AU460" s="155"/>
      <c r="AV460" s="155"/>
      <c r="AW460" s="155"/>
      <c r="AX460" s="155"/>
      <c r="AY460" s="155"/>
      <c r="AZ460" s="155"/>
      <c r="BA460" s="155"/>
      <c r="BB460" s="155"/>
      <c r="BC460" s="155"/>
      <c r="BD460" s="155"/>
      <c r="BE460" s="155"/>
      <c r="BF460" s="155"/>
      <c r="BG460" s="155"/>
      <c r="BH460" s="155"/>
      <c r="BI460" s="155"/>
      <c r="BJ460" s="155"/>
      <c r="BK460" s="155"/>
      <c r="BL460" s="155"/>
      <c r="BM460" s="155"/>
      <c r="BN460" s="155"/>
      <c r="BO460" s="155"/>
      <c r="BP460" s="155"/>
      <c r="BQ460" s="155"/>
      <c r="BR460" s="155"/>
      <c r="BS460" s="155"/>
      <c r="BT460" s="155"/>
      <c r="BU460" s="155"/>
      <c r="BV460" s="155"/>
      <c r="BW460" s="155"/>
      <c r="BX460" s="155"/>
      <c r="BY460" s="155"/>
      <c r="BZ460" s="155"/>
      <c r="CA460" s="155"/>
      <c r="CB460" s="155"/>
      <c r="CC460" s="155"/>
      <c r="CD460" s="155"/>
      <c r="CE460" s="155"/>
      <c r="CF460" s="155"/>
      <c r="CG460" s="155"/>
      <c r="CH460" s="155"/>
      <c r="CI460" s="10"/>
    </row>
    <row r="461" spans="1:87" x14ac:dyDescent="0.2">
      <c r="A461" s="8"/>
      <c r="B461" s="218"/>
      <c r="C461" s="218"/>
      <c r="D461" s="155"/>
      <c r="E461" s="155"/>
      <c r="F461" s="155"/>
      <c r="G461" s="155"/>
      <c r="H461" s="230"/>
      <c r="I461" s="257"/>
      <c r="J461" s="257"/>
      <c r="K461" s="218"/>
      <c r="L461" s="218"/>
      <c r="M461" s="247"/>
      <c r="N461" s="247"/>
      <c r="O461" s="247"/>
      <c r="P461" s="247"/>
      <c r="Q461" s="218"/>
      <c r="R461" s="155"/>
      <c r="S461" s="155"/>
      <c r="T461" s="155"/>
      <c r="U461" s="155"/>
      <c r="V461" s="155"/>
      <c r="W461" s="155"/>
      <c r="X461" s="155"/>
      <c r="Y461" s="155"/>
      <c r="Z461" s="155"/>
      <c r="AA461" s="155"/>
      <c r="AB461" s="155"/>
      <c r="AC461" s="155"/>
      <c r="AD461" s="155"/>
      <c r="AE461" s="155"/>
      <c r="AF461" s="155"/>
      <c r="AG461" s="155"/>
      <c r="AH461" s="155"/>
      <c r="AI461" s="155"/>
      <c r="AJ461" s="155"/>
      <c r="AK461" s="155"/>
      <c r="AL461" s="155"/>
      <c r="AM461" s="155"/>
      <c r="AN461" s="155"/>
      <c r="AO461" s="155"/>
      <c r="AP461" s="155"/>
      <c r="AQ461" s="155"/>
      <c r="AR461" s="155"/>
      <c r="AS461" s="155"/>
      <c r="AT461" s="155"/>
      <c r="AU461" s="155"/>
      <c r="AV461" s="155"/>
      <c r="AW461" s="155"/>
      <c r="AX461" s="155"/>
      <c r="AY461" s="155"/>
      <c r="AZ461" s="155"/>
      <c r="BA461" s="155"/>
      <c r="BB461" s="155"/>
      <c r="BC461" s="155"/>
      <c r="BD461" s="155"/>
      <c r="BE461" s="155"/>
      <c r="BF461" s="155"/>
      <c r="BG461" s="155"/>
      <c r="BH461" s="155"/>
      <c r="BI461" s="155"/>
      <c r="BJ461" s="155"/>
      <c r="BK461" s="155"/>
      <c r="BL461" s="155"/>
      <c r="BM461" s="155"/>
      <c r="BN461" s="155"/>
      <c r="BO461" s="155"/>
      <c r="BP461" s="155"/>
      <c r="BQ461" s="155"/>
      <c r="BR461" s="155"/>
      <c r="BS461" s="155"/>
      <c r="BT461" s="155"/>
      <c r="BU461" s="155"/>
      <c r="BV461" s="155"/>
      <c r="BW461" s="155"/>
      <c r="BX461" s="155"/>
      <c r="BY461" s="155"/>
      <c r="BZ461" s="155"/>
      <c r="CA461" s="155"/>
      <c r="CB461" s="155"/>
      <c r="CC461" s="155"/>
      <c r="CD461" s="155"/>
      <c r="CE461" s="155"/>
      <c r="CF461" s="155"/>
      <c r="CG461" s="155"/>
      <c r="CH461" s="155"/>
      <c r="CI461" s="10"/>
    </row>
    <row r="462" spans="1:87" x14ac:dyDescent="0.2">
      <c r="A462" s="8"/>
      <c r="B462" s="218"/>
      <c r="C462" s="218"/>
      <c r="D462" s="155"/>
      <c r="E462" s="155"/>
      <c r="F462" s="155"/>
      <c r="G462" s="155"/>
      <c r="H462" s="230"/>
      <c r="I462" s="257"/>
      <c r="J462" s="257"/>
      <c r="K462" s="218"/>
      <c r="L462" s="218"/>
      <c r="M462" s="247"/>
      <c r="N462" s="247"/>
      <c r="O462" s="247"/>
      <c r="P462" s="247"/>
      <c r="Q462" s="218"/>
      <c r="R462" s="155"/>
      <c r="S462" s="155"/>
      <c r="T462" s="155"/>
      <c r="U462" s="155"/>
      <c r="V462" s="155"/>
      <c r="W462" s="155"/>
      <c r="X462" s="155"/>
      <c r="Y462" s="155"/>
      <c r="Z462" s="155"/>
      <c r="AA462" s="155"/>
      <c r="AB462" s="155"/>
      <c r="AC462" s="155"/>
      <c r="AD462" s="155"/>
      <c r="AE462" s="155"/>
      <c r="AF462" s="155"/>
      <c r="AG462" s="155"/>
      <c r="AH462" s="155"/>
      <c r="AI462" s="155"/>
      <c r="AJ462" s="155"/>
      <c r="AK462" s="155"/>
      <c r="AL462" s="155"/>
      <c r="AM462" s="155"/>
      <c r="AN462" s="155"/>
      <c r="AO462" s="155"/>
      <c r="AP462" s="155"/>
      <c r="AQ462" s="155"/>
      <c r="AR462" s="155"/>
      <c r="AS462" s="155"/>
      <c r="AT462" s="155"/>
      <c r="AU462" s="155"/>
      <c r="AV462" s="155"/>
      <c r="AW462" s="155"/>
      <c r="AX462" s="155"/>
      <c r="AY462" s="155"/>
      <c r="AZ462" s="155"/>
      <c r="BA462" s="155"/>
      <c r="BB462" s="155"/>
      <c r="BC462" s="155"/>
      <c r="BD462" s="155"/>
      <c r="BE462" s="155"/>
      <c r="BF462" s="155"/>
      <c r="BG462" s="155"/>
      <c r="BH462" s="155"/>
      <c r="BI462" s="155"/>
      <c r="BJ462" s="155"/>
      <c r="BK462" s="155"/>
      <c r="BL462" s="155"/>
      <c r="BM462" s="155"/>
      <c r="BN462" s="155"/>
      <c r="BO462" s="155"/>
      <c r="BP462" s="155"/>
      <c r="BQ462" s="155"/>
      <c r="BR462" s="155"/>
      <c r="BS462" s="155"/>
      <c r="BT462" s="155"/>
      <c r="BU462" s="155"/>
      <c r="BV462" s="155"/>
      <c r="BW462" s="155"/>
      <c r="BX462" s="155"/>
      <c r="BY462" s="155"/>
      <c r="BZ462" s="155"/>
      <c r="CA462" s="155"/>
      <c r="CB462" s="155"/>
      <c r="CC462" s="155"/>
      <c r="CD462" s="155"/>
      <c r="CE462" s="155"/>
      <c r="CF462" s="155"/>
      <c r="CG462" s="155"/>
      <c r="CH462" s="155"/>
      <c r="CI462" s="10"/>
    </row>
    <row r="463" spans="1:87" x14ac:dyDescent="0.2">
      <c r="A463" s="8"/>
      <c r="B463" s="218"/>
      <c r="C463" s="218"/>
      <c r="D463" s="155"/>
      <c r="E463" s="155"/>
      <c r="F463" s="155"/>
      <c r="G463" s="155"/>
      <c r="H463" s="230"/>
      <c r="I463" s="257"/>
      <c r="J463" s="257"/>
      <c r="K463" s="218"/>
      <c r="L463" s="218"/>
      <c r="M463" s="247"/>
      <c r="N463" s="247"/>
      <c r="O463" s="247"/>
      <c r="P463" s="247"/>
      <c r="Q463" s="218"/>
      <c r="R463" s="155"/>
      <c r="S463" s="155"/>
      <c r="T463" s="155"/>
      <c r="U463" s="155"/>
      <c r="V463" s="155"/>
      <c r="W463" s="155"/>
      <c r="X463" s="155"/>
      <c r="Y463" s="155"/>
      <c r="Z463" s="155"/>
      <c r="AA463" s="155"/>
      <c r="AB463" s="155"/>
      <c r="AC463" s="155"/>
      <c r="AD463" s="155"/>
      <c r="AE463" s="155"/>
      <c r="AF463" s="155"/>
      <c r="AG463" s="155"/>
      <c r="AH463" s="155"/>
      <c r="AI463" s="155"/>
      <c r="AJ463" s="155"/>
      <c r="AK463" s="155"/>
      <c r="AL463" s="155"/>
      <c r="AM463" s="155"/>
      <c r="AN463" s="155"/>
      <c r="AO463" s="155"/>
      <c r="AP463" s="155"/>
      <c r="AQ463" s="155"/>
      <c r="AR463" s="155"/>
      <c r="AS463" s="155"/>
      <c r="AT463" s="155"/>
      <c r="AU463" s="155"/>
      <c r="AV463" s="155"/>
      <c r="AW463" s="155"/>
      <c r="AX463" s="155"/>
      <c r="AY463" s="155"/>
      <c r="AZ463" s="155"/>
      <c r="BA463" s="155"/>
      <c r="BB463" s="155"/>
      <c r="BC463" s="155"/>
      <c r="BD463" s="155"/>
      <c r="BE463" s="155"/>
      <c r="BF463" s="155"/>
      <c r="BG463" s="155"/>
      <c r="BH463" s="155"/>
      <c r="BI463" s="155"/>
      <c r="BJ463" s="155"/>
      <c r="BK463" s="155"/>
      <c r="BL463" s="155"/>
      <c r="BM463" s="155"/>
      <c r="BN463" s="155"/>
      <c r="BO463" s="155"/>
      <c r="BP463" s="155"/>
      <c r="BQ463" s="155"/>
      <c r="BR463" s="155"/>
      <c r="BS463" s="155"/>
      <c r="BT463" s="155"/>
      <c r="BU463" s="155"/>
      <c r="BV463" s="155"/>
      <c r="BW463" s="155"/>
      <c r="BX463" s="155"/>
      <c r="BY463" s="155"/>
      <c r="BZ463" s="155"/>
      <c r="CA463" s="155"/>
      <c r="CB463" s="155"/>
      <c r="CC463" s="155"/>
      <c r="CD463" s="155"/>
      <c r="CE463" s="155"/>
      <c r="CF463" s="155"/>
      <c r="CG463" s="155"/>
      <c r="CH463" s="155"/>
      <c r="CI463" s="10"/>
    </row>
    <row r="464" spans="1:87" x14ac:dyDescent="0.2">
      <c r="A464" s="8"/>
      <c r="B464" s="218"/>
      <c r="C464" s="218"/>
      <c r="D464" s="155"/>
      <c r="E464" s="155"/>
      <c r="F464" s="155"/>
      <c r="G464" s="155"/>
      <c r="H464" s="230"/>
      <c r="I464" s="257"/>
      <c r="J464" s="257"/>
      <c r="K464" s="218"/>
      <c r="L464" s="218"/>
      <c r="M464" s="247"/>
      <c r="N464" s="247"/>
      <c r="O464" s="247"/>
      <c r="P464" s="247"/>
      <c r="Q464" s="218"/>
      <c r="R464" s="155"/>
      <c r="S464" s="155"/>
      <c r="T464" s="155"/>
      <c r="U464" s="155"/>
      <c r="V464" s="155"/>
      <c r="W464" s="155"/>
      <c r="X464" s="155"/>
      <c r="Y464" s="155"/>
      <c r="Z464" s="155"/>
      <c r="AA464" s="155"/>
      <c r="AB464" s="155"/>
      <c r="AC464" s="155"/>
      <c r="AD464" s="155"/>
      <c r="AE464" s="155"/>
      <c r="AF464" s="155"/>
      <c r="AG464" s="155"/>
      <c r="AH464" s="155"/>
      <c r="AI464" s="155"/>
      <c r="AJ464" s="155"/>
      <c r="AK464" s="155"/>
      <c r="AL464" s="155"/>
      <c r="AM464" s="155"/>
      <c r="AN464" s="155"/>
      <c r="AO464" s="155"/>
      <c r="AP464" s="155"/>
      <c r="AQ464" s="155"/>
      <c r="AR464" s="155"/>
      <c r="AS464" s="155"/>
      <c r="AT464" s="155"/>
      <c r="AU464" s="155"/>
      <c r="AV464" s="155"/>
      <c r="AW464" s="155"/>
      <c r="AX464" s="155"/>
      <c r="AY464" s="155"/>
      <c r="AZ464" s="155"/>
      <c r="BA464" s="155"/>
      <c r="BB464" s="155"/>
      <c r="BC464" s="155"/>
      <c r="BD464" s="155"/>
      <c r="BE464" s="155"/>
      <c r="BF464" s="155"/>
      <c r="BG464" s="155"/>
      <c r="BH464" s="155"/>
      <c r="BI464" s="155"/>
      <c r="BJ464" s="155"/>
      <c r="BK464" s="155"/>
      <c r="BL464" s="155"/>
      <c r="BM464" s="155"/>
      <c r="BN464" s="155"/>
      <c r="BO464" s="155"/>
      <c r="BP464" s="155"/>
      <c r="BQ464" s="155"/>
      <c r="BR464" s="155"/>
      <c r="BS464" s="155"/>
      <c r="BT464" s="155"/>
      <c r="BU464" s="155"/>
      <c r="BV464" s="155"/>
      <c r="BW464" s="155"/>
      <c r="BX464" s="155"/>
      <c r="BY464" s="155"/>
      <c r="BZ464" s="155"/>
      <c r="CA464" s="155"/>
      <c r="CB464" s="155"/>
      <c r="CC464" s="155"/>
      <c r="CD464" s="155"/>
      <c r="CE464" s="155"/>
      <c r="CF464" s="155"/>
      <c r="CG464" s="155"/>
      <c r="CH464" s="155"/>
      <c r="CI464" s="10"/>
    </row>
    <row r="465" spans="1:87" x14ac:dyDescent="0.2">
      <c r="A465" s="8"/>
      <c r="B465" s="218"/>
      <c r="C465" s="218"/>
      <c r="D465" s="155"/>
      <c r="E465" s="155"/>
      <c r="F465" s="155"/>
      <c r="G465" s="155"/>
      <c r="H465" s="230"/>
      <c r="I465" s="257"/>
      <c r="J465" s="257"/>
      <c r="K465" s="218"/>
      <c r="L465" s="218"/>
      <c r="M465" s="247"/>
      <c r="N465" s="247"/>
      <c r="O465" s="247"/>
      <c r="P465" s="247"/>
      <c r="Q465" s="218"/>
      <c r="R465" s="155"/>
      <c r="S465" s="155"/>
      <c r="T465" s="155"/>
      <c r="U465" s="155"/>
      <c r="V465" s="155"/>
      <c r="W465" s="155"/>
      <c r="X465" s="155"/>
      <c r="Y465" s="155"/>
      <c r="Z465" s="155"/>
      <c r="AA465" s="155"/>
      <c r="AB465" s="155"/>
      <c r="AC465" s="155"/>
      <c r="AD465" s="155"/>
      <c r="AE465" s="155"/>
      <c r="AF465" s="155"/>
      <c r="AG465" s="155"/>
      <c r="AH465" s="155"/>
      <c r="AI465" s="155"/>
      <c r="AJ465" s="155"/>
      <c r="AK465" s="155"/>
      <c r="AL465" s="155"/>
      <c r="AM465" s="155"/>
      <c r="AN465" s="155"/>
      <c r="AO465" s="155"/>
      <c r="AP465" s="155"/>
      <c r="AQ465" s="155"/>
      <c r="AR465" s="155"/>
      <c r="AS465" s="155"/>
      <c r="AT465" s="155"/>
      <c r="AU465" s="155"/>
      <c r="AV465" s="155"/>
      <c r="AW465" s="155"/>
      <c r="AX465" s="155"/>
      <c r="AY465" s="155"/>
      <c r="AZ465" s="155"/>
      <c r="BA465" s="155"/>
      <c r="BB465" s="155"/>
      <c r="BC465" s="155"/>
      <c r="BD465" s="155"/>
      <c r="BE465" s="155"/>
      <c r="BF465" s="155"/>
      <c r="BG465" s="155"/>
      <c r="BH465" s="155"/>
      <c r="BI465" s="155"/>
      <c r="BJ465" s="155"/>
      <c r="BK465" s="155"/>
      <c r="BL465" s="155"/>
      <c r="BM465" s="155"/>
      <c r="BN465" s="155"/>
      <c r="BO465" s="155"/>
      <c r="BP465" s="155"/>
      <c r="BQ465" s="155"/>
      <c r="BR465" s="155"/>
      <c r="BS465" s="155"/>
      <c r="BT465" s="155"/>
      <c r="BU465" s="155"/>
      <c r="BV465" s="155"/>
      <c r="BW465" s="155"/>
      <c r="BX465" s="155"/>
      <c r="BY465" s="155"/>
      <c r="BZ465" s="155"/>
      <c r="CA465" s="155"/>
      <c r="CB465" s="155"/>
      <c r="CC465" s="155"/>
      <c r="CD465" s="155"/>
      <c r="CE465" s="155"/>
      <c r="CF465" s="155"/>
      <c r="CG465" s="155"/>
      <c r="CH465" s="155"/>
      <c r="CI465" s="10"/>
    </row>
    <row r="466" spans="1:87" x14ac:dyDescent="0.2">
      <c r="A466" s="8"/>
      <c r="B466" s="218"/>
      <c r="C466" s="218"/>
      <c r="D466" s="155"/>
      <c r="E466" s="155"/>
      <c r="F466" s="155"/>
      <c r="G466" s="155"/>
      <c r="H466" s="230"/>
      <c r="I466" s="257"/>
      <c r="J466" s="257"/>
      <c r="K466" s="218"/>
      <c r="L466" s="218"/>
      <c r="M466" s="247"/>
      <c r="N466" s="247"/>
      <c r="O466" s="247"/>
      <c r="P466" s="247"/>
      <c r="Q466" s="218"/>
      <c r="R466" s="155"/>
      <c r="S466" s="155"/>
      <c r="T466" s="155"/>
      <c r="U466" s="155"/>
      <c r="V466" s="155"/>
      <c r="W466" s="155"/>
      <c r="X466" s="155"/>
      <c r="Y466" s="155"/>
      <c r="Z466" s="155"/>
      <c r="AA466" s="155"/>
      <c r="AB466" s="155"/>
      <c r="AC466" s="155"/>
      <c r="AD466" s="155"/>
      <c r="AE466" s="155"/>
      <c r="AF466" s="155"/>
      <c r="AG466" s="155"/>
      <c r="AH466" s="155"/>
      <c r="AI466" s="155"/>
      <c r="AJ466" s="155"/>
      <c r="AK466" s="155"/>
      <c r="AL466" s="155"/>
      <c r="AM466" s="155"/>
      <c r="AN466" s="155"/>
      <c r="AO466" s="155"/>
      <c r="AP466" s="155"/>
      <c r="AQ466" s="155"/>
      <c r="AR466" s="155"/>
      <c r="AS466" s="155"/>
      <c r="AT466" s="155"/>
      <c r="AU466" s="155"/>
      <c r="AV466" s="155"/>
      <c r="AW466" s="155"/>
      <c r="AX466" s="155"/>
      <c r="AY466" s="155"/>
      <c r="AZ466" s="155"/>
      <c r="BA466" s="155"/>
      <c r="BB466" s="155"/>
      <c r="BC466" s="155"/>
      <c r="BD466" s="155"/>
      <c r="BE466" s="155"/>
      <c r="BF466" s="155"/>
      <c r="BG466" s="155"/>
      <c r="BH466" s="155"/>
      <c r="BI466" s="155"/>
      <c r="BJ466" s="155"/>
      <c r="BK466" s="155"/>
      <c r="BL466" s="155"/>
      <c r="BM466" s="155"/>
      <c r="BN466" s="155"/>
      <c r="BO466" s="155"/>
      <c r="BP466" s="155"/>
      <c r="BQ466" s="155"/>
      <c r="BR466" s="155"/>
      <c r="BS466" s="155"/>
      <c r="BT466" s="155"/>
      <c r="BU466" s="155"/>
      <c r="BV466" s="155"/>
      <c r="BW466" s="155"/>
      <c r="BX466" s="155"/>
      <c r="BY466" s="155"/>
      <c r="BZ466" s="155"/>
      <c r="CA466" s="155"/>
      <c r="CB466" s="155"/>
      <c r="CC466" s="155"/>
      <c r="CD466" s="155"/>
      <c r="CE466" s="155"/>
      <c r="CF466" s="155"/>
      <c r="CG466" s="155"/>
      <c r="CH466" s="155"/>
      <c r="CI466" s="10"/>
    </row>
    <row r="467" spans="1:87" x14ac:dyDescent="0.2">
      <c r="A467" s="8"/>
      <c r="B467" s="218"/>
      <c r="C467" s="218"/>
      <c r="D467" s="155"/>
      <c r="E467" s="155"/>
      <c r="F467" s="155"/>
      <c r="G467" s="155"/>
      <c r="H467" s="230"/>
      <c r="I467" s="257"/>
      <c r="J467" s="257"/>
      <c r="K467" s="218"/>
      <c r="L467" s="218"/>
      <c r="M467" s="247"/>
      <c r="N467" s="247"/>
      <c r="O467" s="247"/>
      <c r="P467" s="247"/>
      <c r="Q467" s="218"/>
      <c r="R467" s="155"/>
      <c r="S467" s="155"/>
      <c r="T467" s="155"/>
      <c r="U467" s="155"/>
      <c r="V467" s="155"/>
      <c r="W467" s="155"/>
      <c r="X467" s="155"/>
      <c r="Y467" s="155"/>
      <c r="Z467" s="155"/>
      <c r="AA467" s="155"/>
      <c r="AB467" s="155"/>
      <c r="AC467" s="155"/>
      <c r="AD467" s="155"/>
      <c r="AE467" s="155"/>
      <c r="AF467" s="155"/>
      <c r="AG467" s="155"/>
      <c r="AH467" s="155"/>
      <c r="AI467" s="155"/>
      <c r="AJ467" s="155"/>
      <c r="AK467" s="155"/>
      <c r="AL467" s="155"/>
      <c r="AM467" s="155"/>
      <c r="AN467" s="155"/>
      <c r="AO467" s="155"/>
      <c r="AP467" s="155"/>
      <c r="AQ467" s="155"/>
      <c r="AR467" s="155"/>
      <c r="AS467" s="155"/>
      <c r="AT467" s="155"/>
      <c r="AU467" s="155"/>
      <c r="AV467" s="155"/>
      <c r="AW467" s="155"/>
      <c r="AX467" s="155"/>
      <c r="AY467" s="155"/>
      <c r="AZ467" s="155"/>
      <c r="BA467" s="155"/>
      <c r="BB467" s="155"/>
      <c r="BC467" s="155"/>
      <c r="BD467" s="155"/>
      <c r="BE467" s="155"/>
      <c r="BF467" s="155"/>
      <c r="BG467" s="155"/>
      <c r="BH467" s="155"/>
      <c r="BI467" s="155"/>
      <c r="BJ467" s="155"/>
      <c r="BK467" s="155"/>
      <c r="BL467" s="155"/>
      <c r="BM467" s="155"/>
      <c r="BN467" s="155"/>
      <c r="BO467" s="155"/>
      <c r="BP467" s="155"/>
      <c r="BQ467" s="155"/>
      <c r="BR467" s="155"/>
      <c r="BS467" s="155"/>
      <c r="BT467" s="155"/>
      <c r="BU467" s="155"/>
      <c r="BV467" s="155"/>
      <c r="BW467" s="155"/>
      <c r="BX467" s="155"/>
      <c r="BY467" s="155"/>
      <c r="BZ467" s="155"/>
      <c r="CA467" s="155"/>
      <c r="CB467" s="155"/>
      <c r="CC467" s="155"/>
      <c r="CD467" s="155"/>
      <c r="CE467" s="155"/>
      <c r="CF467" s="155"/>
      <c r="CG467" s="155"/>
      <c r="CH467" s="155"/>
      <c r="CI467" s="10"/>
    </row>
    <row r="468" spans="1:87" x14ac:dyDescent="0.2">
      <c r="A468" s="8"/>
      <c r="B468" s="218"/>
      <c r="C468" s="218"/>
      <c r="D468" s="155"/>
      <c r="E468" s="155"/>
      <c r="F468" s="155"/>
      <c r="G468" s="155"/>
      <c r="H468" s="230"/>
      <c r="I468" s="257"/>
      <c r="J468" s="257"/>
      <c r="K468" s="218"/>
      <c r="L468" s="218"/>
      <c r="M468" s="247"/>
      <c r="N468" s="247"/>
      <c r="O468" s="247"/>
      <c r="P468" s="247"/>
      <c r="Q468" s="218"/>
      <c r="R468" s="155"/>
      <c r="S468" s="155"/>
      <c r="T468" s="155"/>
      <c r="U468" s="155"/>
      <c r="V468" s="155"/>
      <c r="W468" s="155"/>
      <c r="X468" s="155"/>
      <c r="Y468" s="155"/>
      <c r="Z468" s="155"/>
      <c r="AA468" s="155"/>
      <c r="AB468" s="155"/>
      <c r="AC468" s="155"/>
      <c r="AD468" s="155"/>
      <c r="AE468" s="155"/>
      <c r="AF468" s="155"/>
      <c r="AG468" s="155"/>
      <c r="AH468" s="155"/>
      <c r="AI468" s="155"/>
      <c r="AJ468" s="155"/>
      <c r="AK468" s="155"/>
      <c r="AL468" s="155"/>
      <c r="AM468" s="155"/>
      <c r="AN468" s="155"/>
      <c r="AO468" s="155"/>
      <c r="AP468" s="155"/>
      <c r="AQ468" s="155"/>
      <c r="AR468" s="155"/>
      <c r="AS468" s="155"/>
      <c r="AT468" s="155"/>
      <c r="AU468" s="155"/>
      <c r="AV468" s="155"/>
      <c r="AW468" s="155"/>
      <c r="AX468" s="155"/>
      <c r="AY468" s="155"/>
      <c r="AZ468" s="155"/>
      <c r="BA468" s="155"/>
      <c r="BB468" s="155"/>
      <c r="BC468" s="155"/>
      <c r="BD468" s="155"/>
      <c r="BE468" s="155"/>
      <c r="BF468" s="155"/>
      <c r="BG468" s="155"/>
      <c r="BH468" s="155"/>
      <c r="BI468" s="155"/>
      <c r="BJ468" s="155"/>
      <c r="BK468" s="155"/>
      <c r="BL468" s="155"/>
      <c r="BM468" s="155"/>
      <c r="BN468" s="155"/>
      <c r="BO468" s="155"/>
      <c r="BP468" s="155"/>
      <c r="BQ468" s="155"/>
      <c r="BR468" s="155"/>
      <c r="BS468" s="155"/>
      <c r="BT468" s="155"/>
      <c r="BU468" s="155"/>
      <c r="BV468" s="155"/>
      <c r="BW468" s="155"/>
      <c r="BX468" s="155"/>
      <c r="BY468" s="155"/>
      <c r="BZ468" s="155"/>
      <c r="CA468" s="155"/>
      <c r="CB468" s="155"/>
      <c r="CC468" s="155"/>
      <c r="CD468" s="155"/>
      <c r="CE468" s="155"/>
      <c r="CF468" s="155"/>
      <c r="CG468" s="155"/>
      <c r="CH468" s="155"/>
      <c r="CI468" s="10"/>
    </row>
    <row r="469" spans="1:87" x14ac:dyDescent="0.2">
      <c r="A469" s="8"/>
      <c r="B469" s="218"/>
      <c r="C469" s="218"/>
      <c r="D469" s="155"/>
      <c r="E469" s="155"/>
      <c r="F469" s="155"/>
      <c r="G469" s="155"/>
      <c r="H469" s="230"/>
      <c r="I469" s="257"/>
      <c r="J469" s="257"/>
      <c r="K469" s="218"/>
      <c r="L469" s="218"/>
      <c r="M469" s="247"/>
      <c r="N469" s="247"/>
      <c r="O469" s="247"/>
      <c r="P469" s="247"/>
      <c r="Q469" s="218"/>
      <c r="R469" s="155"/>
      <c r="S469" s="155"/>
      <c r="T469" s="155"/>
      <c r="U469" s="155"/>
      <c r="V469" s="155"/>
      <c r="W469" s="155"/>
      <c r="X469" s="155"/>
      <c r="Y469" s="155"/>
      <c r="Z469" s="155"/>
      <c r="AA469" s="155"/>
      <c r="AB469" s="155"/>
      <c r="AC469" s="155"/>
      <c r="AD469" s="155"/>
      <c r="AE469" s="155"/>
      <c r="AF469" s="155"/>
      <c r="AG469" s="155"/>
      <c r="AH469" s="155"/>
      <c r="AI469" s="155"/>
      <c r="AJ469" s="155"/>
      <c r="AK469" s="155"/>
      <c r="AL469" s="155"/>
      <c r="AM469" s="155"/>
      <c r="AN469" s="155"/>
      <c r="AO469" s="155"/>
      <c r="AP469" s="155"/>
      <c r="AQ469" s="155"/>
      <c r="AR469" s="155"/>
      <c r="AS469" s="155"/>
      <c r="AT469" s="155"/>
      <c r="AU469" s="155"/>
      <c r="AV469" s="155"/>
      <c r="AW469" s="155"/>
      <c r="AX469" s="155"/>
      <c r="AY469" s="155"/>
      <c r="AZ469" s="155"/>
      <c r="BA469" s="155"/>
      <c r="BB469" s="155"/>
      <c r="BC469" s="155"/>
      <c r="BD469" s="155"/>
      <c r="BE469" s="155"/>
      <c r="BF469" s="155"/>
      <c r="BG469" s="155"/>
      <c r="BH469" s="155"/>
      <c r="BI469" s="155"/>
      <c r="BJ469" s="155"/>
      <c r="BK469" s="155"/>
      <c r="BL469" s="155"/>
      <c r="BM469" s="155"/>
      <c r="BN469" s="155"/>
      <c r="BO469" s="155"/>
      <c r="BP469" s="155"/>
      <c r="BQ469" s="155"/>
      <c r="BR469" s="155"/>
      <c r="BS469" s="155"/>
      <c r="BT469" s="155"/>
      <c r="BU469" s="155"/>
      <c r="BV469" s="155"/>
      <c r="BW469" s="155"/>
      <c r="BX469" s="155"/>
      <c r="BY469" s="155"/>
      <c r="BZ469" s="155"/>
      <c r="CA469" s="155"/>
      <c r="CB469" s="155"/>
      <c r="CC469" s="155"/>
      <c r="CD469" s="155"/>
      <c r="CE469" s="155"/>
      <c r="CF469" s="155"/>
      <c r="CG469" s="155"/>
      <c r="CH469" s="155"/>
      <c r="CI469" s="10"/>
    </row>
    <row r="470" spans="1:87" x14ac:dyDescent="0.2">
      <c r="A470" s="8"/>
      <c r="B470" s="218"/>
      <c r="C470" s="218"/>
      <c r="D470" s="155"/>
      <c r="E470" s="155"/>
      <c r="F470" s="155"/>
      <c r="G470" s="155"/>
      <c r="H470" s="230"/>
      <c r="I470" s="257"/>
      <c r="J470" s="257"/>
      <c r="K470" s="218"/>
      <c r="L470" s="218"/>
      <c r="M470" s="247"/>
      <c r="N470" s="247"/>
      <c r="O470" s="247"/>
      <c r="P470" s="247"/>
      <c r="Q470" s="218"/>
      <c r="R470" s="155"/>
      <c r="S470" s="155"/>
      <c r="T470" s="155"/>
      <c r="U470" s="155"/>
      <c r="V470" s="155"/>
      <c r="W470" s="155"/>
      <c r="X470" s="155"/>
      <c r="Y470" s="155"/>
      <c r="Z470" s="155"/>
      <c r="AA470" s="155"/>
      <c r="AB470" s="155"/>
      <c r="AC470" s="155"/>
      <c r="AD470" s="155"/>
      <c r="AE470" s="155"/>
      <c r="AF470" s="155"/>
      <c r="AG470" s="155"/>
      <c r="AH470" s="155"/>
      <c r="AI470" s="155"/>
      <c r="AJ470" s="155"/>
      <c r="AK470" s="155"/>
      <c r="AL470" s="155"/>
      <c r="AM470" s="155"/>
      <c r="AN470" s="155"/>
      <c r="AO470" s="155"/>
      <c r="AP470" s="155"/>
      <c r="AQ470" s="155"/>
      <c r="AR470" s="155"/>
      <c r="AS470" s="155"/>
      <c r="AT470" s="155"/>
      <c r="AU470" s="155"/>
      <c r="AV470" s="155"/>
      <c r="AW470" s="155"/>
      <c r="AX470" s="155"/>
      <c r="AY470" s="155"/>
      <c r="AZ470" s="155"/>
      <c r="BA470" s="155"/>
      <c r="BB470" s="155"/>
      <c r="BC470" s="155"/>
      <c r="BD470" s="155"/>
      <c r="BE470" s="155"/>
      <c r="BF470" s="155"/>
      <c r="BG470" s="155"/>
      <c r="BH470" s="155"/>
      <c r="BI470" s="155"/>
      <c r="BJ470" s="155"/>
      <c r="BK470" s="155"/>
      <c r="BL470" s="155"/>
      <c r="BM470" s="155"/>
      <c r="BN470" s="155"/>
      <c r="BO470" s="155"/>
      <c r="BP470" s="155"/>
      <c r="BQ470" s="155"/>
      <c r="BR470" s="155"/>
      <c r="BS470" s="155"/>
      <c r="BT470" s="155"/>
      <c r="BU470" s="155"/>
      <c r="BV470" s="155"/>
      <c r="BW470" s="155"/>
      <c r="BX470" s="155"/>
      <c r="BY470" s="155"/>
      <c r="BZ470" s="155"/>
      <c r="CA470" s="155"/>
      <c r="CB470" s="155"/>
      <c r="CC470" s="155"/>
      <c r="CD470" s="155"/>
      <c r="CE470" s="155"/>
      <c r="CF470" s="155"/>
      <c r="CG470" s="155"/>
      <c r="CH470" s="155"/>
      <c r="CI470" s="10"/>
    </row>
    <row r="471" spans="1:87" x14ac:dyDescent="0.2">
      <c r="A471" s="8"/>
      <c r="B471" s="218"/>
      <c r="C471" s="218"/>
      <c r="D471" s="155"/>
      <c r="E471" s="155"/>
      <c r="F471" s="155"/>
      <c r="G471" s="155"/>
      <c r="H471" s="230"/>
      <c r="I471" s="257"/>
      <c r="J471" s="257"/>
      <c r="K471" s="218"/>
      <c r="L471" s="218"/>
      <c r="M471" s="247"/>
      <c r="N471" s="247"/>
      <c r="O471" s="247"/>
      <c r="P471" s="247"/>
      <c r="Q471" s="218"/>
      <c r="R471" s="155"/>
      <c r="S471" s="155"/>
      <c r="T471" s="155"/>
      <c r="U471" s="155"/>
      <c r="V471" s="155"/>
      <c r="W471" s="155"/>
      <c r="X471" s="155"/>
      <c r="Y471" s="155"/>
      <c r="Z471" s="155"/>
      <c r="AA471" s="155"/>
      <c r="AB471" s="155"/>
      <c r="AC471" s="155"/>
      <c r="AD471" s="155"/>
      <c r="AE471" s="155"/>
      <c r="AF471" s="155"/>
      <c r="AG471" s="155"/>
      <c r="AH471" s="155"/>
      <c r="AI471" s="155"/>
      <c r="AJ471" s="155"/>
      <c r="AK471" s="155"/>
      <c r="AL471" s="155"/>
      <c r="AM471" s="155"/>
      <c r="AN471" s="155"/>
      <c r="AO471" s="155"/>
      <c r="AP471" s="155"/>
      <c r="AQ471" s="155"/>
      <c r="AR471" s="155"/>
      <c r="AS471" s="155"/>
      <c r="AT471" s="155"/>
      <c r="AU471" s="155"/>
      <c r="AV471" s="155"/>
      <c r="AW471" s="155"/>
      <c r="AX471" s="155"/>
      <c r="AY471" s="155"/>
      <c r="AZ471" s="155"/>
      <c r="BA471" s="155"/>
      <c r="BB471" s="155"/>
      <c r="BC471" s="155"/>
      <c r="BD471" s="155"/>
      <c r="BE471" s="155"/>
      <c r="BF471" s="155"/>
      <c r="BG471" s="155"/>
      <c r="BH471" s="155"/>
      <c r="BI471" s="155"/>
      <c r="BJ471" s="155"/>
      <c r="BK471" s="155"/>
      <c r="BL471" s="155"/>
      <c r="BM471" s="155"/>
      <c r="BN471" s="155"/>
      <c r="BO471" s="155"/>
      <c r="BP471" s="155"/>
      <c r="BQ471" s="155"/>
      <c r="BR471" s="155"/>
      <c r="BS471" s="155"/>
      <c r="BT471" s="155"/>
      <c r="BU471" s="155"/>
      <c r="BV471" s="155"/>
      <c r="BW471" s="155"/>
      <c r="BX471" s="155"/>
      <c r="BY471" s="155"/>
      <c r="BZ471" s="155"/>
      <c r="CA471" s="155"/>
      <c r="CB471" s="155"/>
      <c r="CC471" s="155"/>
      <c r="CD471" s="155"/>
      <c r="CE471" s="155"/>
      <c r="CF471" s="155"/>
      <c r="CG471" s="155"/>
      <c r="CH471" s="155"/>
      <c r="CI471" s="10"/>
    </row>
    <row r="472" spans="1:87" x14ac:dyDescent="0.2">
      <c r="A472" s="8"/>
      <c r="B472" s="218"/>
      <c r="C472" s="218"/>
      <c r="D472" s="155"/>
      <c r="E472" s="155"/>
      <c r="F472" s="155"/>
      <c r="G472" s="155"/>
      <c r="H472" s="230"/>
      <c r="I472" s="257"/>
      <c r="J472" s="257"/>
      <c r="K472" s="218"/>
      <c r="L472" s="218"/>
      <c r="M472" s="247"/>
      <c r="N472" s="247"/>
      <c r="O472" s="247"/>
      <c r="P472" s="247"/>
      <c r="Q472" s="218"/>
      <c r="R472" s="155"/>
      <c r="S472" s="155"/>
      <c r="T472" s="155"/>
      <c r="U472" s="155"/>
      <c r="V472" s="155"/>
      <c r="W472" s="155"/>
      <c r="X472" s="155"/>
      <c r="Y472" s="155"/>
      <c r="Z472" s="155"/>
      <c r="AA472" s="155"/>
      <c r="AB472" s="155"/>
      <c r="AC472" s="155"/>
      <c r="AD472" s="155"/>
      <c r="AE472" s="155"/>
      <c r="AF472" s="155"/>
      <c r="AG472" s="155"/>
      <c r="AH472" s="155"/>
      <c r="AI472" s="155"/>
      <c r="AJ472" s="155"/>
      <c r="AK472" s="155"/>
      <c r="AL472" s="155"/>
      <c r="AM472" s="155"/>
      <c r="AN472" s="155"/>
      <c r="AO472" s="155"/>
      <c r="AP472" s="155"/>
      <c r="AQ472" s="155"/>
      <c r="AR472" s="155"/>
      <c r="AS472" s="155"/>
      <c r="AT472" s="155"/>
      <c r="AU472" s="155"/>
      <c r="AV472" s="155"/>
      <c r="AW472" s="155"/>
      <c r="AX472" s="155"/>
      <c r="AY472" s="155"/>
      <c r="AZ472" s="155"/>
      <c r="BA472" s="155"/>
      <c r="BB472" s="155"/>
      <c r="BC472" s="155"/>
      <c r="BD472" s="155"/>
      <c r="BE472" s="155"/>
      <c r="BF472" s="155"/>
      <c r="BG472" s="155"/>
      <c r="BH472" s="155"/>
      <c r="BI472" s="155"/>
      <c r="BJ472" s="155"/>
      <c r="BK472" s="155"/>
      <c r="BL472" s="155"/>
      <c r="BM472" s="155"/>
      <c r="BN472" s="155"/>
      <c r="BO472" s="155"/>
      <c r="BP472" s="155"/>
      <c r="BQ472" s="155"/>
      <c r="BR472" s="155"/>
      <c r="BS472" s="155"/>
      <c r="BT472" s="155"/>
      <c r="BU472" s="155"/>
      <c r="BV472" s="155"/>
      <c r="BW472" s="155"/>
      <c r="BX472" s="155"/>
      <c r="BY472" s="155"/>
      <c r="BZ472" s="155"/>
      <c r="CA472" s="155"/>
      <c r="CB472" s="155"/>
      <c r="CC472" s="155"/>
      <c r="CD472" s="155"/>
      <c r="CE472" s="155"/>
      <c r="CF472" s="155"/>
      <c r="CG472" s="155"/>
      <c r="CH472" s="155"/>
      <c r="CI472" s="10"/>
    </row>
    <row r="473" spans="1:87" x14ac:dyDescent="0.2">
      <c r="A473" s="8"/>
      <c r="B473" s="218"/>
      <c r="C473" s="218"/>
      <c r="D473" s="155"/>
      <c r="E473" s="155"/>
      <c r="F473" s="155"/>
      <c r="G473" s="155"/>
      <c r="H473" s="230"/>
      <c r="I473" s="257"/>
      <c r="J473" s="257"/>
      <c r="K473" s="218"/>
      <c r="L473" s="218"/>
      <c r="M473" s="247"/>
      <c r="N473" s="247"/>
      <c r="O473" s="247"/>
      <c r="P473" s="247"/>
      <c r="Q473" s="218"/>
      <c r="R473" s="155"/>
      <c r="S473" s="155"/>
      <c r="T473" s="155"/>
      <c r="U473" s="155"/>
      <c r="V473" s="155"/>
      <c r="W473" s="155"/>
      <c r="X473" s="155"/>
      <c r="Y473" s="155"/>
      <c r="Z473" s="155"/>
      <c r="AA473" s="155"/>
      <c r="AB473" s="155"/>
      <c r="AC473" s="155"/>
      <c r="AD473" s="155"/>
      <c r="AE473" s="155"/>
      <c r="AF473" s="155"/>
      <c r="AG473" s="155"/>
      <c r="AH473" s="155"/>
      <c r="AI473" s="155"/>
      <c r="AJ473" s="155"/>
      <c r="AK473" s="155"/>
      <c r="AL473" s="155"/>
      <c r="AM473" s="155"/>
      <c r="AN473" s="155"/>
      <c r="AO473" s="155"/>
      <c r="AP473" s="155"/>
      <c r="AQ473" s="155"/>
      <c r="AR473" s="155"/>
      <c r="AS473" s="155"/>
      <c r="AT473" s="155"/>
      <c r="AU473" s="155"/>
      <c r="AV473" s="155"/>
      <c r="AW473" s="155"/>
      <c r="AX473" s="155"/>
      <c r="AY473" s="155"/>
      <c r="AZ473" s="155"/>
      <c r="BA473" s="155"/>
      <c r="BB473" s="155"/>
      <c r="BC473" s="155"/>
      <c r="BD473" s="155"/>
      <c r="BE473" s="155"/>
      <c r="BF473" s="155"/>
      <c r="BG473" s="155"/>
      <c r="BH473" s="155"/>
      <c r="BI473" s="155"/>
      <c r="BJ473" s="155"/>
      <c r="BK473" s="155"/>
      <c r="BL473" s="155"/>
      <c r="BM473" s="155"/>
      <c r="BN473" s="155"/>
      <c r="BO473" s="155"/>
      <c r="BP473" s="155"/>
      <c r="BQ473" s="155"/>
      <c r="BR473" s="155"/>
      <c r="BS473" s="155"/>
      <c r="BT473" s="155"/>
      <c r="BU473" s="155"/>
      <c r="BV473" s="155"/>
      <c r="BW473" s="155"/>
      <c r="BX473" s="155"/>
      <c r="BY473" s="155"/>
      <c r="BZ473" s="155"/>
      <c r="CA473" s="155"/>
      <c r="CB473" s="155"/>
      <c r="CC473" s="155"/>
      <c r="CD473" s="155"/>
      <c r="CE473" s="155"/>
      <c r="CF473" s="155"/>
      <c r="CG473" s="155"/>
      <c r="CH473" s="155"/>
      <c r="CI473" s="10"/>
    </row>
    <row r="474" spans="1:87" x14ac:dyDescent="0.2">
      <c r="A474" s="8"/>
      <c r="B474" s="218"/>
      <c r="C474" s="218"/>
      <c r="D474" s="155"/>
      <c r="E474" s="155"/>
      <c r="F474" s="155"/>
      <c r="G474" s="155"/>
      <c r="H474" s="230"/>
      <c r="I474" s="257"/>
      <c r="J474" s="257"/>
      <c r="K474" s="218"/>
      <c r="L474" s="218"/>
      <c r="M474" s="247"/>
      <c r="N474" s="247"/>
      <c r="O474" s="247"/>
      <c r="P474" s="247"/>
      <c r="Q474" s="218"/>
      <c r="R474" s="155"/>
      <c r="S474" s="155"/>
      <c r="T474" s="155"/>
      <c r="U474" s="155"/>
      <c r="V474" s="155"/>
      <c r="W474" s="155"/>
      <c r="X474" s="155"/>
      <c r="Y474" s="155"/>
      <c r="Z474" s="155"/>
      <c r="AA474" s="155"/>
      <c r="AB474" s="155"/>
      <c r="AC474" s="155"/>
      <c r="AD474" s="155"/>
      <c r="AE474" s="155"/>
      <c r="AF474" s="155"/>
      <c r="AG474" s="155"/>
      <c r="AH474" s="155"/>
      <c r="AI474" s="155"/>
      <c r="AJ474" s="155"/>
      <c r="AK474" s="155"/>
      <c r="AL474" s="155"/>
      <c r="AM474" s="155"/>
      <c r="AN474" s="155"/>
      <c r="AO474" s="155"/>
      <c r="AP474" s="155"/>
      <c r="AQ474" s="155"/>
      <c r="AR474" s="155"/>
      <c r="AS474" s="155"/>
      <c r="AT474" s="155"/>
      <c r="AU474" s="155"/>
      <c r="AV474" s="155"/>
      <c r="AW474" s="155"/>
      <c r="AX474" s="155"/>
      <c r="AY474" s="155"/>
      <c r="AZ474" s="155"/>
      <c r="BA474" s="155"/>
      <c r="BB474" s="155"/>
      <c r="BC474" s="155"/>
      <c r="BD474" s="155"/>
      <c r="BE474" s="155"/>
      <c r="BF474" s="155"/>
      <c r="BG474" s="155"/>
      <c r="BH474" s="155"/>
      <c r="BI474" s="155"/>
      <c r="BJ474" s="155"/>
      <c r="BK474" s="155"/>
      <c r="BL474" s="155"/>
      <c r="BM474" s="155"/>
      <c r="BN474" s="155"/>
      <c r="BO474" s="155"/>
      <c r="BP474" s="155"/>
      <c r="BQ474" s="155"/>
      <c r="BR474" s="155"/>
      <c r="BS474" s="155"/>
      <c r="BT474" s="155"/>
      <c r="BU474" s="155"/>
      <c r="BV474" s="155"/>
      <c r="BW474" s="155"/>
      <c r="BX474" s="155"/>
      <c r="BY474" s="155"/>
      <c r="BZ474" s="155"/>
      <c r="CA474" s="155"/>
      <c r="CB474" s="155"/>
      <c r="CC474" s="155"/>
      <c r="CD474" s="155"/>
      <c r="CE474" s="155"/>
      <c r="CF474" s="155"/>
      <c r="CG474" s="155"/>
      <c r="CH474" s="155"/>
      <c r="CI474" s="10"/>
    </row>
    <row r="475" spans="1:87" x14ac:dyDescent="0.2">
      <c r="A475" s="8"/>
      <c r="B475" s="218"/>
      <c r="C475" s="218"/>
      <c r="D475" s="155"/>
      <c r="E475" s="155"/>
      <c r="F475" s="155"/>
      <c r="G475" s="155"/>
      <c r="H475" s="230"/>
      <c r="I475" s="257"/>
      <c r="J475" s="257"/>
      <c r="K475" s="218"/>
      <c r="L475" s="218"/>
      <c r="M475" s="247"/>
      <c r="N475" s="247"/>
      <c r="O475" s="247"/>
      <c r="P475" s="247"/>
      <c r="Q475" s="218"/>
      <c r="R475" s="155"/>
      <c r="S475" s="155"/>
      <c r="T475" s="155"/>
      <c r="U475" s="155"/>
      <c r="V475" s="155"/>
      <c r="W475" s="155"/>
      <c r="X475" s="155"/>
      <c r="Y475" s="155"/>
      <c r="Z475" s="155"/>
      <c r="AA475" s="155"/>
      <c r="AB475" s="155"/>
      <c r="AC475" s="155"/>
      <c r="AD475" s="155"/>
      <c r="AE475" s="155"/>
      <c r="AF475" s="155"/>
      <c r="AG475" s="155"/>
      <c r="AH475" s="155"/>
      <c r="AI475" s="155"/>
      <c r="AJ475" s="155"/>
      <c r="AK475" s="155"/>
      <c r="AL475" s="155"/>
      <c r="AM475" s="155"/>
      <c r="AN475" s="155"/>
      <c r="AO475" s="155"/>
      <c r="AP475" s="155"/>
      <c r="AQ475" s="155"/>
      <c r="AR475" s="155"/>
      <c r="AS475" s="155"/>
      <c r="AT475" s="155"/>
      <c r="AU475" s="155"/>
      <c r="AV475" s="155"/>
      <c r="AW475" s="155"/>
      <c r="AX475" s="155"/>
      <c r="AY475" s="155"/>
      <c r="AZ475" s="155"/>
      <c r="BA475" s="155"/>
      <c r="BB475" s="155"/>
      <c r="BC475" s="155"/>
      <c r="BD475" s="155"/>
      <c r="BE475" s="155"/>
      <c r="BF475" s="155"/>
      <c r="BG475" s="155"/>
      <c r="BH475" s="155"/>
      <c r="BI475" s="155"/>
      <c r="BJ475" s="155"/>
      <c r="BK475" s="155"/>
      <c r="BL475" s="155"/>
      <c r="BM475" s="155"/>
      <c r="BN475" s="155"/>
      <c r="BO475" s="155"/>
      <c r="BP475" s="155"/>
      <c r="BQ475" s="155"/>
      <c r="BR475" s="155"/>
      <c r="BS475" s="155"/>
      <c r="BT475" s="155"/>
      <c r="BU475" s="155"/>
      <c r="BV475" s="155"/>
      <c r="BW475" s="155"/>
      <c r="BX475" s="155"/>
      <c r="BY475" s="155"/>
      <c r="BZ475" s="155"/>
      <c r="CA475" s="155"/>
      <c r="CB475" s="155"/>
      <c r="CC475" s="155"/>
      <c r="CD475" s="155"/>
      <c r="CE475" s="155"/>
      <c r="CF475" s="155"/>
      <c r="CG475" s="155"/>
      <c r="CH475" s="155"/>
      <c r="CI475" s="10"/>
    </row>
    <row r="476" spans="1:87" x14ac:dyDescent="0.2">
      <c r="A476" s="8"/>
      <c r="B476" s="218"/>
      <c r="C476" s="218"/>
      <c r="D476" s="155"/>
      <c r="E476" s="155"/>
      <c r="F476" s="155"/>
      <c r="G476" s="155"/>
      <c r="H476" s="230"/>
      <c r="I476" s="257"/>
      <c r="J476" s="257"/>
      <c r="K476" s="218"/>
      <c r="L476" s="218"/>
      <c r="M476" s="247"/>
      <c r="N476" s="247"/>
      <c r="O476" s="247"/>
      <c r="P476" s="247"/>
      <c r="Q476" s="218"/>
      <c r="R476" s="155"/>
      <c r="S476" s="155"/>
      <c r="T476" s="155"/>
      <c r="U476" s="155"/>
      <c r="V476" s="155"/>
      <c r="W476" s="155"/>
      <c r="X476" s="155"/>
      <c r="Y476" s="155"/>
      <c r="Z476" s="155"/>
      <c r="AA476" s="155"/>
      <c r="AB476" s="155"/>
      <c r="AC476" s="155"/>
      <c r="AD476" s="155"/>
      <c r="AE476" s="155"/>
      <c r="AF476" s="155"/>
      <c r="AG476" s="155"/>
      <c r="AH476" s="155"/>
      <c r="AI476" s="155"/>
      <c r="AJ476" s="155"/>
      <c r="AK476" s="155"/>
      <c r="AL476" s="155"/>
      <c r="AM476" s="155"/>
      <c r="AN476" s="155"/>
      <c r="AO476" s="155"/>
      <c r="AP476" s="155"/>
      <c r="AQ476" s="155"/>
      <c r="AR476" s="155"/>
      <c r="AS476" s="155"/>
      <c r="AT476" s="155"/>
      <c r="AU476" s="155"/>
      <c r="AV476" s="155"/>
      <c r="AW476" s="155"/>
      <c r="AX476" s="155"/>
      <c r="AY476" s="155"/>
      <c r="AZ476" s="155"/>
      <c r="BA476" s="155"/>
      <c r="BB476" s="155"/>
      <c r="BC476" s="155"/>
      <c r="BD476" s="155"/>
      <c r="BE476" s="155"/>
      <c r="BF476" s="155"/>
      <c r="BG476" s="155"/>
      <c r="BH476" s="155"/>
      <c r="BI476" s="155"/>
      <c r="BJ476" s="155"/>
      <c r="BK476" s="155"/>
      <c r="BL476" s="155"/>
      <c r="BM476" s="155"/>
      <c r="BN476" s="155"/>
      <c r="BO476" s="155"/>
      <c r="BP476" s="155"/>
      <c r="BQ476" s="155"/>
      <c r="BR476" s="155"/>
      <c r="BS476" s="155"/>
      <c r="BT476" s="155"/>
      <c r="BU476" s="155"/>
      <c r="BV476" s="155"/>
      <c r="BW476" s="155"/>
      <c r="BX476" s="155"/>
      <c r="BY476" s="155"/>
      <c r="BZ476" s="155"/>
      <c r="CA476" s="155"/>
      <c r="CB476" s="155"/>
      <c r="CC476" s="155"/>
      <c r="CD476" s="155"/>
      <c r="CE476" s="155"/>
      <c r="CF476" s="155"/>
      <c r="CG476" s="155"/>
      <c r="CH476" s="155"/>
      <c r="CI476" s="10"/>
    </row>
    <row r="477" spans="1:87" x14ac:dyDescent="0.2">
      <c r="A477" s="8"/>
      <c r="B477" s="218"/>
      <c r="C477" s="218"/>
      <c r="D477" s="155"/>
      <c r="E477" s="155"/>
      <c r="F477" s="155"/>
      <c r="G477" s="155"/>
      <c r="H477" s="230"/>
      <c r="I477" s="257"/>
      <c r="J477" s="257"/>
      <c r="K477" s="218"/>
      <c r="L477" s="218"/>
      <c r="M477" s="247"/>
      <c r="N477" s="247"/>
      <c r="O477" s="247"/>
      <c r="P477" s="247"/>
      <c r="Q477" s="218"/>
      <c r="R477" s="155"/>
      <c r="S477" s="155"/>
      <c r="T477" s="155"/>
      <c r="U477" s="155"/>
      <c r="V477" s="155"/>
      <c r="W477" s="155"/>
      <c r="X477" s="155"/>
      <c r="Y477" s="155"/>
      <c r="Z477" s="155"/>
      <c r="AA477" s="155"/>
      <c r="AB477" s="155"/>
      <c r="AC477" s="155"/>
      <c r="AD477" s="155"/>
      <c r="AE477" s="155"/>
      <c r="AF477" s="155"/>
      <c r="AG477" s="155"/>
      <c r="AH477" s="155"/>
      <c r="AI477" s="155"/>
      <c r="AJ477" s="155"/>
      <c r="AK477" s="155"/>
      <c r="AL477" s="155"/>
      <c r="AM477" s="155"/>
      <c r="AN477" s="155"/>
      <c r="AO477" s="155"/>
      <c r="AP477" s="155"/>
      <c r="AQ477" s="155"/>
      <c r="AR477" s="155"/>
      <c r="AS477" s="155"/>
      <c r="AT477" s="155"/>
      <c r="AU477" s="155"/>
      <c r="AV477" s="155"/>
      <c r="AW477" s="155"/>
      <c r="AX477" s="155"/>
      <c r="AY477" s="155"/>
      <c r="AZ477" s="155"/>
      <c r="BA477" s="155"/>
      <c r="BB477" s="155"/>
      <c r="BC477" s="155"/>
      <c r="BD477" s="155"/>
      <c r="BE477" s="155"/>
      <c r="BF477" s="155"/>
      <c r="BG477" s="155"/>
      <c r="BH477" s="155"/>
      <c r="BI477" s="155"/>
      <c r="BJ477" s="155"/>
      <c r="BK477" s="155"/>
      <c r="BL477" s="155"/>
      <c r="BM477" s="155"/>
      <c r="BN477" s="155"/>
      <c r="BO477" s="155"/>
      <c r="BP477" s="155"/>
      <c r="BQ477" s="155"/>
      <c r="BR477" s="155"/>
      <c r="BS477" s="155"/>
      <c r="BT477" s="155"/>
      <c r="BU477" s="155"/>
      <c r="BV477" s="155"/>
      <c r="BW477" s="155"/>
      <c r="BX477" s="155"/>
      <c r="BY477" s="155"/>
      <c r="BZ477" s="155"/>
      <c r="CA477" s="155"/>
      <c r="CB477" s="155"/>
      <c r="CC477" s="155"/>
      <c r="CD477" s="155"/>
      <c r="CE477" s="155"/>
      <c r="CF477" s="155"/>
      <c r="CG477" s="155"/>
      <c r="CH477" s="155"/>
      <c r="CI477" s="10"/>
    </row>
    <row r="478" spans="1:87" x14ac:dyDescent="0.2">
      <c r="A478" s="8"/>
      <c r="B478" s="218"/>
      <c r="C478" s="218"/>
      <c r="D478" s="155"/>
      <c r="E478" s="155"/>
      <c r="F478" s="155"/>
      <c r="G478" s="155"/>
      <c r="H478" s="230"/>
      <c r="I478" s="257"/>
      <c r="J478" s="257"/>
      <c r="K478" s="218"/>
      <c r="L478" s="218"/>
      <c r="M478" s="247"/>
      <c r="N478" s="247"/>
      <c r="O478" s="247"/>
      <c r="P478" s="247"/>
      <c r="Q478" s="218"/>
      <c r="R478" s="155"/>
      <c r="S478" s="155"/>
      <c r="T478" s="155"/>
      <c r="U478" s="155"/>
      <c r="V478" s="155"/>
      <c r="W478" s="155"/>
      <c r="X478" s="155"/>
      <c r="Y478" s="155"/>
      <c r="Z478" s="155"/>
      <c r="AA478" s="155"/>
      <c r="AB478" s="155"/>
      <c r="AC478" s="155"/>
      <c r="AD478" s="155"/>
      <c r="AE478" s="155"/>
      <c r="AF478" s="155"/>
      <c r="AG478" s="155"/>
      <c r="AH478" s="155"/>
      <c r="AI478" s="155"/>
      <c r="AJ478" s="155"/>
      <c r="AK478" s="155"/>
      <c r="AL478" s="155"/>
      <c r="AM478" s="155"/>
      <c r="AN478" s="155"/>
      <c r="AO478" s="155"/>
      <c r="AP478" s="155"/>
      <c r="AQ478" s="155"/>
      <c r="AR478" s="155"/>
      <c r="AS478" s="155"/>
      <c r="AT478" s="155"/>
      <c r="AU478" s="155"/>
      <c r="AV478" s="155"/>
      <c r="AW478" s="155"/>
      <c r="AX478" s="155"/>
      <c r="AY478" s="155"/>
      <c r="AZ478" s="155"/>
      <c r="BA478" s="155"/>
      <c r="BB478" s="155"/>
      <c r="BC478" s="155"/>
      <c r="BD478" s="155"/>
      <c r="BE478" s="155"/>
      <c r="BF478" s="155"/>
      <c r="BG478" s="155"/>
      <c r="BH478" s="155"/>
      <c r="BI478" s="155"/>
      <c r="BJ478" s="155"/>
      <c r="BK478" s="155"/>
      <c r="BL478" s="155"/>
      <c r="BM478" s="155"/>
      <c r="BN478" s="155"/>
      <c r="BO478" s="155"/>
      <c r="BP478" s="155"/>
      <c r="BQ478" s="155"/>
      <c r="BR478" s="155"/>
      <c r="BS478" s="155"/>
      <c r="BT478" s="155"/>
      <c r="BU478" s="155"/>
      <c r="BV478" s="155"/>
      <c r="BW478" s="155"/>
      <c r="BX478" s="155"/>
      <c r="BY478" s="155"/>
      <c r="BZ478" s="155"/>
      <c r="CA478" s="155"/>
      <c r="CB478" s="155"/>
      <c r="CC478" s="155"/>
      <c r="CD478" s="155"/>
      <c r="CE478" s="155"/>
      <c r="CF478" s="155"/>
      <c r="CG478" s="155"/>
      <c r="CH478" s="155"/>
      <c r="CI478" s="10"/>
    </row>
    <row r="479" spans="1:87" x14ac:dyDescent="0.2">
      <c r="A479" s="8"/>
      <c r="B479" s="218"/>
      <c r="C479" s="218"/>
      <c r="D479" s="155"/>
      <c r="E479" s="155"/>
      <c r="F479" s="155"/>
      <c r="G479" s="155"/>
      <c r="H479" s="230"/>
      <c r="I479" s="257"/>
      <c r="J479" s="257"/>
      <c r="K479" s="218"/>
      <c r="L479" s="218"/>
      <c r="M479" s="247"/>
      <c r="N479" s="247"/>
      <c r="O479" s="247"/>
      <c r="P479" s="247"/>
      <c r="Q479" s="218"/>
      <c r="R479" s="155"/>
      <c r="S479" s="155"/>
      <c r="T479" s="155"/>
      <c r="U479" s="155"/>
      <c r="V479" s="155"/>
      <c r="W479" s="155"/>
      <c r="X479" s="155"/>
      <c r="Y479" s="155"/>
      <c r="Z479" s="155"/>
      <c r="AA479" s="155"/>
      <c r="AB479" s="155"/>
      <c r="AC479" s="155"/>
      <c r="AD479" s="155"/>
      <c r="AE479" s="155"/>
      <c r="AF479" s="155"/>
      <c r="AG479" s="155"/>
      <c r="AH479" s="155"/>
      <c r="AI479" s="155"/>
      <c r="AJ479" s="155"/>
      <c r="AK479" s="155"/>
      <c r="AL479" s="155"/>
      <c r="AM479" s="155"/>
      <c r="AN479" s="155"/>
      <c r="AO479" s="155"/>
      <c r="AP479" s="155"/>
      <c r="AQ479" s="155"/>
      <c r="AR479" s="155"/>
      <c r="AS479" s="155"/>
      <c r="AT479" s="155"/>
      <c r="AU479" s="155"/>
      <c r="AV479" s="155"/>
      <c r="AW479" s="155"/>
      <c r="AX479" s="155"/>
      <c r="AY479" s="155"/>
      <c r="AZ479" s="155"/>
      <c r="BA479" s="155"/>
      <c r="BB479" s="155"/>
      <c r="BC479" s="155"/>
      <c r="BD479" s="155"/>
      <c r="BE479" s="155"/>
      <c r="BF479" s="155"/>
      <c r="BG479" s="155"/>
      <c r="BH479" s="155"/>
      <c r="BI479" s="155"/>
      <c r="BJ479" s="155"/>
      <c r="BK479" s="155"/>
      <c r="BL479" s="155"/>
      <c r="BM479" s="155"/>
      <c r="BN479" s="155"/>
      <c r="BO479" s="155"/>
      <c r="BP479" s="155"/>
      <c r="BQ479" s="155"/>
      <c r="BR479" s="155"/>
      <c r="BS479" s="155"/>
      <c r="BT479" s="155"/>
      <c r="BU479" s="155"/>
      <c r="BV479" s="155"/>
      <c r="BW479" s="155"/>
      <c r="BX479" s="155"/>
      <c r="BY479" s="155"/>
      <c r="BZ479" s="155"/>
      <c r="CA479" s="155"/>
      <c r="CB479" s="155"/>
      <c r="CC479" s="155"/>
      <c r="CD479" s="155"/>
      <c r="CE479" s="155"/>
      <c r="CF479" s="155"/>
      <c r="CG479" s="155"/>
      <c r="CH479" s="155"/>
      <c r="CI479" s="10"/>
    </row>
    <row r="480" spans="1:87" x14ac:dyDescent="0.2">
      <c r="A480" s="8"/>
      <c r="B480" s="218"/>
      <c r="C480" s="218"/>
      <c r="D480" s="155"/>
      <c r="E480" s="155"/>
      <c r="F480" s="155"/>
      <c r="G480" s="155"/>
      <c r="H480" s="230"/>
      <c r="I480" s="257"/>
      <c r="J480" s="257"/>
      <c r="K480" s="218"/>
      <c r="L480" s="218"/>
      <c r="M480" s="247"/>
      <c r="N480" s="247"/>
      <c r="O480" s="247"/>
      <c r="P480" s="247"/>
      <c r="Q480" s="218"/>
      <c r="R480" s="155"/>
      <c r="S480" s="155"/>
      <c r="T480" s="155"/>
      <c r="U480" s="155"/>
      <c r="V480" s="155"/>
      <c r="W480" s="155"/>
      <c r="X480" s="155"/>
      <c r="Y480" s="155"/>
      <c r="Z480" s="155"/>
      <c r="AA480" s="155"/>
      <c r="AB480" s="155"/>
      <c r="AC480" s="155"/>
      <c r="AD480" s="155"/>
      <c r="AE480" s="155"/>
      <c r="AF480" s="155"/>
      <c r="AG480" s="155"/>
      <c r="AH480" s="155"/>
      <c r="AI480" s="155"/>
      <c r="AJ480" s="155"/>
      <c r="AK480" s="155"/>
      <c r="AL480" s="155"/>
      <c r="AM480" s="155"/>
      <c r="AN480" s="155"/>
      <c r="AO480" s="155"/>
      <c r="AP480" s="155"/>
      <c r="AQ480" s="155"/>
      <c r="AR480" s="155"/>
      <c r="AS480" s="155"/>
      <c r="AT480" s="155"/>
      <c r="AU480" s="155"/>
      <c r="AV480" s="155"/>
      <c r="AW480" s="155"/>
      <c r="AX480" s="155"/>
      <c r="AY480" s="155"/>
      <c r="AZ480" s="155"/>
      <c r="BA480" s="155"/>
      <c r="BB480" s="155"/>
      <c r="BC480" s="155"/>
      <c r="BD480" s="155"/>
      <c r="BE480" s="155"/>
      <c r="BF480" s="155"/>
      <c r="BG480" s="155"/>
      <c r="BH480" s="155"/>
      <c r="BI480" s="155"/>
      <c r="BJ480" s="155"/>
      <c r="BK480" s="155"/>
      <c r="BL480" s="155"/>
      <c r="BM480" s="155"/>
      <c r="BN480" s="155"/>
      <c r="BO480" s="155"/>
      <c r="BP480" s="155"/>
      <c r="BQ480" s="155"/>
      <c r="BR480" s="155"/>
      <c r="BS480" s="155"/>
      <c r="BT480" s="155"/>
      <c r="BU480" s="155"/>
      <c r="BV480" s="155"/>
      <c r="BW480" s="155"/>
      <c r="BX480" s="155"/>
      <c r="BY480" s="155"/>
      <c r="BZ480" s="155"/>
      <c r="CA480" s="155"/>
      <c r="CB480" s="155"/>
      <c r="CC480" s="155"/>
      <c r="CD480" s="155"/>
      <c r="CE480" s="155"/>
      <c r="CF480" s="155"/>
      <c r="CG480" s="155"/>
      <c r="CH480" s="155"/>
      <c r="CI480" s="10"/>
    </row>
    <row r="481" spans="1:87" x14ac:dyDescent="0.2">
      <c r="A481" s="8"/>
      <c r="B481" s="218"/>
      <c r="C481" s="218"/>
      <c r="D481" s="155"/>
      <c r="E481" s="155"/>
      <c r="F481" s="155"/>
      <c r="G481" s="155"/>
      <c r="H481" s="230"/>
      <c r="I481" s="257"/>
      <c r="J481" s="257"/>
      <c r="K481" s="218"/>
      <c r="L481" s="218"/>
      <c r="M481" s="247"/>
      <c r="N481" s="247"/>
      <c r="O481" s="247"/>
      <c r="P481" s="247"/>
      <c r="Q481" s="218"/>
      <c r="R481" s="155"/>
      <c r="S481" s="155"/>
      <c r="T481" s="155"/>
      <c r="U481" s="155"/>
      <c r="V481" s="155"/>
      <c r="W481" s="155"/>
      <c r="X481" s="155"/>
      <c r="Y481" s="155"/>
      <c r="Z481" s="155"/>
      <c r="AA481" s="155"/>
      <c r="AB481" s="155"/>
      <c r="AC481" s="155"/>
      <c r="AD481" s="155"/>
      <c r="AE481" s="155"/>
      <c r="AF481" s="155"/>
      <c r="AG481" s="155"/>
      <c r="AH481" s="155"/>
      <c r="AI481" s="155"/>
      <c r="AJ481" s="155"/>
      <c r="AK481" s="155"/>
      <c r="AL481" s="155"/>
      <c r="AM481" s="155"/>
      <c r="AN481" s="155"/>
      <c r="AO481" s="155"/>
      <c r="AP481" s="155"/>
      <c r="AQ481" s="155"/>
      <c r="AR481" s="155"/>
      <c r="AS481" s="155"/>
      <c r="AT481" s="155"/>
      <c r="AU481" s="155"/>
      <c r="AV481" s="155"/>
      <c r="AW481" s="155"/>
      <c r="AX481" s="155"/>
      <c r="AY481" s="155"/>
      <c r="AZ481" s="155"/>
      <c r="BA481" s="155"/>
      <c r="BB481" s="155"/>
      <c r="BC481" s="155"/>
      <c r="BD481" s="155"/>
      <c r="BE481" s="155"/>
      <c r="BF481" s="155"/>
      <c r="BG481" s="155"/>
      <c r="BH481" s="155"/>
      <c r="BI481" s="155"/>
      <c r="BJ481" s="155"/>
      <c r="BK481" s="155"/>
      <c r="BL481" s="155"/>
      <c r="BM481" s="155"/>
      <c r="BN481" s="155"/>
      <c r="BO481" s="155"/>
      <c r="BP481" s="155"/>
      <c r="BQ481" s="155"/>
      <c r="BR481" s="155"/>
      <c r="BS481" s="155"/>
      <c r="BT481" s="155"/>
      <c r="BU481" s="155"/>
      <c r="BV481" s="155"/>
      <c r="BW481" s="155"/>
      <c r="BX481" s="155"/>
      <c r="BY481" s="155"/>
      <c r="BZ481" s="155"/>
      <c r="CA481" s="155"/>
      <c r="CB481" s="155"/>
      <c r="CC481" s="155"/>
      <c r="CD481" s="155"/>
      <c r="CE481" s="155"/>
      <c r="CF481" s="155"/>
      <c r="CG481" s="155"/>
      <c r="CH481" s="155"/>
      <c r="CI481" s="10"/>
    </row>
    <row r="482" spans="1:87" x14ac:dyDescent="0.2">
      <c r="A482" s="8"/>
      <c r="B482" s="218"/>
      <c r="C482" s="218"/>
      <c r="D482" s="155"/>
      <c r="E482" s="155"/>
      <c r="F482" s="155"/>
      <c r="G482" s="155"/>
      <c r="H482" s="230"/>
      <c r="I482" s="257"/>
      <c r="J482" s="257"/>
      <c r="K482" s="218"/>
      <c r="L482" s="218"/>
      <c r="M482" s="247"/>
      <c r="N482" s="247"/>
      <c r="O482" s="247"/>
      <c r="P482" s="247"/>
      <c r="Q482" s="218"/>
      <c r="R482" s="155"/>
      <c r="S482" s="155"/>
      <c r="T482" s="155"/>
      <c r="U482" s="155"/>
      <c r="V482" s="155"/>
      <c r="W482" s="155"/>
      <c r="X482" s="155"/>
      <c r="Y482" s="155"/>
      <c r="Z482" s="155"/>
      <c r="AA482" s="155"/>
      <c r="AB482" s="155"/>
      <c r="AC482" s="155"/>
      <c r="AD482" s="155"/>
      <c r="AE482" s="155"/>
      <c r="AF482" s="155"/>
      <c r="AG482" s="155"/>
      <c r="AH482" s="155"/>
      <c r="AI482" s="155"/>
      <c r="AJ482" s="155"/>
      <c r="AK482" s="155"/>
      <c r="AL482" s="155"/>
      <c r="AM482" s="155"/>
      <c r="AN482" s="155"/>
      <c r="AO482" s="155"/>
      <c r="AP482" s="155"/>
      <c r="AQ482" s="155"/>
      <c r="AR482" s="155"/>
      <c r="AS482" s="155"/>
      <c r="AT482" s="155"/>
      <c r="AU482" s="155"/>
      <c r="AV482" s="155"/>
      <c r="AW482" s="155"/>
      <c r="AX482" s="155"/>
      <c r="AY482" s="155"/>
      <c r="AZ482" s="155"/>
      <c r="BA482" s="155"/>
      <c r="BB482" s="155"/>
      <c r="BC482" s="155"/>
      <c r="BD482" s="155"/>
      <c r="BE482" s="155"/>
      <c r="BF482" s="155"/>
      <c r="BG482" s="155"/>
      <c r="BH482" s="155"/>
      <c r="BI482" s="155"/>
      <c r="BJ482" s="155"/>
      <c r="BK482" s="155"/>
      <c r="BL482" s="155"/>
      <c r="BM482" s="155"/>
      <c r="BN482" s="155"/>
      <c r="BO482" s="155"/>
      <c r="BP482" s="155"/>
      <c r="BQ482" s="155"/>
      <c r="BR482" s="155"/>
      <c r="BS482" s="155"/>
      <c r="BT482" s="155"/>
      <c r="BU482" s="155"/>
      <c r="BV482" s="155"/>
      <c r="BW482" s="155"/>
      <c r="BX482" s="155"/>
      <c r="BY482" s="155"/>
      <c r="BZ482" s="155"/>
      <c r="CA482" s="155"/>
      <c r="CB482" s="155"/>
      <c r="CC482" s="155"/>
      <c r="CD482" s="155"/>
      <c r="CE482" s="155"/>
      <c r="CF482" s="155"/>
      <c r="CG482" s="155"/>
      <c r="CH482" s="155"/>
      <c r="CI482" s="10"/>
    </row>
    <row r="483" spans="1:87" x14ac:dyDescent="0.2">
      <c r="A483" s="8"/>
      <c r="B483" s="218"/>
      <c r="C483" s="218"/>
      <c r="D483" s="155"/>
      <c r="E483" s="155"/>
      <c r="F483" s="155"/>
      <c r="G483" s="155"/>
      <c r="H483" s="230"/>
      <c r="I483" s="257"/>
      <c r="J483" s="257"/>
      <c r="K483" s="218"/>
      <c r="L483" s="218"/>
      <c r="M483" s="247"/>
      <c r="N483" s="247"/>
      <c r="O483" s="247"/>
      <c r="P483" s="247"/>
      <c r="Q483" s="218"/>
      <c r="R483" s="155"/>
      <c r="S483" s="155"/>
      <c r="T483" s="155"/>
      <c r="U483" s="155"/>
      <c r="V483" s="155"/>
      <c r="W483" s="155"/>
      <c r="X483" s="155"/>
      <c r="Y483" s="155"/>
      <c r="Z483" s="155"/>
      <c r="AA483" s="155"/>
      <c r="AB483" s="155"/>
      <c r="AC483" s="155"/>
      <c r="AD483" s="155"/>
      <c r="AE483" s="155"/>
      <c r="AF483" s="155"/>
      <c r="AG483" s="155"/>
      <c r="AH483" s="155"/>
      <c r="AI483" s="155"/>
      <c r="AJ483" s="155"/>
      <c r="AK483" s="155"/>
      <c r="AL483" s="155"/>
      <c r="AM483" s="155"/>
      <c r="AN483" s="155"/>
      <c r="AO483" s="155"/>
      <c r="AP483" s="155"/>
      <c r="AQ483" s="155"/>
      <c r="AR483" s="155"/>
      <c r="AS483" s="155"/>
      <c r="AT483" s="155"/>
      <c r="AU483" s="155"/>
      <c r="AV483" s="155"/>
      <c r="AW483" s="155"/>
      <c r="AX483" s="155"/>
      <c r="AY483" s="155"/>
      <c r="AZ483" s="155"/>
      <c r="BA483" s="155"/>
      <c r="BB483" s="155"/>
      <c r="BC483" s="155"/>
      <c r="BD483" s="155"/>
      <c r="BE483" s="155"/>
      <c r="BF483" s="155"/>
      <c r="BG483" s="155"/>
      <c r="BH483" s="155"/>
      <c r="BI483" s="155"/>
      <c r="BJ483" s="155"/>
      <c r="BK483" s="155"/>
      <c r="BL483" s="155"/>
      <c r="BM483" s="155"/>
      <c r="BN483" s="155"/>
      <c r="BO483" s="155"/>
      <c r="BP483" s="155"/>
      <c r="BQ483" s="155"/>
      <c r="BR483" s="155"/>
      <c r="BS483" s="155"/>
      <c r="BT483" s="155"/>
      <c r="BU483" s="155"/>
      <c r="BV483" s="155"/>
      <c r="BW483" s="155"/>
      <c r="BX483" s="155"/>
      <c r="BY483" s="155"/>
      <c r="BZ483" s="155"/>
      <c r="CA483" s="155"/>
      <c r="CB483" s="155"/>
      <c r="CC483" s="155"/>
      <c r="CD483" s="155"/>
      <c r="CE483" s="155"/>
      <c r="CF483" s="155"/>
      <c r="CG483" s="155"/>
      <c r="CH483" s="155"/>
      <c r="CI483" s="10"/>
    </row>
    <row r="484" spans="1:87" x14ac:dyDescent="0.2">
      <c r="A484" s="8"/>
      <c r="B484" s="218"/>
      <c r="C484" s="218"/>
      <c r="D484" s="155"/>
      <c r="E484" s="155"/>
      <c r="F484" s="155"/>
      <c r="G484" s="155"/>
      <c r="H484" s="230"/>
      <c r="I484" s="257"/>
      <c r="J484" s="257"/>
      <c r="K484" s="218"/>
      <c r="L484" s="218"/>
      <c r="M484" s="247"/>
      <c r="N484" s="247"/>
      <c r="O484" s="247"/>
      <c r="P484" s="247"/>
      <c r="Q484" s="218"/>
      <c r="R484" s="155"/>
      <c r="S484" s="155"/>
      <c r="T484" s="155"/>
      <c r="U484" s="155"/>
      <c r="V484" s="155"/>
      <c r="W484" s="155"/>
      <c r="X484" s="155"/>
      <c r="Y484" s="155"/>
      <c r="Z484" s="155"/>
      <c r="AA484" s="155"/>
      <c r="AB484" s="155"/>
      <c r="AC484" s="155"/>
      <c r="AD484" s="155"/>
      <c r="AE484" s="155"/>
      <c r="AF484" s="155"/>
      <c r="AG484" s="155"/>
      <c r="AH484" s="155"/>
      <c r="AI484" s="155"/>
      <c r="AJ484" s="155"/>
      <c r="AK484" s="155"/>
      <c r="AL484" s="155"/>
      <c r="AM484" s="155"/>
      <c r="AN484" s="155"/>
      <c r="AO484" s="155"/>
      <c r="AP484" s="155"/>
      <c r="AQ484" s="155"/>
      <c r="AR484" s="155"/>
      <c r="AS484" s="155"/>
      <c r="AT484" s="155"/>
      <c r="AU484" s="155"/>
      <c r="AV484" s="155"/>
      <c r="AW484" s="155"/>
      <c r="AX484" s="155"/>
      <c r="AY484" s="155"/>
      <c r="AZ484" s="155"/>
      <c r="BA484" s="155"/>
      <c r="BB484" s="155"/>
      <c r="BC484" s="155"/>
      <c r="BD484" s="155"/>
      <c r="BE484" s="155"/>
      <c r="BF484" s="155"/>
      <c r="BG484" s="155"/>
      <c r="BH484" s="155"/>
      <c r="BI484" s="155"/>
      <c r="BJ484" s="155"/>
      <c r="BK484" s="155"/>
      <c r="BL484" s="155"/>
      <c r="BM484" s="155"/>
      <c r="BN484" s="155"/>
      <c r="BO484" s="155"/>
      <c r="BP484" s="155"/>
      <c r="BQ484" s="155"/>
      <c r="BR484" s="155"/>
      <c r="BS484" s="155"/>
      <c r="BT484" s="155"/>
      <c r="BU484" s="155"/>
      <c r="BV484" s="155"/>
      <c r="BW484" s="155"/>
      <c r="BX484" s="155"/>
      <c r="BY484" s="155"/>
      <c r="BZ484" s="155"/>
      <c r="CA484" s="155"/>
      <c r="CB484" s="155"/>
      <c r="CC484" s="155"/>
      <c r="CD484" s="155"/>
      <c r="CE484" s="155"/>
      <c r="CF484" s="155"/>
      <c r="CG484" s="155"/>
      <c r="CH484" s="155"/>
      <c r="CI484" s="10"/>
    </row>
    <row r="485" spans="1:87" x14ac:dyDescent="0.2">
      <c r="A485" s="8"/>
      <c r="B485" s="218"/>
      <c r="C485" s="218"/>
      <c r="D485" s="155"/>
      <c r="E485" s="155"/>
      <c r="F485" s="155"/>
      <c r="G485" s="155"/>
      <c r="H485" s="230"/>
      <c r="I485" s="257"/>
      <c r="J485" s="257"/>
      <c r="K485" s="218"/>
      <c r="L485" s="218"/>
      <c r="M485" s="247"/>
      <c r="N485" s="247"/>
      <c r="O485" s="247"/>
      <c r="P485" s="247"/>
      <c r="Q485" s="218"/>
      <c r="R485" s="155"/>
      <c r="S485" s="155"/>
      <c r="T485" s="155"/>
      <c r="U485" s="155"/>
      <c r="V485" s="155"/>
      <c r="W485" s="155"/>
      <c r="X485" s="155"/>
      <c r="Y485" s="155"/>
      <c r="Z485" s="155"/>
      <c r="AA485" s="155"/>
      <c r="AB485" s="155"/>
      <c r="AC485" s="155"/>
      <c r="AD485" s="155"/>
      <c r="AE485" s="155"/>
      <c r="AF485" s="155"/>
      <c r="AG485" s="155"/>
      <c r="AH485" s="155"/>
      <c r="AI485" s="155"/>
      <c r="AJ485" s="155"/>
      <c r="AK485" s="155"/>
      <c r="AL485" s="155"/>
      <c r="AM485" s="155"/>
      <c r="AN485" s="155"/>
      <c r="AO485" s="155"/>
      <c r="AP485" s="155"/>
      <c r="AQ485" s="155"/>
      <c r="AR485" s="155"/>
      <c r="AS485" s="155"/>
      <c r="AT485" s="155"/>
      <c r="AU485" s="155"/>
      <c r="AV485" s="155"/>
      <c r="AW485" s="155"/>
      <c r="AX485" s="155"/>
      <c r="AY485" s="155"/>
      <c r="AZ485" s="155"/>
      <c r="BA485" s="155"/>
      <c r="BB485" s="155"/>
      <c r="BC485" s="155"/>
      <c r="BD485" s="155"/>
      <c r="BE485" s="155"/>
      <c r="BF485" s="155"/>
      <c r="BG485" s="155"/>
      <c r="BH485" s="155"/>
      <c r="BI485" s="155"/>
      <c r="BJ485" s="155"/>
      <c r="BK485" s="155"/>
      <c r="BL485" s="155"/>
      <c r="BM485" s="155"/>
      <c r="BN485" s="155"/>
      <c r="BO485" s="155"/>
      <c r="BP485" s="155"/>
      <c r="BQ485" s="155"/>
      <c r="BR485" s="155"/>
      <c r="BS485" s="155"/>
      <c r="BT485" s="155"/>
      <c r="BU485" s="155"/>
      <c r="BV485" s="155"/>
      <c r="BW485" s="155"/>
      <c r="BX485" s="155"/>
      <c r="BY485" s="155"/>
      <c r="BZ485" s="155"/>
      <c r="CA485" s="155"/>
      <c r="CB485" s="155"/>
      <c r="CC485" s="155"/>
      <c r="CD485" s="155"/>
      <c r="CE485" s="155"/>
      <c r="CF485" s="155"/>
      <c r="CG485" s="155"/>
      <c r="CH485" s="155"/>
      <c r="CI485" s="10"/>
    </row>
    <row r="486" spans="1:87" x14ac:dyDescent="0.2">
      <c r="A486" s="8"/>
      <c r="B486" s="218"/>
      <c r="C486" s="218"/>
      <c r="D486" s="155"/>
      <c r="E486" s="155"/>
      <c r="F486" s="155"/>
      <c r="G486" s="155"/>
      <c r="H486" s="230"/>
      <c r="I486" s="257"/>
      <c r="J486" s="257"/>
      <c r="K486" s="218"/>
      <c r="L486" s="218"/>
      <c r="M486" s="247"/>
      <c r="N486" s="247"/>
      <c r="O486" s="247"/>
      <c r="P486" s="247"/>
      <c r="Q486" s="218"/>
      <c r="R486" s="155"/>
      <c r="S486" s="155"/>
      <c r="T486" s="155"/>
      <c r="U486" s="155"/>
      <c r="V486" s="155"/>
      <c r="W486" s="155"/>
      <c r="X486" s="155"/>
      <c r="Y486" s="155"/>
      <c r="Z486" s="155"/>
      <c r="AA486" s="155"/>
      <c r="AB486" s="155"/>
      <c r="AC486" s="155"/>
      <c r="AD486" s="155"/>
      <c r="AE486" s="155"/>
      <c r="AF486" s="155"/>
      <c r="AG486" s="155"/>
      <c r="AH486" s="155"/>
      <c r="AI486" s="155"/>
      <c r="AJ486" s="155"/>
      <c r="AK486" s="155"/>
      <c r="AL486" s="155"/>
      <c r="AM486" s="155"/>
      <c r="AN486" s="155"/>
      <c r="AO486" s="155"/>
      <c r="AP486" s="155"/>
      <c r="AQ486" s="155"/>
      <c r="AR486" s="155"/>
      <c r="AS486" s="155"/>
      <c r="AT486" s="155"/>
      <c r="AU486" s="155"/>
      <c r="AV486" s="155"/>
      <c r="AW486" s="155"/>
      <c r="AX486" s="155"/>
      <c r="AY486" s="155"/>
      <c r="AZ486" s="155"/>
      <c r="BA486" s="155"/>
      <c r="BB486" s="155"/>
      <c r="BC486" s="155"/>
      <c r="BD486" s="155"/>
      <c r="BE486" s="155"/>
      <c r="BF486" s="155"/>
      <c r="BG486" s="155"/>
      <c r="BH486" s="155"/>
      <c r="BI486" s="155"/>
      <c r="BJ486" s="155"/>
      <c r="BK486" s="155"/>
      <c r="BL486" s="155"/>
      <c r="BM486" s="155"/>
      <c r="BN486" s="155"/>
      <c r="BO486" s="155"/>
      <c r="BP486" s="155"/>
      <c r="BQ486" s="155"/>
      <c r="BR486" s="155"/>
      <c r="BS486" s="155"/>
      <c r="BT486" s="155"/>
      <c r="BU486" s="155"/>
      <c r="BV486" s="155"/>
      <c r="BW486" s="155"/>
      <c r="BX486" s="155"/>
      <c r="BY486" s="155"/>
      <c r="BZ486" s="155"/>
      <c r="CA486" s="155"/>
      <c r="CB486" s="155"/>
      <c r="CC486" s="155"/>
      <c r="CD486" s="155"/>
      <c r="CE486" s="155"/>
      <c r="CF486" s="155"/>
      <c r="CG486" s="155"/>
      <c r="CH486" s="155"/>
      <c r="CI486" s="10"/>
    </row>
    <row r="487" spans="1:87" x14ac:dyDescent="0.2">
      <c r="A487" s="8"/>
      <c r="B487" s="218"/>
      <c r="C487" s="218"/>
      <c r="D487" s="155"/>
      <c r="E487" s="155"/>
      <c r="F487" s="155"/>
      <c r="G487" s="155"/>
      <c r="H487" s="230"/>
      <c r="I487" s="257"/>
      <c r="J487" s="257"/>
      <c r="K487" s="218"/>
      <c r="L487" s="218"/>
      <c r="M487" s="247"/>
      <c r="N487" s="247"/>
      <c r="O487" s="247"/>
      <c r="P487" s="247"/>
      <c r="Q487" s="218"/>
      <c r="R487" s="155"/>
      <c r="S487" s="155"/>
      <c r="T487" s="155"/>
      <c r="U487" s="155"/>
      <c r="V487" s="155"/>
      <c r="W487" s="155"/>
      <c r="X487" s="155"/>
      <c r="Y487" s="155"/>
      <c r="Z487" s="155"/>
      <c r="AA487" s="155"/>
      <c r="AB487" s="155"/>
      <c r="AC487" s="155"/>
      <c r="AD487" s="155"/>
      <c r="AE487" s="155"/>
      <c r="AF487" s="155"/>
      <c r="AG487" s="155"/>
      <c r="AH487" s="155"/>
      <c r="AI487" s="155"/>
      <c r="AJ487" s="155"/>
      <c r="AK487" s="155"/>
      <c r="AL487" s="155"/>
      <c r="AM487" s="155"/>
      <c r="AN487" s="155"/>
      <c r="AO487" s="155"/>
      <c r="AP487" s="155"/>
      <c r="AQ487" s="155"/>
      <c r="AR487" s="155"/>
      <c r="AS487" s="155"/>
      <c r="AT487" s="155"/>
      <c r="AU487" s="155"/>
      <c r="AV487" s="155"/>
      <c r="AW487" s="155"/>
      <c r="AX487" s="155"/>
      <c r="AY487" s="155"/>
      <c r="AZ487" s="155"/>
      <c r="BA487" s="155"/>
      <c r="BB487" s="155"/>
      <c r="BC487" s="155"/>
      <c r="BD487" s="155"/>
      <c r="BE487" s="155"/>
      <c r="BF487" s="155"/>
      <c r="BG487" s="155"/>
      <c r="BH487" s="155"/>
      <c r="BI487" s="155"/>
      <c r="BJ487" s="155"/>
      <c r="BK487" s="155"/>
      <c r="BL487" s="155"/>
      <c r="BM487" s="155"/>
      <c r="BN487" s="155"/>
      <c r="BO487" s="155"/>
      <c r="BP487" s="155"/>
      <c r="BQ487" s="155"/>
      <c r="BR487" s="155"/>
      <c r="BS487" s="155"/>
      <c r="BT487" s="155"/>
      <c r="BU487" s="155"/>
      <c r="BV487" s="155"/>
      <c r="BW487" s="155"/>
      <c r="BX487" s="155"/>
      <c r="BY487" s="155"/>
      <c r="BZ487" s="155"/>
      <c r="CA487" s="155"/>
      <c r="CB487" s="155"/>
      <c r="CC487" s="155"/>
      <c r="CD487" s="155"/>
      <c r="CE487" s="155"/>
      <c r="CF487" s="155"/>
      <c r="CG487" s="155"/>
      <c r="CH487" s="155"/>
      <c r="CI487" s="10"/>
    </row>
    <row r="488" spans="1:87" x14ac:dyDescent="0.2">
      <c r="A488" s="8"/>
      <c r="B488" s="218"/>
      <c r="C488" s="218"/>
      <c r="D488" s="155"/>
      <c r="E488" s="155"/>
      <c r="F488" s="155"/>
      <c r="G488" s="155"/>
      <c r="H488" s="230"/>
      <c r="I488" s="257"/>
      <c r="J488" s="257"/>
      <c r="K488" s="218"/>
      <c r="L488" s="218"/>
      <c r="M488" s="247"/>
      <c r="N488" s="247"/>
      <c r="O488" s="247"/>
      <c r="P488" s="247"/>
      <c r="Q488" s="218"/>
      <c r="R488" s="155"/>
      <c r="S488" s="155"/>
      <c r="T488" s="155"/>
      <c r="U488" s="155"/>
      <c r="V488" s="155"/>
      <c r="W488" s="155"/>
      <c r="X488" s="155"/>
      <c r="Y488" s="155"/>
      <c r="Z488" s="155"/>
      <c r="AA488" s="155"/>
      <c r="AB488" s="155"/>
      <c r="AC488" s="155"/>
      <c r="AD488" s="155"/>
      <c r="AE488" s="155"/>
      <c r="AF488" s="155"/>
      <c r="AG488" s="155"/>
      <c r="AH488" s="155"/>
      <c r="AI488" s="155"/>
      <c r="AJ488" s="155"/>
      <c r="AK488" s="155"/>
      <c r="AL488" s="155"/>
      <c r="AM488" s="155"/>
      <c r="AN488" s="155"/>
      <c r="AO488" s="155"/>
      <c r="AP488" s="155"/>
      <c r="AQ488" s="155"/>
      <c r="AR488" s="155"/>
      <c r="AS488" s="155"/>
      <c r="AT488" s="155"/>
      <c r="AU488" s="155"/>
      <c r="AV488" s="155"/>
      <c r="AW488" s="155"/>
      <c r="AX488" s="155"/>
      <c r="AY488" s="155"/>
      <c r="AZ488" s="155"/>
      <c r="BA488" s="155"/>
      <c r="BB488" s="155"/>
      <c r="BC488" s="155"/>
      <c r="BD488" s="155"/>
      <c r="BE488" s="155"/>
      <c r="BF488" s="155"/>
      <c r="BG488" s="155"/>
      <c r="BH488" s="155"/>
      <c r="BI488" s="155"/>
      <c r="BJ488" s="155"/>
      <c r="BK488" s="155"/>
      <c r="BL488" s="155"/>
      <c r="BM488" s="155"/>
      <c r="BN488" s="155"/>
      <c r="BO488" s="155"/>
      <c r="BP488" s="155"/>
      <c r="BQ488" s="155"/>
      <c r="BR488" s="155"/>
      <c r="BS488" s="155"/>
      <c r="BT488" s="155"/>
      <c r="BU488" s="155"/>
      <c r="BV488" s="155"/>
      <c r="BW488" s="155"/>
      <c r="BX488" s="155"/>
      <c r="BY488" s="155"/>
      <c r="BZ488" s="155"/>
      <c r="CA488" s="155"/>
      <c r="CB488" s="155"/>
      <c r="CC488" s="155"/>
      <c r="CD488" s="155"/>
      <c r="CE488" s="155"/>
      <c r="CF488" s="155"/>
      <c r="CG488" s="155"/>
      <c r="CH488" s="155"/>
      <c r="CI488" s="10"/>
    </row>
    <row r="489" spans="1:87" x14ac:dyDescent="0.2">
      <c r="A489" s="8"/>
      <c r="B489" s="218"/>
      <c r="C489" s="218"/>
      <c r="D489" s="155"/>
      <c r="E489" s="155"/>
      <c r="F489" s="155"/>
      <c r="G489" s="155"/>
      <c r="H489" s="230"/>
      <c r="I489" s="257"/>
      <c r="J489" s="257"/>
      <c r="K489" s="218"/>
      <c r="L489" s="218"/>
      <c r="M489" s="247"/>
      <c r="N489" s="247"/>
      <c r="O489" s="247"/>
      <c r="P489" s="247"/>
      <c r="Q489" s="218"/>
      <c r="R489" s="155"/>
      <c r="S489" s="155"/>
      <c r="T489" s="155"/>
      <c r="U489" s="155"/>
      <c r="V489" s="155"/>
      <c r="W489" s="155"/>
      <c r="X489" s="155"/>
      <c r="Y489" s="155"/>
      <c r="Z489" s="155"/>
      <c r="AA489" s="155"/>
      <c r="AB489" s="155"/>
      <c r="AC489" s="155"/>
      <c r="AD489" s="155"/>
      <c r="AE489" s="155"/>
      <c r="AF489" s="155"/>
      <c r="AG489" s="155"/>
      <c r="AH489" s="155"/>
      <c r="AI489" s="155"/>
      <c r="AJ489" s="155"/>
      <c r="AK489" s="155"/>
      <c r="AL489" s="155"/>
      <c r="AM489" s="155"/>
      <c r="AN489" s="155"/>
      <c r="AO489" s="155"/>
      <c r="AP489" s="155"/>
      <c r="AQ489" s="155"/>
      <c r="AR489" s="155"/>
      <c r="AS489" s="155"/>
      <c r="AT489" s="155"/>
      <c r="AU489" s="155"/>
      <c r="AV489" s="155"/>
      <c r="AW489" s="155"/>
      <c r="AX489" s="155"/>
      <c r="AY489" s="155"/>
      <c r="AZ489" s="155"/>
      <c r="BA489" s="155"/>
      <c r="BB489" s="155"/>
      <c r="BC489" s="155"/>
      <c r="BD489" s="155"/>
      <c r="BE489" s="155"/>
      <c r="BF489" s="155"/>
      <c r="BG489" s="155"/>
      <c r="BH489" s="155"/>
      <c r="BI489" s="155"/>
      <c r="BJ489" s="155"/>
      <c r="BK489" s="155"/>
      <c r="BL489" s="155"/>
      <c r="BM489" s="155"/>
      <c r="BN489" s="155"/>
      <c r="BO489" s="155"/>
      <c r="BP489" s="155"/>
      <c r="BQ489" s="155"/>
      <c r="BR489" s="155"/>
      <c r="BS489" s="155"/>
      <c r="BT489" s="155"/>
      <c r="BU489" s="155"/>
      <c r="BV489" s="155"/>
      <c r="BW489" s="155"/>
      <c r="BX489" s="155"/>
      <c r="BY489" s="155"/>
      <c r="BZ489" s="155"/>
      <c r="CA489" s="155"/>
      <c r="CB489" s="155"/>
      <c r="CC489" s="155"/>
      <c r="CD489" s="155"/>
      <c r="CE489" s="155"/>
      <c r="CF489" s="155"/>
      <c r="CG489" s="155"/>
      <c r="CH489" s="155"/>
      <c r="CI489" s="10"/>
    </row>
    <row r="490" spans="1:87" x14ac:dyDescent="0.2">
      <c r="A490" s="8"/>
      <c r="B490" s="218"/>
      <c r="C490" s="218"/>
      <c r="D490" s="155"/>
      <c r="E490" s="155"/>
      <c r="F490" s="155"/>
      <c r="G490" s="155"/>
      <c r="H490" s="230"/>
      <c r="I490" s="257"/>
      <c r="J490" s="257"/>
      <c r="K490" s="218"/>
      <c r="L490" s="218"/>
      <c r="M490" s="247"/>
      <c r="N490" s="247"/>
      <c r="O490" s="247"/>
      <c r="P490" s="247"/>
      <c r="Q490" s="218"/>
      <c r="R490" s="155"/>
      <c r="S490" s="155"/>
      <c r="T490" s="155"/>
      <c r="U490" s="155"/>
      <c r="V490" s="155"/>
      <c r="W490" s="155"/>
      <c r="X490" s="155"/>
      <c r="Y490" s="155"/>
      <c r="Z490" s="155"/>
      <c r="AA490" s="155"/>
      <c r="AB490" s="155"/>
      <c r="AC490" s="155"/>
      <c r="AD490" s="155"/>
      <c r="AE490" s="155"/>
      <c r="AF490" s="155"/>
      <c r="AG490" s="155"/>
      <c r="AH490" s="155"/>
      <c r="AI490" s="155"/>
      <c r="AJ490" s="155"/>
      <c r="AK490" s="155"/>
      <c r="AL490" s="155"/>
      <c r="AM490" s="155"/>
      <c r="AN490" s="155"/>
      <c r="AO490" s="155"/>
      <c r="AP490" s="155"/>
      <c r="AQ490" s="155"/>
      <c r="AR490" s="155"/>
      <c r="AS490" s="155"/>
      <c r="AT490" s="155"/>
      <c r="AU490" s="155"/>
      <c r="AV490" s="155"/>
      <c r="AW490" s="155"/>
      <c r="AX490" s="155"/>
      <c r="AY490" s="155"/>
      <c r="AZ490" s="155"/>
      <c r="BA490" s="155"/>
      <c r="BB490" s="155"/>
      <c r="BC490" s="155"/>
      <c r="BD490" s="155"/>
      <c r="BE490" s="155"/>
      <c r="BF490" s="155"/>
      <c r="BG490" s="155"/>
      <c r="BH490" s="155"/>
      <c r="BI490" s="155"/>
      <c r="BJ490" s="155"/>
      <c r="BK490" s="155"/>
      <c r="BL490" s="155"/>
      <c r="BM490" s="155"/>
      <c r="BN490" s="155"/>
      <c r="BO490" s="155"/>
      <c r="BP490" s="155"/>
      <c r="BQ490" s="155"/>
      <c r="BR490" s="155"/>
      <c r="BS490" s="155"/>
      <c r="BT490" s="155"/>
      <c r="BU490" s="155"/>
      <c r="BV490" s="155"/>
      <c r="BW490" s="155"/>
      <c r="BX490" s="155"/>
      <c r="BY490" s="155"/>
      <c r="BZ490" s="155"/>
      <c r="CA490" s="155"/>
      <c r="CB490" s="155"/>
      <c r="CC490" s="155"/>
      <c r="CD490" s="155"/>
      <c r="CE490" s="155"/>
      <c r="CF490" s="155"/>
      <c r="CG490" s="155"/>
      <c r="CH490" s="155"/>
      <c r="CI490" s="10"/>
    </row>
    <row r="491" spans="1:87" x14ac:dyDescent="0.2">
      <c r="A491" s="8"/>
      <c r="B491" s="218"/>
      <c r="C491" s="218"/>
      <c r="D491" s="155"/>
      <c r="E491" s="155"/>
      <c r="F491" s="155"/>
      <c r="G491" s="155"/>
      <c r="H491" s="230"/>
      <c r="I491" s="257"/>
      <c r="J491" s="257"/>
      <c r="K491" s="218"/>
      <c r="L491" s="218"/>
      <c r="M491" s="247"/>
      <c r="N491" s="247"/>
      <c r="O491" s="247"/>
      <c r="P491" s="247"/>
      <c r="Q491" s="218"/>
      <c r="R491" s="155"/>
      <c r="S491" s="155"/>
      <c r="T491" s="155"/>
      <c r="U491" s="155"/>
      <c r="V491" s="155"/>
      <c r="W491" s="155"/>
      <c r="X491" s="155"/>
      <c r="Y491" s="155"/>
      <c r="Z491" s="155"/>
      <c r="AA491" s="155"/>
      <c r="AB491" s="155"/>
      <c r="AC491" s="155"/>
      <c r="AD491" s="155"/>
      <c r="AE491" s="155"/>
      <c r="AF491" s="155"/>
      <c r="AG491" s="155"/>
      <c r="AH491" s="155"/>
      <c r="AI491" s="155"/>
      <c r="AJ491" s="155"/>
      <c r="AK491" s="155"/>
      <c r="AL491" s="155"/>
      <c r="AM491" s="155"/>
      <c r="AN491" s="155"/>
      <c r="AO491" s="155"/>
      <c r="AP491" s="155"/>
      <c r="AQ491" s="155"/>
      <c r="AR491" s="155"/>
      <c r="AS491" s="155"/>
      <c r="AT491" s="155"/>
      <c r="AU491" s="155"/>
      <c r="AV491" s="155"/>
      <c r="AW491" s="155"/>
      <c r="AX491" s="155"/>
      <c r="AY491" s="155"/>
      <c r="AZ491" s="155"/>
      <c r="BA491" s="155"/>
      <c r="BB491" s="155"/>
      <c r="BC491" s="155"/>
      <c r="BD491" s="155"/>
      <c r="BE491" s="155"/>
      <c r="BF491" s="155"/>
      <c r="BG491" s="155"/>
      <c r="BH491" s="155"/>
      <c r="BI491" s="155"/>
      <c r="BJ491" s="155"/>
      <c r="BK491" s="155"/>
      <c r="BL491" s="155"/>
      <c r="BM491" s="155"/>
      <c r="BN491" s="155"/>
      <c r="BO491" s="155"/>
      <c r="BP491" s="155"/>
      <c r="BQ491" s="155"/>
      <c r="BR491" s="155"/>
      <c r="BS491" s="155"/>
      <c r="BT491" s="155"/>
      <c r="BU491" s="155"/>
      <c r="BV491" s="155"/>
      <c r="BW491" s="155"/>
      <c r="BX491" s="155"/>
      <c r="BY491" s="155"/>
      <c r="BZ491" s="155"/>
      <c r="CA491" s="155"/>
      <c r="CB491" s="155"/>
      <c r="CC491" s="155"/>
      <c r="CD491" s="155"/>
      <c r="CE491" s="155"/>
      <c r="CF491" s="155"/>
      <c r="CG491" s="155"/>
      <c r="CH491" s="155"/>
      <c r="CI491" s="10"/>
    </row>
    <row r="492" spans="1:87" x14ac:dyDescent="0.2">
      <c r="A492" s="8"/>
      <c r="B492" s="218"/>
      <c r="C492" s="218"/>
      <c r="D492" s="155"/>
      <c r="E492" s="155"/>
      <c r="F492" s="155"/>
      <c r="G492" s="155"/>
      <c r="H492" s="230"/>
      <c r="I492" s="257"/>
      <c r="J492" s="257"/>
      <c r="K492" s="218"/>
      <c r="L492" s="218"/>
      <c r="M492" s="247"/>
      <c r="N492" s="247"/>
      <c r="O492" s="247"/>
      <c r="P492" s="247"/>
      <c r="Q492" s="218"/>
      <c r="R492" s="155"/>
      <c r="S492" s="155"/>
      <c r="T492" s="155"/>
      <c r="U492" s="155"/>
      <c r="V492" s="155"/>
      <c r="W492" s="155"/>
      <c r="X492" s="155"/>
      <c r="Y492" s="155"/>
      <c r="Z492" s="155"/>
      <c r="AA492" s="155"/>
      <c r="AB492" s="155"/>
      <c r="AC492" s="155"/>
      <c r="AD492" s="155"/>
      <c r="AE492" s="155"/>
      <c r="AF492" s="155"/>
      <c r="AG492" s="155"/>
      <c r="AH492" s="155"/>
      <c r="AI492" s="155"/>
      <c r="AJ492" s="155"/>
      <c r="AK492" s="155"/>
      <c r="AL492" s="155"/>
      <c r="AM492" s="155"/>
      <c r="AN492" s="155"/>
      <c r="AO492" s="155"/>
      <c r="AP492" s="155"/>
      <c r="AQ492" s="155"/>
      <c r="AR492" s="155"/>
      <c r="AS492" s="155"/>
      <c r="AT492" s="155"/>
      <c r="AU492" s="155"/>
      <c r="AV492" s="155"/>
      <c r="AW492" s="155"/>
      <c r="AX492" s="155"/>
      <c r="AY492" s="155"/>
      <c r="AZ492" s="155"/>
      <c r="BA492" s="155"/>
      <c r="BB492" s="155"/>
      <c r="BC492" s="155"/>
      <c r="BD492" s="155"/>
      <c r="BE492" s="155"/>
      <c r="BF492" s="155"/>
      <c r="BG492" s="155"/>
      <c r="BH492" s="155"/>
      <c r="BI492" s="155"/>
      <c r="BJ492" s="155"/>
      <c r="BK492" s="155"/>
      <c r="BL492" s="155"/>
      <c r="BM492" s="155"/>
      <c r="BN492" s="155"/>
      <c r="BO492" s="155"/>
      <c r="BP492" s="155"/>
      <c r="BQ492" s="155"/>
      <c r="BR492" s="155"/>
      <c r="BS492" s="155"/>
      <c r="BT492" s="155"/>
      <c r="BU492" s="155"/>
      <c r="BV492" s="155"/>
      <c r="BW492" s="155"/>
      <c r="BX492" s="155"/>
      <c r="BY492" s="155"/>
      <c r="BZ492" s="155"/>
      <c r="CA492" s="155"/>
      <c r="CB492" s="155"/>
      <c r="CC492" s="155"/>
      <c r="CD492" s="155"/>
      <c r="CE492" s="155"/>
      <c r="CF492" s="155"/>
      <c r="CG492" s="155"/>
      <c r="CH492" s="155"/>
      <c r="CI492" s="10"/>
    </row>
    <row r="493" spans="1:87" x14ac:dyDescent="0.2">
      <c r="A493" s="8"/>
      <c r="B493" s="218"/>
      <c r="C493" s="218"/>
      <c r="D493" s="155"/>
      <c r="E493" s="155"/>
      <c r="F493" s="155"/>
      <c r="G493" s="155"/>
      <c r="H493" s="230"/>
      <c r="I493" s="257"/>
      <c r="J493" s="257"/>
      <c r="K493" s="218"/>
      <c r="L493" s="218"/>
      <c r="M493" s="247"/>
      <c r="N493" s="247"/>
      <c r="O493" s="247"/>
      <c r="P493" s="247"/>
      <c r="Q493" s="218"/>
      <c r="R493" s="155"/>
      <c r="S493" s="155"/>
      <c r="T493" s="155"/>
      <c r="U493" s="155"/>
      <c r="V493" s="155"/>
      <c r="W493" s="155"/>
      <c r="X493" s="155"/>
      <c r="Y493" s="155"/>
      <c r="Z493" s="155"/>
      <c r="AA493" s="155"/>
      <c r="AB493" s="155"/>
      <c r="AC493" s="155"/>
      <c r="AD493" s="155"/>
      <c r="AE493" s="155"/>
      <c r="AF493" s="155"/>
      <c r="AG493" s="155"/>
      <c r="AH493" s="155"/>
      <c r="AI493" s="155"/>
      <c r="AJ493" s="155"/>
      <c r="AK493" s="155"/>
      <c r="AL493" s="155"/>
      <c r="AM493" s="155"/>
      <c r="AN493" s="155"/>
      <c r="AO493" s="155"/>
      <c r="AP493" s="155"/>
      <c r="AQ493" s="155"/>
      <c r="AR493" s="155"/>
      <c r="AS493" s="155"/>
      <c r="AT493" s="155"/>
      <c r="AU493" s="155"/>
      <c r="AV493" s="155"/>
      <c r="AW493" s="155"/>
      <c r="AX493" s="155"/>
      <c r="AY493" s="155"/>
      <c r="AZ493" s="155"/>
      <c r="BA493" s="155"/>
      <c r="BB493" s="155"/>
      <c r="BC493" s="155"/>
      <c r="BD493" s="155"/>
      <c r="BE493" s="155"/>
      <c r="BF493" s="155"/>
      <c r="BG493" s="155"/>
      <c r="BH493" s="155"/>
      <c r="BI493" s="155"/>
      <c r="BJ493" s="155"/>
      <c r="BK493" s="155"/>
      <c r="BL493" s="155"/>
      <c r="BM493" s="155"/>
      <c r="BN493" s="155"/>
      <c r="BO493" s="155"/>
      <c r="BP493" s="155"/>
      <c r="BQ493" s="155"/>
      <c r="BR493" s="155"/>
      <c r="BS493" s="155"/>
      <c r="BT493" s="155"/>
      <c r="BU493" s="155"/>
      <c r="BV493" s="155"/>
      <c r="BW493" s="155"/>
      <c r="BX493" s="155"/>
      <c r="BY493" s="155"/>
      <c r="BZ493" s="155"/>
      <c r="CA493" s="155"/>
      <c r="CB493" s="155"/>
      <c r="CC493" s="155"/>
      <c r="CD493" s="155"/>
      <c r="CE493" s="155"/>
      <c r="CF493" s="155"/>
      <c r="CG493" s="155"/>
      <c r="CH493" s="155"/>
      <c r="CI493" s="10"/>
    </row>
    <row r="494" spans="1:87" x14ac:dyDescent="0.2">
      <c r="A494" s="8"/>
      <c r="B494" s="218"/>
      <c r="C494" s="218"/>
      <c r="D494" s="155"/>
      <c r="E494" s="155"/>
      <c r="F494" s="155"/>
      <c r="G494" s="155"/>
      <c r="H494" s="230"/>
      <c r="I494" s="257"/>
      <c r="J494" s="257"/>
      <c r="K494" s="218"/>
      <c r="L494" s="218"/>
      <c r="M494" s="247"/>
      <c r="N494" s="247"/>
      <c r="O494" s="247"/>
      <c r="P494" s="247"/>
      <c r="Q494" s="218"/>
      <c r="R494" s="155"/>
      <c r="S494" s="155"/>
      <c r="T494" s="155"/>
      <c r="U494" s="155"/>
      <c r="V494" s="155"/>
      <c r="W494" s="155"/>
      <c r="X494" s="155"/>
      <c r="Y494" s="155"/>
      <c r="Z494" s="155"/>
      <c r="AA494" s="155"/>
      <c r="AB494" s="155"/>
      <c r="AC494" s="155"/>
      <c r="AD494" s="155"/>
      <c r="AE494" s="155"/>
      <c r="AF494" s="155"/>
      <c r="AG494" s="155"/>
      <c r="AH494" s="155"/>
      <c r="AI494" s="155"/>
      <c r="AJ494" s="155"/>
      <c r="AK494" s="155"/>
      <c r="AL494" s="155"/>
      <c r="AM494" s="155"/>
      <c r="AN494" s="155"/>
      <c r="AO494" s="155"/>
      <c r="AP494" s="155"/>
      <c r="AQ494" s="155"/>
      <c r="AR494" s="155"/>
      <c r="AS494" s="155"/>
      <c r="AT494" s="155"/>
      <c r="AU494" s="155"/>
      <c r="AV494" s="155"/>
      <c r="AW494" s="155"/>
      <c r="AX494" s="155"/>
      <c r="AY494" s="155"/>
      <c r="AZ494" s="155"/>
      <c r="BA494" s="155"/>
      <c r="BB494" s="155"/>
      <c r="BC494" s="155"/>
      <c r="BD494" s="155"/>
      <c r="BE494" s="155"/>
      <c r="BF494" s="155"/>
      <c r="BG494" s="155"/>
      <c r="BH494" s="155"/>
      <c r="BI494" s="155"/>
      <c r="BJ494" s="155"/>
      <c r="BK494" s="155"/>
      <c r="BL494" s="155"/>
      <c r="BM494" s="155"/>
      <c r="BN494" s="155"/>
      <c r="BO494" s="155"/>
      <c r="BP494" s="155"/>
      <c r="BQ494" s="155"/>
      <c r="BR494" s="155"/>
      <c r="BS494" s="155"/>
      <c r="BT494" s="155"/>
      <c r="BU494" s="155"/>
      <c r="BV494" s="155"/>
      <c r="BW494" s="155"/>
      <c r="BX494" s="155"/>
      <c r="BY494" s="155"/>
      <c r="BZ494" s="155"/>
      <c r="CA494" s="155"/>
      <c r="CB494" s="155"/>
      <c r="CC494" s="155"/>
      <c r="CD494" s="155"/>
      <c r="CE494" s="155"/>
      <c r="CF494" s="155"/>
      <c r="CG494" s="155"/>
      <c r="CH494" s="155"/>
      <c r="CI494" s="10"/>
    </row>
    <row r="495" spans="1:87" x14ac:dyDescent="0.2">
      <c r="A495" s="8"/>
      <c r="B495" s="218"/>
      <c r="C495" s="218"/>
      <c r="D495" s="155"/>
      <c r="E495" s="155"/>
      <c r="F495" s="155"/>
      <c r="G495" s="155"/>
      <c r="H495" s="230"/>
      <c r="I495" s="257"/>
      <c r="J495" s="257"/>
      <c r="K495" s="218"/>
      <c r="L495" s="218"/>
      <c r="M495" s="247"/>
      <c r="N495" s="247"/>
      <c r="O495" s="247"/>
      <c r="P495" s="247"/>
      <c r="Q495" s="218"/>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0"/>
    </row>
    <row r="496" spans="1:87" x14ac:dyDescent="0.2">
      <c r="A496" s="8"/>
      <c r="B496" s="218"/>
      <c r="C496" s="218"/>
      <c r="D496" s="155"/>
      <c r="E496" s="155"/>
      <c r="F496" s="155"/>
      <c r="G496" s="155"/>
      <c r="H496" s="230"/>
      <c r="I496" s="257"/>
      <c r="J496" s="257"/>
      <c r="K496" s="218"/>
      <c r="L496" s="218"/>
      <c r="M496" s="247"/>
      <c r="N496" s="247"/>
      <c r="O496" s="247"/>
      <c r="P496" s="247"/>
      <c r="Q496" s="218"/>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0"/>
    </row>
    <row r="497" spans="1:87" x14ac:dyDescent="0.2">
      <c r="A497" s="8"/>
      <c r="B497" s="218"/>
      <c r="C497" s="218"/>
      <c r="D497" s="155"/>
      <c r="E497" s="155"/>
      <c r="F497" s="155"/>
      <c r="G497" s="155"/>
      <c r="H497" s="230"/>
      <c r="I497" s="257"/>
      <c r="J497" s="257"/>
      <c r="K497" s="218"/>
      <c r="L497" s="218"/>
      <c r="M497" s="247"/>
      <c r="N497" s="247"/>
      <c r="O497" s="247"/>
      <c r="P497" s="247"/>
      <c r="Q497" s="218"/>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0"/>
    </row>
    <row r="498" spans="1:87" x14ac:dyDescent="0.2">
      <c r="A498" s="8"/>
      <c r="B498" s="218"/>
      <c r="C498" s="218"/>
      <c r="D498" s="155"/>
      <c r="E498" s="155"/>
      <c r="F498" s="155"/>
      <c r="G498" s="155"/>
      <c r="H498" s="230"/>
      <c r="I498" s="257"/>
      <c r="J498" s="257"/>
      <c r="K498" s="218"/>
      <c r="L498" s="218"/>
      <c r="M498" s="247"/>
      <c r="N498" s="247"/>
      <c r="O498" s="247"/>
      <c r="P498" s="247"/>
      <c r="Q498" s="218"/>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0"/>
    </row>
    <row r="499" spans="1:87" x14ac:dyDescent="0.2">
      <c r="A499" s="8"/>
      <c r="B499" s="218"/>
      <c r="C499" s="218"/>
      <c r="D499" s="155"/>
      <c r="E499" s="155"/>
      <c r="F499" s="155"/>
      <c r="G499" s="155"/>
      <c r="H499" s="230"/>
      <c r="I499" s="257"/>
      <c r="J499" s="257"/>
      <c r="K499" s="218"/>
      <c r="L499" s="218"/>
      <c r="M499" s="247"/>
      <c r="N499" s="247"/>
      <c r="O499" s="247"/>
      <c r="P499" s="247"/>
      <c r="Q499" s="218"/>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0"/>
    </row>
    <row r="500" spans="1:87" x14ac:dyDescent="0.2">
      <c r="A500" s="8"/>
      <c r="B500" s="218"/>
      <c r="C500" s="218"/>
      <c r="D500" s="155"/>
      <c r="E500" s="155"/>
      <c r="F500" s="155"/>
      <c r="G500" s="155"/>
      <c r="H500" s="230"/>
      <c r="I500" s="257"/>
      <c r="J500" s="257"/>
      <c r="K500" s="218"/>
      <c r="L500" s="218"/>
      <c r="M500" s="247"/>
      <c r="N500" s="247"/>
      <c r="O500" s="247"/>
      <c r="P500" s="247"/>
      <c r="Q500" s="218"/>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0"/>
    </row>
    <row r="501" spans="1:87" x14ac:dyDescent="0.2">
      <c r="A501" s="8"/>
      <c r="B501" s="218"/>
      <c r="C501" s="218"/>
      <c r="D501" s="155"/>
      <c r="E501" s="155"/>
      <c r="F501" s="155"/>
      <c r="G501" s="155"/>
      <c r="H501" s="230"/>
      <c r="I501" s="257"/>
      <c r="J501" s="257"/>
      <c r="K501" s="218"/>
      <c r="L501" s="218"/>
      <c r="M501" s="247"/>
      <c r="N501" s="247"/>
      <c r="O501" s="247"/>
      <c r="P501" s="247"/>
      <c r="Q501" s="218"/>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0"/>
    </row>
    <row r="502" spans="1:87" x14ac:dyDescent="0.2">
      <c r="A502" s="8"/>
      <c r="B502" s="218"/>
      <c r="C502" s="218"/>
      <c r="D502" s="155"/>
      <c r="E502" s="155"/>
      <c r="F502" s="155"/>
      <c r="G502" s="155"/>
      <c r="H502" s="230"/>
      <c r="I502" s="257"/>
      <c r="J502" s="257"/>
      <c r="K502" s="218"/>
      <c r="L502" s="218"/>
      <c r="M502" s="247"/>
      <c r="N502" s="247"/>
      <c r="O502" s="247"/>
      <c r="P502" s="247"/>
      <c r="Q502" s="218"/>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0"/>
    </row>
    <row r="503" spans="1:87" x14ac:dyDescent="0.2">
      <c r="A503" s="8"/>
      <c r="B503" s="218"/>
      <c r="C503" s="218"/>
      <c r="D503" s="155"/>
      <c r="E503" s="155"/>
      <c r="F503" s="155"/>
      <c r="G503" s="155"/>
      <c r="H503" s="230"/>
      <c r="I503" s="257"/>
      <c r="J503" s="257"/>
      <c r="K503" s="218"/>
      <c r="L503" s="218"/>
      <c r="M503" s="247"/>
      <c r="N503" s="247"/>
      <c r="O503" s="247"/>
      <c r="P503" s="247"/>
      <c r="Q503" s="218"/>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0"/>
    </row>
    <row r="504" spans="1:87" x14ac:dyDescent="0.2">
      <c r="A504" s="8"/>
      <c r="B504" s="218"/>
      <c r="C504" s="218"/>
      <c r="D504" s="155"/>
      <c r="E504" s="155"/>
      <c r="F504" s="155"/>
      <c r="G504" s="155"/>
      <c r="H504" s="230"/>
      <c r="I504" s="257"/>
      <c r="J504" s="257"/>
      <c r="K504" s="218"/>
      <c r="L504" s="218"/>
      <c r="M504" s="247"/>
      <c r="N504" s="247"/>
      <c r="O504" s="247"/>
      <c r="P504" s="247"/>
      <c r="Q504" s="218"/>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0"/>
    </row>
    <row r="505" spans="1:87" x14ac:dyDescent="0.2">
      <c r="A505" s="8"/>
      <c r="B505" s="218"/>
      <c r="C505" s="218"/>
      <c r="D505" s="155"/>
      <c r="E505" s="155"/>
      <c r="F505" s="155"/>
      <c r="G505" s="155"/>
      <c r="H505" s="230"/>
      <c r="I505" s="257"/>
      <c r="J505" s="257"/>
      <c r="K505" s="218"/>
      <c r="L505" s="218"/>
      <c r="M505" s="247"/>
      <c r="N505" s="247"/>
      <c r="O505" s="247"/>
      <c r="P505" s="247"/>
      <c r="Q505" s="218"/>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0"/>
    </row>
    <row r="506" spans="1:87" x14ac:dyDescent="0.2">
      <c r="A506" s="8"/>
      <c r="B506" s="218"/>
      <c r="C506" s="218"/>
      <c r="D506" s="155"/>
      <c r="E506" s="155"/>
      <c r="F506" s="155"/>
      <c r="G506" s="155"/>
      <c r="H506" s="230"/>
      <c r="I506" s="257"/>
      <c r="J506" s="257"/>
      <c r="K506" s="218"/>
      <c r="L506" s="218"/>
      <c r="M506" s="247"/>
      <c r="N506" s="247"/>
      <c r="O506" s="247"/>
      <c r="P506" s="247"/>
      <c r="Q506" s="218"/>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0"/>
    </row>
    <row r="507" spans="1:87" x14ac:dyDescent="0.2">
      <c r="A507" s="8"/>
      <c r="B507" s="218"/>
      <c r="C507" s="218"/>
      <c r="D507" s="155"/>
      <c r="E507" s="155"/>
      <c r="F507" s="155"/>
      <c r="G507" s="155"/>
      <c r="H507" s="230"/>
      <c r="I507" s="257"/>
      <c r="J507" s="257"/>
      <c r="K507" s="218"/>
      <c r="L507" s="218"/>
      <c r="M507" s="247"/>
      <c r="N507" s="247"/>
      <c r="O507" s="247"/>
      <c r="P507" s="247"/>
      <c r="Q507" s="218"/>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0"/>
    </row>
    <row r="508" spans="1:87" x14ac:dyDescent="0.2">
      <c r="A508" s="8"/>
      <c r="B508" s="218"/>
      <c r="C508" s="218"/>
      <c r="D508" s="155"/>
      <c r="E508" s="155"/>
      <c r="F508" s="155"/>
      <c r="G508" s="155"/>
      <c r="H508" s="230"/>
      <c r="I508" s="257"/>
      <c r="J508" s="257"/>
      <c r="K508" s="218"/>
      <c r="L508" s="218"/>
      <c r="M508" s="247"/>
      <c r="N508" s="247"/>
      <c r="O508" s="247"/>
      <c r="P508" s="247"/>
      <c r="Q508" s="218"/>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0"/>
    </row>
    <row r="509" spans="1:87" x14ac:dyDescent="0.2">
      <c r="A509" s="8"/>
      <c r="B509" s="218"/>
      <c r="C509" s="218"/>
      <c r="D509" s="155"/>
      <c r="E509" s="155"/>
      <c r="F509" s="155"/>
      <c r="G509" s="155"/>
      <c r="H509" s="230"/>
      <c r="I509" s="257"/>
      <c r="J509" s="257"/>
      <c r="K509" s="218"/>
      <c r="L509" s="218"/>
      <c r="M509" s="247"/>
      <c r="N509" s="247"/>
      <c r="O509" s="247"/>
      <c r="P509" s="247"/>
      <c r="Q509" s="218"/>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0"/>
    </row>
    <row r="510" spans="1:87" x14ac:dyDescent="0.2">
      <c r="A510" s="8"/>
      <c r="B510" s="218"/>
      <c r="C510" s="218"/>
      <c r="D510" s="155"/>
      <c r="E510" s="155"/>
      <c r="F510" s="155"/>
      <c r="G510" s="155"/>
      <c r="H510" s="230"/>
      <c r="I510" s="257"/>
      <c r="J510" s="257"/>
      <c r="K510" s="218"/>
      <c r="L510" s="218"/>
      <c r="M510" s="247"/>
      <c r="N510" s="247"/>
      <c r="O510" s="247"/>
      <c r="P510" s="247"/>
      <c r="Q510" s="218"/>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0"/>
    </row>
    <row r="511" spans="1:87" x14ac:dyDescent="0.2">
      <c r="A511" s="8"/>
      <c r="B511" s="218"/>
      <c r="C511" s="218"/>
      <c r="D511" s="155"/>
      <c r="E511" s="155"/>
      <c r="F511" s="155"/>
      <c r="G511" s="155"/>
      <c r="H511" s="230"/>
      <c r="I511" s="257"/>
      <c r="J511" s="257"/>
      <c r="K511" s="218"/>
      <c r="L511" s="218"/>
      <c r="M511" s="247"/>
      <c r="N511" s="247"/>
      <c r="O511" s="247"/>
      <c r="P511" s="247"/>
      <c r="Q511" s="218"/>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0"/>
    </row>
    <row r="512" spans="1:87" x14ac:dyDescent="0.2">
      <c r="A512" s="8"/>
      <c r="B512" s="218"/>
      <c r="C512" s="218"/>
      <c r="D512" s="155"/>
      <c r="E512" s="155"/>
      <c r="F512" s="155"/>
      <c r="G512" s="155"/>
      <c r="H512" s="230"/>
      <c r="I512" s="257"/>
      <c r="J512" s="257"/>
      <c r="K512" s="218"/>
      <c r="L512" s="218"/>
      <c r="M512" s="247"/>
      <c r="N512" s="247"/>
      <c r="O512" s="247"/>
      <c r="P512" s="247"/>
      <c r="Q512" s="218"/>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0"/>
    </row>
    <row r="513" spans="1:87" x14ac:dyDescent="0.2">
      <c r="A513" s="8"/>
      <c r="B513" s="218"/>
      <c r="C513" s="218"/>
      <c r="D513" s="155"/>
      <c r="E513" s="155"/>
      <c r="F513" s="155"/>
      <c r="G513" s="155"/>
      <c r="H513" s="230"/>
      <c r="I513" s="257"/>
      <c r="J513" s="257"/>
      <c r="K513" s="218"/>
      <c r="L513" s="218"/>
      <c r="M513" s="247"/>
      <c r="N513" s="247"/>
      <c r="O513" s="247"/>
      <c r="P513" s="247"/>
      <c r="Q513" s="218"/>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0"/>
    </row>
    <row r="514" spans="1:87" x14ac:dyDescent="0.2">
      <c r="A514" s="8"/>
      <c r="B514" s="218"/>
      <c r="C514" s="218"/>
      <c r="D514" s="155"/>
      <c r="E514" s="155"/>
      <c r="F514" s="155"/>
      <c r="G514" s="155"/>
      <c r="H514" s="230"/>
      <c r="I514" s="257"/>
      <c r="J514" s="257"/>
      <c r="K514" s="218"/>
      <c r="L514" s="218"/>
      <c r="M514" s="247"/>
      <c r="N514" s="247"/>
      <c r="O514" s="247"/>
      <c r="P514" s="247"/>
      <c r="Q514" s="218"/>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0"/>
    </row>
    <row r="515" spans="1:87" x14ac:dyDescent="0.2">
      <c r="A515" s="8"/>
      <c r="B515" s="218"/>
      <c r="C515" s="218"/>
      <c r="D515" s="155"/>
      <c r="E515" s="155"/>
      <c r="F515" s="155"/>
      <c r="G515" s="155"/>
      <c r="H515" s="230"/>
      <c r="I515" s="257"/>
      <c r="J515" s="257"/>
      <c r="K515" s="218"/>
      <c r="L515" s="218"/>
      <c r="M515" s="247"/>
      <c r="N515" s="247"/>
      <c r="O515" s="247"/>
      <c r="P515" s="247"/>
      <c r="Q515" s="218"/>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0"/>
    </row>
    <row r="516" spans="1:87" x14ac:dyDescent="0.2">
      <c r="A516" s="8"/>
      <c r="B516" s="218"/>
      <c r="C516" s="218"/>
      <c r="D516" s="155"/>
      <c r="E516" s="155"/>
      <c r="F516" s="155"/>
      <c r="G516" s="155"/>
      <c r="H516" s="230"/>
      <c r="I516" s="257"/>
      <c r="J516" s="257"/>
      <c r="K516" s="218"/>
      <c r="L516" s="218"/>
      <c r="M516" s="247"/>
      <c r="N516" s="247"/>
      <c r="O516" s="247"/>
      <c r="P516" s="247"/>
      <c r="Q516" s="218"/>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0"/>
    </row>
    <row r="517" spans="1:87" x14ac:dyDescent="0.2">
      <c r="A517" s="8"/>
      <c r="B517" s="218"/>
      <c r="C517" s="218"/>
      <c r="D517" s="155"/>
      <c r="E517" s="155"/>
      <c r="F517" s="155"/>
      <c r="G517" s="155"/>
      <c r="H517" s="230"/>
      <c r="I517" s="257"/>
      <c r="J517" s="257"/>
      <c r="K517" s="218"/>
      <c r="L517" s="218"/>
      <c r="M517" s="247"/>
      <c r="N517" s="247"/>
      <c r="O517" s="247"/>
      <c r="P517" s="247"/>
      <c r="Q517" s="218"/>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0"/>
    </row>
    <row r="518" spans="1:87" x14ac:dyDescent="0.2">
      <c r="A518" s="8"/>
      <c r="B518" s="218"/>
      <c r="C518" s="218"/>
      <c r="D518" s="155"/>
      <c r="E518" s="155"/>
      <c r="F518" s="155"/>
      <c r="G518" s="155"/>
      <c r="H518" s="230"/>
      <c r="I518" s="257"/>
      <c r="J518" s="257"/>
      <c r="K518" s="218"/>
      <c r="L518" s="218"/>
      <c r="M518" s="247"/>
      <c r="N518" s="247"/>
      <c r="O518" s="247"/>
      <c r="P518" s="247"/>
      <c r="Q518" s="218"/>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0"/>
    </row>
    <row r="519" spans="1:87" x14ac:dyDescent="0.2">
      <c r="A519" s="8"/>
      <c r="B519" s="218"/>
      <c r="C519" s="218"/>
      <c r="D519" s="155"/>
      <c r="E519" s="155"/>
      <c r="F519" s="155"/>
      <c r="G519" s="155"/>
      <c r="H519" s="230"/>
      <c r="I519" s="257"/>
      <c r="J519" s="257"/>
      <c r="K519" s="218"/>
      <c r="L519" s="218"/>
      <c r="M519" s="247"/>
      <c r="N519" s="247"/>
      <c r="O519" s="247"/>
      <c r="P519" s="247"/>
      <c r="Q519" s="218"/>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0"/>
    </row>
    <row r="520" spans="1:87" x14ac:dyDescent="0.2">
      <c r="A520" s="8"/>
      <c r="B520" s="218"/>
      <c r="C520" s="218"/>
      <c r="D520" s="155"/>
      <c r="E520" s="155"/>
      <c r="F520" s="155"/>
      <c r="G520" s="155"/>
      <c r="H520" s="230"/>
      <c r="I520" s="257"/>
      <c r="J520" s="257"/>
      <c r="K520" s="218"/>
      <c r="L520" s="218"/>
      <c r="M520" s="247"/>
      <c r="N520" s="247"/>
      <c r="O520" s="247"/>
      <c r="P520" s="247"/>
      <c r="Q520" s="218"/>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0"/>
    </row>
    <row r="521" spans="1:87" x14ac:dyDescent="0.2">
      <c r="A521" s="8"/>
      <c r="B521" s="218"/>
      <c r="C521" s="218"/>
      <c r="D521" s="155"/>
      <c r="E521" s="155"/>
      <c r="F521" s="155"/>
      <c r="G521" s="155"/>
      <c r="H521" s="230"/>
      <c r="I521" s="257"/>
      <c r="J521" s="257"/>
      <c r="K521" s="218"/>
      <c r="L521" s="218"/>
      <c r="M521" s="247"/>
      <c r="N521" s="247"/>
      <c r="O521" s="247"/>
      <c r="P521" s="247"/>
      <c r="Q521" s="218"/>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0"/>
    </row>
    <row r="522" spans="1:87" x14ac:dyDescent="0.2">
      <c r="A522" s="8"/>
      <c r="B522" s="218"/>
      <c r="C522" s="218"/>
      <c r="D522" s="155"/>
      <c r="E522" s="155"/>
      <c r="F522" s="155"/>
      <c r="G522" s="155"/>
      <c r="H522" s="230"/>
      <c r="I522" s="257"/>
      <c r="J522" s="257"/>
      <c r="K522" s="218"/>
      <c r="L522" s="218"/>
      <c r="M522" s="247"/>
      <c r="N522" s="247"/>
      <c r="O522" s="247"/>
      <c r="P522" s="247"/>
      <c r="Q522" s="218"/>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0"/>
    </row>
    <row r="523" spans="1:87" x14ac:dyDescent="0.2">
      <c r="A523" s="8"/>
      <c r="B523" s="218"/>
      <c r="C523" s="218"/>
      <c r="D523" s="155"/>
      <c r="E523" s="155"/>
      <c r="F523" s="155"/>
      <c r="G523" s="155"/>
      <c r="H523" s="230"/>
      <c r="I523" s="257"/>
      <c r="J523" s="257"/>
      <c r="K523" s="218"/>
      <c r="L523" s="218"/>
      <c r="M523" s="247"/>
      <c r="N523" s="247"/>
      <c r="O523" s="247"/>
      <c r="P523" s="247"/>
      <c r="Q523" s="218"/>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0"/>
    </row>
    <row r="524" spans="1:87" x14ac:dyDescent="0.2">
      <c r="A524" s="8"/>
      <c r="B524" s="218"/>
      <c r="C524" s="218"/>
      <c r="D524" s="155"/>
      <c r="E524" s="155"/>
      <c r="F524" s="155"/>
      <c r="G524" s="155"/>
      <c r="H524" s="230"/>
      <c r="I524" s="257"/>
      <c r="J524" s="257"/>
      <c r="K524" s="218"/>
      <c r="L524" s="218"/>
      <c r="M524" s="247"/>
      <c r="N524" s="247"/>
      <c r="O524" s="247"/>
      <c r="P524" s="247"/>
      <c r="Q524" s="218"/>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0"/>
    </row>
    <row r="525" spans="1:87" x14ac:dyDescent="0.2">
      <c r="A525" s="8"/>
      <c r="B525" s="218"/>
      <c r="C525" s="218"/>
      <c r="D525" s="155"/>
      <c r="E525" s="155"/>
      <c r="F525" s="155"/>
      <c r="G525" s="155"/>
      <c r="H525" s="230"/>
      <c r="I525" s="257"/>
      <c r="J525" s="257"/>
      <c r="K525" s="218"/>
      <c r="L525" s="218"/>
      <c r="M525" s="247"/>
      <c r="N525" s="247"/>
      <c r="O525" s="247"/>
      <c r="P525" s="247"/>
      <c r="Q525" s="218"/>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0"/>
    </row>
    <row r="526" spans="1:87" x14ac:dyDescent="0.2">
      <c r="A526" s="8"/>
      <c r="B526" s="218"/>
      <c r="C526" s="218"/>
      <c r="D526" s="155"/>
      <c r="E526" s="155"/>
      <c r="F526" s="155"/>
      <c r="G526" s="155"/>
      <c r="H526" s="230"/>
      <c r="I526" s="257"/>
      <c r="J526" s="257"/>
      <c r="K526" s="218"/>
      <c r="L526" s="218"/>
      <c r="M526" s="247"/>
      <c r="N526" s="247"/>
      <c r="O526" s="247"/>
      <c r="P526" s="247"/>
      <c r="Q526" s="218"/>
      <c r="R526" s="155"/>
      <c r="S526" s="155"/>
      <c r="T526" s="155"/>
      <c r="U526" s="155"/>
      <c r="V526" s="155"/>
      <c r="W526" s="155"/>
      <c r="X526" s="155"/>
      <c r="Y526" s="155"/>
      <c r="Z526" s="155"/>
      <c r="AA526" s="155"/>
      <c r="AB526" s="155"/>
      <c r="AC526" s="155"/>
      <c r="AD526" s="155"/>
      <c r="AE526" s="155"/>
      <c r="AF526" s="155"/>
      <c r="AG526" s="155"/>
      <c r="AH526" s="155"/>
      <c r="AI526" s="155"/>
      <c r="AJ526" s="155"/>
      <c r="AK526" s="155"/>
      <c r="AL526" s="155"/>
      <c r="AM526" s="155"/>
      <c r="AN526" s="155"/>
      <c r="AO526" s="155"/>
      <c r="AP526" s="155"/>
      <c r="AQ526" s="155"/>
      <c r="AR526" s="155"/>
      <c r="AS526" s="155"/>
      <c r="AT526" s="155"/>
      <c r="AU526" s="155"/>
      <c r="AV526" s="155"/>
      <c r="AW526" s="155"/>
      <c r="AX526" s="155"/>
      <c r="AY526" s="155"/>
      <c r="AZ526" s="155"/>
      <c r="BA526" s="155"/>
      <c r="BB526" s="155"/>
      <c r="BC526" s="155"/>
      <c r="BD526" s="155"/>
      <c r="BE526" s="155"/>
      <c r="BF526" s="155"/>
      <c r="BG526" s="155"/>
      <c r="BH526" s="155"/>
      <c r="BI526" s="155"/>
      <c r="BJ526" s="155"/>
      <c r="BK526" s="155"/>
      <c r="BL526" s="155"/>
      <c r="BM526" s="155"/>
      <c r="BN526" s="155"/>
      <c r="BO526" s="155"/>
      <c r="BP526" s="155"/>
      <c r="BQ526" s="155"/>
      <c r="BR526" s="155"/>
      <c r="BS526" s="155"/>
      <c r="BT526" s="155"/>
      <c r="BU526" s="155"/>
      <c r="BV526" s="155"/>
      <c r="BW526" s="155"/>
      <c r="BX526" s="155"/>
      <c r="BY526" s="155"/>
      <c r="BZ526" s="155"/>
      <c r="CA526" s="155"/>
      <c r="CB526" s="155"/>
      <c r="CC526" s="155"/>
      <c r="CD526" s="155"/>
      <c r="CE526" s="155"/>
      <c r="CF526" s="155"/>
      <c r="CG526" s="155"/>
      <c r="CH526" s="155"/>
      <c r="CI526" s="10"/>
    </row>
    <row r="527" spans="1:87" x14ac:dyDescent="0.2">
      <c r="A527" s="8"/>
      <c r="B527" s="218"/>
      <c r="C527" s="218"/>
      <c r="D527" s="155"/>
      <c r="E527" s="155"/>
      <c r="F527" s="155"/>
      <c r="G527" s="155"/>
      <c r="H527" s="230"/>
      <c r="I527" s="257"/>
      <c r="J527" s="257"/>
      <c r="K527" s="218"/>
      <c r="L527" s="218"/>
      <c r="M527" s="247"/>
      <c r="N527" s="247"/>
      <c r="O527" s="247"/>
      <c r="P527" s="247"/>
      <c r="Q527" s="218"/>
      <c r="R527" s="155"/>
      <c r="S527" s="155"/>
      <c r="T527" s="155"/>
      <c r="U527" s="155"/>
      <c r="V527" s="155"/>
      <c r="W527" s="155"/>
      <c r="X527" s="155"/>
      <c r="Y527" s="155"/>
      <c r="Z527" s="155"/>
      <c r="AA527" s="155"/>
      <c r="AB527" s="155"/>
      <c r="AC527" s="155"/>
      <c r="AD527" s="155"/>
      <c r="AE527" s="155"/>
      <c r="AF527" s="155"/>
      <c r="AG527" s="155"/>
      <c r="AH527" s="155"/>
      <c r="AI527" s="155"/>
      <c r="AJ527" s="155"/>
      <c r="AK527" s="155"/>
      <c r="AL527" s="155"/>
      <c r="AM527" s="155"/>
      <c r="AN527" s="155"/>
      <c r="AO527" s="155"/>
      <c r="AP527" s="155"/>
      <c r="AQ527" s="155"/>
      <c r="AR527" s="155"/>
      <c r="AS527" s="155"/>
      <c r="AT527" s="155"/>
      <c r="AU527" s="155"/>
      <c r="AV527" s="155"/>
      <c r="AW527" s="155"/>
      <c r="AX527" s="155"/>
      <c r="AY527" s="155"/>
      <c r="AZ527" s="155"/>
      <c r="BA527" s="155"/>
      <c r="BB527" s="155"/>
      <c r="BC527" s="155"/>
      <c r="BD527" s="155"/>
      <c r="BE527" s="155"/>
      <c r="BF527" s="155"/>
      <c r="BG527" s="155"/>
      <c r="BH527" s="155"/>
      <c r="BI527" s="155"/>
      <c r="BJ527" s="155"/>
      <c r="BK527" s="155"/>
      <c r="BL527" s="155"/>
      <c r="BM527" s="155"/>
      <c r="BN527" s="155"/>
      <c r="BO527" s="155"/>
      <c r="BP527" s="155"/>
      <c r="BQ527" s="155"/>
      <c r="BR527" s="155"/>
      <c r="BS527" s="155"/>
      <c r="BT527" s="155"/>
      <c r="BU527" s="155"/>
      <c r="BV527" s="155"/>
      <c r="BW527" s="155"/>
      <c r="BX527" s="155"/>
      <c r="BY527" s="155"/>
      <c r="BZ527" s="155"/>
      <c r="CA527" s="155"/>
      <c r="CB527" s="155"/>
      <c r="CC527" s="155"/>
      <c r="CD527" s="155"/>
      <c r="CE527" s="155"/>
      <c r="CF527" s="155"/>
      <c r="CG527" s="155"/>
      <c r="CH527" s="155"/>
      <c r="CI527" s="10"/>
    </row>
    <row r="528" spans="1:87" x14ac:dyDescent="0.2">
      <c r="A528" s="8"/>
      <c r="B528" s="218"/>
      <c r="C528" s="218"/>
      <c r="D528" s="155"/>
      <c r="E528" s="155"/>
      <c r="F528" s="155"/>
      <c r="G528" s="155"/>
      <c r="H528" s="230"/>
      <c r="I528" s="257"/>
      <c r="J528" s="257"/>
      <c r="K528" s="218"/>
      <c r="L528" s="218"/>
      <c r="M528" s="247"/>
      <c r="N528" s="247"/>
      <c r="O528" s="247"/>
      <c r="P528" s="247"/>
      <c r="Q528" s="218"/>
      <c r="R528" s="155"/>
      <c r="S528" s="155"/>
      <c r="T528" s="155"/>
      <c r="U528" s="155"/>
      <c r="V528" s="155"/>
      <c r="W528" s="155"/>
      <c r="X528" s="155"/>
      <c r="Y528" s="155"/>
      <c r="Z528" s="155"/>
      <c r="AA528" s="155"/>
      <c r="AB528" s="155"/>
      <c r="AC528" s="155"/>
      <c r="AD528" s="155"/>
      <c r="AE528" s="155"/>
      <c r="AF528" s="155"/>
      <c r="AG528" s="155"/>
      <c r="AH528" s="155"/>
      <c r="AI528" s="155"/>
      <c r="AJ528" s="155"/>
      <c r="AK528" s="155"/>
      <c r="AL528" s="155"/>
      <c r="AM528" s="155"/>
      <c r="AN528" s="155"/>
      <c r="AO528" s="155"/>
      <c r="AP528" s="155"/>
      <c r="AQ528" s="155"/>
      <c r="AR528" s="155"/>
      <c r="AS528" s="155"/>
      <c r="AT528" s="155"/>
      <c r="AU528" s="155"/>
      <c r="AV528" s="155"/>
      <c r="AW528" s="155"/>
      <c r="AX528" s="155"/>
      <c r="AY528" s="155"/>
      <c r="AZ528" s="155"/>
      <c r="BA528" s="155"/>
      <c r="BB528" s="155"/>
      <c r="BC528" s="155"/>
      <c r="BD528" s="155"/>
      <c r="BE528" s="155"/>
      <c r="BF528" s="155"/>
      <c r="BG528" s="155"/>
      <c r="BH528" s="155"/>
      <c r="BI528" s="155"/>
      <c r="BJ528" s="155"/>
      <c r="BK528" s="155"/>
      <c r="BL528" s="155"/>
      <c r="BM528" s="155"/>
      <c r="BN528" s="155"/>
      <c r="BO528" s="155"/>
      <c r="BP528" s="155"/>
      <c r="BQ528" s="155"/>
      <c r="BR528" s="155"/>
      <c r="BS528" s="155"/>
      <c r="BT528" s="155"/>
      <c r="BU528" s="155"/>
      <c r="BV528" s="155"/>
      <c r="BW528" s="155"/>
      <c r="BX528" s="155"/>
      <c r="BY528" s="155"/>
      <c r="BZ528" s="155"/>
      <c r="CA528" s="155"/>
      <c r="CB528" s="155"/>
      <c r="CC528" s="155"/>
      <c r="CD528" s="155"/>
      <c r="CE528" s="155"/>
      <c r="CF528" s="155"/>
      <c r="CG528" s="155"/>
      <c r="CH528" s="155"/>
      <c r="CI528" s="10"/>
    </row>
    <row r="529" spans="1:87" x14ac:dyDescent="0.2">
      <c r="A529" s="8"/>
      <c r="B529" s="218"/>
      <c r="C529" s="218"/>
      <c r="D529" s="155"/>
      <c r="E529" s="155"/>
      <c r="F529" s="155"/>
      <c r="G529" s="155"/>
      <c r="H529" s="230"/>
      <c r="I529" s="257"/>
      <c r="J529" s="257"/>
      <c r="K529" s="218"/>
      <c r="L529" s="218"/>
      <c r="M529" s="247"/>
      <c r="N529" s="247"/>
      <c r="O529" s="247"/>
      <c r="P529" s="247"/>
      <c r="Q529" s="218"/>
      <c r="R529" s="155"/>
      <c r="S529" s="155"/>
      <c r="T529" s="155"/>
      <c r="U529" s="155"/>
      <c r="V529" s="155"/>
      <c r="W529" s="155"/>
      <c r="X529" s="155"/>
      <c r="Y529" s="155"/>
      <c r="Z529" s="155"/>
      <c r="AA529" s="155"/>
      <c r="AB529" s="155"/>
      <c r="AC529" s="155"/>
      <c r="AD529" s="155"/>
      <c r="AE529" s="155"/>
      <c r="AF529" s="155"/>
      <c r="AG529" s="155"/>
      <c r="AH529" s="155"/>
      <c r="AI529" s="155"/>
      <c r="AJ529" s="155"/>
      <c r="AK529" s="155"/>
      <c r="AL529" s="155"/>
      <c r="AM529" s="155"/>
      <c r="AN529" s="155"/>
      <c r="AO529" s="155"/>
      <c r="AP529" s="155"/>
      <c r="AQ529" s="155"/>
      <c r="AR529" s="155"/>
      <c r="AS529" s="155"/>
      <c r="AT529" s="155"/>
      <c r="AU529" s="155"/>
      <c r="AV529" s="155"/>
      <c r="AW529" s="155"/>
      <c r="AX529" s="155"/>
      <c r="AY529" s="155"/>
      <c r="AZ529" s="155"/>
      <c r="BA529" s="155"/>
      <c r="BB529" s="155"/>
      <c r="BC529" s="155"/>
      <c r="BD529" s="155"/>
      <c r="BE529" s="155"/>
      <c r="BF529" s="155"/>
      <c r="BG529" s="155"/>
      <c r="BH529" s="155"/>
      <c r="BI529" s="155"/>
      <c r="BJ529" s="155"/>
      <c r="BK529" s="155"/>
      <c r="BL529" s="155"/>
      <c r="BM529" s="155"/>
      <c r="BN529" s="155"/>
      <c r="BO529" s="155"/>
      <c r="BP529" s="155"/>
      <c r="BQ529" s="155"/>
      <c r="BR529" s="155"/>
      <c r="BS529" s="155"/>
      <c r="BT529" s="155"/>
      <c r="BU529" s="155"/>
      <c r="BV529" s="155"/>
      <c r="BW529" s="155"/>
      <c r="BX529" s="155"/>
      <c r="BY529" s="155"/>
      <c r="BZ529" s="155"/>
      <c r="CA529" s="155"/>
      <c r="CB529" s="155"/>
      <c r="CC529" s="155"/>
      <c r="CD529" s="155"/>
      <c r="CE529" s="155"/>
      <c r="CF529" s="155"/>
      <c r="CG529" s="155"/>
      <c r="CH529" s="155"/>
      <c r="CI529" s="10"/>
    </row>
    <row r="530" spans="1:87" x14ac:dyDescent="0.2">
      <c r="A530" s="8"/>
      <c r="B530" s="218"/>
      <c r="C530" s="218"/>
      <c r="D530" s="155"/>
      <c r="E530" s="155"/>
      <c r="F530" s="155"/>
      <c r="G530" s="155"/>
      <c r="H530" s="230"/>
      <c r="I530" s="257"/>
      <c r="J530" s="257"/>
      <c r="K530" s="218"/>
      <c r="L530" s="218"/>
      <c r="M530" s="247"/>
      <c r="N530" s="247"/>
      <c r="O530" s="247"/>
      <c r="P530" s="247"/>
      <c r="Q530" s="218"/>
      <c r="R530" s="155"/>
      <c r="S530" s="155"/>
      <c r="T530" s="155"/>
      <c r="U530" s="155"/>
      <c r="V530" s="155"/>
      <c r="W530" s="155"/>
      <c r="X530" s="155"/>
      <c r="Y530" s="155"/>
      <c r="Z530" s="155"/>
      <c r="AA530" s="155"/>
      <c r="AB530" s="155"/>
      <c r="AC530" s="155"/>
      <c r="AD530" s="155"/>
      <c r="AE530" s="155"/>
      <c r="AF530" s="155"/>
      <c r="AG530" s="155"/>
      <c r="AH530" s="155"/>
      <c r="AI530" s="155"/>
      <c r="AJ530" s="155"/>
      <c r="AK530" s="155"/>
      <c r="AL530" s="155"/>
      <c r="AM530" s="155"/>
      <c r="AN530" s="155"/>
      <c r="AO530" s="155"/>
      <c r="AP530" s="155"/>
      <c r="AQ530" s="155"/>
      <c r="AR530" s="155"/>
      <c r="AS530" s="155"/>
      <c r="AT530" s="155"/>
      <c r="AU530" s="155"/>
      <c r="AV530" s="155"/>
      <c r="AW530" s="155"/>
      <c r="AX530" s="155"/>
      <c r="AY530" s="155"/>
      <c r="AZ530" s="155"/>
      <c r="BA530" s="155"/>
      <c r="BB530" s="155"/>
      <c r="BC530" s="155"/>
      <c r="BD530" s="155"/>
      <c r="BE530" s="155"/>
      <c r="BF530" s="155"/>
      <c r="BG530" s="155"/>
      <c r="BH530" s="155"/>
      <c r="BI530" s="155"/>
      <c r="BJ530" s="155"/>
      <c r="BK530" s="155"/>
      <c r="BL530" s="155"/>
      <c r="BM530" s="155"/>
      <c r="BN530" s="155"/>
      <c r="BO530" s="155"/>
      <c r="BP530" s="155"/>
      <c r="BQ530" s="155"/>
      <c r="BR530" s="155"/>
      <c r="BS530" s="155"/>
      <c r="BT530" s="155"/>
      <c r="BU530" s="155"/>
      <c r="BV530" s="155"/>
      <c r="BW530" s="155"/>
      <c r="BX530" s="155"/>
      <c r="BY530" s="155"/>
      <c r="BZ530" s="155"/>
      <c r="CA530" s="155"/>
      <c r="CB530" s="155"/>
      <c r="CC530" s="155"/>
      <c r="CD530" s="155"/>
      <c r="CE530" s="155"/>
      <c r="CF530" s="155"/>
      <c r="CG530" s="155"/>
      <c r="CH530" s="155"/>
      <c r="CI530" s="10"/>
    </row>
    <row r="531" spans="1:87" x14ac:dyDescent="0.2">
      <c r="A531" s="8"/>
      <c r="B531" s="218"/>
      <c r="C531" s="218"/>
      <c r="D531" s="155"/>
      <c r="E531" s="155"/>
      <c r="F531" s="155"/>
      <c r="G531" s="155"/>
      <c r="H531" s="230"/>
      <c r="I531" s="257"/>
      <c r="J531" s="257"/>
      <c r="K531" s="218"/>
      <c r="L531" s="218"/>
      <c r="M531" s="247"/>
      <c r="N531" s="247"/>
      <c r="O531" s="247"/>
      <c r="P531" s="247"/>
      <c r="Q531" s="218"/>
      <c r="R531" s="155"/>
      <c r="S531" s="155"/>
      <c r="T531" s="155"/>
      <c r="U531" s="155"/>
      <c r="V531" s="155"/>
      <c r="W531" s="155"/>
      <c r="X531" s="155"/>
      <c r="Y531" s="155"/>
      <c r="Z531" s="155"/>
      <c r="AA531" s="155"/>
      <c r="AB531" s="155"/>
      <c r="AC531" s="155"/>
      <c r="AD531" s="155"/>
      <c r="AE531" s="155"/>
      <c r="AF531" s="155"/>
      <c r="AG531" s="155"/>
      <c r="AH531" s="155"/>
      <c r="AI531" s="155"/>
      <c r="AJ531" s="155"/>
      <c r="AK531" s="155"/>
      <c r="AL531" s="155"/>
      <c r="AM531" s="155"/>
      <c r="AN531" s="155"/>
      <c r="AO531" s="155"/>
      <c r="AP531" s="155"/>
      <c r="AQ531" s="155"/>
      <c r="AR531" s="155"/>
      <c r="AS531" s="155"/>
      <c r="AT531" s="155"/>
      <c r="AU531" s="155"/>
      <c r="AV531" s="155"/>
      <c r="AW531" s="155"/>
      <c r="AX531" s="155"/>
      <c r="AY531" s="155"/>
      <c r="AZ531" s="155"/>
      <c r="BA531" s="155"/>
      <c r="BB531" s="155"/>
      <c r="BC531" s="155"/>
      <c r="BD531" s="155"/>
      <c r="BE531" s="155"/>
      <c r="BF531" s="155"/>
      <c r="BG531" s="155"/>
      <c r="BH531" s="155"/>
      <c r="BI531" s="155"/>
      <c r="BJ531" s="155"/>
      <c r="BK531" s="155"/>
      <c r="BL531" s="155"/>
      <c r="BM531" s="155"/>
      <c r="BN531" s="155"/>
      <c r="BO531" s="155"/>
      <c r="BP531" s="155"/>
      <c r="BQ531" s="155"/>
      <c r="BR531" s="155"/>
      <c r="BS531" s="155"/>
      <c r="BT531" s="155"/>
      <c r="BU531" s="155"/>
      <c r="BV531" s="155"/>
      <c r="BW531" s="155"/>
      <c r="BX531" s="155"/>
      <c r="BY531" s="155"/>
      <c r="BZ531" s="155"/>
      <c r="CA531" s="155"/>
      <c r="CB531" s="155"/>
      <c r="CC531" s="155"/>
      <c r="CD531" s="155"/>
      <c r="CE531" s="155"/>
      <c r="CF531" s="155"/>
      <c r="CG531" s="155"/>
      <c r="CH531" s="155"/>
      <c r="CI531" s="10"/>
    </row>
    <row r="532" spans="1:87" x14ac:dyDescent="0.2">
      <c r="A532" s="8"/>
      <c r="B532" s="218"/>
      <c r="C532" s="218"/>
      <c r="D532" s="155"/>
      <c r="E532" s="155"/>
      <c r="F532" s="155"/>
      <c r="G532" s="155"/>
      <c r="H532" s="230"/>
      <c r="I532" s="257"/>
      <c r="J532" s="257"/>
      <c r="K532" s="218"/>
      <c r="L532" s="218"/>
      <c r="M532" s="247"/>
      <c r="N532" s="247"/>
      <c r="O532" s="247"/>
      <c r="P532" s="247"/>
      <c r="Q532" s="218"/>
      <c r="R532" s="155"/>
      <c r="S532" s="155"/>
      <c r="T532" s="155"/>
      <c r="U532" s="155"/>
      <c r="V532" s="155"/>
      <c r="W532" s="155"/>
      <c r="X532" s="155"/>
      <c r="Y532" s="155"/>
      <c r="Z532" s="155"/>
      <c r="AA532" s="155"/>
      <c r="AB532" s="155"/>
      <c r="AC532" s="155"/>
      <c r="AD532" s="155"/>
      <c r="AE532" s="155"/>
      <c r="AF532" s="155"/>
      <c r="AG532" s="155"/>
      <c r="AH532" s="155"/>
      <c r="AI532" s="155"/>
      <c r="AJ532" s="155"/>
      <c r="AK532" s="155"/>
      <c r="AL532" s="155"/>
      <c r="AM532" s="155"/>
      <c r="AN532" s="155"/>
      <c r="AO532" s="155"/>
      <c r="AP532" s="155"/>
      <c r="AQ532" s="155"/>
      <c r="AR532" s="155"/>
      <c r="AS532" s="155"/>
      <c r="AT532" s="155"/>
      <c r="AU532" s="155"/>
      <c r="AV532" s="155"/>
      <c r="AW532" s="155"/>
      <c r="AX532" s="155"/>
      <c r="AY532" s="155"/>
      <c r="AZ532" s="155"/>
      <c r="BA532" s="155"/>
      <c r="BB532" s="155"/>
      <c r="BC532" s="155"/>
      <c r="BD532" s="155"/>
      <c r="BE532" s="155"/>
      <c r="BF532" s="155"/>
      <c r="BG532" s="155"/>
      <c r="BH532" s="155"/>
      <c r="BI532" s="155"/>
      <c r="BJ532" s="155"/>
      <c r="BK532" s="155"/>
      <c r="BL532" s="155"/>
      <c r="BM532" s="155"/>
      <c r="BN532" s="155"/>
      <c r="BO532" s="155"/>
      <c r="BP532" s="155"/>
      <c r="BQ532" s="155"/>
      <c r="BR532" s="155"/>
      <c r="BS532" s="155"/>
      <c r="BT532" s="155"/>
      <c r="BU532" s="155"/>
      <c r="BV532" s="155"/>
      <c r="BW532" s="155"/>
      <c r="BX532" s="155"/>
      <c r="BY532" s="155"/>
      <c r="BZ532" s="155"/>
      <c r="CA532" s="155"/>
      <c r="CB532" s="155"/>
      <c r="CC532" s="155"/>
      <c r="CD532" s="155"/>
      <c r="CE532" s="155"/>
      <c r="CF532" s="155"/>
      <c r="CG532" s="155"/>
      <c r="CH532" s="155"/>
      <c r="CI532" s="10"/>
    </row>
    <row r="533" spans="1:87" x14ac:dyDescent="0.2">
      <c r="A533" s="8"/>
      <c r="B533" s="218"/>
      <c r="C533" s="218"/>
      <c r="D533" s="155"/>
      <c r="E533" s="155"/>
      <c r="F533" s="155"/>
      <c r="G533" s="155"/>
      <c r="H533" s="230"/>
      <c r="I533" s="257"/>
      <c r="J533" s="257"/>
      <c r="K533" s="218"/>
      <c r="L533" s="218"/>
      <c r="M533" s="247"/>
      <c r="N533" s="247"/>
      <c r="O533" s="247"/>
      <c r="P533" s="247"/>
      <c r="Q533" s="218"/>
      <c r="R533" s="155"/>
      <c r="S533" s="155"/>
      <c r="T533" s="155"/>
      <c r="U533" s="155"/>
      <c r="V533" s="155"/>
      <c r="W533" s="155"/>
      <c r="X533" s="155"/>
      <c r="Y533" s="155"/>
      <c r="Z533" s="155"/>
      <c r="AA533" s="155"/>
      <c r="AB533" s="155"/>
      <c r="AC533" s="155"/>
      <c r="AD533" s="155"/>
      <c r="AE533" s="155"/>
      <c r="AF533" s="155"/>
      <c r="AG533" s="155"/>
      <c r="AH533" s="155"/>
      <c r="AI533" s="155"/>
      <c r="AJ533" s="155"/>
      <c r="AK533" s="155"/>
      <c r="AL533" s="155"/>
      <c r="AM533" s="155"/>
      <c r="AN533" s="155"/>
      <c r="AO533" s="155"/>
      <c r="AP533" s="155"/>
      <c r="AQ533" s="155"/>
      <c r="AR533" s="155"/>
      <c r="AS533" s="155"/>
      <c r="AT533" s="155"/>
      <c r="AU533" s="155"/>
      <c r="AV533" s="155"/>
      <c r="AW533" s="155"/>
      <c r="AX533" s="155"/>
      <c r="AY533" s="155"/>
      <c r="AZ533" s="155"/>
      <c r="BA533" s="155"/>
      <c r="BB533" s="155"/>
      <c r="BC533" s="155"/>
      <c r="BD533" s="155"/>
      <c r="BE533" s="155"/>
      <c r="BF533" s="155"/>
      <c r="BG533" s="155"/>
      <c r="BH533" s="155"/>
      <c r="BI533" s="155"/>
      <c r="BJ533" s="155"/>
      <c r="BK533" s="155"/>
      <c r="BL533" s="155"/>
      <c r="BM533" s="155"/>
      <c r="BN533" s="155"/>
      <c r="BO533" s="155"/>
      <c r="BP533" s="155"/>
      <c r="BQ533" s="155"/>
      <c r="BR533" s="155"/>
      <c r="BS533" s="155"/>
      <c r="BT533" s="155"/>
      <c r="BU533" s="155"/>
      <c r="BV533" s="155"/>
      <c r="BW533" s="155"/>
      <c r="BX533" s="155"/>
      <c r="BY533" s="155"/>
      <c r="BZ533" s="155"/>
      <c r="CA533" s="155"/>
      <c r="CB533" s="155"/>
      <c r="CC533" s="155"/>
      <c r="CD533" s="155"/>
      <c r="CE533" s="155"/>
      <c r="CF533" s="155"/>
      <c r="CG533" s="155"/>
      <c r="CH533" s="155"/>
      <c r="CI533" s="10"/>
    </row>
    <row r="534" spans="1:87" x14ac:dyDescent="0.2">
      <c r="A534" s="8"/>
      <c r="B534" s="218"/>
      <c r="C534" s="218"/>
      <c r="D534" s="155"/>
      <c r="E534" s="155"/>
      <c r="F534" s="155"/>
      <c r="G534" s="155"/>
      <c r="H534" s="230"/>
      <c r="I534" s="257"/>
      <c r="J534" s="257"/>
      <c r="K534" s="218"/>
      <c r="L534" s="218"/>
      <c r="M534" s="247"/>
      <c r="N534" s="247"/>
      <c r="O534" s="247"/>
      <c r="P534" s="247"/>
      <c r="Q534" s="218"/>
      <c r="R534" s="155"/>
      <c r="S534" s="155"/>
      <c r="T534" s="155"/>
      <c r="U534" s="155"/>
      <c r="V534" s="155"/>
      <c r="W534" s="155"/>
      <c r="X534" s="155"/>
      <c r="Y534" s="155"/>
      <c r="Z534" s="155"/>
      <c r="AA534" s="155"/>
      <c r="AB534" s="155"/>
      <c r="AC534" s="155"/>
      <c r="AD534" s="155"/>
      <c r="AE534" s="155"/>
      <c r="AF534" s="155"/>
      <c r="AG534" s="155"/>
      <c r="AH534" s="155"/>
      <c r="AI534" s="155"/>
      <c r="AJ534" s="155"/>
      <c r="AK534" s="155"/>
      <c r="AL534" s="155"/>
      <c r="AM534" s="155"/>
      <c r="AN534" s="155"/>
      <c r="AO534" s="155"/>
      <c r="AP534" s="155"/>
      <c r="AQ534" s="155"/>
      <c r="AR534" s="155"/>
      <c r="AS534" s="155"/>
      <c r="AT534" s="155"/>
      <c r="AU534" s="155"/>
      <c r="AV534" s="155"/>
      <c r="AW534" s="155"/>
      <c r="AX534" s="155"/>
      <c r="AY534" s="155"/>
      <c r="AZ534" s="155"/>
      <c r="BA534" s="155"/>
      <c r="BB534" s="155"/>
      <c r="BC534" s="155"/>
      <c r="BD534" s="155"/>
      <c r="BE534" s="155"/>
      <c r="BF534" s="155"/>
      <c r="BG534" s="155"/>
      <c r="BH534" s="155"/>
      <c r="BI534" s="155"/>
      <c r="BJ534" s="155"/>
      <c r="BK534" s="155"/>
      <c r="BL534" s="155"/>
      <c r="BM534" s="155"/>
      <c r="BN534" s="155"/>
      <c r="BO534" s="155"/>
      <c r="BP534" s="155"/>
      <c r="BQ534" s="155"/>
      <c r="BR534" s="155"/>
      <c r="BS534" s="155"/>
      <c r="BT534" s="155"/>
      <c r="BU534" s="155"/>
      <c r="BV534" s="155"/>
      <c r="BW534" s="155"/>
      <c r="BX534" s="155"/>
      <c r="BY534" s="155"/>
      <c r="BZ534" s="155"/>
      <c r="CA534" s="155"/>
      <c r="CB534" s="155"/>
      <c r="CC534" s="155"/>
      <c r="CD534" s="155"/>
      <c r="CE534" s="155"/>
      <c r="CF534" s="155"/>
      <c r="CG534" s="155"/>
      <c r="CH534" s="155"/>
      <c r="CI534" s="10"/>
    </row>
    <row r="535" spans="1:87" x14ac:dyDescent="0.2">
      <c r="A535" s="8"/>
      <c r="B535" s="218"/>
      <c r="C535" s="218"/>
      <c r="D535" s="155"/>
      <c r="E535" s="155"/>
      <c r="F535" s="155"/>
      <c r="G535" s="155"/>
      <c r="H535" s="230"/>
      <c r="I535" s="257"/>
      <c r="J535" s="257"/>
      <c r="K535" s="218"/>
      <c r="L535" s="218"/>
      <c r="M535" s="247"/>
      <c r="N535" s="247"/>
      <c r="O535" s="247"/>
      <c r="P535" s="247"/>
      <c r="Q535" s="218"/>
      <c r="R535" s="155"/>
      <c r="S535" s="155"/>
      <c r="T535" s="155"/>
      <c r="U535" s="155"/>
      <c r="V535" s="155"/>
      <c r="W535" s="155"/>
      <c r="X535" s="155"/>
      <c r="Y535" s="155"/>
      <c r="Z535" s="155"/>
      <c r="AA535" s="155"/>
      <c r="AB535" s="155"/>
      <c r="AC535" s="155"/>
      <c r="AD535" s="155"/>
      <c r="AE535" s="155"/>
      <c r="AF535" s="155"/>
      <c r="AG535" s="155"/>
      <c r="AH535" s="155"/>
      <c r="AI535" s="155"/>
      <c r="AJ535" s="155"/>
      <c r="AK535" s="155"/>
      <c r="AL535" s="155"/>
      <c r="AM535" s="155"/>
      <c r="AN535" s="155"/>
      <c r="AO535" s="155"/>
      <c r="AP535" s="155"/>
      <c r="AQ535" s="155"/>
      <c r="AR535" s="155"/>
      <c r="AS535" s="155"/>
      <c r="AT535" s="155"/>
      <c r="AU535" s="155"/>
      <c r="AV535" s="155"/>
      <c r="AW535" s="155"/>
      <c r="AX535" s="155"/>
      <c r="AY535" s="155"/>
      <c r="AZ535" s="155"/>
      <c r="BA535" s="155"/>
      <c r="BB535" s="155"/>
      <c r="BC535" s="155"/>
      <c r="BD535" s="155"/>
      <c r="BE535" s="155"/>
      <c r="BF535" s="155"/>
      <c r="BG535" s="155"/>
      <c r="BH535" s="155"/>
      <c r="BI535" s="155"/>
      <c r="BJ535" s="155"/>
      <c r="BK535" s="155"/>
      <c r="BL535" s="155"/>
      <c r="BM535" s="155"/>
      <c r="BN535" s="155"/>
      <c r="BO535" s="155"/>
      <c r="BP535" s="155"/>
      <c r="BQ535" s="155"/>
      <c r="BR535" s="155"/>
      <c r="BS535" s="155"/>
      <c r="BT535" s="155"/>
      <c r="BU535" s="155"/>
      <c r="BV535" s="155"/>
      <c r="BW535" s="155"/>
      <c r="BX535" s="155"/>
      <c r="BY535" s="155"/>
      <c r="BZ535" s="155"/>
      <c r="CA535" s="155"/>
      <c r="CB535" s="155"/>
      <c r="CC535" s="155"/>
      <c r="CD535" s="155"/>
      <c r="CE535" s="155"/>
      <c r="CF535" s="155"/>
      <c r="CG535" s="155"/>
      <c r="CH535" s="155"/>
      <c r="CI535" s="10"/>
    </row>
    <row r="536" spans="1:87" x14ac:dyDescent="0.2">
      <c r="A536" s="8"/>
      <c r="B536" s="218"/>
      <c r="C536" s="218"/>
      <c r="D536" s="155"/>
      <c r="E536" s="155"/>
      <c r="F536" s="155"/>
      <c r="G536" s="155"/>
      <c r="H536" s="230"/>
      <c r="I536" s="257"/>
      <c r="J536" s="257"/>
      <c r="K536" s="218"/>
      <c r="L536" s="218"/>
      <c r="M536" s="247"/>
      <c r="N536" s="247"/>
      <c r="O536" s="247"/>
      <c r="P536" s="247"/>
      <c r="Q536" s="218"/>
      <c r="R536" s="155"/>
      <c r="S536" s="155"/>
      <c r="T536" s="155"/>
      <c r="U536" s="155"/>
      <c r="V536" s="155"/>
      <c r="W536" s="155"/>
      <c r="X536" s="155"/>
      <c r="Y536" s="155"/>
      <c r="Z536" s="155"/>
      <c r="AA536" s="155"/>
      <c r="AB536" s="155"/>
      <c r="AC536" s="155"/>
      <c r="AD536" s="155"/>
      <c r="AE536" s="155"/>
      <c r="AF536" s="155"/>
      <c r="AG536" s="155"/>
      <c r="AH536" s="155"/>
      <c r="AI536" s="155"/>
      <c r="AJ536" s="155"/>
      <c r="AK536" s="155"/>
      <c r="AL536" s="155"/>
      <c r="AM536" s="155"/>
      <c r="AN536" s="155"/>
      <c r="AO536" s="155"/>
      <c r="AP536" s="155"/>
      <c r="AQ536" s="155"/>
      <c r="AR536" s="155"/>
      <c r="AS536" s="155"/>
      <c r="AT536" s="155"/>
      <c r="AU536" s="155"/>
      <c r="AV536" s="155"/>
      <c r="AW536" s="155"/>
      <c r="AX536" s="155"/>
      <c r="AY536" s="155"/>
      <c r="AZ536" s="155"/>
      <c r="BA536" s="155"/>
      <c r="BB536" s="155"/>
      <c r="BC536" s="155"/>
      <c r="BD536" s="155"/>
      <c r="BE536" s="155"/>
      <c r="BF536" s="155"/>
      <c r="BG536" s="155"/>
      <c r="BH536" s="155"/>
      <c r="BI536" s="155"/>
      <c r="BJ536" s="155"/>
      <c r="BK536" s="155"/>
      <c r="BL536" s="155"/>
      <c r="BM536" s="155"/>
      <c r="BN536" s="155"/>
      <c r="BO536" s="155"/>
      <c r="BP536" s="155"/>
      <c r="BQ536" s="155"/>
      <c r="BR536" s="155"/>
      <c r="BS536" s="155"/>
      <c r="BT536" s="155"/>
      <c r="BU536" s="155"/>
      <c r="BV536" s="155"/>
      <c r="BW536" s="155"/>
      <c r="BX536" s="155"/>
      <c r="BY536" s="155"/>
      <c r="BZ536" s="155"/>
      <c r="CA536" s="155"/>
      <c r="CB536" s="155"/>
      <c r="CC536" s="155"/>
      <c r="CD536" s="155"/>
      <c r="CE536" s="155"/>
      <c r="CF536" s="155"/>
      <c r="CG536" s="155"/>
      <c r="CH536" s="155"/>
      <c r="CI536" s="10"/>
    </row>
    <row r="537" spans="1:87" x14ac:dyDescent="0.2">
      <c r="A537" s="8"/>
      <c r="B537" s="218"/>
      <c r="C537" s="218"/>
      <c r="D537" s="155"/>
      <c r="E537" s="155"/>
      <c r="F537" s="155"/>
      <c r="G537" s="155"/>
      <c r="H537" s="230"/>
      <c r="I537" s="257"/>
      <c r="J537" s="257"/>
      <c r="K537" s="218"/>
      <c r="L537" s="218"/>
      <c r="M537" s="247"/>
      <c r="N537" s="247"/>
      <c r="O537" s="247"/>
      <c r="P537" s="247"/>
      <c r="Q537" s="218"/>
      <c r="R537" s="155"/>
      <c r="S537" s="155"/>
      <c r="T537" s="155"/>
      <c r="U537" s="155"/>
      <c r="V537" s="155"/>
      <c r="W537" s="155"/>
      <c r="X537" s="155"/>
      <c r="Y537" s="155"/>
      <c r="Z537" s="155"/>
      <c r="AA537" s="155"/>
      <c r="AB537" s="155"/>
      <c r="AC537" s="155"/>
      <c r="AD537" s="155"/>
      <c r="AE537" s="155"/>
      <c r="AF537" s="155"/>
      <c r="AG537" s="155"/>
      <c r="AH537" s="155"/>
      <c r="AI537" s="155"/>
      <c r="AJ537" s="155"/>
      <c r="AK537" s="155"/>
      <c r="AL537" s="155"/>
      <c r="AM537" s="155"/>
      <c r="AN537" s="155"/>
      <c r="AO537" s="155"/>
      <c r="AP537" s="155"/>
      <c r="AQ537" s="155"/>
      <c r="AR537" s="155"/>
      <c r="AS537" s="155"/>
      <c r="AT537" s="155"/>
      <c r="AU537" s="155"/>
      <c r="AV537" s="155"/>
      <c r="AW537" s="155"/>
      <c r="AX537" s="155"/>
      <c r="AY537" s="155"/>
      <c r="AZ537" s="155"/>
      <c r="BA537" s="155"/>
      <c r="BB537" s="155"/>
      <c r="BC537" s="155"/>
      <c r="BD537" s="155"/>
      <c r="BE537" s="155"/>
      <c r="BF537" s="155"/>
      <c r="BG537" s="155"/>
      <c r="BH537" s="155"/>
      <c r="BI537" s="155"/>
      <c r="BJ537" s="155"/>
      <c r="BK537" s="155"/>
      <c r="BL537" s="155"/>
      <c r="BM537" s="155"/>
      <c r="BN537" s="155"/>
      <c r="BO537" s="155"/>
      <c r="BP537" s="155"/>
      <c r="BQ537" s="155"/>
      <c r="BR537" s="155"/>
      <c r="BS537" s="155"/>
      <c r="BT537" s="155"/>
      <c r="BU537" s="155"/>
      <c r="BV537" s="155"/>
      <c r="BW537" s="155"/>
      <c r="BX537" s="155"/>
      <c r="BY537" s="155"/>
      <c r="BZ537" s="155"/>
      <c r="CA537" s="155"/>
      <c r="CB537" s="155"/>
      <c r="CC537" s="155"/>
      <c r="CD537" s="155"/>
      <c r="CE537" s="155"/>
      <c r="CF537" s="155"/>
      <c r="CG537" s="155"/>
      <c r="CH537" s="155"/>
      <c r="CI537" s="10"/>
    </row>
    <row r="538" spans="1:87" x14ac:dyDescent="0.2">
      <c r="A538" s="8"/>
      <c r="B538" s="218"/>
      <c r="C538" s="218"/>
      <c r="D538" s="155"/>
      <c r="E538" s="155"/>
      <c r="F538" s="155"/>
      <c r="G538" s="155"/>
      <c r="H538" s="230"/>
      <c r="I538" s="257"/>
      <c r="J538" s="257"/>
      <c r="K538" s="218"/>
      <c r="L538" s="218"/>
      <c r="M538" s="247"/>
      <c r="N538" s="247"/>
      <c r="O538" s="247"/>
      <c r="P538" s="247"/>
      <c r="Q538" s="218"/>
      <c r="R538" s="155"/>
      <c r="S538" s="155"/>
      <c r="T538" s="155"/>
      <c r="U538" s="155"/>
      <c r="V538" s="155"/>
      <c r="W538" s="155"/>
      <c r="X538" s="155"/>
      <c r="Y538" s="155"/>
      <c r="Z538" s="155"/>
      <c r="AA538" s="155"/>
      <c r="AB538" s="155"/>
      <c r="AC538" s="155"/>
      <c r="AD538" s="155"/>
      <c r="AE538" s="155"/>
      <c r="AF538" s="155"/>
      <c r="AG538" s="155"/>
      <c r="AH538" s="155"/>
      <c r="AI538" s="155"/>
      <c r="AJ538" s="155"/>
      <c r="AK538" s="155"/>
      <c r="AL538" s="155"/>
      <c r="AM538" s="155"/>
      <c r="AN538" s="155"/>
      <c r="AO538" s="155"/>
      <c r="AP538" s="155"/>
      <c r="AQ538" s="155"/>
      <c r="AR538" s="155"/>
      <c r="AS538" s="155"/>
      <c r="AT538" s="155"/>
      <c r="AU538" s="155"/>
      <c r="AV538" s="155"/>
      <c r="AW538" s="155"/>
      <c r="AX538" s="155"/>
      <c r="AY538" s="155"/>
      <c r="AZ538" s="155"/>
      <c r="BA538" s="155"/>
      <c r="BB538" s="155"/>
      <c r="BC538" s="155"/>
      <c r="BD538" s="155"/>
      <c r="BE538" s="155"/>
      <c r="BF538" s="155"/>
      <c r="BG538" s="155"/>
      <c r="BH538" s="155"/>
      <c r="BI538" s="155"/>
      <c r="BJ538" s="155"/>
      <c r="BK538" s="155"/>
      <c r="BL538" s="155"/>
      <c r="BM538" s="155"/>
      <c r="BN538" s="155"/>
      <c r="BO538" s="155"/>
      <c r="BP538" s="155"/>
      <c r="BQ538" s="155"/>
      <c r="BR538" s="155"/>
      <c r="BS538" s="155"/>
      <c r="BT538" s="155"/>
      <c r="BU538" s="155"/>
      <c r="BV538" s="155"/>
      <c r="BW538" s="155"/>
      <c r="BX538" s="155"/>
      <c r="BY538" s="155"/>
      <c r="BZ538" s="155"/>
      <c r="CA538" s="155"/>
      <c r="CB538" s="155"/>
      <c r="CC538" s="155"/>
      <c r="CD538" s="155"/>
      <c r="CE538" s="155"/>
      <c r="CF538" s="155"/>
      <c r="CG538" s="155"/>
      <c r="CH538" s="155"/>
      <c r="CI538" s="10"/>
    </row>
    <row r="539" spans="1:87" x14ac:dyDescent="0.2">
      <c r="A539" s="8"/>
      <c r="B539" s="218"/>
      <c r="C539" s="218"/>
      <c r="D539" s="155"/>
      <c r="E539" s="155"/>
      <c r="F539" s="155"/>
      <c r="G539" s="155"/>
      <c r="H539" s="230"/>
      <c r="I539" s="257"/>
      <c r="J539" s="257"/>
      <c r="K539" s="218"/>
      <c r="L539" s="218"/>
      <c r="M539" s="247"/>
      <c r="N539" s="247"/>
      <c r="O539" s="247"/>
      <c r="P539" s="247"/>
      <c r="Q539" s="218"/>
      <c r="R539" s="155"/>
      <c r="S539" s="155"/>
      <c r="T539" s="155"/>
      <c r="U539" s="155"/>
      <c r="V539" s="155"/>
      <c r="W539" s="155"/>
      <c r="X539" s="155"/>
      <c r="Y539" s="155"/>
      <c r="Z539" s="155"/>
      <c r="AA539" s="155"/>
      <c r="AB539" s="155"/>
      <c r="AC539" s="155"/>
      <c r="AD539" s="155"/>
      <c r="AE539" s="155"/>
      <c r="AF539" s="155"/>
      <c r="AG539" s="155"/>
      <c r="AH539" s="155"/>
      <c r="AI539" s="155"/>
      <c r="AJ539" s="155"/>
      <c r="AK539" s="155"/>
      <c r="AL539" s="155"/>
      <c r="AM539" s="155"/>
      <c r="AN539" s="155"/>
      <c r="AO539" s="155"/>
      <c r="AP539" s="155"/>
      <c r="AQ539" s="155"/>
      <c r="AR539" s="155"/>
      <c r="AS539" s="155"/>
      <c r="AT539" s="155"/>
      <c r="AU539" s="155"/>
      <c r="AV539" s="155"/>
      <c r="AW539" s="155"/>
      <c r="AX539" s="155"/>
      <c r="AY539" s="155"/>
      <c r="AZ539" s="155"/>
      <c r="BA539" s="155"/>
      <c r="BB539" s="155"/>
      <c r="BC539" s="155"/>
      <c r="BD539" s="155"/>
      <c r="BE539" s="155"/>
      <c r="BF539" s="155"/>
      <c r="BG539" s="155"/>
      <c r="BH539" s="155"/>
      <c r="BI539" s="155"/>
      <c r="BJ539" s="155"/>
      <c r="BK539" s="155"/>
      <c r="BL539" s="155"/>
      <c r="BM539" s="155"/>
      <c r="BN539" s="155"/>
      <c r="BO539" s="155"/>
      <c r="BP539" s="155"/>
      <c r="BQ539" s="155"/>
      <c r="BR539" s="155"/>
      <c r="BS539" s="155"/>
      <c r="BT539" s="155"/>
      <c r="BU539" s="155"/>
      <c r="BV539" s="155"/>
      <c r="BW539" s="155"/>
      <c r="BX539" s="155"/>
      <c r="BY539" s="155"/>
      <c r="BZ539" s="155"/>
      <c r="CA539" s="155"/>
      <c r="CB539" s="155"/>
      <c r="CC539" s="155"/>
      <c r="CD539" s="155"/>
      <c r="CE539" s="155"/>
      <c r="CF539" s="155"/>
      <c r="CG539" s="155"/>
      <c r="CH539" s="155"/>
      <c r="CI539" s="10"/>
    </row>
    <row r="540" spans="1:87" x14ac:dyDescent="0.2">
      <c r="A540" s="8"/>
      <c r="B540" s="218"/>
      <c r="C540" s="218"/>
      <c r="D540" s="155"/>
      <c r="E540" s="155"/>
      <c r="F540" s="155"/>
      <c r="G540" s="155"/>
      <c r="H540" s="230"/>
      <c r="I540" s="257"/>
      <c r="J540" s="257"/>
      <c r="K540" s="218"/>
      <c r="L540" s="218"/>
      <c r="M540" s="247"/>
      <c r="N540" s="247"/>
      <c r="O540" s="247"/>
      <c r="P540" s="247"/>
      <c r="Q540" s="218"/>
      <c r="R540" s="155"/>
      <c r="S540" s="155"/>
      <c r="T540" s="155"/>
      <c r="U540" s="155"/>
      <c r="V540" s="155"/>
      <c r="W540" s="155"/>
      <c r="X540" s="155"/>
      <c r="Y540" s="155"/>
      <c r="Z540" s="155"/>
      <c r="AA540" s="155"/>
      <c r="AB540" s="155"/>
      <c r="AC540" s="155"/>
      <c r="AD540" s="155"/>
      <c r="AE540" s="155"/>
      <c r="AF540" s="155"/>
      <c r="AG540" s="155"/>
      <c r="AH540" s="155"/>
      <c r="AI540" s="155"/>
      <c r="AJ540" s="155"/>
      <c r="AK540" s="155"/>
      <c r="AL540" s="155"/>
      <c r="AM540" s="155"/>
      <c r="AN540" s="155"/>
      <c r="AO540" s="155"/>
      <c r="AP540" s="155"/>
      <c r="AQ540" s="155"/>
      <c r="AR540" s="155"/>
      <c r="AS540" s="155"/>
      <c r="AT540" s="155"/>
      <c r="AU540" s="155"/>
      <c r="AV540" s="155"/>
      <c r="AW540" s="155"/>
      <c r="AX540" s="155"/>
      <c r="AY540" s="155"/>
      <c r="AZ540" s="155"/>
      <c r="BA540" s="155"/>
      <c r="BB540" s="155"/>
      <c r="BC540" s="155"/>
      <c r="BD540" s="155"/>
      <c r="BE540" s="155"/>
      <c r="BF540" s="155"/>
      <c r="BG540" s="155"/>
      <c r="BH540" s="155"/>
      <c r="BI540" s="155"/>
      <c r="BJ540" s="155"/>
      <c r="BK540" s="155"/>
      <c r="BL540" s="155"/>
      <c r="BM540" s="155"/>
      <c r="BN540" s="155"/>
      <c r="BO540" s="155"/>
      <c r="BP540" s="155"/>
      <c r="BQ540" s="155"/>
      <c r="BR540" s="155"/>
      <c r="BS540" s="155"/>
      <c r="BT540" s="155"/>
      <c r="BU540" s="155"/>
      <c r="BV540" s="155"/>
      <c r="BW540" s="155"/>
      <c r="BX540" s="155"/>
      <c r="BY540" s="155"/>
      <c r="BZ540" s="155"/>
      <c r="CA540" s="155"/>
      <c r="CB540" s="155"/>
      <c r="CC540" s="155"/>
      <c r="CD540" s="155"/>
      <c r="CE540" s="155"/>
      <c r="CF540" s="155"/>
      <c r="CG540" s="155"/>
      <c r="CH540" s="155"/>
      <c r="CI540" s="10"/>
    </row>
    <row r="541" spans="1:87" x14ac:dyDescent="0.2">
      <c r="A541" s="8"/>
      <c r="B541" s="218"/>
      <c r="C541" s="218"/>
      <c r="D541" s="155"/>
      <c r="E541" s="155"/>
      <c r="F541" s="155"/>
      <c r="G541" s="155"/>
      <c r="H541" s="230"/>
      <c r="I541" s="257"/>
      <c r="J541" s="257"/>
      <c r="K541" s="218"/>
      <c r="L541" s="218"/>
      <c r="M541" s="247"/>
      <c r="N541" s="247"/>
      <c r="O541" s="247"/>
      <c r="P541" s="247"/>
      <c r="Q541" s="218"/>
      <c r="R541" s="155"/>
      <c r="S541" s="155"/>
      <c r="T541" s="155"/>
      <c r="U541" s="155"/>
      <c r="V541" s="155"/>
      <c r="W541" s="155"/>
      <c r="X541" s="155"/>
      <c r="Y541" s="155"/>
      <c r="Z541" s="155"/>
      <c r="AA541" s="155"/>
      <c r="AB541" s="155"/>
      <c r="AC541" s="155"/>
      <c r="AD541" s="155"/>
      <c r="AE541" s="155"/>
      <c r="AF541" s="155"/>
      <c r="AG541" s="155"/>
      <c r="AH541" s="155"/>
      <c r="AI541" s="155"/>
      <c r="AJ541" s="155"/>
      <c r="AK541" s="155"/>
      <c r="AL541" s="155"/>
      <c r="AM541" s="155"/>
      <c r="AN541" s="155"/>
      <c r="AO541" s="155"/>
      <c r="AP541" s="155"/>
      <c r="AQ541" s="155"/>
      <c r="AR541" s="155"/>
      <c r="AS541" s="155"/>
      <c r="AT541" s="155"/>
      <c r="AU541" s="155"/>
      <c r="AV541" s="155"/>
      <c r="AW541" s="155"/>
      <c r="AX541" s="155"/>
      <c r="AY541" s="155"/>
      <c r="AZ541" s="155"/>
      <c r="BA541" s="155"/>
      <c r="BB541" s="155"/>
      <c r="BC541" s="155"/>
      <c r="BD541" s="155"/>
      <c r="BE541" s="155"/>
      <c r="BF541" s="155"/>
      <c r="BG541" s="155"/>
      <c r="BH541" s="155"/>
      <c r="BI541" s="155"/>
      <c r="BJ541" s="155"/>
      <c r="BK541" s="155"/>
      <c r="BL541" s="155"/>
      <c r="BM541" s="155"/>
      <c r="BN541" s="155"/>
      <c r="BO541" s="155"/>
      <c r="BP541" s="155"/>
      <c r="BQ541" s="155"/>
      <c r="BR541" s="155"/>
      <c r="BS541" s="155"/>
      <c r="BT541" s="155"/>
      <c r="BU541" s="155"/>
      <c r="BV541" s="155"/>
      <c r="BW541" s="155"/>
      <c r="BX541" s="155"/>
      <c r="BY541" s="155"/>
      <c r="BZ541" s="155"/>
      <c r="CA541" s="155"/>
      <c r="CB541" s="155"/>
      <c r="CC541" s="155"/>
      <c r="CD541" s="155"/>
      <c r="CE541" s="155"/>
      <c r="CF541" s="155"/>
      <c r="CG541" s="155"/>
      <c r="CH541" s="155"/>
      <c r="CI541" s="10"/>
    </row>
    <row r="542" spans="1:87" x14ac:dyDescent="0.2">
      <c r="A542" s="8"/>
      <c r="B542" s="218"/>
      <c r="C542" s="218"/>
      <c r="D542" s="155"/>
      <c r="E542" s="155"/>
      <c r="F542" s="155"/>
      <c r="G542" s="155"/>
      <c r="H542" s="230"/>
      <c r="I542" s="257"/>
      <c r="J542" s="257"/>
      <c r="K542" s="218"/>
      <c r="L542" s="218"/>
      <c r="M542" s="247"/>
      <c r="N542" s="247"/>
      <c r="O542" s="247"/>
      <c r="P542" s="247"/>
      <c r="Q542" s="218"/>
      <c r="R542" s="155"/>
      <c r="S542" s="155"/>
      <c r="T542" s="155"/>
      <c r="U542" s="155"/>
      <c r="V542" s="155"/>
      <c r="W542" s="155"/>
      <c r="X542" s="155"/>
      <c r="Y542" s="155"/>
      <c r="Z542" s="155"/>
      <c r="AA542" s="155"/>
      <c r="AB542" s="155"/>
      <c r="AC542" s="155"/>
      <c r="AD542" s="155"/>
      <c r="AE542" s="155"/>
      <c r="AF542" s="155"/>
      <c r="AG542" s="155"/>
      <c r="AH542" s="155"/>
      <c r="AI542" s="155"/>
      <c r="AJ542" s="155"/>
      <c r="AK542" s="155"/>
      <c r="AL542" s="155"/>
      <c r="AM542" s="155"/>
      <c r="AN542" s="155"/>
      <c r="AO542" s="155"/>
      <c r="AP542" s="155"/>
      <c r="AQ542" s="155"/>
      <c r="AR542" s="155"/>
      <c r="AS542" s="155"/>
      <c r="AT542" s="155"/>
      <c r="AU542" s="155"/>
      <c r="AV542" s="155"/>
      <c r="AW542" s="155"/>
      <c r="AX542" s="155"/>
      <c r="AY542" s="155"/>
      <c r="AZ542" s="155"/>
      <c r="BA542" s="155"/>
      <c r="BB542" s="155"/>
      <c r="BC542" s="155"/>
      <c r="BD542" s="155"/>
      <c r="BE542" s="155"/>
      <c r="BF542" s="155"/>
      <c r="BG542" s="155"/>
      <c r="BH542" s="155"/>
      <c r="BI542" s="155"/>
      <c r="BJ542" s="155"/>
      <c r="BK542" s="155"/>
      <c r="BL542" s="155"/>
      <c r="BM542" s="155"/>
      <c r="BN542" s="155"/>
      <c r="BO542" s="155"/>
      <c r="BP542" s="155"/>
      <c r="BQ542" s="155"/>
      <c r="BR542" s="155"/>
      <c r="BS542" s="155"/>
      <c r="BT542" s="155"/>
      <c r="BU542" s="155"/>
      <c r="BV542" s="155"/>
      <c r="BW542" s="155"/>
      <c r="BX542" s="155"/>
      <c r="BY542" s="155"/>
      <c r="BZ542" s="155"/>
      <c r="CA542" s="155"/>
      <c r="CB542" s="155"/>
      <c r="CC542" s="155"/>
      <c r="CD542" s="155"/>
      <c r="CE542" s="155"/>
      <c r="CF542" s="155"/>
      <c r="CG542" s="155"/>
      <c r="CH542" s="155"/>
      <c r="CI542" s="10"/>
    </row>
    <row r="543" spans="1:87" x14ac:dyDescent="0.2">
      <c r="A543" s="8"/>
      <c r="B543" s="218"/>
      <c r="C543" s="218"/>
      <c r="D543" s="155"/>
      <c r="E543" s="155"/>
      <c r="F543" s="155"/>
      <c r="G543" s="155"/>
      <c r="H543" s="230"/>
      <c r="I543" s="257"/>
      <c r="J543" s="257"/>
      <c r="K543" s="218"/>
      <c r="L543" s="218"/>
      <c r="M543" s="247"/>
      <c r="N543" s="247"/>
      <c r="O543" s="247"/>
      <c r="P543" s="247"/>
      <c r="Q543" s="218"/>
      <c r="R543" s="155"/>
      <c r="S543" s="155"/>
      <c r="T543" s="155"/>
      <c r="U543" s="155"/>
      <c r="V543" s="155"/>
      <c r="W543" s="155"/>
      <c r="X543" s="155"/>
      <c r="Y543" s="155"/>
      <c r="Z543" s="155"/>
      <c r="AA543" s="155"/>
      <c r="AB543" s="155"/>
      <c r="AC543" s="155"/>
      <c r="AD543" s="155"/>
      <c r="AE543" s="155"/>
      <c r="AF543" s="155"/>
      <c r="AG543" s="155"/>
      <c r="AH543" s="155"/>
      <c r="AI543" s="155"/>
      <c r="AJ543" s="155"/>
      <c r="AK543" s="155"/>
      <c r="AL543" s="155"/>
      <c r="AM543" s="155"/>
      <c r="AN543" s="155"/>
      <c r="AO543" s="155"/>
      <c r="AP543" s="155"/>
      <c r="AQ543" s="155"/>
      <c r="AR543" s="155"/>
      <c r="AS543" s="155"/>
      <c r="AT543" s="155"/>
      <c r="AU543" s="155"/>
      <c r="AV543" s="155"/>
      <c r="AW543" s="155"/>
      <c r="AX543" s="155"/>
      <c r="AY543" s="155"/>
      <c r="AZ543" s="155"/>
      <c r="BA543" s="155"/>
      <c r="BB543" s="155"/>
      <c r="BC543" s="155"/>
      <c r="BD543" s="155"/>
      <c r="BE543" s="155"/>
      <c r="BF543" s="155"/>
      <c r="BG543" s="155"/>
      <c r="BH543" s="155"/>
      <c r="BI543" s="155"/>
      <c r="BJ543" s="155"/>
      <c r="BK543" s="155"/>
      <c r="BL543" s="155"/>
      <c r="BM543" s="155"/>
      <c r="BN543" s="155"/>
      <c r="BO543" s="155"/>
      <c r="BP543" s="155"/>
      <c r="BQ543" s="155"/>
      <c r="BR543" s="155"/>
      <c r="BS543" s="155"/>
      <c r="BT543" s="155"/>
      <c r="BU543" s="155"/>
      <c r="BV543" s="155"/>
      <c r="BW543" s="155"/>
      <c r="BX543" s="155"/>
      <c r="BY543" s="155"/>
      <c r="BZ543" s="155"/>
      <c r="CA543" s="155"/>
      <c r="CB543" s="155"/>
      <c r="CC543" s="155"/>
      <c r="CD543" s="155"/>
      <c r="CE543" s="155"/>
      <c r="CF543" s="155"/>
      <c r="CG543" s="155"/>
      <c r="CH543" s="155"/>
      <c r="CI543" s="10"/>
    </row>
    <row r="544" spans="1:87" x14ac:dyDescent="0.2">
      <c r="A544" s="8"/>
      <c r="B544" s="218"/>
      <c r="C544" s="218"/>
      <c r="D544" s="155"/>
      <c r="E544" s="155"/>
      <c r="F544" s="155"/>
      <c r="G544" s="155"/>
      <c r="H544" s="230"/>
      <c r="I544" s="257"/>
      <c r="J544" s="257"/>
      <c r="K544" s="218"/>
      <c r="L544" s="218"/>
      <c r="M544" s="247"/>
      <c r="N544" s="247"/>
      <c r="O544" s="247"/>
      <c r="P544" s="247"/>
      <c r="Q544" s="218"/>
      <c r="R544" s="155"/>
      <c r="S544" s="155"/>
      <c r="T544" s="155"/>
      <c r="U544" s="155"/>
      <c r="V544" s="155"/>
      <c r="W544" s="155"/>
      <c r="X544" s="155"/>
      <c r="Y544" s="155"/>
      <c r="Z544" s="155"/>
      <c r="AA544" s="155"/>
      <c r="AB544" s="155"/>
      <c r="AC544" s="155"/>
      <c r="AD544" s="155"/>
      <c r="AE544" s="155"/>
      <c r="AF544" s="155"/>
      <c r="AG544" s="155"/>
      <c r="AH544" s="155"/>
      <c r="AI544" s="155"/>
      <c r="AJ544" s="155"/>
      <c r="AK544" s="155"/>
      <c r="AL544" s="155"/>
      <c r="AM544" s="155"/>
      <c r="AN544" s="155"/>
      <c r="AO544" s="155"/>
      <c r="AP544" s="155"/>
      <c r="AQ544" s="155"/>
      <c r="AR544" s="155"/>
      <c r="AS544" s="155"/>
      <c r="AT544" s="155"/>
      <c r="AU544" s="155"/>
      <c r="AV544" s="155"/>
      <c r="AW544" s="155"/>
      <c r="AX544" s="155"/>
      <c r="AY544" s="155"/>
      <c r="AZ544" s="155"/>
      <c r="BA544" s="155"/>
      <c r="BB544" s="155"/>
      <c r="BC544" s="155"/>
      <c r="BD544" s="155"/>
      <c r="BE544" s="155"/>
      <c r="BF544" s="155"/>
      <c r="BG544" s="155"/>
      <c r="BH544" s="155"/>
      <c r="BI544" s="155"/>
      <c r="BJ544" s="155"/>
      <c r="BK544" s="155"/>
      <c r="BL544" s="155"/>
      <c r="BM544" s="155"/>
      <c r="BN544" s="155"/>
      <c r="BO544" s="155"/>
      <c r="BP544" s="155"/>
      <c r="BQ544" s="155"/>
      <c r="BR544" s="155"/>
      <c r="BS544" s="155"/>
      <c r="BT544" s="155"/>
      <c r="BU544" s="155"/>
      <c r="BV544" s="155"/>
      <c r="BW544" s="155"/>
      <c r="BX544" s="155"/>
      <c r="BY544" s="155"/>
      <c r="BZ544" s="155"/>
      <c r="CA544" s="155"/>
      <c r="CB544" s="155"/>
      <c r="CC544" s="155"/>
      <c r="CD544" s="155"/>
      <c r="CE544" s="155"/>
      <c r="CF544" s="155"/>
      <c r="CG544" s="155"/>
      <c r="CH544" s="155"/>
      <c r="CI544" s="10"/>
    </row>
    <row r="545" spans="1:87" x14ac:dyDescent="0.2">
      <c r="A545" s="8"/>
      <c r="B545" s="218"/>
      <c r="C545" s="218"/>
      <c r="D545" s="155"/>
      <c r="E545" s="155"/>
      <c r="F545" s="155"/>
      <c r="G545" s="155"/>
      <c r="H545" s="230"/>
      <c r="I545" s="257"/>
      <c r="J545" s="257"/>
      <c r="K545" s="218"/>
      <c r="L545" s="218"/>
      <c r="M545" s="247"/>
      <c r="N545" s="247"/>
      <c r="O545" s="247"/>
      <c r="P545" s="247"/>
      <c r="Q545" s="218"/>
      <c r="R545" s="155"/>
      <c r="S545" s="155"/>
      <c r="T545" s="155"/>
      <c r="U545" s="155"/>
      <c r="V545" s="155"/>
      <c r="W545" s="155"/>
      <c r="X545" s="155"/>
      <c r="Y545" s="155"/>
      <c r="Z545" s="155"/>
      <c r="AA545" s="155"/>
      <c r="AB545" s="155"/>
      <c r="AC545" s="155"/>
      <c r="AD545" s="155"/>
      <c r="AE545" s="155"/>
      <c r="AF545" s="155"/>
      <c r="AG545" s="155"/>
      <c r="AH545" s="155"/>
      <c r="AI545" s="155"/>
      <c r="AJ545" s="155"/>
      <c r="AK545" s="155"/>
      <c r="AL545" s="155"/>
      <c r="AM545" s="155"/>
      <c r="AN545" s="155"/>
      <c r="AO545" s="155"/>
      <c r="AP545" s="155"/>
      <c r="AQ545" s="155"/>
      <c r="AR545" s="155"/>
      <c r="AS545" s="155"/>
      <c r="AT545" s="155"/>
      <c r="AU545" s="155"/>
      <c r="AV545" s="155"/>
      <c r="AW545" s="155"/>
      <c r="AX545" s="155"/>
      <c r="AY545" s="155"/>
      <c r="AZ545" s="155"/>
      <c r="BA545" s="155"/>
      <c r="BB545" s="155"/>
      <c r="BC545" s="155"/>
      <c r="BD545" s="155"/>
      <c r="BE545" s="155"/>
      <c r="BF545" s="155"/>
      <c r="BG545" s="155"/>
      <c r="BH545" s="155"/>
      <c r="BI545" s="155"/>
      <c r="BJ545" s="155"/>
      <c r="BK545" s="155"/>
      <c r="BL545" s="155"/>
      <c r="BM545" s="155"/>
      <c r="BN545" s="155"/>
      <c r="BO545" s="155"/>
      <c r="BP545" s="155"/>
      <c r="BQ545" s="155"/>
      <c r="BR545" s="155"/>
      <c r="BS545" s="155"/>
      <c r="BT545" s="155"/>
      <c r="BU545" s="155"/>
      <c r="BV545" s="155"/>
      <c r="BW545" s="155"/>
      <c r="BX545" s="155"/>
      <c r="BY545" s="155"/>
      <c r="BZ545" s="155"/>
      <c r="CA545" s="155"/>
      <c r="CB545" s="155"/>
      <c r="CC545" s="155"/>
      <c r="CD545" s="155"/>
      <c r="CE545" s="155"/>
      <c r="CF545" s="155"/>
      <c r="CG545" s="155"/>
      <c r="CH545" s="155"/>
      <c r="CI545" s="10"/>
    </row>
    <row r="546" spans="1:87" x14ac:dyDescent="0.2">
      <c r="A546" s="8"/>
      <c r="B546" s="218"/>
      <c r="C546" s="218"/>
      <c r="D546" s="155"/>
      <c r="E546" s="155"/>
      <c r="F546" s="155"/>
      <c r="G546" s="155"/>
      <c r="H546" s="230"/>
      <c r="I546" s="257"/>
      <c r="J546" s="257"/>
      <c r="K546" s="218"/>
      <c r="L546" s="218"/>
      <c r="M546" s="247"/>
      <c r="N546" s="247"/>
      <c r="O546" s="247"/>
      <c r="P546" s="247"/>
      <c r="Q546" s="218"/>
      <c r="R546" s="155"/>
      <c r="S546" s="155"/>
      <c r="T546" s="155"/>
      <c r="U546" s="155"/>
      <c r="V546" s="155"/>
      <c r="W546" s="155"/>
      <c r="X546" s="155"/>
      <c r="Y546" s="155"/>
      <c r="Z546" s="155"/>
      <c r="AA546" s="155"/>
      <c r="AB546" s="155"/>
      <c r="AC546" s="155"/>
      <c r="AD546" s="155"/>
      <c r="AE546" s="155"/>
      <c r="AF546" s="155"/>
      <c r="AG546" s="155"/>
      <c r="AH546" s="155"/>
      <c r="AI546" s="155"/>
      <c r="AJ546" s="155"/>
      <c r="AK546" s="155"/>
      <c r="AL546" s="155"/>
      <c r="AM546" s="155"/>
      <c r="AN546" s="155"/>
      <c r="AO546" s="155"/>
      <c r="AP546" s="155"/>
      <c r="AQ546" s="155"/>
      <c r="AR546" s="155"/>
      <c r="AS546" s="155"/>
      <c r="AT546" s="155"/>
      <c r="AU546" s="155"/>
      <c r="AV546" s="155"/>
      <c r="AW546" s="155"/>
      <c r="AX546" s="155"/>
      <c r="AY546" s="155"/>
      <c r="AZ546" s="155"/>
      <c r="BA546" s="155"/>
      <c r="BB546" s="155"/>
      <c r="BC546" s="155"/>
      <c r="BD546" s="155"/>
      <c r="BE546" s="155"/>
      <c r="BF546" s="155"/>
      <c r="BG546" s="155"/>
      <c r="BH546" s="155"/>
      <c r="BI546" s="155"/>
      <c r="BJ546" s="155"/>
      <c r="BK546" s="155"/>
      <c r="BL546" s="155"/>
      <c r="BM546" s="155"/>
      <c r="BN546" s="155"/>
      <c r="BO546" s="155"/>
      <c r="BP546" s="155"/>
      <c r="BQ546" s="155"/>
      <c r="BR546" s="155"/>
      <c r="BS546" s="155"/>
      <c r="BT546" s="155"/>
      <c r="BU546" s="155"/>
      <c r="BV546" s="155"/>
      <c r="BW546" s="155"/>
      <c r="BX546" s="155"/>
      <c r="BY546" s="155"/>
      <c r="BZ546" s="155"/>
      <c r="CA546" s="155"/>
      <c r="CB546" s="155"/>
      <c r="CC546" s="155"/>
      <c r="CD546" s="155"/>
      <c r="CE546" s="155"/>
      <c r="CF546" s="155"/>
      <c r="CG546" s="155"/>
      <c r="CH546" s="155"/>
      <c r="CI546" s="10"/>
    </row>
    <row r="547" spans="1:87" x14ac:dyDescent="0.2">
      <c r="A547" s="8"/>
      <c r="B547" s="218"/>
      <c r="C547" s="218"/>
      <c r="D547" s="155"/>
      <c r="E547" s="155"/>
      <c r="F547" s="155"/>
      <c r="G547" s="155"/>
      <c r="H547" s="230"/>
      <c r="I547" s="257"/>
      <c r="J547" s="257"/>
      <c r="K547" s="218"/>
      <c r="L547" s="218"/>
      <c r="M547" s="247"/>
      <c r="N547" s="247"/>
      <c r="O547" s="247"/>
      <c r="P547" s="247"/>
      <c r="Q547" s="218"/>
      <c r="R547" s="155"/>
      <c r="S547" s="155"/>
      <c r="T547" s="155"/>
      <c r="U547" s="155"/>
      <c r="V547" s="155"/>
      <c r="W547" s="155"/>
      <c r="X547" s="155"/>
      <c r="Y547" s="155"/>
      <c r="Z547" s="155"/>
      <c r="AA547" s="155"/>
      <c r="AB547" s="155"/>
      <c r="AC547" s="155"/>
      <c r="AD547" s="155"/>
      <c r="AE547" s="155"/>
      <c r="AF547" s="155"/>
      <c r="AG547" s="155"/>
      <c r="AH547" s="155"/>
      <c r="AI547" s="155"/>
      <c r="AJ547" s="155"/>
      <c r="AK547" s="155"/>
      <c r="AL547" s="155"/>
      <c r="AM547" s="155"/>
      <c r="AN547" s="155"/>
      <c r="AO547" s="155"/>
      <c r="AP547" s="155"/>
      <c r="AQ547" s="155"/>
      <c r="AR547" s="155"/>
      <c r="AS547" s="155"/>
      <c r="AT547" s="155"/>
      <c r="AU547" s="155"/>
      <c r="AV547" s="155"/>
      <c r="AW547" s="155"/>
      <c r="AX547" s="155"/>
      <c r="AY547" s="155"/>
      <c r="AZ547" s="155"/>
      <c r="BA547" s="155"/>
      <c r="BB547" s="155"/>
      <c r="BC547" s="155"/>
      <c r="BD547" s="155"/>
      <c r="BE547" s="155"/>
      <c r="BF547" s="155"/>
      <c r="BG547" s="155"/>
      <c r="BH547" s="155"/>
      <c r="BI547" s="155"/>
      <c r="BJ547" s="155"/>
      <c r="BK547" s="155"/>
      <c r="BL547" s="155"/>
      <c r="BM547" s="155"/>
      <c r="BN547" s="155"/>
      <c r="BO547" s="155"/>
      <c r="BP547" s="155"/>
      <c r="BQ547" s="155"/>
      <c r="BR547" s="155"/>
      <c r="BS547" s="155"/>
      <c r="BT547" s="155"/>
      <c r="BU547" s="155"/>
      <c r="BV547" s="155"/>
      <c r="BW547" s="155"/>
      <c r="BX547" s="155"/>
      <c r="BY547" s="155"/>
      <c r="BZ547" s="155"/>
      <c r="CA547" s="155"/>
      <c r="CB547" s="155"/>
      <c r="CC547" s="155"/>
      <c r="CD547" s="155"/>
      <c r="CE547" s="155"/>
      <c r="CF547" s="155"/>
      <c r="CG547" s="155"/>
      <c r="CH547" s="155"/>
      <c r="CI547" s="10"/>
    </row>
    <row r="548" spans="1:87" x14ac:dyDescent="0.2">
      <c r="A548" s="8"/>
      <c r="B548" s="218"/>
      <c r="C548" s="218"/>
      <c r="D548" s="155"/>
      <c r="E548" s="155"/>
      <c r="F548" s="155"/>
      <c r="G548" s="155"/>
      <c r="H548" s="230"/>
      <c r="I548" s="257"/>
      <c r="J548" s="257"/>
      <c r="K548" s="218"/>
      <c r="L548" s="218"/>
      <c r="M548" s="247"/>
      <c r="N548" s="247"/>
      <c r="O548" s="247"/>
      <c r="P548" s="247"/>
      <c r="Q548" s="218"/>
      <c r="R548" s="155"/>
      <c r="S548" s="155"/>
      <c r="T548" s="155"/>
      <c r="U548" s="155"/>
      <c r="V548" s="155"/>
      <c r="W548" s="155"/>
      <c r="X548" s="155"/>
      <c r="Y548" s="155"/>
      <c r="Z548" s="155"/>
      <c r="AA548" s="155"/>
      <c r="AB548" s="155"/>
      <c r="AC548" s="155"/>
      <c r="AD548" s="155"/>
      <c r="AE548" s="155"/>
      <c r="AF548" s="155"/>
      <c r="AG548" s="155"/>
      <c r="AH548" s="155"/>
      <c r="AI548" s="155"/>
      <c r="AJ548" s="155"/>
      <c r="AK548" s="155"/>
      <c r="AL548" s="155"/>
      <c r="AM548" s="155"/>
      <c r="AN548" s="155"/>
      <c r="AO548" s="155"/>
      <c r="AP548" s="155"/>
      <c r="AQ548" s="155"/>
      <c r="AR548" s="155"/>
      <c r="AS548" s="155"/>
      <c r="AT548" s="155"/>
      <c r="AU548" s="155"/>
      <c r="AV548" s="155"/>
      <c r="AW548" s="155"/>
      <c r="AX548" s="155"/>
      <c r="AY548" s="155"/>
      <c r="AZ548" s="155"/>
      <c r="BA548" s="155"/>
      <c r="BB548" s="155"/>
      <c r="BC548" s="155"/>
      <c r="BD548" s="155"/>
      <c r="BE548" s="155"/>
      <c r="BF548" s="155"/>
      <c r="BG548" s="155"/>
      <c r="BH548" s="155"/>
      <c r="BI548" s="155"/>
      <c r="BJ548" s="155"/>
      <c r="BK548" s="155"/>
      <c r="BL548" s="155"/>
      <c r="BM548" s="155"/>
      <c r="BN548" s="155"/>
      <c r="BO548" s="155"/>
      <c r="BP548" s="155"/>
      <c r="BQ548" s="155"/>
      <c r="BR548" s="155"/>
      <c r="BS548" s="155"/>
      <c r="BT548" s="155"/>
      <c r="BU548" s="155"/>
      <c r="BV548" s="155"/>
      <c r="BW548" s="155"/>
      <c r="BX548" s="155"/>
      <c r="BY548" s="155"/>
      <c r="BZ548" s="155"/>
      <c r="CA548" s="155"/>
      <c r="CB548" s="155"/>
      <c r="CC548" s="155"/>
      <c r="CD548" s="155"/>
      <c r="CE548" s="155"/>
      <c r="CF548" s="155"/>
      <c r="CG548" s="155"/>
      <c r="CH548" s="155"/>
      <c r="CI548" s="10"/>
    </row>
    <row r="549" spans="1:87" x14ac:dyDescent="0.2">
      <c r="A549" s="8"/>
      <c r="B549" s="218"/>
      <c r="C549" s="218"/>
      <c r="D549" s="155"/>
      <c r="E549" s="155"/>
      <c r="F549" s="155"/>
      <c r="G549" s="155"/>
      <c r="H549" s="230"/>
      <c r="I549" s="257"/>
      <c r="J549" s="257"/>
      <c r="K549" s="218"/>
      <c r="L549" s="218"/>
      <c r="M549" s="247"/>
      <c r="N549" s="247"/>
      <c r="O549" s="247"/>
      <c r="P549" s="247"/>
      <c r="Q549" s="218"/>
      <c r="R549" s="155"/>
      <c r="S549" s="155"/>
      <c r="T549" s="155"/>
      <c r="U549" s="155"/>
      <c r="V549" s="155"/>
      <c r="W549" s="155"/>
      <c r="X549" s="155"/>
      <c r="Y549" s="155"/>
      <c r="Z549" s="155"/>
      <c r="AA549" s="155"/>
      <c r="AB549" s="155"/>
      <c r="AC549" s="155"/>
      <c r="AD549" s="155"/>
      <c r="AE549" s="155"/>
      <c r="AF549" s="155"/>
      <c r="AG549" s="155"/>
      <c r="AH549" s="155"/>
      <c r="AI549" s="155"/>
      <c r="AJ549" s="155"/>
      <c r="AK549" s="155"/>
      <c r="AL549" s="155"/>
      <c r="AM549" s="155"/>
      <c r="AN549" s="155"/>
      <c r="AO549" s="155"/>
      <c r="AP549" s="155"/>
      <c r="AQ549" s="155"/>
      <c r="AR549" s="155"/>
      <c r="AS549" s="155"/>
      <c r="AT549" s="155"/>
      <c r="AU549" s="155"/>
      <c r="AV549" s="155"/>
      <c r="AW549" s="155"/>
      <c r="AX549" s="155"/>
      <c r="AY549" s="155"/>
      <c r="AZ549" s="155"/>
      <c r="BA549" s="155"/>
      <c r="BB549" s="155"/>
      <c r="BC549" s="155"/>
      <c r="BD549" s="155"/>
      <c r="BE549" s="155"/>
      <c r="BF549" s="155"/>
      <c r="BG549" s="155"/>
      <c r="BH549" s="155"/>
      <c r="BI549" s="155"/>
      <c r="BJ549" s="155"/>
      <c r="BK549" s="155"/>
      <c r="BL549" s="155"/>
      <c r="BM549" s="155"/>
      <c r="BN549" s="155"/>
      <c r="BO549" s="155"/>
      <c r="BP549" s="155"/>
      <c r="BQ549" s="155"/>
      <c r="BR549" s="155"/>
      <c r="BS549" s="155"/>
      <c r="BT549" s="155"/>
      <c r="BU549" s="155"/>
      <c r="BV549" s="155"/>
      <c r="BW549" s="155"/>
      <c r="BX549" s="155"/>
      <c r="BY549" s="155"/>
      <c r="BZ549" s="155"/>
      <c r="CA549" s="155"/>
      <c r="CB549" s="155"/>
      <c r="CC549" s="155"/>
      <c r="CD549" s="155"/>
      <c r="CE549" s="155"/>
      <c r="CF549" s="155"/>
      <c r="CG549" s="155"/>
      <c r="CH549" s="155"/>
      <c r="CI549" s="10"/>
    </row>
    <row r="550" spans="1:87" x14ac:dyDescent="0.2">
      <c r="A550" s="8"/>
      <c r="B550" s="218"/>
      <c r="C550" s="218"/>
      <c r="D550" s="155"/>
      <c r="E550" s="155"/>
      <c r="F550" s="155"/>
      <c r="G550" s="155"/>
      <c r="H550" s="230"/>
      <c r="I550" s="257"/>
      <c r="J550" s="257"/>
      <c r="K550" s="218"/>
      <c r="L550" s="218"/>
      <c r="M550" s="247"/>
      <c r="N550" s="247"/>
      <c r="O550" s="247"/>
      <c r="P550" s="247"/>
      <c r="Q550" s="218"/>
      <c r="R550" s="155"/>
      <c r="S550" s="155"/>
      <c r="T550" s="155"/>
      <c r="U550" s="155"/>
      <c r="V550" s="155"/>
      <c r="W550" s="155"/>
      <c r="X550" s="155"/>
      <c r="Y550" s="155"/>
      <c r="Z550" s="155"/>
      <c r="AA550" s="155"/>
      <c r="AB550" s="155"/>
      <c r="AC550" s="155"/>
      <c r="AD550" s="155"/>
      <c r="AE550" s="155"/>
      <c r="AF550" s="155"/>
      <c r="AG550" s="155"/>
      <c r="AH550" s="155"/>
      <c r="AI550" s="155"/>
      <c r="AJ550" s="155"/>
      <c r="AK550" s="155"/>
      <c r="AL550" s="155"/>
      <c r="AM550" s="155"/>
      <c r="AN550" s="155"/>
      <c r="AO550" s="155"/>
      <c r="AP550" s="155"/>
      <c r="AQ550" s="155"/>
      <c r="AR550" s="155"/>
      <c r="AS550" s="155"/>
      <c r="AT550" s="155"/>
      <c r="AU550" s="155"/>
      <c r="AV550" s="155"/>
      <c r="AW550" s="155"/>
      <c r="AX550" s="155"/>
      <c r="AY550" s="155"/>
      <c r="AZ550" s="155"/>
      <c r="BA550" s="155"/>
      <c r="BB550" s="155"/>
      <c r="BC550" s="155"/>
      <c r="BD550" s="155"/>
      <c r="BE550" s="155"/>
      <c r="BF550" s="155"/>
      <c r="BG550" s="155"/>
      <c r="BH550" s="155"/>
      <c r="BI550" s="155"/>
      <c r="BJ550" s="155"/>
      <c r="BK550" s="155"/>
      <c r="BL550" s="155"/>
      <c r="BM550" s="155"/>
      <c r="BN550" s="155"/>
      <c r="BO550" s="155"/>
      <c r="BP550" s="155"/>
      <c r="BQ550" s="155"/>
      <c r="BR550" s="155"/>
      <c r="BS550" s="155"/>
      <c r="BT550" s="155"/>
      <c r="BU550" s="155"/>
      <c r="BV550" s="155"/>
      <c r="BW550" s="155"/>
      <c r="BX550" s="155"/>
      <c r="BY550" s="155"/>
      <c r="BZ550" s="155"/>
      <c r="CA550" s="155"/>
      <c r="CB550" s="155"/>
      <c r="CC550" s="155"/>
      <c r="CD550" s="155"/>
      <c r="CE550" s="155"/>
      <c r="CF550" s="155"/>
      <c r="CG550" s="155"/>
      <c r="CH550" s="155"/>
      <c r="CI550" s="10"/>
    </row>
    <row r="551" spans="1:87" x14ac:dyDescent="0.2">
      <c r="A551" s="8"/>
      <c r="B551" s="218"/>
      <c r="C551" s="218"/>
      <c r="D551" s="155"/>
      <c r="E551" s="155"/>
      <c r="F551" s="155"/>
      <c r="G551" s="155"/>
      <c r="H551" s="230"/>
      <c r="I551" s="257"/>
      <c r="J551" s="257"/>
      <c r="K551" s="218"/>
      <c r="L551" s="218"/>
      <c r="M551" s="247"/>
      <c r="N551" s="247"/>
      <c r="O551" s="247"/>
      <c r="P551" s="247"/>
      <c r="Q551" s="218"/>
      <c r="R551" s="155"/>
      <c r="S551" s="155"/>
      <c r="T551" s="155"/>
      <c r="U551" s="155"/>
      <c r="V551" s="155"/>
      <c r="W551" s="155"/>
      <c r="X551" s="155"/>
      <c r="Y551" s="155"/>
      <c r="Z551" s="155"/>
      <c r="AA551" s="155"/>
      <c r="AB551" s="155"/>
      <c r="AC551" s="155"/>
      <c r="AD551" s="155"/>
      <c r="AE551" s="155"/>
      <c r="AF551" s="155"/>
      <c r="AG551" s="155"/>
      <c r="AH551" s="155"/>
      <c r="AI551" s="155"/>
      <c r="AJ551" s="155"/>
      <c r="AK551" s="155"/>
      <c r="AL551" s="155"/>
      <c r="AM551" s="155"/>
      <c r="AN551" s="155"/>
      <c r="AO551" s="155"/>
      <c r="AP551" s="155"/>
      <c r="AQ551" s="155"/>
      <c r="AR551" s="155"/>
      <c r="AS551" s="155"/>
      <c r="AT551" s="155"/>
      <c r="AU551" s="155"/>
      <c r="AV551" s="155"/>
      <c r="AW551" s="155"/>
      <c r="AX551" s="155"/>
      <c r="AY551" s="155"/>
      <c r="AZ551" s="155"/>
      <c r="BA551" s="155"/>
      <c r="BB551" s="155"/>
      <c r="BC551" s="155"/>
      <c r="BD551" s="155"/>
      <c r="BE551" s="155"/>
      <c r="BF551" s="155"/>
      <c r="BG551" s="155"/>
      <c r="BH551" s="155"/>
      <c r="BI551" s="155"/>
      <c r="BJ551" s="155"/>
      <c r="BK551" s="155"/>
      <c r="BL551" s="155"/>
      <c r="BM551" s="155"/>
      <c r="BN551" s="155"/>
      <c r="BO551" s="155"/>
      <c r="BP551" s="155"/>
      <c r="BQ551" s="155"/>
      <c r="BR551" s="155"/>
      <c r="BS551" s="155"/>
      <c r="BT551" s="155"/>
      <c r="BU551" s="155"/>
      <c r="BV551" s="155"/>
      <c r="BW551" s="155"/>
      <c r="BX551" s="155"/>
      <c r="BY551" s="155"/>
      <c r="BZ551" s="155"/>
      <c r="CA551" s="155"/>
      <c r="CB551" s="155"/>
      <c r="CC551" s="155"/>
      <c r="CD551" s="155"/>
      <c r="CE551" s="155"/>
      <c r="CF551" s="155"/>
      <c r="CG551" s="155"/>
      <c r="CH551" s="155"/>
      <c r="CI551" s="10"/>
    </row>
    <row r="552" spans="1:87" x14ac:dyDescent="0.2">
      <c r="A552" s="8"/>
      <c r="B552" s="218"/>
      <c r="C552" s="218"/>
      <c r="D552" s="155"/>
      <c r="E552" s="155"/>
      <c r="F552" s="155"/>
      <c r="G552" s="155"/>
      <c r="H552" s="230"/>
      <c r="I552" s="257"/>
      <c r="J552" s="257"/>
      <c r="K552" s="218"/>
      <c r="L552" s="218"/>
      <c r="M552" s="247"/>
      <c r="N552" s="247"/>
      <c r="O552" s="247"/>
      <c r="P552" s="247"/>
      <c r="Q552" s="218"/>
      <c r="R552" s="155"/>
      <c r="S552" s="155"/>
      <c r="T552" s="155"/>
      <c r="U552" s="155"/>
      <c r="V552" s="155"/>
      <c r="W552" s="155"/>
      <c r="X552" s="155"/>
      <c r="Y552" s="155"/>
      <c r="Z552" s="155"/>
      <c r="AA552" s="155"/>
      <c r="AB552" s="155"/>
      <c r="AC552" s="155"/>
      <c r="AD552" s="155"/>
      <c r="AE552" s="155"/>
      <c r="AF552" s="155"/>
      <c r="AG552" s="155"/>
      <c r="AH552" s="155"/>
      <c r="AI552" s="155"/>
      <c r="AJ552" s="155"/>
      <c r="AK552" s="155"/>
      <c r="AL552" s="155"/>
      <c r="AM552" s="155"/>
      <c r="AN552" s="155"/>
      <c r="AO552" s="155"/>
      <c r="AP552" s="155"/>
      <c r="AQ552" s="155"/>
      <c r="AR552" s="155"/>
      <c r="AS552" s="155"/>
      <c r="AT552" s="155"/>
      <c r="AU552" s="155"/>
      <c r="AV552" s="155"/>
      <c r="AW552" s="155"/>
      <c r="AX552" s="155"/>
      <c r="AY552" s="155"/>
      <c r="AZ552" s="155"/>
      <c r="BA552" s="155"/>
      <c r="BB552" s="155"/>
      <c r="BC552" s="155"/>
      <c r="BD552" s="155"/>
      <c r="BE552" s="155"/>
      <c r="BF552" s="155"/>
      <c r="BG552" s="155"/>
      <c r="BH552" s="155"/>
      <c r="BI552" s="155"/>
      <c r="BJ552" s="155"/>
      <c r="BK552" s="155"/>
      <c r="BL552" s="155"/>
      <c r="BM552" s="155"/>
      <c r="BN552" s="155"/>
      <c r="BO552" s="155"/>
      <c r="BP552" s="155"/>
      <c r="BQ552" s="155"/>
      <c r="BR552" s="155"/>
      <c r="BS552" s="155"/>
      <c r="BT552" s="155"/>
      <c r="BU552" s="155"/>
      <c r="BV552" s="155"/>
      <c r="BW552" s="155"/>
      <c r="BX552" s="155"/>
      <c r="BY552" s="155"/>
      <c r="BZ552" s="155"/>
      <c r="CA552" s="155"/>
      <c r="CB552" s="155"/>
      <c r="CC552" s="155"/>
      <c r="CD552" s="155"/>
      <c r="CE552" s="155"/>
      <c r="CF552" s="155"/>
      <c r="CG552" s="155"/>
      <c r="CH552" s="155"/>
      <c r="CI552" s="10"/>
    </row>
    <row r="553" spans="1:87" x14ac:dyDescent="0.2">
      <c r="A553" s="8"/>
      <c r="B553" s="218"/>
      <c r="C553" s="218"/>
      <c r="D553" s="155"/>
      <c r="E553" s="155"/>
      <c r="F553" s="155"/>
      <c r="G553" s="155"/>
      <c r="H553" s="230"/>
      <c r="I553" s="257"/>
      <c r="J553" s="257"/>
      <c r="K553" s="218"/>
      <c r="L553" s="218"/>
      <c r="M553" s="247"/>
      <c r="N553" s="247"/>
      <c r="O553" s="247"/>
      <c r="P553" s="247"/>
      <c r="Q553" s="218"/>
      <c r="R553" s="155"/>
      <c r="S553" s="155"/>
      <c r="T553" s="155"/>
      <c r="U553" s="155"/>
      <c r="V553" s="155"/>
      <c r="W553" s="155"/>
      <c r="X553" s="155"/>
      <c r="Y553" s="155"/>
      <c r="Z553" s="155"/>
      <c r="AA553" s="155"/>
      <c r="AB553" s="155"/>
      <c r="AC553" s="155"/>
      <c r="AD553" s="155"/>
      <c r="AE553" s="155"/>
      <c r="AF553" s="155"/>
      <c r="AG553" s="155"/>
      <c r="AH553" s="155"/>
      <c r="AI553" s="155"/>
      <c r="AJ553" s="155"/>
      <c r="AK553" s="155"/>
      <c r="AL553" s="155"/>
      <c r="AM553" s="155"/>
      <c r="AN553" s="155"/>
      <c r="AO553" s="155"/>
      <c r="AP553" s="155"/>
      <c r="AQ553" s="155"/>
      <c r="AR553" s="155"/>
      <c r="AS553" s="155"/>
      <c r="AT553" s="155"/>
      <c r="AU553" s="155"/>
      <c r="AV553" s="155"/>
      <c r="AW553" s="155"/>
      <c r="AX553" s="155"/>
      <c r="AY553" s="155"/>
      <c r="AZ553" s="155"/>
      <c r="BA553" s="155"/>
      <c r="BB553" s="155"/>
      <c r="BC553" s="155"/>
      <c r="BD553" s="155"/>
      <c r="BE553" s="155"/>
      <c r="BF553" s="155"/>
      <c r="BG553" s="155"/>
      <c r="BH553" s="155"/>
      <c r="BI553" s="155"/>
      <c r="BJ553" s="155"/>
      <c r="BK553" s="155"/>
      <c r="BL553" s="155"/>
      <c r="BM553" s="155"/>
      <c r="BN553" s="155"/>
      <c r="BO553" s="155"/>
      <c r="BP553" s="155"/>
      <c r="BQ553" s="155"/>
      <c r="BR553" s="155"/>
      <c r="BS553" s="155"/>
      <c r="BT553" s="155"/>
      <c r="BU553" s="155"/>
      <c r="BV553" s="155"/>
      <c r="BW553" s="155"/>
      <c r="BX553" s="155"/>
      <c r="BY553" s="155"/>
      <c r="BZ553" s="155"/>
      <c r="CA553" s="155"/>
      <c r="CB553" s="155"/>
      <c r="CC553" s="155"/>
      <c r="CD553" s="155"/>
      <c r="CE553" s="155"/>
      <c r="CF553" s="155"/>
      <c r="CG553" s="155"/>
      <c r="CH553" s="155"/>
      <c r="CI553" s="10"/>
    </row>
    <row r="554" spans="1:87" x14ac:dyDescent="0.2">
      <c r="A554" s="8"/>
      <c r="B554" s="218"/>
      <c r="C554" s="218"/>
      <c r="D554" s="155"/>
      <c r="E554" s="155"/>
      <c r="F554" s="155"/>
      <c r="G554" s="155"/>
      <c r="H554" s="230"/>
      <c r="I554" s="257"/>
      <c r="J554" s="257"/>
      <c r="K554" s="218"/>
      <c r="L554" s="218"/>
      <c r="M554" s="247"/>
      <c r="N554" s="247"/>
      <c r="O554" s="247"/>
      <c r="P554" s="247"/>
      <c r="Q554" s="218"/>
      <c r="R554" s="155"/>
      <c r="S554" s="155"/>
      <c r="T554" s="155"/>
      <c r="U554" s="155"/>
      <c r="V554" s="155"/>
      <c r="W554" s="155"/>
      <c r="X554" s="155"/>
      <c r="Y554" s="155"/>
      <c r="Z554" s="155"/>
      <c r="AA554" s="155"/>
      <c r="AB554" s="155"/>
      <c r="AC554" s="155"/>
      <c r="AD554" s="155"/>
      <c r="AE554" s="155"/>
      <c r="AF554" s="155"/>
      <c r="AG554" s="155"/>
      <c r="AH554" s="155"/>
      <c r="AI554" s="155"/>
      <c r="AJ554" s="155"/>
      <c r="AK554" s="155"/>
      <c r="AL554" s="155"/>
      <c r="AM554" s="155"/>
      <c r="AN554" s="155"/>
      <c r="AO554" s="155"/>
      <c r="AP554" s="155"/>
      <c r="AQ554" s="155"/>
      <c r="AR554" s="155"/>
      <c r="AS554" s="155"/>
      <c r="AT554" s="155"/>
      <c r="AU554" s="155"/>
      <c r="AV554" s="155"/>
      <c r="AW554" s="155"/>
      <c r="AX554" s="155"/>
      <c r="AY554" s="155"/>
      <c r="AZ554" s="155"/>
      <c r="BA554" s="155"/>
      <c r="BB554" s="155"/>
      <c r="BC554" s="155"/>
      <c r="BD554" s="155"/>
      <c r="BE554" s="155"/>
      <c r="BF554" s="155"/>
      <c r="BG554" s="155"/>
      <c r="BH554" s="155"/>
      <c r="BI554" s="155"/>
      <c r="BJ554" s="155"/>
      <c r="BK554" s="155"/>
      <c r="BL554" s="155"/>
      <c r="BM554" s="155"/>
      <c r="BN554" s="155"/>
      <c r="BO554" s="155"/>
      <c r="BP554" s="155"/>
      <c r="BQ554" s="155"/>
      <c r="BR554" s="155"/>
      <c r="BS554" s="155"/>
      <c r="BT554" s="155"/>
      <c r="BU554" s="155"/>
      <c r="BV554" s="155"/>
      <c r="BW554" s="155"/>
      <c r="BX554" s="155"/>
      <c r="BY554" s="155"/>
      <c r="BZ554" s="155"/>
      <c r="CA554" s="155"/>
      <c r="CB554" s="155"/>
      <c r="CC554" s="155"/>
      <c r="CD554" s="155"/>
      <c r="CE554" s="155"/>
      <c r="CF554" s="155"/>
      <c r="CG554" s="155"/>
      <c r="CH554" s="155"/>
      <c r="CI554" s="10"/>
    </row>
    <row r="555" spans="1:87" x14ac:dyDescent="0.2">
      <c r="A555" s="8"/>
      <c r="B555" s="218"/>
      <c r="C555" s="218"/>
      <c r="D555" s="155"/>
      <c r="E555" s="155"/>
      <c r="F555" s="155"/>
      <c r="G555" s="155"/>
      <c r="H555" s="230"/>
      <c r="I555" s="257"/>
      <c r="J555" s="257"/>
      <c r="K555" s="218"/>
      <c r="L555" s="218"/>
      <c r="M555" s="247"/>
      <c r="N555" s="247"/>
      <c r="O555" s="247"/>
      <c r="P555" s="247"/>
      <c r="Q555" s="218"/>
      <c r="R555" s="155"/>
      <c r="S555" s="155"/>
      <c r="T555" s="155"/>
      <c r="U555" s="155"/>
      <c r="V555" s="155"/>
      <c r="W555" s="155"/>
      <c r="X555" s="155"/>
      <c r="Y555" s="155"/>
      <c r="Z555" s="155"/>
      <c r="AA555" s="155"/>
      <c r="AB555" s="155"/>
      <c r="AC555" s="155"/>
      <c r="AD555" s="155"/>
      <c r="AE555" s="155"/>
      <c r="AF555" s="155"/>
      <c r="AG555" s="155"/>
      <c r="AH555" s="155"/>
      <c r="AI555" s="155"/>
      <c r="AJ555" s="155"/>
      <c r="AK555" s="155"/>
      <c r="AL555" s="155"/>
      <c r="AM555" s="155"/>
      <c r="AN555" s="155"/>
      <c r="AO555" s="155"/>
      <c r="AP555" s="155"/>
      <c r="AQ555" s="155"/>
      <c r="AR555" s="155"/>
      <c r="AS555" s="155"/>
      <c r="AT555" s="155"/>
      <c r="AU555" s="155"/>
      <c r="AV555" s="155"/>
      <c r="AW555" s="155"/>
      <c r="AX555" s="155"/>
      <c r="AY555" s="155"/>
      <c r="AZ555" s="155"/>
      <c r="BA555" s="155"/>
      <c r="BB555" s="155"/>
      <c r="BC555" s="155"/>
      <c r="BD555" s="155"/>
      <c r="BE555" s="155"/>
      <c r="BF555" s="155"/>
      <c r="BG555" s="155"/>
      <c r="BH555" s="155"/>
      <c r="BI555" s="155"/>
      <c r="BJ555" s="155"/>
      <c r="BK555" s="155"/>
      <c r="BL555" s="155"/>
      <c r="BM555" s="155"/>
      <c r="BN555" s="155"/>
      <c r="BO555" s="155"/>
      <c r="BP555" s="155"/>
      <c r="BQ555" s="155"/>
      <c r="BR555" s="155"/>
      <c r="BS555" s="155"/>
      <c r="BT555" s="155"/>
      <c r="BU555" s="155"/>
      <c r="BV555" s="155"/>
      <c r="BW555" s="155"/>
      <c r="BX555" s="155"/>
      <c r="BY555" s="155"/>
      <c r="BZ555" s="155"/>
      <c r="CA555" s="155"/>
      <c r="CB555" s="155"/>
      <c r="CC555" s="155"/>
      <c r="CD555" s="155"/>
      <c r="CE555" s="155"/>
      <c r="CF555" s="155"/>
      <c r="CG555" s="155"/>
      <c r="CH555" s="155"/>
      <c r="CI555" s="10"/>
    </row>
    <row r="556" spans="1:87" x14ac:dyDescent="0.2">
      <c r="A556" s="8"/>
      <c r="B556" s="218"/>
      <c r="C556" s="218"/>
      <c r="D556" s="155"/>
      <c r="E556" s="155"/>
      <c r="F556" s="155"/>
      <c r="G556" s="155"/>
      <c r="H556" s="230"/>
      <c r="I556" s="257"/>
      <c r="J556" s="257"/>
      <c r="K556" s="218"/>
      <c r="L556" s="218"/>
      <c r="M556" s="247"/>
      <c r="N556" s="247"/>
      <c r="O556" s="247"/>
      <c r="P556" s="247"/>
      <c r="Q556" s="218"/>
      <c r="R556" s="155"/>
      <c r="S556" s="155"/>
      <c r="T556" s="155"/>
      <c r="U556" s="155"/>
      <c r="V556" s="155"/>
      <c r="W556" s="155"/>
      <c r="X556" s="155"/>
      <c r="Y556" s="155"/>
      <c r="Z556" s="155"/>
      <c r="AA556" s="155"/>
      <c r="AB556" s="155"/>
      <c r="AC556" s="155"/>
      <c r="AD556" s="155"/>
      <c r="AE556" s="155"/>
      <c r="AF556" s="155"/>
      <c r="AG556" s="155"/>
      <c r="AH556" s="155"/>
      <c r="AI556" s="155"/>
      <c r="AJ556" s="155"/>
      <c r="AK556" s="155"/>
      <c r="AL556" s="155"/>
      <c r="AM556" s="155"/>
      <c r="AN556" s="155"/>
      <c r="AO556" s="155"/>
      <c r="AP556" s="155"/>
      <c r="AQ556" s="155"/>
      <c r="AR556" s="155"/>
      <c r="AS556" s="155"/>
      <c r="AT556" s="155"/>
      <c r="AU556" s="155"/>
      <c r="AV556" s="155"/>
      <c r="AW556" s="155"/>
      <c r="AX556" s="155"/>
      <c r="AY556" s="155"/>
      <c r="AZ556" s="155"/>
      <c r="BA556" s="155"/>
      <c r="BB556" s="155"/>
      <c r="BC556" s="155"/>
      <c r="BD556" s="155"/>
      <c r="BE556" s="155"/>
      <c r="BF556" s="155"/>
      <c r="BG556" s="155"/>
      <c r="BH556" s="155"/>
      <c r="BI556" s="155"/>
      <c r="BJ556" s="155"/>
      <c r="BK556" s="155"/>
      <c r="BL556" s="155"/>
      <c r="BM556" s="155"/>
      <c r="BN556" s="155"/>
      <c r="BO556" s="155"/>
      <c r="BP556" s="155"/>
      <c r="BQ556" s="155"/>
      <c r="BR556" s="155"/>
      <c r="BS556" s="155"/>
      <c r="BT556" s="155"/>
      <c r="BU556" s="155"/>
      <c r="BV556" s="155"/>
      <c r="BW556" s="155"/>
      <c r="BX556" s="155"/>
      <c r="BY556" s="155"/>
      <c r="BZ556" s="155"/>
      <c r="CA556" s="155"/>
      <c r="CB556" s="155"/>
      <c r="CC556" s="155"/>
      <c r="CD556" s="155"/>
      <c r="CE556" s="155"/>
      <c r="CF556" s="155"/>
      <c r="CG556" s="155"/>
      <c r="CH556" s="155"/>
      <c r="CI556" s="10"/>
    </row>
    <row r="557" spans="1:87" x14ac:dyDescent="0.2">
      <c r="A557" s="8"/>
      <c r="B557" s="218"/>
      <c r="C557" s="218"/>
      <c r="D557" s="155"/>
      <c r="E557" s="155"/>
      <c r="F557" s="155"/>
      <c r="G557" s="155"/>
      <c r="H557" s="230"/>
      <c r="I557" s="257"/>
      <c r="J557" s="257"/>
      <c r="K557" s="218"/>
      <c r="L557" s="218"/>
      <c r="M557" s="247"/>
      <c r="N557" s="247"/>
      <c r="O557" s="247"/>
      <c r="P557" s="247"/>
      <c r="Q557" s="218"/>
      <c r="R557" s="155"/>
      <c r="S557" s="155"/>
      <c r="T557" s="155"/>
      <c r="U557" s="155"/>
      <c r="V557" s="155"/>
      <c r="W557" s="155"/>
      <c r="X557" s="155"/>
      <c r="Y557" s="155"/>
      <c r="Z557" s="155"/>
      <c r="AA557" s="155"/>
      <c r="AB557" s="155"/>
      <c r="AC557" s="155"/>
      <c r="AD557" s="155"/>
      <c r="AE557" s="155"/>
      <c r="AF557" s="155"/>
      <c r="AG557" s="155"/>
      <c r="AH557" s="155"/>
      <c r="AI557" s="155"/>
      <c r="AJ557" s="155"/>
      <c r="AK557" s="155"/>
      <c r="AL557" s="155"/>
      <c r="AM557" s="155"/>
      <c r="AN557" s="155"/>
      <c r="AO557" s="155"/>
      <c r="AP557" s="155"/>
      <c r="AQ557" s="155"/>
      <c r="AR557" s="155"/>
      <c r="AS557" s="155"/>
      <c r="AT557" s="155"/>
      <c r="AU557" s="155"/>
      <c r="AV557" s="155"/>
      <c r="AW557" s="155"/>
      <c r="AX557" s="155"/>
      <c r="AY557" s="155"/>
      <c r="AZ557" s="155"/>
      <c r="BA557" s="155"/>
      <c r="BB557" s="155"/>
      <c r="BC557" s="155"/>
      <c r="BD557" s="155"/>
      <c r="BE557" s="155"/>
      <c r="BF557" s="155"/>
      <c r="BG557" s="155"/>
      <c r="BH557" s="155"/>
      <c r="BI557" s="155"/>
      <c r="BJ557" s="155"/>
      <c r="BK557" s="155"/>
      <c r="BL557" s="155"/>
      <c r="BM557" s="155"/>
      <c r="BN557" s="155"/>
      <c r="BO557" s="155"/>
      <c r="BP557" s="155"/>
      <c r="BQ557" s="155"/>
      <c r="BR557" s="155"/>
      <c r="BS557" s="155"/>
      <c r="BT557" s="155"/>
      <c r="BU557" s="155"/>
      <c r="BV557" s="155"/>
      <c r="BW557" s="155"/>
      <c r="BX557" s="155"/>
      <c r="BY557" s="155"/>
      <c r="BZ557" s="155"/>
      <c r="CA557" s="155"/>
      <c r="CB557" s="155"/>
      <c r="CC557" s="155"/>
      <c r="CD557" s="155"/>
      <c r="CE557" s="155"/>
      <c r="CF557" s="155"/>
      <c r="CG557" s="155"/>
      <c r="CH557" s="155"/>
      <c r="CI557" s="10"/>
    </row>
    <row r="558" spans="1:87" x14ac:dyDescent="0.2">
      <c r="A558" s="8"/>
      <c r="B558" s="218"/>
      <c r="C558" s="218"/>
      <c r="D558" s="155"/>
      <c r="E558" s="155"/>
      <c r="F558" s="155"/>
      <c r="G558" s="155"/>
      <c r="H558" s="230"/>
      <c r="I558" s="257"/>
      <c r="J558" s="257"/>
      <c r="K558" s="218"/>
      <c r="L558" s="218"/>
      <c r="M558" s="247"/>
      <c r="N558" s="247"/>
      <c r="O558" s="247"/>
      <c r="P558" s="247"/>
      <c r="Q558" s="218"/>
      <c r="R558" s="155"/>
      <c r="S558" s="155"/>
      <c r="T558" s="155"/>
      <c r="U558" s="155"/>
      <c r="V558" s="155"/>
      <c r="W558" s="155"/>
      <c r="X558" s="155"/>
      <c r="Y558" s="155"/>
      <c r="Z558" s="155"/>
      <c r="AA558" s="155"/>
      <c r="AB558" s="155"/>
      <c r="AC558" s="155"/>
      <c r="AD558" s="155"/>
      <c r="AE558" s="155"/>
      <c r="AF558" s="155"/>
      <c r="AG558" s="155"/>
      <c r="AH558" s="155"/>
      <c r="AI558" s="155"/>
      <c r="AJ558" s="155"/>
      <c r="AK558" s="155"/>
      <c r="AL558" s="155"/>
      <c r="AM558" s="155"/>
      <c r="AN558" s="155"/>
      <c r="AO558" s="155"/>
      <c r="AP558" s="155"/>
      <c r="AQ558" s="155"/>
      <c r="AR558" s="155"/>
      <c r="AS558" s="155"/>
      <c r="AT558" s="155"/>
      <c r="AU558" s="155"/>
      <c r="AV558" s="155"/>
      <c r="AW558" s="155"/>
      <c r="AX558" s="155"/>
      <c r="AY558" s="155"/>
      <c r="AZ558" s="155"/>
      <c r="BA558" s="155"/>
      <c r="BB558" s="155"/>
      <c r="BC558" s="155"/>
      <c r="BD558" s="155"/>
      <c r="BE558" s="155"/>
      <c r="BF558" s="155"/>
      <c r="BG558" s="155"/>
      <c r="BH558" s="155"/>
      <c r="BI558" s="155"/>
      <c r="BJ558" s="155"/>
      <c r="BK558" s="155"/>
      <c r="BL558" s="155"/>
      <c r="BM558" s="155"/>
      <c r="BN558" s="155"/>
      <c r="BO558" s="155"/>
      <c r="BP558" s="155"/>
      <c r="BQ558" s="155"/>
      <c r="BR558" s="155"/>
      <c r="BS558" s="155"/>
      <c r="BT558" s="155"/>
      <c r="BU558" s="155"/>
      <c r="BV558" s="155"/>
      <c r="BW558" s="155"/>
      <c r="BX558" s="155"/>
      <c r="BY558" s="155"/>
      <c r="BZ558" s="155"/>
      <c r="CA558" s="155"/>
      <c r="CB558" s="155"/>
      <c r="CC558" s="155"/>
      <c r="CD558" s="155"/>
      <c r="CE558" s="155"/>
      <c r="CF558" s="155"/>
      <c r="CG558" s="155"/>
      <c r="CH558" s="155"/>
      <c r="CI558" s="10"/>
    </row>
    <row r="559" spans="1:87" x14ac:dyDescent="0.2">
      <c r="A559" s="8"/>
      <c r="B559" s="218"/>
      <c r="C559" s="218"/>
      <c r="D559" s="155"/>
      <c r="E559" s="155"/>
      <c r="F559" s="155"/>
      <c r="G559" s="155"/>
      <c r="H559" s="230"/>
      <c r="I559" s="257"/>
      <c r="J559" s="257"/>
      <c r="K559" s="218"/>
      <c r="L559" s="218"/>
      <c r="M559" s="247"/>
      <c r="N559" s="247"/>
      <c r="O559" s="247"/>
      <c r="P559" s="247"/>
      <c r="Q559" s="218"/>
      <c r="R559" s="155"/>
      <c r="S559" s="155"/>
      <c r="T559" s="155"/>
      <c r="U559" s="155"/>
      <c r="V559" s="155"/>
      <c r="W559" s="155"/>
      <c r="X559" s="155"/>
      <c r="Y559" s="155"/>
      <c r="Z559" s="155"/>
      <c r="AA559" s="155"/>
      <c r="AB559" s="155"/>
      <c r="AC559" s="155"/>
      <c r="AD559" s="155"/>
      <c r="AE559" s="155"/>
      <c r="AF559" s="155"/>
      <c r="AG559" s="155"/>
      <c r="AH559" s="155"/>
      <c r="AI559" s="155"/>
      <c r="AJ559" s="155"/>
      <c r="AK559" s="155"/>
      <c r="AL559" s="155"/>
      <c r="AM559" s="155"/>
      <c r="AN559" s="155"/>
      <c r="AO559" s="155"/>
      <c r="AP559" s="155"/>
      <c r="AQ559" s="155"/>
      <c r="AR559" s="155"/>
      <c r="AS559" s="155"/>
      <c r="AT559" s="155"/>
      <c r="AU559" s="155"/>
      <c r="AV559" s="155"/>
      <c r="AW559" s="155"/>
      <c r="AX559" s="155"/>
      <c r="AY559" s="155"/>
      <c r="AZ559" s="155"/>
      <c r="BA559" s="155"/>
      <c r="BB559" s="155"/>
      <c r="BC559" s="155"/>
      <c r="BD559" s="155"/>
      <c r="BE559" s="155"/>
      <c r="BF559" s="155"/>
      <c r="BG559" s="155"/>
      <c r="BH559" s="155"/>
      <c r="BI559" s="155"/>
      <c r="BJ559" s="155"/>
      <c r="BK559" s="155"/>
      <c r="BL559" s="155"/>
      <c r="BM559" s="155"/>
      <c r="BN559" s="155"/>
      <c r="BO559" s="155"/>
      <c r="BP559" s="155"/>
      <c r="BQ559" s="155"/>
      <c r="BR559" s="155"/>
      <c r="BS559" s="155"/>
      <c r="BT559" s="155"/>
      <c r="BU559" s="155"/>
      <c r="BV559" s="155"/>
      <c r="BW559" s="155"/>
      <c r="BX559" s="155"/>
      <c r="BY559" s="155"/>
      <c r="BZ559" s="155"/>
      <c r="CA559" s="155"/>
      <c r="CB559" s="155"/>
      <c r="CC559" s="155"/>
      <c r="CD559" s="155"/>
      <c r="CE559" s="155"/>
      <c r="CF559" s="155"/>
      <c r="CG559" s="155"/>
      <c r="CH559" s="155"/>
      <c r="CI559" s="10"/>
    </row>
    <row r="560" spans="1:87" x14ac:dyDescent="0.2">
      <c r="A560" s="8"/>
      <c r="B560" s="218"/>
      <c r="C560" s="218"/>
      <c r="D560" s="155"/>
      <c r="E560" s="155"/>
      <c r="F560" s="155"/>
      <c r="G560" s="155"/>
      <c r="H560" s="230"/>
      <c r="I560" s="257"/>
      <c r="J560" s="257"/>
      <c r="K560" s="218"/>
      <c r="L560" s="218"/>
      <c r="M560" s="247"/>
      <c r="N560" s="247"/>
      <c r="O560" s="247"/>
      <c r="P560" s="247"/>
      <c r="Q560" s="218"/>
      <c r="R560" s="155"/>
      <c r="S560" s="155"/>
      <c r="T560" s="155"/>
      <c r="U560" s="155"/>
      <c r="V560" s="155"/>
      <c r="W560" s="155"/>
      <c r="X560" s="155"/>
      <c r="Y560" s="155"/>
      <c r="Z560" s="155"/>
      <c r="AA560" s="155"/>
      <c r="AB560" s="155"/>
      <c r="AC560" s="155"/>
      <c r="AD560" s="155"/>
      <c r="AE560" s="155"/>
      <c r="AF560" s="155"/>
      <c r="AG560" s="155"/>
      <c r="AH560" s="155"/>
      <c r="AI560" s="155"/>
      <c r="AJ560" s="155"/>
      <c r="AK560" s="155"/>
      <c r="AL560" s="155"/>
      <c r="AM560" s="155"/>
      <c r="AN560" s="155"/>
      <c r="AO560" s="155"/>
      <c r="AP560" s="155"/>
      <c r="AQ560" s="155"/>
      <c r="AR560" s="155"/>
      <c r="AS560" s="155"/>
      <c r="AT560" s="155"/>
      <c r="AU560" s="155"/>
      <c r="AV560" s="155"/>
      <c r="AW560" s="155"/>
      <c r="AX560" s="155"/>
      <c r="AY560" s="155"/>
      <c r="AZ560" s="155"/>
      <c r="BA560" s="155"/>
      <c r="BB560" s="155"/>
      <c r="BC560" s="155"/>
      <c r="BD560" s="155"/>
      <c r="BE560" s="155"/>
      <c r="BF560" s="155"/>
      <c r="BG560" s="155"/>
      <c r="BH560" s="155"/>
      <c r="BI560" s="155"/>
      <c r="BJ560" s="155"/>
      <c r="BK560" s="155"/>
      <c r="BL560" s="155"/>
      <c r="BM560" s="155"/>
      <c r="BN560" s="155"/>
      <c r="BO560" s="155"/>
      <c r="BP560" s="155"/>
      <c r="BQ560" s="155"/>
      <c r="BR560" s="155"/>
      <c r="BS560" s="155"/>
      <c r="BT560" s="155"/>
      <c r="BU560" s="155"/>
      <c r="BV560" s="155"/>
      <c r="BW560" s="155"/>
      <c r="BX560" s="155"/>
      <c r="BY560" s="155"/>
      <c r="BZ560" s="155"/>
      <c r="CA560" s="155"/>
      <c r="CB560" s="155"/>
      <c r="CC560" s="155"/>
      <c r="CD560" s="155"/>
      <c r="CE560" s="155"/>
      <c r="CF560" s="155"/>
      <c r="CG560" s="155"/>
      <c r="CH560" s="155"/>
      <c r="CI560" s="10"/>
    </row>
    <row r="561" spans="1:87" x14ac:dyDescent="0.2">
      <c r="A561" s="8"/>
      <c r="B561" s="218"/>
      <c r="C561" s="218"/>
      <c r="D561" s="155"/>
      <c r="E561" s="155"/>
      <c r="F561" s="155"/>
      <c r="G561" s="155"/>
      <c r="H561" s="230"/>
      <c r="I561" s="257"/>
      <c r="J561" s="257"/>
      <c r="K561" s="218"/>
      <c r="L561" s="218"/>
      <c r="M561" s="247"/>
      <c r="N561" s="247"/>
      <c r="O561" s="247"/>
      <c r="P561" s="247"/>
      <c r="Q561" s="218"/>
      <c r="R561" s="155"/>
      <c r="S561" s="155"/>
      <c r="T561" s="155"/>
      <c r="U561" s="155"/>
      <c r="V561" s="155"/>
      <c r="W561" s="155"/>
      <c r="X561" s="155"/>
      <c r="Y561" s="155"/>
      <c r="Z561" s="155"/>
      <c r="AA561" s="155"/>
      <c r="AB561" s="155"/>
      <c r="AC561" s="155"/>
      <c r="AD561" s="155"/>
      <c r="AE561" s="155"/>
      <c r="AF561" s="155"/>
      <c r="AG561" s="155"/>
      <c r="AH561" s="155"/>
      <c r="AI561" s="155"/>
      <c r="AJ561" s="155"/>
      <c r="AK561" s="155"/>
      <c r="AL561" s="155"/>
      <c r="AM561" s="155"/>
      <c r="AN561" s="155"/>
      <c r="AO561" s="155"/>
      <c r="AP561" s="155"/>
      <c r="AQ561" s="155"/>
      <c r="AR561" s="155"/>
      <c r="AS561" s="155"/>
      <c r="AT561" s="155"/>
      <c r="AU561" s="155"/>
      <c r="AV561" s="155"/>
      <c r="AW561" s="155"/>
      <c r="AX561" s="155"/>
      <c r="AY561" s="155"/>
      <c r="AZ561" s="155"/>
      <c r="BA561" s="155"/>
      <c r="BB561" s="155"/>
      <c r="BC561" s="155"/>
      <c r="BD561" s="155"/>
      <c r="BE561" s="155"/>
      <c r="BF561" s="155"/>
      <c r="BG561" s="155"/>
      <c r="BH561" s="155"/>
      <c r="BI561" s="155"/>
      <c r="BJ561" s="155"/>
      <c r="BK561" s="155"/>
      <c r="BL561" s="155"/>
      <c r="BM561" s="155"/>
      <c r="BN561" s="155"/>
      <c r="BO561" s="155"/>
      <c r="BP561" s="155"/>
      <c r="BQ561" s="155"/>
      <c r="BR561" s="155"/>
      <c r="BS561" s="155"/>
      <c r="BT561" s="155"/>
      <c r="BU561" s="155"/>
      <c r="BV561" s="155"/>
      <c r="BW561" s="155"/>
      <c r="BX561" s="155"/>
      <c r="BY561" s="155"/>
      <c r="BZ561" s="155"/>
      <c r="CA561" s="155"/>
      <c r="CB561" s="155"/>
      <c r="CC561" s="155"/>
      <c r="CD561" s="155"/>
      <c r="CE561" s="155"/>
      <c r="CF561" s="155"/>
      <c r="CG561" s="155"/>
      <c r="CH561" s="155"/>
      <c r="CI561" s="10"/>
    </row>
    <row r="562" spans="1:87" x14ac:dyDescent="0.2">
      <c r="A562" s="8"/>
      <c r="B562" s="218"/>
      <c r="C562" s="218"/>
      <c r="D562" s="155"/>
      <c r="E562" s="155"/>
      <c r="F562" s="155"/>
      <c r="G562" s="155"/>
      <c r="H562" s="230"/>
      <c r="I562" s="257"/>
      <c r="J562" s="257"/>
      <c r="K562" s="218"/>
      <c r="L562" s="218"/>
      <c r="M562" s="247"/>
      <c r="N562" s="247"/>
      <c r="O562" s="247"/>
      <c r="P562" s="247"/>
      <c r="Q562" s="218"/>
      <c r="R562" s="155"/>
      <c r="S562" s="155"/>
      <c r="T562" s="155"/>
      <c r="U562" s="155"/>
      <c r="V562" s="155"/>
      <c r="W562" s="155"/>
      <c r="X562" s="155"/>
      <c r="Y562" s="155"/>
      <c r="Z562" s="155"/>
      <c r="AA562" s="155"/>
      <c r="AB562" s="155"/>
      <c r="AC562" s="155"/>
      <c r="AD562" s="155"/>
      <c r="AE562" s="155"/>
      <c r="AF562" s="155"/>
      <c r="AG562" s="155"/>
      <c r="AH562" s="155"/>
      <c r="AI562" s="155"/>
      <c r="AJ562" s="155"/>
      <c r="AK562" s="155"/>
      <c r="AL562" s="155"/>
      <c r="AM562" s="155"/>
      <c r="AN562" s="155"/>
      <c r="AO562" s="155"/>
      <c r="AP562" s="155"/>
      <c r="AQ562" s="155"/>
      <c r="AR562" s="155"/>
      <c r="AS562" s="155"/>
      <c r="AT562" s="155"/>
      <c r="AU562" s="155"/>
      <c r="AV562" s="155"/>
      <c r="AW562" s="155"/>
      <c r="AX562" s="155"/>
      <c r="AY562" s="155"/>
      <c r="AZ562" s="155"/>
      <c r="BA562" s="155"/>
      <c r="BB562" s="155"/>
      <c r="BC562" s="155"/>
      <c r="BD562" s="155"/>
      <c r="BE562" s="155"/>
      <c r="BF562" s="155"/>
      <c r="BG562" s="155"/>
      <c r="BH562" s="155"/>
      <c r="BI562" s="155"/>
      <c r="BJ562" s="155"/>
      <c r="BK562" s="155"/>
      <c r="BL562" s="155"/>
      <c r="BM562" s="155"/>
      <c r="BN562" s="155"/>
      <c r="BO562" s="155"/>
      <c r="BP562" s="155"/>
      <c r="BQ562" s="155"/>
      <c r="BR562" s="155"/>
      <c r="BS562" s="155"/>
      <c r="BT562" s="155"/>
      <c r="BU562" s="155"/>
      <c r="BV562" s="155"/>
      <c r="BW562" s="155"/>
      <c r="BX562" s="155"/>
      <c r="BY562" s="155"/>
      <c r="BZ562" s="155"/>
      <c r="CA562" s="155"/>
      <c r="CB562" s="155"/>
      <c r="CC562" s="155"/>
      <c r="CD562" s="155"/>
      <c r="CE562" s="155"/>
      <c r="CF562" s="155"/>
      <c r="CG562" s="155"/>
      <c r="CH562" s="155"/>
      <c r="CI562" s="10"/>
    </row>
    <row r="563" spans="1:87" x14ac:dyDescent="0.2">
      <c r="A563" s="8"/>
      <c r="B563" s="218"/>
      <c r="C563" s="218"/>
      <c r="D563" s="155"/>
      <c r="E563" s="155"/>
      <c r="F563" s="155"/>
      <c r="G563" s="155"/>
      <c r="H563" s="230"/>
      <c r="I563" s="257"/>
      <c r="J563" s="257"/>
      <c r="K563" s="218"/>
      <c r="L563" s="218"/>
      <c r="M563" s="247"/>
      <c r="N563" s="247"/>
      <c r="O563" s="247"/>
      <c r="P563" s="247"/>
      <c r="Q563" s="218"/>
      <c r="R563" s="155"/>
      <c r="S563" s="155"/>
      <c r="T563" s="155"/>
      <c r="U563" s="155"/>
      <c r="V563" s="155"/>
      <c r="W563" s="155"/>
      <c r="X563" s="155"/>
      <c r="Y563" s="155"/>
      <c r="Z563" s="155"/>
      <c r="AA563" s="155"/>
      <c r="AB563" s="155"/>
      <c r="AC563" s="155"/>
      <c r="AD563" s="155"/>
      <c r="AE563" s="155"/>
      <c r="AF563" s="155"/>
      <c r="AG563" s="155"/>
      <c r="AH563" s="155"/>
      <c r="AI563" s="155"/>
      <c r="AJ563" s="155"/>
      <c r="AK563" s="155"/>
      <c r="AL563" s="155"/>
      <c r="AM563" s="155"/>
      <c r="AN563" s="155"/>
      <c r="AO563" s="155"/>
      <c r="AP563" s="155"/>
      <c r="AQ563" s="155"/>
      <c r="AR563" s="155"/>
      <c r="AS563" s="155"/>
      <c r="AT563" s="155"/>
      <c r="AU563" s="155"/>
      <c r="AV563" s="155"/>
      <c r="AW563" s="155"/>
      <c r="AX563" s="155"/>
      <c r="AY563" s="155"/>
      <c r="AZ563" s="155"/>
      <c r="BA563" s="155"/>
      <c r="BB563" s="155"/>
      <c r="BC563" s="155"/>
      <c r="BD563" s="155"/>
      <c r="BE563" s="155"/>
      <c r="BF563" s="155"/>
      <c r="BG563" s="155"/>
      <c r="BH563" s="155"/>
      <c r="BI563" s="155"/>
      <c r="BJ563" s="155"/>
      <c r="BK563" s="155"/>
      <c r="BL563" s="155"/>
      <c r="BM563" s="155"/>
      <c r="BN563" s="155"/>
      <c r="BO563" s="155"/>
      <c r="BP563" s="155"/>
      <c r="BQ563" s="155"/>
      <c r="BR563" s="155"/>
      <c r="BS563" s="155"/>
      <c r="BT563" s="155"/>
      <c r="BU563" s="155"/>
      <c r="BV563" s="155"/>
      <c r="BW563" s="155"/>
      <c r="BX563" s="155"/>
      <c r="BY563" s="155"/>
      <c r="BZ563" s="155"/>
      <c r="CA563" s="155"/>
      <c r="CB563" s="155"/>
      <c r="CC563" s="155"/>
      <c r="CD563" s="155"/>
      <c r="CE563" s="155"/>
      <c r="CF563" s="155"/>
      <c r="CG563" s="155"/>
      <c r="CH563" s="155"/>
      <c r="CI563" s="10"/>
    </row>
    <row r="564" spans="1:87" x14ac:dyDescent="0.2">
      <c r="A564" s="8"/>
      <c r="B564" s="218"/>
      <c r="C564" s="218"/>
      <c r="D564" s="155"/>
      <c r="E564" s="155"/>
      <c r="F564" s="155"/>
      <c r="G564" s="155"/>
      <c r="H564" s="230"/>
      <c r="I564" s="257"/>
      <c r="J564" s="257"/>
      <c r="K564" s="218"/>
      <c r="L564" s="218"/>
      <c r="M564" s="247"/>
      <c r="N564" s="247"/>
      <c r="O564" s="247"/>
      <c r="P564" s="247"/>
      <c r="Q564" s="218"/>
      <c r="R564" s="155"/>
      <c r="S564" s="155"/>
      <c r="T564" s="155"/>
      <c r="U564" s="155"/>
      <c r="V564" s="155"/>
      <c r="W564" s="155"/>
      <c r="X564" s="155"/>
      <c r="Y564" s="155"/>
      <c r="Z564" s="155"/>
      <c r="AA564" s="155"/>
      <c r="AB564" s="155"/>
      <c r="AC564" s="155"/>
      <c r="AD564" s="155"/>
      <c r="AE564" s="155"/>
      <c r="AF564" s="155"/>
      <c r="AG564" s="155"/>
      <c r="AH564" s="155"/>
      <c r="AI564" s="155"/>
      <c r="AJ564" s="155"/>
      <c r="AK564" s="155"/>
      <c r="AL564" s="155"/>
      <c r="AM564" s="155"/>
      <c r="AN564" s="155"/>
      <c r="AO564" s="155"/>
      <c r="AP564" s="155"/>
      <c r="AQ564" s="155"/>
      <c r="AR564" s="155"/>
      <c r="AS564" s="155"/>
      <c r="AT564" s="155"/>
      <c r="AU564" s="155"/>
      <c r="AV564" s="155"/>
      <c r="AW564" s="155"/>
      <c r="AX564" s="155"/>
      <c r="AY564" s="155"/>
      <c r="AZ564" s="155"/>
      <c r="BA564" s="155"/>
      <c r="BB564" s="155"/>
      <c r="BC564" s="155"/>
      <c r="BD564" s="155"/>
      <c r="BE564" s="155"/>
      <c r="BF564" s="155"/>
      <c r="BG564" s="155"/>
      <c r="BH564" s="155"/>
      <c r="BI564" s="155"/>
      <c r="BJ564" s="155"/>
      <c r="BK564" s="155"/>
      <c r="BL564" s="155"/>
      <c r="BM564" s="155"/>
      <c r="BN564" s="155"/>
      <c r="BO564" s="155"/>
      <c r="BP564" s="155"/>
      <c r="BQ564" s="155"/>
      <c r="BR564" s="155"/>
      <c r="BS564" s="155"/>
      <c r="BT564" s="155"/>
      <c r="BU564" s="155"/>
      <c r="BV564" s="155"/>
      <c r="BW564" s="155"/>
      <c r="BX564" s="155"/>
      <c r="BY564" s="155"/>
      <c r="BZ564" s="155"/>
      <c r="CA564" s="155"/>
      <c r="CB564" s="155"/>
      <c r="CC564" s="155"/>
      <c r="CD564" s="155"/>
      <c r="CE564" s="155"/>
      <c r="CF564" s="155"/>
      <c r="CG564" s="155"/>
      <c r="CH564" s="155"/>
      <c r="CI564" s="10"/>
    </row>
    <row r="565" spans="1:87" x14ac:dyDescent="0.2">
      <c r="A565" s="8"/>
      <c r="B565" s="218"/>
      <c r="C565" s="218"/>
      <c r="D565" s="155"/>
      <c r="E565" s="155"/>
      <c r="F565" s="155"/>
      <c r="G565" s="155"/>
      <c r="H565" s="230"/>
      <c r="I565" s="257"/>
      <c r="J565" s="257"/>
      <c r="K565" s="218"/>
      <c r="L565" s="218"/>
      <c r="M565" s="247"/>
      <c r="N565" s="247"/>
      <c r="O565" s="247"/>
      <c r="P565" s="247"/>
      <c r="Q565" s="218"/>
      <c r="R565" s="155"/>
      <c r="S565" s="155"/>
      <c r="T565" s="155"/>
      <c r="U565" s="155"/>
      <c r="V565" s="155"/>
      <c r="W565" s="155"/>
      <c r="X565" s="155"/>
      <c r="Y565" s="155"/>
      <c r="Z565" s="155"/>
      <c r="AA565" s="155"/>
      <c r="AB565" s="155"/>
      <c r="AC565" s="155"/>
      <c r="AD565" s="155"/>
      <c r="AE565" s="155"/>
      <c r="AF565" s="155"/>
      <c r="AG565" s="155"/>
      <c r="AH565" s="155"/>
      <c r="AI565" s="155"/>
      <c r="AJ565" s="155"/>
      <c r="AK565" s="155"/>
      <c r="AL565" s="155"/>
      <c r="AM565" s="155"/>
      <c r="AN565" s="155"/>
      <c r="AO565" s="155"/>
      <c r="AP565" s="155"/>
      <c r="AQ565" s="155"/>
      <c r="AR565" s="155"/>
      <c r="AS565" s="155"/>
      <c r="AT565" s="155"/>
      <c r="AU565" s="155"/>
      <c r="AV565" s="155"/>
      <c r="AW565" s="155"/>
      <c r="AX565" s="155"/>
      <c r="AY565" s="155"/>
      <c r="AZ565" s="155"/>
      <c r="BA565" s="155"/>
      <c r="BB565" s="155"/>
      <c r="BC565" s="155"/>
      <c r="BD565" s="155"/>
      <c r="BE565" s="155"/>
      <c r="BF565" s="155"/>
      <c r="BG565" s="155"/>
      <c r="BH565" s="155"/>
      <c r="BI565" s="155"/>
      <c r="BJ565" s="155"/>
      <c r="BK565" s="155"/>
      <c r="BL565" s="155"/>
      <c r="BM565" s="155"/>
      <c r="BN565" s="155"/>
      <c r="BO565" s="155"/>
      <c r="BP565" s="155"/>
      <c r="BQ565" s="155"/>
      <c r="BR565" s="155"/>
      <c r="BS565" s="155"/>
      <c r="BT565" s="155"/>
      <c r="BU565" s="155"/>
      <c r="BV565" s="155"/>
      <c r="BW565" s="155"/>
      <c r="BX565" s="155"/>
      <c r="BY565" s="155"/>
      <c r="BZ565" s="155"/>
      <c r="CA565" s="155"/>
      <c r="CB565" s="155"/>
      <c r="CC565" s="155"/>
      <c r="CD565" s="155"/>
      <c r="CE565" s="155"/>
      <c r="CF565" s="155"/>
      <c r="CG565" s="155"/>
      <c r="CH565" s="155"/>
      <c r="CI565" s="10"/>
    </row>
    <row r="566" spans="1:87" x14ac:dyDescent="0.2">
      <c r="A566" s="8"/>
      <c r="B566" s="218"/>
      <c r="C566" s="218"/>
      <c r="D566" s="155"/>
      <c r="E566" s="155"/>
      <c r="F566" s="155"/>
      <c r="G566" s="155"/>
      <c r="H566" s="230"/>
      <c r="I566" s="257"/>
      <c r="J566" s="257"/>
      <c r="K566" s="218"/>
      <c r="L566" s="218"/>
      <c r="M566" s="247"/>
      <c r="N566" s="247"/>
      <c r="O566" s="247"/>
      <c r="P566" s="247"/>
      <c r="Q566" s="218"/>
      <c r="R566" s="155"/>
      <c r="S566" s="155"/>
      <c r="T566" s="155"/>
      <c r="U566" s="155"/>
      <c r="V566" s="155"/>
      <c r="W566" s="155"/>
      <c r="X566" s="155"/>
      <c r="Y566" s="155"/>
      <c r="Z566" s="155"/>
      <c r="AA566" s="155"/>
      <c r="AB566" s="155"/>
      <c r="AC566" s="155"/>
      <c r="AD566" s="155"/>
      <c r="AE566" s="155"/>
      <c r="AF566" s="155"/>
      <c r="AG566" s="155"/>
      <c r="AH566" s="155"/>
      <c r="AI566" s="155"/>
      <c r="AJ566" s="155"/>
      <c r="AK566" s="155"/>
      <c r="AL566" s="155"/>
      <c r="AM566" s="155"/>
      <c r="AN566" s="155"/>
      <c r="AO566" s="155"/>
      <c r="AP566" s="155"/>
      <c r="AQ566" s="155"/>
      <c r="AR566" s="155"/>
      <c r="AS566" s="155"/>
      <c r="AT566" s="155"/>
      <c r="AU566" s="155"/>
      <c r="AV566" s="155"/>
      <c r="AW566" s="155"/>
      <c r="AX566" s="155"/>
      <c r="AY566" s="155"/>
      <c r="AZ566" s="155"/>
      <c r="BA566" s="155"/>
      <c r="BB566" s="155"/>
      <c r="BC566" s="155"/>
      <c r="BD566" s="155"/>
      <c r="BE566" s="155"/>
      <c r="BF566" s="155"/>
      <c r="BG566" s="155"/>
      <c r="BH566" s="155"/>
      <c r="BI566" s="155"/>
      <c r="BJ566" s="155"/>
      <c r="BK566" s="155"/>
      <c r="BL566" s="155"/>
      <c r="BM566" s="155"/>
      <c r="BN566" s="155"/>
      <c r="BO566" s="155"/>
      <c r="BP566" s="155"/>
      <c r="BQ566" s="155"/>
      <c r="BR566" s="155"/>
      <c r="BS566" s="155"/>
      <c r="BT566" s="155"/>
      <c r="BU566" s="155"/>
      <c r="BV566" s="155"/>
      <c r="BW566" s="155"/>
      <c r="BX566" s="155"/>
      <c r="BY566" s="155"/>
      <c r="BZ566" s="155"/>
      <c r="CA566" s="155"/>
      <c r="CB566" s="155"/>
      <c r="CC566" s="155"/>
      <c r="CD566" s="155"/>
      <c r="CE566" s="155"/>
      <c r="CF566" s="155"/>
      <c r="CG566" s="155"/>
      <c r="CH566" s="155"/>
      <c r="CI566" s="10"/>
    </row>
    <row r="567" spans="1:87" x14ac:dyDescent="0.2">
      <c r="A567" s="8"/>
      <c r="B567" s="218"/>
      <c r="C567" s="218"/>
      <c r="D567" s="155"/>
      <c r="E567" s="155"/>
      <c r="F567" s="155"/>
      <c r="G567" s="155"/>
      <c r="H567" s="230"/>
      <c r="I567" s="257"/>
      <c r="J567" s="257"/>
      <c r="K567" s="218"/>
      <c r="L567" s="218"/>
      <c r="M567" s="247"/>
      <c r="N567" s="247"/>
      <c r="O567" s="247"/>
      <c r="P567" s="247"/>
      <c r="Q567" s="218"/>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c r="CC567" s="155"/>
      <c r="CD567" s="155"/>
      <c r="CE567" s="155"/>
      <c r="CF567" s="155"/>
      <c r="CG567" s="155"/>
      <c r="CH567" s="155"/>
      <c r="CI567" s="10"/>
    </row>
    <row r="568" spans="1:87" x14ac:dyDescent="0.2">
      <c r="A568" s="8"/>
      <c r="B568" s="218"/>
      <c r="C568" s="218"/>
      <c r="D568" s="155"/>
      <c r="E568" s="155"/>
      <c r="F568" s="155"/>
      <c r="G568" s="155"/>
      <c r="H568" s="230"/>
      <c r="I568" s="257"/>
      <c r="J568" s="257"/>
      <c r="K568" s="218"/>
      <c r="L568" s="218"/>
      <c r="M568" s="247"/>
      <c r="N568" s="247"/>
      <c r="O568" s="247"/>
      <c r="P568" s="247"/>
      <c r="Q568" s="218"/>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c r="CC568" s="155"/>
      <c r="CD568" s="155"/>
      <c r="CE568" s="155"/>
      <c r="CF568" s="155"/>
      <c r="CG568" s="155"/>
      <c r="CH568" s="155"/>
      <c r="CI568" s="10"/>
    </row>
    <row r="569" spans="1:87" x14ac:dyDescent="0.2">
      <c r="A569" s="8"/>
      <c r="B569" s="218"/>
      <c r="C569" s="218"/>
      <c r="D569" s="155"/>
      <c r="E569" s="155"/>
      <c r="F569" s="155"/>
      <c r="G569" s="155"/>
      <c r="H569" s="230"/>
      <c r="I569" s="257"/>
      <c r="J569" s="257"/>
      <c r="K569" s="218"/>
      <c r="L569" s="218"/>
      <c r="M569" s="247"/>
      <c r="N569" s="247"/>
      <c r="O569" s="247"/>
      <c r="P569" s="247"/>
      <c r="Q569" s="218"/>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c r="CC569" s="155"/>
      <c r="CD569" s="155"/>
      <c r="CE569" s="155"/>
      <c r="CF569" s="155"/>
      <c r="CG569" s="155"/>
      <c r="CH569" s="155"/>
      <c r="CI569" s="10"/>
    </row>
    <row r="570" spans="1:87" x14ac:dyDescent="0.2">
      <c r="A570" s="8"/>
      <c r="B570" s="218"/>
      <c r="C570" s="218"/>
      <c r="D570" s="155"/>
      <c r="E570" s="155"/>
      <c r="F570" s="155"/>
      <c r="G570" s="155"/>
      <c r="H570" s="230"/>
      <c r="I570" s="257"/>
      <c r="J570" s="257"/>
      <c r="K570" s="218"/>
      <c r="L570" s="218"/>
      <c r="M570" s="247"/>
      <c r="N570" s="247"/>
      <c r="O570" s="247"/>
      <c r="P570" s="247"/>
      <c r="Q570" s="218"/>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c r="CC570" s="155"/>
      <c r="CD570" s="155"/>
      <c r="CE570" s="155"/>
      <c r="CF570" s="155"/>
      <c r="CG570" s="155"/>
      <c r="CH570" s="155"/>
      <c r="CI570" s="10"/>
    </row>
    <row r="571" spans="1:87" x14ac:dyDescent="0.2">
      <c r="A571" s="8"/>
      <c r="B571" s="218"/>
      <c r="C571" s="218"/>
      <c r="D571" s="155"/>
      <c r="E571" s="155"/>
      <c r="F571" s="155"/>
      <c r="G571" s="155"/>
      <c r="H571" s="230"/>
      <c r="I571" s="257"/>
      <c r="J571" s="257"/>
      <c r="K571" s="218"/>
      <c r="L571" s="218"/>
      <c r="M571" s="247"/>
      <c r="N571" s="247"/>
      <c r="O571" s="247"/>
      <c r="P571" s="247"/>
      <c r="Q571" s="218"/>
      <c r="R571" s="155"/>
      <c r="S571" s="155"/>
      <c r="T571" s="155"/>
      <c r="U571" s="155"/>
      <c r="V571" s="155"/>
      <c r="W571" s="155"/>
      <c r="X571" s="155"/>
      <c r="Y571" s="155"/>
      <c r="Z571" s="155"/>
      <c r="AA571" s="155"/>
      <c r="AB571" s="155"/>
      <c r="AC571" s="155"/>
      <c r="AD571" s="155"/>
      <c r="AE571" s="155"/>
      <c r="AF571" s="155"/>
      <c r="AG571" s="155"/>
      <c r="AH571" s="155"/>
      <c r="AI571" s="155"/>
      <c r="AJ571" s="155"/>
      <c r="AK571" s="155"/>
      <c r="AL571" s="155"/>
      <c r="AM571" s="155"/>
      <c r="AN571" s="155"/>
      <c r="AO571" s="155"/>
      <c r="AP571" s="155"/>
      <c r="AQ571" s="155"/>
      <c r="AR571" s="155"/>
      <c r="AS571" s="155"/>
      <c r="AT571" s="155"/>
      <c r="AU571" s="155"/>
      <c r="AV571" s="155"/>
      <c r="AW571" s="155"/>
      <c r="AX571" s="155"/>
      <c r="AY571" s="155"/>
      <c r="AZ571" s="155"/>
      <c r="BA571" s="155"/>
      <c r="BB571" s="155"/>
      <c r="BC571" s="155"/>
      <c r="BD571" s="155"/>
      <c r="BE571" s="155"/>
      <c r="BF571" s="155"/>
      <c r="BG571" s="155"/>
      <c r="BH571" s="155"/>
      <c r="BI571" s="155"/>
      <c r="BJ571" s="155"/>
      <c r="BK571" s="155"/>
      <c r="BL571" s="155"/>
      <c r="BM571" s="155"/>
      <c r="BN571" s="155"/>
      <c r="BO571" s="155"/>
      <c r="BP571" s="155"/>
      <c r="BQ571" s="155"/>
      <c r="BR571" s="155"/>
      <c r="BS571" s="155"/>
      <c r="BT571" s="155"/>
      <c r="BU571" s="155"/>
      <c r="BV571" s="155"/>
      <c r="BW571" s="155"/>
      <c r="BX571" s="155"/>
      <c r="BY571" s="155"/>
      <c r="BZ571" s="155"/>
      <c r="CA571" s="155"/>
      <c r="CB571" s="155"/>
      <c r="CC571" s="155"/>
      <c r="CD571" s="155"/>
      <c r="CE571" s="155"/>
      <c r="CF571" s="155"/>
      <c r="CG571" s="155"/>
      <c r="CH571" s="155"/>
      <c r="CI571" s="10"/>
    </row>
    <row r="572" spans="1:87" x14ac:dyDescent="0.2">
      <c r="A572" s="8"/>
      <c r="B572" s="218"/>
      <c r="C572" s="218"/>
      <c r="D572" s="155"/>
      <c r="E572" s="155"/>
      <c r="F572" s="155"/>
      <c r="G572" s="155"/>
      <c r="H572" s="230"/>
      <c r="I572" s="257"/>
      <c r="J572" s="257"/>
      <c r="K572" s="218"/>
      <c r="L572" s="218"/>
      <c r="M572" s="247"/>
      <c r="N572" s="247"/>
      <c r="O572" s="247"/>
      <c r="P572" s="247"/>
      <c r="Q572" s="218"/>
      <c r="R572" s="155"/>
      <c r="S572" s="155"/>
      <c r="T572" s="155"/>
      <c r="U572" s="155"/>
      <c r="V572" s="155"/>
      <c r="W572" s="155"/>
      <c r="X572" s="155"/>
      <c r="Y572" s="155"/>
      <c r="Z572" s="155"/>
      <c r="AA572" s="155"/>
      <c r="AB572" s="155"/>
      <c r="AC572" s="155"/>
      <c r="AD572" s="155"/>
      <c r="AE572" s="155"/>
      <c r="AF572" s="155"/>
      <c r="AG572" s="155"/>
      <c r="AH572" s="155"/>
      <c r="AI572" s="155"/>
      <c r="AJ572" s="155"/>
      <c r="AK572" s="155"/>
      <c r="AL572" s="155"/>
      <c r="AM572" s="155"/>
      <c r="AN572" s="155"/>
      <c r="AO572" s="155"/>
      <c r="AP572" s="155"/>
      <c r="AQ572" s="155"/>
      <c r="AR572" s="155"/>
      <c r="AS572" s="155"/>
      <c r="AT572" s="155"/>
      <c r="AU572" s="155"/>
      <c r="AV572" s="155"/>
      <c r="AW572" s="155"/>
      <c r="AX572" s="155"/>
      <c r="AY572" s="155"/>
      <c r="AZ572" s="155"/>
      <c r="BA572" s="155"/>
      <c r="BB572" s="155"/>
      <c r="BC572" s="155"/>
      <c r="BD572" s="155"/>
      <c r="BE572" s="155"/>
      <c r="BF572" s="155"/>
      <c r="BG572" s="155"/>
      <c r="BH572" s="155"/>
      <c r="BI572" s="155"/>
      <c r="BJ572" s="155"/>
      <c r="BK572" s="155"/>
      <c r="BL572" s="155"/>
      <c r="BM572" s="155"/>
      <c r="BN572" s="155"/>
      <c r="BO572" s="155"/>
      <c r="BP572" s="155"/>
      <c r="BQ572" s="155"/>
      <c r="BR572" s="155"/>
      <c r="BS572" s="155"/>
      <c r="BT572" s="155"/>
      <c r="BU572" s="155"/>
      <c r="BV572" s="155"/>
      <c r="BW572" s="155"/>
      <c r="BX572" s="155"/>
      <c r="BY572" s="155"/>
      <c r="BZ572" s="155"/>
      <c r="CA572" s="155"/>
      <c r="CB572" s="155"/>
      <c r="CC572" s="155"/>
      <c r="CD572" s="155"/>
      <c r="CE572" s="155"/>
      <c r="CF572" s="155"/>
      <c r="CG572" s="155"/>
      <c r="CH572" s="155"/>
      <c r="CI572" s="10"/>
    </row>
    <row r="573" spans="1:87" x14ac:dyDescent="0.2">
      <c r="A573" s="8"/>
      <c r="B573" s="218"/>
      <c r="C573" s="218"/>
      <c r="D573" s="155"/>
      <c r="E573" s="155"/>
      <c r="F573" s="155"/>
      <c r="G573" s="155"/>
      <c r="H573" s="230"/>
      <c r="I573" s="257"/>
      <c r="J573" s="257"/>
      <c r="K573" s="218"/>
      <c r="L573" s="218"/>
      <c r="M573" s="247"/>
      <c r="N573" s="247"/>
      <c r="O573" s="247"/>
      <c r="P573" s="247"/>
      <c r="Q573" s="218"/>
      <c r="R573" s="155"/>
      <c r="S573" s="155"/>
      <c r="T573" s="155"/>
      <c r="U573" s="155"/>
      <c r="V573" s="155"/>
      <c r="W573" s="155"/>
      <c r="X573" s="155"/>
      <c r="Y573" s="155"/>
      <c r="Z573" s="155"/>
      <c r="AA573" s="155"/>
      <c r="AB573" s="155"/>
      <c r="AC573" s="155"/>
      <c r="AD573" s="155"/>
      <c r="AE573" s="155"/>
      <c r="AF573" s="155"/>
      <c r="AG573" s="155"/>
      <c r="AH573" s="155"/>
      <c r="AI573" s="155"/>
      <c r="AJ573" s="155"/>
      <c r="AK573" s="155"/>
      <c r="AL573" s="155"/>
      <c r="AM573" s="155"/>
      <c r="AN573" s="155"/>
      <c r="AO573" s="155"/>
      <c r="AP573" s="155"/>
      <c r="AQ573" s="155"/>
      <c r="AR573" s="155"/>
      <c r="AS573" s="155"/>
      <c r="AT573" s="155"/>
      <c r="AU573" s="155"/>
      <c r="AV573" s="155"/>
      <c r="AW573" s="155"/>
      <c r="AX573" s="155"/>
      <c r="AY573" s="155"/>
      <c r="AZ573" s="155"/>
      <c r="BA573" s="155"/>
      <c r="BB573" s="155"/>
      <c r="BC573" s="155"/>
      <c r="BD573" s="155"/>
      <c r="BE573" s="155"/>
      <c r="BF573" s="155"/>
      <c r="BG573" s="155"/>
      <c r="BH573" s="155"/>
      <c r="BI573" s="155"/>
      <c r="BJ573" s="155"/>
      <c r="BK573" s="155"/>
      <c r="BL573" s="155"/>
      <c r="BM573" s="155"/>
      <c r="BN573" s="155"/>
      <c r="BO573" s="155"/>
      <c r="BP573" s="155"/>
      <c r="BQ573" s="155"/>
      <c r="BR573" s="155"/>
      <c r="BS573" s="155"/>
      <c r="BT573" s="155"/>
      <c r="BU573" s="155"/>
      <c r="BV573" s="155"/>
      <c r="BW573" s="155"/>
      <c r="BX573" s="155"/>
      <c r="BY573" s="155"/>
      <c r="BZ573" s="155"/>
      <c r="CA573" s="155"/>
      <c r="CB573" s="155"/>
      <c r="CC573" s="155"/>
      <c r="CD573" s="155"/>
      <c r="CE573" s="155"/>
      <c r="CF573" s="155"/>
      <c r="CG573" s="155"/>
      <c r="CH573" s="155"/>
      <c r="CI573" s="10"/>
    </row>
    <row r="574" spans="1:87" x14ac:dyDescent="0.2">
      <c r="A574" s="8"/>
      <c r="B574" s="218"/>
      <c r="C574" s="218"/>
      <c r="D574" s="155"/>
      <c r="E574" s="155"/>
      <c r="F574" s="155"/>
      <c r="G574" s="155"/>
      <c r="H574" s="230"/>
      <c r="I574" s="257"/>
      <c r="J574" s="257"/>
      <c r="K574" s="218"/>
      <c r="L574" s="218"/>
      <c r="M574" s="247"/>
      <c r="N574" s="247"/>
      <c r="O574" s="247"/>
      <c r="P574" s="247"/>
      <c r="Q574" s="218"/>
      <c r="R574" s="155"/>
      <c r="S574" s="155"/>
      <c r="T574" s="155"/>
      <c r="U574" s="155"/>
      <c r="V574" s="155"/>
      <c r="W574" s="155"/>
      <c r="X574" s="155"/>
      <c r="Y574" s="155"/>
      <c r="Z574" s="155"/>
      <c r="AA574" s="155"/>
      <c r="AB574" s="155"/>
      <c r="AC574" s="155"/>
      <c r="AD574" s="155"/>
      <c r="AE574" s="155"/>
      <c r="AF574" s="155"/>
      <c r="AG574" s="155"/>
      <c r="AH574" s="155"/>
      <c r="AI574" s="155"/>
      <c r="AJ574" s="155"/>
      <c r="AK574" s="155"/>
      <c r="AL574" s="155"/>
      <c r="AM574" s="155"/>
      <c r="AN574" s="155"/>
      <c r="AO574" s="155"/>
      <c r="AP574" s="155"/>
      <c r="AQ574" s="155"/>
      <c r="AR574" s="155"/>
      <c r="AS574" s="155"/>
      <c r="AT574" s="155"/>
      <c r="AU574" s="155"/>
      <c r="AV574" s="155"/>
      <c r="AW574" s="155"/>
      <c r="AX574" s="155"/>
      <c r="AY574" s="155"/>
      <c r="AZ574" s="155"/>
      <c r="BA574" s="155"/>
      <c r="BB574" s="155"/>
      <c r="BC574" s="155"/>
      <c r="BD574" s="155"/>
      <c r="BE574" s="155"/>
      <c r="BF574" s="155"/>
      <c r="BG574" s="155"/>
      <c r="BH574" s="155"/>
      <c r="BI574" s="155"/>
      <c r="BJ574" s="155"/>
      <c r="BK574" s="155"/>
      <c r="BL574" s="155"/>
      <c r="BM574" s="155"/>
      <c r="BN574" s="155"/>
      <c r="BO574" s="155"/>
      <c r="BP574" s="155"/>
      <c r="BQ574" s="155"/>
      <c r="BR574" s="155"/>
      <c r="BS574" s="155"/>
      <c r="BT574" s="155"/>
      <c r="BU574" s="155"/>
      <c r="BV574" s="155"/>
      <c r="BW574" s="155"/>
      <c r="BX574" s="155"/>
      <c r="BY574" s="155"/>
      <c r="BZ574" s="155"/>
      <c r="CA574" s="155"/>
      <c r="CB574" s="155"/>
      <c r="CC574" s="155"/>
      <c r="CD574" s="155"/>
      <c r="CE574" s="155"/>
      <c r="CF574" s="155"/>
      <c r="CG574" s="155"/>
      <c r="CH574" s="155"/>
      <c r="CI574" s="10"/>
    </row>
    <row r="575" spans="1:87" x14ac:dyDescent="0.2">
      <c r="A575" s="8"/>
      <c r="B575" s="218"/>
      <c r="C575" s="218"/>
      <c r="D575" s="155"/>
      <c r="E575" s="155"/>
      <c r="F575" s="155"/>
      <c r="G575" s="155"/>
      <c r="H575" s="230"/>
      <c r="I575" s="257"/>
      <c r="J575" s="257"/>
      <c r="K575" s="218"/>
      <c r="L575" s="218"/>
      <c r="M575" s="247"/>
      <c r="N575" s="247"/>
      <c r="O575" s="247"/>
      <c r="P575" s="247"/>
      <c r="Q575" s="218"/>
      <c r="R575" s="155"/>
      <c r="S575" s="155"/>
      <c r="T575" s="155"/>
      <c r="U575" s="155"/>
      <c r="V575" s="155"/>
      <c r="W575" s="155"/>
      <c r="X575" s="155"/>
      <c r="Y575" s="155"/>
      <c r="Z575" s="155"/>
      <c r="AA575" s="155"/>
      <c r="AB575" s="155"/>
      <c r="AC575" s="155"/>
      <c r="AD575" s="155"/>
      <c r="AE575" s="155"/>
      <c r="AF575" s="155"/>
      <c r="AG575" s="155"/>
      <c r="AH575" s="155"/>
      <c r="AI575" s="155"/>
      <c r="AJ575" s="155"/>
      <c r="AK575" s="155"/>
      <c r="AL575" s="155"/>
      <c r="AM575" s="155"/>
      <c r="AN575" s="155"/>
      <c r="AO575" s="155"/>
      <c r="AP575" s="155"/>
      <c r="AQ575" s="155"/>
      <c r="AR575" s="155"/>
      <c r="AS575" s="155"/>
      <c r="AT575" s="155"/>
      <c r="AU575" s="155"/>
      <c r="AV575" s="155"/>
      <c r="AW575" s="155"/>
      <c r="AX575" s="155"/>
      <c r="AY575" s="155"/>
      <c r="AZ575" s="155"/>
      <c r="BA575" s="155"/>
      <c r="BB575" s="155"/>
      <c r="BC575" s="155"/>
      <c r="BD575" s="155"/>
      <c r="BE575" s="155"/>
      <c r="BF575" s="155"/>
      <c r="BG575" s="155"/>
      <c r="BH575" s="155"/>
      <c r="BI575" s="155"/>
      <c r="BJ575" s="155"/>
      <c r="BK575" s="155"/>
      <c r="BL575" s="155"/>
      <c r="BM575" s="155"/>
      <c r="BN575" s="155"/>
      <c r="BO575" s="155"/>
      <c r="BP575" s="155"/>
      <c r="BQ575" s="155"/>
      <c r="BR575" s="155"/>
      <c r="BS575" s="155"/>
      <c r="BT575" s="155"/>
      <c r="BU575" s="155"/>
      <c r="BV575" s="155"/>
      <c r="BW575" s="155"/>
      <c r="BX575" s="155"/>
      <c r="BY575" s="155"/>
      <c r="BZ575" s="155"/>
      <c r="CA575" s="155"/>
      <c r="CB575" s="155"/>
      <c r="CC575" s="155"/>
      <c r="CD575" s="155"/>
      <c r="CE575" s="155"/>
      <c r="CF575" s="155"/>
      <c r="CG575" s="155"/>
      <c r="CH575" s="155"/>
      <c r="CI575" s="10"/>
    </row>
    <row r="576" spans="1:87" x14ac:dyDescent="0.2">
      <c r="A576" s="8"/>
      <c r="B576" s="218"/>
      <c r="C576" s="218"/>
      <c r="D576" s="155"/>
      <c r="E576" s="155"/>
      <c r="F576" s="155"/>
      <c r="G576" s="155"/>
      <c r="H576" s="230"/>
      <c r="I576" s="257"/>
      <c r="J576" s="257"/>
      <c r="K576" s="218"/>
      <c r="L576" s="218"/>
      <c r="M576" s="247"/>
      <c r="N576" s="247"/>
      <c r="O576" s="247"/>
      <c r="P576" s="247"/>
      <c r="Q576" s="218"/>
      <c r="R576" s="155"/>
      <c r="S576" s="155"/>
      <c r="T576" s="155"/>
      <c r="U576" s="155"/>
      <c r="V576" s="155"/>
      <c r="W576" s="155"/>
      <c r="X576" s="155"/>
      <c r="Y576" s="155"/>
      <c r="Z576" s="155"/>
      <c r="AA576" s="155"/>
      <c r="AB576" s="155"/>
      <c r="AC576" s="155"/>
      <c r="AD576" s="155"/>
      <c r="AE576" s="155"/>
      <c r="AF576" s="155"/>
      <c r="AG576" s="155"/>
      <c r="AH576" s="155"/>
      <c r="AI576" s="155"/>
      <c r="AJ576" s="155"/>
      <c r="AK576" s="155"/>
      <c r="AL576" s="155"/>
      <c r="AM576" s="155"/>
      <c r="AN576" s="155"/>
      <c r="AO576" s="155"/>
      <c r="AP576" s="155"/>
      <c r="AQ576" s="155"/>
      <c r="AR576" s="155"/>
      <c r="AS576" s="155"/>
      <c r="AT576" s="155"/>
      <c r="AU576" s="155"/>
      <c r="AV576" s="155"/>
      <c r="AW576" s="155"/>
      <c r="AX576" s="155"/>
      <c r="AY576" s="155"/>
      <c r="AZ576" s="155"/>
      <c r="BA576" s="155"/>
      <c r="BB576" s="155"/>
      <c r="BC576" s="155"/>
      <c r="BD576" s="155"/>
      <c r="BE576" s="155"/>
      <c r="BF576" s="155"/>
      <c r="BG576" s="155"/>
      <c r="BH576" s="155"/>
      <c r="BI576" s="155"/>
      <c r="BJ576" s="155"/>
      <c r="BK576" s="155"/>
      <c r="BL576" s="155"/>
      <c r="BM576" s="155"/>
      <c r="BN576" s="155"/>
      <c r="BO576" s="155"/>
      <c r="BP576" s="155"/>
      <c r="BQ576" s="155"/>
      <c r="BR576" s="155"/>
      <c r="BS576" s="155"/>
      <c r="BT576" s="155"/>
      <c r="BU576" s="155"/>
      <c r="BV576" s="155"/>
      <c r="BW576" s="155"/>
      <c r="BX576" s="155"/>
      <c r="BY576" s="155"/>
      <c r="BZ576" s="155"/>
      <c r="CA576" s="155"/>
      <c r="CB576" s="155"/>
      <c r="CC576" s="155"/>
      <c r="CD576" s="155"/>
      <c r="CE576" s="155"/>
      <c r="CF576" s="155"/>
      <c r="CG576" s="155"/>
      <c r="CH576" s="155"/>
      <c r="CI576" s="10"/>
    </row>
    <row r="577" spans="1:87" x14ac:dyDescent="0.2">
      <c r="A577" s="8"/>
      <c r="B577" s="218"/>
      <c r="C577" s="218"/>
      <c r="D577" s="155"/>
      <c r="E577" s="155"/>
      <c r="F577" s="155"/>
      <c r="G577" s="155"/>
      <c r="H577" s="230"/>
      <c r="I577" s="257"/>
      <c r="J577" s="257"/>
      <c r="K577" s="218"/>
      <c r="L577" s="218"/>
      <c r="M577" s="247"/>
      <c r="N577" s="247"/>
      <c r="O577" s="247"/>
      <c r="P577" s="247"/>
      <c r="Q577" s="218"/>
      <c r="R577" s="155"/>
      <c r="S577" s="155"/>
      <c r="T577" s="155"/>
      <c r="U577" s="155"/>
      <c r="V577" s="155"/>
      <c r="W577" s="155"/>
      <c r="X577" s="155"/>
      <c r="Y577" s="155"/>
      <c r="Z577" s="155"/>
      <c r="AA577" s="155"/>
      <c r="AB577" s="155"/>
      <c r="AC577" s="155"/>
      <c r="AD577" s="155"/>
      <c r="AE577" s="155"/>
      <c r="AF577" s="155"/>
      <c r="AG577" s="155"/>
      <c r="AH577" s="155"/>
      <c r="AI577" s="155"/>
      <c r="AJ577" s="155"/>
      <c r="AK577" s="155"/>
      <c r="AL577" s="155"/>
      <c r="AM577" s="155"/>
      <c r="AN577" s="155"/>
      <c r="AO577" s="155"/>
      <c r="AP577" s="155"/>
      <c r="AQ577" s="155"/>
      <c r="AR577" s="155"/>
      <c r="AS577" s="155"/>
      <c r="AT577" s="155"/>
      <c r="AU577" s="155"/>
      <c r="AV577" s="155"/>
      <c r="AW577" s="155"/>
      <c r="AX577" s="155"/>
      <c r="AY577" s="155"/>
      <c r="AZ577" s="155"/>
      <c r="BA577" s="155"/>
      <c r="BB577" s="155"/>
      <c r="BC577" s="155"/>
      <c r="BD577" s="155"/>
      <c r="BE577" s="155"/>
      <c r="BF577" s="155"/>
      <c r="BG577" s="155"/>
      <c r="BH577" s="155"/>
      <c r="BI577" s="155"/>
      <c r="BJ577" s="155"/>
      <c r="BK577" s="155"/>
      <c r="BL577" s="155"/>
      <c r="BM577" s="155"/>
      <c r="BN577" s="155"/>
      <c r="BO577" s="155"/>
      <c r="BP577" s="155"/>
      <c r="BQ577" s="155"/>
      <c r="BR577" s="155"/>
      <c r="BS577" s="155"/>
      <c r="BT577" s="155"/>
      <c r="BU577" s="155"/>
      <c r="BV577" s="155"/>
      <c r="BW577" s="155"/>
      <c r="BX577" s="155"/>
      <c r="BY577" s="155"/>
      <c r="BZ577" s="155"/>
      <c r="CA577" s="155"/>
      <c r="CB577" s="155"/>
      <c r="CC577" s="155"/>
      <c r="CD577" s="155"/>
      <c r="CE577" s="155"/>
      <c r="CF577" s="155"/>
      <c r="CG577" s="155"/>
      <c r="CH577" s="155"/>
      <c r="CI577" s="10"/>
    </row>
    <row r="578" spans="1:87" x14ac:dyDescent="0.2">
      <c r="A578" s="8"/>
      <c r="B578" s="218"/>
      <c r="C578" s="218"/>
      <c r="D578" s="155"/>
      <c r="E578" s="155"/>
      <c r="F578" s="155"/>
      <c r="G578" s="155"/>
      <c r="H578" s="230"/>
      <c r="I578" s="257"/>
      <c r="J578" s="257"/>
      <c r="K578" s="218"/>
      <c r="L578" s="218"/>
      <c r="M578" s="247"/>
      <c r="N578" s="247"/>
      <c r="O578" s="247"/>
      <c r="P578" s="247"/>
      <c r="Q578" s="218"/>
      <c r="R578" s="155"/>
      <c r="S578" s="155"/>
      <c r="T578" s="155"/>
      <c r="U578" s="155"/>
      <c r="V578" s="155"/>
      <c r="W578" s="155"/>
      <c r="X578" s="155"/>
      <c r="Y578" s="155"/>
      <c r="Z578" s="155"/>
      <c r="AA578" s="155"/>
      <c r="AB578" s="155"/>
      <c r="AC578" s="155"/>
      <c r="AD578" s="155"/>
      <c r="AE578" s="155"/>
      <c r="AF578" s="155"/>
      <c r="AG578" s="155"/>
      <c r="AH578" s="155"/>
      <c r="AI578" s="155"/>
      <c r="AJ578" s="155"/>
      <c r="AK578" s="155"/>
      <c r="AL578" s="155"/>
      <c r="AM578" s="155"/>
      <c r="AN578" s="155"/>
      <c r="AO578" s="155"/>
      <c r="AP578" s="155"/>
      <c r="AQ578" s="155"/>
      <c r="AR578" s="155"/>
      <c r="AS578" s="155"/>
      <c r="AT578" s="155"/>
      <c r="AU578" s="155"/>
      <c r="AV578" s="155"/>
      <c r="AW578" s="155"/>
      <c r="AX578" s="155"/>
      <c r="AY578" s="155"/>
      <c r="AZ578" s="155"/>
      <c r="BA578" s="155"/>
      <c r="BB578" s="155"/>
      <c r="BC578" s="155"/>
      <c r="BD578" s="155"/>
      <c r="BE578" s="155"/>
      <c r="BF578" s="155"/>
      <c r="BG578" s="155"/>
      <c r="BH578" s="155"/>
      <c r="BI578" s="155"/>
      <c r="BJ578" s="155"/>
      <c r="BK578" s="155"/>
      <c r="BL578" s="155"/>
      <c r="BM578" s="155"/>
      <c r="BN578" s="155"/>
      <c r="BO578" s="155"/>
      <c r="BP578" s="155"/>
      <c r="BQ578" s="155"/>
      <c r="BR578" s="155"/>
      <c r="BS578" s="155"/>
      <c r="BT578" s="155"/>
      <c r="BU578" s="155"/>
      <c r="BV578" s="155"/>
      <c r="BW578" s="155"/>
      <c r="BX578" s="155"/>
      <c r="BY578" s="155"/>
      <c r="BZ578" s="155"/>
      <c r="CA578" s="155"/>
      <c r="CB578" s="155"/>
      <c r="CC578" s="155"/>
      <c r="CD578" s="155"/>
      <c r="CE578" s="155"/>
      <c r="CF578" s="155"/>
      <c r="CG578" s="155"/>
      <c r="CH578" s="155"/>
      <c r="CI578" s="10"/>
    </row>
    <row r="579" spans="1:87" x14ac:dyDescent="0.2">
      <c r="A579" s="8"/>
      <c r="B579" s="218"/>
      <c r="C579" s="218"/>
      <c r="D579" s="155"/>
      <c r="E579" s="155"/>
      <c r="F579" s="155"/>
      <c r="G579" s="155"/>
      <c r="H579" s="230"/>
      <c r="I579" s="257"/>
      <c r="J579" s="257"/>
      <c r="K579" s="218"/>
      <c r="L579" s="218"/>
      <c r="M579" s="247"/>
      <c r="N579" s="247"/>
      <c r="O579" s="247"/>
      <c r="P579" s="247"/>
      <c r="Q579" s="218"/>
      <c r="R579" s="155"/>
      <c r="S579" s="155"/>
      <c r="T579" s="155"/>
      <c r="U579" s="155"/>
      <c r="V579" s="155"/>
      <c r="W579" s="155"/>
      <c r="X579" s="155"/>
      <c r="Y579" s="155"/>
      <c r="Z579" s="155"/>
      <c r="AA579" s="155"/>
      <c r="AB579" s="155"/>
      <c r="AC579" s="155"/>
      <c r="AD579" s="155"/>
      <c r="AE579" s="155"/>
      <c r="AF579" s="155"/>
      <c r="AG579" s="155"/>
      <c r="AH579" s="155"/>
      <c r="AI579" s="155"/>
      <c r="AJ579" s="155"/>
      <c r="AK579" s="155"/>
      <c r="AL579" s="155"/>
      <c r="AM579" s="155"/>
      <c r="AN579" s="155"/>
      <c r="AO579" s="155"/>
      <c r="AP579" s="155"/>
      <c r="AQ579" s="155"/>
      <c r="AR579" s="155"/>
      <c r="AS579" s="155"/>
      <c r="AT579" s="155"/>
      <c r="AU579" s="155"/>
      <c r="AV579" s="155"/>
      <c r="AW579" s="155"/>
      <c r="AX579" s="155"/>
      <c r="AY579" s="155"/>
      <c r="AZ579" s="155"/>
      <c r="BA579" s="155"/>
      <c r="BB579" s="155"/>
      <c r="BC579" s="155"/>
      <c r="BD579" s="155"/>
      <c r="BE579" s="155"/>
      <c r="BF579" s="155"/>
      <c r="BG579" s="155"/>
      <c r="BH579" s="155"/>
      <c r="BI579" s="155"/>
      <c r="BJ579" s="155"/>
      <c r="BK579" s="155"/>
      <c r="BL579" s="155"/>
      <c r="BM579" s="155"/>
      <c r="BN579" s="155"/>
      <c r="BO579" s="155"/>
      <c r="BP579" s="155"/>
      <c r="BQ579" s="155"/>
      <c r="BR579" s="155"/>
      <c r="BS579" s="155"/>
      <c r="BT579" s="155"/>
      <c r="BU579" s="155"/>
      <c r="BV579" s="155"/>
      <c r="BW579" s="155"/>
      <c r="BX579" s="155"/>
      <c r="BY579" s="155"/>
      <c r="BZ579" s="155"/>
      <c r="CA579" s="155"/>
      <c r="CB579" s="155"/>
      <c r="CC579" s="155"/>
      <c r="CD579" s="155"/>
      <c r="CE579" s="155"/>
      <c r="CF579" s="155"/>
      <c r="CG579" s="155"/>
      <c r="CH579" s="155"/>
      <c r="CI579" s="10"/>
    </row>
    <row r="580" spans="1:87" x14ac:dyDescent="0.2">
      <c r="A580" s="8"/>
      <c r="B580" s="218"/>
      <c r="C580" s="218"/>
      <c r="D580" s="155"/>
      <c r="E580" s="155"/>
      <c r="F580" s="155"/>
      <c r="G580" s="155"/>
      <c r="H580" s="230"/>
      <c r="I580" s="257"/>
      <c r="J580" s="257"/>
      <c r="K580" s="218"/>
      <c r="L580" s="218"/>
      <c r="M580" s="247"/>
      <c r="N580" s="247"/>
      <c r="O580" s="247"/>
      <c r="P580" s="247"/>
      <c r="Q580" s="218"/>
      <c r="R580" s="155"/>
      <c r="S580" s="155"/>
      <c r="T580" s="155"/>
      <c r="U580" s="155"/>
      <c r="V580" s="155"/>
      <c r="W580" s="155"/>
      <c r="X580" s="155"/>
      <c r="Y580" s="155"/>
      <c r="Z580" s="155"/>
      <c r="AA580" s="155"/>
      <c r="AB580" s="155"/>
      <c r="AC580" s="155"/>
      <c r="AD580" s="155"/>
      <c r="AE580" s="155"/>
      <c r="AF580" s="155"/>
      <c r="AG580" s="155"/>
      <c r="AH580" s="155"/>
      <c r="AI580" s="155"/>
      <c r="AJ580" s="155"/>
      <c r="AK580" s="155"/>
      <c r="AL580" s="155"/>
      <c r="AM580" s="155"/>
      <c r="AN580" s="155"/>
      <c r="AO580" s="155"/>
      <c r="AP580" s="155"/>
      <c r="AQ580" s="155"/>
      <c r="AR580" s="155"/>
      <c r="AS580" s="155"/>
      <c r="AT580" s="155"/>
      <c r="AU580" s="155"/>
      <c r="AV580" s="155"/>
      <c r="AW580" s="155"/>
      <c r="AX580" s="155"/>
      <c r="AY580" s="155"/>
      <c r="AZ580" s="155"/>
      <c r="BA580" s="155"/>
      <c r="BB580" s="155"/>
      <c r="BC580" s="155"/>
      <c r="BD580" s="155"/>
      <c r="BE580" s="155"/>
      <c r="BF580" s="155"/>
      <c r="BG580" s="155"/>
      <c r="BH580" s="155"/>
      <c r="BI580" s="155"/>
      <c r="BJ580" s="155"/>
      <c r="BK580" s="155"/>
      <c r="BL580" s="155"/>
      <c r="BM580" s="155"/>
      <c r="BN580" s="155"/>
      <c r="BO580" s="155"/>
      <c r="BP580" s="155"/>
      <c r="BQ580" s="155"/>
      <c r="BR580" s="155"/>
      <c r="BS580" s="155"/>
      <c r="BT580" s="155"/>
      <c r="BU580" s="155"/>
      <c r="BV580" s="155"/>
      <c r="BW580" s="155"/>
      <c r="BX580" s="155"/>
      <c r="BY580" s="155"/>
      <c r="BZ580" s="155"/>
      <c r="CA580" s="155"/>
      <c r="CB580" s="155"/>
      <c r="CC580" s="155"/>
      <c r="CD580" s="155"/>
      <c r="CE580" s="155"/>
      <c r="CF580" s="155"/>
      <c r="CG580" s="155"/>
      <c r="CH580" s="155"/>
      <c r="CI580" s="10"/>
    </row>
    <row r="581" spans="1:87" x14ac:dyDescent="0.2">
      <c r="A581" s="8"/>
      <c r="B581" s="218"/>
      <c r="C581" s="218"/>
      <c r="D581" s="155"/>
      <c r="E581" s="155"/>
      <c r="F581" s="155"/>
      <c r="G581" s="155"/>
      <c r="H581" s="230"/>
      <c r="I581" s="257"/>
      <c r="J581" s="257"/>
      <c r="K581" s="218"/>
      <c r="L581" s="218"/>
      <c r="M581" s="247"/>
      <c r="N581" s="247"/>
      <c r="O581" s="247"/>
      <c r="P581" s="247"/>
      <c r="Q581" s="218"/>
      <c r="R581" s="155"/>
      <c r="S581" s="155"/>
      <c r="T581" s="155"/>
      <c r="U581" s="155"/>
      <c r="V581" s="155"/>
      <c r="W581" s="155"/>
      <c r="X581" s="155"/>
      <c r="Y581" s="155"/>
      <c r="Z581" s="155"/>
      <c r="AA581" s="155"/>
      <c r="AB581" s="155"/>
      <c r="AC581" s="155"/>
      <c r="AD581" s="155"/>
      <c r="AE581" s="155"/>
      <c r="AF581" s="155"/>
      <c r="AG581" s="155"/>
      <c r="AH581" s="155"/>
      <c r="AI581" s="155"/>
      <c r="AJ581" s="155"/>
      <c r="AK581" s="155"/>
      <c r="AL581" s="155"/>
      <c r="AM581" s="155"/>
      <c r="AN581" s="155"/>
      <c r="AO581" s="155"/>
      <c r="AP581" s="155"/>
      <c r="AQ581" s="155"/>
      <c r="AR581" s="155"/>
      <c r="AS581" s="155"/>
      <c r="AT581" s="155"/>
      <c r="AU581" s="155"/>
      <c r="AV581" s="155"/>
      <c r="AW581" s="155"/>
      <c r="AX581" s="155"/>
      <c r="AY581" s="155"/>
      <c r="AZ581" s="155"/>
      <c r="BA581" s="155"/>
      <c r="BB581" s="155"/>
      <c r="BC581" s="155"/>
      <c r="BD581" s="155"/>
      <c r="BE581" s="155"/>
      <c r="BF581" s="155"/>
      <c r="BG581" s="155"/>
      <c r="BH581" s="155"/>
      <c r="BI581" s="155"/>
      <c r="BJ581" s="155"/>
      <c r="BK581" s="155"/>
      <c r="BL581" s="155"/>
      <c r="BM581" s="155"/>
      <c r="BN581" s="155"/>
      <c r="BO581" s="155"/>
      <c r="BP581" s="155"/>
      <c r="BQ581" s="155"/>
      <c r="BR581" s="155"/>
      <c r="BS581" s="155"/>
      <c r="BT581" s="155"/>
      <c r="BU581" s="155"/>
      <c r="BV581" s="155"/>
      <c r="BW581" s="155"/>
      <c r="BX581" s="155"/>
      <c r="BY581" s="155"/>
      <c r="BZ581" s="155"/>
      <c r="CA581" s="155"/>
      <c r="CB581" s="155"/>
      <c r="CC581" s="155"/>
      <c r="CD581" s="155"/>
      <c r="CE581" s="155"/>
      <c r="CF581" s="155"/>
      <c r="CG581" s="155"/>
      <c r="CH581" s="155"/>
      <c r="CI581" s="10"/>
    </row>
    <row r="582" spans="1:87" x14ac:dyDescent="0.2">
      <c r="A582" s="8"/>
      <c r="B582" s="218"/>
      <c r="C582" s="218"/>
      <c r="D582" s="155"/>
      <c r="E582" s="155"/>
      <c r="F582" s="155"/>
      <c r="G582" s="155"/>
      <c r="H582" s="230"/>
      <c r="I582" s="257"/>
      <c r="J582" s="257"/>
      <c r="K582" s="218"/>
      <c r="L582" s="218"/>
      <c r="M582" s="247"/>
      <c r="N582" s="247"/>
      <c r="O582" s="247"/>
      <c r="P582" s="247"/>
      <c r="Q582" s="218"/>
      <c r="R582" s="155"/>
      <c r="S582" s="155"/>
      <c r="T582" s="155"/>
      <c r="U582" s="155"/>
      <c r="V582" s="155"/>
      <c r="W582" s="155"/>
      <c r="X582" s="155"/>
      <c r="Y582" s="155"/>
      <c r="Z582" s="155"/>
      <c r="AA582" s="155"/>
      <c r="AB582" s="155"/>
      <c r="AC582" s="155"/>
      <c r="AD582" s="155"/>
      <c r="AE582" s="155"/>
      <c r="AF582" s="155"/>
      <c r="AG582" s="155"/>
      <c r="AH582" s="155"/>
      <c r="AI582" s="155"/>
      <c r="AJ582" s="155"/>
      <c r="AK582" s="155"/>
      <c r="AL582" s="155"/>
      <c r="AM582" s="155"/>
      <c r="AN582" s="155"/>
      <c r="AO582" s="155"/>
      <c r="AP582" s="155"/>
      <c r="AQ582" s="155"/>
      <c r="AR582" s="155"/>
      <c r="AS582" s="155"/>
      <c r="AT582" s="155"/>
      <c r="AU582" s="155"/>
      <c r="AV582" s="155"/>
      <c r="AW582" s="155"/>
      <c r="AX582" s="155"/>
      <c r="AY582" s="155"/>
      <c r="AZ582" s="155"/>
      <c r="BA582" s="155"/>
      <c r="BB582" s="155"/>
      <c r="BC582" s="155"/>
      <c r="BD582" s="155"/>
      <c r="BE582" s="155"/>
      <c r="BF582" s="155"/>
      <c r="BG582" s="155"/>
      <c r="BH582" s="155"/>
      <c r="BI582" s="155"/>
      <c r="BJ582" s="155"/>
      <c r="BK582" s="155"/>
      <c r="BL582" s="155"/>
      <c r="BM582" s="155"/>
      <c r="BN582" s="155"/>
      <c r="BO582" s="155"/>
      <c r="BP582" s="155"/>
      <c r="BQ582" s="155"/>
      <c r="BR582" s="155"/>
      <c r="BS582" s="155"/>
      <c r="BT582" s="155"/>
      <c r="BU582" s="155"/>
      <c r="BV582" s="155"/>
      <c r="BW582" s="155"/>
      <c r="BX582" s="155"/>
      <c r="BY582" s="155"/>
      <c r="BZ582" s="155"/>
      <c r="CA582" s="155"/>
      <c r="CB582" s="155"/>
      <c r="CC582" s="155"/>
      <c r="CD582" s="155"/>
      <c r="CE582" s="155"/>
      <c r="CF582" s="155"/>
      <c r="CG582" s="155"/>
      <c r="CH582" s="155"/>
      <c r="CI582" s="10"/>
    </row>
    <row r="583" spans="1:87" x14ac:dyDescent="0.2">
      <c r="A583" s="8"/>
      <c r="B583" s="218"/>
      <c r="C583" s="218"/>
      <c r="D583" s="155"/>
      <c r="E583" s="155"/>
      <c r="F583" s="155"/>
      <c r="G583" s="155"/>
      <c r="H583" s="230"/>
      <c r="I583" s="257"/>
      <c r="J583" s="257"/>
      <c r="K583" s="218"/>
      <c r="L583" s="218"/>
      <c r="M583" s="247"/>
      <c r="N583" s="247"/>
      <c r="O583" s="247"/>
      <c r="P583" s="247"/>
      <c r="Q583" s="218"/>
      <c r="R583" s="155"/>
      <c r="S583" s="155"/>
      <c r="T583" s="155"/>
      <c r="U583" s="155"/>
      <c r="V583" s="155"/>
      <c r="W583" s="155"/>
      <c r="X583" s="155"/>
      <c r="Y583" s="155"/>
      <c r="Z583" s="155"/>
      <c r="AA583" s="155"/>
      <c r="AB583" s="155"/>
      <c r="AC583" s="155"/>
      <c r="AD583" s="155"/>
      <c r="AE583" s="155"/>
      <c r="AF583" s="155"/>
      <c r="AG583" s="155"/>
      <c r="AH583" s="155"/>
      <c r="AI583" s="155"/>
      <c r="AJ583" s="155"/>
      <c r="AK583" s="155"/>
      <c r="AL583" s="155"/>
      <c r="AM583" s="155"/>
      <c r="AN583" s="155"/>
      <c r="AO583" s="155"/>
      <c r="AP583" s="155"/>
      <c r="AQ583" s="155"/>
      <c r="AR583" s="155"/>
      <c r="AS583" s="155"/>
      <c r="AT583" s="155"/>
      <c r="AU583" s="155"/>
      <c r="AV583" s="155"/>
      <c r="AW583" s="155"/>
      <c r="AX583" s="155"/>
      <c r="AY583" s="155"/>
      <c r="AZ583" s="155"/>
      <c r="BA583" s="155"/>
      <c r="BB583" s="155"/>
      <c r="BC583" s="155"/>
      <c r="BD583" s="155"/>
      <c r="BE583" s="155"/>
      <c r="BF583" s="155"/>
      <c r="BG583" s="155"/>
      <c r="BH583" s="155"/>
      <c r="BI583" s="155"/>
      <c r="BJ583" s="155"/>
      <c r="BK583" s="155"/>
      <c r="BL583" s="155"/>
      <c r="BM583" s="155"/>
      <c r="BN583" s="155"/>
      <c r="BO583" s="155"/>
      <c r="BP583" s="155"/>
      <c r="BQ583" s="155"/>
      <c r="BR583" s="155"/>
      <c r="BS583" s="155"/>
      <c r="BT583" s="155"/>
      <c r="BU583" s="155"/>
      <c r="BV583" s="155"/>
      <c r="BW583" s="155"/>
      <c r="BX583" s="155"/>
      <c r="BY583" s="155"/>
      <c r="BZ583" s="155"/>
      <c r="CA583" s="155"/>
      <c r="CB583" s="155"/>
      <c r="CC583" s="155"/>
      <c r="CD583" s="155"/>
      <c r="CE583" s="155"/>
      <c r="CF583" s="155"/>
      <c r="CG583" s="155"/>
      <c r="CH583" s="155"/>
      <c r="CI583" s="10"/>
    </row>
    <row r="584" spans="1:87" x14ac:dyDescent="0.2">
      <c r="A584" s="8"/>
      <c r="B584" s="218"/>
      <c r="C584" s="218"/>
      <c r="D584" s="155"/>
      <c r="E584" s="155"/>
      <c r="F584" s="155"/>
      <c r="G584" s="155"/>
      <c r="H584" s="230"/>
      <c r="I584" s="257"/>
      <c r="J584" s="257"/>
      <c r="K584" s="218"/>
      <c r="L584" s="218"/>
      <c r="M584" s="247"/>
      <c r="N584" s="247"/>
      <c r="O584" s="247"/>
      <c r="P584" s="247"/>
      <c r="Q584" s="218"/>
      <c r="R584" s="155"/>
      <c r="S584" s="155"/>
      <c r="T584" s="155"/>
      <c r="U584" s="155"/>
      <c r="V584" s="155"/>
      <c r="W584" s="155"/>
      <c r="X584" s="155"/>
      <c r="Y584" s="155"/>
      <c r="Z584" s="155"/>
      <c r="AA584" s="155"/>
      <c r="AB584" s="155"/>
      <c r="AC584" s="155"/>
      <c r="AD584" s="155"/>
      <c r="AE584" s="155"/>
      <c r="AF584" s="155"/>
      <c r="AG584" s="155"/>
      <c r="AH584" s="155"/>
      <c r="AI584" s="155"/>
      <c r="AJ584" s="155"/>
      <c r="AK584" s="155"/>
      <c r="AL584" s="155"/>
      <c r="AM584" s="155"/>
      <c r="AN584" s="155"/>
      <c r="AO584" s="155"/>
      <c r="AP584" s="155"/>
      <c r="AQ584" s="155"/>
      <c r="AR584" s="155"/>
      <c r="AS584" s="155"/>
      <c r="AT584" s="155"/>
      <c r="AU584" s="155"/>
      <c r="AV584" s="155"/>
      <c r="AW584" s="155"/>
      <c r="AX584" s="155"/>
      <c r="AY584" s="155"/>
      <c r="AZ584" s="155"/>
      <c r="BA584" s="155"/>
      <c r="BB584" s="155"/>
      <c r="BC584" s="155"/>
      <c r="BD584" s="155"/>
      <c r="BE584" s="155"/>
      <c r="BF584" s="155"/>
      <c r="BG584" s="155"/>
      <c r="BH584" s="155"/>
      <c r="BI584" s="155"/>
      <c r="BJ584" s="155"/>
      <c r="BK584" s="155"/>
      <c r="BL584" s="155"/>
      <c r="BM584" s="155"/>
      <c r="BN584" s="155"/>
      <c r="BO584" s="155"/>
      <c r="BP584" s="155"/>
      <c r="BQ584" s="155"/>
      <c r="BR584" s="155"/>
      <c r="BS584" s="155"/>
      <c r="BT584" s="155"/>
      <c r="BU584" s="155"/>
      <c r="BV584" s="155"/>
      <c r="BW584" s="155"/>
      <c r="BX584" s="155"/>
      <c r="BY584" s="155"/>
      <c r="BZ584" s="155"/>
      <c r="CA584" s="155"/>
      <c r="CB584" s="155"/>
      <c r="CC584" s="155"/>
      <c r="CD584" s="155"/>
      <c r="CE584" s="155"/>
      <c r="CF584" s="155"/>
      <c r="CG584" s="155"/>
      <c r="CH584" s="155"/>
      <c r="CI584" s="10"/>
    </row>
    <row r="585" spans="1:87" x14ac:dyDescent="0.2">
      <c r="A585" s="8"/>
      <c r="B585" s="218"/>
      <c r="C585" s="218"/>
      <c r="D585" s="155"/>
      <c r="E585" s="155"/>
      <c r="F585" s="155"/>
      <c r="G585" s="155"/>
      <c r="H585" s="230"/>
      <c r="I585" s="257"/>
      <c r="J585" s="257"/>
      <c r="K585" s="218"/>
      <c r="L585" s="218"/>
      <c r="M585" s="247"/>
      <c r="N585" s="247"/>
      <c r="O585" s="247"/>
      <c r="P585" s="247"/>
      <c r="Q585" s="218"/>
      <c r="R585" s="155"/>
      <c r="S585" s="155"/>
      <c r="T585" s="155"/>
      <c r="U585" s="155"/>
      <c r="V585" s="155"/>
      <c r="W585" s="155"/>
      <c r="X585" s="155"/>
      <c r="Y585" s="155"/>
      <c r="Z585" s="155"/>
      <c r="AA585" s="155"/>
      <c r="AB585" s="155"/>
      <c r="AC585" s="155"/>
      <c r="AD585" s="155"/>
      <c r="AE585" s="155"/>
      <c r="AF585" s="155"/>
      <c r="AG585" s="155"/>
      <c r="AH585" s="155"/>
      <c r="AI585" s="155"/>
      <c r="AJ585" s="155"/>
      <c r="AK585" s="155"/>
      <c r="AL585" s="155"/>
      <c r="AM585" s="155"/>
      <c r="AN585" s="155"/>
      <c r="AO585" s="155"/>
      <c r="AP585" s="155"/>
      <c r="AQ585" s="155"/>
      <c r="AR585" s="155"/>
      <c r="AS585" s="155"/>
      <c r="AT585" s="155"/>
      <c r="AU585" s="155"/>
      <c r="AV585" s="155"/>
      <c r="AW585" s="155"/>
      <c r="AX585" s="155"/>
      <c r="AY585" s="155"/>
      <c r="AZ585" s="155"/>
      <c r="BA585" s="155"/>
      <c r="BB585" s="155"/>
      <c r="BC585" s="155"/>
      <c r="BD585" s="155"/>
      <c r="BE585" s="155"/>
      <c r="BF585" s="155"/>
      <c r="BG585" s="155"/>
      <c r="BH585" s="155"/>
      <c r="BI585" s="155"/>
      <c r="BJ585" s="155"/>
      <c r="BK585" s="155"/>
      <c r="BL585" s="155"/>
      <c r="BM585" s="155"/>
      <c r="BN585" s="155"/>
      <c r="BO585" s="155"/>
      <c r="BP585" s="155"/>
      <c r="BQ585" s="155"/>
      <c r="BR585" s="155"/>
      <c r="BS585" s="155"/>
      <c r="BT585" s="155"/>
      <c r="BU585" s="155"/>
      <c r="BV585" s="155"/>
      <c r="BW585" s="155"/>
      <c r="BX585" s="155"/>
      <c r="BY585" s="155"/>
      <c r="BZ585" s="155"/>
      <c r="CA585" s="155"/>
      <c r="CB585" s="155"/>
      <c r="CC585" s="155"/>
      <c r="CD585" s="155"/>
      <c r="CE585" s="155"/>
      <c r="CF585" s="155"/>
      <c r="CG585" s="155"/>
      <c r="CH585" s="155"/>
      <c r="CI585" s="10"/>
    </row>
    <row r="586" spans="1:87" x14ac:dyDescent="0.2">
      <c r="A586" s="8"/>
      <c r="B586" s="218"/>
      <c r="C586" s="218"/>
      <c r="D586" s="155"/>
      <c r="E586" s="155"/>
      <c r="F586" s="155"/>
      <c r="G586" s="155"/>
      <c r="H586" s="230"/>
      <c r="I586" s="257"/>
      <c r="J586" s="257"/>
      <c r="K586" s="218"/>
      <c r="L586" s="218"/>
      <c r="M586" s="247"/>
      <c r="N586" s="247"/>
      <c r="O586" s="247"/>
      <c r="P586" s="247"/>
      <c r="Q586" s="218"/>
      <c r="R586" s="155"/>
      <c r="S586" s="155"/>
      <c r="T586" s="155"/>
      <c r="U586" s="155"/>
      <c r="V586" s="155"/>
      <c r="W586" s="155"/>
      <c r="X586" s="155"/>
      <c r="Y586" s="155"/>
      <c r="Z586" s="155"/>
      <c r="AA586" s="155"/>
      <c r="AB586" s="155"/>
      <c r="AC586" s="155"/>
      <c r="AD586" s="155"/>
      <c r="AE586" s="155"/>
      <c r="AF586" s="155"/>
      <c r="AG586" s="155"/>
      <c r="AH586" s="155"/>
      <c r="AI586" s="155"/>
      <c r="AJ586" s="155"/>
      <c r="AK586" s="155"/>
      <c r="AL586" s="155"/>
      <c r="AM586" s="155"/>
      <c r="AN586" s="155"/>
      <c r="AO586" s="155"/>
      <c r="AP586" s="155"/>
      <c r="AQ586" s="155"/>
      <c r="AR586" s="155"/>
      <c r="AS586" s="155"/>
      <c r="AT586" s="155"/>
      <c r="AU586" s="155"/>
      <c r="AV586" s="155"/>
      <c r="AW586" s="155"/>
      <c r="AX586" s="155"/>
      <c r="AY586" s="155"/>
      <c r="AZ586" s="155"/>
      <c r="BA586" s="155"/>
      <c r="BB586" s="155"/>
      <c r="BC586" s="155"/>
      <c r="BD586" s="155"/>
      <c r="BE586" s="155"/>
      <c r="BF586" s="155"/>
      <c r="BG586" s="155"/>
      <c r="BH586" s="155"/>
      <c r="BI586" s="155"/>
      <c r="BJ586" s="155"/>
      <c r="BK586" s="155"/>
      <c r="BL586" s="155"/>
      <c r="BM586" s="155"/>
      <c r="BN586" s="155"/>
      <c r="BO586" s="155"/>
      <c r="BP586" s="155"/>
      <c r="BQ586" s="155"/>
      <c r="BR586" s="155"/>
      <c r="BS586" s="155"/>
      <c r="BT586" s="155"/>
      <c r="BU586" s="155"/>
      <c r="BV586" s="155"/>
      <c r="BW586" s="155"/>
      <c r="BX586" s="155"/>
      <c r="BY586" s="155"/>
      <c r="BZ586" s="155"/>
      <c r="CA586" s="155"/>
      <c r="CB586" s="155"/>
      <c r="CC586" s="155"/>
      <c r="CD586" s="155"/>
      <c r="CE586" s="155"/>
      <c r="CF586" s="155"/>
      <c r="CG586" s="155"/>
      <c r="CH586" s="155"/>
      <c r="CI586" s="10"/>
    </row>
    <row r="587" spans="1:87" x14ac:dyDescent="0.2">
      <c r="A587" s="8"/>
      <c r="B587" s="218"/>
      <c r="C587" s="218"/>
      <c r="D587" s="155"/>
      <c r="E587" s="155"/>
      <c r="F587" s="155"/>
      <c r="G587" s="155"/>
      <c r="H587" s="230"/>
      <c r="I587" s="257"/>
      <c r="J587" s="257"/>
      <c r="K587" s="218"/>
      <c r="L587" s="218"/>
      <c r="M587" s="247"/>
      <c r="N587" s="247"/>
      <c r="O587" s="247"/>
      <c r="P587" s="247"/>
      <c r="Q587" s="218"/>
      <c r="R587" s="155"/>
      <c r="S587" s="155"/>
      <c r="T587" s="155"/>
      <c r="U587" s="155"/>
      <c r="V587" s="155"/>
      <c r="W587" s="155"/>
      <c r="X587" s="155"/>
      <c r="Y587" s="155"/>
      <c r="Z587" s="155"/>
      <c r="AA587" s="155"/>
      <c r="AB587" s="155"/>
      <c r="AC587" s="155"/>
      <c r="AD587" s="155"/>
      <c r="AE587" s="155"/>
      <c r="AF587" s="155"/>
      <c r="AG587" s="155"/>
      <c r="AH587" s="155"/>
      <c r="AI587" s="155"/>
      <c r="AJ587" s="155"/>
      <c r="AK587" s="155"/>
      <c r="AL587" s="155"/>
      <c r="AM587" s="155"/>
      <c r="AN587" s="155"/>
      <c r="AO587" s="155"/>
      <c r="AP587" s="155"/>
      <c r="AQ587" s="155"/>
      <c r="AR587" s="155"/>
      <c r="AS587" s="155"/>
      <c r="AT587" s="155"/>
      <c r="AU587" s="155"/>
      <c r="AV587" s="155"/>
      <c r="AW587" s="155"/>
      <c r="AX587" s="155"/>
      <c r="AY587" s="155"/>
      <c r="AZ587" s="155"/>
      <c r="BA587" s="155"/>
      <c r="BB587" s="155"/>
      <c r="BC587" s="155"/>
      <c r="BD587" s="155"/>
      <c r="BE587" s="155"/>
      <c r="BF587" s="155"/>
      <c r="BG587" s="155"/>
      <c r="BH587" s="155"/>
      <c r="BI587" s="155"/>
      <c r="BJ587" s="155"/>
      <c r="BK587" s="155"/>
      <c r="BL587" s="155"/>
      <c r="BM587" s="155"/>
      <c r="BN587" s="155"/>
      <c r="BO587" s="155"/>
      <c r="BP587" s="155"/>
      <c r="BQ587" s="155"/>
      <c r="BR587" s="155"/>
      <c r="BS587" s="155"/>
      <c r="BT587" s="155"/>
      <c r="BU587" s="155"/>
      <c r="BV587" s="155"/>
      <c r="BW587" s="155"/>
      <c r="BX587" s="155"/>
      <c r="BY587" s="155"/>
      <c r="BZ587" s="155"/>
      <c r="CA587" s="155"/>
      <c r="CB587" s="155"/>
      <c r="CC587" s="155"/>
      <c r="CD587" s="155"/>
      <c r="CE587" s="155"/>
      <c r="CF587" s="155"/>
      <c r="CG587" s="155"/>
      <c r="CH587" s="155"/>
      <c r="CI587" s="10"/>
    </row>
    <row r="588" spans="1:87" x14ac:dyDescent="0.2">
      <c r="A588" s="8"/>
      <c r="B588" s="218"/>
      <c r="C588" s="218"/>
      <c r="D588" s="155"/>
      <c r="E588" s="155"/>
      <c r="F588" s="155"/>
      <c r="G588" s="155"/>
      <c r="H588" s="230"/>
      <c r="I588" s="257"/>
      <c r="J588" s="257"/>
      <c r="K588" s="218"/>
      <c r="L588" s="218"/>
      <c r="M588" s="247"/>
      <c r="N588" s="247"/>
      <c r="O588" s="247"/>
      <c r="P588" s="247"/>
      <c r="Q588" s="218"/>
      <c r="R588" s="155"/>
      <c r="S588" s="155"/>
      <c r="T588" s="155"/>
      <c r="U588" s="155"/>
      <c r="V588" s="155"/>
      <c r="W588" s="155"/>
      <c r="X588" s="155"/>
      <c r="Y588" s="155"/>
      <c r="Z588" s="155"/>
      <c r="AA588" s="155"/>
      <c r="AB588" s="155"/>
      <c r="AC588" s="155"/>
      <c r="AD588" s="155"/>
      <c r="AE588" s="155"/>
      <c r="AF588" s="155"/>
      <c r="AG588" s="155"/>
      <c r="AH588" s="155"/>
      <c r="AI588" s="155"/>
      <c r="AJ588" s="155"/>
      <c r="AK588" s="155"/>
      <c r="AL588" s="155"/>
      <c r="AM588" s="155"/>
      <c r="AN588" s="155"/>
      <c r="AO588" s="155"/>
      <c r="AP588" s="155"/>
      <c r="AQ588" s="155"/>
      <c r="AR588" s="155"/>
      <c r="AS588" s="155"/>
      <c r="AT588" s="155"/>
      <c r="AU588" s="155"/>
      <c r="AV588" s="155"/>
      <c r="AW588" s="155"/>
      <c r="AX588" s="155"/>
      <c r="AY588" s="155"/>
      <c r="AZ588" s="155"/>
      <c r="BA588" s="155"/>
      <c r="BB588" s="155"/>
      <c r="BC588" s="155"/>
      <c r="BD588" s="155"/>
      <c r="BE588" s="155"/>
      <c r="BF588" s="155"/>
      <c r="BG588" s="155"/>
      <c r="BH588" s="155"/>
      <c r="BI588" s="155"/>
      <c r="BJ588" s="155"/>
      <c r="BK588" s="155"/>
      <c r="BL588" s="155"/>
      <c r="BM588" s="155"/>
      <c r="BN588" s="155"/>
      <c r="BO588" s="155"/>
      <c r="BP588" s="155"/>
      <c r="BQ588" s="155"/>
      <c r="BR588" s="155"/>
      <c r="BS588" s="155"/>
      <c r="BT588" s="155"/>
      <c r="BU588" s="155"/>
      <c r="BV588" s="155"/>
      <c r="BW588" s="155"/>
      <c r="BX588" s="155"/>
      <c r="BY588" s="155"/>
      <c r="BZ588" s="155"/>
      <c r="CA588" s="155"/>
      <c r="CB588" s="155"/>
      <c r="CC588" s="155"/>
      <c r="CD588" s="155"/>
      <c r="CE588" s="155"/>
      <c r="CF588" s="155"/>
      <c r="CG588" s="155"/>
      <c r="CH588" s="155"/>
      <c r="CI588" s="10"/>
    </row>
    <row r="589" spans="1:87" x14ac:dyDescent="0.2">
      <c r="A589" s="8"/>
      <c r="B589" s="218"/>
      <c r="C589" s="218"/>
      <c r="D589" s="155"/>
      <c r="E589" s="155"/>
      <c r="F589" s="155"/>
      <c r="G589" s="155"/>
      <c r="H589" s="230"/>
      <c r="I589" s="257"/>
      <c r="J589" s="257"/>
      <c r="K589" s="218"/>
      <c r="L589" s="218"/>
      <c r="M589" s="247"/>
      <c r="N589" s="247"/>
      <c r="O589" s="247"/>
      <c r="P589" s="247"/>
      <c r="Q589" s="218"/>
      <c r="R589" s="155"/>
      <c r="S589" s="155"/>
      <c r="T589" s="155"/>
      <c r="U589" s="155"/>
      <c r="V589" s="155"/>
      <c r="W589" s="155"/>
      <c r="X589" s="155"/>
      <c r="Y589" s="155"/>
      <c r="Z589" s="155"/>
      <c r="AA589" s="155"/>
      <c r="AB589" s="155"/>
      <c r="AC589" s="155"/>
      <c r="AD589" s="155"/>
      <c r="AE589" s="155"/>
      <c r="AF589" s="155"/>
      <c r="AG589" s="155"/>
      <c r="AH589" s="155"/>
      <c r="AI589" s="155"/>
      <c r="AJ589" s="155"/>
      <c r="AK589" s="155"/>
      <c r="AL589" s="155"/>
      <c r="AM589" s="155"/>
      <c r="AN589" s="155"/>
      <c r="AO589" s="155"/>
      <c r="AP589" s="155"/>
      <c r="AQ589" s="155"/>
      <c r="AR589" s="155"/>
      <c r="AS589" s="155"/>
      <c r="AT589" s="155"/>
      <c r="AU589" s="155"/>
      <c r="AV589" s="155"/>
      <c r="AW589" s="155"/>
      <c r="AX589" s="155"/>
      <c r="AY589" s="155"/>
      <c r="AZ589" s="155"/>
      <c r="BA589" s="155"/>
      <c r="BB589" s="155"/>
      <c r="BC589" s="155"/>
      <c r="BD589" s="155"/>
      <c r="BE589" s="155"/>
      <c r="BF589" s="155"/>
      <c r="BG589" s="155"/>
      <c r="BH589" s="155"/>
      <c r="BI589" s="155"/>
      <c r="BJ589" s="155"/>
      <c r="BK589" s="155"/>
      <c r="BL589" s="155"/>
      <c r="BM589" s="155"/>
      <c r="BN589" s="155"/>
      <c r="BO589" s="155"/>
      <c r="BP589" s="155"/>
      <c r="BQ589" s="155"/>
      <c r="BR589" s="155"/>
      <c r="BS589" s="155"/>
      <c r="BT589" s="155"/>
      <c r="BU589" s="155"/>
      <c r="BV589" s="155"/>
      <c r="BW589" s="155"/>
      <c r="BX589" s="155"/>
      <c r="BY589" s="155"/>
      <c r="BZ589" s="155"/>
      <c r="CA589" s="155"/>
      <c r="CB589" s="155"/>
      <c r="CC589" s="155"/>
      <c r="CD589" s="155"/>
      <c r="CE589" s="155"/>
      <c r="CF589" s="155"/>
      <c r="CG589" s="155"/>
      <c r="CH589" s="155"/>
      <c r="CI589" s="10"/>
    </row>
    <row r="590" spans="1:87" x14ac:dyDescent="0.2">
      <c r="A590" s="8"/>
      <c r="B590" s="218"/>
      <c r="C590" s="218"/>
      <c r="D590" s="155"/>
      <c r="E590" s="155"/>
      <c r="F590" s="155"/>
      <c r="G590" s="155"/>
      <c r="H590" s="230"/>
      <c r="I590" s="257"/>
      <c r="J590" s="257"/>
      <c r="K590" s="218"/>
      <c r="L590" s="218"/>
      <c r="M590" s="247"/>
      <c r="N590" s="247"/>
      <c r="O590" s="247"/>
      <c r="P590" s="247"/>
      <c r="Q590" s="218"/>
      <c r="R590" s="155"/>
      <c r="S590" s="155"/>
      <c r="T590" s="155"/>
      <c r="U590" s="155"/>
      <c r="V590" s="155"/>
      <c r="W590" s="155"/>
      <c r="X590" s="155"/>
      <c r="Y590" s="155"/>
      <c r="Z590" s="155"/>
      <c r="AA590" s="155"/>
      <c r="AB590" s="155"/>
      <c r="AC590" s="155"/>
      <c r="AD590" s="155"/>
      <c r="AE590" s="155"/>
      <c r="AF590" s="155"/>
      <c r="AG590" s="155"/>
      <c r="AH590" s="155"/>
      <c r="AI590" s="155"/>
      <c r="AJ590" s="155"/>
      <c r="AK590" s="155"/>
      <c r="AL590" s="155"/>
      <c r="AM590" s="155"/>
      <c r="AN590" s="155"/>
      <c r="AO590" s="155"/>
      <c r="AP590" s="155"/>
      <c r="AQ590" s="155"/>
      <c r="AR590" s="155"/>
      <c r="AS590" s="155"/>
      <c r="AT590" s="155"/>
      <c r="AU590" s="155"/>
      <c r="AV590" s="155"/>
      <c r="AW590" s="155"/>
      <c r="AX590" s="155"/>
      <c r="AY590" s="155"/>
      <c r="AZ590" s="155"/>
      <c r="BA590" s="155"/>
      <c r="BB590" s="155"/>
      <c r="BC590" s="155"/>
      <c r="BD590" s="155"/>
      <c r="BE590" s="155"/>
      <c r="BF590" s="155"/>
      <c r="BG590" s="155"/>
      <c r="BH590" s="155"/>
      <c r="BI590" s="155"/>
      <c r="BJ590" s="155"/>
      <c r="BK590" s="155"/>
      <c r="BL590" s="155"/>
      <c r="BM590" s="155"/>
      <c r="BN590" s="155"/>
      <c r="BO590" s="155"/>
      <c r="BP590" s="155"/>
      <c r="BQ590" s="155"/>
      <c r="BR590" s="155"/>
      <c r="BS590" s="155"/>
      <c r="BT590" s="155"/>
      <c r="BU590" s="155"/>
      <c r="BV590" s="155"/>
      <c r="BW590" s="155"/>
      <c r="BX590" s="155"/>
      <c r="BY590" s="155"/>
      <c r="BZ590" s="155"/>
      <c r="CA590" s="155"/>
      <c r="CB590" s="155"/>
      <c r="CC590" s="155"/>
      <c r="CD590" s="155"/>
      <c r="CE590" s="155"/>
      <c r="CF590" s="155"/>
      <c r="CG590" s="155"/>
      <c r="CH590" s="155"/>
      <c r="CI590" s="10"/>
    </row>
    <row r="591" spans="1:87" x14ac:dyDescent="0.2">
      <c r="A591" s="8"/>
      <c r="B591" s="218"/>
      <c r="C591" s="218"/>
      <c r="D591" s="155"/>
      <c r="E591" s="155"/>
      <c r="F591" s="155"/>
      <c r="G591" s="155"/>
      <c r="H591" s="230"/>
      <c r="I591" s="257"/>
      <c r="J591" s="257"/>
      <c r="K591" s="218"/>
      <c r="L591" s="218"/>
      <c r="M591" s="247"/>
      <c r="N591" s="247"/>
      <c r="O591" s="247"/>
      <c r="P591" s="247"/>
      <c r="Q591" s="218"/>
      <c r="R591" s="155"/>
      <c r="S591" s="155"/>
      <c r="T591" s="155"/>
      <c r="U591" s="155"/>
      <c r="V591" s="155"/>
      <c r="W591" s="155"/>
      <c r="X591" s="155"/>
      <c r="Y591" s="155"/>
      <c r="Z591" s="155"/>
      <c r="AA591" s="155"/>
      <c r="AB591" s="155"/>
      <c r="AC591" s="155"/>
      <c r="AD591" s="155"/>
      <c r="AE591" s="155"/>
      <c r="AF591" s="155"/>
      <c r="AG591" s="155"/>
      <c r="AH591" s="155"/>
      <c r="AI591" s="155"/>
      <c r="AJ591" s="155"/>
      <c r="AK591" s="155"/>
      <c r="AL591" s="155"/>
      <c r="AM591" s="155"/>
      <c r="AN591" s="155"/>
      <c r="AO591" s="155"/>
      <c r="AP591" s="155"/>
      <c r="AQ591" s="155"/>
      <c r="AR591" s="155"/>
      <c r="AS591" s="155"/>
      <c r="AT591" s="155"/>
      <c r="AU591" s="155"/>
      <c r="AV591" s="155"/>
      <c r="AW591" s="155"/>
      <c r="AX591" s="155"/>
      <c r="AY591" s="155"/>
      <c r="AZ591" s="155"/>
      <c r="BA591" s="155"/>
      <c r="BB591" s="155"/>
      <c r="BC591" s="155"/>
      <c r="BD591" s="155"/>
      <c r="BE591" s="155"/>
      <c r="BF591" s="155"/>
      <c r="BG591" s="155"/>
      <c r="BH591" s="155"/>
      <c r="BI591" s="155"/>
      <c r="BJ591" s="155"/>
      <c r="BK591" s="155"/>
      <c r="BL591" s="155"/>
      <c r="BM591" s="155"/>
      <c r="BN591" s="155"/>
      <c r="BO591" s="155"/>
      <c r="BP591" s="155"/>
      <c r="BQ591" s="155"/>
      <c r="BR591" s="155"/>
      <c r="BS591" s="155"/>
      <c r="BT591" s="155"/>
      <c r="BU591" s="155"/>
      <c r="BV591" s="155"/>
      <c r="BW591" s="155"/>
      <c r="BX591" s="155"/>
      <c r="BY591" s="155"/>
      <c r="BZ591" s="155"/>
      <c r="CA591" s="155"/>
      <c r="CB591" s="155"/>
      <c r="CC591" s="155"/>
      <c r="CD591" s="155"/>
      <c r="CE591" s="155"/>
      <c r="CF591" s="155"/>
      <c r="CG591" s="155"/>
      <c r="CH591" s="155"/>
      <c r="CI591" s="10"/>
    </row>
    <row r="592" spans="1:87" x14ac:dyDescent="0.2">
      <c r="A592" s="8"/>
      <c r="B592" s="218"/>
      <c r="C592" s="218"/>
      <c r="D592" s="155"/>
      <c r="E592" s="155"/>
      <c r="F592" s="155"/>
      <c r="G592" s="155"/>
      <c r="H592" s="230"/>
      <c r="I592" s="257"/>
      <c r="J592" s="257"/>
      <c r="K592" s="218"/>
      <c r="L592" s="218"/>
      <c r="M592" s="247"/>
      <c r="N592" s="247"/>
      <c r="O592" s="247"/>
      <c r="P592" s="247"/>
      <c r="Q592" s="218"/>
      <c r="R592" s="155"/>
      <c r="S592" s="155"/>
      <c r="T592" s="155"/>
      <c r="U592" s="155"/>
      <c r="V592" s="155"/>
      <c r="W592" s="155"/>
      <c r="X592" s="155"/>
      <c r="Y592" s="155"/>
      <c r="Z592" s="155"/>
      <c r="AA592" s="155"/>
      <c r="AB592" s="155"/>
      <c r="AC592" s="155"/>
      <c r="AD592" s="155"/>
      <c r="AE592" s="155"/>
      <c r="AF592" s="155"/>
      <c r="AG592" s="155"/>
      <c r="AH592" s="155"/>
      <c r="AI592" s="155"/>
      <c r="AJ592" s="155"/>
      <c r="AK592" s="155"/>
      <c r="AL592" s="155"/>
      <c r="AM592" s="155"/>
      <c r="AN592" s="155"/>
      <c r="AO592" s="155"/>
      <c r="AP592" s="155"/>
      <c r="AQ592" s="155"/>
      <c r="AR592" s="155"/>
      <c r="AS592" s="155"/>
      <c r="AT592" s="155"/>
      <c r="AU592" s="155"/>
      <c r="AV592" s="155"/>
      <c r="AW592" s="155"/>
      <c r="AX592" s="155"/>
      <c r="AY592" s="155"/>
      <c r="AZ592" s="155"/>
      <c r="BA592" s="155"/>
      <c r="BB592" s="155"/>
      <c r="BC592" s="155"/>
      <c r="BD592" s="155"/>
      <c r="BE592" s="155"/>
      <c r="BF592" s="155"/>
      <c r="BG592" s="155"/>
      <c r="BH592" s="155"/>
      <c r="BI592" s="155"/>
      <c r="BJ592" s="155"/>
      <c r="BK592" s="155"/>
      <c r="BL592" s="155"/>
      <c r="BM592" s="155"/>
      <c r="BN592" s="155"/>
      <c r="BO592" s="155"/>
      <c r="BP592" s="155"/>
      <c r="BQ592" s="155"/>
      <c r="BR592" s="155"/>
      <c r="BS592" s="155"/>
      <c r="BT592" s="155"/>
      <c r="BU592" s="155"/>
      <c r="BV592" s="155"/>
      <c r="BW592" s="155"/>
      <c r="BX592" s="155"/>
      <c r="BY592" s="155"/>
      <c r="BZ592" s="155"/>
      <c r="CA592" s="155"/>
      <c r="CB592" s="155"/>
      <c r="CC592" s="155"/>
      <c r="CD592" s="155"/>
      <c r="CE592" s="155"/>
      <c r="CF592" s="155"/>
      <c r="CG592" s="155"/>
      <c r="CH592" s="155"/>
      <c r="CI592" s="10"/>
    </row>
    <row r="593" spans="1:87" x14ac:dyDescent="0.2">
      <c r="A593" s="8"/>
      <c r="B593" s="218"/>
      <c r="C593" s="218"/>
      <c r="D593" s="155"/>
      <c r="E593" s="155"/>
      <c r="F593" s="155"/>
      <c r="G593" s="155"/>
      <c r="H593" s="230"/>
      <c r="I593" s="257"/>
      <c r="J593" s="257"/>
      <c r="K593" s="218"/>
      <c r="L593" s="218"/>
      <c r="M593" s="247"/>
      <c r="N593" s="247"/>
      <c r="O593" s="247"/>
      <c r="P593" s="247"/>
      <c r="Q593" s="218"/>
      <c r="R593" s="155"/>
      <c r="S593" s="155"/>
      <c r="T593" s="155"/>
      <c r="U593" s="155"/>
      <c r="V593" s="155"/>
      <c r="W593" s="155"/>
      <c r="X593" s="155"/>
      <c r="Y593" s="155"/>
      <c r="Z593" s="155"/>
      <c r="AA593" s="155"/>
      <c r="AB593" s="155"/>
      <c r="AC593" s="155"/>
      <c r="AD593" s="155"/>
      <c r="AE593" s="155"/>
      <c r="AF593" s="155"/>
      <c r="AG593" s="155"/>
      <c r="AH593" s="155"/>
      <c r="AI593" s="155"/>
      <c r="AJ593" s="155"/>
      <c r="AK593" s="155"/>
      <c r="AL593" s="155"/>
      <c r="AM593" s="155"/>
      <c r="AN593" s="155"/>
      <c r="AO593" s="155"/>
      <c r="AP593" s="155"/>
      <c r="AQ593" s="155"/>
      <c r="AR593" s="155"/>
      <c r="AS593" s="155"/>
      <c r="AT593" s="155"/>
      <c r="AU593" s="155"/>
      <c r="AV593" s="155"/>
      <c r="AW593" s="155"/>
      <c r="AX593" s="155"/>
      <c r="AY593" s="155"/>
      <c r="AZ593" s="155"/>
      <c r="BA593" s="155"/>
      <c r="BB593" s="155"/>
      <c r="BC593" s="155"/>
      <c r="BD593" s="155"/>
      <c r="BE593" s="155"/>
      <c r="BF593" s="155"/>
      <c r="BG593" s="155"/>
      <c r="BH593" s="155"/>
      <c r="BI593" s="155"/>
      <c r="BJ593" s="155"/>
      <c r="BK593" s="155"/>
      <c r="BL593" s="155"/>
      <c r="BM593" s="155"/>
      <c r="BN593" s="155"/>
      <c r="BO593" s="155"/>
      <c r="BP593" s="155"/>
      <c r="BQ593" s="155"/>
      <c r="BR593" s="155"/>
      <c r="BS593" s="155"/>
      <c r="BT593" s="155"/>
      <c r="BU593" s="155"/>
      <c r="BV593" s="155"/>
      <c r="BW593" s="155"/>
      <c r="BX593" s="155"/>
      <c r="BY593" s="155"/>
      <c r="BZ593" s="155"/>
      <c r="CA593" s="155"/>
      <c r="CB593" s="155"/>
      <c r="CC593" s="155"/>
      <c r="CD593" s="155"/>
      <c r="CE593" s="155"/>
      <c r="CF593" s="155"/>
      <c r="CG593" s="155"/>
      <c r="CH593" s="155"/>
      <c r="CI593" s="10"/>
    </row>
    <row r="594" spans="1:87" x14ac:dyDescent="0.2">
      <c r="A594" s="8"/>
      <c r="B594" s="218"/>
      <c r="C594" s="218"/>
      <c r="D594" s="155"/>
      <c r="E594" s="155"/>
      <c r="F594" s="155"/>
      <c r="G594" s="155"/>
      <c r="H594" s="230"/>
      <c r="I594" s="257"/>
      <c r="J594" s="257"/>
      <c r="K594" s="218"/>
      <c r="L594" s="218"/>
      <c r="M594" s="247"/>
      <c r="N594" s="247"/>
      <c r="O594" s="247"/>
      <c r="P594" s="247"/>
      <c r="Q594" s="218"/>
      <c r="R594" s="155"/>
      <c r="S594" s="155"/>
      <c r="T594" s="155"/>
      <c r="U594" s="155"/>
      <c r="V594" s="155"/>
      <c r="W594" s="155"/>
      <c r="X594" s="155"/>
      <c r="Y594" s="155"/>
      <c r="Z594" s="155"/>
      <c r="AA594" s="155"/>
      <c r="AB594" s="155"/>
      <c r="AC594" s="155"/>
      <c r="AD594" s="155"/>
      <c r="AE594" s="155"/>
      <c r="AF594" s="155"/>
      <c r="AG594" s="155"/>
      <c r="AH594" s="155"/>
      <c r="AI594" s="155"/>
      <c r="AJ594" s="155"/>
      <c r="AK594" s="155"/>
      <c r="AL594" s="155"/>
      <c r="AM594" s="155"/>
      <c r="AN594" s="155"/>
      <c r="AO594" s="155"/>
      <c r="AP594" s="155"/>
      <c r="AQ594" s="155"/>
      <c r="AR594" s="155"/>
      <c r="AS594" s="155"/>
      <c r="AT594" s="155"/>
      <c r="AU594" s="155"/>
      <c r="AV594" s="155"/>
      <c r="AW594" s="155"/>
      <c r="AX594" s="155"/>
      <c r="AY594" s="155"/>
      <c r="AZ594" s="155"/>
      <c r="BA594" s="155"/>
      <c r="BB594" s="155"/>
      <c r="BC594" s="155"/>
      <c r="BD594" s="155"/>
      <c r="BE594" s="155"/>
      <c r="BF594" s="155"/>
      <c r="BG594" s="155"/>
      <c r="BH594" s="155"/>
      <c r="BI594" s="155"/>
      <c r="BJ594" s="155"/>
      <c r="BK594" s="155"/>
      <c r="BL594" s="155"/>
      <c r="BM594" s="155"/>
      <c r="BN594" s="155"/>
      <c r="BO594" s="155"/>
      <c r="BP594" s="155"/>
      <c r="BQ594" s="155"/>
      <c r="BR594" s="155"/>
      <c r="BS594" s="155"/>
      <c r="BT594" s="155"/>
      <c r="BU594" s="155"/>
      <c r="BV594" s="155"/>
      <c r="BW594" s="155"/>
      <c r="BX594" s="155"/>
      <c r="BY594" s="155"/>
      <c r="BZ594" s="155"/>
      <c r="CA594" s="155"/>
      <c r="CB594" s="155"/>
      <c r="CC594" s="155"/>
      <c r="CD594" s="155"/>
      <c r="CE594" s="155"/>
      <c r="CF594" s="155"/>
      <c r="CG594" s="155"/>
      <c r="CH594" s="155"/>
      <c r="CI594" s="10"/>
    </row>
    <row r="595" spans="1:87" x14ac:dyDescent="0.2">
      <c r="A595" s="8"/>
      <c r="B595" s="218"/>
      <c r="C595" s="218"/>
      <c r="D595" s="155"/>
      <c r="E595" s="155"/>
      <c r="F595" s="155"/>
      <c r="G595" s="155"/>
      <c r="H595" s="230"/>
      <c r="I595" s="257"/>
      <c r="J595" s="257"/>
      <c r="K595" s="218"/>
      <c r="L595" s="218"/>
      <c r="M595" s="247"/>
      <c r="N595" s="247"/>
      <c r="O595" s="247"/>
      <c r="P595" s="247"/>
      <c r="Q595" s="218"/>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c r="CC595" s="155"/>
      <c r="CD595" s="155"/>
      <c r="CE595" s="155"/>
      <c r="CF595" s="155"/>
      <c r="CG595" s="155"/>
      <c r="CH595" s="155"/>
      <c r="CI595" s="10"/>
    </row>
    <row r="596" spans="1:87" x14ac:dyDescent="0.2">
      <c r="A596" s="8"/>
      <c r="B596" s="218"/>
      <c r="C596" s="218"/>
      <c r="D596" s="155"/>
      <c r="E596" s="155"/>
      <c r="F596" s="155"/>
      <c r="G596" s="155"/>
      <c r="H596" s="230"/>
      <c r="I596" s="257"/>
      <c r="J596" s="257"/>
      <c r="K596" s="218"/>
      <c r="L596" s="218"/>
      <c r="M596" s="247"/>
      <c r="N596" s="247"/>
      <c r="O596" s="247"/>
      <c r="P596" s="247"/>
      <c r="Q596" s="218"/>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c r="CC596" s="155"/>
      <c r="CD596" s="155"/>
      <c r="CE596" s="155"/>
      <c r="CF596" s="155"/>
      <c r="CG596" s="155"/>
      <c r="CH596" s="155"/>
      <c r="CI596" s="10"/>
    </row>
    <row r="597" spans="1:87" x14ac:dyDescent="0.2">
      <c r="A597" s="8"/>
      <c r="B597" s="218"/>
      <c r="C597" s="218"/>
      <c r="D597" s="155"/>
      <c r="E597" s="155"/>
      <c r="F597" s="155"/>
      <c r="G597" s="155"/>
      <c r="H597" s="230"/>
      <c r="I597" s="257"/>
      <c r="J597" s="257"/>
      <c r="K597" s="218"/>
      <c r="L597" s="218"/>
      <c r="M597" s="247"/>
      <c r="N597" s="247"/>
      <c r="O597" s="247"/>
      <c r="P597" s="247"/>
      <c r="Q597" s="218"/>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c r="CC597" s="155"/>
      <c r="CD597" s="155"/>
      <c r="CE597" s="155"/>
      <c r="CF597" s="155"/>
      <c r="CG597" s="155"/>
      <c r="CH597" s="155"/>
      <c r="CI597" s="10"/>
    </row>
    <row r="598" spans="1:87" x14ac:dyDescent="0.2">
      <c r="A598" s="8"/>
      <c r="B598" s="218"/>
      <c r="C598" s="218"/>
      <c r="D598" s="155"/>
      <c r="E598" s="155"/>
      <c r="F598" s="155"/>
      <c r="G598" s="155"/>
      <c r="H598" s="230"/>
      <c r="I598" s="257"/>
      <c r="J598" s="257"/>
      <c r="K598" s="218"/>
      <c r="L598" s="218"/>
      <c r="M598" s="247"/>
      <c r="N598" s="247"/>
      <c r="O598" s="247"/>
      <c r="P598" s="247"/>
      <c r="Q598" s="218"/>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c r="CC598" s="155"/>
      <c r="CD598" s="155"/>
      <c r="CE598" s="155"/>
      <c r="CF598" s="155"/>
      <c r="CG598" s="155"/>
      <c r="CH598" s="155"/>
      <c r="CI598" s="10"/>
    </row>
    <row r="599" spans="1:87" x14ac:dyDescent="0.2">
      <c r="A599" s="8"/>
      <c r="B599" s="218"/>
      <c r="C599" s="218"/>
      <c r="D599" s="155"/>
      <c r="E599" s="155"/>
      <c r="F599" s="155"/>
      <c r="G599" s="155"/>
      <c r="H599" s="230"/>
      <c r="I599" s="257"/>
      <c r="J599" s="257"/>
      <c r="K599" s="218"/>
      <c r="L599" s="218"/>
      <c r="M599" s="247"/>
      <c r="N599" s="247"/>
      <c r="O599" s="247"/>
      <c r="P599" s="247"/>
      <c r="Q599" s="218"/>
      <c r="R599" s="155"/>
      <c r="S599" s="155"/>
      <c r="T599" s="155"/>
      <c r="U599" s="155"/>
      <c r="V599" s="155"/>
      <c r="W599" s="155"/>
      <c r="X599" s="155"/>
      <c r="Y599" s="155"/>
      <c r="Z599" s="155"/>
      <c r="AA599" s="155"/>
      <c r="AB599" s="155"/>
      <c r="AC599" s="155"/>
      <c r="AD599" s="155"/>
      <c r="AE599" s="155"/>
      <c r="AF599" s="155"/>
      <c r="AG599" s="155"/>
      <c r="AH599" s="155"/>
      <c r="AI599" s="155"/>
      <c r="AJ599" s="155"/>
      <c r="AK599" s="155"/>
      <c r="AL599" s="155"/>
      <c r="AM599" s="155"/>
      <c r="AN599" s="155"/>
      <c r="AO599" s="155"/>
      <c r="AP599" s="155"/>
      <c r="AQ599" s="155"/>
      <c r="AR599" s="155"/>
      <c r="AS599" s="155"/>
      <c r="AT599" s="155"/>
      <c r="AU599" s="155"/>
      <c r="AV599" s="155"/>
      <c r="AW599" s="155"/>
      <c r="AX599" s="155"/>
      <c r="AY599" s="155"/>
      <c r="AZ599" s="155"/>
      <c r="BA599" s="155"/>
      <c r="BB599" s="155"/>
      <c r="BC599" s="155"/>
      <c r="BD599" s="155"/>
      <c r="BE599" s="155"/>
      <c r="BF599" s="155"/>
      <c r="BG599" s="155"/>
      <c r="BH599" s="155"/>
      <c r="BI599" s="155"/>
      <c r="BJ599" s="155"/>
      <c r="BK599" s="155"/>
      <c r="BL599" s="155"/>
      <c r="BM599" s="155"/>
      <c r="BN599" s="155"/>
      <c r="BO599" s="155"/>
      <c r="BP599" s="155"/>
      <c r="BQ599" s="155"/>
      <c r="BR599" s="155"/>
      <c r="BS599" s="155"/>
      <c r="BT599" s="155"/>
      <c r="BU599" s="155"/>
      <c r="BV599" s="155"/>
      <c r="BW599" s="155"/>
      <c r="BX599" s="155"/>
      <c r="BY599" s="155"/>
      <c r="BZ599" s="155"/>
      <c r="CA599" s="155"/>
      <c r="CB599" s="155"/>
      <c r="CC599" s="155"/>
      <c r="CD599" s="155"/>
      <c r="CE599" s="155"/>
      <c r="CF599" s="155"/>
      <c r="CG599" s="155"/>
      <c r="CH599" s="155"/>
      <c r="CI599" s="10"/>
    </row>
    <row r="600" spans="1:87" x14ac:dyDescent="0.2">
      <c r="A600" s="8"/>
      <c r="B600" s="218"/>
      <c r="C600" s="218"/>
      <c r="D600" s="155"/>
      <c r="E600" s="155"/>
      <c r="F600" s="155"/>
      <c r="G600" s="155"/>
      <c r="H600" s="230"/>
      <c r="I600" s="257"/>
      <c r="J600" s="257"/>
      <c r="K600" s="218"/>
      <c r="L600" s="218"/>
      <c r="M600" s="247"/>
      <c r="N600" s="247"/>
      <c r="O600" s="247"/>
      <c r="P600" s="247"/>
      <c r="Q600" s="218"/>
      <c r="R600" s="155"/>
      <c r="S600" s="155"/>
      <c r="T600" s="155"/>
      <c r="U600" s="155"/>
      <c r="V600" s="155"/>
      <c r="W600" s="155"/>
      <c r="X600" s="155"/>
      <c r="Y600" s="155"/>
      <c r="Z600" s="155"/>
      <c r="AA600" s="155"/>
      <c r="AB600" s="155"/>
      <c r="AC600" s="155"/>
      <c r="AD600" s="155"/>
      <c r="AE600" s="155"/>
      <c r="AF600" s="155"/>
      <c r="AG600" s="155"/>
      <c r="AH600" s="155"/>
      <c r="AI600" s="155"/>
      <c r="AJ600" s="155"/>
      <c r="AK600" s="155"/>
      <c r="AL600" s="155"/>
      <c r="AM600" s="155"/>
      <c r="AN600" s="155"/>
      <c r="AO600" s="155"/>
      <c r="AP600" s="155"/>
      <c r="AQ600" s="155"/>
      <c r="AR600" s="155"/>
      <c r="AS600" s="155"/>
      <c r="AT600" s="155"/>
      <c r="AU600" s="155"/>
      <c r="AV600" s="155"/>
      <c r="AW600" s="155"/>
      <c r="AX600" s="155"/>
      <c r="AY600" s="155"/>
      <c r="AZ600" s="155"/>
      <c r="BA600" s="155"/>
      <c r="BB600" s="155"/>
      <c r="BC600" s="155"/>
      <c r="BD600" s="155"/>
      <c r="BE600" s="155"/>
      <c r="BF600" s="155"/>
      <c r="BG600" s="155"/>
      <c r="BH600" s="155"/>
      <c r="BI600" s="155"/>
      <c r="BJ600" s="155"/>
      <c r="BK600" s="155"/>
      <c r="BL600" s="155"/>
      <c r="BM600" s="155"/>
      <c r="BN600" s="155"/>
      <c r="BO600" s="155"/>
      <c r="BP600" s="155"/>
      <c r="BQ600" s="155"/>
      <c r="BR600" s="155"/>
      <c r="BS600" s="155"/>
      <c r="BT600" s="155"/>
      <c r="BU600" s="155"/>
      <c r="BV600" s="155"/>
      <c r="BW600" s="155"/>
      <c r="BX600" s="155"/>
      <c r="BY600" s="155"/>
      <c r="BZ600" s="155"/>
      <c r="CA600" s="155"/>
      <c r="CB600" s="155"/>
      <c r="CC600" s="155"/>
      <c r="CD600" s="155"/>
      <c r="CE600" s="155"/>
      <c r="CF600" s="155"/>
      <c r="CG600" s="155"/>
      <c r="CH600" s="155"/>
      <c r="CI600" s="10"/>
    </row>
    <row r="601" spans="1:87" x14ac:dyDescent="0.2">
      <c r="A601" s="8"/>
      <c r="B601" s="218"/>
      <c r="C601" s="218"/>
      <c r="D601" s="155"/>
      <c r="E601" s="155"/>
      <c r="F601" s="155"/>
      <c r="G601" s="155"/>
      <c r="H601" s="230"/>
      <c r="I601" s="257"/>
      <c r="J601" s="257"/>
      <c r="K601" s="218"/>
      <c r="L601" s="218"/>
      <c r="M601" s="247"/>
      <c r="N601" s="247"/>
      <c r="O601" s="247"/>
      <c r="P601" s="247"/>
      <c r="Q601" s="218"/>
      <c r="R601" s="155"/>
      <c r="S601" s="155"/>
      <c r="T601" s="155"/>
      <c r="U601" s="155"/>
      <c r="V601" s="155"/>
      <c r="W601" s="155"/>
      <c r="X601" s="155"/>
      <c r="Y601" s="155"/>
      <c r="Z601" s="155"/>
      <c r="AA601" s="155"/>
      <c r="AB601" s="155"/>
      <c r="AC601" s="155"/>
      <c r="AD601" s="155"/>
      <c r="AE601" s="155"/>
      <c r="AF601" s="155"/>
      <c r="AG601" s="155"/>
      <c r="AH601" s="155"/>
      <c r="AI601" s="155"/>
      <c r="AJ601" s="155"/>
      <c r="AK601" s="155"/>
      <c r="AL601" s="155"/>
      <c r="AM601" s="155"/>
      <c r="AN601" s="155"/>
      <c r="AO601" s="155"/>
      <c r="AP601" s="155"/>
      <c r="AQ601" s="155"/>
      <c r="AR601" s="155"/>
      <c r="AS601" s="155"/>
      <c r="AT601" s="155"/>
      <c r="AU601" s="155"/>
      <c r="AV601" s="155"/>
      <c r="AW601" s="155"/>
      <c r="AX601" s="155"/>
      <c r="AY601" s="155"/>
      <c r="AZ601" s="155"/>
      <c r="BA601" s="155"/>
      <c r="BB601" s="155"/>
      <c r="BC601" s="155"/>
      <c r="BD601" s="155"/>
      <c r="BE601" s="155"/>
      <c r="BF601" s="155"/>
      <c r="BG601" s="155"/>
      <c r="BH601" s="155"/>
      <c r="BI601" s="155"/>
      <c r="BJ601" s="155"/>
      <c r="BK601" s="155"/>
      <c r="BL601" s="155"/>
      <c r="BM601" s="155"/>
      <c r="BN601" s="155"/>
      <c r="BO601" s="155"/>
      <c r="BP601" s="155"/>
      <c r="BQ601" s="155"/>
      <c r="BR601" s="155"/>
      <c r="BS601" s="155"/>
      <c r="BT601" s="155"/>
      <c r="BU601" s="155"/>
      <c r="BV601" s="155"/>
      <c r="BW601" s="155"/>
      <c r="BX601" s="155"/>
      <c r="BY601" s="155"/>
      <c r="BZ601" s="155"/>
      <c r="CA601" s="155"/>
      <c r="CB601" s="155"/>
      <c r="CC601" s="155"/>
      <c r="CD601" s="155"/>
      <c r="CE601" s="155"/>
      <c r="CF601" s="155"/>
      <c r="CG601" s="155"/>
      <c r="CH601" s="155"/>
      <c r="CI601" s="10"/>
    </row>
    <row r="602" spans="1:87" x14ac:dyDescent="0.2">
      <c r="A602" s="8"/>
      <c r="B602" s="218"/>
      <c r="C602" s="218"/>
      <c r="D602" s="155"/>
      <c r="E602" s="155"/>
      <c r="F602" s="155"/>
      <c r="G602" s="155"/>
      <c r="H602" s="230"/>
      <c r="I602" s="257"/>
      <c r="J602" s="257"/>
      <c r="K602" s="218"/>
      <c r="L602" s="218"/>
      <c r="M602" s="247"/>
      <c r="N602" s="247"/>
      <c r="O602" s="247"/>
      <c r="P602" s="247"/>
      <c r="Q602" s="218"/>
      <c r="R602" s="155"/>
      <c r="S602" s="155"/>
      <c r="T602" s="155"/>
      <c r="U602" s="155"/>
      <c r="V602" s="155"/>
      <c r="W602" s="155"/>
      <c r="X602" s="155"/>
      <c r="Y602" s="155"/>
      <c r="Z602" s="155"/>
      <c r="AA602" s="155"/>
      <c r="AB602" s="155"/>
      <c r="AC602" s="155"/>
      <c r="AD602" s="155"/>
      <c r="AE602" s="155"/>
      <c r="AF602" s="155"/>
      <c r="AG602" s="155"/>
      <c r="AH602" s="155"/>
      <c r="AI602" s="155"/>
      <c r="AJ602" s="155"/>
      <c r="AK602" s="155"/>
      <c r="AL602" s="155"/>
      <c r="AM602" s="155"/>
      <c r="AN602" s="155"/>
      <c r="AO602" s="155"/>
      <c r="AP602" s="155"/>
      <c r="AQ602" s="155"/>
      <c r="AR602" s="155"/>
      <c r="AS602" s="155"/>
      <c r="AT602" s="155"/>
      <c r="AU602" s="155"/>
      <c r="AV602" s="155"/>
      <c r="AW602" s="155"/>
      <c r="AX602" s="155"/>
      <c r="AY602" s="155"/>
      <c r="AZ602" s="155"/>
      <c r="BA602" s="155"/>
      <c r="BB602" s="155"/>
      <c r="BC602" s="155"/>
      <c r="BD602" s="155"/>
      <c r="BE602" s="155"/>
      <c r="BF602" s="155"/>
      <c r="BG602" s="155"/>
      <c r="BH602" s="155"/>
      <c r="BI602" s="155"/>
      <c r="BJ602" s="155"/>
      <c r="BK602" s="155"/>
      <c r="BL602" s="155"/>
      <c r="BM602" s="155"/>
      <c r="BN602" s="155"/>
      <c r="BO602" s="155"/>
      <c r="BP602" s="155"/>
      <c r="BQ602" s="155"/>
      <c r="BR602" s="155"/>
      <c r="BS602" s="155"/>
      <c r="BT602" s="155"/>
      <c r="BU602" s="155"/>
      <c r="BV602" s="155"/>
      <c r="BW602" s="155"/>
      <c r="BX602" s="155"/>
      <c r="BY602" s="155"/>
      <c r="BZ602" s="155"/>
      <c r="CA602" s="155"/>
      <c r="CB602" s="155"/>
      <c r="CC602" s="155"/>
      <c r="CD602" s="155"/>
      <c r="CE602" s="155"/>
      <c r="CF602" s="155"/>
      <c r="CG602" s="155"/>
      <c r="CH602" s="155"/>
      <c r="CI602" s="10"/>
    </row>
    <row r="603" spans="1:87" x14ac:dyDescent="0.2">
      <c r="A603" s="8"/>
      <c r="B603" s="218"/>
      <c r="C603" s="218"/>
      <c r="D603" s="155"/>
      <c r="E603" s="155"/>
      <c r="F603" s="155"/>
      <c r="G603" s="155"/>
      <c r="H603" s="230"/>
      <c r="I603" s="257"/>
      <c r="J603" s="257"/>
      <c r="K603" s="218"/>
      <c r="L603" s="218"/>
      <c r="M603" s="247"/>
      <c r="N603" s="247"/>
      <c r="O603" s="247"/>
      <c r="P603" s="247"/>
      <c r="Q603" s="218"/>
      <c r="R603" s="155"/>
      <c r="S603" s="155"/>
      <c r="T603" s="155"/>
      <c r="U603" s="155"/>
      <c r="V603" s="155"/>
      <c r="W603" s="155"/>
      <c r="X603" s="155"/>
      <c r="Y603" s="155"/>
      <c r="Z603" s="155"/>
      <c r="AA603" s="155"/>
      <c r="AB603" s="155"/>
      <c r="AC603" s="155"/>
      <c r="AD603" s="155"/>
      <c r="AE603" s="155"/>
      <c r="AF603" s="155"/>
      <c r="AG603" s="155"/>
      <c r="AH603" s="155"/>
      <c r="AI603" s="155"/>
      <c r="AJ603" s="155"/>
      <c r="AK603" s="155"/>
      <c r="AL603" s="155"/>
      <c r="AM603" s="155"/>
      <c r="AN603" s="155"/>
      <c r="AO603" s="155"/>
      <c r="AP603" s="155"/>
      <c r="AQ603" s="155"/>
      <c r="AR603" s="155"/>
      <c r="AS603" s="155"/>
      <c r="AT603" s="155"/>
      <c r="AU603" s="155"/>
      <c r="AV603" s="155"/>
      <c r="AW603" s="155"/>
      <c r="AX603" s="155"/>
      <c r="AY603" s="155"/>
      <c r="AZ603" s="155"/>
      <c r="BA603" s="155"/>
      <c r="BB603" s="155"/>
      <c r="BC603" s="155"/>
      <c r="BD603" s="155"/>
      <c r="BE603" s="155"/>
      <c r="BF603" s="155"/>
      <c r="BG603" s="155"/>
      <c r="BH603" s="155"/>
      <c r="BI603" s="155"/>
      <c r="BJ603" s="155"/>
      <c r="BK603" s="155"/>
      <c r="BL603" s="155"/>
      <c r="BM603" s="155"/>
      <c r="BN603" s="155"/>
      <c r="BO603" s="155"/>
      <c r="BP603" s="155"/>
      <c r="BQ603" s="155"/>
      <c r="BR603" s="155"/>
      <c r="BS603" s="155"/>
      <c r="BT603" s="155"/>
      <c r="BU603" s="155"/>
      <c r="BV603" s="155"/>
      <c r="BW603" s="155"/>
      <c r="BX603" s="155"/>
      <c r="BY603" s="155"/>
      <c r="BZ603" s="155"/>
      <c r="CA603" s="155"/>
      <c r="CB603" s="155"/>
      <c r="CC603" s="155"/>
      <c r="CD603" s="155"/>
      <c r="CE603" s="155"/>
      <c r="CF603" s="155"/>
      <c r="CG603" s="155"/>
      <c r="CH603" s="155"/>
      <c r="CI603" s="10"/>
    </row>
    <row r="604" spans="1:87" x14ac:dyDescent="0.2">
      <c r="A604" s="8"/>
      <c r="B604" s="218"/>
      <c r="C604" s="218"/>
      <c r="D604" s="155"/>
      <c r="E604" s="155"/>
      <c r="F604" s="155"/>
      <c r="G604" s="155"/>
      <c r="H604" s="230"/>
      <c r="I604" s="257"/>
      <c r="J604" s="257"/>
      <c r="K604" s="218"/>
      <c r="L604" s="218"/>
      <c r="M604" s="247"/>
      <c r="N604" s="247"/>
      <c r="O604" s="247"/>
      <c r="P604" s="247"/>
      <c r="Q604" s="218"/>
      <c r="R604" s="155"/>
      <c r="S604" s="155"/>
      <c r="T604" s="155"/>
      <c r="U604" s="155"/>
      <c r="V604" s="155"/>
      <c r="W604" s="155"/>
      <c r="X604" s="155"/>
      <c r="Y604" s="155"/>
      <c r="Z604" s="155"/>
      <c r="AA604" s="155"/>
      <c r="AB604" s="155"/>
      <c r="AC604" s="155"/>
      <c r="AD604" s="155"/>
      <c r="AE604" s="155"/>
      <c r="AF604" s="155"/>
      <c r="AG604" s="155"/>
      <c r="AH604" s="155"/>
      <c r="AI604" s="155"/>
      <c r="AJ604" s="155"/>
      <c r="AK604" s="155"/>
      <c r="AL604" s="155"/>
      <c r="AM604" s="155"/>
      <c r="AN604" s="155"/>
      <c r="AO604" s="155"/>
      <c r="AP604" s="155"/>
      <c r="AQ604" s="155"/>
      <c r="AR604" s="155"/>
      <c r="AS604" s="155"/>
      <c r="AT604" s="155"/>
      <c r="AU604" s="155"/>
      <c r="AV604" s="155"/>
      <c r="AW604" s="155"/>
      <c r="AX604" s="155"/>
      <c r="AY604" s="155"/>
      <c r="AZ604" s="155"/>
      <c r="BA604" s="155"/>
      <c r="BB604" s="155"/>
      <c r="BC604" s="155"/>
      <c r="BD604" s="155"/>
      <c r="BE604" s="155"/>
      <c r="BF604" s="155"/>
      <c r="BG604" s="155"/>
      <c r="BH604" s="155"/>
      <c r="BI604" s="155"/>
      <c r="BJ604" s="155"/>
      <c r="BK604" s="155"/>
      <c r="BL604" s="155"/>
      <c r="BM604" s="155"/>
      <c r="BN604" s="155"/>
      <c r="BO604" s="155"/>
      <c r="BP604" s="155"/>
      <c r="BQ604" s="155"/>
      <c r="BR604" s="155"/>
      <c r="BS604" s="155"/>
      <c r="BT604" s="155"/>
      <c r="BU604" s="155"/>
      <c r="BV604" s="155"/>
      <c r="BW604" s="155"/>
      <c r="BX604" s="155"/>
      <c r="BY604" s="155"/>
      <c r="BZ604" s="155"/>
      <c r="CA604" s="155"/>
      <c r="CB604" s="155"/>
      <c r="CC604" s="155"/>
      <c r="CD604" s="155"/>
      <c r="CE604" s="155"/>
      <c r="CF604" s="155"/>
      <c r="CG604" s="155"/>
      <c r="CH604" s="155"/>
      <c r="CI604" s="10"/>
    </row>
    <row r="605" spans="1:87" x14ac:dyDescent="0.2">
      <c r="A605" s="8"/>
      <c r="B605" s="218"/>
      <c r="C605" s="218"/>
      <c r="D605" s="155"/>
      <c r="E605" s="155"/>
      <c r="F605" s="155"/>
      <c r="G605" s="155"/>
      <c r="H605" s="230"/>
      <c r="I605" s="257"/>
      <c r="J605" s="257"/>
      <c r="K605" s="218"/>
      <c r="L605" s="218"/>
      <c r="M605" s="247"/>
      <c r="N605" s="247"/>
      <c r="O605" s="247"/>
      <c r="P605" s="247"/>
      <c r="Q605" s="218"/>
      <c r="R605" s="155"/>
      <c r="S605" s="155"/>
      <c r="T605" s="155"/>
      <c r="U605" s="155"/>
      <c r="V605" s="155"/>
      <c r="W605" s="155"/>
      <c r="X605" s="155"/>
      <c r="Y605" s="155"/>
      <c r="Z605" s="155"/>
      <c r="AA605" s="155"/>
      <c r="AB605" s="155"/>
      <c r="AC605" s="155"/>
      <c r="AD605" s="155"/>
      <c r="AE605" s="155"/>
      <c r="AF605" s="155"/>
      <c r="AG605" s="155"/>
      <c r="AH605" s="155"/>
      <c r="AI605" s="155"/>
      <c r="AJ605" s="155"/>
      <c r="AK605" s="155"/>
      <c r="AL605" s="155"/>
      <c r="AM605" s="155"/>
      <c r="AN605" s="155"/>
      <c r="AO605" s="155"/>
      <c r="AP605" s="155"/>
      <c r="AQ605" s="155"/>
      <c r="AR605" s="155"/>
      <c r="AS605" s="155"/>
      <c r="AT605" s="155"/>
      <c r="AU605" s="155"/>
      <c r="AV605" s="155"/>
      <c r="AW605" s="155"/>
      <c r="AX605" s="155"/>
      <c r="AY605" s="155"/>
      <c r="AZ605" s="155"/>
      <c r="BA605" s="155"/>
      <c r="BB605" s="155"/>
      <c r="BC605" s="155"/>
      <c r="BD605" s="155"/>
      <c r="BE605" s="155"/>
      <c r="BF605" s="155"/>
      <c r="BG605" s="155"/>
      <c r="BH605" s="155"/>
      <c r="BI605" s="155"/>
      <c r="BJ605" s="155"/>
      <c r="BK605" s="155"/>
      <c r="BL605" s="155"/>
      <c r="BM605" s="155"/>
      <c r="BN605" s="155"/>
      <c r="BO605" s="155"/>
      <c r="BP605" s="155"/>
      <c r="BQ605" s="155"/>
      <c r="BR605" s="155"/>
      <c r="BS605" s="155"/>
      <c r="BT605" s="155"/>
      <c r="BU605" s="155"/>
      <c r="BV605" s="155"/>
      <c r="BW605" s="155"/>
      <c r="BX605" s="155"/>
      <c r="BY605" s="155"/>
      <c r="BZ605" s="155"/>
      <c r="CA605" s="155"/>
      <c r="CB605" s="155"/>
      <c r="CC605" s="155"/>
      <c r="CD605" s="155"/>
      <c r="CE605" s="155"/>
      <c r="CF605" s="155"/>
      <c r="CG605" s="155"/>
      <c r="CH605" s="155"/>
      <c r="CI605" s="10"/>
    </row>
    <row r="606" spans="1:87" x14ac:dyDescent="0.2">
      <c r="A606" s="8"/>
      <c r="B606" s="218"/>
      <c r="C606" s="218"/>
      <c r="D606" s="155"/>
      <c r="E606" s="155"/>
      <c r="F606" s="155"/>
      <c r="G606" s="155"/>
      <c r="H606" s="230"/>
      <c r="I606" s="257"/>
      <c r="J606" s="257"/>
      <c r="K606" s="218"/>
      <c r="L606" s="218"/>
      <c r="M606" s="247"/>
      <c r="N606" s="247"/>
      <c r="O606" s="247"/>
      <c r="P606" s="247"/>
      <c r="Q606" s="218"/>
      <c r="R606" s="155"/>
      <c r="S606" s="155"/>
      <c r="T606" s="155"/>
      <c r="U606" s="155"/>
      <c r="V606" s="155"/>
      <c r="W606" s="155"/>
      <c r="X606" s="155"/>
      <c r="Y606" s="155"/>
      <c r="Z606" s="155"/>
      <c r="AA606" s="155"/>
      <c r="AB606" s="155"/>
      <c r="AC606" s="155"/>
      <c r="AD606" s="155"/>
      <c r="AE606" s="155"/>
      <c r="AF606" s="155"/>
      <c r="AG606" s="155"/>
      <c r="AH606" s="155"/>
      <c r="AI606" s="155"/>
      <c r="AJ606" s="155"/>
      <c r="AK606" s="155"/>
      <c r="AL606" s="155"/>
      <c r="AM606" s="155"/>
      <c r="AN606" s="155"/>
      <c r="AO606" s="155"/>
      <c r="AP606" s="155"/>
      <c r="AQ606" s="155"/>
      <c r="AR606" s="155"/>
      <c r="AS606" s="155"/>
      <c r="AT606" s="155"/>
      <c r="AU606" s="155"/>
      <c r="AV606" s="155"/>
      <c r="AW606" s="155"/>
      <c r="AX606" s="155"/>
      <c r="AY606" s="155"/>
      <c r="AZ606" s="155"/>
      <c r="BA606" s="155"/>
      <c r="BB606" s="155"/>
      <c r="BC606" s="155"/>
      <c r="BD606" s="155"/>
      <c r="BE606" s="155"/>
      <c r="BF606" s="155"/>
      <c r="BG606" s="155"/>
      <c r="BH606" s="155"/>
      <c r="BI606" s="155"/>
      <c r="BJ606" s="155"/>
      <c r="BK606" s="155"/>
      <c r="BL606" s="155"/>
      <c r="BM606" s="155"/>
      <c r="BN606" s="155"/>
      <c r="BO606" s="155"/>
      <c r="BP606" s="155"/>
      <c r="BQ606" s="155"/>
      <c r="BR606" s="155"/>
      <c r="BS606" s="155"/>
      <c r="BT606" s="155"/>
      <c r="BU606" s="155"/>
      <c r="BV606" s="155"/>
      <c r="BW606" s="155"/>
      <c r="BX606" s="155"/>
      <c r="BY606" s="155"/>
      <c r="BZ606" s="155"/>
      <c r="CA606" s="155"/>
      <c r="CB606" s="155"/>
      <c r="CC606" s="155"/>
      <c r="CD606" s="155"/>
      <c r="CE606" s="155"/>
      <c r="CF606" s="155"/>
      <c r="CG606" s="155"/>
      <c r="CH606" s="155"/>
      <c r="CI606" s="10"/>
    </row>
    <row r="607" spans="1:87" x14ac:dyDescent="0.2">
      <c r="A607" s="8"/>
      <c r="B607" s="218"/>
      <c r="C607" s="218"/>
      <c r="D607" s="155"/>
      <c r="E607" s="155"/>
      <c r="F607" s="155"/>
      <c r="G607" s="155"/>
      <c r="H607" s="230"/>
      <c r="I607" s="257"/>
      <c r="J607" s="257"/>
      <c r="K607" s="218"/>
      <c r="L607" s="218"/>
      <c r="M607" s="247"/>
      <c r="N607" s="247"/>
      <c r="O607" s="247"/>
      <c r="P607" s="247"/>
      <c r="Q607" s="218"/>
      <c r="R607" s="155"/>
      <c r="S607" s="155"/>
      <c r="T607" s="155"/>
      <c r="U607" s="155"/>
      <c r="V607" s="155"/>
      <c r="W607" s="155"/>
      <c r="X607" s="155"/>
      <c r="Y607" s="155"/>
      <c r="Z607" s="155"/>
      <c r="AA607" s="155"/>
      <c r="AB607" s="155"/>
      <c r="AC607" s="155"/>
      <c r="AD607" s="155"/>
      <c r="AE607" s="155"/>
      <c r="AF607" s="155"/>
      <c r="AG607" s="155"/>
      <c r="AH607" s="155"/>
      <c r="AI607" s="155"/>
      <c r="AJ607" s="155"/>
      <c r="AK607" s="155"/>
      <c r="AL607" s="155"/>
      <c r="AM607" s="155"/>
      <c r="AN607" s="155"/>
      <c r="AO607" s="155"/>
      <c r="AP607" s="155"/>
      <c r="AQ607" s="155"/>
      <c r="AR607" s="155"/>
      <c r="AS607" s="155"/>
      <c r="AT607" s="155"/>
      <c r="AU607" s="155"/>
      <c r="AV607" s="155"/>
      <c r="AW607" s="155"/>
      <c r="AX607" s="155"/>
      <c r="AY607" s="155"/>
      <c r="AZ607" s="155"/>
      <c r="BA607" s="155"/>
      <c r="BB607" s="155"/>
      <c r="BC607" s="155"/>
      <c r="BD607" s="155"/>
      <c r="BE607" s="155"/>
      <c r="BF607" s="155"/>
      <c r="BG607" s="155"/>
      <c r="BH607" s="155"/>
      <c r="BI607" s="155"/>
      <c r="BJ607" s="155"/>
      <c r="BK607" s="155"/>
      <c r="BL607" s="155"/>
      <c r="BM607" s="155"/>
      <c r="BN607" s="155"/>
      <c r="BO607" s="155"/>
      <c r="BP607" s="155"/>
      <c r="BQ607" s="155"/>
      <c r="BR607" s="155"/>
      <c r="BS607" s="155"/>
      <c r="BT607" s="155"/>
      <c r="BU607" s="155"/>
      <c r="BV607" s="155"/>
      <c r="BW607" s="155"/>
      <c r="BX607" s="155"/>
      <c r="BY607" s="155"/>
      <c r="BZ607" s="155"/>
      <c r="CA607" s="155"/>
      <c r="CB607" s="155"/>
      <c r="CC607" s="155"/>
      <c r="CD607" s="155"/>
      <c r="CE607" s="155"/>
      <c r="CF607" s="155"/>
      <c r="CG607" s="155"/>
      <c r="CH607" s="155"/>
      <c r="CI607" s="10"/>
    </row>
    <row r="608" spans="1:87" x14ac:dyDescent="0.2">
      <c r="A608" s="8"/>
      <c r="B608" s="218"/>
      <c r="C608" s="218"/>
      <c r="D608" s="155"/>
      <c r="E608" s="155"/>
      <c r="F608" s="155"/>
      <c r="G608" s="155"/>
      <c r="H608" s="230"/>
      <c r="I608" s="257"/>
      <c r="J608" s="257"/>
      <c r="K608" s="218"/>
      <c r="L608" s="218"/>
      <c r="M608" s="247"/>
      <c r="N608" s="247"/>
      <c r="O608" s="247"/>
      <c r="P608" s="247"/>
      <c r="Q608" s="218"/>
      <c r="R608" s="155"/>
      <c r="S608" s="155"/>
      <c r="T608" s="155"/>
      <c r="U608" s="155"/>
      <c r="V608" s="155"/>
      <c r="W608" s="155"/>
      <c r="X608" s="155"/>
      <c r="Y608" s="155"/>
      <c r="Z608" s="155"/>
      <c r="AA608" s="155"/>
      <c r="AB608" s="155"/>
      <c r="AC608" s="155"/>
      <c r="AD608" s="155"/>
      <c r="AE608" s="155"/>
      <c r="AF608" s="155"/>
      <c r="AG608" s="155"/>
      <c r="AH608" s="155"/>
      <c r="AI608" s="155"/>
      <c r="AJ608" s="155"/>
      <c r="AK608" s="155"/>
      <c r="AL608" s="155"/>
      <c r="AM608" s="155"/>
      <c r="AN608" s="155"/>
      <c r="AO608" s="155"/>
      <c r="AP608" s="155"/>
      <c r="AQ608" s="155"/>
      <c r="AR608" s="155"/>
      <c r="AS608" s="155"/>
      <c r="AT608" s="155"/>
      <c r="AU608" s="155"/>
      <c r="AV608" s="155"/>
      <c r="AW608" s="155"/>
      <c r="AX608" s="155"/>
      <c r="AY608" s="155"/>
      <c r="AZ608" s="155"/>
      <c r="BA608" s="155"/>
      <c r="BB608" s="155"/>
      <c r="BC608" s="155"/>
      <c r="BD608" s="155"/>
      <c r="BE608" s="155"/>
      <c r="BF608" s="155"/>
      <c r="BG608" s="155"/>
      <c r="BH608" s="155"/>
      <c r="BI608" s="155"/>
      <c r="BJ608" s="155"/>
      <c r="BK608" s="155"/>
      <c r="BL608" s="155"/>
      <c r="BM608" s="155"/>
      <c r="BN608" s="155"/>
      <c r="BO608" s="155"/>
      <c r="BP608" s="155"/>
      <c r="BQ608" s="155"/>
      <c r="BR608" s="155"/>
      <c r="BS608" s="155"/>
      <c r="BT608" s="155"/>
      <c r="BU608" s="155"/>
      <c r="BV608" s="155"/>
      <c r="BW608" s="155"/>
      <c r="BX608" s="155"/>
      <c r="BY608" s="155"/>
      <c r="BZ608" s="155"/>
      <c r="CA608" s="155"/>
      <c r="CB608" s="155"/>
      <c r="CC608" s="155"/>
      <c r="CD608" s="155"/>
      <c r="CE608" s="155"/>
      <c r="CF608" s="155"/>
      <c r="CG608" s="155"/>
      <c r="CH608" s="155"/>
      <c r="CI608" s="10"/>
    </row>
    <row r="609" spans="1:87" x14ac:dyDescent="0.2">
      <c r="A609" s="8"/>
      <c r="B609" s="218"/>
      <c r="C609" s="218"/>
      <c r="D609" s="155"/>
      <c r="E609" s="155"/>
      <c r="F609" s="155"/>
      <c r="G609" s="155"/>
      <c r="H609" s="230"/>
      <c r="I609" s="257"/>
      <c r="J609" s="257"/>
      <c r="K609" s="218"/>
      <c r="L609" s="218"/>
      <c r="M609" s="247"/>
      <c r="N609" s="247"/>
      <c r="O609" s="247"/>
      <c r="P609" s="247"/>
      <c r="Q609" s="218"/>
      <c r="R609" s="155"/>
      <c r="S609" s="155"/>
      <c r="T609" s="155"/>
      <c r="U609" s="155"/>
      <c r="V609" s="155"/>
      <c r="W609" s="155"/>
      <c r="X609" s="155"/>
      <c r="Y609" s="155"/>
      <c r="Z609" s="155"/>
      <c r="AA609" s="155"/>
      <c r="AB609" s="155"/>
      <c r="AC609" s="155"/>
      <c r="AD609" s="155"/>
      <c r="AE609" s="155"/>
      <c r="AF609" s="155"/>
      <c r="AG609" s="155"/>
      <c r="AH609" s="155"/>
      <c r="AI609" s="155"/>
      <c r="AJ609" s="155"/>
      <c r="AK609" s="155"/>
      <c r="AL609" s="155"/>
      <c r="AM609" s="155"/>
      <c r="AN609" s="155"/>
      <c r="AO609" s="155"/>
      <c r="AP609" s="155"/>
      <c r="AQ609" s="155"/>
      <c r="AR609" s="155"/>
      <c r="AS609" s="155"/>
      <c r="AT609" s="155"/>
      <c r="AU609" s="155"/>
      <c r="AV609" s="155"/>
      <c r="AW609" s="155"/>
      <c r="AX609" s="155"/>
      <c r="AY609" s="155"/>
      <c r="AZ609" s="155"/>
      <c r="BA609" s="155"/>
      <c r="BB609" s="155"/>
      <c r="BC609" s="155"/>
      <c r="BD609" s="155"/>
      <c r="BE609" s="155"/>
      <c r="BF609" s="155"/>
      <c r="BG609" s="155"/>
      <c r="BH609" s="155"/>
      <c r="BI609" s="155"/>
      <c r="BJ609" s="155"/>
      <c r="BK609" s="155"/>
      <c r="BL609" s="155"/>
      <c r="BM609" s="155"/>
      <c r="BN609" s="155"/>
      <c r="BO609" s="155"/>
      <c r="BP609" s="155"/>
      <c r="BQ609" s="155"/>
      <c r="BR609" s="155"/>
      <c r="BS609" s="155"/>
      <c r="BT609" s="155"/>
      <c r="BU609" s="155"/>
      <c r="BV609" s="155"/>
      <c r="BW609" s="155"/>
      <c r="BX609" s="155"/>
      <c r="BY609" s="155"/>
      <c r="BZ609" s="155"/>
      <c r="CA609" s="155"/>
      <c r="CB609" s="155"/>
      <c r="CC609" s="155"/>
      <c r="CD609" s="155"/>
      <c r="CE609" s="155"/>
      <c r="CF609" s="155"/>
      <c r="CG609" s="155"/>
      <c r="CH609" s="155"/>
      <c r="CI609" s="10"/>
    </row>
    <row r="610" spans="1:87" x14ac:dyDescent="0.2">
      <c r="A610" s="8"/>
      <c r="B610" s="218"/>
      <c r="C610" s="218"/>
      <c r="D610" s="155"/>
      <c r="E610" s="155"/>
      <c r="F610" s="155"/>
      <c r="G610" s="155"/>
      <c r="H610" s="230"/>
      <c r="I610" s="257"/>
      <c r="J610" s="257"/>
      <c r="K610" s="218"/>
      <c r="L610" s="218"/>
      <c r="M610" s="247"/>
      <c r="N610" s="247"/>
      <c r="O610" s="247"/>
      <c r="P610" s="247"/>
      <c r="Q610" s="218"/>
      <c r="R610" s="155"/>
      <c r="S610" s="155"/>
      <c r="T610" s="155"/>
      <c r="U610" s="155"/>
      <c r="V610" s="155"/>
      <c r="W610" s="155"/>
      <c r="X610" s="155"/>
      <c r="Y610" s="155"/>
      <c r="Z610" s="155"/>
      <c r="AA610" s="155"/>
      <c r="AB610" s="155"/>
      <c r="AC610" s="155"/>
      <c r="AD610" s="155"/>
      <c r="AE610" s="155"/>
      <c r="AF610" s="155"/>
      <c r="AG610" s="155"/>
      <c r="AH610" s="155"/>
      <c r="AI610" s="155"/>
      <c r="AJ610" s="155"/>
      <c r="AK610" s="155"/>
      <c r="AL610" s="155"/>
      <c r="AM610" s="155"/>
      <c r="AN610" s="155"/>
      <c r="AO610" s="155"/>
      <c r="AP610" s="155"/>
      <c r="AQ610" s="155"/>
      <c r="AR610" s="155"/>
      <c r="AS610" s="155"/>
      <c r="AT610" s="155"/>
      <c r="AU610" s="155"/>
      <c r="AV610" s="155"/>
      <c r="AW610" s="155"/>
      <c r="AX610" s="155"/>
      <c r="AY610" s="155"/>
      <c r="AZ610" s="155"/>
      <c r="BA610" s="155"/>
      <c r="BB610" s="155"/>
      <c r="BC610" s="155"/>
      <c r="BD610" s="155"/>
      <c r="BE610" s="155"/>
      <c r="BF610" s="155"/>
      <c r="BG610" s="155"/>
      <c r="BH610" s="155"/>
      <c r="BI610" s="155"/>
      <c r="BJ610" s="155"/>
      <c r="BK610" s="155"/>
      <c r="BL610" s="155"/>
      <c r="BM610" s="155"/>
      <c r="BN610" s="155"/>
      <c r="BO610" s="155"/>
      <c r="BP610" s="155"/>
      <c r="BQ610" s="155"/>
      <c r="BR610" s="155"/>
      <c r="BS610" s="155"/>
      <c r="BT610" s="155"/>
      <c r="BU610" s="155"/>
      <c r="BV610" s="155"/>
      <c r="BW610" s="155"/>
      <c r="BX610" s="155"/>
      <c r="BY610" s="155"/>
      <c r="BZ610" s="155"/>
      <c r="CA610" s="155"/>
      <c r="CB610" s="155"/>
      <c r="CC610" s="155"/>
      <c r="CD610" s="155"/>
      <c r="CE610" s="155"/>
      <c r="CF610" s="155"/>
      <c r="CG610" s="155"/>
      <c r="CH610" s="155"/>
      <c r="CI610" s="10"/>
    </row>
    <row r="611" spans="1:87" x14ac:dyDescent="0.2">
      <c r="A611" s="8"/>
      <c r="B611" s="218"/>
      <c r="C611" s="218"/>
      <c r="D611" s="155"/>
      <c r="E611" s="155"/>
      <c r="F611" s="155"/>
      <c r="G611" s="155"/>
      <c r="H611" s="230"/>
      <c r="I611" s="257"/>
      <c r="J611" s="257"/>
      <c r="K611" s="218"/>
      <c r="L611" s="218"/>
      <c r="M611" s="247"/>
      <c r="N611" s="247"/>
      <c r="O611" s="247"/>
      <c r="P611" s="247"/>
      <c r="Q611" s="218"/>
      <c r="R611" s="155"/>
      <c r="S611" s="155"/>
      <c r="T611" s="155"/>
      <c r="U611" s="155"/>
      <c r="V611" s="155"/>
      <c r="W611" s="155"/>
      <c r="X611" s="155"/>
      <c r="Y611" s="155"/>
      <c r="Z611" s="155"/>
      <c r="AA611" s="155"/>
      <c r="AB611" s="155"/>
      <c r="AC611" s="155"/>
      <c r="AD611" s="155"/>
      <c r="AE611" s="155"/>
      <c r="AF611" s="155"/>
      <c r="AG611" s="155"/>
      <c r="AH611" s="155"/>
      <c r="AI611" s="155"/>
      <c r="AJ611" s="155"/>
      <c r="AK611" s="155"/>
      <c r="AL611" s="155"/>
      <c r="AM611" s="155"/>
      <c r="AN611" s="155"/>
      <c r="AO611" s="155"/>
      <c r="AP611" s="155"/>
      <c r="AQ611" s="155"/>
      <c r="AR611" s="155"/>
      <c r="AS611" s="155"/>
      <c r="AT611" s="155"/>
      <c r="AU611" s="155"/>
      <c r="AV611" s="155"/>
      <c r="AW611" s="155"/>
      <c r="AX611" s="155"/>
      <c r="AY611" s="155"/>
      <c r="AZ611" s="155"/>
      <c r="BA611" s="155"/>
      <c r="BB611" s="155"/>
      <c r="BC611" s="155"/>
      <c r="BD611" s="155"/>
      <c r="BE611" s="155"/>
      <c r="BF611" s="155"/>
      <c r="BG611" s="155"/>
      <c r="BH611" s="155"/>
      <c r="BI611" s="155"/>
      <c r="BJ611" s="155"/>
      <c r="BK611" s="155"/>
      <c r="BL611" s="155"/>
      <c r="BM611" s="155"/>
      <c r="BN611" s="155"/>
      <c r="BO611" s="155"/>
      <c r="BP611" s="155"/>
      <c r="BQ611" s="155"/>
      <c r="BR611" s="155"/>
      <c r="BS611" s="155"/>
      <c r="BT611" s="155"/>
      <c r="BU611" s="155"/>
      <c r="BV611" s="155"/>
      <c r="BW611" s="155"/>
      <c r="BX611" s="155"/>
      <c r="BY611" s="155"/>
      <c r="BZ611" s="155"/>
      <c r="CA611" s="155"/>
      <c r="CB611" s="155"/>
      <c r="CC611" s="155"/>
      <c r="CD611" s="155"/>
      <c r="CE611" s="155"/>
      <c r="CF611" s="155"/>
      <c r="CG611" s="155"/>
      <c r="CH611" s="155"/>
      <c r="CI611" s="10"/>
    </row>
    <row r="612" spans="1:87" x14ac:dyDescent="0.2">
      <c r="A612" s="8"/>
      <c r="B612" s="218"/>
      <c r="C612" s="218"/>
      <c r="D612" s="155"/>
      <c r="E612" s="155"/>
      <c r="F612" s="155"/>
      <c r="G612" s="155"/>
      <c r="H612" s="230"/>
      <c r="I612" s="257"/>
      <c r="J612" s="257"/>
      <c r="K612" s="218"/>
      <c r="L612" s="218"/>
      <c r="M612" s="247"/>
      <c r="N612" s="247"/>
      <c r="O612" s="247"/>
      <c r="P612" s="247"/>
      <c r="Q612" s="218"/>
      <c r="R612" s="155"/>
      <c r="S612" s="155"/>
      <c r="T612" s="155"/>
      <c r="U612" s="155"/>
      <c r="V612" s="155"/>
      <c r="W612" s="155"/>
      <c r="X612" s="155"/>
      <c r="Y612" s="155"/>
      <c r="Z612" s="155"/>
      <c r="AA612" s="155"/>
      <c r="AB612" s="155"/>
      <c r="AC612" s="155"/>
      <c r="AD612" s="155"/>
      <c r="AE612" s="155"/>
      <c r="AF612" s="155"/>
      <c r="AG612" s="155"/>
      <c r="AH612" s="155"/>
      <c r="AI612" s="155"/>
      <c r="AJ612" s="155"/>
      <c r="AK612" s="155"/>
      <c r="AL612" s="155"/>
      <c r="AM612" s="155"/>
      <c r="AN612" s="155"/>
      <c r="AO612" s="155"/>
      <c r="AP612" s="155"/>
      <c r="AQ612" s="155"/>
      <c r="AR612" s="155"/>
      <c r="AS612" s="155"/>
      <c r="AT612" s="155"/>
      <c r="AU612" s="155"/>
      <c r="AV612" s="155"/>
      <c r="AW612" s="155"/>
      <c r="AX612" s="155"/>
      <c r="AY612" s="155"/>
      <c r="AZ612" s="155"/>
      <c r="BA612" s="155"/>
      <c r="BB612" s="155"/>
      <c r="BC612" s="155"/>
      <c r="BD612" s="155"/>
      <c r="BE612" s="155"/>
      <c r="BF612" s="155"/>
      <c r="BG612" s="155"/>
      <c r="BH612" s="155"/>
      <c r="BI612" s="155"/>
      <c r="BJ612" s="155"/>
      <c r="BK612" s="155"/>
      <c r="BL612" s="155"/>
      <c r="BM612" s="155"/>
      <c r="BN612" s="155"/>
      <c r="BO612" s="155"/>
      <c r="BP612" s="155"/>
      <c r="BQ612" s="155"/>
      <c r="BR612" s="155"/>
      <c r="BS612" s="155"/>
      <c r="BT612" s="155"/>
      <c r="BU612" s="155"/>
      <c r="BV612" s="155"/>
      <c r="BW612" s="155"/>
      <c r="BX612" s="155"/>
      <c r="BY612" s="155"/>
      <c r="BZ612" s="155"/>
      <c r="CA612" s="155"/>
      <c r="CB612" s="155"/>
      <c r="CC612" s="155"/>
      <c r="CD612" s="155"/>
      <c r="CE612" s="155"/>
      <c r="CF612" s="155"/>
      <c r="CG612" s="155"/>
      <c r="CH612" s="155"/>
      <c r="CI612" s="10"/>
    </row>
    <row r="613" spans="1:87" x14ac:dyDescent="0.2">
      <c r="A613" s="8"/>
      <c r="B613" s="218"/>
      <c r="C613" s="218"/>
      <c r="D613" s="155"/>
      <c r="E613" s="155"/>
      <c r="F613" s="155"/>
      <c r="G613" s="155"/>
      <c r="H613" s="230"/>
      <c r="I613" s="257"/>
      <c r="J613" s="257"/>
      <c r="K613" s="218"/>
      <c r="L613" s="218"/>
      <c r="M613" s="247"/>
      <c r="N613" s="247"/>
      <c r="O613" s="247"/>
      <c r="P613" s="247"/>
      <c r="Q613" s="218"/>
      <c r="R613" s="155"/>
      <c r="S613" s="155"/>
      <c r="T613" s="155"/>
      <c r="U613" s="155"/>
      <c r="V613" s="155"/>
      <c r="W613" s="155"/>
      <c r="X613" s="155"/>
      <c r="Y613" s="155"/>
      <c r="Z613" s="155"/>
      <c r="AA613" s="155"/>
      <c r="AB613" s="155"/>
      <c r="AC613" s="155"/>
      <c r="AD613" s="155"/>
      <c r="AE613" s="155"/>
      <c r="AF613" s="155"/>
      <c r="AG613" s="155"/>
      <c r="AH613" s="155"/>
      <c r="AI613" s="155"/>
      <c r="AJ613" s="155"/>
      <c r="AK613" s="155"/>
      <c r="AL613" s="155"/>
      <c r="AM613" s="155"/>
      <c r="AN613" s="155"/>
      <c r="AO613" s="155"/>
      <c r="AP613" s="155"/>
      <c r="AQ613" s="155"/>
      <c r="AR613" s="155"/>
      <c r="AS613" s="155"/>
      <c r="AT613" s="155"/>
      <c r="AU613" s="155"/>
      <c r="AV613" s="155"/>
      <c r="AW613" s="155"/>
      <c r="AX613" s="155"/>
      <c r="AY613" s="155"/>
      <c r="AZ613" s="155"/>
      <c r="BA613" s="155"/>
      <c r="BB613" s="155"/>
      <c r="BC613" s="155"/>
      <c r="BD613" s="155"/>
      <c r="BE613" s="155"/>
      <c r="BF613" s="155"/>
      <c r="BG613" s="155"/>
      <c r="BH613" s="155"/>
      <c r="BI613" s="155"/>
      <c r="BJ613" s="155"/>
      <c r="BK613" s="155"/>
      <c r="BL613" s="155"/>
      <c r="BM613" s="155"/>
      <c r="BN613" s="155"/>
      <c r="BO613" s="155"/>
      <c r="BP613" s="155"/>
      <c r="BQ613" s="155"/>
      <c r="BR613" s="155"/>
      <c r="BS613" s="155"/>
      <c r="BT613" s="155"/>
      <c r="BU613" s="155"/>
      <c r="BV613" s="155"/>
      <c r="BW613" s="155"/>
      <c r="BX613" s="155"/>
      <c r="BY613" s="155"/>
      <c r="BZ613" s="155"/>
      <c r="CA613" s="155"/>
      <c r="CB613" s="155"/>
      <c r="CC613" s="155"/>
      <c r="CD613" s="155"/>
      <c r="CE613" s="155"/>
      <c r="CF613" s="155"/>
      <c r="CG613" s="155"/>
      <c r="CH613" s="155"/>
      <c r="CI613" s="10"/>
    </row>
    <row r="614" spans="1:87" x14ac:dyDescent="0.2">
      <c r="A614" s="8"/>
      <c r="B614" s="218"/>
      <c r="C614" s="218"/>
      <c r="D614" s="155"/>
      <c r="E614" s="155"/>
      <c r="F614" s="155"/>
      <c r="G614" s="155"/>
      <c r="H614" s="230"/>
      <c r="I614" s="257"/>
      <c r="J614" s="257"/>
      <c r="K614" s="218"/>
      <c r="L614" s="218"/>
      <c r="M614" s="247"/>
      <c r="N614" s="247"/>
      <c r="O614" s="247"/>
      <c r="P614" s="247"/>
      <c r="Q614" s="218"/>
      <c r="R614" s="155"/>
      <c r="S614" s="155"/>
      <c r="T614" s="155"/>
      <c r="U614" s="155"/>
      <c r="V614" s="155"/>
      <c r="W614" s="155"/>
      <c r="X614" s="155"/>
      <c r="Y614" s="155"/>
      <c r="Z614" s="155"/>
      <c r="AA614" s="155"/>
      <c r="AB614" s="155"/>
      <c r="AC614" s="155"/>
      <c r="AD614" s="155"/>
      <c r="AE614" s="155"/>
      <c r="AF614" s="155"/>
      <c r="AG614" s="155"/>
      <c r="AH614" s="155"/>
      <c r="AI614" s="155"/>
      <c r="AJ614" s="155"/>
      <c r="AK614" s="155"/>
      <c r="AL614" s="155"/>
      <c r="AM614" s="155"/>
      <c r="AN614" s="155"/>
      <c r="AO614" s="155"/>
      <c r="AP614" s="155"/>
      <c r="AQ614" s="155"/>
      <c r="AR614" s="155"/>
      <c r="AS614" s="155"/>
      <c r="AT614" s="155"/>
      <c r="AU614" s="155"/>
      <c r="AV614" s="155"/>
      <c r="AW614" s="155"/>
      <c r="AX614" s="155"/>
      <c r="AY614" s="155"/>
      <c r="AZ614" s="155"/>
      <c r="BA614" s="155"/>
      <c r="BB614" s="155"/>
      <c r="BC614" s="155"/>
      <c r="BD614" s="155"/>
      <c r="BE614" s="155"/>
      <c r="BF614" s="155"/>
      <c r="BG614" s="155"/>
      <c r="BH614" s="155"/>
      <c r="BI614" s="155"/>
      <c r="BJ614" s="155"/>
      <c r="BK614" s="155"/>
      <c r="BL614" s="155"/>
      <c r="BM614" s="155"/>
      <c r="BN614" s="155"/>
      <c r="BO614" s="155"/>
      <c r="BP614" s="155"/>
      <c r="BQ614" s="155"/>
      <c r="BR614" s="155"/>
      <c r="BS614" s="155"/>
      <c r="BT614" s="155"/>
      <c r="BU614" s="155"/>
      <c r="BV614" s="155"/>
      <c r="BW614" s="155"/>
      <c r="BX614" s="155"/>
      <c r="BY614" s="155"/>
      <c r="BZ614" s="155"/>
      <c r="CA614" s="155"/>
      <c r="CB614" s="155"/>
      <c r="CC614" s="155"/>
      <c r="CD614" s="155"/>
      <c r="CE614" s="155"/>
      <c r="CF614" s="155"/>
      <c r="CG614" s="155"/>
      <c r="CH614" s="155"/>
      <c r="CI614" s="10"/>
    </row>
    <row r="615" spans="1:87" x14ac:dyDescent="0.2">
      <c r="A615" s="8"/>
      <c r="B615" s="218"/>
      <c r="C615" s="218"/>
      <c r="D615" s="155"/>
      <c r="E615" s="155"/>
      <c r="F615" s="155"/>
      <c r="G615" s="155"/>
      <c r="H615" s="230"/>
      <c r="I615" s="257"/>
      <c r="J615" s="257"/>
      <c r="K615" s="218"/>
      <c r="L615" s="218"/>
      <c r="M615" s="247"/>
      <c r="N615" s="247"/>
      <c r="O615" s="247"/>
      <c r="P615" s="247"/>
      <c r="Q615" s="218"/>
      <c r="R615" s="155"/>
      <c r="S615" s="155"/>
      <c r="T615" s="155"/>
      <c r="U615" s="155"/>
      <c r="V615" s="155"/>
      <c r="W615" s="155"/>
      <c r="X615" s="155"/>
      <c r="Y615" s="155"/>
      <c r="Z615" s="155"/>
      <c r="AA615" s="155"/>
      <c r="AB615" s="155"/>
      <c r="AC615" s="155"/>
      <c r="AD615" s="155"/>
      <c r="AE615" s="155"/>
      <c r="AF615" s="155"/>
      <c r="AG615" s="155"/>
      <c r="AH615" s="155"/>
      <c r="AI615" s="155"/>
      <c r="AJ615" s="155"/>
      <c r="AK615" s="155"/>
      <c r="AL615" s="155"/>
      <c r="AM615" s="155"/>
      <c r="AN615" s="155"/>
      <c r="AO615" s="155"/>
      <c r="AP615" s="155"/>
      <c r="AQ615" s="155"/>
      <c r="AR615" s="155"/>
      <c r="AS615" s="155"/>
      <c r="AT615" s="155"/>
      <c r="AU615" s="155"/>
      <c r="AV615" s="155"/>
      <c r="AW615" s="155"/>
      <c r="AX615" s="155"/>
      <c r="AY615" s="155"/>
      <c r="AZ615" s="155"/>
      <c r="BA615" s="155"/>
      <c r="BB615" s="155"/>
      <c r="BC615" s="155"/>
      <c r="BD615" s="155"/>
      <c r="BE615" s="155"/>
      <c r="BF615" s="155"/>
      <c r="BG615" s="155"/>
      <c r="BH615" s="155"/>
      <c r="BI615" s="155"/>
      <c r="BJ615" s="155"/>
      <c r="BK615" s="155"/>
      <c r="BL615" s="155"/>
      <c r="BM615" s="155"/>
      <c r="BN615" s="155"/>
      <c r="BO615" s="155"/>
      <c r="BP615" s="155"/>
      <c r="BQ615" s="155"/>
      <c r="BR615" s="155"/>
      <c r="BS615" s="155"/>
      <c r="BT615" s="155"/>
      <c r="BU615" s="155"/>
      <c r="BV615" s="155"/>
      <c r="BW615" s="155"/>
      <c r="BX615" s="155"/>
      <c r="BY615" s="155"/>
      <c r="BZ615" s="155"/>
      <c r="CA615" s="155"/>
      <c r="CB615" s="155"/>
      <c r="CC615" s="155"/>
      <c r="CD615" s="155"/>
      <c r="CE615" s="155"/>
      <c r="CF615" s="155"/>
      <c r="CG615" s="155"/>
      <c r="CH615" s="155"/>
      <c r="CI615" s="10"/>
    </row>
    <row r="616" spans="1:87" x14ac:dyDescent="0.2">
      <c r="A616" s="8"/>
      <c r="B616" s="218"/>
      <c r="C616" s="218"/>
      <c r="D616" s="155"/>
      <c r="E616" s="155"/>
      <c r="F616" s="155"/>
      <c r="G616" s="155"/>
      <c r="H616" s="230"/>
      <c r="I616" s="257"/>
      <c r="J616" s="257"/>
      <c r="K616" s="218"/>
      <c r="L616" s="218"/>
      <c r="M616" s="247"/>
      <c r="N616" s="247"/>
      <c r="O616" s="247"/>
      <c r="P616" s="247"/>
      <c r="Q616" s="218"/>
      <c r="R616" s="155"/>
      <c r="S616" s="155"/>
      <c r="T616" s="155"/>
      <c r="U616" s="155"/>
      <c r="V616" s="155"/>
      <c r="W616" s="155"/>
      <c r="X616" s="155"/>
      <c r="Y616" s="155"/>
      <c r="Z616" s="155"/>
      <c r="AA616" s="155"/>
      <c r="AB616" s="155"/>
      <c r="AC616" s="155"/>
      <c r="AD616" s="155"/>
      <c r="AE616" s="155"/>
      <c r="AF616" s="155"/>
      <c r="AG616" s="155"/>
      <c r="AH616" s="155"/>
      <c r="AI616" s="155"/>
      <c r="AJ616" s="155"/>
      <c r="AK616" s="155"/>
      <c r="AL616" s="155"/>
      <c r="AM616" s="155"/>
      <c r="AN616" s="155"/>
      <c r="AO616" s="155"/>
      <c r="AP616" s="155"/>
      <c r="AQ616" s="155"/>
      <c r="AR616" s="155"/>
      <c r="AS616" s="155"/>
      <c r="AT616" s="155"/>
      <c r="AU616" s="155"/>
      <c r="AV616" s="155"/>
      <c r="AW616" s="155"/>
      <c r="AX616" s="155"/>
      <c r="AY616" s="155"/>
      <c r="AZ616" s="155"/>
      <c r="BA616" s="155"/>
      <c r="BB616" s="155"/>
      <c r="BC616" s="155"/>
      <c r="BD616" s="155"/>
      <c r="BE616" s="155"/>
      <c r="BF616" s="155"/>
      <c r="BG616" s="155"/>
      <c r="BH616" s="155"/>
      <c r="BI616" s="155"/>
      <c r="BJ616" s="155"/>
      <c r="BK616" s="155"/>
      <c r="BL616" s="155"/>
      <c r="BM616" s="155"/>
      <c r="BN616" s="155"/>
      <c r="BO616" s="155"/>
      <c r="BP616" s="155"/>
      <c r="BQ616" s="155"/>
      <c r="BR616" s="155"/>
      <c r="BS616" s="155"/>
      <c r="BT616" s="155"/>
      <c r="BU616" s="155"/>
      <c r="BV616" s="155"/>
      <c r="BW616" s="155"/>
      <c r="BX616" s="155"/>
      <c r="BY616" s="155"/>
      <c r="BZ616" s="155"/>
      <c r="CA616" s="155"/>
      <c r="CB616" s="155"/>
      <c r="CC616" s="155"/>
      <c r="CD616" s="155"/>
      <c r="CE616" s="155"/>
      <c r="CF616" s="155"/>
      <c r="CG616" s="155"/>
      <c r="CH616" s="155"/>
      <c r="CI616" s="10"/>
    </row>
    <row r="617" spans="1:87" x14ac:dyDescent="0.2">
      <c r="A617" s="8"/>
      <c r="B617" s="218"/>
      <c r="C617" s="218"/>
      <c r="D617" s="155"/>
      <c r="E617" s="155"/>
      <c r="F617" s="155"/>
      <c r="G617" s="155"/>
      <c r="H617" s="230"/>
      <c r="I617" s="257"/>
      <c r="J617" s="257"/>
      <c r="K617" s="218"/>
      <c r="L617" s="218"/>
      <c r="M617" s="247"/>
      <c r="N617" s="247"/>
      <c r="O617" s="247"/>
      <c r="P617" s="247"/>
      <c r="Q617" s="218"/>
      <c r="R617" s="155"/>
      <c r="S617" s="155"/>
      <c r="T617" s="155"/>
      <c r="U617" s="155"/>
      <c r="V617" s="155"/>
      <c r="W617" s="155"/>
      <c r="X617" s="155"/>
      <c r="Y617" s="155"/>
      <c r="Z617" s="155"/>
      <c r="AA617" s="155"/>
      <c r="AB617" s="155"/>
      <c r="AC617" s="155"/>
      <c r="AD617" s="155"/>
      <c r="AE617" s="155"/>
      <c r="AF617" s="155"/>
      <c r="AG617" s="155"/>
      <c r="AH617" s="155"/>
      <c r="AI617" s="155"/>
      <c r="AJ617" s="155"/>
      <c r="AK617" s="155"/>
      <c r="AL617" s="155"/>
      <c r="AM617" s="155"/>
      <c r="AN617" s="155"/>
      <c r="AO617" s="155"/>
      <c r="AP617" s="155"/>
      <c r="AQ617" s="155"/>
      <c r="AR617" s="155"/>
      <c r="AS617" s="155"/>
      <c r="AT617" s="155"/>
      <c r="AU617" s="155"/>
      <c r="AV617" s="155"/>
      <c r="AW617" s="155"/>
      <c r="AX617" s="155"/>
      <c r="AY617" s="155"/>
      <c r="AZ617" s="155"/>
      <c r="BA617" s="155"/>
      <c r="BB617" s="155"/>
      <c r="BC617" s="155"/>
      <c r="BD617" s="155"/>
      <c r="BE617" s="155"/>
      <c r="BF617" s="155"/>
      <c r="BG617" s="155"/>
      <c r="BH617" s="155"/>
      <c r="BI617" s="155"/>
      <c r="BJ617" s="155"/>
      <c r="BK617" s="155"/>
      <c r="BL617" s="155"/>
      <c r="BM617" s="155"/>
      <c r="BN617" s="155"/>
      <c r="BO617" s="155"/>
      <c r="BP617" s="155"/>
      <c r="BQ617" s="155"/>
      <c r="BR617" s="155"/>
      <c r="BS617" s="155"/>
      <c r="BT617" s="155"/>
      <c r="BU617" s="155"/>
      <c r="BV617" s="155"/>
      <c r="BW617" s="155"/>
      <c r="BX617" s="155"/>
      <c r="BY617" s="155"/>
      <c r="BZ617" s="155"/>
      <c r="CA617" s="155"/>
      <c r="CB617" s="155"/>
      <c r="CC617" s="155"/>
      <c r="CD617" s="155"/>
      <c r="CE617" s="155"/>
      <c r="CF617" s="155"/>
      <c r="CG617" s="155"/>
      <c r="CH617" s="155"/>
      <c r="CI617" s="10"/>
    </row>
    <row r="618" spans="1:87" x14ac:dyDescent="0.2">
      <c r="A618" s="8"/>
      <c r="B618" s="218"/>
      <c r="C618" s="218"/>
      <c r="D618" s="155"/>
      <c r="E618" s="155"/>
      <c r="F618" s="155"/>
      <c r="G618" s="155"/>
      <c r="H618" s="230"/>
      <c r="I618" s="257"/>
      <c r="J618" s="257"/>
      <c r="K618" s="218"/>
      <c r="L618" s="218"/>
      <c r="M618" s="247"/>
      <c r="N618" s="247"/>
      <c r="O618" s="247"/>
      <c r="P618" s="247"/>
      <c r="Q618" s="218"/>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c r="CC618" s="155"/>
      <c r="CD618" s="155"/>
      <c r="CE618" s="155"/>
      <c r="CF618" s="155"/>
      <c r="CG618" s="155"/>
      <c r="CH618" s="155"/>
      <c r="CI618" s="10"/>
    </row>
    <row r="619" spans="1:87" x14ac:dyDescent="0.2">
      <c r="A619" s="8"/>
      <c r="B619" s="218"/>
      <c r="C619" s="218"/>
      <c r="D619" s="155"/>
      <c r="E619" s="155"/>
      <c r="F619" s="155"/>
      <c r="G619" s="155"/>
      <c r="H619" s="230"/>
      <c r="I619" s="257"/>
      <c r="J619" s="257"/>
      <c r="K619" s="218"/>
      <c r="L619" s="218"/>
      <c r="M619" s="247"/>
      <c r="N619" s="247"/>
      <c r="O619" s="247"/>
      <c r="P619" s="247"/>
      <c r="Q619" s="218"/>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c r="CC619" s="155"/>
      <c r="CD619" s="155"/>
      <c r="CE619" s="155"/>
      <c r="CF619" s="155"/>
      <c r="CG619" s="155"/>
      <c r="CH619" s="155"/>
      <c r="CI619" s="10"/>
    </row>
    <row r="620" spans="1:87" x14ac:dyDescent="0.2">
      <c r="A620" s="8"/>
      <c r="B620" s="218"/>
      <c r="C620" s="218"/>
      <c r="D620" s="155"/>
      <c r="E620" s="155"/>
      <c r="F620" s="155"/>
      <c r="G620" s="155"/>
      <c r="H620" s="230"/>
      <c r="I620" s="257"/>
      <c r="J620" s="257"/>
      <c r="K620" s="218"/>
      <c r="L620" s="218"/>
      <c r="M620" s="247"/>
      <c r="N620" s="247"/>
      <c r="O620" s="247"/>
      <c r="P620" s="247"/>
      <c r="Q620" s="218"/>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c r="CC620" s="155"/>
      <c r="CD620" s="155"/>
      <c r="CE620" s="155"/>
      <c r="CF620" s="155"/>
      <c r="CG620" s="155"/>
      <c r="CH620" s="155"/>
      <c r="CI620" s="10"/>
    </row>
    <row r="621" spans="1:87" x14ac:dyDescent="0.2">
      <c r="A621" s="8"/>
      <c r="B621" s="218"/>
      <c r="C621" s="218"/>
      <c r="D621" s="155"/>
      <c r="E621" s="155"/>
      <c r="F621" s="155"/>
      <c r="G621" s="155"/>
      <c r="H621" s="230"/>
      <c r="I621" s="257"/>
      <c r="J621" s="257"/>
      <c r="K621" s="218"/>
      <c r="L621" s="218"/>
      <c r="M621" s="247"/>
      <c r="N621" s="247"/>
      <c r="O621" s="247"/>
      <c r="P621" s="247"/>
      <c r="Q621" s="218"/>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c r="CC621" s="155"/>
      <c r="CD621" s="155"/>
      <c r="CE621" s="155"/>
      <c r="CF621" s="155"/>
      <c r="CG621" s="155"/>
      <c r="CH621" s="155"/>
      <c r="CI621" s="10"/>
    </row>
    <row r="622" spans="1:87" x14ac:dyDescent="0.2">
      <c r="A622" s="8"/>
      <c r="B622" s="218"/>
      <c r="C622" s="218"/>
      <c r="D622" s="155"/>
      <c r="E622" s="155"/>
      <c r="F622" s="155"/>
      <c r="G622" s="155"/>
      <c r="H622" s="230"/>
      <c r="I622" s="257"/>
      <c r="J622" s="257"/>
      <c r="K622" s="218"/>
      <c r="L622" s="218"/>
      <c r="M622" s="247"/>
      <c r="N622" s="247"/>
      <c r="O622" s="247"/>
      <c r="P622" s="247"/>
      <c r="Q622" s="218"/>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c r="CC622" s="155"/>
      <c r="CD622" s="155"/>
      <c r="CE622" s="155"/>
      <c r="CF622" s="155"/>
      <c r="CG622" s="155"/>
      <c r="CH622" s="155"/>
      <c r="CI622" s="10"/>
    </row>
    <row r="623" spans="1:87" x14ac:dyDescent="0.2">
      <c r="A623" s="8"/>
      <c r="B623" s="218"/>
      <c r="C623" s="218"/>
      <c r="D623" s="155"/>
      <c r="E623" s="155"/>
      <c r="F623" s="155"/>
      <c r="G623" s="155"/>
      <c r="H623" s="230"/>
      <c r="I623" s="257"/>
      <c r="J623" s="257"/>
      <c r="K623" s="218"/>
      <c r="L623" s="218"/>
      <c r="M623" s="247"/>
      <c r="N623" s="247"/>
      <c r="O623" s="247"/>
      <c r="P623" s="247"/>
      <c r="Q623" s="218"/>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c r="CC623" s="155"/>
      <c r="CD623" s="155"/>
      <c r="CE623" s="155"/>
      <c r="CF623" s="155"/>
      <c r="CG623" s="155"/>
      <c r="CH623" s="155"/>
      <c r="CI623" s="10"/>
    </row>
    <row r="624" spans="1:87" x14ac:dyDescent="0.2">
      <c r="A624" s="8"/>
      <c r="B624" s="218"/>
      <c r="C624" s="218"/>
      <c r="D624" s="155"/>
      <c r="E624" s="155"/>
      <c r="F624" s="155"/>
      <c r="G624" s="155"/>
      <c r="H624" s="230"/>
      <c r="I624" s="257"/>
      <c r="J624" s="257"/>
      <c r="K624" s="218"/>
      <c r="L624" s="218"/>
      <c r="M624" s="247"/>
      <c r="N624" s="247"/>
      <c r="O624" s="247"/>
      <c r="P624" s="247"/>
      <c r="Q624" s="218"/>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c r="CC624" s="155"/>
      <c r="CD624" s="155"/>
      <c r="CE624" s="155"/>
      <c r="CF624" s="155"/>
      <c r="CG624" s="155"/>
      <c r="CH624" s="155"/>
      <c r="CI624" s="10"/>
    </row>
    <row r="625" spans="1:87" x14ac:dyDescent="0.2">
      <c r="A625" s="8"/>
      <c r="B625" s="218"/>
      <c r="C625" s="218"/>
      <c r="D625" s="155"/>
      <c r="E625" s="155"/>
      <c r="F625" s="155"/>
      <c r="G625" s="155"/>
      <c r="H625" s="230"/>
      <c r="I625" s="257"/>
      <c r="J625" s="257"/>
      <c r="K625" s="218"/>
      <c r="L625" s="218"/>
      <c r="M625" s="247"/>
      <c r="N625" s="247"/>
      <c r="O625" s="247"/>
      <c r="P625" s="247"/>
      <c r="Q625" s="218"/>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c r="CC625" s="155"/>
      <c r="CD625" s="155"/>
      <c r="CE625" s="155"/>
      <c r="CF625" s="155"/>
      <c r="CG625" s="155"/>
      <c r="CH625" s="155"/>
      <c r="CI625" s="10"/>
    </row>
    <row r="626" spans="1:87" x14ac:dyDescent="0.2">
      <c r="A626" s="8"/>
      <c r="B626" s="218"/>
      <c r="C626" s="218"/>
      <c r="D626" s="155"/>
      <c r="E626" s="155"/>
      <c r="F626" s="155"/>
      <c r="G626" s="155"/>
      <c r="H626" s="230"/>
      <c r="I626" s="257"/>
      <c r="J626" s="257"/>
      <c r="K626" s="218"/>
      <c r="L626" s="218"/>
      <c r="M626" s="247"/>
      <c r="N626" s="247"/>
      <c r="O626" s="247"/>
      <c r="P626" s="247"/>
      <c r="Q626" s="218"/>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c r="CC626" s="155"/>
      <c r="CD626" s="155"/>
      <c r="CE626" s="155"/>
      <c r="CF626" s="155"/>
      <c r="CG626" s="155"/>
      <c r="CH626" s="155"/>
      <c r="CI626" s="10"/>
    </row>
    <row r="627" spans="1:87" x14ac:dyDescent="0.2">
      <c r="A627" s="8"/>
      <c r="B627" s="218"/>
      <c r="C627" s="218"/>
      <c r="D627" s="155"/>
      <c r="E627" s="155"/>
      <c r="F627" s="155"/>
      <c r="G627" s="155"/>
      <c r="H627" s="230"/>
      <c r="I627" s="257"/>
      <c r="J627" s="257"/>
      <c r="K627" s="218"/>
      <c r="L627" s="218"/>
      <c r="M627" s="247"/>
      <c r="N627" s="247"/>
      <c r="O627" s="247"/>
      <c r="P627" s="247"/>
      <c r="Q627" s="218"/>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c r="CC627" s="155"/>
      <c r="CD627" s="155"/>
      <c r="CE627" s="155"/>
      <c r="CF627" s="155"/>
      <c r="CG627" s="155"/>
      <c r="CH627" s="155"/>
      <c r="CI627" s="10"/>
    </row>
    <row r="628" spans="1:87" x14ac:dyDescent="0.2">
      <c r="A628" s="8"/>
      <c r="B628" s="218"/>
      <c r="C628" s="218"/>
      <c r="D628" s="155"/>
      <c r="E628" s="155"/>
      <c r="F628" s="155"/>
      <c r="G628" s="155"/>
      <c r="H628" s="230"/>
      <c r="I628" s="257"/>
      <c r="J628" s="257"/>
      <c r="K628" s="218"/>
      <c r="L628" s="218"/>
      <c r="M628" s="247"/>
      <c r="N628" s="247"/>
      <c r="O628" s="247"/>
      <c r="P628" s="247"/>
      <c r="Q628" s="218"/>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c r="CC628" s="155"/>
      <c r="CD628" s="155"/>
      <c r="CE628" s="155"/>
      <c r="CF628" s="155"/>
      <c r="CG628" s="155"/>
      <c r="CH628" s="155"/>
      <c r="CI628" s="10"/>
    </row>
    <row r="629" spans="1:87" x14ac:dyDescent="0.2">
      <c r="A629" s="8"/>
      <c r="B629" s="218"/>
      <c r="C629" s="218"/>
      <c r="D629" s="155"/>
      <c r="E629" s="155"/>
      <c r="F629" s="155"/>
      <c r="G629" s="155"/>
      <c r="H629" s="230"/>
      <c r="I629" s="257"/>
      <c r="J629" s="257"/>
      <c r="K629" s="218"/>
      <c r="L629" s="218"/>
      <c r="M629" s="247"/>
      <c r="N629" s="247"/>
      <c r="O629" s="247"/>
      <c r="P629" s="247"/>
      <c r="Q629" s="218"/>
      <c r="R629" s="155"/>
      <c r="S629" s="155"/>
      <c r="T629" s="155"/>
      <c r="U629" s="155"/>
      <c r="V629" s="155"/>
      <c r="W629" s="155"/>
      <c r="X629" s="155"/>
      <c r="Y629" s="155"/>
      <c r="Z629" s="155"/>
      <c r="AA629" s="155"/>
      <c r="AB629" s="155"/>
      <c r="AC629" s="155"/>
      <c r="AD629" s="155"/>
      <c r="AE629" s="155"/>
      <c r="AF629" s="155"/>
      <c r="AG629" s="155"/>
      <c r="AH629" s="155"/>
      <c r="AI629" s="155"/>
      <c r="AJ629" s="155"/>
      <c r="AK629" s="155"/>
      <c r="AL629" s="155"/>
      <c r="AM629" s="155"/>
      <c r="AN629" s="155"/>
      <c r="AO629" s="155"/>
      <c r="AP629" s="155"/>
      <c r="AQ629" s="155"/>
      <c r="AR629" s="155"/>
      <c r="AS629" s="155"/>
      <c r="AT629" s="155"/>
      <c r="AU629" s="155"/>
      <c r="AV629" s="155"/>
      <c r="AW629" s="155"/>
      <c r="AX629" s="155"/>
      <c r="AY629" s="155"/>
      <c r="AZ629" s="155"/>
      <c r="BA629" s="155"/>
      <c r="BB629" s="155"/>
      <c r="BC629" s="155"/>
      <c r="BD629" s="155"/>
      <c r="BE629" s="155"/>
      <c r="BF629" s="155"/>
      <c r="BG629" s="155"/>
      <c r="BH629" s="155"/>
      <c r="BI629" s="155"/>
      <c r="BJ629" s="155"/>
      <c r="BK629" s="155"/>
      <c r="BL629" s="155"/>
      <c r="BM629" s="155"/>
      <c r="BN629" s="155"/>
      <c r="BO629" s="155"/>
      <c r="BP629" s="155"/>
      <c r="BQ629" s="155"/>
      <c r="BR629" s="155"/>
      <c r="BS629" s="155"/>
      <c r="BT629" s="155"/>
      <c r="BU629" s="155"/>
      <c r="BV629" s="155"/>
      <c r="BW629" s="155"/>
      <c r="BX629" s="155"/>
      <c r="BY629" s="155"/>
      <c r="BZ629" s="155"/>
      <c r="CA629" s="155"/>
      <c r="CB629" s="155"/>
      <c r="CC629" s="155"/>
      <c r="CD629" s="155"/>
      <c r="CE629" s="155"/>
      <c r="CF629" s="155"/>
      <c r="CG629" s="155"/>
      <c r="CH629" s="155"/>
      <c r="CI629" s="10"/>
    </row>
    <row r="630" spans="1:87" x14ac:dyDescent="0.2">
      <c r="A630" s="8"/>
      <c r="B630" s="218"/>
      <c r="C630" s="218"/>
      <c r="D630" s="155"/>
      <c r="E630" s="155"/>
      <c r="F630" s="155"/>
      <c r="G630" s="155"/>
      <c r="H630" s="230"/>
      <c r="I630" s="257"/>
      <c r="J630" s="257"/>
      <c r="K630" s="218"/>
      <c r="L630" s="218"/>
      <c r="M630" s="247"/>
      <c r="N630" s="247"/>
      <c r="O630" s="247"/>
      <c r="P630" s="247"/>
      <c r="Q630" s="218"/>
      <c r="R630" s="155"/>
      <c r="S630" s="155"/>
      <c r="T630" s="155"/>
      <c r="U630" s="155"/>
      <c r="V630" s="155"/>
      <c r="W630" s="155"/>
      <c r="X630" s="155"/>
      <c r="Y630" s="155"/>
      <c r="Z630" s="155"/>
      <c r="AA630" s="155"/>
      <c r="AB630" s="155"/>
      <c r="AC630" s="155"/>
      <c r="AD630" s="155"/>
      <c r="AE630" s="155"/>
      <c r="AF630" s="155"/>
      <c r="AG630" s="155"/>
      <c r="AH630" s="155"/>
      <c r="AI630" s="155"/>
      <c r="AJ630" s="155"/>
      <c r="AK630" s="155"/>
      <c r="AL630" s="155"/>
      <c r="AM630" s="155"/>
      <c r="AN630" s="155"/>
      <c r="AO630" s="155"/>
      <c r="AP630" s="155"/>
      <c r="AQ630" s="155"/>
      <c r="AR630" s="155"/>
      <c r="AS630" s="155"/>
      <c r="AT630" s="155"/>
      <c r="AU630" s="155"/>
      <c r="AV630" s="155"/>
      <c r="AW630" s="155"/>
      <c r="AX630" s="155"/>
      <c r="AY630" s="155"/>
      <c r="AZ630" s="155"/>
      <c r="BA630" s="155"/>
      <c r="BB630" s="155"/>
      <c r="BC630" s="155"/>
      <c r="BD630" s="155"/>
      <c r="BE630" s="155"/>
      <c r="BF630" s="155"/>
      <c r="BG630" s="155"/>
      <c r="BH630" s="155"/>
      <c r="BI630" s="155"/>
      <c r="BJ630" s="155"/>
      <c r="BK630" s="155"/>
      <c r="BL630" s="155"/>
      <c r="BM630" s="155"/>
      <c r="BN630" s="155"/>
      <c r="BO630" s="155"/>
      <c r="BP630" s="155"/>
      <c r="BQ630" s="155"/>
      <c r="BR630" s="155"/>
      <c r="BS630" s="155"/>
      <c r="BT630" s="155"/>
      <c r="BU630" s="155"/>
      <c r="BV630" s="155"/>
      <c r="BW630" s="155"/>
      <c r="BX630" s="155"/>
      <c r="BY630" s="155"/>
      <c r="BZ630" s="155"/>
      <c r="CA630" s="155"/>
      <c r="CB630" s="155"/>
      <c r="CC630" s="155"/>
      <c r="CD630" s="155"/>
      <c r="CE630" s="155"/>
      <c r="CF630" s="155"/>
      <c r="CG630" s="155"/>
      <c r="CH630" s="155"/>
      <c r="CI630" s="10"/>
    </row>
    <row r="631" spans="1:87" x14ac:dyDescent="0.2">
      <c r="A631" s="8"/>
      <c r="B631" s="218"/>
      <c r="C631" s="218"/>
      <c r="D631" s="155"/>
      <c r="E631" s="155"/>
      <c r="F631" s="155"/>
      <c r="G631" s="155"/>
      <c r="H631" s="230"/>
      <c r="I631" s="257"/>
      <c r="J631" s="257"/>
      <c r="K631" s="218"/>
      <c r="L631" s="218"/>
      <c r="M631" s="247"/>
      <c r="N631" s="247"/>
      <c r="O631" s="247"/>
      <c r="P631" s="247"/>
      <c r="Q631" s="218"/>
      <c r="R631" s="155"/>
      <c r="S631" s="155"/>
      <c r="T631" s="155"/>
      <c r="U631" s="155"/>
      <c r="V631" s="155"/>
      <c r="W631" s="155"/>
      <c r="X631" s="155"/>
      <c r="Y631" s="155"/>
      <c r="Z631" s="155"/>
      <c r="AA631" s="155"/>
      <c r="AB631" s="155"/>
      <c r="AC631" s="155"/>
      <c r="AD631" s="155"/>
      <c r="AE631" s="155"/>
      <c r="AF631" s="155"/>
      <c r="AG631" s="155"/>
      <c r="AH631" s="155"/>
      <c r="AI631" s="155"/>
      <c r="AJ631" s="155"/>
      <c r="AK631" s="155"/>
      <c r="AL631" s="155"/>
      <c r="AM631" s="155"/>
      <c r="AN631" s="155"/>
      <c r="AO631" s="155"/>
      <c r="AP631" s="155"/>
      <c r="AQ631" s="155"/>
      <c r="AR631" s="155"/>
      <c r="AS631" s="155"/>
      <c r="AT631" s="155"/>
      <c r="AU631" s="155"/>
      <c r="AV631" s="155"/>
      <c r="AW631" s="155"/>
      <c r="AX631" s="155"/>
      <c r="AY631" s="155"/>
      <c r="AZ631" s="155"/>
      <c r="BA631" s="155"/>
      <c r="BB631" s="155"/>
      <c r="BC631" s="155"/>
      <c r="BD631" s="155"/>
      <c r="BE631" s="155"/>
      <c r="BF631" s="155"/>
      <c r="BG631" s="155"/>
      <c r="BH631" s="155"/>
      <c r="BI631" s="155"/>
      <c r="BJ631" s="155"/>
      <c r="BK631" s="155"/>
      <c r="BL631" s="155"/>
      <c r="BM631" s="155"/>
      <c r="BN631" s="155"/>
      <c r="BO631" s="155"/>
      <c r="BP631" s="155"/>
      <c r="BQ631" s="155"/>
      <c r="BR631" s="155"/>
      <c r="BS631" s="155"/>
      <c r="BT631" s="155"/>
      <c r="BU631" s="155"/>
      <c r="BV631" s="155"/>
      <c r="BW631" s="155"/>
      <c r="BX631" s="155"/>
      <c r="BY631" s="155"/>
      <c r="BZ631" s="155"/>
      <c r="CA631" s="155"/>
      <c r="CB631" s="155"/>
      <c r="CC631" s="155"/>
      <c r="CD631" s="155"/>
      <c r="CE631" s="155"/>
      <c r="CF631" s="155"/>
      <c r="CG631" s="155"/>
      <c r="CH631" s="155"/>
      <c r="CI631" s="10"/>
    </row>
    <row r="632" spans="1:87" x14ac:dyDescent="0.2">
      <c r="A632" s="8"/>
      <c r="B632" s="218"/>
      <c r="C632" s="218"/>
      <c r="D632" s="155"/>
      <c r="E632" s="155"/>
      <c r="F632" s="155"/>
      <c r="G632" s="155"/>
      <c r="H632" s="230"/>
      <c r="I632" s="257"/>
      <c r="J632" s="257"/>
      <c r="K632" s="218"/>
      <c r="L632" s="218"/>
      <c r="M632" s="247"/>
      <c r="N632" s="247"/>
      <c r="O632" s="247"/>
      <c r="P632" s="247"/>
      <c r="Q632" s="218"/>
      <c r="R632" s="155"/>
      <c r="S632" s="155"/>
      <c r="T632" s="155"/>
      <c r="U632" s="155"/>
      <c r="V632" s="155"/>
      <c r="W632" s="155"/>
      <c r="X632" s="155"/>
      <c r="Y632" s="155"/>
      <c r="Z632" s="155"/>
      <c r="AA632" s="155"/>
      <c r="AB632" s="155"/>
      <c r="AC632" s="155"/>
      <c r="AD632" s="155"/>
      <c r="AE632" s="155"/>
      <c r="AF632" s="155"/>
      <c r="AG632" s="155"/>
      <c r="AH632" s="155"/>
      <c r="AI632" s="155"/>
      <c r="AJ632" s="155"/>
      <c r="AK632" s="155"/>
      <c r="AL632" s="155"/>
      <c r="AM632" s="155"/>
      <c r="AN632" s="155"/>
      <c r="AO632" s="155"/>
      <c r="AP632" s="155"/>
      <c r="AQ632" s="155"/>
      <c r="AR632" s="155"/>
      <c r="AS632" s="155"/>
      <c r="AT632" s="155"/>
      <c r="AU632" s="155"/>
      <c r="AV632" s="155"/>
      <c r="AW632" s="155"/>
      <c r="AX632" s="155"/>
      <c r="AY632" s="155"/>
      <c r="AZ632" s="155"/>
      <c r="BA632" s="155"/>
      <c r="BB632" s="155"/>
      <c r="BC632" s="155"/>
      <c r="BD632" s="155"/>
      <c r="BE632" s="155"/>
      <c r="BF632" s="155"/>
      <c r="BG632" s="155"/>
      <c r="BH632" s="155"/>
      <c r="BI632" s="155"/>
      <c r="BJ632" s="155"/>
      <c r="BK632" s="155"/>
      <c r="BL632" s="155"/>
      <c r="BM632" s="155"/>
      <c r="BN632" s="155"/>
      <c r="BO632" s="155"/>
      <c r="BP632" s="155"/>
      <c r="BQ632" s="155"/>
      <c r="BR632" s="155"/>
      <c r="BS632" s="155"/>
      <c r="BT632" s="155"/>
      <c r="BU632" s="155"/>
      <c r="BV632" s="155"/>
      <c r="BW632" s="155"/>
      <c r="BX632" s="155"/>
      <c r="BY632" s="155"/>
      <c r="BZ632" s="155"/>
      <c r="CA632" s="155"/>
      <c r="CB632" s="155"/>
      <c r="CC632" s="155"/>
      <c r="CD632" s="155"/>
      <c r="CE632" s="155"/>
      <c r="CF632" s="155"/>
      <c r="CG632" s="155"/>
      <c r="CH632" s="155"/>
      <c r="CI632" s="10"/>
    </row>
    <row r="633" spans="1:87" x14ac:dyDescent="0.2">
      <c r="A633" s="8"/>
      <c r="B633" s="218"/>
      <c r="C633" s="218"/>
      <c r="D633" s="155"/>
      <c r="E633" s="155"/>
      <c r="F633" s="155"/>
      <c r="G633" s="155"/>
      <c r="H633" s="230"/>
      <c r="I633" s="257"/>
      <c r="J633" s="257"/>
      <c r="K633" s="218"/>
      <c r="L633" s="218"/>
      <c r="M633" s="247"/>
      <c r="N633" s="247"/>
      <c r="O633" s="247"/>
      <c r="P633" s="247"/>
      <c r="Q633" s="218"/>
      <c r="R633" s="155"/>
      <c r="S633" s="155"/>
      <c r="T633" s="155"/>
      <c r="U633" s="155"/>
      <c r="V633" s="155"/>
      <c r="W633" s="155"/>
      <c r="X633" s="155"/>
      <c r="Y633" s="155"/>
      <c r="Z633" s="155"/>
      <c r="AA633" s="155"/>
      <c r="AB633" s="155"/>
      <c r="AC633" s="155"/>
      <c r="AD633" s="155"/>
      <c r="AE633" s="155"/>
      <c r="AF633" s="155"/>
      <c r="AG633" s="155"/>
      <c r="AH633" s="155"/>
      <c r="AI633" s="155"/>
      <c r="AJ633" s="155"/>
      <c r="AK633" s="155"/>
      <c r="AL633" s="155"/>
      <c r="AM633" s="155"/>
      <c r="AN633" s="155"/>
      <c r="AO633" s="155"/>
      <c r="AP633" s="155"/>
      <c r="AQ633" s="155"/>
      <c r="AR633" s="155"/>
      <c r="AS633" s="155"/>
      <c r="AT633" s="155"/>
      <c r="AU633" s="155"/>
      <c r="AV633" s="155"/>
      <c r="AW633" s="155"/>
      <c r="AX633" s="155"/>
      <c r="AY633" s="155"/>
      <c r="AZ633" s="155"/>
      <c r="BA633" s="155"/>
      <c r="BB633" s="155"/>
      <c r="BC633" s="155"/>
      <c r="BD633" s="155"/>
      <c r="BE633" s="155"/>
      <c r="BF633" s="155"/>
      <c r="BG633" s="155"/>
      <c r="BH633" s="155"/>
      <c r="BI633" s="155"/>
      <c r="BJ633" s="155"/>
      <c r="BK633" s="155"/>
      <c r="BL633" s="155"/>
      <c r="BM633" s="155"/>
      <c r="BN633" s="155"/>
      <c r="BO633" s="155"/>
      <c r="BP633" s="155"/>
      <c r="BQ633" s="155"/>
      <c r="BR633" s="155"/>
      <c r="BS633" s="155"/>
      <c r="BT633" s="155"/>
      <c r="BU633" s="155"/>
      <c r="BV633" s="155"/>
      <c r="BW633" s="155"/>
      <c r="BX633" s="155"/>
      <c r="BY633" s="155"/>
      <c r="BZ633" s="155"/>
      <c r="CA633" s="155"/>
      <c r="CB633" s="155"/>
      <c r="CC633" s="155"/>
      <c r="CD633" s="155"/>
      <c r="CE633" s="155"/>
      <c r="CF633" s="155"/>
      <c r="CG633" s="155"/>
      <c r="CH633" s="155"/>
      <c r="CI633" s="10"/>
    </row>
    <row r="634" spans="1:87" x14ac:dyDescent="0.2">
      <c r="A634" s="8"/>
      <c r="B634" s="218"/>
      <c r="C634" s="218"/>
      <c r="D634" s="155"/>
      <c r="E634" s="155"/>
      <c r="F634" s="155"/>
      <c r="G634" s="155"/>
      <c r="H634" s="230"/>
      <c r="I634" s="257"/>
      <c r="J634" s="257"/>
      <c r="K634" s="218"/>
      <c r="L634" s="218"/>
      <c r="M634" s="247"/>
      <c r="N634" s="247"/>
      <c r="O634" s="247"/>
      <c r="P634" s="247"/>
      <c r="Q634" s="218"/>
      <c r="R634" s="155"/>
      <c r="S634" s="155"/>
      <c r="T634" s="155"/>
      <c r="U634" s="155"/>
      <c r="V634" s="155"/>
      <c r="W634" s="155"/>
      <c r="X634" s="155"/>
      <c r="Y634" s="155"/>
      <c r="Z634" s="155"/>
      <c r="AA634" s="155"/>
      <c r="AB634" s="155"/>
      <c r="AC634" s="155"/>
      <c r="AD634" s="155"/>
      <c r="AE634" s="155"/>
      <c r="AF634" s="155"/>
      <c r="AG634" s="155"/>
      <c r="AH634" s="155"/>
      <c r="AI634" s="155"/>
      <c r="AJ634" s="155"/>
      <c r="AK634" s="155"/>
      <c r="AL634" s="155"/>
      <c r="AM634" s="155"/>
      <c r="AN634" s="155"/>
      <c r="AO634" s="155"/>
      <c r="AP634" s="155"/>
      <c r="AQ634" s="155"/>
      <c r="AR634" s="155"/>
      <c r="AS634" s="155"/>
      <c r="AT634" s="155"/>
      <c r="AU634" s="155"/>
      <c r="AV634" s="155"/>
      <c r="AW634" s="155"/>
      <c r="AX634" s="155"/>
      <c r="AY634" s="155"/>
      <c r="AZ634" s="155"/>
      <c r="BA634" s="155"/>
      <c r="BB634" s="155"/>
      <c r="BC634" s="155"/>
      <c r="BD634" s="155"/>
      <c r="BE634" s="155"/>
      <c r="BF634" s="155"/>
      <c r="BG634" s="155"/>
      <c r="BH634" s="155"/>
      <c r="BI634" s="155"/>
      <c r="BJ634" s="155"/>
      <c r="BK634" s="155"/>
      <c r="BL634" s="155"/>
      <c r="BM634" s="155"/>
      <c r="BN634" s="155"/>
      <c r="BO634" s="155"/>
      <c r="BP634" s="155"/>
      <c r="BQ634" s="155"/>
      <c r="BR634" s="155"/>
      <c r="BS634" s="155"/>
      <c r="BT634" s="155"/>
      <c r="BU634" s="155"/>
      <c r="BV634" s="155"/>
      <c r="BW634" s="155"/>
      <c r="BX634" s="155"/>
      <c r="BY634" s="155"/>
      <c r="BZ634" s="155"/>
      <c r="CA634" s="155"/>
      <c r="CB634" s="155"/>
      <c r="CC634" s="155"/>
      <c r="CD634" s="155"/>
      <c r="CE634" s="155"/>
      <c r="CF634" s="155"/>
      <c r="CG634" s="155"/>
      <c r="CH634" s="155"/>
      <c r="CI634" s="10"/>
    </row>
    <row r="635" spans="1:87" x14ac:dyDescent="0.2">
      <c r="A635" s="8"/>
      <c r="B635" s="218"/>
      <c r="C635" s="218"/>
      <c r="D635" s="155"/>
      <c r="E635" s="155"/>
      <c r="F635" s="155"/>
      <c r="G635" s="155"/>
      <c r="H635" s="230"/>
      <c r="I635" s="257"/>
      <c r="J635" s="257"/>
      <c r="K635" s="218"/>
      <c r="L635" s="218"/>
      <c r="M635" s="247"/>
      <c r="N635" s="247"/>
      <c r="O635" s="247"/>
      <c r="P635" s="247"/>
      <c r="Q635" s="218"/>
      <c r="R635" s="155"/>
      <c r="S635" s="155"/>
      <c r="T635" s="155"/>
      <c r="U635" s="155"/>
      <c r="V635" s="155"/>
      <c r="W635" s="155"/>
      <c r="X635" s="155"/>
      <c r="Y635" s="155"/>
      <c r="Z635" s="155"/>
      <c r="AA635" s="155"/>
      <c r="AB635" s="155"/>
      <c r="AC635" s="155"/>
      <c r="AD635" s="155"/>
      <c r="AE635" s="155"/>
      <c r="AF635" s="155"/>
      <c r="AG635" s="155"/>
      <c r="AH635" s="155"/>
      <c r="AI635" s="155"/>
      <c r="AJ635" s="155"/>
      <c r="AK635" s="155"/>
      <c r="AL635" s="155"/>
      <c r="AM635" s="155"/>
      <c r="AN635" s="155"/>
      <c r="AO635" s="155"/>
      <c r="AP635" s="155"/>
      <c r="AQ635" s="155"/>
      <c r="AR635" s="155"/>
      <c r="AS635" s="155"/>
      <c r="AT635" s="155"/>
      <c r="AU635" s="155"/>
      <c r="AV635" s="155"/>
      <c r="AW635" s="155"/>
      <c r="AX635" s="155"/>
      <c r="AY635" s="155"/>
      <c r="AZ635" s="155"/>
      <c r="BA635" s="155"/>
      <c r="BB635" s="155"/>
      <c r="BC635" s="155"/>
      <c r="BD635" s="155"/>
      <c r="BE635" s="155"/>
      <c r="BF635" s="155"/>
      <c r="BG635" s="155"/>
      <c r="BH635" s="155"/>
      <c r="BI635" s="155"/>
      <c r="BJ635" s="155"/>
      <c r="BK635" s="155"/>
      <c r="BL635" s="155"/>
      <c r="BM635" s="155"/>
      <c r="BN635" s="155"/>
      <c r="BO635" s="155"/>
      <c r="BP635" s="155"/>
      <c r="BQ635" s="155"/>
      <c r="BR635" s="155"/>
      <c r="BS635" s="155"/>
      <c r="BT635" s="155"/>
      <c r="BU635" s="155"/>
      <c r="BV635" s="155"/>
      <c r="BW635" s="155"/>
      <c r="BX635" s="155"/>
      <c r="BY635" s="155"/>
      <c r="BZ635" s="155"/>
      <c r="CA635" s="155"/>
      <c r="CB635" s="155"/>
      <c r="CC635" s="155"/>
      <c r="CD635" s="155"/>
      <c r="CE635" s="155"/>
      <c r="CF635" s="155"/>
      <c r="CG635" s="155"/>
      <c r="CH635" s="155"/>
      <c r="CI635" s="10"/>
    </row>
    <row r="636" spans="1:87" x14ac:dyDescent="0.2">
      <c r="A636" s="8"/>
      <c r="B636" s="218"/>
      <c r="C636" s="218"/>
      <c r="D636" s="155"/>
      <c r="E636" s="155"/>
      <c r="F636" s="155"/>
      <c r="G636" s="155"/>
      <c r="H636" s="230"/>
      <c r="I636" s="257"/>
      <c r="J636" s="257"/>
      <c r="K636" s="218"/>
      <c r="L636" s="218"/>
      <c r="M636" s="247"/>
      <c r="N636" s="247"/>
      <c r="O636" s="247"/>
      <c r="P636" s="247"/>
      <c r="Q636" s="218"/>
      <c r="R636" s="155"/>
      <c r="S636" s="155"/>
      <c r="T636" s="155"/>
      <c r="U636" s="155"/>
      <c r="V636" s="155"/>
      <c r="W636" s="155"/>
      <c r="X636" s="155"/>
      <c r="Y636" s="155"/>
      <c r="Z636" s="155"/>
      <c r="AA636" s="155"/>
      <c r="AB636" s="155"/>
      <c r="AC636" s="155"/>
      <c r="AD636" s="155"/>
      <c r="AE636" s="155"/>
      <c r="AF636" s="155"/>
      <c r="AG636" s="155"/>
      <c r="AH636" s="155"/>
      <c r="AI636" s="155"/>
      <c r="AJ636" s="155"/>
      <c r="AK636" s="155"/>
      <c r="AL636" s="155"/>
      <c r="AM636" s="155"/>
      <c r="AN636" s="155"/>
      <c r="AO636" s="155"/>
      <c r="AP636" s="155"/>
      <c r="AQ636" s="155"/>
      <c r="AR636" s="155"/>
      <c r="AS636" s="155"/>
      <c r="AT636" s="155"/>
      <c r="AU636" s="155"/>
      <c r="AV636" s="155"/>
      <c r="AW636" s="155"/>
      <c r="AX636" s="155"/>
      <c r="AY636" s="155"/>
      <c r="AZ636" s="155"/>
      <c r="BA636" s="155"/>
      <c r="BB636" s="155"/>
      <c r="BC636" s="155"/>
      <c r="BD636" s="155"/>
      <c r="BE636" s="155"/>
      <c r="BF636" s="155"/>
      <c r="BG636" s="155"/>
      <c r="BH636" s="155"/>
      <c r="BI636" s="155"/>
      <c r="BJ636" s="155"/>
      <c r="BK636" s="155"/>
      <c r="BL636" s="155"/>
      <c r="BM636" s="155"/>
      <c r="BN636" s="155"/>
      <c r="BO636" s="155"/>
      <c r="BP636" s="155"/>
      <c r="BQ636" s="155"/>
      <c r="BR636" s="155"/>
      <c r="BS636" s="155"/>
      <c r="BT636" s="155"/>
      <c r="BU636" s="155"/>
      <c r="BV636" s="155"/>
      <c r="BW636" s="155"/>
      <c r="BX636" s="155"/>
      <c r="BY636" s="155"/>
      <c r="BZ636" s="155"/>
      <c r="CA636" s="155"/>
      <c r="CB636" s="155"/>
      <c r="CC636" s="155"/>
      <c r="CD636" s="155"/>
      <c r="CE636" s="155"/>
      <c r="CF636" s="155"/>
      <c r="CG636" s="155"/>
      <c r="CH636" s="155"/>
      <c r="CI636" s="10"/>
    </row>
    <row r="637" spans="1:87" x14ac:dyDescent="0.2">
      <c r="A637" s="8"/>
      <c r="B637" s="218"/>
      <c r="C637" s="218"/>
      <c r="D637" s="155"/>
      <c r="E637" s="155"/>
      <c r="F637" s="155"/>
      <c r="G637" s="155"/>
      <c r="H637" s="230"/>
      <c r="I637" s="257"/>
      <c r="J637" s="257"/>
      <c r="K637" s="218"/>
      <c r="L637" s="218"/>
      <c r="M637" s="247"/>
      <c r="N637" s="247"/>
      <c r="O637" s="247"/>
      <c r="P637" s="247"/>
      <c r="Q637" s="218"/>
      <c r="R637" s="155"/>
      <c r="S637" s="155"/>
      <c r="T637" s="155"/>
      <c r="U637" s="155"/>
      <c r="V637" s="155"/>
      <c r="W637" s="155"/>
      <c r="X637" s="155"/>
      <c r="Y637" s="155"/>
      <c r="Z637" s="155"/>
      <c r="AA637" s="155"/>
      <c r="AB637" s="155"/>
      <c r="AC637" s="155"/>
      <c r="AD637" s="155"/>
      <c r="AE637" s="155"/>
      <c r="AF637" s="155"/>
      <c r="AG637" s="155"/>
      <c r="AH637" s="155"/>
      <c r="AI637" s="155"/>
      <c r="AJ637" s="155"/>
      <c r="AK637" s="155"/>
      <c r="AL637" s="155"/>
      <c r="AM637" s="155"/>
      <c r="AN637" s="155"/>
      <c r="AO637" s="155"/>
      <c r="AP637" s="155"/>
      <c r="AQ637" s="155"/>
      <c r="AR637" s="155"/>
      <c r="AS637" s="155"/>
      <c r="AT637" s="155"/>
      <c r="AU637" s="155"/>
      <c r="AV637" s="155"/>
      <c r="AW637" s="155"/>
      <c r="AX637" s="155"/>
      <c r="AY637" s="155"/>
      <c r="AZ637" s="155"/>
      <c r="BA637" s="155"/>
      <c r="BB637" s="155"/>
      <c r="BC637" s="155"/>
      <c r="BD637" s="155"/>
      <c r="BE637" s="155"/>
      <c r="BF637" s="155"/>
      <c r="BG637" s="155"/>
      <c r="BH637" s="155"/>
      <c r="BI637" s="155"/>
      <c r="BJ637" s="155"/>
      <c r="BK637" s="155"/>
      <c r="BL637" s="155"/>
      <c r="BM637" s="155"/>
      <c r="BN637" s="155"/>
      <c r="BO637" s="155"/>
      <c r="BP637" s="155"/>
      <c r="BQ637" s="155"/>
      <c r="BR637" s="155"/>
      <c r="BS637" s="155"/>
      <c r="BT637" s="155"/>
      <c r="BU637" s="155"/>
      <c r="BV637" s="155"/>
      <c r="BW637" s="155"/>
      <c r="BX637" s="155"/>
      <c r="BY637" s="155"/>
      <c r="BZ637" s="155"/>
      <c r="CA637" s="155"/>
      <c r="CB637" s="155"/>
      <c r="CC637" s="155"/>
      <c r="CD637" s="155"/>
      <c r="CE637" s="155"/>
      <c r="CF637" s="155"/>
      <c r="CG637" s="155"/>
      <c r="CH637" s="155"/>
      <c r="CI637" s="10"/>
    </row>
    <row r="638" spans="1:87" x14ac:dyDescent="0.2">
      <c r="A638" s="8"/>
      <c r="B638" s="218"/>
      <c r="C638" s="218"/>
      <c r="D638" s="155"/>
      <c r="E638" s="155"/>
      <c r="F638" s="155"/>
      <c r="G638" s="155"/>
      <c r="H638" s="230"/>
      <c r="I638" s="257"/>
      <c r="J638" s="257"/>
      <c r="K638" s="218"/>
      <c r="L638" s="218"/>
      <c r="M638" s="247"/>
      <c r="N638" s="247"/>
      <c r="O638" s="247"/>
      <c r="P638" s="247"/>
      <c r="Q638" s="218"/>
      <c r="R638" s="155"/>
      <c r="S638" s="155"/>
      <c r="T638" s="155"/>
      <c r="U638" s="155"/>
      <c r="V638" s="155"/>
      <c r="W638" s="155"/>
      <c r="X638" s="155"/>
      <c r="Y638" s="155"/>
      <c r="Z638" s="155"/>
      <c r="AA638" s="155"/>
      <c r="AB638" s="155"/>
      <c r="AC638" s="155"/>
      <c r="AD638" s="155"/>
      <c r="AE638" s="155"/>
      <c r="AF638" s="155"/>
      <c r="AG638" s="155"/>
      <c r="AH638" s="155"/>
      <c r="AI638" s="155"/>
      <c r="AJ638" s="155"/>
      <c r="AK638" s="155"/>
      <c r="AL638" s="155"/>
      <c r="AM638" s="155"/>
      <c r="AN638" s="155"/>
      <c r="AO638" s="155"/>
      <c r="AP638" s="155"/>
      <c r="AQ638" s="155"/>
      <c r="AR638" s="155"/>
      <c r="AS638" s="155"/>
      <c r="AT638" s="155"/>
      <c r="AU638" s="155"/>
      <c r="AV638" s="155"/>
      <c r="AW638" s="155"/>
      <c r="AX638" s="155"/>
      <c r="AY638" s="155"/>
      <c r="AZ638" s="155"/>
      <c r="BA638" s="155"/>
      <c r="BB638" s="155"/>
      <c r="BC638" s="155"/>
      <c r="BD638" s="155"/>
      <c r="BE638" s="155"/>
      <c r="BF638" s="155"/>
      <c r="BG638" s="155"/>
      <c r="BH638" s="155"/>
      <c r="BI638" s="155"/>
      <c r="BJ638" s="155"/>
      <c r="BK638" s="155"/>
      <c r="BL638" s="155"/>
      <c r="BM638" s="155"/>
      <c r="BN638" s="155"/>
      <c r="BO638" s="155"/>
      <c r="BP638" s="155"/>
      <c r="BQ638" s="155"/>
      <c r="BR638" s="155"/>
      <c r="BS638" s="155"/>
      <c r="BT638" s="155"/>
      <c r="BU638" s="155"/>
      <c r="BV638" s="155"/>
      <c r="BW638" s="155"/>
      <c r="BX638" s="155"/>
      <c r="BY638" s="155"/>
      <c r="BZ638" s="155"/>
      <c r="CA638" s="155"/>
      <c r="CB638" s="155"/>
      <c r="CC638" s="155"/>
      <c r="CD638" s="155"/>
      <c r="CE638" s="155"/>
      <c r="CF638" s="155"/>
      <c r="CG638" s="155"/>
      <c r="CH638" s="155"/>
      <c r="CI638" s="10"/>
    </row>
    <row r="639" spans="1:87" x14ac:dyDescent="0.2">
      <c r="A639" s="8"/>
      <c r="B639" s="218"/>
      <c r="C639" s="218"/>
      <c r="D639" s="155"/>
      <c r="E639" s="155"/>
      <c r="F639" s="155"/>
      <c r="G639" s="155"/>
      <c r="H639" s="230"/>
      <c r="I639" s="257"/>
      <c r="J639" s="257"/>
      <c r="K639" s="218"/>
      <c r="L639" s="218"/>
      <c r="M639" s="247"/>
      <c r="N639" s="247"/>
      <c r="O639" s="247"/>
      <c r="P639" s="247"/>
      <c r="Q639" s="218"/>
      <c r="R639" s="155"/>
      <c r="S639" s="155"/>
      <c r="T639" s="155"/>
      <c r="U639" s="155"/>
      <c r="V639" s="155"/>
      <c r="W639" s="155"/>
      <c r="X639" s="155"/>
      <c r="Y639" s="155"/>
      <c r="Z639" s="155"/>
      <c r="AA639" s="155"/>
      <c r="AB639" s="155"/>
      <c r="AC639" s="155"/>
      <c r="AD639" s="155"/>
      <c r="AE639" s="155"/>
      <c r="AF639" s="155"/>
      <c r="AG639" s="155"/>
      <c r="AH639" s="155"/>
      <c r="AI639" s="155"/>
      <c r="AJ639" s="155"/>
      <c r="AK639" s="155"/>
      <c r="AL639" s="155"/>
      <c r="AM639" s="155"/>
      <c r="AN639" s="155"/>
      <c r="AO639" s="155"/>
      <c r="AP639" s="155"/>
      <c r="AQ639" s="155"/>
      <c r="AR639" s="155"/>
      <c r="AS639" s="155"/>
      <c r="AT639" s="155"/>
      <c r="AU639" s="155"/>
      <c r="AV639" s="155"/>
      <c r="AW639" s="155"/>
      <c r="AX639" s="155"/>
      <c r="AY639" s="155"/>
      <c r="AZ639" s="155"/>
      <c r="BA639" s="155"/>
      <c r="BB639" s="155"/>
      <c r="BC639" s="155"/>
      <c r="BD639" s="155"/>
      <c r="BE639" s="155"/>
      <c r="BF639" s="155"/>
      <c r="BG639" s="155"/>
      <c r="BH639" s="155"/>
      <c r="BI639" s="155"/>
      <c r="BJ639" s="155"/>
      <c r="BK639" s="155"/>
      <c r="BL639" s="155"/>
      <c r="BM639" s="155"/>
      <c r="BN639" s="155"/>
      <c r="BO639" s="155"/>
      <c r="BP639" s="155"/>
      <c r="BQ639" s="155"/>
      <c r="BR639" s="155"/>
      <c r="BS639" s="155"/>
      <c r="BT639" s="155"/>
      <c r="BU639" s="155"/>
      <c r="BV639" s="155"/>
      <c r="BW639" s="155"/>
      <c r="BX639" s="155"/>
      <c r="BY639" s="155"/>
      <c r="BZ639" s="155"/>
      <c r="CA639" s="155"/>
      <c r="CB639" s="155"/>
      <c r="CC639" s="155"/>
      <c r="CD639" s="155"/>
      <c r="CE639" s="155"/>
      <c r="CF639" s="155"/>
      <c r="CG639" s="155"/>
      <c r="CH639" s="155"/>
      <c r="CI639" s="10"/>
    </row>
    <row r="640" spans="1:87" x14ac:dyDescent="0.2">
      <c r="A640" s="8"/>
      <c r="B640" s="218"/>
      <c r="C640" s="218"/>
      <c r="D640" s="155"/>
      <c r="E640" s="155"/>
      <c r="F640" s="155"/>
      <c r="G640" s="155"/>
      <c r="H640" s="230"/>
      <c r="I640" s="257"/>
      <c r="J640" s="257"/>
      <c r="K640" s="218"/>
      <c r="L640" s="218"/>
      <c r="M640" s="247"/>
      <c r="N640" s="247"/>
      <c r="O640" s="247"/>
      <c r="P640" s="247"/>
      <c r="Q640" s="218"/>
      <c r="R640" s="155"/>
      <c r="S640" s="155"/>
      <c r="T640" s="155"/>
      <c r="U640" s="155"/>
      <c r="V640" s="155"/>
      <c r="W640" s="155"/>
      <c r="X640" s="155"/>
      <c r="Y640" s="155"/>
      <c r="Z640" s="155"/>
      <c r="AA640" s="155"/>
      <c r="AB640" s="155"/>
      <c r="AC640" s="155"/>
      <c r="AD640" s="155"/>
      <c r="AE640" s="155"/>
      <c r="AF640" s="155"/>
      <c r="AG640" s="155"/>
      <c r="AH640" s="155"/>
      <c r="AI640" s="155"/>
      <c r="AJ640" s="155"/>
      <c r="AK640" s="155"/>
      <c r="AL640" s="155"/>
      <c r="AM640" s="155"/>
      <c r="AN640" s="155"/>
      <c r="AO640" s="155"/>
      <c r="AP640" s="155"/>
      <c r="AQ640" s="155"/>
      <c r="AR640" s="155"/>
      <c r="AS640" s="155"/>
      <c r="AT640" s="155"/>
      <c r="AU640" s="155"/>
      <c r="AV640" s="155"/>
      <c r="AW640" s="155"/>
      <c r="AX640" s="155"/>
      <c r="AY640" s="155"/>
      <c r="AZ640" s="155"/>
      <c r="BA640" s="155"/>
      <c r="BB640" s="155"/>
      <c r="BC640" s="155"/>
      <c r="BD640" s="155"/>
      <c r="BE640" s="155"/>
      <c r="BF640" s="155"/>
      <c r="BG640" s="155"/>
      <c r="BH640" s="155"/>
      <c r="BI640" s="155"/>
      <c r="BJ640" s="155"/>
      <c r="BK640" s="155"/>
      <c r="BL640" s="155"/>
      <c r="BM640" s="155"/>
      <c r="BN640" s="155"/>
      <c r="BO640" s="155"/>
      <c r="BP640" s="155"/>
      <c r="BQ640" s="155"/>
      <c r="BR640" s="155"/>
      <c r="BS640" s="155"/>
      <c r="BT640" s="155"/>
      <c r="BU640" s="155"/>
      <c r="BV640" s="155"/>
      <c r="BW640" s="155"/>
      <c r="BX640" s="155"/>
      <c r="BY640" s="155"/>
      <c r="BZ640" s="155"/>
      <c r="CA640" s="155"/>
      <c r="CB640" s="155"/>
      <c r="CC640" s="155"/>
      <c r="CD640" s="155"/>
      <c r="CE640" s="155"/>
      <c r="CF640" s="155"/>
      <c r="CG640" s="155"/>
      <c r="CH640" s="155"/>
      <c r="CI640" s="10"/>
    </row>
    <row r="641" spans="1:87" x14ac:dyDescent="0.2">
      <c r="A641" s="8"/>
      <c r="B641" s="218"/>
      <c r="C641" s="218"/>
      <c r="D641" s="155"/>
      <c r="E641" s="155"/>
      <c r="F641" s="155"/>
      <c r="G641" s="155"/>
      <c r="H641" s="230"/>
      <c r="I641" s="257"/>
      <c r="J641" s="257"/>
      <c r="K641" s="218"/>
      <c r="L641" s="218"/>
      <c r="M641" s="247"/>
      <c r="N641" s="247"/>
      <c r="O641" s="247"/>
      <c r="P641" s="247"/>
      <c r="Q641" s="218"/>
      <c r="R641" s="155"/>
      <c r="S641" s="155"/>
      <c r="T641" s="155"/>
      <c r="U641" s="155"/>
      <c r="V641" s="155"/>
      <c r="W641" s="155"/>
      <c r="X641" s="155"/>
      <c r="Y641" s="155"/>
      <c r="Z641" s="155"/>
      <c r="AA641" s="155"/>
      <c r="AB641" s="155"/>
      <c r="AC641" s="155"/>
      <c r="AD641" s="155"/>
      <c r="AE641" s="155"/>
      <c r="AF641" s="155"/>
      <c r="AG641" s="155"/>
      <c r="AH641" s="155"/>
      <c r="AI641" s="155"/>
      <c r="AJ641" s="155"/>
      <c r="AK641" s="155"/>
      <c r="AL641" s="155"/>
      <c r="AM641" s="155"/>
      <c r="AN641" s="155"/>
      <c r="AO641" s="155"/>
      <c r="AP641" s="155"/>
      <c r="AQ641" s="155"/>
      <c r="AR641" s="155"/>
      <c r="AS641" s="155"/>
      <c r="AT641" s="155"/>
      <c r="AU641" s="155"/>
      <c r="AV641" s="155"/>
      <c r="AW641" s="155"/>
      <c r="AX641" s="155"/>
      <c r="AY641" s="155"/>
      <c r="AZ641" s="155"/>
      <c r="BA641" s="155"/>
      <c r="BB641" s="155"/>
      <c r="BC641" s="155"/>
      <c r="BD641" s="155"/>
      <c r="BE641" s="155"/>
      <c r="BF641" s="155"/>
      <c r="BG641" s="155"/>
      <c r="BH641" s="155"/>
      <c r="BI641" s="155"/>
      <c r="BJ641" s="155"/>
      <c r="BK641" s="155"/>
      <c r="BL641" s="155"/>
      <c r="BM641" s="155"/>
      <c r="BN641" s="155"/>
      <c r="BO641" s="155"/>
      <c r="BP641" s="155"/>
      <c r="BQ641" s="155"/>
      <c r="BR641" s="155"/>
      <c r="BS641" s="155"/>
      <c r="BT641" s="155"/>
      <c r="BU641" s="155"/>
      <c r="BV641" s="155"/>
      <c r="BW641" s="155"/>
      <c r="BX641" s="155"/>
      <c r="BY641" s="155"/>
      <c r="BZ641" s="155"/>
      <c r="CA641" s="155"/>
      <c r="CB641" s="155"/>
      <c r="CC641" s="155"/>
      <c r="CD641" s="155"/>
      <c r="CE641" s="155"/>
      <c r="CF641" s="155"/>
      <c r="CG641" s="155"/>
      <c r="CH641" s="155"/>
      <c r="CI641" s="10"/>
    </row>
    <row r="642" spans="1:87" x14ac:dyDescent="0.2">
      <c r="A642" s="8"/>
      <c r="B642" s="218"/>
      <c r="C642" s="218"/>
      <c r="D642" s="155"/>
      <c r="E642" s="155"/>
      <c r="F642" s="155"/>
      <c r="G642" s="155"/>
      <c r="H642" s="230"/>
      <c r="I642" s="257"/>
      <c r="J642" s="257"/>
      <c r="K642" s="218"/>
      <c r="L642" s="218"/>
      <c r="M642" s="247"/>
      <c r="N642" s="247"/>
      <c r="O642" s="247"/>
      <c r="P642" s="247"/>
      <c r="Q642" s="218"/>
      <c r="R642" s="155"/>
      <c r="S642" s="155"/>
      <c r="T642" s="155"/>
      <c r="U642" s="155"/>
      <c r="V642" s="155"/>
      <c r="W642" s="155"/>
      <c r="X642" s="155"/>
      <c r="Y642" s="155"/>
      <c r="Z642" s="155"/>
      <c r="AA642" s="155"/>
      <c r="AB642" s="155"/>
      <c r="AC642" s="155"/>
      <c r="AD642" s="155"/>
      <c r="AE642" s="155"/>
      <c r="AF642" s="155"/>
      <c r="AG642" s="155"/>
      <c r="AH642" s="155"/>
      <c r="AI642" s="155"/>
      <c r="AJ642" s="155"/>
      <c r="AK642" s="155"/>
      <c r="AL642" s="155"/>
      <c r="AM642" s="155"/>
      <c r="AN642" s="155"/>
      <c r="AO642" s="155"/>
      <c r="AP642" s="155"/>
      <c r="AQ642" s="155"/>
      <c r="AR642" s="155"/>
      <c r="AS642" s="155"/>
      <c r="AT642" s="155"/>
      <c r="AU642" s="155"/>
      <c r="AV642" s="155"/>
      <c r="AW642" s="155"/>
      <c r="AX642" s="155"/>
      <c r="AY642" s="155"/>
      <c r="AZ642" s="155"/>
      <c r="BA642" s="155"/>
      <c r="BB642" s="155"/>
      <c r="BC642" s="155"/>
      <c r="BD642" s="155"/>
      <c r="BE642" s="155"/>
      <c r="BF642" s="155"/>
      <c r="BG642" s="155"/>
      <c r="BH642" s="155"/>
      <c r="BI642" s="155"/>
      <c r="BJ642" s="155"/>
      <c r="BK642" s="155"/>
      <c r="BL642" s="155"/>
      <c r="BM642" s="155"/>
      <c r="BN642" s="155"/>
      <c r="BO642" s="155"/>
      <c r="BP642" s="155"/>
      <c r="BQ642" s="155"/>
      <c r="BR642" s="155"/>
      <c r="BS642" s="155"/>
      <c r="BT642" s="155"/>
      <c r="BU642" s="155"/>
      <c r="BV642" s="155"/>
      <c r="BW642" s="155"/>
      <c r="BX642" s="155"/>
      <c r="BY642" s="155"/>
      <c r="BZ642" s="155"/>
      <c r="CA642" s="155"/>
      <c r="CB642" s="155"/>
      <c r="CC642" s="155"/>
      <c r="CD642" s="155"/>
      <c r="CE642" s="155"/>
      <c r="CF642" s="155"/>
      <c r="CG642" s="155"/>
      <c r="CH642" s="155"/>
      <c r="CI642" s="10"/>
    </row>
    <row r="643" spans="1:87" x14ac:dyDescent="0.2">
      <c r="A643" s="8"/>
      <c r="B643" s="218"/>
      <c r="C643" s="218"/>
      <c r="D643" s="155"/>
      <c r="E643" s="155"/>
      <c r="F643" s="155"/>
      <c r="G643" s="155"/>
      <c r="H643" s="230"/>
      <c r="I643" s="257"/>
      <c r="J643" s="257"/>
      <c r="K643" s="218"/>
      <c r="L643" s="218"/>
      <c r="M643" s="247"/>
      <c r="N643" s="247"/>
      <c r="O643" s="247"/>
      <c r="P643" s="247"/>
      <c r="Q643" s="218"/>
      <c r="R643" s="155"/>
      <c r="S643" s="155"/>
      <c r="T643" s="155"/>
      <c r="U643" s="155"/>
      <c r="V643" s="155"/>
      <c r="W643" s="155"/>
      <c r="X643" s="155"/>
      <c r="Y643" s="155"/>
      <c r="Z643" s="155"/>
      <c r="AA643" s="155"/>
      <c r="AB643" s="155"/>
      <c r="AC643" s="155"/>
      <c r="AD643" s="155"/>
      <c r="AE643" s="155"/>
      <c r="AF643" s="155"/>
      <c r="AG643" s="155"/>
      <c r="AH643" s="155"/>
      <c r="AI643" s="155"/>
      <c r="AJ643" s="155"/>
      <c r="AK643" s="155"/>
      <c r="AL643" s="155"/>
      <c r="AM643" s="155"/>
      <c r="AN643" s="155"/>
      <c r="AO643" s="155"/>
      <c r="AP643" s="155"/>
      <c r="AQ643" s="155"/>
      <c r="AR643" s="155"/>
      <c r="AS643" s="155"/>
      <c r="AT643" s="155"/>
      <c r="AU643" s="155"/>
      <c r="AV643" s="155"/>
      <c r="AW643" s="155"/>
      <c r="AX643" s="155"/>
      <c r="AY643" s="155"/>
      <c r="AZ643" s="155"/>
      <c r="BA643" s="155"/>
      <c r="BB643" s="155"/>
      <c r="BC643" s="155"/>
      <c r="BD643" s="155"/>
      <c r="BE643" s="155"/>
      <c r="BF643" s="155"/>
      <c r="BG643" s="155"/>
      <c r="BH643" s="155"/>
      <c r="BI643" s="155"/>
      <c r="BJ643" s="155"/>
      <c r="BK643" s="155"/>
      <c r="BL643" s="155"/>
      <c r="BM643" s="155"/>
      <c r="BN643" s="155"/>
      <c r="BO643" s="155"/>
      <c r="BP643" s="155"/>
      <c r="BQ643" s="155"/>
      <c r="BR643" s="155"/>
      <c r="BS643" s="155"/>
      <c r="BT643" s="155"/>
      <c r="BU643" s="155"/>
      <c r="BV643" s="155"/>
      <c r="BW643" s="155"/>
      <c r="BX643" s="155"/>
      <c r="BY643" s="155"/>
      <c r="BZ643" s="155"/>
      <c r="CA643" s="155"/>
      <c r="CB643" s="155"/>
      <c r="CC643" s="155"/>
      <c r="CD643" s="155"/>
      <c r="CE643" s="155"/>
      <c r="CF643" s="155"/>
      <c r="CG643" s="155"/>
      <c r="CH643" s="155"/>
      <c r="CI643" s="10"/>
    </row>
    <row r="644" spans="1:87" x14ac:dyDescent="0.2">
      <c r="A644" s="8"/>
      <c r="B644" s="218"/>
      <c r="C644" s="218"/>
      <c r="D644" s="155"/>
      <c r="E644" s="155"/>
      <c r="F644" s="155"/>
      <c r="G644" s="155"/>
      <c r="H644" s="230"/>
      <c r="I644" s="257"/>
      <c r="J644" s="257"/>
      <c r="K644" s="218"/>
      <c r="L644" s="218"/>
      <c r="M644" s="247"/>
      <c r="N644" s="247"/>
      <c r="O644" s="247"/>
      <c r="P644" s="247"/>
      <c r="Q644" s="218"/>
      <c r="R644" s="155"/>
      <c r="S644" s="155"/>
      <c r="T644" s="155"/>
      <c r="U644" s="155"/>
      <c r="V644" s="155"/>
      <c r="W644" s="155"/>
      <c r="X644" s="155"/>
      <c r="Y644" s="155"/>
      <c r="Z644" s="155"/>
      <c r="AA644" s="155"/>
      <c r="AB644" s="155"/>
      <c r="AC644" s="155"/>
      <c r="AD644" s="155"/>
      <c r="AE644" s="155"/>
      <c r="AF644" s="155"/>
      <c r="AG644" s="155"/>
      <c r="AH644" s="155"/>
      <c r="AI644" s="155"/>
      <c r="AJ644" s="155"/>
      <c r="AK644" s="155"/>
      <c r="AL644" s="155"/>
      <c r="AM644" s="155"/>
      <c r="AN644" s="155"/>
      <c r="AO644" s="155"/>
      <c r="AP644" s="155"/>
      <c r="AQ644" s="155"/>
      <c r="AR644" s="155"/>
      <c r="AS644" s="155"/>
      <c r="AT644" s="155"/>
      <c r="AU644" s="155"/>
      <c r="AV644" s="155"/>
      <c r="AW644" s="155"/>
      <c r="AX644" s="155"/>
      <c r="AY644" s="155"/>
      <c r="AZ644" s="155"/>
      <c r="BA644" s="155"/>
      <c r="BB644" s="155"/>
      <c r="BC644" s="155"/>
      <c r="BD644" s="155"/>
      <c r="BE644" s="155"/>
      <c r="BF644" s="155"/>
      <c r="BG644" s="155"/>
      <c r="BH644" s="155"/>
      <c r="BI644" s="155"/>
      <c r="BJ644" s="155"/>
      <c r="BK644" s="155"/>
      <c r="BL644" s="155"/>
      <c r="BM644" s="155"/>
      <c r="BN644" s="155"/>
      <c r="BO644" s="155"/>
      <c r="BP644" s="155"/>
      <c r="BQ644" s="155"/>
      <c r="BR644" s="155"/>
      <c r="BS644" s="155"/>
      <c r="BT644" s="155"/>
      <c r="BU644" s="155"/>
      <c r="BV644" s="155"/>
      <c r="BW644" s="155"/>
      <c r="BX644" s="155"/>
      <c r="BY644" s="155"/>
      <c r="BZ644" s="155"/>
      <c r="CA644" s="155"/>
      <c r="CB644" s="155"/>
      <c r="CC644" s="155"/>
      <c r="CD644" s="155"/>
      <c r="CE644" s="155"/>
      <c r="CF644" s="155"/>
      <c r="CG644" s="155"/>
      <c r="CH644" s="155"/>
      <c r="CI644" s="10"/>
    </row>
    <row r="645" spans="1:87" x14ac:dyDescent="0.2">
      <c r="A645" s="8"/>
      <c r="B645" s="218"/>
      <c r="C645" s="218"/>
      <c r="D645" s="155"/>
      <c r="E645" s="155"/>
      <c r="F645" s="155"/>
      <c r="G645" s="155"/>
      <c r="H645" s="230"/>
      <c r="I645" s="257"/>
      <c r="J645" s="257"/>
      <c r="K645" s="218"/>
      <c r="L645" s="218"/>
      <c r="M645" s="247"/>
      <c r="N645" s="247"/>
      <c r="O645" s="247"/>
      <c r="P645" s="247"/>
      <c r="Q645" s="218"/>
      <c r="R645" s="155"/>
      <c r="S645" s="155"/>
      <c r="T645" s="155"/>
      <c r="U645" s="155"/>
      <c r="V645" s="155"/>
      <c r="W645" s="155"/>
      <c r="X645" s="155"/>
      <c r="Y645" s="155"/>
      <c r="Z645" s="155"/>
      <c r="AA645" s="155"/>
      <c r="AB645" s="155"/>
      <c r="AC645" s="155"/>
      <c r="AD645" s="155"/>
      <c r="AE645" s="155"/>
      <c r="AF645" s="155"/>
      <c r="AG645" s="155"/>
      <c r="AH645" s="155"/>
      <c r="AI645" s="155"/>
      <c r="AJ645" s="155"/>
      <c r="AK645" s="155"/>
      <c r="AL645" s="155"/>
      <c r="AM645" s="155"/>
      <c r="AN645" s="155"/>
      <c r="AO645" s="155"/>
      <c r="AP645" s="155"/>
      <c r="AQ645" s="155"/>
      <c r="AR645" s="155"/>
      <c r="AS645" s="155"/>
      <c r="AT645" s="155"/>
      <c r="AU645" s="155"/>
      <c r="AV645" s="155"/>
      <c r="AW645" s="155"/>
      <c r="AX645" s="155"/>
      <c r="AY645" s="155"/>
      <c r="AZ645" s="155"/>
      <c r="BA645" s="155"/>
      <c r="BB645" s="155"/>
      <c r="BC645" s="155"/>
      <c r="BD645" s="155"/>
      <c r="BE645" s="155"/>
      <c r="BF645" s="155"/>
      <c r="BG645" s="155"/>
      <c r="BH645" s="155"/>
      <c r="BI645" s="155"/>
      <c r="BJ645" s="155"/>
      <c r="BK645" s="155"/>
      <c r="BL645" s="155"/>
      <c r="BM645" s="155"/>
      <c r="BN645" s="155"/>
      <c r="BO645" s="155"/>
      <c r="BP645" s="155"/>
      <c r="BQ645" s="155"/>
      <c r="BR645" s="155"/>
      <c r="BS645" s="155"/>
      <c r="BT645" s="155"/>
      <c r="BU645" s="155"/>
      <c r="BV645" s="155"/>
      <c r="BW645" s="155"/>
      <c r="BX645" s="155"/>
      <c r="BY645" s="155"/>
      <c r="BZ645" s="155"/>
      <c r="CA645" s="155"/>
      <c r="CB645" s="155"/>
      <c r="CC645" s="155"/>
      <c r="CD645" s="155"/>
      <c r="CE645" s="155"/>
      <c r="CF645" s="155"/>
      <c r="CG645" s="155"/>
      <c r="CH645" s="155"/>
      <c r="CI645" s="10"/>
    </row>
    <row r="646" spans="1:87" x14ac:dyDescent="0.2">
      <c r="A646" s="8"/>
      <c r="B646" s="218"/>
      <c r="C646" s="218"/>
      <c r="D646" s="155"/>
      <c r="E646" s="155"/>
      <c r="F646" s="155"/>
      <c r="G646" s="155"/>
      <c r="H646" s="230"/>
      <c r="I646" s="257"/>
      <c r="J646" s="257"/>
      <c r="K646" s="218"/>
      <c r="L646" s="218"/>
      <c r="M646" s="247"/>
      <c r="N646" s="247"/>
      <c r="O646" s="247"/>
      <c r="P646" s="247"/>
      <c r="Q646" s="218"/>
      <c r="R646" s="155"/>
      <c r="S646" s="155"/>
      <c r="T646" s="155"/>
      <c r="U646" s="155"/>
      <c r="V646" s="155"/>
      <c r="W646" s="155"/>
      <c r="X646" s="155"/>
      <c r="Y646" s="155"/>
      <c r="Z646" s="155"/>
      <c r="AA646" s="155"/>
      <c r="AB646" s="155"/>
      <c r="AC646" s="155"/>
      <c r="AD646" s="155"/>
      <c r="AE646" s="155"/>
      <c r="AF646" s="155"/>
      <c r="AG646" s="155"/>
      <c r="AH646" s="155"/>
      <c r="AI646" s="155"/>
      <c r="AJ646" s="155"/>
      <c r="AK646" s="155"/>
      <c r="AL646" s="155"/>
      <c r="AM646" s="155"/>
      <c r="AN646" s="155"/>
      <c r="AO646" s="155"/>
      <c r="AP646" s="155"/>
      <c r="AQ646" s="155"/>
      <c r="AR646" s="155"/>
      <c r="AS646" s="155"/>
      <c r="AT646" s="155"/>
      <c r="AU646" s="155"/>
      <c r="AV646" s="155"/>
      <c r="AW646" s="155"/>
      <c r="AX646" s="155"/>
      <c r="AY646" s="155"/>
      <c r="AZ646" s="155"/>
      <c r="BA646" s="155"/>
      <c r="BB646" s="155"/>
      <c r="BC646" s="155"/>
      <c r="BD646" s="155"/>
      <c r="BE646" s="155"/>
      <c r="BF646" s="155"/>
      <c r="BG646" s="155"/>
      <c r="BH646" s="155"/>
      <c r="BI646" s="155"/>
      <c r="BJ646" s="155"/>
      <c r="BK646" s="155"/>
      <c r="BL646" s="155"/>
      <c r="BM646" s="155"/>
      <c r="BN646" s="155"/>
      <c r="BO646" s="155"/>
      <c r="BP646" s="155"/>
      <c r="BQ646" s="155"/>
      <c r="BR646" s="155"/>
      <c r="BS646" s="155"/>
      <c r="BT646" s="155"/>
      <c r="BU646" s="155"/>
      <c r="BV646" s="155"/>
      <c r="BW646" s="155"/>
      <c r="BX646" s="155"/>
      <c r="BY646" s="155"/>
      <c r="BZ646" s="155"/>
      <c r="CA646" s="155"/>
      <c r="CB646" s="155"/>
      <c r="CC646" s="155"/>
      <c r="CD646" s="155"/>
      <c r="CE646" s="155"/>
      <c r="CF646" s="155"/>
      <c r="CG646" s="155"/>
      <c r="CH646" s="155"/>
      <c r="CI646" s="10"/>
    </row>
    <row r="647" spans="1:87" x14ac:dyDescent="0.2">
      <c r="A647" s="8"/>
      <c r="B647" s="218"/>
      <c r="C647" s="218"/>
      <c r="D647" s="155"/>
      <c r="E647" s="155"/>
      <c r="F647" s="155"/>
      <c r="G647" s="155"/>
      <c r="H647" s="230"/>
      <c r="I647" s="257"/>
      <c r="J647" s="257"/>
      <c r="K647" s="218"/>
      <c r="L647" s="218"/>
      <c r="M647" s="247"/>
      <c r="N647" s="247"/>
      <c r="O647" s="247"/>
      <c r="P647" s="247"/>
      <c r="Q647" s="218"/>
      <c r="R647" s="155"/>
      <c r="S647" s="155"/>
      <c r="T647" s="155"/>
      <c r="U647" s="155"/>
      <c r="V647" s="155"/>
      <c r="W647" s="155"/>
      <c r="X647" s="155"/>
      <c r="Y647" s="155"/>
      <c r="Z647" s="155"/>
      <c r="AA647" s="155"/>
      <c r="AB647" s="155"/>
      <c r="AC647" s="155"/>
      <c r="AD647" s="155"/>
      <c r="AE647" s="155"/>
      <c r="AF647" s="155"/>
      <c r="AG647" s="155"/>
      <c r="AH647" s="155"/>
      <c r="AI647" s="155"/>
      <c r="AJ647" s="155"/>
      <c r="AK647" s="155"/>
      <c r="AL647" s="155"/>
      <c r="AM647" s="155"/>
      <c r="AN647" s="155"/>
      <c r="AO647" s="155"/>
      <c r="AP647" s="155"/>
      <c r="AQ647" s="155"/>
      <c r="AR647" s="155"/>
      <c r="AS647" s="155"/>
      <c r="AT647" s="155"/>
      <c r="AU647" s="155"/>
      <c r="AV647" s="155"/>
      <c r="AW647" s="155"/>
      <c r="AX647" s="155"/>
      <c r="AY647" s="155"/>
      <c r="AZ647" s="155"/>
      <c r="BA647" s="155"/>
      <c r="BB647" s="155"/>
      <c r="BC647" s="155"/>
      <c r="BD647" s="155"/>
      <c r="BE647" s="155"/>
      <c r="BF647" s="155"/>
      <c r="BG647" s="155"/>
      <c r="BH647" s="155"/>
      <c r="BI647" s="155"/>
      <c r="BJ647" s="155"/>
      <c r="BK647" s="155"/>
      <c r="BL647" s="155"/>
      <c r="BM647" s="155"/>
      <c r="BN647" s="155"/>
      <c r="BO647" s="155"/>
      <c r="BP647" s="155"/>
      <c r="BQ647" s="155"/>
      <c r="BR647" s="155"/>
      <c r="BS647" s="155"/>
      <c r="BT647" s="155"/>
      <c r="BU647" s="155"/>
      <c r="BV647" s="155"/>
      <c r="BW647" s="155"/>
      <c r="BX647" s="155"/>
      <c r="BY647" s="155"/>
      <c r="BZ647" s="155"/>
      <c r="CA647" s="155"/>
      <c r="CB647" s="155"/>
      <c r="CC647" s="155"/>
      <c r="CD647" s="155"/>
      <c r="CE647" s="155"/>
      <c r="CF647" s="155"/>
      <c r="CG647" s="155"/>
      <c r="CH647" s="155"/>
      <c r="CI647" s="10"/>
    </row>
    <row r="648" spans="1:87" x14ac:dyDescent="0.2">
      <c r="A648" s="8"/>
      <c r="B648" s="218"/>
      <c r="C648" s="218"/>
      <c r="D648" s="155"/>
      <c r="E648" s="155"/>
      <c r="F648" s="155"/>
      <c r="G648" s="155"/>
      <c r="H648" s="230"/>
      <c r="I648" s="257"/>
      <c r="J648" s="257"/>
      <c r="K648" s="218"/>
      <c r="L648" s="218"/>
      <c r="M648" s="247"/>
      <c r="N648" s="247"/>
      <c r="O648" s="247"/>
      <c r="P648" s="247"/>
      <c r="Q648" s="218"/>
      <c r="R648" s="155"/>
      <c r="S648" s="155"/>
      <c r="T648" s="155"/>
      <c r="U648" s="155"/>
      <c r="V648" s="155"/>
      <c r="W648" s="155"/>
      <c r="X648" s="155"/>
      <c r="Y648" s="155"/>
      <c r="Z648" s="155"/>
      <c r="AA648" s="155"/>
      <c r="AB648" s="155"/>
      <c r="AC648" s="155"/>
      <c r="AD648" s="155"/>
      <c r="AE648" s="155"/>
      <c r="AF648" s="155"/>
      <c r="AG648" s="155"/>
      <c r="AH648" s="155"/>
      <c r="AI648" s="155"/>
      <c r="AJ648" s="155"/>
      <c r="AK648" s="155"/>
      <c r="AL648" s="155"/>
      <c r="AM648" s="155"/>
      <c r="AN648" s="155"/>
      <c r="AO648" s="155"/>
      <c r="AP648" s="155"/>
      <c r="AQ648" s="155"/>
      <c r="AR648" s="155"/>
      <c r="AS648" s="155"/>
      <c r="AT648" s="155"/>
      <c r="AU648" s="155"/>
      <c r="AV648" s="155"/>
      <c r="AW648" s="155"/>
      <c r="AX648" s="155"/>
      <c r="AY648" s="155"/>
      <c r="AZ648" s="155"/>
      <c r="BA648" s="155"/>
      <c r="BB648" s="155"/>
      <c r="BC648" s="155"/>
      <c r="BD648" s="155"/>
      <c r="BE648" s="155"/>
      <c r="BF648" s="155"/>
      <c r="BG648" s="155"/>
      <c r="BH648" s="155"/>
      <c r="BI648" s="155"/>
      <c r="BJ648" s="155"/>
      <c r="BK648" s="155"/>
      <c r="BL648" s="155"/>
      <c r="BM648" s="155"/>
      <c r="BN648" s="155"/>
      <c r="BO648" s="155"/>
      <c r="BP648" s="155"/>
      <c r="BQ648" s="155"/>
      <c r="BR648" s="155"/>
      <c r="BS648" s="155"/>
      <c r="BT648" s="155"/>
      <c r="BU648" s="155"/>
      <c r="BV648" s="155"/>
      <c r="BW648" s="155"/>
      <c r="BX648" s="155"/>
      <c r="BY648" s="155"/>
      <c r="BZ648" s="155"/>
      <c r="CA648" s="155"/>
      <c r="CB648" s="155"/>
      <c r="CC648" s="155"/>
      <c r="CD648" s="155"/>
      <c r="CE648" s="155"/>
      <c r="CF648" s="155"/>
      <c r="CG648" s="155"/>
      <c r="CH648" s="155"/>
      <c r="CI648" s="10"/>
    </row>
    <row r="649" spans="1:87" x14ac:dyDescent="0.2">
      <c r="A649" s="8"/>
      <c r="B649" s="218"/>
      <c r="C649" s="218"/>
      <c r="D649" s="155"/>
      <c r="E649" s="155"/>
      <c r="F649" s="155"/>
      <c r="G649" s="155"/>
      <c r="H649" s="230"/>
      <c r="I649" s="257"/>
      <c r="J649" s="257"/>
      <c r="K649" s="218"/>
      <c r="L649" s="218"/>
      <c r="M649" s="247"/>
      <c r="N649" s="247"/>
      <c r="O649" s="247"/>
      <c r="P649" s="247"/>
      <c r="Q649" s="218"/>
      <c r="R649" s="155"/>
      <c r="S649" s="155"/>
      <c r="T649" s="155"/>
      <c r="U649" s="155"/>
      <c r="V649" s="155"/>
      <c r="W649" s="155"/>
      <c r="X649" s="155"/>
      <c r="Y649" s="155"/>
      <c r="Z649" s="155"/>
      <c r="AA649" s="155"/>
      <c r="AB649" s="155"/>
      <c r="AC649" s="155"/>
      <c r="AD649" s="155"/>
      <c r="AE649" s="155"/>
      <c r="AF649" s="155"/>
      <c r="AG649" s="155"/>
      <c r="AH649" s="155"/>
      <c r="AI649" s="155"/>
      <c r="AJ649" s="155"/>
      <c r="AK649" s="155"/>
      <c r="AL649" s="155"/>
      <c r="AM649" s="155"/>
      <c r="AN649" s="155"/>
      <c r="AO649" s="155"/>
      <c r="AP649" s="155"/>
      <c r="AQ649" s="155"/>
      <c r="AR649" s="155"/>
      <c r="AS649" s="155"/>
      <c r="AT649" s="155"/>
      <c r="AU649" s="155"/>
      <c r="AV649" s="155"/>
      <c r="AW649" s="155"/>
      <c r="AX649" s="155"/>
      <c r="AY649" s="155"/>
      <c r="AZ649" s="155"/>
      <c r="BA649" s="155"/>
      <c r="BB649" s="155"/>
      <c r="BC649" s="155"/>
      <c r="BD649" s="155"/>
      <c r="BE649" s="155"/>
      <c r="BF649" s="155"/>
      <c r="BG649" s="155"/>
      <c r="BH649" s="155"/>
      <c r="BI649" s="155"/>
      <c r="BJ649" s="155"/>
      <c r="BK649" s="155"/>
      <c r="BL649" s="155"/>
      <c r="BM649" s="155"/>
      <c r="BN649" s="155"/>
      <c r="BO649" s="155"/>
      <c r="BP649" s="155"/>
      <c r="BQ649" s="155"/>
      <c r="BR649" s="155"/>
      <c r="BS649" s="155"/>
      <c r="BT649" s="155"/>
      <c r="BU649" s="155"/>
      <c r="BV649" s="155"/>
      <c r="BW649" s="155"/>
      <c r="BX649" s="155"/>
      <c r="BY649" s="155"/>
      <c r="BZ649" s="155"/>
      <c r="CA649" s="155"/>
      <c r="CB649" s="155"/>
      <c r="CC649" s="155"/>
      <c r="CD649" s="155"/>
      <c r="CE649" s="155"/>
      <c r="CF649" s="155"/>
      <c r="CG649" s="155"/>
      <c r="CH649" s="155"/>
      <c r="CI649" s="10"/>
    </row>
    <row r="650" spans="1:87" x14ac:dyDescent="0.2">
      <c r="A650" s="8"/>
      <c r="B650" s="218"/>
      <c r="C650" s="218"/>
      <c r="D650" s="155"/>
      <c r="E650" s="155"/>
      <c r="F650" s="155"/>
      <c r="G650" s="155"/>
      <c r="H650" s="230"/>
      <c r="I650" s="257"/>
      <c r="J650" s="257"/>
      <c r="K650" s="218"/>
      <c r="L650" s="218"/>
      <c r="M650" s="247"/>
      <c r="N650" s="247"/>
      <c r="O650" s="247"/>
      <c r="P650" s="247"/>
      <c r="Q650" s="218"/>
      <c r="R650" s="155"/>
      <c r="S650" s="155"/>
      <c r="T650" s="155"/>
      <c r="U650" s="155"/>
      <c r="V650" s="155"/>
      <c r="W650" s="155"/>
      <c r="X650" s="155"/>
      <c r="Y650" s="155"/>
      <c r="Z650" s="155"/>
      <c r="AA650" s="155"/>
      <c r="AB650" s="155"/>
      <c r="AC650" s="155"/>
      <c r="AD650" s="155"/>
      <c r="AE650" s="155"/>
      <c r="AF650" s="155"/>
      <c r="AG650" s="155"/>
      <c r="AH650" s="155"/>
      <c r="AI650" s="155"/>
      <c r="AJ650" s="155"/>
      <c r="AK650" s="155"/>
      <c r="AL650" s="155"/>
      <c r="AM650" s="155"/>
      <c r="AN650" s="155"/>
      <c r="AO650" s="155"/>
      <c r="AP650" s="155"/>
      <c r="AQ650" s="155"/>
      <c r="AR650" s="155"/>
      <c r="AS650" s="155"/>
      <c r="AT650" s="155"/>
      <c r="AU650" s="155"/>
      <c r="AV650" s="155"/>
      <c r="AW650" s="155"/>
      <c r="AX650" s="155"/>
      <c r="AY650" s="155"/>
      <c r="AZ650" s="155"/>
      <c r="BA650" s="155"/>
      <c r="BB650" s="155"/>
      <c r="BC650" s="155"/>
      <c r="BD650" s="155"/>
      <c r="BE650" s="155"/>
      <c r="BF650" s="155"/>
      <c r="BG650" s="155"/>
      <c r="BH650" s="155"/>
      <c r="BI650" s="155"/>
      <c r="BJ650" s="155"/>
      <c r="BK650" s="155"/>
      <c r="BL650" s="155"/>
      <c r="BM650" s="155"/>
      <c r="BN650" s="155"/>
      <c r="BO650" s="155"/>
      <c r="BP650" s="155"/>
      <c r="BQ650" s="155"/>
      <c r="BR650" s="155"/>
      <c r="BS650" s="155"/>
      <c r="BT650" s="155"/>
      <c r="BU650" s="155"/>
      <c r="BV650" s="155"/>
      <c r="BW650" s="155"/>
      <c r="BX650" s="155"/>
      <c r="BY650" s="155"/>
      <c r="BZ650" s="155"/>
      <c r="CA650" s="155"/>
      <c r="CB650" s="155"/>
      <c r="CC650" s="155"/>
      <c r="CD650" s="155"/>
      <c r="CE650" s="155"/>
      <c r="CF650" s="155"/>
      <c r="CG650" s="155"/>
      <c r="CH650" s="155"/>
      <c r="CI650" s="10"/>
    </row>
    <row r="651" spans="1:87" x14ac:dyDescent="0.2">
      <c r="A651" s="8"/>
      <c r="B651" s="218"/>
      <c r="C651" s="218"/>
      <c r="D651" s="155"/>
      <c r="E651" s="155"/>
      <c r="F651" s="155"/>
      <c r="G651" s="155"/>
      <c r="H651" s="230"/>
      <c r="I651" s="257"/>
      <c r="J651" s="257"/>
      <c r="K651" s="218"/>
      <c r="L651" s="218"/>
      <c r="M651" s="247"/>
      <c r="N651" s="247"/>
      <c r="O651" s="247"/>
      <c r="P651" s="247"/>
      <c r="Q651" s="218"/>
      <c r="R651" s="155"/>
      <c r="S651" s="155"/>
      <c r="T651" s="155"/>
      <c r="U651" s="155"/>
      <c r="V651" s="155"/>
      <c r="W651" s="155"/>
      <c r="X651" s="155"/>
      <c r="Y651" s="155"/>
      <c r="Z651" s="155"/>
      <c r="AA651" s="155"/>
      <c r="AB651" s="155"/>
      <c r="AC651" s="155"/>
      <c r="AD651" s="155"/>
      <c r="AE651" s="155"/>
      <c r="AF651" s="155"/>
      <c r="AG651" s="155"/>
      <c r="AH651" s="155"/>
      <c r="AI651" s="155"/>
      <c r="AJ651" s="155"/>
      <c r="AK651" s="155"/>
      <c r="AL651" s="155"/>
      <c r="AM651" s="155"/>
      <c r="AN651" s="155"/>
      <c r="AO651" s="155"/>
      <c r="AP651" s="155"/>
      <c r="AQ651" s="155"/>
      <c r="AR651" s="155"/>
      <c r="AS651" s="155"/>
      <c r="AT651" s="155"/>
      <c r="AU651" s="155"/>
      <c r="AV651" s="155"/>
      <c r="AW651" s="155"/>
      <c r="AX651" s="155"/>
      <c r="AY651" s="155"/>
      <c r="AZ651" s="155"/>
      <c r="BA651" s="155"/>
      <c r="BB651" s="155"/>
      <c r="BC651" s="155"/>
      <c r="BD651" s="155"/>
      <c r="BE651" s="155"/>
      <c r="BF651" s="155"/>
      <c r="BG651" s="155"/>
      <c r="BH651" s="155"/>
      <c r="BI651" s="155"/>
      <c r="BJ651" s="155"/>
      <c r="BK651" s="155"/>
      <c r="BL651" s="155"/>
      <c r="BM651" s="155"/>
      <c r="BN651" s="155"/>
      <c r="BO651" s="155"/>
      <c r="BP651" s="155"/>
      <c r="BQ651" s="155"/>
      <c r="BR651" s="155"/>
      <c r="BS651" s="155"/>
      <c r="BT651" s="155"/>
      <c r="BU651" s="155"/>
      <c r="BV651" s="155"/>
      <c r="BW651" s="155"/>
      <c r="BX651" s="155"/>
      <c r="BY651" s="155"/>
      <c r="BZ651" s="155"/>
      <c r="CA651" s="155"/>
      <c r="CB651" s="155"/>
      <c r="CC651" s="155"/>
      <c r="CD651" s="155"/>
      <c r="CE651" s="155"/>
      <c r="CF651" s="155"/>
      <c r="CG651" s="155"/>
      <c r="CH651" s="155"/>
      <c r="CI651" s="10"/>
    </row>
    <row r="652" spans="1:87" x14ac:dyDescent="0.2">
      <c r="A652" s="8"/>
      <c r="B652" s="218"/>
      <c r="C652" s="218"/>
      <c r="D652" s="155"/>
      <c r="E652" s="155"/>
      <c r="F652" s="155"/>
      <c r="G652" s="155"/>
      <c r="H652" s="230"/>
      <c r="I652" s="257"/>
      <c r="J652" s="257"/>
      <c r="K652" s="218"/>
      <c r="L652" s="218"/>
      <c r="M652" s="247"/>
      <c r="N652" s="247"/>
      <c r="O652" s="247"/>
      <c r="P652" s="247"/>
      <c r="Q652" s="218"/>
      <c r="R652" s="155"/>
      <c r="S652" s="155"/>
      <c r="T652" s="155"/>
      <c r="U652" s="155"/>
      <c r="V652" s="155"/>
      <c r="W652" s="155"/>
      <c r="X652" s="155"/>
      <c r="Y652" s="155"/>
      <c r="Z652" s="155"/>
      <c r="AA652" s="155"/>
      <c r="AB652" s="155"/>
      <c r="AC652" s="155"/>
      <c r="AD652" s="155"/>
      <c r="AE652" s="155"/>
      <c r="AF652" s="155"/>
      <c r="AG652" s="155"/>
      <c r="AH652" s="155"/>
      <c r="AI652" s="155"/>
      <c r="AJ652" s="155"/>
      <c r="AK652" s="155"/>
      <c r="AL652" s="155"/>
      <c r="AM652" s="155"/>
      <c r="AN652" s="155"/>
      <c r="AO652" s="155"/>
      <c r="AP652" s="155"/>
      <c r="AQ652" s="155"/>
      <c r="AR652" s="155"/>
      <c r="AS652" s="155"/>
      <c r="AT652" s="155"/>
      <c r="AU652" s="155"/>
      <c r="AV652" s="155"/>
      <c r="AW652" s="155"/>
      <c r="AX652" s="155"/>
      <c r="AY652" s="155"/>
      <c r="AZ652" s="155"/>
      <c r="BA652" s="155"/>
      <c r="BB652" s="155"/>
      <c r="BC652" s="155"/>
      <c r="BD652" s="155"/>
      <c r="BE652" s="155"/>
      <c r="BF652" s="155"/>
      <c r="BG652" s="155"/>
      <c r="BH652" s="155"/>
      <c r="BI652" s="155"/>
      <c r="BJ652" s="155"/>
      <c r="BK652" s="155"/>
      <c r="BL652" s="155"/>
      <c r="BM652" s="155"/>
      <c r="BN652" s="155"/>
      <c r="BO652" s="155"/>
      <c r="BP652" s="155"/>
      <c r="BQ652" s="155"/>
      <c r="BR652" s="155"/>
      <c r="BS652" s="155"/>
      <c r="BT652" s="155"/>
      <c r="BU652" s="155"/>
      <c r="BV652" s="155"/>
      <c r="BW652" s="155"/>
      <c r="BX652" s="155"/>
      <c r="BY652" s="155"/>
      <c r="BZ652" s="155"/>
      <c r="CA652" s="155"/>
      <c r="CB652" s="155"/>
      <c r="CC652" s="155"/>
      <c r="CD652" s="155"/>
      <c r="CE652" s="155"/>
      <c r="CF652" s="155"/>
      <c r="CG652" s="155"/>
      <c r="CH652" s="155"/>
      <c r="CI652" s="10"/>
    </row>
    <row r="653" spans="1:87" x14ac:dyDescent="0.2">
      <c r="A653" s="8"/>
      <c r="B653" s="218"/>
      <c r="C653" s="218"/>
      <c r="D653" s="155"/>
      <c r="E653" s="155"/>
      <c r="F653" s="155"/>
      <c r="G653" s="155"/>
      <c r="H653" s="230"/>
      <c r="I653" s="257"/>
      <c r="J653" s="257"/>
      <c r="K653" s="218"/>
      <c r="L653" s="218"/>
      <c r="M653" s="247"/>
      <c r="N653" s="247"/>
      <c r="O653" s="247"/>
      <c r="P653" s="247"/>
      <c r="Q653" s="218"/>
      <c r="R653" s="155"/>
      <c r="S653" s="155"/>
      <c r="T653" s="155"/>
      <c r="U653" s="155"/>
      <c r="V653" s="155"/>
      <c r="W653" s="155"/>
      <c r="X653" s="155"/>
      <c r="Y653" s="155"/>
      <c r="Z653" s="155"/>
      <c r="AA653" s="155"/>
      <c r="AB653" s="155"/>
      <c r="AC653" s="155"/>
      <c r="AD653" s="155"/>
      <c r="AE653" s="155"/>
      <c r="AF653" s="155"/>
      <c r="AG653" s="155"/>
      <c r="AH653" s="155"/>
      <c r="AI653" s="155"/>
      <c r="AJ653" s="155"/>
      <c r="AK653" s="155"/>
      <c r="AL653" s="155"/>
      <c r="AM653" s="155"/>
      <c r="AN653" s="155"/>
      <c r="AO653" s="155"/>
      <c r="AP653" s="155"/>
      <c r="AQ653" s="155"/>
      <c r="AR653" s="155"/>
      <c r="AS653" s="155"/>
      <c r="AT653" s="155"/>
      <c r="AU653" s="155"/>
      <c r="AV653" s="155"/>
      <c r="AW653" s="155"/>
      <c r="AX653" s="155"/>
      <c r="AY653" s="155"/>
      <c r="AZ653" s="155"/>
      <c r="BA653" s="155"/>
      <c r="BB653" s="155"/>
      <c r="BC653" s="155"/>
      <c r="BD653" s="155"/>
      <c r="BE653" s="155"/>
      <c r="BF653" s="155"/>
      <c r="BG653" s="155"/>
      <c r="BH653" s="155"/>
      <c r="BI653" s="155"/>
      <c r="BJ653" s="155"/>
      <c r="BK653" s="155"/>
      <c r="BL653" s="155"/>
      <c r="BM653" s="155"/>
      <c r="BN653" s="155"/>
      <c r="BO653" s="155"/>
      <c r="BP653" s="155"/>
      <c r="BQ653" s="155"/>
      <c r="BR653" s="155"/>
      <c r="BS653" s="155"/>
      <c r="BT653" s="155"/>
      <c r="BU653" s="155"/>
      <c r="BV653" s="155"/>
      <c r="BW653" s="155"/>
      <c r="BX653" s="155"/>
      <c r="BY653" s="155"/>
      <c r="BZ653" s="155"/>
      <c r="CA653" s="155"/>
      <c r="CB653" s="155"/>
      <c r="CC653" s="155"/>
      <c r="CD653" s="155"/>
      <c r="CE653" s="155"/>
      <c r="CF653" s="155"/>
      <c r="CG653" s="155"/>
      <c r="CH653" s="155"/>
      <c r="CI653" s="10"/>
    </row>
    <row r="654" spans="1:87" x14ac:dyDescent="0.2">
      <c r="A654" s="8"/>
      <c r="B654" s="218"/>
      <c r="C654" s="218"/>
      <c r="D654" s="155"/>
      <c r="E654" s="155"/>
      <c r="F654" s="155"/>
      <c r="G654" s="155"/>
      <c r="H654" s="230"/>
      <c r="I654" s="257"/>
      <c r="J654" s="257"/>
      <c r="K654" s="218"/>
      <c r="L654" s="218"/>
      <c r="M654" s="247"/>
      <c r="N654" s="247"/>
      <c r="O654" s="247"/>
      <c r="P654" s="247"/>
      <c r="Q654" s="218"/>
      <c r="R654" s="155"/>
      <c r="S654" s="155"/>
      <c r="T654" s="155"/>
      <c r="U654" s="155"/>
      <c r="V654" s="155"/>
      <c r="W654" s="155"/>
      <c r="X654" s="155"/>
      <c r="Y654" s="155"/>
      <c r="Z654" s="155"/>
      <c r="AA654" s="155"/>
      <c r="AB654" s="155"/>
      <c r="AC654" s="155"/>
      <c r="AD654" s="155"/>
      <c r="AE654" s="155"/>
      <c r="AF654" s="155"/>
      <c r="AG654" s="155"/>
      <c r="AH654" s="155"/>
      <c r="AI654" s="155"/>
      <c r="AJ654" s="155"/>
      <c r="AK654" s="155"/>
      <c r="AL654" s="155"/>
      <c r="AM654" s="155"/>
      <c r="AN654" s="155"/>
      <c r="AO654" s="155"/>
      <c r="AP654" s="155"/>
      <c r="AQ654" s="155"/>
      <c r="AR654" s="155"/>
      <c r="AS654" s="155"/>
      <c r="AT654" s="155"/>
      <c r="AU654" s="155"/>
      <c r="AV654" s="155"/>
      <c r="AW654" s="155"/>
      <c r="AX654" s="155"/>
      <c r="AY654" s="155"/>
      <c r="AZ654" s="155"/>
      <c r="BA654" s="155"/>
      <c r="BB654" s="155"/>
      <c r="BC654" s="155"/>
      <c r="BD654" s="155"/>
      <c r="BE654" s="155"/>
      <c r="BF654" s="155"/>
      <c r="BG654" s="155"/>
      <c r="BH654" s="155"/>
      <c r="BI654" s="155"/>
      <c r="BJ654" s="155"/>
      <c r="BK654" s="155"/>
      <c r="BL654" s="155"/>
      <c r="BM654" s="155"/>
      <c r="BN654" s="155"/>
      <c r="BO654" s="155"/>
      <c r="BP654" s="155"/>
      <c r="BQ654" s="155"/>
      <c r="BR654" s="155"/>
      <c r="BS654" s="155"/>
      <c r="BT654" s="155"/>
      <c r="BU654" s="155"/>
      <c r="BV654" s="155"/>
      <c r="BW654" s="155"/>
      <c r="BX654" s="155"/>
      <c r="BY654" s="155"/>
      <c r="BZ654" s="155"/>
      <c r="CA654" s="155"/>
      <c r="CB654" s="155"/>
      <c r="CC654" s="155"/>
      <c r="CD654" s="155"/>
      <c r="CE654" s="155"/>
      <c r="CF654" s="155"/>
      <c r="CG654" s="155"/>
      <c r="CH654" s="155"/>
      <c r="CI654" s="10"/>
    </row>
    <row r="655" spans="1:87" x14ac:dyDescent="0.2">
      <c r="A655" s="8"/>
      <c r="B655" s="218"/>
      <c r="C655" s="218"/>
      <c r="D655" s="155"/>
      <c r="E655" s="155"/>
      <c r="F655" s="155"/>
      <c r="G655" s="155"/>
      <c r="H655" s="230"/>
      <c r="I655" s="257"/>
      <c r="J655" s="257"/>
      <c r="K655" s="218"/>
      <c r="L655" s="218"/>
      <c r="M655" s="247"/>
      <c r="N655" s="247"/>
      <c r="O655" s="247"/>
      <c r="P655" s="247"/>
      <c r="Q655" s="218"/>
      <c r="R655" s="155"/>
      <c r="S655" s="155"/>
      <c r="T655" s="155"/>
      <c r="U655" s="155"/>
      <c r="V655" s="155"/>
      <c r="W655" s="155"/>
      <c r="X655" s="155"/>
      <c r="Y655" s="155"/>
      <c r="Z655" s="155"/>
      <c r="AA655" s="155"/>
      <c r="AB655" s="155"/>
      <c r="AC655" s="155"/>
      <c r="AD655" s="155"/>
      <c r="AE655" s="155"/>
      <c r="AF655" s="155"/>
      <c r="AG655" s="155"/>
      <c r="AH655" s="155"/>
      <c r="AI655" s="155"/>
      <c r="AJ655" s="155"/>
      <c r="AK655" s="155"/>
      <c r="AL655" s="155"/>
      <c r="AM655" s="155"/>
      <c r="AN655" s="155"/>
      <c r="AO655" s="155"/>
      <c r="AP655" s="155"/>
      <c r="AQ655" s="155"/>
      <c r="AR655" s="155"/>
      <c r="AS655" s="155"/>
      <c r="AT655" s="155"/>
      <c r="AU655" s="155"/>
      <c r="AV655" s="155"/>
      <c r="AW655" s="155"/>
      <c r="AX655" s="155"/>
      <c r="AY655" s="155"/>
      <c r="AZ655" s="155"/>
      <c r="BA655" s="155"/>
      <c r="BB655" s="155"/>
      <c r="BC655" s="155"/>
      <c r="BD655" s="155"/>
      <c r="BE655" s="155"/>
      <c r="BF655" s="155"/>
      <c r="BG655" s="155"/>
      <c r="BH655" s="155"/>
      <c r="BI655" s="155"/>
      <c r="BJ655" s="155"/>
      <c r="BK655" s="155"/>
      <c r="BL655" s="155"/>
      <c r="BM655" s="155"/>
      <c r="BN655" s="155"/>
      <c r="BO655" s="155"/>
      <c r="BP655" s="155"/>
      <c r="BQ655" s="155"/>
      <c r="BR655" s="155"/>
      <c r="BS655" s="155"/>
      <c r="BT655" s="155"/>
      <c r="BU655" s="155"/>
      <c r="BV655" s="155"/>
      <c r="BW655" s="155"/>
      <c r="BX655" s="155"/>
      <c r="BY655" s="155"/>
      <c r="BZ655" s="155"/>
      <c r="CA655" s="155"/>
      <c r="CB655" s="155"/>
      <c r="CC655" s="155"/>
      <c r="CD655" s="155"/>
      <c r="CE655" s="155"/>
      <c r="CF655" s="155"/>
      <c r="CG655" s="155"/>
      <c r="CH655" s="155"/>
      <c r="CI655" s="10"/>
    </row>
    <row r="656" spans="1:87" x14ac:dyDescent="0.2">
      <c r="A656" s="8"/>
      <c r="B656" s="218"/>
      <c r="C656" s="218"/>
      <c r="D656" s="155"/>
      <c r="E656" s="155"/>
      <c r="F656" s="155"/>
      <c r="G656" s="155"/>
      <c r="H656" s="230"/>
      <c r="I656" s="257"/>
      <c r="J656" s="257"/>
      <c r="K656" s="218"/>
      <c r="L656" s="218"/>
      <c r="M656" s="247"/>
      <c r="N656" s="247"/>
      <c r="O656" s="247"/>
      <c r="P656" s="247"/>
      <c r="Q656" s="218"/>
      <c r="R656" s="155"/>
      <c r="S656" s="155"/>
      <c r="T656" s="155"/>
      <c r="U656" s="155"/>
      <c r="V656" s="155"/>
      <c r="W656" s="155"/>
      <c r="X656" s="155"/>
      <c r="Y656" s="155"/>
      <c r="Z656" s="155"/>
      <c r="AA656" s="155"/>
      <c r="AB656" s="155"/>
      <c r="AC656" s="155"/>
      <c r="AD656" s="155"/>
      <c r="AE656" s="155"/>
      <c r="AF656" s="155"/>
      <c r="AG656" s="155"/>
      <c r="AH656" s="155"/>
      <c r="AI656" s="155"/>
      <c r="AJ656" s="155"/>
      <c r="AK656" s="155"/>
      <c r="AL656" s="155"/>
      <c r="AM656" s="155"/>
      <c r="AN656" s="155"/>
      <c r="AO656" s="155"/>
      <c r="AP656" s="155"/>
      <c r="AQ656" s="155"/>
      <c r="AR656" s="155"/>
      <c r="AS656" s="155"/>
      <c r="AT656" s="155"/>
      <c r="AU656" s="155"/>
      <c r="AV656" s="155"/>
      <c r="AW656" s="155"/>
      <c r="AX656" s="155"/>
      <c r="AY656" s="155"/>
      <c r="AZ656" s="155"/>
      <c r="BA656" s="155"/>
      <c r="BB656" s="155"/>
      <c r="BC656" s="155"/>
      <c r="BD656" s="155"/>
      <c r="BE656" s="155"/>
      <c r="BF656" s="155"/>
      <c r="BG656" s="155"/>
      <c r="BH656" s="155"/>
      <c r="BI656" s="155"/>
      <c r="BJ656" s="155"/>
      <c r="BK656" s="155"/>
      <c r="BL656" s="155"/>
      <c r="BM656" s="155"/>
      <c r="BN656" s="155"/>
      <c r="BO656" s="155"/>
      <c r="BP656" s="155"/>
      <c r="BQ656" s="155"/>
      <c r="BR656" s="155"/>
      <c r="BS656" s="155"/>
      <c r="BT656" s="155"/>
      <c r="BU656" s="155"/>
      <c r="BV656" s="155"/>
      <c r="BW656" s="155"/>
      <c r="BX656" s="155"/>
      <c r="BY656" s="155"/>
      <c r="BZ656" s="155"/>
      <c r="CA656" s="155"/>
      <c r="CB656" s="155"/>
      <c r="CC656" s="155"/>
      <c r="CD656" s="155"/>
      <c r="CE656" s="155"/>
      <c r="CF656" s="155"/>
      <c r="CG656" s="155"/>
      <c r="CH656" s="155"/>
      <c r="CI656" s="10"/>
    </row>
    <row r="657" spans="1:87" x14ac:dyDescent="0.2">
      <c r="A657" s="8"/>
      <c r="B657" s="218"/>
      <c r="C657" s="218"/>
      <c r="D657" s="155"/>
      <c r="E657" s="155"/>
      <c r="F657" s="155"/>
      <c r="G657" s="155"/>
      <c r="H657" s="230"/>
      <c r="I657" s="257"/>
      <c r="J657" s="257"/>
      <c r="K657" s="218"/>
      <c r="L657" s="218"/>
      <c r="M657" s="247"/>
      <c r="N657" s="247"/>
      <c r="O657" s="247"/>
      <c r="P657" s="247"/>
      <c r="Q657" s="218"/>
      <c r="R657" s="155"/>
      <c r="S657" s="155"/>
      <c r="T657" s="155"/>
      <c r="U657" s="155"/>
      <c r="V657" s="155"/>
      <c r="W657" s="155"/>
      <c r="X657" s="155"/>
      <c r="Y657" s="155"/>
      <c r="Z657" s="155"/>
      <c r="AA657" s="155"/>
      <c r="AB657" s="155"/>
      <c r="AC657" s="155"/>
      <c r="AD657" s="155"/>
      <c r="AE657" s="155"/>
      <c r="AF657" s="155"/>
      <c r="AG657" s="155"/>
      <c r="AH657" s="155"/>
      <c r="AI657" s="155"/>
      <c r="AJ657" s="155"/>
      <c r="AK657" s="155"/>
      <c r="AL657" s="155"/>
      <c r="AM657" s="155"/>
      <c r="AN657" s="155"/>
      <c r="AO657" s="155"/>
      <c r="AP657" s="155"/>
      <c r="AQ657" s="155"/>
      <c r="AR657" s="155"/>
      <c r="AS657" s="155"/>
      <c r="AT657" s="155"/>
      <c r="AU657" s="155"/>
      <c r="AV657" s="155"/>
      <c r="AW657" s="155"/>
      <c r="AX657" s="155"/>
      <c r="AY657" s="155"/>
      <c r="AZ657" s="155"/>
      <c r="BA657" s="155"/>
      <c r="BB657" s="155"/>
      <c r="BC657" s="155"/>
      <c r="BD657" s="155"/>
      <c r="BE657" s="155"/>
      <c r="BF657" s="155"/>
      <c r="BG657" s="155"/>
      <c r="BH657" s="155"/>
      <c r="BI657" s="155"/>
      <c r="BJ657" s="155"/>
      <c r="BK657" s="155"/>
      <c r="BL657" s="155"/>
      <c r="BM657" s="155"/>
      <c r="BN657" s="155"/>
      <c r="BO657" s="155"/>
      <c r="BP657" s="155"/>
      <c r="BQ657" s="155"/>
      <c r="BR657" s="155"/>
      <c r="BS657" s="155"/>
      <c r="BT657" s="155"/>
      <c r="BU657" s="155"/>
      <c r="BV657" s="155"/>
      <c r="BW657" s="155"/>
      <c r="BX657" s="155"/>
      <c r="BY657" s="155"/>
      <c r="BZ657" s="155"/>
      <c r="CA657" s="155"/>
      <c r="CB657" s="155"/>
      <c r="CC657" s="155"/>
      <c r="CD657" s="155"/>
      <c r="CE657" s="155"/>
      <c r="CF657" s="155"/>
      <c r="CG657" s="155"/>
      <c r="CH657" s="155"/>
      <c r="CI657" s="10"/>
    </row>
    <row r="658" spans="1:87" x14ac:dyDescent="0.2">
      <c r="A658" s="8"/>
      <c r="B658" s="218"/>
      <c r="C658" s="218"/>
      <c r="D658" s="155"/>
      <c r="E658" s="155"/>
      <c r="F658" s="155"/>
      <c r="G658" s="155"/>
      <c r="H658" s="230"/>
      <c r="I658" s="257"/>
      <c r="J658" s="257"/>
      <c r="K658" s="218"/>
      <c r="L658" s="218"/>
      <c r="M658" s="247"/>
      <c r="N658" s="247"/>
      <c r="O658" s="247"/>
      <c r="P658" s="247"/>
      <c r="Q658" s="218"/>
      <c r="R658" s="155"/>
      <c r="S658" s="155"/>
      <c r="T658" s="155"/>
      <c r="U658" s="155"/>
      <c r="V658" s="155"/>
      <c r="W658" s="155"/>
      <c r="X658" s="155"/>
      <c r="Y658" s="155"/>
      <c r="Z658" s="155"/>
      <c r="AA658" s="155"/>
      <c r="AB658" s="155"/>
      <c r="AC658" s="155"/>
      <c r="AD658" s="155"/>
      <c r="AE658" s="155"/>
      <c r="AF658" s="155"/>
      <c r="AG658" s="155"/>
      <c r="AH658" s="155"/>
      <c r="AI658" s="155"/>
      <c r="AJ658" s="155"/>
      <c r="AK658" s="155"/>
      <c r="AL658" s="155"/>
      <c r="AM658" s="155"/>
      <c r="AN658" s="155"/>
      <c r="AO658" s="155"/>
      <c r="AP658" s="155"/>
      <c r="AQ658" s="155"/>
      <c r="AR658" s="155"/>
      <c r="AS658" s="155"/>
      <c r="AT658" s="155"/>
      <c r="AU658" s="155"/>
      <c r="AV658" s="155"/>
      <c r="AW658" s="155"/>
      <c r="AX658" s="155"/>
      <c r="AY658" s="155"/>
      <c r="AZ658" s="155"/>
      <c r="BA658" s="155"/>
      <c r="BB658" s="155"/>
      <c r="BC658" s="155"/>
      <c r="BD658" s="155"/>
      <c r="BE658" s="155"/>
      <c r="BF658" s="155"/>
      <c r="BG658" s="155"/>
      <c r="BH658" s="155"/>
      <c r="BI658" s="155"/>
      <c r="BJ658" s="155"/>
      <c r="BK658" s="155"/>
      <c r="BL658" s="155"/>
      <c r="BM658" s="155"/>
      <c r="BN658" s="155"/>
      <c r="BO658" s="155"/>
      <c r="BP658" s="155"/>
      <c r="BQ658" s="155"/>
      <c r="BR658" s="155"/>
      <c r="BS658" s="155"/>
      <c r="BT658" s="155"/>
      <c r="BU658" s="155"/>
      <c r="BV658" s="155"/>
      <c r="BW658" s="155"/>
      <c r="BX658" s="155"/>
      <c r="BY658" s="155"/>
      <c r="BZ658" s="155"/>
      <c r="CA658" s="155"/>
      <c r="CB658" s="155"/>
      <c r="CC658" s="155"/>
      <c r="CD658" s="155"/>
      <c r="CE658" s="155"/>
      <c r="CF658" s="155"/>
      <c r="CG658" s="155"/>
      <c r="CH658" s="155"/>
      <c r="CI658" s="10"/>
    </row>
    <row r="659" spans="1:87" x14ac:dyDescent="0.2">
      <c r="A659" s="8"/>
      <c r="B659" s="218"/>
      <c r="C659" s="218"/>
      <c r="D659" s="155"/>
      <c r="E659" s="155"/>
      <c r="F659" s="155"/>
      <c r="G659" s="155"/>
      <c r="H659" s="230"/>
      <c r="I659" s="257"/>
      <c r="J659" s="257"/>
      <c r="K659" s="218"/>
      <c r="L659" s="218"/>
      <c r="M659" s="247"/>
      <c r="N659" s="247"/>
      <c r="O659" s="247"/>
      <c r="P659" s="247"/>
      <c r="Q659" s="218"/>
      <c r="R659" s="155"/>
      <c r="S659" s="155"/>
      <c r="T659" s="155"/>
      <c r="U659" s="155"/>
      <c r="V659" s="155"/>
      <c r="W659" s="155"/>
      <c r="X659" s="155"/>
      <c r="Y659" s="155"/>
      <c r="Z659" s="155"/>
      <c r="AA659" s="155"/>
      <c r="AB659" s="155"/>
      <c r="AC659" s="155"/>
      <c r="AD659" s="155"/>
      <c r="AE659" s="155"/>
      <c r="AF659" s="155"/>
      <c r="AG659" s="155"/>
      <c r="AH659" s="155"/>
      <c r="AI659" s="155"/>
      <c r="AJ659" s="155"/>
      <c r="AK659" s="155"/>
      <c r="AL659" s="155"/>
      <c r="AM659" s="155"/>
      <c r="AN659" s="155"/>
      <c r="AO659" s="155"/>
      <c r="AP659" s="155"/>
      <c r="AQ659" s="155"/>
      <c r="AR659" s="155"/>
      <c r="AS659" s="155"/>
      <c r="AT659" s="155"/>
      <c r="AU659" s="155"/>
      <c r="AV659" s="155"/>
      <c r="AW659" s="155"/>
      <c r="AX659" s="155"/>
      <c r="AY659" s="155"/>
      <c r="AZ659" s="155"/>
      <c r="BA659" s="155"/>
      <c r="BB659" s="155"/>
      <c r="BC659" s="155"/>
      <c r="BD659" s="155"/>
      <c r="BE659" s="155"/>
      <c r="BF659" s="155"/>
      <c r="BG659" s="155"/>
      <c r="BH659" s="155"/>
      <c r="BI659" s="155"/>
      <c r="BJ659" s="155"/>
      <c r="BK659" s="155"/>
      <c r="BL659" s="155"/>
      <c r="BM659" s="155"/>
      <c r="BN659" s="155"/>
      <c r="BO659" s="155"/>
      <c r="BP659" s="155"/>
      <c r="BQ659" s="155"/>
      <c r="BR659" s="155"/>
      <c r="BS659" s="155"/>
      <c r="BT659" s="155"/>
      <c r="BU659" s="155"/>
      <c r="BV659" s="155"/>
      <c r="BW659" s="155"/>
      <c r="BX659" s="155"/>
      <c r="BY659" s="155"/>
      <c r="BZ659" s="155"/>
      <c r="CA659" s="155"/>
      <c r="CB659" s="155"/>
      <c r="CC659" s="155"/>
      <c r="CD659" s="155"/>
      <c r="CE659" s="155"/>
      <c r="CF659" s="155"/>
      <c r="CG659" s="155"/>
      <c r="CH659" s="155"/>
      <c r="CI659" s="10"/>
    </row>
    <row r="660" spans="1:87" x14ac:dyDescent="0.2">
      <c r="A660" s="8"/>
      <c r="B660" s="218"/>
      <c r="C660" s="218"/>
      <c r="D660" s="155"/>
      <c r="E660" s="155"/>
      <c r="F660" s="155"/>
      <c r="G660" s="155"/>
      <c r="H660" s="230"/>
      <c r="I660" s="257"/>
      <c r="J660" s="257"/>
      <c r="K660" s="218"/>
      <c r="L660" s="218"/>
      <c r="M660" s="247"/>
      <c r="N660" s="247"/>
      <c r="O660" s="247"/>
      <c r="P660" s="247"/>
      <c r="Q660" s="218"/>
      <c r="R660" s="155"/>
      <c r="S660" s="155"/>
      <c r="T660" s="155"/>
      <c r="U660" s="155"/>
      <c r="V660" s="155"/>
      <c r="W660" s="155"/>
      <c r="X660" s="155"/>
      <c r="Y660" s="155"/>
      <c r="Z660" s="155"/>
      <c r="AA660" s="155"/>
      <c r="AB660" s="155"/>
      <c r="AC660" s="155"/>
      <c r="AD660" s="155"/>
      <c r="AE660" s="155"/>
      <c r="AF660" s="155"/>
      <c r="AG660" s="155"/>
      <c r="AH660" s="155"/>
      <c r="AI660" s="155"/>
      <c r="AJ660" s="155"/>
      <c r="AK660" s="155"/>
      <c r="AL660" s="155"/>
      <c r="AM660" s="155"/>
      <c r="AN660" s="155"/>
      <c r="AO660" s="155"/>
      <c r="AP660" s="155"/>
      <c r="AQ660" s="155"/>
      <c r="AR660" s="155"/>
      <c r="AS660" s="155"/>
      <c r="AT660" s="155"/>
      <c r="AU660" s="155"/>
      <c r="AV660" s="155"/>
      <c r="AW660" s="155"/>
      <c r="AX660" s="155"/>
      <c r="AY660" s="155"/>
      <c r="AZ660" s="155"/>
      <c r="BA660" s="155"/>
      <c r="BB660" s="155"/>
      <c r="BC660" s="155"/>
      <c r="BD660" s="155"/>
      <c r="BE660" s="155"/>
      <c r="BF660" s="155"/>
      <c r="BG660" s="155"/>
      <c r="BH660" s="155"/>
      <c r="BI660" s="155"/>
      <c r="BJ660" s="155"/>
      <c r="BK660" s="155"/>
      <c r="BL660" s="155"/>
      <c r="BM660" s="155"/>
      <c r="BN660" s="155"/>
      <c r="BO660" s="155"/>
      <c r="BP660" s="155"/>
      <c r="BQ660" s="155"/>
      <c r="BR660" s="155"/>
      <c r="BS660" s="155"/>
      <c r="BT660" s="155"/>
      <c r="BU660" s="155"/>
      <c r="BV660" s="155"/>
      <c r="BW660" s="155"/>
      <c r="BX660" s="155"/>
      <c r="BY660" s="155"/>
      <c r="BZ660" s="155"/>
      <c r="CA660" s="155"/>
      <c r="CB660" s="155"/>
      <c r="CC660" s="155"/>
      <c r="CD660" s="155"/>
      <c r="CE660" s="155"/>
      <c r="CF660" s="155"/>
      <c r="CG660" s="155"/>
      <c r="CH660" s="155"/>
      <c r="CI660" s="10"/>
    </row>
    <row r="661" spans="1:87" x14ac:dyDescent="0.2">
      <c r="A661" s="8"/>
      <c r="B661" s="218"/>
      <c r="C661" s="218"/>
      <c r="D661" s="155"/>
      <c r="E661" s="155"/>
      <c r="F661" s="155"/>
      <c r="G661" s="155"/>
      <c r="H661" s="230"/>
      <c r="I661" s="257"/>
      <c r="J661" s="257"/>
      <c r="K661" s="218"/>
      <c r="L661" s="218"/>
      <c r="M661" s="247"/>
      <c r="N661" s="247"/>
      <c r="O661" s="247"/>
      <c r="P661" s="247"/>
      <c r="Q661" s="218"/>
      <c r="R661" s="155"/>
      <c r="S661" s="155"/>
      <c r="T661" s="155"/>
      <c r="U661" s="155"/>
      <c r="V661" s="155"/>
      <c r="W661" s="155"/>
      <c r="X661" s="155"/>
      <c r="Y661" s="155"/>
      <c r="Z661" s="155"/>
      <c r="AA661" s="155"/>
      <c r="AB661" s="155"/>
      <c r="AC661" s="155"/>
      <c r="AD661" s="155"/>
      <c r="AE661" s="155"/>
      <c r="AF661" s="155"/>
      <c r="AG661" s="155"/>
      <c r="AH661" s="155"/>
      <c r="AI661" s="155"/>
      <c r="AJ661" s="155"/>
      <c r="AK661" s="155"/>
      <c r="AL661" s="155"/>
      <c r="AM661" s="155"/>
      <c r="AN661" s="155"/>
      <c r="AO661" s="155"/>
      <c r="AP661" s="155"/>
      <c r="AQ661" s="155"/>
      <c r="AR661" s="155"/>
      <c r="AS661" s="155"/>
      <c r="AT661" s="155"/>
      <c r="AU661" s="155"/>
      <c r="AV661" s="155"/>
      <c r="AW661" s="155"/>
      <c r="AX661" s="155"/>
      <c r="AY661" s="155"/>
      <c r="AZ661" s="155"/>
      <c r="BA661" s="155"/>
      <c r="BB661" s="155"/>
      <c r="BC661" s="155"/>
      <c r="BD661" s="155"/>
      <c r="BE661" s="155"/>
      <c r="BF661" s="155"/>
      <c r="BG661" s="155"/>
      <c r="BH661" s="155"/>
      <c r="BI661" s="155"/>
      <c r="BJ661" s="155"/>
      <c r="BK661" s="155"/>
      <c r="BL661" s="155"/>
      <c r="BM661" s="155"/>
      <c r="BN661" s="155"/>
      <c r="BO661" s="155"/>
      <c r="BP661" s="155"/>
      <c r="BQ661" s="155"/>
      <c r="BR661" s="155"/>
      <c r="BS661" s="155"/>
      <c r="BT661" s="155"/>
      <c r="BU661" s="155"/>
      <c r="BV661" s="155"/>
      <c r="BW661" s="155"/>
      <c r="BX661" s="155"/>
      <c r="BY661" s="155"/>
      <c r="BZ661" s="155"/>
      <c r="CA661" s="155"/>
      <c r="CB661" s="155"/>
      <c r="CC661" s="155"/>
      <c r="CD661" s="155"/>
      <c r="CE661" s="155"/>
      <c r="CF661" s="155"/>
      <c r="CG661" s="155"/>
      <c r="CH661" s="155"/>
      <c r="CI661" s="10"/>
    </row>
    <row r="662" spans="1:87" x14ac:dyDescent="0.2">
      <c r="A662" s="8"/>
      <c r="B662" s="218"/>
      <c r="C662" s="218"/>
      <c r="D662" s="155"/>
      <c r="E662" s="155"/>
      <c r="F662" s="155"/>
      <c r="G662" s="155"/>
      <c r="H662" s="230"/>
      <c r="I662" s="257"/>
      <c r="J662" s="257"/>
      <c r="K662" s="218"/>
      <c r="L662" s="218"/>
      <c r="M662" s="247"/>
      <c r="N662" s="247"/>
      <c r="O662" s="247"/>
      <c r="P662" s="247"/>
      <c r="Q662" s="218"/>
      <c r="R662" s="155"/>
      <c r="S662" s="155"/>
      <c r="T662" s="155"/>
      <c r="U662" s="155"/>
      <c r="V662" s="155"/>
      <c r="W662" s="155"/>
      <c r="X662" s="155"/>
      <c r="Y662" s="155"/>
      <c r="Z662" s="155"/>
      <c r="AA662" s="155"/>
      <c r="AB662" s="155"/>
      <c r="AC662" s="155"/>
      <c r="AD662" s="155"/>
      <c r="AE662" s="155"/>
      <c r="AF662" s="155"/>
      <c r="AG662" s="155"/>
      <c r="AH662" s="155"/>
      <c r="AI662" s="155"/>
      <c r="AJ662" s="155"/>
      <c r="AK662" s="155"/>
      <c r="AL662" s="155"/>
      <c r="AM662" s="155"/>
      <c r="AN662" s="155"/>
      <c r="AO662" s="155"/>
      <c r="AP662" s="155"/>
      <c r="AQ662" s="155"/>
      <c r="AR662" s="155"/>
      <c r="AS662" s="155"/>
      <c r="AT662" s="155"/>
      <c r="AU662" s="155"/>
      <c r="AV662" s="155"/>
      <c r="AW662" s="155"/>
      <c r="AX662" s="155"/>
      <c r="AY662" s="155"/>
      <c r="AZ662" s="155"/>
      <c r="BA662" s="155"/>
      <c r="BB662" s="155"/>
      <c r="BC662" s="155"/>
      <c r="BD662" s="155"/>
      <c r="BE662" s="155"/>
      <c r="BF662" s="155"/>
      <c r="BG662" s="155"/>
      <c r="BH662" s="155"/>
      <c r="BI662" s="155"/>
      <c r="BJ662" s="155"/>
      <c r="BK662" s="155"/>
      <c r="BL662" s="155"/>
      <c r="BM662" s="155"/>
      <c r="BN662" s="155"/>
      <c r="BO662" s="155"/>
      <c r="BP662" s="155"/>
      <c r="BQ662" s="155"/>
      <c r="BR662" s="155"/>
      <c r="BS662" s="155"/>
      <c r="BT662" s="155"/>
      <c r="BU662" s="155"/>
      <c r="BV662" s="155"/>
      <c r="BW662" s="155"/>
      <c r="BX662" s="155"/>
      <c r="BY662" s="155"/>
      <c r="BZ662" s="155"/>
      <c r="CA662" s="155"/>
      <c r="CB662" s="155"/>
      <c r="CC662" s="155"/>
      <c r="CD662" s="155"/>
      <c r="CE662" s="155"/>
      <c r="CF662" s="155"/>
      <c r="CG662" s="155"/>
      <c r="CH662" s="155"/>
      <c r="CI662" s="10"/>
    </row>
    <row r="663" spans="1:87" x14ac:dyDescent="0.2">
      <c r="A663" s="8"/>
      <c r="B663" s="218"/>
      <c r="C663" s="218"/>
      <c r="D663" s="155"/>
      <c r="E663" s="155"/>
      <c r="F663" s="155"/>
      <c r="G663" s="155"/>
      <c r="H663" s="230"/>
      <c r="I663" s="257"/>
      <c r="J663" s="257"/>
      <c r="K663" s="218"/>
      <c r="L663" s="218"/>
      <c r="M663" s="247"/>
      <c r="N663" s="247"/>
      <c r="O663" s="247"/>
      <c r="P663" s="247"/>
      <c r="Q663" s="218"/>
      <c r="R663" s="155"/>
      <c r="S663" s="155"/>
      <c r="T663" s="155"/>
      <c r="U663" s="155"/>
      <c r="V663" s="155"/>
      <c r="W663" s="155"/>
      <c r="X663" s="155"/>
      <c r="Y663" s="155"/>
      <c r="Z663" s="155"/>
      <c r="AA663" s="155"/>
      <c r="AB663" s="155"/>
      <c r="AC663" s="155"/>
      <c r="AD663" s="155"/>
      <c r="AE663" s="155"/>
      <c r="AF663" s="155"/>
      <c r="AG663" s="155"/>
      <c r="AH663" s="155"/>
      <c r="AI663" s="155"/>
      <c r="AJ663" s="155"/>
      <c r="AK663" s="155"/>
      <c r="AL663" s="155"/>
      <c r="AM663" s="155"/>
      <c r="AN663" s="155"/>
      <c r="AO663" s="155"/>
      <c r="AP663" s="155"/>
      <c r="AQ663" s="155"/>
      <c r="AR663" s="155"/>
      <c r="AS663" s="155"/>
      <c r="AT663" s="155"/>
      <c r="AU663" s="155"/>
      <c r="AV663" s="155"/>
      <c r="AW663" s="155"/>
      <c r="AX663" s="155"/>
      <c r="AY663" s="155"/>
      <c r="AZ663" s="155"/>
      <c r="BA663" s="155"/>
      <c r="BB663" s="155"/>
      <c r="BC663" s="155"/>
      <c r="BD663" s="155"/>
      <c r="BE663" s="155"/>
      <c r="BF663" s="155"/>
      <c r="BG663" s="155"/>
      <c r="BH663" s="155"/>
      <c r="BI663" s="155"/>
      <c r="BJ663" s="155"/>
      <c r="BK663" s="155"/>
      <c r="BL663" s="155"/>
      <c r="BM663" s="155"/>
      <c r="BN663" s="155"/>
      <c r="BO663" s="155"/>
      <c r="BP663" s="155"/>
      <c r="BQ663" s="155"/>
      <c r="BR663" s="155"/>
      <c r="BS663" s="155"/>
      <c r="BT663" s="155"/>
      <c r="BU663" s="155"/>
      <c r="BV663" s="155"/>
      <c r="BW663" s="155"/>
      <c r="BX663" s="155"/>
      <c r="BY663" s="155"/>
      <c r="BZ663" s="155"/>
      <c r="CA663" s="155"/>
      <c r="CB663" s="155"/>
      <c r="CC663" s="155"/>
      <c r="CD663" s="155"/>
      <c r="CE663" s="155"/>
      <c r="CF663" s="155"/>
      <c r="CG663" s="155"/>
      <c r="CH663" s="155"/>
      <c r="CI663" s="10"/>
    </row>
    <row r="664" spans="1:87" x14ac:dyDescent="0.2">
      <c r="A664" s="8"/>
      <c r="B664" s="218"/>
      <c r="C664" s="218"/>
      <c r="D664" s="155"/>
      <c r="E664" s="155"/>
      <c r="F664" s="155"/>
      <c r="G664" s="155"/>
      <c r="H664" s="230"/>
      <c r="I664" s="257"/>
      <c r="J664" s="257"/>
      <c r="K664" s="218"/>
      <c r="L664" s="218"/>
      <c r="M664" s="247"/>
      <c r="N664" s="247"/>
      <c r="O664" s="247"/>
      <c r="P664" s="247"/>
      <c r="Q664" s="218"/>
      <c r="R664" s="155"/>
      <c r="S664" s="155"/>
      <c r="T664" s="155"/>
      <c r="U664" s="155"/>
      <c r="V664" s="155"/>
      <c r="W664" s="155"/>
      <c r="X664" s="155"/>
      <c r="Y664" s="155"/>
      <c r="Z664" s="155"/>
      <c r="AA664" s="155"/>
      <c r="AB664" s="155"/>
      <c r="AC664" s="155"/>
      <c r="AD664" s="155"/>
      <c r="AE664" s="155"/>
      <c r="AF664" s="155"/>
      <c r="AG664" s="155"/>
      <c r="AH664" s="155"/>
      <c r="AI664" s="155"/>
      <c r="AJ664" s="155"/>
      <c r="AK664" s="155"/>
      <c r="AL664" s="155"/>
      <c r="AM664" s="155"/>
      <c r="AN664" s="155"/>
      <c r="AO664" s="155"/>
      <c r="AP664" s="155"/>
      <c r="AQ664" s="155"/>
      <c r="AR664" s="155"/>
      <c r="AS664" s="155"/>
      <c r="AT664" s="155"/>
      <c r="AU664" s="155"/>
      <c r="AV664" s="155"/>
      <c r="AW664" s="155"/>
      <c r="AX664" s="155"/>
      <c r="AY664" s="155"/>
      <c r="AZ664" s="155"/>
      <c r="BA664" s="155"/>
      <c r="BB664" s="155"/>
      <c r="BC664" s="155"/>
      <c r="BD664" s="155"/>
      <c r="BE664" s="155"/>
      <c r="BF664" s="155"/>
      <c r="BG664" s="155"/>
      <c r="BH664" s="155"/>
      <c r="BI664" s="155"/>
      <c r="BJ664" s="155"/>
      <c r="BK664" s="155"/>
      <c r="BL664" s="155"/>
      <c r="BM664" s="155"/>
      <c r="BN664" s="155"/>
      <c r="BO664" s="155"/>
      <c r="BP664" s="155"/>
      <c r="BQ664" s="155"/>
      <c r="BR664" s="155"/>
      <c r="BS664" s="155"/>
      <c r="BT664" s="155"/>
      <c r="BU664" s="155"/>
      <c r="BV664" s="155"/>
      <c r="BW664" s="155"/>
      <c r="BX664" s="155"/>
      <c r="BY664" s="155"/>
      <c r="BZ664" s="155"/>
      <c r="CA664" s="155"/>
      <c r="CB664" s="155"/>
      <c r="CC664" s="155"/>
      <c r="CD664" s="155"/>
      <c r="CE664" s="155"/>
      <c r="CF664" s="155"/>
      <c r="CG664" s="155"/>
      <c r="CH664" s="155"/>
      <c r="CI664" s="10"/>
    </row>
    <row r="665" spans="1:87" x14ac:dyDescent="0.2">
      <c r="A665" s="8"/>
      <c r="B665" s="218"/>
      <c r="C665" s="218"/>
      <c r="D665" s="155"/>
      <c r="E665" s="155"/>
      <c r="F665" s="155"/>
      <c r="G665" s="155"/>
      <c r="H665" s="230"/>
      <c r="I665" s="257"/>
      <c r="J665" s="257"/>
      <c r="K665" s="218"/>
      <c r="L665" s="218"/>
      <c r="M665" s="247"/>
      <c r="N665" s="247"/>
      <c r="O665" s="247"/>
      <c r="P665" s="247"/>
      <c r="Q665" s="218"/>
      <c r="R665" s="155"/>
      <c r="S665" s="155"/>
      <c r="T665" s="155"/>
      <c r="U665" s="155"/>
      <c r="V665" s="155"/>
      <c r="W665" s="155"/>
      <c r="X665" s="155"/>
      <c r="Y665" s="155"/>
      <c r="Z665" s="155"/>
      <c r="AA665" s="155"/>
      <c r="AB665" s="155"/>
      <c r="AC665" s="155"/>
      <c r="AD665" s="155"/>
      <c r="AE665" s="155"/>
      <c r="AF665" s="155"/>
      <c r="AG665" s="155"/>
      <c r="AH665" s="155"/>
      <c r="AI665" s="155"/>
      <c r="AJ665" s="155"/>
      <c r="AK665" s="155"/>
      <c r="AL665" s="155"/>
      <c r="AM665" s="155"/>
      <c r="AN665" s="155"/>
      <c r="AO665" s="155"/>
      <c r="AP665" s="155"/>
      <c r="AQ665" s="155"/>
      <c r="AR665" s="155"/>
      <c r="AS665" s="155"/>
      <c r="AT665" s="155"/>
      <c r="AU665" s="155"/>
      <c r="AV665" s="155"/>
      <c r="AW665" s="155"/>
      <c r="AX665" s="155"/>
      <c r="AY665" s="155"/>
      <c r="AZ665" s="155"/>
      <c r="BA665" s="155"/>
      <c r="BB665" s="155"/>
      <c r="BC665" s="155"/>
      <c r="BD665" s="155"/>
      <c r="BE665" s="155"/>
      <c r="BF665" s="155"/>
      <c r="BG665" s="155"/>
      <c r="BH665" s="155"/>
      <c r="BI665" s="155"/>
      <c r="BJ665" s="155"/>
      <c r="BK665" s="155"/>
      <c r="BL665" s="155"/>
      <c r="BM665" s="155"/>
      <c r="BN665" s="155"/>
      <c r="BO665" s="155"/>
      <c r="BP665" s="155"/>
      <c r="BQ665" s="155"/>
      <c r="BR665" s="155"/>
      <c r="BS665" s="155"/>
      <c r="BT665" s="155"/>
      <c r="BU665" s="155"/>
      <c r="BV665" s="155"/>
      <c r="BW665" s="155"/>
      <c r="BX665" s="155"/>
      <c r="BY665" s="155"/>
      <c r="BZ665" s="155"/>
      <c r="CA665" s="155"/>
      <c r="CB665" s="155"/>
      <c r="CC665" s="155"/>
      <c r="CD665" s="155"/>
      <c r="CE665" s="155"/>
      <c r="CF665" s="155"/>
      <c r="CG665" s="155"/>
      <c r="CH665" s="155"/>
      <c r="CI665" s="10"/>
    </row>
    <row r="666" spans="1:87" x14ac:dyDescent="0.2">
      <c r="A666" s="8"/>
      <c r="B666" s="218"/>
      <c r="C666" s="218"/>
      <c r="D666" s="155"/>
      <c r="E666" s="155"/>
      <c r="F666" s="155"/>
      <c r="G666" s="155"/>
      <c r="H666" s="230"/>
      <c r="I666" s="257"/>
      <c r="J666" s="257"/>
      <c r="K666" s="218"/>
      <c r="L666" s="218"/>
      <c r="M666" s="247"/>
      <c r="N666" s="247"/>
      <c r="O666" s="247"/>
      <c r="P666" s="247"/>
      <c r="Q666" s="218"/>
      <c r="R666" s="155"/>
      <c r="S666" s="155"/>
      <c r="T666" s="155"/>
      <c r="U666" s="155"/>
      <c r="V666" s="155"/>
      <c r="W666" s="155"/>
      <c r="X666" s="155"/>
      <c r="Y666" s="155"/>
      <c r="Z666" s="155"/>
      <c r="AA666" s="155"/>
      <c r="AB666" s="155"/>
      <c r="AC666" s="155"/>
      <c r="AD666" s="155"/>
      <c r="AE666" s="155"/>
      <c r="AF666" s="155"/>
      <c r="AG666" s="155"/>
      <c r="AH666" s="155"/>
      <c r="AI666" s="155"/>
      <c r="AJ666" s="155"/>
      <c r="AK666" s="155"/>
      <c r="AL666" s="155"/>
      <c r="AM666" s="155"/>
      <c r="AN666" s="155"/>
      <c r="AO666" s="155"/>
      <c r="AP666" s="155"/>
      <c r="AQ666" s="155"/>
      <c r="AR666" s="155"/>
      <c r="AS666" s="155"/>
      <c r="AT666" s="155"/>
      <c r="AU666" s="155"/>
      <c r="AV666" s="155"/>
      <c r="AW666" s="155"/>
      <c r="AX666" s="155"/>
      <c r="AY666" s="155"/>
      <c r="AZ666" s="155"/>
      <c r="BA666" s="155"/>
      <c r="BB666" s="155"/>
      <c r="BC666" s="155"/>
      <c r="BD666" s="155"/>
      <c r="BE666" s="155"/>
      <c r="BF666" s="155"/>
      <c r="BG666" s="155"/>
      <c r="BH666" s="155"/>
      <c r="BI666" s="155"/>
      <c r="BJ666" s="155"/>
      <c r="BK666" s="155"/>
      <c r="BL666" s="155"/>
      <c r="BM666" s="155"/>
      <c r="BN666" s="155"/>
      <c r="BO666" s="155"/>
      <c r="BP666" s="155"/>
      <c r="BQ666" s="155"/>
      <c r="BR666" s="155"/>
      <c r="BS666" s="155"/>
      <c r="BT666" s="155"/>
      <c r="BU666" s="155"/>
      <c r="BV666" s="155"/>
      <c r="BW666" s="155"/>
      <c r="BX666" s="155"/>
      <c r="BY666" s="155"/>
      <c r="BZ666" s="155"/>
      <c r="CA666" s="155"/>
      <c r="CB666" s="155"/>
      <c r="CC666" s="155"/>
      <c r="CD666" s="155"/>
      <c r="CE666" s="155"/>
      <c r="CF666" s="155"/>
      <c r="CG666" s="155"/>
      <c r="CH666" s="155"/>
      <c r="CI666" s="10"/>
    </row>
    <row r="667" spans="1:87" x14ac:dyDescent="0.2">
      <c r="A667" s="8"/>
      <c r="B667" s="218"/>
      <c r="C667" s="218"/>
      <c r="D667" s="155"/>
      <c r="E667" s="155"/>
      <c r="F667" s="155"/>
      <c r="G667" s="155"/>
      <c r="H667" s="230"/>
      <c r="I667" s="257"/>
      <c r="J667" s="257"/>
      <c r="K667" s="218"/>
      <c r="L667" s="218"/>
      <c r="M667" s="247"/>
      <c r="N667" s="247"/>
      <c r="O667" s="247"/>
      <c r="P667" s="247"/>
      <c r="Q667" s="218"/>
      <c r="R667" s="155"/>
      <c r="S667" s="155"/>
      <c r="T667" s="155"/>
      <c r="U667" s="155"/>
      <c r="V667" s="155"/>
      <c r="W667" s="155"/>
      <c r="X667" s="155"/>
      <c r="Y667" s="155"/>
      <c r="Z667" s="155"/>
      <c r="AA667" s="155"/>
      <c r="AB667" s="155"/>
      <c r="AC667" s="155"/>
      <c r="AD667" s="155"/>
      <c r="AE667" s="155"/>
      <c r="AF667" s="155"/>
      <c r="AG667" s="155"/>
      <c r="AH667" s="155"/>
      <c r="AI667" s="155"/>
      <c r="AJ667" s="155"/>
      <c r="AK667" s="155"/>
      <c r="AL667" s="155"/>
      <c r="AM667" s="155"/>
      <c r="AN667" s="155"/>
      <c r="AO667" s="155"/>
      <c r="AP667" s="155"/>
      <c r="AQ667" s="155"/>
      <c r="AR667" s="155"/>
      <c r="AS667" s="155"/>
      <c r="AT667" s="155"/>
      <c r="AU667" s="155"/>
      <c r="AV667" s="155"/>
      <c r="AW667" s="155"/>
      <c r="AX667" s="155"/>
      <c r="AY667" s="155"/>
      <c r="AZ667" s="155"/>
      <c r="BA667" s="155"/>
      <c r="BB667" s="155"/>
      <c r="BC667" s="155"/>
      <c r="BD667" s="155"/>
      <c r="BE667" s="155"/>
      <c r="BF667" s="155"/>
      <c r="BG667" s="155"/>
      <c r="BH667" s="155"/>
      <c r="BI667" s="155"/>
      <c r="BJ667" s="155"/>
      <c r="BK667" s="155"/>
      <c r="BL667" s="155"/>
      <c r="BM667" s="155"/>
      <c r="BN667" s="155"/>
      <c r="BO667" s="155"/>
      <c r="BP667" s="155"/>
      <c r="BQ667" s="155"/>
      <c r="BR667" s="155"/>
      <c r="BS667" s="155"/>
      <c r="BT667" s="155"/>
      <c r="BU667" s="155"/>
      <c r="BV667" s="155"/>
      <c r="BW667" s="155"/>
      <c r="BX667" s="155"/>
      <c r="BY667" s="155"/>
      <c r="BZ667" s="155"/>
      <c r="CA667" s="155"/>
      <c r="CB667" s="155"/>
      <c r="CC667" s="155"/>
      <c r="CD667" s="155"/>
      <c r="CE667" s="155"/>
      <c r="CF667" s="155"/>
      <c r="CG667" s="155"/>
      <c r="CH667" s="155"/>
      <c r="CI667" s="10"/>
    </row>
    <row r="668" spans="1:87" x14ac:dyDescent="0.2">
      <c r="A668" s="8"/>
      <c r="B668" s="218"/>
      <c r="C668" s="218"/>
      <c r="D668" s="155"/>
      <c r="E668" s="155"/>
      <c r="F668" s="155"/>
      <c r="G668" s="155"/>
      <c r="H668" s="230"/>
      <c r="I668" s="257"/>
      <c r="J668" s="257"/>
      <c r="K668" s="218"/>
      <c r="L668" s="218"/>
      <c r="M668" s="247"/>
      <c r="N668" s="247"/>
      <c r="O668" s="247"/>
      <c r="P668" s="247"/>
      <c r="Q668" s="218"/>
      <c r="R668" s="155"/>
      <c r="S668" s="155"/>
      <c r="T668" s="155"/>
      <c r="U668" s="155"/>
      <c r="V668" s="155"/>
      <c r="W668" s="155"/>
      <c r="X668" s="155"/>
      <c r="Y668" s="155"/>
      <c r="Z668" s="155"/>
      <c r="AA668" s="155"/>
      <c r="AB668" s="155"/>
      <c r="AC668" s="155"/>
      <c r="AD668" s="155"/>
      <c r="AE668" s="155"/>
      <c r="AF668" s="155"/>
      <c r="AG668" s="155"/>
      <c r="AH668" s="155"/>
      <c r="AI668" s="155"/>
      <c r="AJ668" s="155"/>
      <c r="AK668" s="155"/>
      <c r="AL668" s="155"/>
      <c r="AM668" s="155"/>
      <c r="AN668" s="155"/>
      <c r="AO668" s="155"/>
      <c r="AP668" s="155"/>
      <c r="AQ668" s="155"/>
      <c r="AR668" s="155"/>
      <c r="AS668" s="155"/>
      <c r="AT668" s="155"/>
      <c r="AU668" s="155"/>
      <c r="AV668" s="155"/>
      <c r="AW668" s="155"/>
      <c r="AX668" s="155"/>
      <c r="AY668" s="155"/>
      <c r="AZ668" s="155"/>
      <c r="BA668" s="155"/>
      <c r="BB668" s="155"/>
      <c r="BC668" s="155"/>
      <c r="BD668" s="155"/>
      <c r="BE668" s="155"/>
      <c r="BF668" s="155"/>
      <c r="BG668" s="155"/>
      <c r="BH668" s="155"/>
      <c r="BI668" s="155"/>
      <c r="BJ668" s="155"/>
      <c r="BK668" s="155"/>
      <c r="BL668" s="155"/>
      <c r="BM668" s="155"/>
      <c r="BN668" s="155"/>
      <c r="BO668" s="155"/>
      <c r="BP668" s="155"/>
      <c r="BQ668" s="155"/>
      <c r="BR668" s="155"/>
      <c r="BS668" s="155"/>
      <c r="BT668" s="155"/>
      <c r="BU668" s="155"/>
      <c r="BV668" s="155"/>
      <c r="BW668" s="155"/>
      <c r="BX668" s="155"/>
      <c r="BY668" s="155"/>
      <c r="BZ668" s="155"/>
      <c r="CA668" s="155"/>
      <c r="CB668" s="155"/>
      <c r="CC668" s="155"/>
      <c r="CD668" s="155"/>
      <c r="CE668" s="155"/>
      <c r="CF668" s="155"/>
      <c r="CG668" s="155"/>
      <c r="CH668" s="155"/>
      <c r="CI668" s="10"/>
    </row>
    <row r="669" spans="1:87" x14ac:dyDescent="0.2">
      <c r="A669" s="8"/>
      <c r="B669" s="218"/>
      <c r="C669" s="218"/>
      <c r="D669" s="155"/>
      <c r="E669" s="155"/>
      <c r="F669" s="155"/>
      <c r="G669" s="155"/>
      <c r="H669" s="230"/>
      <c r="I669" s="257"/>
      <c r="J669" s="257"/>
      <c r="K669" s="218"/>
      <c r="L669" s="218"/>
      <c r="M669" s="247"/>
      <c r="N669" s="247"/>
      <c r="O669" s="247"/>
      <c r="P669" s="247"/>
      <c r="Q669" s="218"/>
      <c r="R669" s="155"/>
      <c r="S669" s="155"/>
      <c r="T669" s="155"/>
      <c r="U669" s="155"/>
      <c r="V669" s="155"/>
      <c r="W669" s="155"/>
      <c r="X669" s="155"/>
      <c r="Y669" s="155"/>
      <c r="Z669" s="155"/>
      <c r="AA669" s="155"/>
      <c r="AB669" s="155"/>
      <c r="AC669" s="155"/>
      <c r="AD669" s="155"/>
      <c r="AE669" s="155"/>
      <c r="AF669" s="155"/>
      <c r="AG669" s="155"/>
      <c r="AH669" s="155"/>
      <c r="AI669" s="155"/>
      <c r="AJ669" s="155"/>
      <c r="AK669" s="155"/>
      <c r="AL669" s="155"/>
      <c r="AM669" s="155"/>
      <c r="AN669" s="155"/>
      <c r="AO669" s="155"/>
      <c r="AP669" s="155"/>
      <c r="AQ669" s="155"/>
      <c r="AR669" s="155"/>
      <c r="AS669" s="155"/>
      <c r="AT669" s="155"/>
      <c r="AU669" s="155"/>
      <c r="AV669" s="155"/>
      <c r="AW669" s="155"/>
      <c r="AX669" s="155"/>
      <c r="AY669" s="155"/>
      <c r="AZ669" s="155"/>
      <c r="BA669" s="155"/>
      <c r="BB669" s="155"/>
      <c r="BC669" s="155"/>
      <c r="BD669" s="155"/>
      <c r="BE669" s="155"/>
      <c r="BF669" s="155"/>
      <c r="BG669" s="155"/>
      <c r="BH669" s="155"/>
      <c r="BI669" s="155"/>
      <c r="BJ669" s="155"/>
      <c r="BK669" s="155"/>
      <c r="BL669" s="155"/>
      <c r="BM669" s="155"/>
      <c r="BN669" s="155"/>
      <c r="BO669" s="155"/>
      <c r="BP669" s="155"/>
      <c r="BQ669" s="155"/>
      <c r="BR669" s="155"/>
      <c r="BS669" s="155"/>
      <c r="BT669" s="155"/>
      <c r="BU669" s="155"/>
      <c r="BV669" s="155"/>
      <c r="BW669" s="155"/>
      <c r="BX669" s="155"/>
      <c r="BY669" s="155"/>
      <c r="BZ669" s="155"/>
      <c r="CA669" s="155"/>
      <c r="CB669" s="155"/>
      <c r="CC669" s="155"/>
      <c r="CD669" s="155"/>
      <c r="CE669" s="155"/>
      <c r="CF669" s="155"/>
      <c r="CG669" s="155"/>
      <c r="CH669" s="155"/>
      <c r="CI669" s="10"/>
    </row>
    <row r="670" spans="1:87" x14ac:dyDescent="0.2">
      <c r="A670" s="8"/>
      <c r="B670" s="218"/>
      <c r="C670" s="218"/>
      <c r="D670" s="155"/>
      <c r="E670" s="155"/>
      <c r="F670" s="155"/>
      <c r="G670" s="155"/>
      <c r="H670" s="230"/>
      <c r="I670" s="257"/>
      <c r="J670" s="257"/>
      <c r="K670" s="218"/>
      <c r="L670" s="218"/>
      <c r="M670" s="247"/>
      <c r="N670" s="247"/>
      <c r="O670" s="247"/>
      <c r="P670" s="247"/>
      <c r="Q670" s="218"/>
      <c r="R670" s="155"/>
      <c r="S670" s="155"/>
      <c r="T670" s="155"/>
      <c r="U670" s="155"/>
      <c r="V670" s="155"/>
      <c r="W670" s="155"/>
      <c r="X670" s="155"/>
      <c r="Y670" s="155"/>
      <c r="Z670" s="155"/>
      <c r="AA670" s="155"/>
      <c r="AB670" s="155"/>
      <c r="AC670" s="155"/>
      <c r="AD670" s="155"/>
      <c r="AE670" s="155"/>
      <c r="AF670" s="155"/>
      <c r="AG670" s="155"/>
      <c r="AH670" s="155"/>
      <c r="AI670" s="155"/>
      <c r="AJ670" s="155"/>
      <c r="AK670" s="155"/>
      <c r="AL670" s="155"/>
      <c r="AM670" s="155"/>
      <c r="AN670" s="155"/>
      <c r="AO670" s="155"/>
      <c r="AP670" s="155"/>
      <c r="AQ670" s="155"/>
      <c r="AR670" s="155"/>
      <c r="AS670" s="155"/>
      <c r="AT670" s="155"/>
      <c r="AU670" s="155"/>
      <c r="AV670" s="155"/>
      <c r="AW670" s="155"/>
      <c r="AX670" s="155"/>
      <c r="AY670" s="155"/>
      <c r="AZ670" s="155"/>
      <c r="BA670" s="155"/>
      <c r="BB670" s="155"/>
      <c r="BC670" s="155"/>
      <c r="BD670" s="155"/>
      <c r="BE670" s="155"/>
      <c r="BF670" s="155"/>
      <c r="BG670" s="155"/>
      <c r="BH670" s="155"/>
      <c r="BI670" s="155"/>
      <c r="BJ670" s="155"/>
      <c r="BK670" s="155"/>
      <c r="BL670" s="155"/>
      <c r="BM670" s="155"/>
      <c r="BN670" s="155"/>
      <c r="BO670" s="155"/>
      <c r="BP670" s="155"/>
      <c r="BQ670" s="155"/>
      <c r="BR670" s="155"/>
      <c r="BS670" s="155"/>
      <c r="BT670" s="155"/>
      <c r="BU670" s="155"/>
      <c r="BV670" s="155"/>
      <c r="BW670" s="155"/>
      <c r="BX670" s="155"/>
      <c r="BY670" s="155"/>
      <c r="BZ670" s="155"/>
      <c r="CA670" s="155"/>
      <c r="CB670" s="155"/>
      <c r="CC670" s="155"/>
      <c r="CD670" s="155"/>
      <c r="CE670" s="155"/>
      <c r="CF670" s="155"/>
      <c r="CG670" s="155"/>
      <c r="CH670" s="155"/>
      <c r="CI670" s="10"/>
    </row>
    <row r="671" spans="1:87" x14ac:dyDescent="0.2">
      <c r="A671" s="8"/>
      <c r="B671" s="218"/>
      <c r="C671" s="218"/>
      <c r="D671" s="155"/>
      <c r="E671" s="155"/>
      <c r="F671" s="155"/>
      <c r="G671" s="155"/>
      <c r="H671" s="230"/>
      <c r="I671" s="257"/>
      <c r="J671" s="257"/>
      <c r="K671" s="218"/>
      <c r="L671" s="218"/>
      <c r="M671" s="247"/>
      <c r="N671" s="247"/>
      <c r="O671" s="247"/>
      <c r="P671" s="247"/>
      <c r="Q671" s="218"/>
      <c r="R671" s="155"/>
      <c r="S671" s="155"/>
      <c r="T671" s="155"/>
      <c r="U671" s="155"/>
      <c r="V671" s="155"/>
      <c r="W671" s="155"/>
      <c r="X671" s="155"/>
      <c r="Y671" s="155"/>
      <c r="Z671" s="155"/>
      <c r="AA671" s="155"/>
      <c r="AB671" s="155"/>
      <c r="AC671" s="155"/>
      <c r="AD671" s="155"/>
      <c r="AE671" s="155"/>
      <c r="AF671" s="155"/>
      <c r="AG671" s="155"/>
      <c r="AH671" s="155"/>
      <c r="AI671" s="155"/>
      <c r="AJ671" s="155"/>
      <c r="AK671" s="155"/>
      <c r="AL671" s="155"/>
      <c r="AM671" s="155"/>
      <c r="AN671" s="155"/>
      <c r="AO671" s="155"/>
      <c r="AP671" s="155"/>
      <c r="AQ671" s="155"/>
      <c r="AR671" s="155"/>
      <c r="AS671" s="155"/>
      <c r="AT671" s="155"/>
      <c r="AU671" s="155"/>
      <c r="AV671" s="155"/>
      <c r="AW671" s="155"/>
      <c r="AX671" s="155"/>
      <c r="AY671" s="155"/>
      <c r="AZ671" s="155"/>
      <c r="BA671" s="155"/>
      <c r="BB671" s="155"/>
      <c r="BC671" s="155"/>
      <c r="BD671" s="155"/>
      <c r="BE671" s="155"/>
      <c r="BF671" s="155"/>
      <c r="BG671" s="155"/>
      <c r="BH671" s="155"/>
      <c r="BI671" s="155"/>
      <c r="BJ671" s="155"/>
      <c r="BK671" s="155"/>
      <c r="BL671" s="155"/>
      <c r="BM671" s="155"/>
      <c r="BN671" s="155"/>
      <c r="BO671" s="155"/>
      <c r="BP671" s="155"/>
      <c r="BQ671" s="155"/>
      <c r="BR671" s="155"/>
      <c r="BS671" s="155"/>
      <c r="BT671" s="155"/>
      <c r="BU671" s="155"/>
      <c r="BV671" s="155"/>
      <c r="BW671" s="155"/>
      <c r="BX671" s="155"/>
      <c r="BY671" s="155"/>
      <c r="BZ671" s="155"/>
      <c r="CA671" s="155"/>
      <c r="CB671" s="155"/>
      <c r="CC671" s="155"/>
      <c r="CD671" s="155"/>
      <c r="CE671" s="155"/>
      <c r="CF671" s="155"/>
      <c r="CG671" s="155"/>
      <c r="CH671" s="155"/>
      <c r="CI671" s="10"/>
    </row>
    <row r="672" spans="1:87" x14ac:dyDescent="0.2">
      <c r="A672" s="8"/>
      <c r="B672" s="218"/>
      <c r="C672" s="218"/>
      <c r="D672" s="155"/>
      <c r="E672" s="155"/>
      <c r="F672" s="155"/>
      <c r="G672" s="155"/>
      <c r="H672" s="230"/>
      <c r="I672" s="257"/>
      <c r="J672" s="257"/>
      <c r="K672" s="218"/>
      <c r="L672" s="218"/>
      <c r="M672" s="247"/>
      <c r="N672" s="247"/>
      <c r="O672" s="247"/>
      <c r="P672" s="247"/>
      <c r="Q672" s="218"/>
      <c r="R672" s="155"/>
      <c r="S672" s="155"/>
      <c r="T672" s="155"/>
      <c r="U672" s="155"/>
      <c r="V672" s="155"/>
      <c r="W672" s="155"/>
      <c r="X672" s="155"/>
      <c r="Y672" s="155"/>
      <c r="Z672" s="155"/>
      <c r="AA672" s="155"/>
      <c r="AB672" s="155"/>
      <c r="AC672" s="155"/>
      <c r="AD672" s="155"/>
      <c r="AE672" s="155"/>
      <c r="AF672" s="155"/>
      <c r="AG672" s="155"/>
      <c r="AH672" s="155"/>
      <c r="AI672" s="155"/>
      <c r="AJ672" s="155"/>
      <c r="AK672" s="155"/>
      <c r="AL672" s="155"/>
      <c r="AM672" s="155"/>
      <c r="AN672" s="155"/>
      <c r="AO672" s="155"/>
      <c r="AP672" s="155"/>
      <c r="AQ672" s="155"/>
      <c r="AR672" s="155"/>
      <c r="AS672" s="155"/>
      <c r="AT672" s="155"/>
      <c r="AU672" s="155"/>
      <c r="AV672" s="155"/>
      <c r="AW672" s="155"/>
      <c r="AX672" s="155"/>
      <c r="AY672" s="155"/>
      <c r="AZ672" s="155"/>
      <c r="BA672" s="155"/>
      <c r="BB672" s="155"/>
      <c r="BC672" s="155"/>
      <c r="BD672" s="155"/>
      <c r="BE672" s="155"/>
      <c r="BF672" s="155"/>
      <c r="BG672" s="155"/>
      <c r="BH672" s="155"/>
      <c r="BI672" s="155"/>
      <c r="BJ672" s="155"/>
      <c r="BK672" s="155"/>
      <c r="BL672" s="155"/>
      <c r="BM672" s="155"/>
      <c r="BN672" s="155"/>
      <c r="BO672" s="155"/>
      <c r="BP672" s="155"/>
      <c r="BQ672" s="155"/>
      <c r="BR672" s="155"/>
      <c r="BS672" s="155"/>
      <c r="BT672" s="155"/>
      <c r="BU672" s="155"/>
      <c r="BV672" s="155"/>
      <c r="BW672" s="155"/>
      <c r="BX672" s="155"/>
      <c r="BY672" s="155"/>
      <c r="BZ672" s="155"/>
      <c r="CA672" s="155"/>
      <c r="CB672" s="155"/>
      <c r="CC672" s="155"/>
      <c r="CD672" s="155"/>
      <c r="CE672" s="155"/>
      <c r="CF672" s="155"/>
      <c r="CG672" s="155"/>
      <c r="CH672" s="155"/>
      <c r="CI672" s="10"/>
    </row>
    <row r="673" spans="1:87" x14ac:dyDescent="0.2">
      <c r="A673" s="8"/>
      <c r="B673" s="218"/>
      <c r="C673" s="218"/>
      <c r="D673" s="155"/>
      <c r="E673" s="155"/>
      <c r="F673" s="155"/>
      <c r="G673" s="155"/>
      <c r="H673" s="230"/>
      <c r="I673" s="257"/>
      <c r="J673" s="257"/>
      <c r="K673" s="218"/>
      <c r="L673" s="218"/>
      <c r="M673" s="247"/>
      <c r="N673" s="247"/>
      <c r="O673" s="247"/>
      <c r="P673" s="247"/>
      <c r="Q673" s="218"/>
      <c r="R673" s="155"/>
      <c r="S673" s="155"/>
      <c r="T673" s="155"/>
      <c r="U673" s="155"/>
      <c r="V673" s="155"/>
      <c r="W673" s="155"/>
      <c r="X673" s="155"/>
      <c r="Y673" s="155"/>
      <c r="Z673" s="155"/>
      <c r="AA673" s="155"/>
      <c r="AB673" s="155"/>
      <c r="AC673" s="155"/>
      <c r="AD673" s="155"/>
      <c r="AE673" s="155"/>
      <c r="AF673" s="155"/>
      <c r="AG673" s="155"/>
      <c r="AH673" s="155"/>
      <c r="AI673" s="155"/>
      <c r="AJ673" s="155"/>
      <c r="AK673" s="155"/>
      <c r="AL673" s="155"/>
      <c r="AM673" s="155"/>
      <c r="AN673" s="155"/>
      <c r="AO673" s="155"/>
      <c r="AP673" s="155"/>
      <c r="AQ673" s="155"/>
      <c r="AR673" s="155"/>
      <c r="AS673" s="155"/>
      <c r="AT673" s="155"/>
      <c r="AU673" s="155"/>
      <c r="AV673" s="155"/>
      <c r="AW673" s="155"/>
      <c r="AX673" s="155"/>
      <c r="AY673" s="155"/>
      <c r="AZ673" s="155"/>
      <c r="BA673" s="155"/>
      <c r="BB673" s="155"/>
      <c r="BC673" s="155"/>
      <c r="BD673" s="155"/>
      <c r="BE673" s="155"/>
      <c r="BF673" s="155"/>
      <c r="BG673" s="155"/>
      <c r="BH673" s="155"/>
      <c r="BI673" s="155"/>
      <c r="BJ673" s="155"/>
      <c r="BK673" s="155"/>
      <c r="BL673" s="155"/>
      <c r="BM673" s="155"/>
      <c r="BN673" s="155"/>
      <c r="BO673" s="155"/>
      <c r="BP673" s="155"/>
      <c r="BQ673" s="155"/>
      <c r="BR673" s="155"/>
      <c r="BS673" s="155"/>
      <c r="BT673" s="155"/>
      <c r="BU673" s="155"/>
      <c r="BV673" s="155"/>
      <c r="BW673" s="155"/>
      <c r="BX673" s="155"/>
      <c r="BY673" s="155"/>
      <c r="BZ673" s="155"/>
      <c r="CA673" s="155"/>
      <c r="CB673" s="155"/>
      <c r="CC673" s="155"/>
      <c r="CD673" s="155"/>
      <c r="CE673" s="155"/>
      <c r="CF673" s="155"/>
      <c r="CG673" s="155"/>
      <c r="CH673" s="155"/>
      <c r="CI673" s="10"/>
    </row>
    <row r="674" spans="1:87" x14ac:dyDescent="0.2">
      <c r="A674" s="8"/>
      <c r="B674" s="218"/>
      <c r="C674" s="218"/>
      <c r="D674" s="155"/>
      <c r="E674" s="155"/>
      <c r="F674" s="155"/>
      <c r="G674" s="155"/>
      <c r="H674" s="230"/>
      <c r="I674" s="257"/>
      <c r="J674" s="257"/>
      <c r="K674" s="218"/>
      <c r="L674" s="218"/>
      <c r="M674" s="247"/>
      <c r="N674" s="247"/>
      <c r="O674" s="247"/>
      <c r="P674" s="247"/>
      <c r="Q674" s="218"/>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0"/>
    </row>
    <row r="675" spans="1:87" x14ac:dyDescent="0.2">
      <c r="A675" s="8"/>
      <c r="B675" s="218"/>
      <c r="C675" s="218"/>
      <c r="D675" s="155"/>
      <c r="E675" s="155"/>
      <c r="F675" s="155"/>
      <c r="G675" s="155"/>
      <c r="H675" s="230"/>
      <c r="I675" s="257"/>
      <c r="J675" s="257"/>
      <c r="K675" s="218"/>
      <c r="L675" s="218"/>
      <c r="M675" s="247"/>
      <c r="N675" s="247"/>
      <c r="O675" s="247"/>
      <c r="P675" s="247"/>
      <c r="Q675" s="218"/>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0"/>
    </row>
    <row r="676" spans="1:87" x14ac:dyDescent="0.2">
      <c r="A676" s="8"/>
      <c r="B676" s="218"/>
      <c r="C676" s="218"/>
      <c r="D676" s="155"/>
      <c r="E676" s="155"/>
      <c r="F676" s="155"/>
      <c r="G676" s="155"/>
      <c r="H676" s="230"/>
      <c r="I676" s="257"/>
      <c r="J676" s="257"/>
      <c r="K676" s="218"/>
      <c r="L676" s="218"/>
      <c r="M676" s="247"/>
      <c r="N676" s="247"/>
      <c r="O676" s="247"/>
      <c r="P676" s="247"/>
      <c r="Q676" s="218"/>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0"/>
    </row>
    <row r="677" spans="1:87" x14ac:dyDescent="0.2">
      <c r="A677" s="8"/>
      <c r="B677" s="218"/>
      <c r="C677" s="218"/>
      <c r="D677" s="155"/>
      <c r="E677" s="155"/>
      <c r="F677" s="155"/>
      <c r="G677" s="155"/>
      <c r="H677" s="230"/>
      <c r="I677" s="257"/>
      <c r="J677" s="257"/>
      <c r="K677" s="218"/>
      <c r="L677" s="218"/>
      <c r="M677" s="247"/>
      <c r="N677" s="247"/>
      <c r="O677" s="247"/>
      <c r="P677" s="247"/>
      <c r="Q677" s="218"/>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0"/>
    </row>
    <row r="678" spans="1:87" x14ac:dyDescent="0.2">
      <c r="A678" s="8"/>
      <c r="B678" s="218"/>
      <c r="C678" s="218"/>
      <c r="D678" s="155"/>
      <c r="E678" s="155"/>
      <c r="F678" s="155"/>
      <c r="G678" s="155"/>
      <c r="H678" s="230"/>
      <c r="I678" s="257"/>
      <c r="J678" s="257"/>
      <c r="K678" s="218"/>
      <c r="L678" s="218"/>
      <c r="M678" s="247"/>
      <c r="N678" s="247"/>
      <c r="O678" s="247"/>
      <c r="P678" s="247"/>
      <c r="Q678" s="218"/>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0"/>
    </row>
    <row r="679" spans="1:87" x14ac:dyDescent="0.2">
      <c r="A679" s="8"/>
      <c r="B679" s="218"/>
      <c r="C679" s="218"/>
      <c r="D679" s="155"/>
      <c r="E679" s="155"/>
      <c r="F679" s="155"/>
      <c r="G679" s="155"/>
      <c r="H679" s="230"/>
      <c r="I679" s="257"/>
      <c r="J679" s="257"/>
      <c r="K679" s="218"/>
      <c r="L679" s="218"/>
      <c r="M679" s="247"/>
      <c r="N679" s="247"/>
      <c r="O679" s="247"/>
      <c r="P679" s="247"/>
      <c r="Q679" s="218"/>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0"/>
    </row>
    <row r="680" spans="1:87" x14ac:dyDescent="0.2">
      <c r="A680" s="8"/>
      <c r="B680" s="218"/>
      <c r="C680" s="218"/>
      <c r="D680" s="155"/>
      <c r="E680" s="155"/>
      <c r="F680" s="155"/>
      <c r="G680" s="155"/>
      <c r="H680" s="230"/>
      <c r="I680" s="257"/>
      <c r="J680" s="257"/>
      <c r="K680" s="218"/>
      <c r="L680" s="218"/>
      <c r="M680" s="247"/>
      <c r="N680" s="247"/>
      <c r="O680" s="247"/>
      <c r="P680" s="247"/>
      <c r="Q680" s="218"/>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0"/>
    </row>
    <row r="681" spans="1:87" x14ac:dyDescent="0.2">
      <c r="A681" s="8"/>
      <c r="B681" s="218"/>
      <c r="C681" s="218"/>
      <c r="D681" s="155"/>
      <c r="E681" s="155"/>
      <c r="F681" s="155"/>
      <c r="G681" s="155"/>
      <c r="H681" s="230"/>
      <c r="I681" s="257"/>
      <c r="J681" s="257"/>
      <c r="K681" s="218"/>
      <c r="L681" s="218"/>
      <c r="M681" s="247"/>
      <c r="N681" s="247"/>
      <c r="O681" s="247"/>
      <c r="P681" s="247"/>
      <c r="Q681" s="218"/>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0"/>
    </row>
    <row r="682" spans="1:87" x14ac:dyDescent="0.2">
      <c r="A682" s="8"/>
      <c r="B682" s="218"/>
      <c r="C682" s="218"/>
      <c r="D682" s="155"/>
      <c r="E682" s="155"/>
      <c r="F682" s="155"/>
      <c r="G682" s="155"/>
      <c r="H682" s="230"/>
      <c r="I682" s="257"/>
      <c r="J682" s="257"/>
      <c r="K682" s="218"/>
      <c r="L682" s="218"/>
      <c r="M682" s="247"/>
      <c r="N682" s="247"/>
      <c r="O682" s="247"/>
      <c r="P682" s="247"/>
      <c r="Q682" s="218"/>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0"/>
    </row>
    <row r="683" spans="1:87" x14ac:dyDescent="0.2">
      <c r="A683" s="8"/>
      <c r="B683" s="218"/>
      <c r="C683" s="218"/>
      <c r="D683" s="155"/>
      <c r="E683" s="155"/>
      <c r="F683" s="155"/>
      <c r="G683" s="155"/>
      <c r="H683" s="230"/>
      <c r="I683" s="257"/>
      <c r="J683" s="257"/>
      <c r="K683" s="218"/>
      <c r="L683" s="218"/>
      <c r="M683" s="247"/>
      <c r="N683" s="247"/>
      <c r="O683" s="247"/>
      <c r="P683" s="247"/>
      <c r="Q683" s="218"/>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0"/>
    </row>
    <row r="684" spans="1:87" x14ac:dyDescent="0.2">
      <c r="A684" s="8"/>
      <c r="B684" s="218"/>
      <c r="C684" s="218"/>
      <c r="D684" s="155"/>
      <c r="E684" s="155"/>
      <c r="F684" s="155"/>
      <c r="G684" s="155"/>
      <c r="H684" s="230"/>
      <c r="I684" s="257"/>
      <c r="J684" s="257"/>
      <c r="K684" s="218"/>
      <c r="L684" s="218"/>
      <c r="M684" s="247"/>
      <c r="N684" s="247"/>
      <c r="O684" s="247"/>
      <c r="P684" s="247"/>
      <c r="Q684" s="218"/>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0"/>
    </row>
    <row r="685" spans="1:87" x14ac:dyDescent="0.2">
      <c r="A685" s="8"/>
      <c r="B685" s="218"/>
      <c r="C685" s="218"/>
      <c r="D685" s="155"/>
      <c r="E685" s="155"/>
      <c r="F685" s="155"/>
      <c r="G685" s="155"/>
      <c r="H685" s="230"/>
      <c r="I685" s="257"/>
      <c r="J685" s="257"/>
      <c r="K685" s="218"/>
      <c r="L685" s="218"/>
      <c r="M685" s="247"/>
      <c r="N685" s="247"/>
      <c r="O685" s="247"/>
      <c r="P685" s="247"/>
      <c r="Q685" s="218"/>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0"/>
    </row>
    <row r="686" spans="1:87" x14ac:dyDescent="0.2">
      <c r="A686" s="8"/>
      <c r="B686" s="218"/>
      <c r="C686" s="218"/>
      <c r="D686" s="155"/>
      <c r="E686" s="155"/>
      <c r="F686" s="155"/>
      <c r="G686" s="155"/>
      <c r="H686" s="230"/>
      <c r="I686" s="257"/>
      <c r="J686" s="257"/>
      <c r="K686" s="218"/>
      <c r="L686" s="218"/>
      <c r="M686" s="247"/>
      <c r="N686" s="247"/>
      <c r="O686" s="247"/>
      <c r="P686" s="247"/>
      <c r="Q686" s="218"/>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0"/>
    </row>
    <row r="687" spans="1:87" x14ac:dyDescent="0.2">
      <c r="A687" s="8"/>
      <c r="B687" s="218"/>
      <c r="C687" s="218"/>
      <c r="D687" s="155"/>
      <c r="E687" s="155"/>
      <c r="F687" s="155"/>
      <c r="G687" s="155"/>
      <c r="H687" s="230"/>
      <c r="I687" s="257"/>
      <c r="J687" s="257"/>
      <c r="K687" s="218"/>
      <c r="L687" s="218"/>
      <c r="M687" s="247"/>
      <c r="N687" s="247"/>
      <c r="O687" s="247"/>
      <c r="P687" s="247"/>
      <c r="Q687" s="218"/>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0"/>
    </row>
    <row r="688" spans="1:87" x14ac:dyDescent="0.2">
      <c r="A688" s="8"/>
      <c r="B688" s="218"/>
      <c r="C688" s="218"/>
      <c r="D688" s="155"/>
      <c r="E688" s="155"/>
      <c r="F688" s="155"/>
      <c r="G688" s="155"/>
      <c r="H688" s="230"/>
      <c r="I688" s="257"/>
      <c r="J688" s="257"/>
      <c r="K688" s="218"/>
      <c r="L688" s="218"/>
      <c r="M688" s="247"/>
      <c r="N688" s="247"/>
      <c r="O688" s="247"/>
      <c r="P688" s="247"/>
      <c r="Q688" s="218"/>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0"/>
    </row>
    <row r="689" spans="1:87" x14ac:dyDescent="0.2">
      <c r="A689" s="8"/>
      <c r="B689" s="218"/>
      <c r="C689" s="218"/>
      <c r="D689" s="155"/>
      <c r="E689" s="155"/>
      <c r="F689" s="155"/>
      <c r="G689" s="155"/>
      <c r="H689" s="230"/>
      <c r="I689" s="257"/>
      <c r="J689" s="257"/>
      <c r="K689" s="218"/>
      <c r="L689" s="218"/>
      <c r="M689" s="247"/>
      <c r="N689" s="247"/>
      <c r="O689" s="247"/>
      <c r="P689" s="247"/>
      <c r="Q689" s="218"/>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0"/>
    </row>
    <row r="690" spans="1:87" x14ac:dyDescent="0.2">
      <c r="A690" s="8"/>
      <c r="B690" s="218"/>
      <c r="C690" s="218"/>
      <c r="D690" s="155"/>
      <c r="E690" s="155"/>
      <c r="F690" s="155"/>
      <c r="G690" s="155"/>
      <c r="H690" s="230"/>
      <c r="I690" s="257"/>
      <c r="J690" s="257"/>
      <c r="K690" s="218"/>
      <c r="L690" s="218"/>
      <c r="M690" s="247"/>
      <c r="N690" s="247"/>
      <c r="O690" s="247"/>
      <c r="P690" s="247"/>
      <c r="Q690" s="218"/>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0"/>
    </row>
    <row r="691" spans="1:87" x14ac:dyDescent="0.2">
      <c r="A691" s="8"/>
      <c r="B691" s="218"/>
      <c r="C691" s="218"/>
      <c r="D691" s="155"/>
      <c r="E691" s="155"/>
      <c r="F691" s="155"/>
      <c r="G691" s="155"/>
      <c r="H691" s="230"/>
      <c r="I691" s="257"/>
      <c r="J691" s="257"/>
      <c r="K691" s="218"/>
      <c r="L691" s="218"/>
      <c r="M691" s="247"/>
      <c r="N691" s="247"/>
      <c r="O691" s="247"/>
      <c r="P691" s="247"/>
      <c r="Q691" s="218"/>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0"/>
    </row>
    <row r="692" spans="1:87" x14ac:dyDescent="0.2">
      <c r="A692" s="8"/>
      <c r="B692" s="218"/>
      <c r="C692" s="218"/>
      <c r="D692" s="155"/>
      <c r="E692" s="155"/>
      <c r="F692" s="155"/>
      <c r="G692" s="155"/>
      <c r="H692" s="230"/>
      <c r="I692" s="257"/>
      <c r="J692" s="257"/>
      <c r="K692" s="218"/>
      <c r="L692" s="218"/>
      <c r="M692" s="247"/>
      <c r="N692" s="247"/>
      <c r="O692" s="247"/>
      <c r="P692" s="247"/>
      <c r="Q692" s="218"/>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0"/>
    </row>
    <row r="693" spans="1:87" x14ac:dyDescent="0.2">
      <c r="A693" s="8"/>
      <c r="B693" s="218"/>
      <c r="C693" s="218"/>
      <c r="D693" s="155"/>
      <c r="E693" s="155"/>
      <c r="F693" s="155"/>
      <c r="G693" s="155"/>
      <c r="H693" s="230"/>
      <c r="I693" s="257"/>
      <c r="J693" s="257"/>
      <c r="K693" s="218"/>
      <c r="L693" s="218"/>
      <c r="M693" s="247"/>
      <c r="N693" s="247"/>
      <c r="O693" s="247"/>
      <c r="P693" s="247"/>
      <c r="Q693" s="218"/>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0"/>
    </row>
    <row r="694" spans="1:87" x14ac:dyDescent="0.2">
      <c r="A694" s="8"/>
      <c r="B694" s="218"/>
      <c r="C694" s="218"/>
      <c r="D694" s="155"/>
      <c r="E694" s="155"/>
      <c r="F694" s="155"/>
      <c r="G694" s="155"/>
      <c r="H694" s="230"/>
      <c r="I694" s="257"/>
      <c r="J694" s="257"/>
      <c r="K694" s="218"/>
      <c r="L694" s="218"/>
      <c r="M694" s="247"/>
      <c r="N694" s="247"/>
      <c r="O694" s="247"/>
      <c r="P694" s="247"/>
      <c r="Q694" s="218"/>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0"/>
    </row>
    <row r="695" spans="1:87" x14ac:dyDescent="0.2">
      <c r="A695" s="8"/>
      <c r="B695" s="218"/>
      <c r="C695" s="218"/>
      <c r="D695" s="155"/>
      <c r="E695" s="155"/>
      <c r="F695" s="155"/>
      <c r="G695" s="155"/>
      <c r="H695" s="230"/>
      <c r="I695" s="257"/>
      <c r="J695" s="257"/>
      <c r="K695" s="218"/>
      <c r="L695" s="218"/>
      <c r="M695" s="247"/>
      <c r="N695" s="247"/>
      <c r="O695" s="247"/>
      <c r="P695" s="247"/>
      <c r="Q695" s="218"/>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0"/>
    </row>
    <row r="696" spans="1:87" x14ac:dyDescent="0.2">
      <c r="A696" s="8"/>
      <c r="B696" s="218"/>
      <c r="C696" s="218"/>
      <c r="D696" s="155"/>
      <c r="E696" s="155"/>
      <c r="F696" s="155"/>
      <c r="G696" s="155"/>
      <c r="H696" s="230"/>
      <c r="I696" s="257"/>
      <c r="J696" s="257"/>
      <c r="K696" s="218"/>
      <c r="L696" s="218"/>
      <c r="M696" s="247"/>
      <c r="N696" s="247"/>
      <c r="O696" s="247"/>
      <c r="P696" s="247"/>
      <c r="Q696" s="218"/>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0"/>
    </row>
    <row r="697" spans="1:87" x14ac:dyDescent="0.2">
      <c r="A697" s="8"/>
      <c r="B697" s="218"/>
      <c r="C697" s="218"/>
      <c r="D697" s="155"/>
      <c r="E697" s="155"/>
      <c r="F697" s="155"/>
      <c r="G697" s="155"/>
      <c r="H697" s="230"/>
      <c r="I697" s="257"/>
      <c r="J697" s="257"/>
      <c r="K697" s="218"/>
      <c r="L697" s="218"/>
      <c r="M697" s="247"/>
      <c r="N697" s="247"/>
      <c r="O697" s="247"/>
      <c r="P697" s="247"/>
      <c r="Q697" s="218"/>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0"/>
    </row>
    <row r="698" spans="1:87" x14ac:dyDescent="0.2">
      <c r="A698" s="8"/>
      <c r="B698" s="218"/>
      <c r="C698" s="218"/>
      <c r="D698" s="155"/>
      <c r="E698" s="155"/>
      <c r="F698" s="155"/>
      <c r="G698" s="155"/>
      <c r="H698" s="230"/>
      <c r="I698" s="257"/>
      <c r="J698" s="257"/>
      <c r="K698" s="218"/>
      <c r="L698" s="218"/>
      <c r="M698" s="247"/>
      <c r="N698" s="247"/>
      <c r="O698" s="247"/>
      <c r="P698" s="247"/>
      <c r="Q698" s="218"/>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0"/>
    </row>
    <row r="699" spans="1:87" x14ac:dyDescent="0.2">
      <c r="A699" s="8"/>
      <c r="B699" s="218"/>
      <c r="C699" s="218"/>
      <c r="D699" s="155"/>
      <c r="E699" s="155"/>
      <c r="F699" s="155"/>
      <c r="G699" s="155"/>
      <c r="H699" s="230"/>
      <c r="I699" s="257"/>
      <c r="J699" s="257"/>
      <c r="K699" s="218"/>
      <c r="L699" s="218"/>
      <c r="M699" s="247"/>
      <c r="N699" s="247"/>
      <c r="O699" s="247"/>
      <c r="P699" s="247"/>
      <c r="Q699" s="218"/>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0"/>
    </row>
    <row r="700" spans="1:87" x14ac:dyDescent="0.2">
      <c r="A700" s="8"/>
      <c r="B700" s="218"/>
      <c r="C700" s="218"/>
      <c r="D700" s="155"/>
      <c r="E700" s="155"/>
      <c r="F700" s="155"/>
      <c r="G700" s="155"/>
      <c r="H700" s="230"/>
      <c r="I700" s="257"/>
      <c r="J700" s="257"/>
      <c r="K700" s="218"/>
      <c r="L700" s="218"/>
      <c r="M700" s="247"/>
      <c r="N700" s="247"/>
      <c r="O700" s="247"/>
      <c r="P700" s="247"/>
      <c r="Q700" s="218"/>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0"/>
    </row>
    <row r="701" spans="1:87" x14ac:dyDescent="0.2">
      <c r="A701" s="8"/>
      <c r="B701" s="218"/>
      <c r="C701" s="218"/>
      <c r="D701" s="155"/>
      <c r="E701" s="155"/>
      <c r="F701" s="155"/>
      <c r="G701" s="155"/>
      <c r="H701" s="230"/>
      <c r="I701" s="257"/>
      <c r="J701" s="257"/>
      <c r="K701" s="218"/>
      <c r="L701" s="218"/>
      <c r="M701" s="247"/>
      <c r="N701" s="247"/>
      <c r="O701" s="247"/>
      <c r="P701" s="247"/>
      <c r="Q701" s="218"/>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0"/>
    </row>
    <row r="702" spans="1:87" x14ac:dyDescent="0.2">
      <c r="A702" s="8"/>
      <c r="B702" s="218"/>
      <c r="C702" s="218"/>
      <c r="D702" s="155"/>
      <c r="E702" s="155"/>
      <c r="F702" s="155"/>
      <c r="G702" s="155"/>
      <c r="H702" s="230"/>
      <c r="I702" s="257"/>
      <c r="J702" s="257"/>
      <c r="K702" s="218"/>
      <c r="L702" s="218"/>
      <c r="M702" s="247"/>
      <c r="N702" s="247"/>
      <c r="O702" s="247"/>
      <c r="P702" s="247"/>
      <c r="Q702" s="218"/>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0"/>
    </row>
    <row r="703" spans="1:87" x14ac:dyDescent="0.2">
      <c r="A703" s="8"/>
      <c r="B703" s="218"/>
      <c r="C703" s="218"/>
      <c r="D703" s="155"/>
      <c r="E703" s="155"/>
      <c r="F703" s="155"/>
      <c r="G703" s="155"/>
      <c r="H703" s="230"/>
      <c r="I703" s="257"/>
      <c r="J703" s="257"/>
      <c r="K703" s="218"/>
      <c r="L703" s="218"/>
      <c r="M703" s="247"/>
      <c r="N703" s="247"/>
      <c r="O703" s="247"/>
      <c r="P703" s="247"/>
      <c r="Q703" s="218"/>
      <c r="R703" s="155"/>
      <c r="S703" s="155"/>
      <c r="T703" s="155"/>
      <c r="U703" s="155"/>
      <c r="V703" s="155"/>
      <c r="W703" s="155"/>
      <c r="X703" s="155"/>
      <c r="Y703" s="155"/>
      <c r="Z703" s="155"/>
      <c r="AA703" s="155"/>
      <c r="AB703" s="155"/>
      <c r="AC703" s="155"/>
      <c r="AD703" s="155"/>
      <c r="AE703" s="155"/>
      <c r="AF703" s="155"/>
      <c r="AG703" s="155"/>
      <c r="AH703" s="155"/>
      <c r="AI703" s="155"/>
      <c r="AJ703" s="155"/>
      <c r="AK703" s="155"/>
      <c r="AL703" s="155"/>
      <c r="AM703" s="155"/>
      <c r="AN703" s="155"/>
      <c r="AO703" s="155"/>
      <c r="AP703" s="155"/>
      <c r="AQ703" s="155"/>
      <c r="AR703" s="155"/>
      <c r="AS703" s="155"/>
      <c r="AT703" s="155"/>
      <c r="AU703" s="155"/>
      <c r="AV703" s="155"/>
      <c r="AW703" s="155"/>
      <c r="AX703" s="155"/>
      <c r="AY703" s="155"/>
      <c r="AZ703" s="155"/>
      <c r="BA703" s="155"/>
      <c r="BB703" s="155"/>
      <c r="BC703" s="155"/>
      <c r="BD703" s="155"/>
      <c r="BE703" s="155"/>
      <c r="BF703" s="155"/>
      <c r="BG703" s="155"/>
      <c r="BH703" s="155"/>
      <c r="BI703" s="155"/>
      <c r="BJ703" s="155"/>
      <c r="BK703" s="155"/>
      <c r="BL703" s="155"/>
      <c r="BM703" s="155"/>
      <c r="BN703" s="155"/>
      <c r="BO703" s="155"/>
      <c r="BP703" s="155"/>
      <c r="BQ703" s="155"/>
      <c r="BR703" s="155"/>
      <c r="BS703" s="155"/>
      <c r="BT703" s="155"/>
      <c r="BU703" s="155"/>
      <c r="BV703" s="155"/>
      <c r="BW703" s="155"/>
      <c r="BX703" s="155"/>
      <c r="BY703" s="155"/>
      <c r="BZ703" s="155"/>
      <c r="CA703" s="155"/>
      <c r="CB703" s="155"/>
      <c r="CC703" s="155"/>
      <c r="CD703" s="155"/>
      <c r="CE703" s="155"/>
      <c r="CF703" s="155"/>
      <c r="CG703" s="155"/>
      <c r="CH703" s="155"/>
      <c r="CI703" s="10"/>
    </row>
    <row r="704" spans="1:87" x14ac:dyDescent="0.2">
      <c r="A704" s="8"/>
      <c r="B704" s="218"/>
      <c r="C704" s="218"/>
      <c r="D704" s="155"/>
      <c r="E704" s="155"/>
      <c r="F704" s="155"/>
      <c r="G704" s="155"/>
      <c r="H704" s="230"/>
      <c r="I704" s="257"/>
      <c r="J704" s="257"/>
      <c r="K704" s="218"/>
      <c r="L704" s="218"/>
      <c r="M704" s="247"/>
      <c r="N704" s="247"/>
      <c r="O704" s="247"/>
      <c r="P704" s="247"/>
      <c r="Q704" s="218"/>
      <c r="R704" s="155"/>
      <c r="S704" s="155"/>
      <c r="T704" s="155"/>
      <c r="U704" s="155"/>
      <c r="V704" s="155"/>
      <c r="W704" s="155"/>
      <c r="X704" s="155"/>
      <c r="Y704" s="155"/>
      <c r="Z704" s="155"/>
      <c r="AA704" s="155"/>
      <c r="AB704" s="155"/>
      <c r="AC704" s="155"/>
      <c r="AD704" s="155"/>
      <c r="AE704" s="155"/>
      <c r="AF704" s="155"/>
      <c r="AG704" s="155"/>
      <c r="AH704" s="155"/>
      <c r="AI704" s="155"/>
      <c r="AJ704" s="155"/>
      <c r="AK704" s="155"/>
      <c r="AL704" s="155"/>
      <c r="AM704" s="155"/>
      <c r="AN704" s="155"/>
      <c r="AO704" s="155"/>
      <c r="AP704" s="155"/>
      <c r="AQ704" s="155"/>
      <c r="AR704" s="155"/>
      <c r="AS704" s="155"/>
      <c r="AT704" s="155"/>
      <c r="AU704" s="155"/>
      <c r="AV704" s="155"/>
      <c r="AW704" s="155"/>
      <c r="AX704" s="155"/>
      <c r="AY704" s="155"/>
      <c r="AZ704" s="155"/>
      <c r="BA704" s="155"/>
      <c r="BB704" s="155"/>
      <c r="BC704" s="155"/>
      <c r="BD704" s="155"/>
      <c r="BE704" s="155"/>
      <c r="BF704" s="155"/>
      <c r="BG704" s="155"/>
      <c r="BH704" s="155"/>
      <c r="BI704" s="155"/>
      <c r="BJ704" s="155"/>
      <c r="BK704" s="155"/>
      <c r="BL704" s="155"/>
      <c r="BM704" s="155"/>
      <c r="BN704" s="155"/>
      <c r="BO704" s="155"/>
      <c r="BP704" s="155"/>
      <c r="BQ704" s="155"/>
      <c r="BR704" s="155"/>
      <c r="BS704" s="155"/>
      <c r="BT704" s="155"/>
      <c r="BU704" s="155"/>
      <c r="BV704" s="155"/>
      <c r="BW704" s="155"/>
      <c r="BX704" s="155"/>
      <c r="BY704" s="155"/>
      <c r="BZ704" s="155"/>
      <c r="CA704" s="155"/>
      <c r="CB704" s="155"/>
      <c r="CC704" s="155"/>
      <c r="CD704" s="155"/>
      <c r="CE704" s="155"/>
      <c r="CF704" s="155"/>
      <c r="CG704" s="155"/>
      <c r="CH704" s="155"/>
      <c r="CI704" s="10"/>
    </row>
    <row r="705" spans="1:87" x14ac:dyDescent="0.2">
      <c r="A705" s="8"/>
      <c r="B705" s="218"/>
      <c r="C705" s="218"/>
      <c r="D705" s="155"/>
      <c r="E705" s="155"/>
      <c r="F705" s="155"/>
      <c r="G705" s="155"/>
      <c r="H705" s="230"/>
      <c r="I705" s="257"/>
      <c r="J705" s="257"/>
      <c r="K705" s="218"/>
      <c r="L705" s="218"/>
      <c r="M705" s="247"/>
      <c r="N705" s="247"/>
      <c r="O705" s="247"/>
      <c r="P705" s="247"/>
      <c r="Q705" s="218"/>
      <c r="R705" s="155"/>
      <c r="S705" s="155"/>
      <c r="T705" s="155"/>
      <c r="U705" s="155"/>
      <c r="V705" s="155"/>
      <c r="W705" s="155"/>
      <c r="X705" s="155"/>
      <c r="Y705" s="155"/>
      <c r="Z705" s="155"/>
      <c r="AA705" s="155"/>
      <c r="AB705" s="155"/>
      <c r="AC705" s="155"/>
      <c r="AD705" s="155"/>
      <c r="AE705" s="155"/>
      <c r="AF705" s="155"/>
      <c r="AG705" s="155"/>
      <c r="AH705" s="155"/>
      <c r="AI705" s="155"/>
      <c r="AJ705" s="155"/>
      <c r="AK705" s="155"/>
      <c r="AL705" s="155"/>
      <c r="AM705" s="155"/>
      <c r="AN705" s="155"/>
      <c r="AO705" s="155"/>
      <c r="AP705" s="155"/>
      <c r="AQ705" s="155"/>
      <c r="AR705" s="155"/>
      <c r="AS705" s="155"/>
      <c r="AT705" s="155"/>
      <c r="AU705" s="155"/>
      <c r="AV705" s="155"/>
      <c r="AW705" s="155"/>
      <c r="AX705" s="155"/>
      <c r="AY705" s="155"/>
      <c r="AZ705" s="155"/>
      <c r="BA705" s="155"/>
      <c r="BB705" s="155"/>
      <c r="BC705" s="155"/>
      <c r="BD705" s="155"/>
      <c r="BE705" s="155"/>
      <c r="BF705" s="155"/>
      <c r="BG705" s="155"/>
      <c r="BH705" s="155"/>
      <c r="BI705" s="155"/>
      <c r="BJ705" s="155"/>
      <c r="BK705" s="155"/>
      <c r="BL705" s="155"/>
      <c r="BM705" s="155"/>
      <c r="BN705" s="155"/>
      <c r="BO705" s="155"/>
      <c r="BP705" s="155"/>
      <c r="BQ705" s="155"/>
      <c r="BR705" s="155"/>
      <c r="BS705" s="155"/>
      <c r="BT705" s="155"/>
      <c r="BU705" s="155"/>
      <c r="BV705" s="155"/>
      <c r="BW705" s="155"/>
      <c r="BX705" s="155"/>
      <c r="BY705" s="155"/>
      <c r="BZ705" s="155"/>
      <c r="CA705" s="155"/>
      <c r="CB705" s="155"/>
      <c r="CC705" s="155"/>
      <c r="CD705" s="155"/>
      <c r="CE705" s="155"/>
      <c r="CF705" s="155"/>
      <c r="CG705" s="155"/>
      <c r="CH705" s="155"/>
      <c r="CI705" s="10"/>
    </row>
    <row r="706" spans="1:87" x14ac:dyDescent="0.2">
      <c r="A706" s="8"/>
      <c r="B706" s="218"/>
      <c r="C706" s="218"/>
      <c r="D706" s="155"/>
      <c r="E706" s="155"/>
      <c r="F706" s="155"/>
      <c r="G706" s="155"/>
      <c r="H706" s="230"/>
      <c r="I706" s="257"/>
      <c r="J706" s="257"/>
      <c r="K706" s="218"/>
      <c r="L706" s="218"/>
      <c r="M706" s="247"/>
      <c r="N706" s="247"/>
      <c r="O706" s="247"/>
      <c r="P706" s="247"/>
      <c r="Q706" s="218"/>
      <c r="R706" s="155"/>
      <c r="S706" s="155"/>
      <c r="T706" s="155"/>
      <c r="U706" s="155"/>
      <c r="V706" s="155"/>
      <c r="W706" s="155"/>
      <c r="X706" s="155"/>
      <c r="Y706" s="155"/>
      <c r="Z706" s="155"/>
      <c r="AA706" s="155"/>
      <c r="AB706" s="155"/>
      <c r="AC706" s="155"/>
      <c r="AD706" s="155"/>
      <c r="AE706" s="155"/>
      <c r="AF706" s="155"/>
      <c r="AG706" s="155"/>
      <c r="AH706" s="155"/>
      <c r="AI706" s="155"/>
      <c r="AJ706" s="155"/>
      <c r="AK706" s="155"/>
      <c r="AL706" s="155"/>
      <c r="AM706" s="155"/>
      <c r="AN706" s="155"/>
      <c r="AO706" s="155"/>
      <c r="AP706" s="155"/>
      <c r="AQ706" s="155"/>
      <c r="AR706" s="155"/>
      <c r="AS706" s="155"/>
      <c r="AT706" s="155"/>
      <c r="AU706" s="155"/>
      <c r="AV706" s="155"/>
      <c r="AW706" s="155"/>
      <c r="AX706" s="155"/>
      <c r="AY706" s="155"/>
      <c r="AZ706" s="155"/>
      <c r="BA706" s="155"/>
      <c r="BB706" s="155"/>
      <c r="BC706" s="155"/>
      <c r="BD706" s="155"/>
      <c r="BE706" s="155"/>
      <c r="BF706" s="155"/>
      <c r="BG706" s="155"/>
      <c r="BH706" s="155"/>
      <c r="BI706" s="155"/>
      <c r="BJ706" s="155"/>
      <c r="BK706" s="155"/>
      <c r="BL706" s="155"/>
      <c r="BM706" s="155"/>
      <c r="BN706" s="155"/>
      <c r="BO706" s="155"/>
      <c r="BP706" s="155"/>
      <c r="BQ706" s="155"/>
      <c r="BR706" s="155"/>
      <c r="BS706" s="155"/>
      <c r="BT706" s="155"/>
      <c r="BU706" s="155"/>
      <c r="BV706" s="155"/>
      <c r="BW706" s="155"/>
      <c r="BX706" s="155"/>
      <c r="BY706" s="155"/>
      <c r="BZ706" s="155"/>
      <c r="CA706" s="155"/>
      <c r="CB706" s="155"/>
      <c r="CC706" s="155"/>
      <c r="CD706" s="155"/>
      <c r="CE706" s="155"/>
      <c r="CF706" s="155"/>
      <c r="CG706" s="155"/>
      <c r="CH706" s="155"/>
      <c r="CI706" s="10"/>
    </row>
    <row r="707" spans="1:87" x14ac:dyDescent="0.2">
      <c r="A707" s="8"/>
      <c r="B707" s="218"/>
      <c r="C707" s="218"/>
      <c r="D707" s="155"/>
      <c r="E707" s="155"/>
      <c r="F707" s="155"/>
      <c r="G707" s="155"/>
      <c r="H707" s="230"/>
      <c r="I707" s="257"/>
      <c r="J707" s="257"/>
      <c r="K707" s="218"/>
      <c r="L707" s="218"/>
      <c r="M707" s="247"/>
      <c r="N707" s="247"/>
      <c r="O707" s="247"/>
      <c r="P707" s="247"/>
      <c r="Q707" s="218"/>
      <c r="R707" s="155"/>
      <c r="S707" s="155"/>
      <c r="T707" s="155"/>
      <c r="U707" s="155"/>
      <c r="V707" s="155"/>
      <c r="W707" s="155"/>
      <c r="X707" s="155"/>
      <c r="Y707" s="155"/>
      <c r="Z707" s="155"/>
      <c r="AA707" s="155"/>
      <c r="AB707" s="155"/>
      <c r="AC707" s="155"/>
      <c r="AD707" s="155"/>
      <c r="AE707" s="155"/>
      <c r="AF707" s="155"/>
      <c r="AG707" s="155"/>
      <c r="AH707" s="155"/>
      <c r="AI707" s="155"/>
      <c r="AJ707" s="155"/>
      <c r="AK707" s="155"/>
      <c r="AL707" s="155"/>
      <c r="AM707" s="155"/>
      <c r="AN707" s="155"/>
      <c r="AO707" s="155"/>
      <c r="AP707" s="155"/>
      <c r="AQ707" s="155"/>
      <c r="AR707" s="155"/>
      <c r="AS707" s="155"/>
      <c r="AT707" s="155"/>
      <c r="AU707" s="155"/>
      <c r="AV707" s="155"/>
      <c r="AW707" s="155"/>
      <c r="AX707" s="155"/>
      <c r="AY707" s="155"/>
      <c r="AZ707" s="155"/>
      <c r="BA707" s="155"/>
      <c r="BB707" s="155"/>
      <c r="BC707" s="155"/>
      <c r="BD707" s="155"/>
      <c r="BE707" s="155"/>
      <c r="BF707" s="155"/>
      <c r="BG707" s="155"/>
      <c r="BH707" s="155"/>
      <c r="BI707" s="155"/>
      <c r="BJ707" s="155"/>
      <c r="BK707" s="155"/>
      <c r="BL707" s="155"/>
      <c r="BM707" s="155"/>
      <c r="BN707" s="155"/>
      <c r="BO707" s="155"/>
      <c r="BP707" s="155"/>
      <c r="BQ707" s="155"/>
      <c r="BR707" s="155"/>
      <c r="BS707" s="155"/>
      <c r="BT707" s="155"/>
      <c r="BU707" s="155"/>
      <c r="BV707" s="155"/>
      <c r="BW707" s="155"/>
      <c r="BX707" s="155"/>
      <c r="BY707" s="155"/>
      <c r="BZ707" s="155"/>
      <c r="CA707" s="155"/>
      <c r="CB707" s="155"/>
      <c r="CC707" s="155"/>
      <c r="CD707" s="155"/>
      <c r="CE707" s="155"/>
      <c r="CF707" s="155"/>
      <c r="CG707" s="155"/>
      <c r="CH707" s="155"/>
      <c r="CI707" s="10"/>
    </row>
    <row r="708" spans="1:87" x14ac:dyDescent="0.2">
      <c r="A708" s="8"/>
      <c r="B708" s="218"/>
      <c r="C708" s="218"/>
      <c r="D708" s="155"/>
      <c r="E708" s="155"/>
      <c r="F708" s="155"/>
      <c r="G708" s="155"/>
      <c r="H708" s="230"/>
      <c r="I708" s="257"/>
      <c r="J708" s="257"/>
      <c r="K708" s="218"/>
      <c r="L708" s="218"/>
      <c r="M708" s="247"/>
      <c r="N708" s="247"/>
      <c r="O708" s="247"/>
      <c r="P708" s="247"/>
      <c r="Q708" s="218"/>
      <c r="R708" s="155"/>
      <c r="S708" s="155"/>
      <c r="T708" s="155"/>
      <c r="U708" s="155"/>
      <c r="V708" s="155"/>
      <c r="W708" s="155"/>
      <c r="X708" s="155"/>
      <c r="Y708" s="155"/>
      <c r="Z708" s="155"/>
      <c r="AA708" s="155"/>
      <c r="AB708" s="155"/>
      <c r="AC708" s="155"/>
      <c r="AD708" s="155"/>
      <c r="AE708" s="155"/>
      <c r="AF708" s="155"/>
      <c r="AG708" s="155"/>
      <c r="AH708" s="155"/>
      <c r="AI708" s="155"/>
      <c r="AJ708" s="155"/>
      <c r="AK708" s="155"/>
      <c r="AL708" s="155"/>
      <c r="AM708" s="155"/>
      <c r="AN708" s="155"/>
      <c r="AO708" s="155"/>
      <c r="AP708" s="155"/>
      <c r="AQ708" s="155"/>
      <c r="AR708" s="155"/>
      <c r="AS708" s="155"/>
      <c r="AT708" s="155"/>
      <c r="AU708" s="155"/>
      <c r="AV708" s="155"/>
      <c r="AW708" s="155"/>
      <c r="AX708" s="155"/>
      <c r="AY708" s="155"/>
      <c r="AZ708" s="155"/>
      <c r="BA708" s="155"/>
      <c r="BB708" s="155"/>
      <c r="BC708" s="155"/>
      <c r="BD708" s="155"/>
      <c r="BE708" s="155"/>
      <c r="BF708" s="155"/>
      <c r="BG708" s="155"/>
      <c r="BH708" s="155"/>
      <c r="BI708" s="155"/>
      <c r="BJ708" s="155"/>
      <c r="BK708" s="155"/>
      <c r="BL708" s="155"/>
      <c r="BM708" s="155"/>
      <c r="BN708" s="155"/>
      <c r="BO708" s="155"/>
      <c r="BP708" s="155"/>
      <c r="BQ708" s="155"/>
      <c r="BR708" s="155"/>
      <c r="BS708" s="155"/>
      <c r="BT708" s="155"/>
      <c r="BU708" s="155"/>
      <c r="BV708" s="155"/>
      <c r="BW708" s="155"/>
      <c r="BX708" s="155"/>
      <c r="BY708" s="155"/>
      <c r="BZ708" s="155"/>
      <c r="CA708" s="155"/>
      <c r="CB708" s="155"/>
      <c r="CC708" s="155"/>
      <c r="CD708" s="155"/>
      <c r="CE708" s="155"/>
      <c r="CF708" s="155"/>
      <c r="CG708" s="155"/>
      <c r="CH708" s="155"/>
      <c r="CI708" s="10"/>
    </row>
    <row r="709" spans="1:87" x14ac:dyDescent="0.2">
      <c r="A709" s="8"/>
      <c r="B709" s="218"/>
      <c r="C709" s="218"/>
      <c r="D709" s="155"/>
      <c r="E709" s="155"/>
      <c r="F709" s="155"/>
      <c r="G709" s="155"/>
      <c r="H709" s="230"/>
      <c r="I709" s="257"/>
      <c r="J709" s="257"/>
      <c r="K709" s="218"/>
      <c r="L709" s="218"/>
      <c r="M709" s="247"/>
      <c r="N709" s="247"/>
      <c r="O709" s="247"/>
      <c r="P709" s="247"/>
      <c r="Q709" s="218"/>
      <c r="R709" s="155"/>
      <c r="S709" s="155"/>
      <c r="T709" s="155"/>
      <c r="U709" s="155"/>
      <c r="V709" s="155"/>
      <c r="W709" s="155"/>
      <c r="X709" s="155"/>
      <c r="Y709" s="155"/>
      <c r="Z709" s="155"/>
      <c r="AA709" s="155"/>
      <c r="AB709" s="155"/>
      <c r="AC709" s="155"/>
      <c r="AD709" s="155"/>
      <c r="AE709" s="155"/>
      <c r="AF709" s="155"/>
      <c r="AG709" s="155"/>
      <c r="AH709" s="155"/>
      <c r="AI709" s="155"/>
      <c r="AJ709" s="155"/>
      <c r="AK709" s="155"/>
      <c r="AL709" s="155"/>
      <c r="AM709" s="155"/>
      <c r="AN709" s="155"/>
      <c r="AO709" s="155"/>
      <c r="AP709" s="155"/>
      <c r="AQ709" s="155"/>
      <c r="AR709" s="155"/>
      <c r="AS709" s="155"/>
      <c r="AT709" s="155"/>
      <c r="AU709" s="155"/>
      <c r="AV709" s="155"/>
      <c r="AW709" s="155"/>
      <c r="AX709" s="155"/>
      <c r="AY709" s="155"/>
      <c r="AZ709" s="155"/>
      <c r="BA709" s="155"/>
      <c r="BB709" s="155"/>
      <c r="BC709" s="155"/>
      <c r="BD709" s="155"/>
      <c r="BE709" s="155"/>
      <c r="BF709" s="155"/>
      <c r="BG709" s="155"/>
      <c r="BH709" s="155"/>
      <c r="BI709" s="155"/>
      <c r="BJ709" s="155"/>
      <c r="BK709" s="155"/>
      <c r="BL709" s="155"/>
      <c r="BM709" s="155"/>
      <c r="BN709" s="155"/>
      <c r="BO709" s="155"/>
      <c r="BP709" s="155"/>
      <c r="BQ709" s="155"/>
      <c r="BR709" s="155"/>
      <c r="BS709" s="155"/>
      <c r="BT709" s="155"/>
      <c r="BU709" s="155"/>
      <c r="BV709" s="155"/>
      <c r="BW709" s="155"/>
      <c r="BX709" s="155"/>
      <c r="BY709" s="155"/>
      <c r="BZ709" s="155"/>
      <c r="CA709" s="155"/>
      <c r="CB709" s="155"/>
      <c r="CC709" s="155"/>
      <c r="CD709" s="155"/>
      <c r="CE709" s="155"/>
      <c r="CF709" s="155"/>
      <c r="CG709" s="155"/>
      <c r="CH709" s="155"/>
      <c r="CI709" s="10"/>
    </row>
    <row r="710" spans="1:87" x14ac:dyDescent="0.2">
      <c r="A710" s="8"/>
      <c r="B710" s="218"/>
      <c r="C710" s="218"/>
      <c r="D710" s="155"/>
      <c r="E710" s="155"/>
      <c r="F710" s="155"/>
      <c r="G710" s="155"/>
      <c r="H710" s="230"/>
      <c r="I710" s="257"/>
      <c r="J710" s="257"/>
      <c r="K710" s="218"/>
      <c r="L710" s="218"/>
      <c r="M710" s="247"/>
      <c r="N710" s="247"/>
      <c r="O710" s="247"/>
      <c r="P710" s="247"/>
      <c r="Q710" s="218"/>
      <c r="R710" s="155"/>
      <c r="S710" s="155"/>
      <c r="T710" s="155"/>
      <c r="U710" s="155"/>
      <c r="V710" s="155"/>
      <c r="W710" s="155"/>
      <c r="X710" s="155"/>
      <c r="Y710" s="155"/>
      <c r="Z710" s="155"/>
      <c r="AA710" s="155"/>
      <c r="AB710" s="155"/>
      <c r="AC710" s="155"/>
      <c r="AD710" s="155"/>
      <c r="AE710" s="155"/>
      <c r="AF710" s="155"/>
      <c r="AG710" s="155"/>
      <c r="AH710" s="155"/>
      <c r="AI710" s="155"/>
      <c r="AJ710" s="155"/>
      <c r="AK710" s="155"/>
      <c r="AL710" s="155"/>
      <c r="AM710" s="155"/>
      <c r="AN710" s="155"/>
      <c r="AO710" s="155"/>
      <c r="AP710" s="155"/>
      <c r="AQ710" s="155"/>
      <c r="AR710" s="155"/>
      <c r="AS710" s="155"/>
      <c r="AT710" s="155"/>
      <c r="AU710" s="155"/>
      <c r="AV710" s="155"/>
      <c r="AW710" s="155"/>
      <c r="AX710" s="155"/>
      <c r="AY710" s="155"/>
      <c r="AZ710" s="155"/>
      <c r="BA710" s="155"/>
      <c r="BB710" s="155"/>
      <c r="BC710" s="155"/>
      <c r="BD710" s="155"/>
      <c r="BE710" s="155"/>
      <c r="BF710" s="155"/>
      <c r="BG710" s="155"/>
      <c r="BH710" s="155"/>
      <c r="BI710" s="155"/>
      <c r="BJ710" s="155"/>
      <c r="BK710" s="155"/>
      <c r="BL710" s="155"/>
      <c r="BM710" s="155"/>
      <c r="BN710" s="155"/>
      <c r="BO710" s="155"/>
      <c r="BP710" s="155"/>
      <c r="BQ710" s="155"/>
      <c r="BR710" s="155"/>
      <c r="BS710" s="155"/>
      <c r="BT710" s="155"/>
      <c r="BU710" s="155"/>
      <c r="BV710" s="155"/>
      <c r="BW710" s="155"/>
      <c r="BX710" s="155"/>
      <c r="BY710" s="155"/>
      <c r="BZ710" s="155"/>
      <c r="CA710" s="155"/>
      <c r="CB710" s="155"/>
      <c r="CC710" s="155"/>
      <c r="CD710" s="155"/>
      <c r="CE710" s="155"/>
      <c r="CF710" s="155"/>
      <c r="CG710" s="155"/>
      <c r="CH710" s="155"/>
      <c r="CI710" s="10"/>
    </row>
    <row r="711" spans="1:87" x14ac:dyDescent="0.2">
      <c r="A711" s="8"/>
      <c r="B711" s="218"/>
      <c r="C711" s="218"/>
      <c r="D711" s="155"/>
      <c r="E711" s="155"/>
      <c r="F711" s="155"/>
      <c r="G711" s="155"/>
      <c r="H711" s="230"/>
      <c r="I711" s="257"/>
      <c r="J711" s="257"/>
      <c r="K711" s="218"/>
      <c r="L711" s="218"/>
      <c r="M711" s="247"/>
      <c r="N711" s="247"/>
      <c r="O711" s="247"/>
      <c r="P711" s="247"/>
      <c r="Q711" s="218"/>
      <c r="R711" s="155"/>
      <c r="S711" s="155"/>
      <c r="T711" s="155"/>
      <c r="U711" s="155"/>
      <c r="V711" s="155"/>
      <c r="W711" s="155"/>
      <c r="X711" s="155"/>
      <c r="Y711" s="155"/>
      <c r="Z711" s="155"/>
      <c r="AA711" s="155"/>
      <c r="AB711" s="155"/>
      <c r="AC711" s="155"/>
      <c r="AD711" s="155"/>
      <c r="AE711" s="155"/>
      <c r="AF711" s="155"/>
      <c r="AG711" s="155"/>
      <c r="AH711" s="155"/>
      <c r="AI711" s="155"/>
      <c r="AJ711" s="155"/>
      <c r="AK711" s="155"/>
      <c r="AL711" s="155"/>
      <c r="AM711" s="155"/>
      <c r="AN711" s="155"/>
      <c r="AO711" s="155"/>
      <c r="AP711" s="155"/>
      <c r="AQ711" s="155"/>
      <c r="AR711" s="155"/>
      <c r="AS711" s="155"/>
      <c r="AT711" s="155"/>
      <c r="AU711" s="155"/>
      <c r="AV711" s="155"/>
      <c r="AW711" s="155"/>
      <c r="AX711" s="155"/>
      <c r="AY711" s="155"/>
      <c r="AZ711" s="155"/>
      <c r="BA711" s="155"/>
      <c r="BB711" s="155"/>
      <c r="BC711" s="155"/>
      <c r="BD711" s="155"/>
      <c r="BE711" s="155"/>
      <c r="BF711" s="155"/>
      <c r="BG711" s="155"/>
      <c r="BH711" s="155"/>
      <c r="BI711" s="155"/>
      <c r="BJ711" s="155"/>
      <c r="BK711" s="155"/>
      <c r="BL711" s="155"/>
      <c r="BM711" s="155"/>
      <c r="BN711" s="155"/>
      <c r="BO711" s="155"/>
      <c r="BP711" s="155"/>
      <c r="BQ711" s="155"/>
      <c r="BR711" s="155"/>
      <c r="BS711" s="155"/>
      <c r="BT711" s="155"/>
      <c r="BU711" s="155"/>
      <c r="BV711" s="155"/>
      <c r="BW711" s="155"/>
      <c r="BX711" s="155"/>
      <c r="BY711" s="155"/>
      <c r="BZ711" s="155"/>
      <c r="CA711" s="155"/>
      <c r="CB711" s="155"/>
      <c r="CC711" s="155"/>
      <c r="CD711" s="155"/>
      <c r="CE711" s="155"/>
      <c r="CF711" s="155"/>
      <c r="CG711" s="155"/>
      <c r="CH711" s="155"/>
      <c r="CI711" s="10"/>
    </row>
    <row r="712" spans="1:87" x14ac:dyDescent="0.2">
      <c r="A712" s="8"/>
      <c r="B712" s="218"/>
      <c r="C712" s="218"/>
      <c r="D712" s="155"/>
      <c r="E712" s="155"/>
      <c r="F712" s="155"/>
      <c r="G712" s="155"/>
      <c r="H712" s="230"/>
      <c r="I712" s="257"/>
      <c r="J712" s="257"/>
      <c r="K712" s="218"/>
      <c r="L712" s="218"/>
      <c r="M712" s="247"/>
      <c r="N712" s="247"/>
      <c r="O712" s="247"/>
      <c r="P712" s="247"/>
      <c r="Q712" s="218"/>
      <c r="R712" s="155"/>
      <c r="S712" s="155"/>
      <c r="T712" s="155"/>
      <c r="U712" s="155"/>
      <c r="V712" s="155"/>
      <c r="W712" s="155"/>
      <c r="X712" s="155"/>
      <c r="Y712" s="155"/>
      <c r="Z712" s="155"/>
      <c r="AA712" s="155"/>
      <c r="AB712" s="155"/>
      <c r="AC712" s="155"/>
      <c r="AD712" s="155"/>
      <c r="AE712" s="155"/>
      <c r="AF712" s="155"/>
      <c r="AG712" s="155"/>
      <c r="AH712" s="155"/>
      <c r="AI712" s="155"/>
      <c r="AJ712" s="155"/>
      <c r="AK712" s="155"/>
      <c r="AL712" s="155"/>
      <c r="AM712" s="155"/>
      <c r="AN712" s="155"/>
      <c r="AO712" s="155"/>
      <c r="AP712" s="155"/>
      <c r="AQ712" s="155"/>
      <c r="AR712" s="155"/>
      <c r="AS712" s="155"/>
      <c r="AT712" s="155"/>
      <c r="AU712" s="155"/>
      <c r="AV712" s="155"/>
      <c r="AW712" s="155"/>
      <c r="AX712" s="155"/>
      <c r="AY712" s="155"/>
      <c r="AZ712" s="155"/>
      <c r="BA712" s="155"/>
      <c r="BB712" s="155"/>
      <c r="BC712" s="155"/>
      <c r="BD712" s="155"/>
      <c r="BE712" s="155"/>
      <c r="BF712" s="155"/>
      <c r="BG712" s="155"/>
      <c r="BH712" s="155"/>
      <c r="BI712" s="155"/>
      <c r="BJ712" s="155"/>
      <c r="BK712" s="155"/>
      <c r="BL712" s="155"/>
      <c r="BM712" s="155"/>
      <c r="BN712" s="155"/>
      <c r="BO712" s="155"/>
      <c r="BP712" s="155"/>
      <c r="BQ712" s="155"/>
      <c r="BR712" s="155"/>
      <c r="BS712" s="155"/>
      <c r="BT712" s="155"/>
      <c r="BU712" s="155"/>
      <c r="BV712" s="155"/>
      <c r="BW712" s="155"/>
      <c r="BX712" s="155"/>
      <c r="BY712" s="155"/>
      <c r="BZ712" s="155"/>
      <c r="CA712" s="155"/>
      <c r="CB712" s="155"/>
      <c r="CC712" s="155"/>
      <c r="CD712" s="155"/>
      <c r="CE712" s="155"/>
      <c r="CF712" s="155"/>
      <c r="CG712" s="155"/>
      <c r="CH712" s="155"/>
      <c r="CI712" s="10"/>
    </row>
    <row r="713" spans="1:87" x14ac:dyDescent="0.2">
      <c r="A713" s="8"/>
      <c r="B713" s="218"/>
      <c r="C713" s="218"/>
      <c r="D713" s="155"/>
      <c r="E713" s="155"/>
      <c r="F713" s="155"/>
      <c r="G713" s="155"/>
      <c r="H713" s="230"/>
      <c r="I713" s="257"/>
      <c r="J713" s="257"/>
      <c r="K713" s="218"/>
      <c r="L713" s="218"/>
      <c r="M713" s="247"/>
      <c r="N713" s="247"/>
      <c r="O713" s="247"/>
      <c r="P713" s="247"/>
      <c r="Q713" s="218"/>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c r="AU713" s="155"/>
      <c r="AV713" s="155"/>
      <c r="AW713" s="155"/>
      <c r="AX713" s="155"/>
      <c r="AY713" s="155"/>
      <c r="AZ713" s="155"/>
      <c r="BA713" s="155"/>
      <c r="BB713" s="155"/>
      <c r="BC713" s="155"/>
      <c r="BD713" s="155"/>
      <c r="BE713" s="155"/>
      <c r="BF713" s="155"/>
      <c r="BG713" s="155"/>
      <c r="BH713" s="155"/>
      <c r="BI713" s="155"/>
      <c r="BJ713" s="155"/>
      <c r="BK713" s="155"/>
      <c r="BL713" s="155"/>
      <c r="BM713" s="155"/>
      <c r="BN713" s="155"/>
      <c r="BO713" s="155"/>
      <c r="BP713" s="155"/>
      <c r="BQ713" s="155"/>
      <c r="BR713" s="155"/>
      <c r="BS713" s="155"/>
      <c r="BT713" s="155"/>
      <c r="BU713" s="155"/>
      <c r="BV713" s="155"/>
      <c r="BW713" s="155"/>
      <c r="BX713" s="155"/>
      <c r="BY713" s="155"/>
      <c r="BZ713" s="155"/>
      <c r="CA713" s="155"/>
      <c r="CB713" s="155"/>
      <c r="CC713" s="155"/>
      <c r="CD713" s="155"/>
      <c r="CE713" s="155"/>
      <c r="CF713" s="155"/>
      <c r="CG713" s="155"/>
      <c r="CH713" s="155"/>
      <c r="CI713" s="10"/>
    </row>
    <row r="714" spans="1:87" x14ac:dyDescent="0.2">
      <c r="A714" s="8"/>
      <c r="B714" s="218"/>
      <c r="C714" s="218"/>
      <c r="D714" s="155"/>
      <c r="E714" s="155"/>
      <c r="F714" s="155"/>
      <c r="G714" s="155"/>
      <c r="H714" s="230"/>
      <c r="I714" s="257"/>
      <c r="J714" s="257"/>
      <c r="K714" s="218"/>
      <c r="L714" s="218"/>
      <c r="M714" s="247"/>
      <c r="N714" s="247"/>
      <c r="O714" s="247"/>
      <c r="P714" s="247"/>
      <c r="Q714" s="218"/>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c r="AU714" s="155"/>
      <c r="AV714" s="155"/>
      <c r="AW714" s="155"/>
      <c r="AX714" s="155"/>
      <c r="AY714" s="155"/>
      <c r="AZ714" s="155"/>
      <c r="BA714" s="155"/>
      <c r="BB714" s="155"/>
      <c r="BC714" s="155"/>
      <c r="BD714" s="155"/>
      <c r="BE714" s="155"/>
      <c r="BF714" s="155"/>
      <c r="BG714" s="155"/>
      <c r="BH714" s="155"/>
      <c r="BI714" s="155"/>
      <c r="BJ714" s="155"/>
      <c r="BK714" s="155"/>
      <c r="BL714" s="155"/>
      <c r="BM714" s="155"/>
      <c r="BN714" s="155"/>
      <c r="BO714" s="155"/>
      <c r="BP714" s="155"/>
      <c r="BQ714" s="155"/>
      <c r="BR714" s="155"/>
      <c r="BS714" s="155"/>
      <c r="BT714" s="155"/>
      <c r="BU714" s="155"/>
      <c r="BV714" s="155"/>
      <c r="BW714" s="155"/>
      <c r="BX714" s="155"/>
      <c r="BY714" s="155"/>
      <c r="BZ714" s="155"/>
      <c r="CA714" s="155"/>
      <c r="CB714" s="155"/>
      <c r="CC714" s="155"/>
      <c r="CD714" s="155"/>
      <c r="CE714" s="155"/>
      <c r="CF714" s="155"/>
      <c r="CG714" s="155"/>
      <c r="CH714" s="155"/>
      <c r="CI714" s="10"/>
    </row>
    <row r="715" spans="1:87" x14ac:dyDescent="0.2">
      <c r="A715" s="8"/>
      <c r="B715" s="218"/>
      <c r="C715" s="218"/>
      <c r="D715" s="155"/>
      <c r="E715" s="155"/>
      <c r="F715" s="155"/>
      <c r="G715" s="155"/>
      <c r="H715" s="230"/>
      <c r="I715" s="257"/>
      <c r="J715" s="257"/>
      <c r="K715" s="218"/>
      <c r="L715" s="218"/>
      <c r="M715" s="247"/>
      <c r="N715" s="247"/>
      <c r="O715" s="247"/>
      <c r="P715" s="247"/>
      <c r="Q715" s="218"/>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c r="AU715" s="155"/>
      <c r="AV715" s="155"/>
      <c r="AW715" s="155"/>
      <c r="AX715" s="155"/>
      <c r="AY715" s="155"/>
      <c r="AZ715" s="155"/>
      <c r="BA715" s="155"/>
      <c r="BB715" s="155"/>
      <c r="BC715" s="155"/>
      <c r="BD715" s="155"/>
      <c r="BE715" s="155"/>
      <c r="BF715" s="155"/>
      <c r="BG715" s="155"/>
      <c r="BH715" s="155"/>
      <c r="BI715" s="155"/>
      <c r="BJ715" s="155"/>
      <c r="BK715" s="155"/>
      <c r="BL715" s="155"/>
      <c r="BM715" s="155"/>
      <c r="BN715" s="155"/>
      <c r="BO715" s="155"/>
      <c r="BP715" s="155"/>
      <c r="BQ715" s="155"/>
      <c r="BR715" s="155"/>
      <c r="BS715" s="155"/>
      <c r="BT715" s="155"/>
      <c r="BU715" s="155"/>
      <c r="BV715" s="155"/>
      <c r="BW715" s="155"/>
      <c r="BX715" s="155"/>
      <c r="BY715" s="155"/>
      <c r="BZ715" s="155"/>
      <c r="CA715" s="155"/>
      <c r="CB715" s="155"/>
      <c r="CC715" s="155"/>
      <c r="CD715" s="155"/>
      <c r="CE715" s="155"/>
      <c r="CF715" s="155"/>
      <c r="CG715" s="155"/>
      <c r="CH715" s="155"/>
      <c r="CI715" s="10"/>
    </row>
    <row r="716" spans="1:87" x14ac:dyDescent="0.2">
      <c r="A716" s="8"/>
      <c r="B716" s="218"/>
      <c r="C716" s="218"/>
      <c r="D716" s="155"/>
      <c r="E716" s="155"/>
      <c r="F716" s="155"/>
      <c r="G716" s="155"/>
      <c r="H716" s="230"/>
      <c r="I716" s="257"/>
      <c r="J716" s="257"/>
      <c r="K716" s="218"/>
      <c r="L716" s="218"/>
      <c r="M716" s="247"/>
      <c r="N716" s="247"/>
      <c r="O716" s="247"/>
      <c r="P716" s="247"/>
      <c r="Q716" s="218"/>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c r="AU716" s="155"/>
      <c r="AV716" s="155"/>
      <c r="AW716" s="155"/>
      <c r="AX716" s="155"/>
      <c r="AY716" s="155"/>
      <c r="AZ716" s="155"/>
      <c r="BA716" s="155"/>
      <c r="BB716" s="155"/>
      <c r="BC716" s="155"/>
      <c r="BD716" s="155"/>
      <c r="BE716" s="155"/>
      <c r="BF716" s="155"/>
      <c r="BG716" s="155"/>
      <c r="BH716" s="155"/>
      <c r="BI716" s="155"/>
      <c r="BJ716" s="155"/>
      <c r="BK716" s="155"/>
      <c r="BL716" s="155"/>
      <c r="BM716" s="155"/>
      <c r="BN716" s="155"/>
      <c r="BO716" s="155"/>
      <c r="BP716" s="155"/>
      <c r="BQ716" s="155"/>
      <c r="BR716" s="155"/>
      <c r="BS716" s="155"/>
      <c r="BT716" s="155"/>
      <c r="BU716" s="155"/>
      <c r="BV716" s="155"/>
      <c r="BW716" s="155"/>
      <c r="BX716" s="155"/>
      <c r="BY716" s="155"/>
      <c r="BZ716" s="155"/>
      <c r="CA716" s="155"/>
      <c r="CB716" s="155"/>
      <c r="CC716" s="155"/>
      <c r="CD716" s="155"/>
      <c r="CE716" s="155"/>
      <c r="CF716" s="155"/>
      <c r="CG716" s="155"/>
      <c r="CH716" s="155"/>
      <c r="CI716" s="10"/>
    </row>
    <row r="717" spans="1:87" x14ac:dyDescent="0.2">
      <c r="A717" s="8"/>
      <c r="B717" s="218"/>
      <c r="C717" s="218"/>
      <c r="D717" s="155"/>
      <c r="E717" s="155"/>
      <c r="F717" s="155"/>
      <c r="G717" s="155"/>
      <c r="H717" s="230"/>
      <c r="I717" s="257"/>
      <c r="J717" s="257"/>
      <c r="K717" s="218"/>
      <c r="L717" s="218"/>
      <c r="M717" s="247"/>
      <c r="N717" s="247"/>
      <c r="O717" s="247"/>
      <c r="P717" s="247"/>
      <c r="Q717" s="218"/>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c r="AU717" s="155"/>
      <c r="AV717" s="155"/>
      <c r="AW717" s="155"/>
      <c r="AX717" s="155"/>
      <c r="AY717" s="155"/>
      <c r="AZ717" s="155"/>
      <c r="BA717" s="155"/>
      <c r="BB717" s="155"/>
      <c r="BC717" s="155"/>
      <c r="BD717" s="155"/>
      <c r="BE717" s="155"/>
      <c r="BF717" s="155"/>
      <c r="BG717" s="155"/>
      <c r="BH717" s="155"/>
      <c r="BI717" s="155"/>
      <c r="BJ717" s="155"/>
      <c r="BK717" s="155"/>
      <c r="BL717" s="155"/>
      <c r="BM717" s="155"/>
      <c r="BN717" s="155"/>
      <c r="BO717" s="155"/>
      <c r="BP717" s="155"/>
      <c r="BQ717" s="155"/>
      <c r="BR717" s="155"/>
      <c r="BS717" s="155"/>
      <c r="BT717" s="155"/>
      <c r="BU717" s="155"/>
      <c r="BV717" s="155"/>
      <c r="BW717" s="155"/>
      <c r="BX717" s="155"/>
      <c r="BY717" s="155"/>
      <c r="BZ717" s="155"/>
      <c r="CA717" s="155"/>
      <c r="CB717" s="155"/>
      <c r="CC717" s="155"/>
      <c r="CD717" s="155"/>
      <c r="CE717" s="155"/>
      <c r="CF717" s="155"/>
      <c r="CG717" s="155"/>
      <c r="CH717" s="155"/>
      <c r="CI717" s="10"/>
    </row>
    <row r="718" spans="1:87" x14ac:dyDescent="0.2">
      <c r="A718" s="8"/>
      <c r="B718" s="218"/>
      <c r="C718" s="218"/>
      <c r="D718" s="155"/>
      <c r="E718" s="155"/>
      <c r="F718" s="155"/>
      <c r="G718" s="155"/>
      <c r="H718" s="230"/>
      <c r="I718" s="257"/>
      <c r="J718" s="257"/>
      <c r="K718" s="218"/>
      <c r="L718" s="218"/>
      <c r="M718" s="247"/>
      <c r="N718" s="247"/>
      <c r="O718" s="247"/>
      <c r="P718" s="247"/>
      <c r="Q718" s="218"/>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c r="AU718" s="155"/>
      <c r="AV718" s="155"/>
      <c r="AW718" s="155"/>
      <c r="AX718" s="155"/>
      <c r="AY718" s="155"/>
      <c r="AZ718" s="155"/>
      <c r="BA718" s="155"/>
      <c r="BB718" s="155"/>
      <c r="BC718" s="155"/>
      <c r="BD718" s="155"/>
      <c r="BE718" s="155"/>
      <c r="BF718" s="155"/>
      <c r="BG718" s="155"/>
      <c r="BH718" s="155"/>
      <c r="BI718" s="155"/>
      <c r="BJ718" s="155"/>
      <c r="BK718" s="155"/>
      <c r="BL718" s="155"/>
      <c r="BM718" s="155"/>
      <c r="BN718" s="155"/>
      <c r="BO718" s="155"/>
      <c r="BP718" s="155"/>
      <c r="BQ718" s="155"/>
      <c r="BR718" s="155"/>
      <c r="BS718" s="155"/>
      <c r="BT718" s="155"/>
      <c r="BU718" s="155"/>
      <c r="BV718" s="155"/>
      <c r="BW718" s="155"/>
      <c r="BX718" s="155"/>
      <c r="BY718" s="155"/>
      <c r="BZ718" s="155"/>
      <c r="CA718" s="155"/>
      <c r="CB718" s="155"/>
      <c r="CC718" s="155"/>
      <c r="CD718" s="155"/>
      <c r="CE718" s="155"/>
      <c r="CF718" s="155"/>
      <c r="CG718" s="155"/>
      <c r="CH718" s="155"/>
      <c r="CI718" s="10"/>
    </row>
    <row r="719" spans="1:87" x14ac:dyDescent="0.2">
      <c r="A719" s="8"/>
      <c r="B719" s="218"/>
      <c r="C719" s="218"/>
      <c r="D719" s="155"/>
      <c r="E719" s="155"/>
      <c r="F719" s="155"/>
      <c r="G719" s="155"/>
      <c r="H719" s="230"/>
      <c r="I719" s="257"/>
      <c r="J719" s="257"/>
      <c r="K719" s="218"/>
      <c r="L719" s="218"/>
      <c r="M719" s="247"/>
      <c r="N719" s="247"/>
      <c r="O719" s="247"/>
      <c r="P719" s="247"/>
      <c r="Q719" s="218"/>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c r="AU719" s="155"/>
      <c r="AV719" s="155"/>
      <c r="AW719" s="155"/>
      <c r="AX719" s="155"/>
      <c r="AY719" s="155"/>
      <c r="AZ719" s="155"/>
      <c r="BA719" s="155"/>
      <c r="BB719" s="155"/>
      <c r="BC719" s="155"/>
      <c r="BD719" s="155"/>
      <c r="BE719" s="155"/>
      <c r="BF719" s="155"/>
      <c r="BG719" s="155"/>
      <c r="BH719" s="155"/>
      <c r="BI719" s="155"/>
      <c r="BJ719" s="155"/>
      <c r="BK719" s="155"/>
      <c r="BL719" s="155"/>
      <c r="BM719" s="155"/>
      <c r="BN719" s="155"/>
      <c r="BO719" s="155"/>
      <c r="BP719" s="155"/>
      <c r="BQ719" s="155"/>
      <c r="BR719" s="155"/>
      <c r="BS719" s="155"/>
      <c r="BT719" s="155"/>
      <c r="BU719" s="155"/>
      <c r="BV719" s="155"/>
      <c r="BW719" s="155"/>
      <c r="BX719" s="155"/>
      <c r="BY719" s="155"/>
      <c r="BZ719" s="155"/>
      <c r="CA719" s="155"/>
      <c r="CB719" s="155"/>
      <c r="CC719" s="155"/>
      <c r="CD719" s="155"/>
      <c r="CE719" s="155"/>
      <c r="CF719" s="155"/>
      <c r="CG719" s="155"/>
      <c r="CH719" s="155"/>
      <c r="CI719" s="10"/>
    </row>
    <row r="720" spans="1:87" x14ac:dyDescent="0.2">
      <c r="A720" s="8"/>
      <c r="B720" s="218"/>
      <c r="C720" s="218"/>
      <c r="D720" s="155"/>
      <c r="E720" s="155"/>
      <c r="F720" s="155"/>
      <c r="G720" s="155"/>
      <c r="H720" s="230"/>
      <c r="I720" s="257"/>
      <c r="J720" s="257"/>
      <c r="K720" s="218"/>
      <c r="L720" s="218"/>
      <c r="M720" s="247"/>
      <c r="N720" s="247"/>
      <c r="O720" s="247"/>
      <c r="P720" s="247"/>
      <c r="Q720" s="218"/>
      <c r="R720" s="155"/>
      <c r="S720" s="155"/>
      <c r="T720" s="155"/>
      <c r="U720" s="155"/>
      <c r="V720" s="155"/>
      <c r="W720" s="155"/>
      <c r="X720" s="155"/>
      <c r="Y720" s="155"/>
      <c r="Z720" s="155"/>
      <c r="AA720" s="155"/>
      <c r="AB720" s="155"/>
      <c r="AC720" s="155"/>
      <c r="AD720" s="155"/>
      <c r="AE720" s="155"/>
      <c r="AF720" s="155"/>
      <c r="AG720" s="155"/>
      <c r="AH720" s="155"/>
      <c r="AI720" s="155"/>
      <c r="AJ720" s="155"/>
      <c r="AK720" s="155"/>
      <c r="AL720" s="155"/>
      <c r="AM720" s="155"/>
      <c r="AN720" s="155"/>
      <c r="AO720" s="155"/>
      <c r="AP720" s="155"/>
      <c r="AQ720" s="155"/>
      <c r="AR720" s="155"/>
      <c r="AS720" s="155"/>
      <c r="AT720" s="155"/>
      <c r="AU720" s="155"/>
      <c r="AV720" s="155"/>
      <c r="AW720" s="155"/>
      <c r="AX720" s="155"/>
      <c r="AY720" s="155"/>
      <c r="AZ720" s="155"/>
      <c r="BA720" s="155"/>
      <c r="BB720" s="155"/>
      <c r="BC720" s="155"/>
      <c r="BD720" s="155"/>
      <c r="BE720" s="155"/>
      <c r="BF720" s="155"/>
      <c r="BG720" s="155"/>
      <c r="BH720" s="155"/>
      <c r="BI720" s="155"/>
      <c r="BJ720" s="155"/>
      <c r="BK720" s="155"/>
      <c r="BL720" s="155"/>
      <c r="BM720" s="155"/>
      <c r="BN720" s="155"/>
      <c r="BO720" s="155"/>
      <c r="BP720" s="155"/>
      <c r="BQ720" s="155"/>
      <c r="BR720" s="155"/>
      <c r="BS720" s="155"/>
      <c r="BT720" s="155"/>
      <c r="BU720" s="155"/>
      <c r="BV720" s="155"/>
      <c r="BW720" s="155"/>
      <c r="BX720" s="155"/>
      <c r="BY720" s="155"/>
      <c r="BZ720" s="155"/>
      <c r="CA720" s="155"/>
      <c r="CB720" s="155"/>
      <c r="CC720" s="155"/>
      <c r="CD720" s="155"/>
      <c r="CE720" s="155"/>
      <c r="CF720" s="155"/>
      <c r="CG720" s="155"/>
      <c r="CH720" s="155"/>
      <c r="CI720" s="10"/>
    </row>
    <row r="721" spans="1:87" x14ac:dyDescent="0.2">
      <c r="A721" s="8"/>
      <c r="B721" s="218"/>
      <c r="C721" s="218"/>
      <c r="D721" s="155"/>
      <c r="E721" s="155"/>
      <c r="F721" s="155"/>
      <c r="G721" s="155"/>
      <c r="H721" s="230"/>
      <c r="I721" s="257"/>
      <c r="J721" s="257"/>
      <c r="K721" s="218"/>
      <c r="L721" s="218"/>
      <c r="M721" s="247"/>
      <c r="N721" s="247"/>
      <c r="O721" s="247"/>
      <c r="P721" s="247"/>
      <c r="Q721" s="218"/>
      <c r="R721" s="155"/>
      <c r="S721" s="155"/>
      <c r="T721" s="155"/>
      <c r="U721" s="155"/>
      <c r="V721" s="155"/>
      <c r="W721" s="155"/>
      <c r="X721" s="155"/>
      <c r="Y721" s="155"/>
      <c r="Z721" s="155"/>
      <c r="AA721" s="155"/>
      <c r="AB721" s="155"/>
      <c r="AC721" s="155"/>
      <c r="AD721" s="155"/>
      <c r="AE721" s="155"/>
      <c r="AF721" s="155"/>
      <c r="AG721" s="155"/>
      <c r="AH721" s="155"/>
      <c r="AI721" s="155"/>
      <c r="AJ721" s="155"/>
      <c r="AK721" s="155"/>
      <c r="AL721" s="155"/>
      <c r="AM721" s="155"/>
      <c r="AN721" s="155"/>
      <c r="AO721" s="155"/>
      <c r="AP721" s="155"/>
      <c r="AQ721" s="155"/>
      <c r="AR721" s="155"/>
      <c r="AS721" s="155"/>
      <c r="AT721" s="155"/>
      <c r="AU721" s="155"/>
      <c r="AV721" s="155"/>
      <c r="AW721" s="155"/>
      <c r="AX721" s="155"/>
      <c r="AY721" s="155"/>
      <c r="AZ721" s="155"/>
      <c r="BA721" s="155"/>
      <c r="BB721" s="155"/>
      <c r="BC721" s="155"/>
      <c r="BD721" s="155"/>
      <c r="BE721" s="155"/>
      <c r="BF721" s="155"/>
      <c r="BG721" s="155"/>
      <c r="BH721" s="155"/>
      <c r="BI721" s="155"/>
      <c r="BJ721" s="155"/>
      <c r="BK721" s="155"/>
      <c r="BL721" s="155"/>
      <c r="BM721" s="155"/>
      <c r="BN721" s="155"/>
      <c r="BO721" s="155"/>
      <c r="BP721" s="155"/>
      <c r="BQ721" s="155"/>
      <c r="BR721" s="155"/>
      <c r="BS721" s="155"/>
      <c r="BT721" s="155"/>
      <c r="BU721" s="155"/>
      <c r="BV721" s="155"/>
      <c r="BW721" s="155"/>
      <c r="BX721" s="155"/>
      <c r="BY721" s="155"/>
      <c r="BZ721" s="155"/>
      <c r="CA721" s="155"/>
      <c r="CB721" s="155"/>
      <c r="CC721" s="155"/>
      <c r="CD721" s="155"/>
      <c r="CE721" s="155"/>
      <c r="CF721" s="155"/>
      <c r="CG721" s="155"/>
      <c r="CH721" s="155"/>
      <c r="CI721" s="10"/>
    </row>
    <row r="722" spans="1:87" x14ac:dyDescent="0.2">
      <c r="A722" s="8"/>
      <c r="B722" s="218"/>
      <c r="C722" s="218"/>
      <c r="D722" s="155"/>
      <c r="E722" s="155"/>
      <c r="F722" s="155"/>
      <c r="G722" s="155"/>
      <c r="H722" s="230"/>
      <c r="I722" s="257"/>
      <c r="J722" s="257"/>
      <c r="K722" s="218"/>
      <c r="L722" s="218"/>
      <c r="M722" s="247"/>
      <c r="N722" s="247"/>
      <c r="O722" s="247"/>
      <c r="P722" s="247"/>
      <c r="Q722" s="218"/>
      <c r="R722" s="155"/>
      <c r="S722" s="155"/>
      <c r="T722" s="155"/>
      <c r="U722" s="155"/>
      <c r="V722" s="155"/>
      <c r="W722" s="155"/>
      <c r="X722" s="155"/>
      <c r="Y722" s="155"/>
      <c r="Z722" s="155"/>
      <c r="AA722" s="155"/>
      <c r="AB722" s="155"/>
      <c r="AC722" s="155"/>
      <c r="AD722" s="155"/>
      <c r="AE722" s="155"/>
      <c r="AF722" s="155"/>
      <c r="AG722" s="155"/>
      <c r="AH722" s="155"/>
      <c r="AI722" s="155"/>
      <c r="AJ722" s="155"/>
      <c r="AK722" s="155"/>
      <c r="AL722" s="155"/>
      <c r="AM722" s="155"/>
      <c r="AN722" s="155"/>
      <c r="AO722" s="155"/>
      <c r="AP722" s="155"/>
      <c r="AQ722" s="155"/>
      <c r="AR722" s="155"/>
      <c r="AS722" s="155"/>
      <c r="AT722" s="155"/>
      <c r="AU722" s="155"/>
      <c r="AV722" s="155"/>
      <c r="AW722" s="155"/>
      <c r="AX722" s="155"/>
      <c r="AY722" s="155"/>
      <c r="AZ722" s="155"/>
      <c r="BA722" s="155"/>
      <c r="BB722" s="155"/>
      <c r="BC722" s="155"/>
      <c r="BD722" s="155"/>
      <c r="BE722" s="155"/>
      <c r="BF722" s="155"/>
      <c r="BG722" s="155"/>
      <c r="BH722" s="155"/>
      <c r="BI722" s="155"/>
      <c r="BJ722" s="155"/>
      <c r="BK722" s="155"/>
      <c r="BL722" s="155"/>
      <c r="BM722" s="155"/>
      <c r="BN722" s="155"/>
      <c r="BO722" s="155"/>
      <c r="BP722" s="155"/>
      <c r="BQ722" s="155"/>
      <c r="BR722" s="155"/>
      <c r="BS722" s="155"/>
      <c r="BT722" s="155"/>
      <c r="BU722" s="155"/>
      <c r="BV722" s="155"/>
      <c r="BW722" s="155"/>
      <c r="BX722" s="155"/>
      <c r="BY722" s="155"/>
      <c r="BZ722" s="155"/>
      <c r="CA722" s="155"/>
      <c r="CB722" s="155"/>
      <c r="CC722" s="155"/>
      <c r="CD722" s="155"/>
      <c r="CE722" s="155"/>
      <c r="CF722" s="155"/>
      <c r="CG722" s="155"/>
      <c r="CH722" s="155"/>
      <c r="CI722" s="10"/>
    </row>
    <row r="723" spans="1:87" x14ac:dyDescent="0.2">
      <c r="A723" s="8"/>
      <c r="B723" s="218"/>
      <c r="C723" s="218"/>
      <c r="D723" s="155"/>
      <c r="E723" s="155"/>
      <c r="F723" s="155"/>
      <c r="G723" s="155"/>
      <c r="H723" s="230"/>
      <c r="I723" s="257"/>
      <c r="J723" s="257"/>
      <c r="K723" s="218"/>
      <c r="L723" s="218"/>
      <c r="M723" s="247"/>
      <c r="N723" s="247"/>
      <c r="O723" s="247"/>
      <c r="P723" s="247"/>
      <c r="Q723" s="218"/>
      <c r="R723" s="155"/>
      <c r="S723" s="155"/>
      <c r="T723" s="155"/>
      <c r="U723" s="155"/>
      <c r="V723" s="155"/>
      <c r="W723" s="155"/>
      <c r="X723" s="155"/>
      <c r="Y723" s="155"/>
      <c r="Z723" s="155"/>
      <c r="AA723" s="155"/>
      <c r="AB723" s="155"/>
      <c r="AC723" s="155"/>
      <c r="AD723" s="155"/>
      <c r="AE723" s="155"/>
      <c r="AF723" s="155"/>
      <c r="AG723" s="155"/>
      <c r="AH723" s="155"/>
      <c r="AI723" s="155"/>
      <c r="AJ723" s="155"/>
      <c r="AK723" s="155"/>
      <c r="AL723" s="155"/>
      <c r="AM723" s="155"/>
      <c r="AN723" s="155"/>
      <c r="AO723" s="155"/>
      <c r="AP723" s="155"/>
      <c r="AQ723" s="155"/>
      <c r="AR723" s="155"/>
      <c r="AS723" s="155"/>
      <c r="AT723" s="155"/>
      <c r="AU723" s="155"/>
      <c r="AV723" s="155"/>
      <c r="AW723" s="155"/>
      <c r="AX723" s="155"/>
      <c r="AY723" s="155"/>
      <c r="AZ723" s="155"/>
      <c r="BA723" s="155"/>
      <c r="BB723" s="155"/>
      <c r="BC723" s="155"/>
      <c r="BD723" s="155"/>
      <c r="BE723" s="155"/>
      <c r="BF723" s="155"/>
      <c r="BG723" s="155"/>
      <c r="BH723" s="155"/>
      <c r="BI723" s="155"/>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0"/>
    </row>
    <row r="724" spans="1:87" x14ac:dyDescent="0.2">
      <c r="A724" s="8"/>
      <c r="B724" s="218"/>
      <c r="C724" s="218"/>
      <c r="D724" s="155"/>
      <c r="E724" s="155"/>
      <c r="F724" s="155"/>
      <c r="G724" s="155"/>
      <c r="H724" s="230"/>
      <c r="I724" s="257"/>
      <c r="J724" s="257"/>
      <c r="K724" s="218"/>
      <c r="L724" s="218"/>
      <c r="M724" s="247"/>
      <c r="N724" s="247"/>
      <c r="O724" s="247"/>
      <c r="P724" s="247"/>
      <c r="Q724" s="218"/>
      <c r="R724" s="155"/>
      <c r="S724" s="155"/>
      <c r="T724" s="155"/>
      <c r="U724" s="155"/>
      <c r="V724" s="155"/>
      <c r="W724" s="155"/>
      <c r="X724" s="155"/>
      <c r="Y724" s="155"/>
      <c r="Z724" s="155"/>
      <c r="AA724" s="155"/>
      <c r="AB724" s="155"/>
      <c r="AC724" s="155"/>
      <c r="AD724" s="155"/>
      <c r="AE724" s="155"/>
      <c r="AF724" s="155"/>
      <c r="AG724" s="155"/>
      <c r="AH724" s="155"/>
      <c r="AI724" s="155"/>
      <c r="AJ724" s="155"/>
      <c r="AK724" s="155"/>
      <c r="AL724" s="155"/>
      <c r="AM724" s="155"/>
      <c r="AN724" s="155"/>
      <c r="AO724" s="155"/>
      <c r="AP724" s="155"/>
      <c r="AQ724" s="155"/>
      <c r="AR724" s="155"/>
      <c r="AS724" s="155"/>
      <c r="AT724" s="155"/>
      <c r="AU724" s="155"/>
      <c r="AV724" s="155"/>
      <c r="AW724" s="155"/>
      <c r="AX724" s="155"/>
      <c r="AY724" s="155"/>
      <c r="AZ724" s="155"/>
      <c r="BA724" s="155"/>
      <c r="BB724" s="155"/>
      <c r="BC724" s="155"/>
      <c r="BD724" s="155"/>
      <c r="BE724" s="155"/>
      <c r="BF724" s="155"/>
      <c r="BG724" s="155"/>
      <c r="BH724" s="155"/>
      <c r="BI724" s="155"/>
      <c r="BJ724" s="155"/>
      <c r="BK724" s="155"/>
      <c r="BL724" s="155"/>
      <c r="BM724" s="155"/>
      <c r="BN724" s="155"/>
      <c r="BO724" s="155"/>
      <c r="BP724" s="155"/>
      <c r="BQ724" s="155"/>
      <c r="BR724" s="155"/>
      <c r="BS724" s="155"/>
      <c r="BT724" s="155"/>
      <c r="BU724" s="155"/>
      <c r="BV724" s="155"/>
      <c r="BW724" s="155"/>
      <c r="BX724" s="155"/>
      <c r="BY724" s="155"/>
      <c r="BZ724" s="155"/>
      <c r="CA724" s="155"/>
      <c r="CB724" s="155"/>
      <c r="CC724" s="155"/>
      <c r="CD724" s="155"/>
      <c r="CE724" s="155"/>
      <c r="CF724" s="155"/>
      <c r="CG724" s="155"/>
      <c r="CH724" s="155"/>
      <c r="CI724" s="10"/>
    </row>
    <row r="725" spans="1:87" x14ac:dyDescent="0.2">
      <c r="A725" s="8"/>
      <c r="B725" s="218"/>
      <c r="C725" s="218"/>
      <c r="D725" s="155"/>
      <c r="E725" s="155"/>
      <c r="F725" s="155"/>
      <c r="G725" s="155"/>
      <c r="H725" s="230"/>
      <c r="I725" s="257"/>
      <c r="J725" s="257"/>
      <c r="K725" s="218"/>
      <c r="L725" s="218"/>
      <c r="M725" s="247"/>
      <c r="N725" s="247"/>
      <c r="O725" s="247"/>
      <c r="P725" s="247"/>
      <c r="Q725" s="218"/>
      <c r="R725" s="155"/>
      <c r="S725" s="155"/>
      <c r="T725" s="155"/>
      <c r="U725" s="155"/>
      <c r="V725" s="155"/>
      <c r="W725" s="155"/>
      <c r="X725" s="155"/>
      <c r="Y725" s="155"/>
      <c r="Z725" s="155"/>
      <c r="AA725" s="155"/>
      <c r="AB725" s="155"/>
      <c r="AC725" s="155"/>
      <c r="AD725" s="155"/>
      <c r="AE725" s="155"/>
      <c r="AF725" s="155"/>
      <c r="AG725" s="155"/>
      <c r="AH725" s="155"/>
      <c r="AI725" s="155"/>
      <c r="AJ725" s="155"/>
      <c r="AK725" s="155"/>
      <c r="AL725" s="155"/>
      <c r="AM725" s="155"/>
      <c r="AN725" s="155"/>
      <c r="AO725" s="155"/>
      <c r="AP725" s="155"/>
      <c r="AQ725" s="155"/>
      <c r="AR725" s="155"/>
      <c r="AS725" s="155"/>
      <c r="AT725" s="155"/>
      <c r="AU725" s="155"/>
      <c r="AV725" s="155"/>
      <c r="AW725" s="155"/>
      <c r="AX725" s="155"/>
      <c r="AY725" s="155"/>
      <c r="AZ725" s="155"/>
      <c r="BA725" s="155"/>
      <c r="BB725" s="155"/>
      <c r="BC725" s="155"/>
      <c r="BD725" s="155"/>
      <c r="BE725" s="155"/>
      <c r="BF725" s="155"/>
      <c r="BG725" s="155"/>
      <c r="BH725" s="155"/>
      <c r="BI725" s="155"/>
      <c r="BJ725" s="155"/>
      <c r="BK725" s="155"/>
      <c r="BL725" s="155"/>
      <c r="BM725" s="155"/>
      <c r="BN725" s="155"/>
      <c r="BO725" s="155"/>
      <c r="BP725" s="155"/>
      <c r="BQ725" s="155"/>
      <c r="BR725" s="155"/>
      <c r="BS725" s="155"/>
      <c r="BT725" s="155"/>
      <c r="BU725" s="155"/>
      <c r="BV725" s="155"/>
      <c r="BW725" s="155"/>
      <c r="BX725" s="155"/>
      <c r="BY725" s="155"/>
      <c r="BZ725" s="155"/>
      <c r="CA725" s="155"/>
      <c r="CB725" s="155"/>
      <c r="CC725" s="155"/>
      <c r="CD725" s="155"/>
      <c r="CE725" s="155"/>
      <c r="CF725" s="155"/>
      <c r="CG725" s="155"/>
      <c r="CH725" s="155"/>
      <c r="CI725" s="10"/>
    </row>
    <row r="726" spans="1:87" x14ac:dyDescent="0.2">
      <c r="A726" s="8"/>
      <c r="B726" s="218"/>
      <c r="C726" s="218"/>
      <c r="D726" s="155"/>
      <c r="E726" s="155"/>
      <c r="F726" s="155"/>
      <c r="G726" s="155"/>
      <c r="H726" s="230"/>
      <c r="I726" s="257"/>
      <c r="J726" s="257"/>
      <c r="K726" s="218"/>
      <c r="L726" s="218"/>
      <c r="M726" s="247"/>
      <c r="N726" s="247"/>
      <c r="O726" s="247"/>
      <c r="P726" s="247"/>
      <c r="Q726" s="218"/>
      <c r="R726" s="155"/>
      <c r="S726" s="155"/>
      <c r="T726" s="155"/>
      <c r="U726" s="155"/>
      <c r="V726" s="155"/>
      <c r="W726" s="155"/>
      <c r="X726" s="155"/>
      <c r="Y726" s="155"/>
      <c r="Z726" s="155"/>
      <c r="AA726" s="155"/>
      <c r="AB726" s="155"/>
      <c r="AC726" s="155"/>
      <c r="AD726" s="155"/>
      <c r="AE726" s="155"/>
      <c r="AF726" s="155"/>
      <c r="AG726" s="155"/>
      <c r="AH726" s="155"/>
      <c r="AI726" s="155"/>
      <c r="AJ726" s="155"/>
      <c r="AK726" s="155"/>
      <c r="AL726" s="155"/>
      <c r="AM726" s="155"/>
      <c r="AN726" s="155"/>
      <c r="AO726" s="155"/>
      <c r="AP726" s="155"/>
      <c r="AQ726" s="155"/>
      <c r="AR726" s="155"/>
      <c r="AS726" s="155"/>
      <c r="AT726" s="155"/>
      <c r="AU726" s="155"/>
      <c r="AV726" s="155"/>
      <c r="AW726" s="155"/>
      <c r="AX726" s="155"/>
      <c r="AY726" s="155"/>
      <c r="AZ726" s="155"/>
      <c r="BA726" s="155"/>
      <c r="BB726" s="155"/>
      <c r="BC726" s="155"/>
      <c r="BD726" s="155"/>
      <c r="BE726" s="155"/>
      <c r="BF726" s="155"/>
      <c r="BG726" s="155"/>
      <c r="BH726" s="155"/>
      <c r="BI726" s="155"/>
      <c r="BJ726" s="155"/>
      <c r="BK726" s="155"/>
      <c r="BL726" s="155"/>
      <c r="BM726" s="155"/>
      <c r="BN726" s="155"/>
      <c r="BO726" s="155"/>
      <c r="BP726" s="155"/>
      <c r="BQ726" s="155"/>
      <c r="BR726" s="155"/>
      <c r="BS726" s="155"/>
      <c r="BT726" s="155"/>
      <c r="BU726" s="155"/>
      <c r="BV726" s="155"/>
      <c r="BW726" s="155"/>
      <c r="BX726" s="155"/>
      <c r="BY726" s="155"/>
      <c r="BZ726" s="155"/>
      <c r="CA726" s="155"/>
      <c r="CB726" s="155"/>
      <c r="CC726" s="155"/>
      <c r="CD726" s="155"/>
      <c r="CE726" s="155"/>
      <c r="CF726" s="155"/>
      <c r="CG726" s="155"/>
      <c r="CH726" s="155"/>
      <c r="CI726" s="10"/>
    </row>
    <row r="727" spans="1:87" x14ac:dyDescent="0.2">
      <c r="A727" s="8"/>
      <c r="B727" s="218"/>
      <c r="C727" s="218"/>
      <c r="D727" s="155"/>
      <c r="E727" s="155"/>
      <c r="F727" s="155"/>
      <c r="G727" s="155"/>
      <c r="H727" s="230"/>
      <c r="I727" s="257"/>
      <c r="J727" s="257"/>
      <c r="K727" s="218"/>
      <c r="L727" s="218"/>
      <c r="M727" s="247"/>
      <c r="N727" s="247"/>
      <c r="O727" s="247"/>
      <c r="P727" s="247"/>
      <c r="Q727" s="218"/>
      <c r="R727" s="155"/>
      <c r="S727" s="155"/>
      <c r="T727" s="155"/>
      <c r="U727" s="155"/>
      <c r="V727" s="155"/>
      <c r="W727" s="155"/>
      <c r="X727" s="155"/>
      <c r="Y727" s="155"/>
      <c r="Z727" s="155"/>
      <c r="AA727" s="155"/>
      <c r="AB727" s="155"/>
      <c r="AC727" s="155"/>
      <c r="AD727" s="155"/>
      <c r="AE727" s="155"/>
      <c r="AF727" s="155"/>
      <c r="AG727" s="155"/>
      <c r="AH727" s="155"/>
      <c r="AI727" s="155"/>
      <c r="AJ727" s="155"/>
      <c r="AK727" s="155"/>
      <c r="AL727" s="155"/>
      <c r="AM727" s="155"/>
      <c r="AN727" s="155"/>
      <c r="AO727" s="155"/>
      <c r="AP727" s="155"/>
      <c r="AQ727" s="155"/>
      <c r="AR727" s="155"/>
      <c r="AS727" s="155"/>
      <c r="AT727" s="155"/>
      <c r="AU727" s="155"/>
      <c r="AV727" s="155"/>
      <c r="AW727" s="155"/>
      <c r="AX727" s="155"/>
      <c r="AY727" s="155"/>
      <c r="AZ727" s="155"/>
      <c r="BA727" s="155"/>
      <c r="BB727" s="155"/>
      <c r="BC727" s="155"/>
      <c r="BD727" s="155"/>
      <c r="BE727" s="155"/>
      <c r="BF727" s="155"/>
      <c r="BG727" s="155"/>
      <c r="BH727" s="155"/>
      <c r="BI727" s="155"/>
      <c r="BJ727" s="155"/>
      <c r="BK727" s="155"/>
      <c r="BL727" s="155"/>
      <c r="BM727" s="155"/>
      <c r="BN727" s="155"/>
      <c r="BO727" s="155"/>
      <c r="BP727" s="155"/>
      <c r="BQ727" s="155"/>
      <c r="BR727" s="155"/>
      <c r="BS727" s="155"/>
      <c r="BT727" s="155"/>
      <c r="BU727" s="155"/>
      <c r="BV727" s="155"/>
      <c r="BW727" s="155"/>
      <c r="BX727" s="155"/>
      <c r="BY727" s="155"/>
      <c r="BZ727" s="155"/>
      <c r="CA727" s="155"/>
      <c r="CB727" s="155"/>
      <c r="CC727" s="155"/>
      <c r="CD727" s="155"/>
      <c r="CE727" s="155"/>
      <c r="CF727" s="155"/>
      <c r="CG727" s="155"/>
      <c r="CH727" s="155"/>
      <c r="CI727" s="10"/>
    </row>
    <row r="728" spans="1:87" x14ac:dyDescent="0.2">
      <c r="A728" s="8"/>
      <c r="B728" s="218"/>
      <c r="C728" s="218"/>
      <c r="D728" s="155"/>
      <c r="E728" s="155"/>
      <c r="F728" s="155"/>
      <c r="G728" s="155"/>
      <c r="H728" s="230"/>
      <c r="I728" s="257"/>
      <c r="J728" s="257"/>
      <c r="K728" s="218"/>
      <c r="L728" s="218"/>
      <c r="M728" s="247"/>
      <c r="N728" s="247"/>
      <c r="O728" s="247"/>
      <c r="P728" s="247"/>
      <c r="Q728" s="218"/>
      <c r="R728" s="155"/>
      <c r="S728" s="155"/>
      <c r="T728" s="155"/>
      <c r="U728" s="155"/>
      <c r="V728" s="155"/>
      <c r="W728" s="155"/>
      <c r="X728" s="155"/>
      <c r="Y728" s="155"/>
      <c r="Z728" s="155"/>
      <c r="AA728" s="155"/>
      <c r="AB728" s="155"/>
      <c r="AC728" s="155"/>
      <c r="AD728" s="155"/>
      <c r="AE728" s="155"/>
      <c r="AF728" s="155"/>
      <c r="AG728" s="155"/>
      <c r="AH728" s="155"/>
      <c r="AI728" s="155"/>
      <c r="AJ728" s="155"/>
      <c r="AK728" s="155"/>
      <c r="AL728" s="155"/>
      <c r="AM728" s="155"/>
      <c r="AN728" s="155"/>
      <c r="AO728" s="155"/>
      <c r="AP728" s="155"/>
      <c r="AQ728" s="155"/>
      <c r="AR728" s="155"/>
      <c r="AS728" s="155"/>
      <c r="AT728" s="155"/>
      <c r="AU728" s="155"/>
      <c r="AV728" s="155"/>
      <c r="AW728" s="155"/>
      <c r="AX728" s="155"/>
      <c r="AY728" s="155"/>
      <c r="AZ728" s="155"/>
      <c r="BA728" s="155"/>
      <c r="BB728" s="155"/>
      <c r="BC728" s="155"/>
      <c r="BD728" s="155"/>
      <c r="BE728" s="155"/>
      <c r="BF728" s="155"/>
      <c r="BG728" s="155"/>
      <c r="BH728" s="155"/>
      <c r="BI728" s="155"/>
      <c r="BJ728" s="155"/>
      <c r="BK728" s="155"/>
      <c r="BL728" s="155"/>
      <c r="BM728" s="155"/>
      <c r="BN728" s="155"/>
      <c r="BO728" s="155"/>
      <c r="BP728" s="155"/>
      <c r="BQ728" s="155"/>
      <c r="BR728" s="155"/>
      <c r="BS728" s="155"/>
      <c r="BT728" s="155"/>
      <c r="BU728" s="155"/>
      <c r="BV728" s="155"/>
      <c r="BW728" s="155"/>
      <c r="BX728" s="155"/>
      <c r="BY728" s="155"/>
      <c r="BZ728" s="155"/>
      <c r="CA728" s="155"/>
      <c r="CB728" s="155"/>
      <c r="CC728" s="155"/>
      <c r="CD728" s="155"/>
      <c r="CE728" s="155"/>
      <c r="CF728" s="155"/>
      <c r="CG728" s="155"/>
      <c r="CH728" s="155"/>
      <c r="CI728" s="10"/>
    </row>
    <row r="729" spans="1:87" x14ac:dyDescent="0.2">
      <c r="A729" s="8"/>
      <c r="B729" s="218"/>
      <c r="C729" s="218"/>
      <c r="D729" s="155"/>
      <c r="E729" s="155"/>
      <c r="F729" s="155"/>
      <c r="G729" s="155"/>
      <c r="H729" s="230"/>
      <c r="I729" s="257"/>
      <c r="J729" s="257"/>
      <c r="K729" s="218"/>
      <c r="L729" s="218"/>
      <c r="M729" s="247"/>
      <c r="N729" s="247"/>
      <c r="O729" s="247"/>
      <c r="P729" s="247"/>
      <c r="Q729" s="218"/>
      <c r="R729" s="155"/>
      <c r="S729" s="155"/>
      <c r="T729" s="155"/>
      <c r="U729" s="155"/>
      <c r="V729" s="155"/>
      <c r="W729" s="155"/>
      <c r="X729" s="155"/>
      <c r="Y729" s="155"/>
      <c r="Z729" s="155"/>
      <c r="AA729" s="155"/>
      <c r="AB729" s="155"/>
      <c r="AC729" s="155"/>
      <c r="AD729" s="155"/>
      <c r="AE729" s="155"/>
      <c r="AF729" s="155"/>
      <c r="AG729" s="155"/>
      <c r="AH729" s="155"/>
      <c r="AI729" s="155"/>
      <c r="AJ729" s="155"/>
      <c r="AK729" s="155"/>
      <c r="AL729" s="155"/>
      <c r="AM729" s="155"/>
      <c r="AN729" s="155"/>
      <c r="AO729" s="155"/>
      <c r="AP729" s="155"/>
      <c r="AQ729" s="155"/>
      <c r="AR729" s="155"/>
      <c r="AS729" s="155"/>
      <c r="AT729" s="155"/>
      <c r="AU729" s="155"/>
      <c r="AV729" s="155"/>
      <c r="AW729" s="155"/>
      <c r="AX729" s="155"/>
      <c r="AY729" s="155"/>
      <c r="AZ729" s="155"/>
      <c r="BA729" s="155"/>
      <c r="BB729" s="155"/>
      <c r="BC729" s="155"/>
      <c r="BD729" s="155"/>
      <c r="BE729" s="155"/>
      <c r="BF729" s="155"/>
      <c r="BG729" s="155"/>
      <c r="BH729" s="155"/>
      <c r="BI729" s="155"/>
      <c r="BJ729" s="155"/>
      <c r="BK729" s="155"/>
      <c r="BL729" s="155"/>
      <c r="BM729" s="155"/>
      <c r="BN729" s="155"/>
      <c r="BO729" s="155"/>
      <c r="BP729" s="155"/>
      <c r="BQ729" s="155"/>
      <c r="BR729" s="155"/>
      <c r="BS729" s="155"/>
      <c r="BT729" s="155"/>
      <c r="BU729" s="155"/>
      <c r="BV729" s="155"/>
      <c r="BW729" s="155"/>
      <c r="BX729" s="155"/>
      <c r="BY729" s="155"/>
      <c r="BZ729" s="155"/>
      <c r="CA729" s="155"/>
      <c r="CB729" s="155"/>
      <c r="CC729" s="155"/>
      <c r="CD729" s="155"/>
      <c r="CE729" s="155"/>
      <c r="CF729" s="155"/>
      <c r="CG729" s="155"/>
      <c r="CH729" s="155"/>
      <c r="CI729" s="10"/>
    </row>
    <row r="730" spans="1:87" x14ac:dyDescent="0.2">
      <c r="A730" s="8"/>
      <c r="B730" s="218"/>
      <c r="C730" s="218"/>
      <c r="D730" s="155"/>
      <c r="E730" s="155"/>
      <c r="F730" s="155"/>
      <c r="G730" s="155"/>
      <c r="H730" s="230"/>
      <c r="I730" s="257"/>
      <c r="J730" s="257"/>
      <c r="K730" s="218"/>
      <c r="L730" s="218"/>
      <c r="M730" s="247"/>
      <c r="N730" s="247"/>
      <c r="O730" s="247"/>
      <c r="P730" s="247"/>
      <c r="Q730" s="218"/>
      <c r="R730" s="155"/>
      <c r="S730" s="155"/>
      <c r="T730" s="155"/>
      <c r="U730" s="155"/>
      <c r="V730" s="155"/>
      <c r="W730" s="155"/>
      <c r="X730" s="155"/>
      <c r="Y730" s="155"/>
      <c r="Z730" s="155"/>
      <c r="AA730" s="155"/>
      <c r="AB730" s="155"/>
      <c r="AC730" s="155"/>
      <c r="AD730" s="155"/>
      <c r="AE730" s="155"/>
      <c r="AF730" s="155"/>
      <c r="AG730" s="155"/>
      <c r="AH730" s="155"/>
      <c r="AI730" s="155"/>
      <c r="AJ730" s="155"/>
      <c r="AK730" s="155"/>
      <c r="AL730" s="155"/>
      <c r="AM730" s="155"/>
      <c r="AN730" s="155"/>
      <c r="AO730" s="155"/>
      <c r="AP730" s="155"/>
      <c r="AQ730" s="155"/>
      <c r="AR730" s="155"/>
      <c r="AS730" s="155"/>
      <c r="AT730" s="155"/>
      <c r="AU730" s="155"/>
      <c r="AV730" s="155"/>
      <c r="AW730" s="155"/>
      <c r="AX730" s="155"/>
      <c r="AY730" s="155"/>
      <c r="AZ730" s="155"/>
      <c r="BA730" s="155"/>
      <c r="BB730" s="155"/>
      <c r="BC730" s="155"/>
      <c r="BD730" s="155"/>
      <c r="BE730" s="155"/>
      <c r="BF730" s="155"/>
      <c r="BG730" s="155"/>
      <c r="BH730" s="155"/>
      <c r="BI730" s="155"/>
      <c r="BJ730" s="155"/>
      <c r="BK730" s="155"/>
      <c r="BL730" s="155"/>
      <c r="BM730" s="155"/>
      <c r="BN730" s="155"/>
      <c r="BO730" s="155"/>
      <c r="BP730" s="155"/>
      <c r="BQ730" s="155"/>
      <c r="BR730" s="155"/>
      <c r="BS730" s="155"/>
      <c r="BT730" s="155"/>
      <c r="BU730" s="155"/>
      <c r="BV730" s="155"/>
      <c r="BW730" s="155"/>
      <c r="BX730" s="155"/>
      <c r="BY730" s="155"/>
      <c r="BZ730" s="155"/>
      <c r="CA730" s="155"/>
      <c r="CB730" s="155"/>
      <c r="CC730" s="155"/>
      <c r="CD730" s="155"/>
      <c r="CE730" s="155"/>
      <c r="CF730" s="155"/>
      <c r="CG730" s="155"/>
      <c r="CH730" s="155"/>
      <c r="CI730" s="10"/>
    </row>
    <row r="731" spans="1:87" x14ac:dyDescent="0.2">
      <c r="A731" s="8"/>
      <c r="B731" s="218"/>
      <c r="C731" s="218"/>
      <c r="D731" s="155"/>
      <c r="E731" s="155"/>
      <c r="F731" s="155"/>
      <c r="G731" s="155"/>
      <c r="H731" s="230"/>
      <c r="I731" s="257"/>
      <c r="J731" s="257"/>
      <c r="K731" s="218"/>
      <c r="L731" s="218"/>
      <c r="M731" s="247"/>
      <c r="N731" s="247"/>
      <c r="O731" s="247"/>
      <c r="P731" s="247"/>
      <c r="Q731" s="218"/>
      <c r="R731" s="155"/>
      <c r="S731" s="155"/>
      <c r="T731" s="155"/>
      <c r="U731" s="155"/>
      <c r="V731" s="155"/>
      <c r="W731" s="155"/>
      <c r="X731" s="155"/>
      <c r="Y731" s="155"/>
      <c r="Z731" s="155"/>
      <c r="AA731" s="155"/>
      <c r="AB731" s="155"/>
      <c r="AC731" s="155"/>
      <c r="AD731" s="155"/>
      <c r="AE731" s="155"/>
      <c r="AF731" s="155"/>
      <c r="AG731" s="155"/>
      <c r="AH731" s="155"/>
      <c r="AI731" s="155"/>
      <c r="AJ731" s="155"/>
      <c r="AK731" s="155"/>
      <c r="AL731" s="155"/>
      <c r="AM731" s="155"/>
      <c r="AN731" s="155"/>
      <c r="AO731" s="155"/>
      <c r="AP731" s="155"/>
      <c r="AQ731" s="155"/>
      <c r="AR731" s="155"/>
      <c r="AS731" s="155"/>
      <c r="AT731" s="155"/>
      <c r="AU731" s="155"/>
      <c r="AV731" s="155"/>
      <c r="AW731" s="155"/>
      <c r="AX731" s="155"/>
      <c r="AY731" s="155"/>
      <c r="AZ731" s="155"/>
      <c r="BA731" s="155"/>
      <c r="BB731" s="155"/>
      <c r="BC731" s="155"/>
      <c r="BD731" s="155"/>
      <c r="BE731" s="155"/>
      <c r="BF731" s="155"/>
      <c r="BG731" s="155"/>
      <c r="BH731" s="155"/>
      <c r="BI731" s="155"/>
      <c r="BJ731" s="155"/>
      <c r="BK731" s="155"/>
      <c r="BL731" s="155"/>
      <c r="BM731" s="155"/>
      <c r="BN731" s="155"/>
      <c r="BO731" s="155"/>
      <c r="BP731" s="155"/>
      <c r="BQ731" s="155"/>
      <c r="BR731" s="155"/>
      <c r="BS731" s="155"/>
      <c r="BT731" s="155"/>
      <c r="BU731" s="155"/>
      <c r="BV731" s="155"/>
      <c r="BW731" s="155"/>
      <c r="BX731" s="155"/>
      <c r="BY731" s="155"/>
      <c r="BZ731" s="155"/>
      <c r="CA731" s="155"/>
      <c r="CB731" s="155"/>
      <c r="CC731" s="155"/>
      <c r="CD731" s="155"/>
      <c r="CE731" s="155"/>
      <c r="CF731" s="155"/>
      <c r="CG731" s="155"/>
      <c r="CH731" s="155"/>
      <c r="CI731" s="10"/>
    </row>
    <row r="732" spans="1:87" x14ac:dyDescent="0.2">
      <c r="A732" s="8"/>
      <c r="B732" s="218"/>
      <c r="C732" s="218"/>
      <c r="D732" s="155"/>
      <c r="E732" s="155"/>
      <c r="F732" s="155"/>
      <c r="G732" s="155"/>
      <c r="H732" s="230"/>
      <c r="I732" s="257"/>
      <c r="J732" s="257"/>
      <c r="K732" s="218"/>
      <c r="L732" s="218"/>
      <c r="M732" s="247"/>
      <c r="N732" s="247"/>
      <c r="O732" s="247"/>
      <c r="P732" s="247"/>
      <c r="Q732" s="218"/>
      <c r="R732" s="155"/>
      <c r="S732" s="155"/>
      <c r="T732" s="155"/>
      <c r="U732" s="155"/>
      <c r="V732" s="155"/>
      <c r="W732" s="155"/>
      <c r="X732" s="155"/>
      <c r="Y732" s="155"/>
      <c r="Z732" s="155"/>
      <c r="AA732" s="155"/>
      <c r="AB732" s="155"/>
      <c r="AC732" s="155"/>
      <c r="AD732" s="155"/>
      <c r="AE732" s="155"/>
      <c r="AF732" s="155"/>
      <c r="AG732" s="155"/>
      <c r="AH732" s="155"/>
      <c r="AI732" s="155"/>
      <c r="AJ732" s="155"/>
      <c r="AK732" s="155"/>
      <c r="AL732" s="155"/>
      <c r="AM732" s="155"/>
      <c r="AN732" s="155"/>
      <c r="AO732" s="155"/>
      <c r="AP732" s="155"/>
      <c r="AQ732" s="155"/>
      <c r="AR732" s="155"/>
      <c r="AS732" s="155"/>
      <c r="AT732" s="155"/>
      <c r="AU732" s="155"/>
      <c r="AV732" s="155"/>
      <c r="AW732" s="155"/>
      <c r="AX732" s="155"/>
      <c r="AY732" s="155"/>
      <c r="AZ732" s="155"/>
      <c r="BA732" s="155"/>
      <c r="BB732" s="155"/>
      <c r="BC732" s="155"/>
      <c r="BD732" s="155"/>
      <c r="BE732" s="155"/>
      <c r="BF732" s="155"/>
      <c r="BG732" s="155"/>
      <c r="BH732" s="155"/>
      <c r="BI732" s="155"/>
      <c r="BJ732" s="155"/>
      <c r="BK732" s="155"/>
      <c r="BL732" s="155"/>
      <c r="BM732" s="155"/>
      <c r="BN732" s="155"/>
      <c r="BO732" s="155"/>
      <c r="BP732" s="155"/>
      <c r="BQ732" s="155"/>
      <c r="BR732" s="155"/>
      <c r="BS732" s="155"/>
      <c r="BT732" s="155"/>
      <c r="BU732" s="155"/>
      <c r="BV732" s="155"/>
      <c r="BW732" s="155"/>
      <c r="BX732" s="155"/>
      <c r="BY732" s="155"/>
      <c r="BZ732" s="155"/>
      <c r="CA732" s="155"/>
      <c r="CB732" s="155"/>
      <c r="CC732" s="155"/>
      <c r="CD732" s="155"/>
      <c r="CE732" s="155"/>
      <c r="CF732" s="155"/>
      <c r="CG732" s="155"/>
      <c r="CH732" s="155"/>
      <c r="CI732" s="10"/>
    </row>
    <row r="733" spans="1:87" x14ac:dyDescent="0.2">
      <c r="A733" s="8"/>
      <c r="B733" s="218"/>
      <c r="C733" s="218"/>
      <c r="D733" s="155"/>
      <c r="E733" s="155"/>
      <c r="F733" s="155"/>
      <c r="G733" s="155"/>
      <c r="H733" s="230"/>
      <c r="I733" s="257"/>
      <c r="J733" s="257"/>
      <c r="K733" s="218"/>
      <c r="L733" s="218"/>
      <c r="M733" s="247"/>
      <c r="N733" s="247"/>
      <c r="O733" s="247"/>
      <c r="P733" s="247"/>
      <c r="Q733" s="218"/>
      <c r="R733" s="155"/>
      <c r="S733" s="155"/>
      <c r="T733" s="155"/>
      <c r="U733" s="155"/>
      <c r="V733" s="155"/>
      <c r="W733" s="155"/>
      <c r="X733" s="155"/>
      <c r="Y733" s="155"/>
      <c r="Z733" s="155"/>
      <c r="AA733" s="155"/>
      <c r="AB733" s="155"/>
      <c r="AC733" s="155"/>
      <c r="AD733" s="155"/>
      <c r="AE733" s="155"/>
      <c r="AF733" s="155"/>
      <c r="AG733" s="155"/>
      <c r="AH733" s="155"/>
      <c r="AI733" s="155"/>
      <c r="AJ733" s="155"/>
      <c r="AK733" s="155"/>
      <c r="AL733" s="155"/>
      <c r="AM733" s="155"/>
      <c r="AN733" s="155"/>
      <c r="AO733" s="155"/>
      <c r="AP733" s="155"/>
      <c r="AQ733" s="155"/>
      <c r="AR733" s="155"/>
      <c r="AS733" s="155"/>
      <c r="AT733" s="155"/>
      <c r="AU733" s="155"/>
      <c r="AV733" s="155"/>
      <c r="AW733" s="155"/>
      <c r="AX733" s="155"/>
      <c r="AY733" s="155"/>
      <c r="AZ733" s="155"/>
      <c r="BA733" s="155"/>
      <c r="BB733" s="155"/>
      <c r="BC733" s="155"/>
      <c r="BD733" s="155"/>
      <c r="BE733" s="155"/>
      <c r="BF733" s="155"/>
      <c r="BG733" s="155"/>
      <c r="BH733" s="155"/>
      <c r="BI733" s="155"/>
      <c r="BJ733" s="155"/>
      <c r="BK733" s="155"/>
      <c r="BL733" s="155"/>
      <c r="BM733" s="155"/>
      <c r="BN733" s="155"/>
      <c r="BO733" s="155"/>
      <c r="BP733" s="155"/>
      <c r="BQ733" s="155"/>
      <c r="BR733" s="155"/>
      <c r="BS733" s="155"/>
      <c r="BT733" s="155"/>
      <c r="BU733" s="155"/>
      <c r="BV733" s="155"/>
      <c r="BW733" s="155"/>
      <c r="BX733" s="155"/>
      <c r="BY733" s="155"/>
      <c r="BZ733" s="155"/>
      <c r="CA733" s="155"/>
      <c r="CB733" s="155"/>
      <c r="CC733" s="155"/>
      <c r="CD733" s="155"/>
      <c r="CE733" s="155"/>
      <c r="CF733" s="155"/>
      <c r="CG733" s="155"/>
      <c r="CH733" s="155"/>
      <c r="CI733" s="10"/>
    </row>
    <row r="734" spans="1:87" x14ac:dyDescent="0.2">
      <c r="A734" s="8"/>
      <c r="B734" s="218"/>
      <c r="C734" s="218"/>
      <c r="D734" s="155"/>
      <c r="E734" s="155"/>
      <c r="F734" s="155"/>
      <c r="G734" s="155"/>
      <c r="H734" s="230"/>
      <c r="I734" s="257"/>
      <c r="J734" s="257"/>
      <c r="K734" s="218"/>
      <c r="L734" s="218"/>
      <c r="M734" s="247"/>
      <c r="N734" s="247"/>
      <c r="O734" s="247"/>
      <c r="P734" s="247"/>
      <c r="Q734" s="218"/>
      <c r="R734" s="155"/>
      <c r="S734" s="155"/>
      <c r="T734" s="155"/>
      <c r="U734" s="155"/>
      <c r="V734" s="155"/>
      <c r="W734" s="155"/>
      <c r="X734" s="155"/>
      <c r="Y734" s="155"/>
      <c r="Z734" s="155"/>
      <c r="AA734" s="155"/>
      <c r="AB734" s="155"/>
      <c r="AC734" s="155"/>
      <c r="AD734" s="155"/>
      <c r="AE734" s="155"/>
      <c r="AF734" s="155"/>
      <c r="AG734" s="155"/>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c r="BH734" s="155"/>
      <c r="BI734" s="155"/>
      <c r="BJ734" s="155"/>
      <c r="BK734" s="155"/>
      <c r="BL734" s="155"/>
      <c r="BM734" s="155"/>
      <c r="BN734" s="155"/>
      <c r="BO734" s="155"/>
      <c r="BP734" s="155"/>
      <c r="BQ734" s="155"/>
      <c r="BR734" s="155"/>
      <c r="BS734" s="155"/>
      <c r="BT734" s="155"/>
      <c r="BU734" s="155"/>
      <c r="BV734" s="155"/>
      <c r="BW734" s="155"/>
      <c r="BX734" s="155"/>
      <c r="BY734" s="155"/>
      <c r="BZ734" s="155"/>
      <c r="CA734" s="155"/>
      <c r="CB734" s="155"/>
      <c r="CC734" s="155"/>
      <c r="CD734" s="155"/>
      <c r="CE734" s="155"/>
      <c r="CF734" s="155"/>
      <c r="CG734" s="155"/>
      <c r="CH734" s="155"/>
      <c r="CI734" s="10"/>
    </row>
    <row r="735" spans="1:87" x14ac:dyDescent="0.2">
      <c r="A735" s="8"/>
      <c r="B735" s="218"/>
      <c r="C735" s="218"/>
      <c r="D735" s="155"/>
      <c r="E735" s="155"/>
      <c r="F735" s="155"/>
      <c r="G735" s="155"/>
      <c r="H735" s="230"/>
      <c r="I735" s="257"/>
      <c r="J735" s="257"/>
      <c r="K735" s="218"/>
      <c r="L735" s="218"/>
      <c r="M735" s="247"/>
      <c r="N735" s="247"/>
      <c r="O735" s="247"/>
      <c r="P735" s="247"/>
      <c r="Q735" s="218"/>
      <c r="R735" s="155"/>
      <c r="S735" s="155"/>
      <c r="T735" s="155"/>
      <c r="U735" s="155"/>
      <c r="V735" s="155"/>
      <c r="W735" s="155"/>
      <c r="X735" s="155"/>
      <c r="Y735" s="155"/>
      <c r="Z735" s="155"/>
      <c r="AA735" s="155"/>
      <c r="AB735" s="155"/>
      <c r="AC735" s="155"/>
      <c r="AD735" s="155"/>
      <c r="AE735" s="155"/>
      <c r="AF735" s="155"/>
      <c r="AG735" s="155"/>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c r="BH735" s="155"/>
      <c r="BI735" s="155"/>
      <c r="BJ735" s="155"/>
      <c r="BK735" s="155"/>
      <c r="BL735" s="155"/>
      <c r="BM735" s="155"/>
      <c r="BN735" s="155"/>
      <c r="BO735" s="155"/>
      <c r="BP735" s="155"/>
      <c r="BQ735" s="155"/>
      <c r="BR735" s="155"/>
      <c r="BS735" s="155"/>
      <c r="BT735" s="155"/>
      <c r="BU735" s="155"/>
      <c r="BV735" s="155"/>
      <c r="BW735" s="155"/>
      <c r="BX735" s="155"/>
      <c r="BY735" s="155"/>
      <c r="BZ735" s="155"/>
      <c r="CA735" s="155"/>
      <c r="CB735" s="155"/>
      <c r="CC735" s="155"/>
      <c r="CD735" s="155"/>
      <c r="CE735" s="155"/>
      <c r="CF735" s="155"/>
      <c r="CG735" s="155"/>
      <c r="CH735" s="155"/>
      <c r="CI735" s="10"/>
    </row>
    <row r="736" spans="1:87" x14ac:dyDescent="0.2">
      <c r="A736" s="8"/>
      <c r="B736" s="218"/>
      <c r="C736" s="218"/>
      <c r="D736" s="155"/>
      <c r="E736" s="155"/>
      <c r="F736" s="155"/>
      <c r="G736" s="155"/>
      <c r="H736" s="230"/>
      <c r="I736" s="257"/>
      <c r="J736" s="257"/>
      <c r="K736" s="218"/>
      <c r="L736" s="218"/>
      <c r="M736" s="247"/>
      <c r="N736" s="247"/>
      <c r="O736" s="247"/>
      <c r="P736" s="247"/>
      <c r="Q736" s="218"/>
      <c r="R736" s="155"/>
      <c r="S736" s="155"/>
      <c r="T736" s="155"/>
      <c r="U736" s="155"/>
      <c r="V736" s="155"/>
      <c r="W736" s="155"/>
      <c r="X736" s="155"/>
      <c r="Y736" s="155"/>
      <c r="Z736" s="155"/>
      <c r="AA736" s="155"/>
      <c r="AB736" s="155"/>
      <c r="AC736" s="155"/>
      <c r="AD736" s="155"/>
      <c r="AE736" s="155"/>
      <c r="AF736" s="155"/>
      <c r="AG736" s="155"/>
      <c r="AH736" s="155"/>
      <c r="AI736" s="155"/>
      <c r="AJ736" s="155"/>
      <c r="AK736" s="155"/>
      <c r="AL736" s="155"/>
      <c r="AM736" s="155"/>
      <c r="AN736" s="155"/>
      <c r="AO736" s="155"/>
      <c r="AP736" s="155"/>
      <c r="AQ736" s="155"/>
      <c r="AR736" s="155"/>
      <c r="AS736" s="155"/>
      <c r="AT736" s="155"/>
      <c r="AU736" s="155"/>
      <c r="AV736" s="155"/>
      <c r="AW736" s="155"/>
      <c r="AX736" s="155"/>
      <c r="AY736" s="155"/>
      <c r="AZ736" s="155"/>
      <c r="BA736" s="155"/>
      <c r="BB736" s="155"/>
      <c r="BC736" s="155"/>
      <c r="BD736" s="155"/>
      <c r="BE736" s="155"/>
      <c r="BF736" s="155"/>
      <c r="BG736" s="155"/>
      <c r="BH736" s="155"/>
      <c r="BI736" s="155"/>
      <c r="BJ736" s="155"/>
      <c r="BK736" s="155"/>
      <c r="BL736" s="155"/>
      <c r="BM736" s="155"/>
      <c r="BN736" s="155"/>
      <c r="BO736" s="155"/>
      <c r="BP736" s="155"/>
      <c r="BQ736" s="155"/>
      <c r="BR736" s="155"/>
      <c r="BS736" s="155"/>
      <c r="BT736" s="155"/>
      <c r="BU736" s="155"/>
      <c r="BV736" s="155"/>
      <c r="BW736" s="155"/>
      <c r="BX736" s="155"/>
      <c r="BY736" s="155"/>
      <c r="BZ736" s="155"/>
      <c r="CA736" s="155"/>
      <c r="CB736" s="155"/>
      <c r="CC736" s="155"/>
      <c r="CD736" s="155"/>
      <c r="CE736" s="155"/>
      <c r="CF736" s="155"/>
      <c r="CG736" s="155"/>
      <c r="CH736" s="155"/>
      <c r="CI736" s="10"/>
    </row>
    <row r="737" spans="1:87" x14ac:dyDescent="0.2">
      <c r="A737" s="8"/>
      <c r="B737" s="218"/>
      <c r="C737" s="218"/>
      <c r="D737" s="155"/>
      <c r="E737" s="155"/>
      <c r="F737" s="155"/>
      <c r="G737" s="155"/>
      <c r="H737" s="230"/>
      <c r="I737" s="257"/>
      <c r="J737" s="257"/>
      <c r="K737" s="218"/>
      <c r="L737" s="218"/>
      <c r="M737" s="247"/>
      <c r="N737" s="247"/>
      <c r="O737" s="247"/>
      <c r="P737" s="247"/>
      <c r="Q737" s="218"/>
      <c r="R737" s="155"/>
      <c r="S737" s="155"/>
      <c r="T737" s="155"/>
      <c r="U737" s="155"/>
      <c r="V737" s="155"/>
      <c r="W737" s="155"/>
      <c r="X737" s="155"/>
      <c r="Y737" s="155"/>
      <c r="Z737" s="155"/>
      <c r="AA737" s="155"/>
      <c r="AB737" s="155"/>
      <c r="AC737" s="155"/>
      <c r="AD737" s="155"/>
      <c r="AE737" s="155"/>
      <c r="AF737" s="155"/>
      <c r="AG737" s="155"/>
      <c r="AH737" s="155"/>
      <c r="AI737" s="155"/>
      <c r="AJ737" s="155"/>
      <c r="AK737" s="155"/>
      <c r="AL737" s="155"/>
      <c r="AM737" s="155"/>
      <c r="AN737" s="155"/>
      <c r="AO737" s="155"/>
      <c r="AP737" s="155"/>
      <c r="AQ737" s="155"/>
      <c r="AR737" s="155"/>
      <c r="AS737" s="155"/>
      <c r="AT737" s="155"/>
      <c r="AU737" s="155"/>
      <c r="AV737" s="155"/>
      <c r="AW737" s="155"/>
      <c r="AX737" s="155"/>
      <c r="AY737" s="155"/>
      <c r="AZ737" s="155"/>
      <c r="BA737" s="155"/>
      <c r="BB737" s="155"/>
      <c r="BC737" s="155"/>
      <c r="BD737" s="155"/>
      <c r="BE737" s="155"/>
      <c r="BF737" s="155"/>
      <c r="BG737" s="155"/>
      <c r="BH737" s="155"/>
      <c r="BI737" s="155"/>
      <c r="BJ737" s="155"/>
      <c r="BK737" s="155"/>
      <c r="BL737" s="155"/>
      <c r="BM737" s="155"/>
      <c r="BN737" s="155"/>
      <c r="BO737" s="155"/>
      <c r="BP737" s="155"/>
      <c r="BQ737" s="155"/>
      <c r="BR737" s="155"/>
      <c r="BS737" s="155"/>
      <c r="BT737" s="155"/>
      <c r="BU737" s="155"/>
      <c r="BV737" s="155"/>
      <c r="BW737" s="155"/>
      <c r="BX737" s="155"/>
      <c r="BY737" s="155"/>
      <c r="BZ737" s="155"/>
      <c r="CA737" s="155"/>
      <c r="CB737" s="155"/>
      <c r="CC737" s="155"/>
      <c r="CD737" s="155"/>
      <c r="CE737" s="155"/>
      <c r="CF737" s="155"/>
      <c r="CG737" s="155"/>
      <c r="CH737" s="155"/>
      <c r="CI737" s="10"/>
    </row>
    <row r="738" spans="1:87" x14ac:dyDescent="0.2">
      <c r="A738" s="8"/>
      <c r="B738" s="218"/>
      <c r="C738" s="218"/>
      <c r="D738" s="155"/>
      <c r="E738" s="155"/>
      <c r="F738" s="155"/>
      <c r="G738" s="155"/>
      <c r="H738" s="230"/>
      <c r="I738" s="257"/>
      <c r="J738" s="257"/>
      <c r="K738" s="218"/>
      <c r="L738" s="218"/>
      <c r="M738" s="247"/>
      <c r="N738" s="247"/>
      <c r="O738" s="247"/>
      <c r="P738" s="247"/>
      <c r="Q738" s="218"/>
      <c r="R738" s="155"/>
      <c r="S738" s="155"/>
      <c r="T738" s="155"/>
      <c r="U738" s="155"/>
      <c r="V738" s="155"/>
      <c r="W738" s="155"/>
      <c r="X738" s="155"/>
      <c r="Y738" s="155"/>
      <c r="Z738" s="155"/>
      <c r="AA738" s="155"/>
      <c r="AB738" s="155"/>
      <c r="AC738" s="155"/>
      <c r="AD738" s="155"/>
      <c r="AE738" s="155"/>
      <c r="AF738" s="155"/>
      <c r="AG738" s="155"/>
      <c r="AH738" s="155"/>
      <c r="AI738" s="155"/>
      <c r="AJ738" s="155"/>
      <c r="AK738" s="155"/>
      <c r="AL738" s="155"/>
      <c r="AM738" s="155"/>
      <c r="AN738" s="155"/>
      <c r="AO738" s="155"/>
      <c r="AP738" s="155"/>
      <c r="AQ738" s="155"/>
      <c r="AR738" s="155"/>
      <c r="AS738" s="155"/>
      <c r="AT738" s="155"/>
      <c r="AU738" s="155"/>
      <c r="AV738" s="155"/>
      <c r="AW738" s="155"/>
      <c r="AX738" s="155"/>
      <c r="AY738" s="155"/>
      <c r="AZ738" s="155"/>
      <c r="BA738" s="155"/>
      <c r="BB738" s="155"/>
      <c r="BC738" s="155"/>
      <c r="BD738" s="155"/>
      <c r="BE738" s="155"/>
      <c r="BF738" s="155"/>
      <c r="BG738" s="155"/>
      <c r="BH738" s="155"/>
      <c r="BI738" s="155"/>
      <c r="BJ738" s="155"/>
      <c r="BK738" s="155"/>
      <c r="BL738" s="155"/>
      <c r="BM738" s="155"/>
      <c r="BN738" s="155"/>
      <c r="BO738" s="155"/>
      <c r="BP738" s="155"/>
      <c r="BQ738" s="155"/>
      <c r="BR738" s="155"/>
      <c r="BS738" s="155"/>
      <c r="BT738" s="155"/>
      <c r="BU738" s="155"/>
      <c r="BV738" s="155"/>
      <c r="BW738" s="155"/>
      <c r="BX738" s="155"/>
      <c r="BY738" s="155"/>
      <c r="BZ738" s="155"/>
      <c r="CA738" s="155"/>
      <c r="CB738" s="155"/>
      <c r="CC738" s="155"/>
      <c r="CD738" s="155"/>
      <c r="CE738" s="155"/>
      <c r="CF738" s="155"/>
      <c r="CG738" s="155"/>
      <c r="CH738" s="155"/>
      <c r="CI738" s="10"/>
    </row>
    <row r="739" spans="1:87" x14ac:dyDescent="0.2">
      <c r="A739" s="8"/>
      <c r="B739" s="218"/>
      <c r="C739" s="218"/>
      <c r="D739" s="155"/>
      <c r="E739" s="155"/>
      <c r="F739" s="155"/>
      <c r="G739" s="155"/>
      <c r="H739" s="230"/>
      <c r="I739" s="257"/>
      <c r="J739" s="257"/>
      <c r="K739" s="218"/>
      <c r="L739" s="218"/>
      <c r="M739" s="247"/>
      <c r="N739" s="247"/>
      <c r="O739" s="247"/>
      <c r="P739" s="247"/>
      <c r="Q739" s="218"/>
      <c r="R739" s="155"/>
      <c r="S739" s="155"/>
      <c r="T739" s="155"/>
      <c r="U739" s="155"/>
      <c r="V739" s="155"/>
      <c r="W739" s="155"/>
      <c r="X739" s="155"/>
      <c r="Y739" s="155"/>
      <c r="Z739" s="155"/>
      <c r="AA739" s="155"/>
      <c r="AB739" s="155"/>
      <c r="AC739" s="155"/>
      <c r="AD739" s="155"/>
      <c r="AE739" s="155"/>
      <c r="AF739" s="155"/>
      <c r="AG739" s="155"/>
      <c r="AH739" s="155"/>
      <c r="AI739" s="155"/>
      <c r="AJ739" s="155"/>
      <c r="AK739" s="155"/>
      <c r="AL739" s="155"/>
      <c r="AM739" s="155"/>
      <c r="AN739" s="155"/>
      <c r="AO739" s="155"/>
      <c r="AP739" s="155"/>
      <c r="AQ739" s="155"/>
      <c r="AR739" s="155"/>
      <c r="AS739" s="155"/>
      <c r="AT739" s="155"/>
      <c r="AU739" s="155"/>
      <c r="AV739" s="155"/>
      <c r="AW739" s="155"/>
      <c r="AX739" s="155"/>
      <c r="AY739" s="155"/>
      <c r="AZ739" s="155"/>
      <c r="BA739" s="155"/>
      <c r="BB739" s="155"/>
      <c r="BC739" s="155"/>
      <c r="BD739" s="155"/>
      <c r="BE739" s="155"/>
      <c r="BF739" s="155"/>
      <c r="BG739" s="155"/>
      <c r="BH739" s="155"/>
      <c r="BI739" s="155"/>
      <c r="BJ739" s="155"/>
      <c r="BK739" s="155"/>
      <c r="BL739" s="155"/>
      <c r="BM739" s="155"/>
      <c r="BN739" s="155"/>
      <c r="BO739" s="155"/>
      <c r="BP739" s="155"/>
      <c r="BQ739" s="155"/>
      <c r="BR739" s="155"/>
      <c r="BS739" s="155"/>
      <c r="BT739" s="155"/>
      <c r="BU739" s="155"/>
      <c r="BV739" s="155"/>
      <c r="BW739" s="155"/>
      <c r="BX739" s="155"/>
      <c r="BY739" s="155"/>
      <c r="BZ739" s="155"/>
      <c r="CA739" s="155"/>
      <c r="CB739" s="155"/>
      <c r="CC739" s="155"/>
      <c r="CD739" s="155"/>
      <c r="CE739" s="155"/>
      <c r="CF739" s="155"/>
      <c r="CG739" s="155"/>
      <c r="CH739" s="155"/>
      <c r="CI739" s="10"/>
    </row>
    <row r="740" spans="1:87" x14ac:dyDescent="0.2">
      <c r="A740" s="8"/>
      <c r="B740" s="218"/>
      <c r="C740" s="218"/>
      <c r="D740" s="155"/>
      <c r="E740" s="155"/>
      <c r="F740" s="155"/>
      <c r="G740" s="155"/>
      <c r="H740" s="230"/>
      <c r="I740" s="257"/>
      <c r="J740" s="257"/>
      <c r="K740" s="218"/>
      <c r="L740" s="218"/>
      <c r="M740" s="247"/>
      <c r="N740" s="247"/>
      <c r="O740" s="247"/>
      <c r="P740" s="247"/>
      <c r="Q740" s="218"/>
      <c r="R740" s="155"/>
      <c r="S740" s="155"/>
      <c r="T740" s="155"/>
      <c r="U740" s="155"/>
      <c r="V740" s="155"/>
      <c r="W740" s="155"/>
      <c r="X740" s="155"/>
      <c r="Y740" s="155"/>
      <c r="Z740" s="155"/>
      <c r="AA740" s="155"/>
      <c r="AB740" s="155"/>
      <c r="AC740" s="155"/>
      <c r="AD740" s="155"/>
      <c r="AE740" s="155"/>
      <c r="AF740" s="155"/>
      <c r="AG740" s="155"/>
      <c r="AH740" s="155"/>
      <c r="AI740" s="155"/>
      <c r="AJ740" s="155"/>
      <c r="AK740" s="155"/>
      <c r="AL740" s="155"/>
      <c r="AM740" s="155"/>
      <c r="AN740" s="155"/>
      <c r="AO740" s="155"/>
      <c r="AP740" s="155"/>
      <c r="AQ740" s="155"/>
      <c r="AR740" s="155"/>
      <c r="AS740" s="155"/>
      <c r="AT740" s="155"/>
      <c r="AU740" s="155"/>
      <c r="AV740" s="155"/>
      <c r="AW740" s="155"/>
      <c r="AX740" s="155"/>
      <c r="AY740" s="155"/>
      <c r="AZ740" s="155"/>
      <c r="BA740" s="155"/>
      <c r="BB740" s="155"/>
      <c r="BC740" s="155"/>
      <c r="BD740" s="155"/>
      <c r="BE740" s="155"/>
      <c r="BF740" s="155"/>
      <c r="BG740" s="155"/>
      <c r="BH740" s="155"/>
      <c r="BI740" s="155"/>
      <c r="BJ740" s="155"/>
      <c r="BK740" s="155"/>
      <c r="BL740" s="155"/>
      <c r="BM740" s="155"/>
      <c r="BN740" s="155"/>
      <c r="BO740" s="155"/>
      <c r="BP740" s="155"/>
      <c r="BQ740" s="155"/>
      <c r="BR740" s="155"/>
      <c r="BS740" s="155"/>
      <c r="BT740" s="155"/>
      <c r="BU740" s="155"/>
      <c r="BV740" s="155"/>
      <c r="BW740" s="155"/>
      <c r="BX740" s="155"/>
      <c r="BY740" s="155"/>
      <c r="BZ740" s="155"/>
      <c r="CA740" s="155"/>
      <c r="CB740" s="155"/>
      <c r="CC740" s="155"/>
      <c r="CD740" s="155"/>
      <c r="CE740" s="155"/>
      <c r="CF740" s="155"/>
      <c r="CG740" s="155"/>
      <c r="CH740" s="155"/>
      <c r="CI740" s="10"/>
    </row>
    <row r="741" spans="1:87" x14ac:dyDescent="0.2">
      <c r="A741" s="8"/>
      <c r="B741" s="218"/>
      <c r="C741" s="218"/>
      <c r="D741" s="155"/>
      <c r="E741" s="155"/>
      <c r="F741" s="155"/>
      <c r="G741" s="155"/>
      <c r="H741" s="230"/>
      <c r="I741" s="257"/>
      <c r="J741" s="257"/>
      <c r="K741" s="218"/>
      <c r="L741" s="218"/>
      <c r="M741" s="247"/>
      <c r="N741" s="247"/>
      <c r="O741" s="247"/>
      <c r="P741" s="247"/>
      <c r="Q741" s="218"/>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c r="AU741" s="155"/>
      <c r="AV741" s="155"/>
      <c r="AW741" s="155"/>
      <c r="AX741" s="155"/>
      <c r="AY741" s="155"/>
      <c r="AZ741" s="155"/>
      <c r="BA741" s="155"/>
      <c r="BB741" s="155"/>
      <c r="BC741" s="155"/>
      <c r="BD741" s="155"/>
      <c r="BE741" s="155"/>
      <c r="BF741" s="155"/>
      <c r="BG741" s="155"/>
      <c r="BH741" s="155"/>
      <c r="BI741" s="155"/>
      <c r="BJ741" s="155"/>
      <c r="BK741" s="155"/>
      <c r="BL741" s="155"/>
      <c r="BM741" s="155"/>
      <c r="BN741" s="155"/>
      <c r="BO741" s="155"/>
      <c r="BP741" s="155"/>
      <c r="BQ741" s="155"/>
      <c r="BR741" s="155"/>
      <c r="BS741" s="155"/>
      <c r="BT741" s="155"/>
      <c r="BU741" s="155"/>
      <c r="BV741" s="155"/>
      <c r="BW741" s="155"/>
      <c r="BX741" s="155"/>
      <c r="BY741" s="155"/>
      <c r="BZ741" s="155"/>
      <c r="CA741" s="155"/>
      <c r="CB741" s="155"/>
      <c r="CC741" s="155"/>
      <c r="CD741" s="155"/>
      <c r="CE741" s="155"/>
      <c r="CF741" s="155"/>
      <c r="CG741" s="155"/>
      <c r="CH741" s="155"/>
      <c r="CI741" s="10"/>
    </row>
    <row r="742" spans="1:87" x14ac:dyDescent="0.2">
      <c r="A742" s="8"/>
      <c r="B742" s="218"/>
      <c r="C742" s="218"/>
      <c r="D742" s="155"/>
      <c r="E742" s="155"/>
      <c r="F742" s="155"/>
      <c r="G742" s="155"/>
      <c r="H742" s="230"/>
      <c r="I742" s="257"/>
      <c r="J742" s="257"/>
      <c r="K742" s="218"/>
      <c r="L742" s="218"/>
      <c r="M742" s="247"/>
      <c r="N742" s="247"/>
      <c r="O742" s="247"/>
      <c r="P742" s="247"/>
      <c r="Q742" s="218"/>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c r="BH742" s="155"/>
      <c r="BI742" s="155"/>
      <c r="BJ742" s="155"/>
      <c r="BK742" s="155"/>
      <c r="BL742" s="155"/>
      <c r="BM742" s="155"/>
      <c r="BN742" s="155"/>
      <c r="BO742" s="155"/>
      <c r="BP742" s="155"/>
      <c r="BQ742" s="155"/>
      <c r="BR742" s="155"/>
      <c r="BS742" s="155"/>
      <c r="BT742" s="155"/>
      <c r="BU742" s="155"/>
      <c r="BV742" s="155"/>
      <c r="BW742" s="155"/>
      <c r="BX742" s="155"/>
      <c r="BY742" s="155"/>
      <c r="BZ742" s="155"/>
      <c r="CA742" s="155"/>
      <c r="CB742" s="155"/>
      <c r="CC742" s="155"/>
      <c r="CD742" s="155"/>
      <c r="CE742" s="155"/>
      <c r="CF742" s="155"/>
      <c r="CG742" s="155"/>
      <c r="CH742" s="155"/>
      <c r="CI742" s="10"/>
    </row>
    <row r="743" spans="1:87" x14ac:dyDescent="0.2">
      <c r="A743" s="8"/>
      <c r="B743" s="218"/>
      <c r="C743" s="218"/>
      <c r="D743" s="155"/>
      <c r="E743" s="155"/>
      <c r="F743" s="155"/>
      <c r="G743" s="155"/>
      <c r="H743" s="230"/>
      <c r="I743" s="257"/>
      <c r="J743" s="257"/>
      <c r="K743" s="218"/>
      <c r="L743" s="218"/>
      <c r="M743" s="247"/>
      <c r="N743" s="247"/>
      <c r="O743" s="247"/>
      <c r="P743" s="247"/>
      <c r="Q743" s="218"/>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c r="AU743" s="155"/>
      <c r="AV743" s="155"/>
      <c r="AW743" s="155"/>
      <c r="AX743" s="155"/>
      <c r="AY743" s="155"/>
      <c r="AZ743" s="155"/>
      <c r="BA743" s="155"/>
      <c r="BB743" s="155"/>
      <c r="BC743" s="155"/>
      <c r="BD743" s="155"/>
      <c r="BE743" s="155"/>
      <c r="BF743" s="155"/>
      <c r="BG743" s="155"/>
      <c r="BH743" s="155"/>
      <c r="BI743" s="155"/>
      <c r="BJ743" s="155"/>
      <c r="BK743" s="155"/>
      <c r="BL743" s="155"/>
      <c r="BM743" s="155"/>
      <c r="BN743" s="155"/>
      <c r="BO743" s="155"/>
      <c r="BP743" s="155"/>
      <c r="BQ743" s="155"/>
      <c r="BR743" s="155"/>
      <c r="BS743" s="155"/>
      <c r="BT743" s="155"/>
      <c r="BU743" s="155"/>
      <c r="BV743" s="155"/>
      <c r="BW743" s="155"/>
      <c r="BX743" s="155"/>
      <c r="BY743" s="155"/>
      <c r="BZ743" s="155"/>
      <c r="CA743" s="155"/>
      <c r="CB743" s="155"/>
      <c r="CC743" s="155"/>
      <c r="CD743" s="155"/>
      <c r="CE743" s="155"/>
      <c r="CF743" s="155"/>
      <c r="CG743" s="155"/>
      <c r="CH743" s="155"/>
      <c r="CI743" s="10"/>
    </row>
    <row r="744" spans="1:87" x14ac:dyDescent="0.2">
      <c r="A744" s="8"/>
      <c r="B744" s="218"/>
      <c r="C744" s="218"/>
      <c r="D744" s="155"/>
      <c r="E744" s="155"/>
      <c r="F744" s="155"/>
      <c r="G744" s="155"/>
      <c r="H744" s="230"/>
      <c r="I744" s="257"/>
      <c r="J744" s="257"/>
      <c r="K744" s="218"/>
      <c r="L744" s="218"/>
      <c r="M744" s="247"/>
      <c r="N744" s="247"/>
      <c r="O744" s="247"/>
      <c r="P744" s="247"/>
      <c r="Q744" s="218"/>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c r="AU744" s="155"/>
      <c r="AV744" s="155"/>
      <c r="AW744" s="155"/>
      <c r="AX744" s="155"/>
      <c r="AY744" s="155"/>
      <c r="AZ744" s="155"/>
      <c r="BA744" s="155"/>
      <c r="BB744" s="155"/>
      <c r="BC744" s="155"/>
      <c r="BD744" s="155"/>
      <c r="BE744" s="155"/>
      <c r="BF744" s="155"/>
      <c r="BG744" s="155"/>
      <c r="BH744" s="155"/>
      <c r="BI744" s="155"/>
      <c r="BJ744" s="155"/>
      <c r="BK744" s="155"/>
      <c r="BL744" s="155"/>
      <c r="BM744" s="155"/>
      <c r="BN744" s="155"/>
      <c r="BO744" s="155"/>
      <c r="BP744" s="155"/>
      <c r="BQ744" s="155"/>
      <c r="BR744" s="155"/>
      <c r="BS744" s="155"/>
      <c r="BT744" s="155"/>
      <c r="BU744" s="155"/>
      <c r="BV744" s="155"/>
      <c r="BW744" s="155"/>
      <c r="BX744" s="155"/>
      <c r="BY744" s="155"/>
      <c r="BZ744" s="155"/>
      <c r="CA744" s="155"/>
      <c r="CB744" s="155"/>
      <c r="CC744" s="155"/>
      <c r="CD744" s="155"/>
      <c r="CE744" s="155"/>
      <c r="CF744" s="155"/>
      <c r="CG744" s="155"/>
      <c r="CH744" s="155"/>
      <c r="CI744" s="10"/>
    </row>
    <row r="745" spans="1:87" x14ac:dyDescent="0.2">
      <c r="A745" s="8"/>
      <c r="B745" s="218"/>
      <c r="C745" s="218"/>
      <c r="D745" s="155"/>
      <c r="E745" s="155"/>
      <c r="F745" s="155"/>
      <c r="G745" s="155"/>
      <c r="H745" s="230"/>
      <c r="I745" s="257"/>
      <c r="J745" s="257"/>
      <c r="K745" s="218"/>
      <c r="L745" s="218"/>
      <c r="M745" s="247"/>
      <c r="N745" s="247"/>
      <c r="O745" s="247"/>
      <c r="P745" s="247"/>
      <c r="Q745" s="218"/>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c r="AU745" s="155"/>
      <c r="AV745" s="155"/>
      <c r="AW745" s="155"/>
      <c r="AX745" s="155"/>
      <c r="AY745" s="155"/>
      <c r="AZ745" s="155"/>
      <c r="BA745" s="155"/>
      <c r="BB745" s="155"/>
      <c r="BC745" s="155"/>
      <c r="BD745" s="155"/>
      <c r="BE745" s="155"/>
      <c r="BF745" s="155"/>
      <c r="BG745" s="155"/>
      <c r="BH745" s="155"/>
      <c r="BI745" s="155"/>
      <c r="BJ745" s="155"/>
      <c r="BK745" s="155"/>
      <c r="BL745" s="155"/>
      <c r="BM745" s="155"/>
      <c r="BN745" s="155"/>
      <c r="BO745" s="155"/>
      <c r="BP745" s="155"/>
      <c r="BQ745" s="155"/>
      <c r="BR745" s="155"/>
      <c r="BS745" s="155"/>
      <c r="BT745" s="155"/>
      <c r="BU745" s="155"/>
      <c r="BV745" s="155"/>
      <c r="BW745" s="155"/>
      <c r="BX745" s="155"/>
      <c r="BY745" s="155"/>
      <c r="BZ745" s="155"/>
      <c r="CA745" s="155"/>
      <c r="CB745" s="155"/>
      <c r="CC745" s="155"/>
      <c r="CD745" s="155"/>
      <c r="CE745" s="155"/>
      <c r="CF745" s="155"/>
      <c r="CG745" s="155"/>
      <c r="CH745" s="155"/>
      <c r="CI745" s="10"/>
    </row>
    <row r="746" spans="1:87" x14ac:dyDescent="0.2">
      <c r="A746" s="8"/>
      <c r="B746" s="218"/>
      <c r="C746" s="218"/>
      <c r="D746" s="155"/>
      <c r="E746" s="155"/>
      <c r="F746" s="155"/>
      <c r="G746" s="155"/>
      <c r="H746" s="230"/>
      <c r="I746" s="257"/>
      <c r="J746" s="257"/>
      <c r="K746" s="218"/>
      <c r="L746" s="218"/>
      <c r="M746" s="247"/>
      <c r="N746" s="247"/>
      <c r="O746" s="247"/>
      <c r="P746" s="247"/>
      <c r="Q746" s="218"/>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c r="AU746" s="155"/>
      <c r="AV746" s="155"/>
      <c r="AW746" s="155"/>
      <c r="AX746" s="155"/>
      <c r="AY746" s="155"/>
      <c r="AZ746" s="155"/>
      <c r="BA746" s="155"/>
      <c r="BB746" s="155"/>
      <c r="BC746" s="155"/>
      <c r="BD746" s="155"/>
      <c r="BE746" s="155"/>
      <c r="BF746" s="155"/>
      <c r="BG746" s="155"/>
      <c r="BH746" s="155"/>
      <c r="BI746" s="155"/>
      <c r="BJ746" s="155"/>
      <c r="BK746" s="155"/>
      <c r="BL746" s="155"/>
      <c r="BM746" s="155"/>
      <c r="BN746" s="155"/>
      <c r="BO746" s="155"/>
      <c r="BP746" s="155"/>
      <c r="BQ746" s="155"/>
      <c r="BR746" s="155"/>
      <c r="BS746" s="155"/>
      <c r="BT746" s="155"/>
      <c r="BU746" s="155"/>
      <c r="BV746" s="155"/>
      <c r="BW746" s="155"/>
      <c r="BX746" s="155"/>
      <c r="BY746" s="155"/>
      <c r="BZ746" s="155"/>
      <c r="CA746" s="155"/>
      <c r="CB746" s="155"/>
      <c r="CC746" s="155"/>
      <c r="CD746" s="155"/>
      <c r="CE746" s="155"/>
      <c r="CF746" s="155"/>
      <c r="CG746" s="155"/>
      <c r="CH746" s="155"/>
      <c r="CI746" s="10"/>
    </row>
    <row r="747" spans="1:87" x14ac:dyDescent="0.2">
      <c r="A747" s="8"/>
      <c r="B747" s="218"/>
      <c r="C747" s="218"/>
      <c r="D747" s="155"/>
      <c r="E747" s="155"/>
      <c r="F747" s="155"/>
      <c r="G747" s="155"/>
      <c r="H747" s="230"/>
      <c r="I747" s="257"/>
      <c r="J747" s="257"/>
      <c r="K747" s="218"/>
      <c r="L747" s="218"/>
      <c r="M747" s="247"/>
      <c r="N747" s="247"/>
      <c r="O747" s="247"/>
      <c r="P747" s="247"/>
      <c r="Q747" s="218"/>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c r="AU747" s="155"/>
      <c r="AV747" s="155"/>
      <c r="AW747" s="155"/>
      <c r="AX747" s="155"/>
      <c r="AY747" s="155"/>
      <c r="AZ747" s="155"/>
      <c r="BA747" s="155"/>
      <c r="BB747" s="155"/>
      <c r="BC747" s="155"/>
      <c r="BD747" s="155"/>
      <c r="BE747" s="155"/>
      <c r="BF747" s="155"/>
      <c r="BG747" s="155"/>
      <c r="BH747" s="155"/>
      <c r="BI747" s="155"/>
      <c r="BJ747" s="155"/>
      <c r="BK747" s="155"/>
      <c r="BL747" s="155"/>
      <c r="BM747" s="155"/>
      <c r="BN747" s="155"/>
      <c r="BO747" s="155"/>
      <c r="BP747" s="155"/>
      <c r="BQ747" s="155"/>
      <c r="BR747" s="155"/>
      <c r="BS747" s="155"/>
      <c r="BT747" s="155"/>
      <c r="BU747" s="155"/>
      <c r="BV747" s="155"/>
      <c r="BW747" s="155"/>
      <c r="BX747" s="155"/>
      <c r="BY747" s="155"/>
      <c r="BZ747" s="155"/>
      <c r="CA747" s="155"/>
      <c r="CB747" s="155"/>
      <c r="CC747" s="155"/>
      <c r="CD747" s="155"/>
      <c r="CE747" s="155"/>
      <c r="CF747" s="155"/>
      <c r="CG747" s="155"/>
      <c r="CH747" s="155"/>
      <c r="CI747" s="10"/>
    </row>
    <row r="748" spans="1:87" x14ac:dyDescent="0.2">
      <c r="A748" s="8"/>
      <c r="B748" s="218"/>
      <c r="C748" s="218"/>
      <c r="D748" s="155"/>
      <c r="E748" s="155"/>
      <c r="F748" s="155"/>
      <c r="G748" s="155"/>
      <c r="H748" s="230"/>
      <c r="I748" s="257"/>
      <c r="J748" s="257"/>
      <c r="K748" s="218"/>
      <c r="L748" s="218"/>
      <c r="M748" s="247"/>
      <c r="N748" s="247"/>
      <c r="O748" s="247"/>
      <c r="P748" s="247"/>
      <c r="Q748" s="218"/>
      <c r="R748" s="155"/>
      <c r="S748" s="155"/>
      <c r="T748" s="155"/>
      <c r="U748" s="155"/>
      <c r="V748" s="155"/>
      <c r="W748" s="155"/>
      <c r="X748" s="155"/>
      <c r="Y748" s="155"/>
      <c r="Z748" s="155"/>
      <c r="AA748" s="155"/>
      <c r="AB748" s="155"/>
      <c r="AC748" s="155"/>
      <c r="AD748" s="155"/>
      <c r="AE748" s="155"/>
      <c r="AF748" s="155"/>
      <c r="AG748" s="155"/>
      <c r="AH748" s="155"/>
      <c r="AI748" s="155"/>
      <c r="AJ748" s="155"/>
      <c r="AK748" s="155"/>
      <c r="AL748" s="155"/>
      <c r="AM748" s="155"/>
      <c r="AN748" s="155"/>
      <c r="AO748" s="155"/>
      <c r="AP748" s="155"/>
      <c r="AQ748" s="155"/>
      <c r="AR748" s="155"/>
      <c r="AS748" s="155"/>
      <c r="AT748" s="155"/>
      <c r="AU748" s="155"/>
      <c r="AV748" s="155"/>
      <c r="AW748" s="155"/>
      <c r="AX748" s="155"/>
      <c r="AY748" s="155"/>
      <c r="AZ748" s="155"/>
      <c r="BA748" s="155"/>
      <c r="BB748" s="155"/>
      <c r="BC748" s="155"/>
      <c r="BD748" s="155"/>
      <c r="BE748" s="155"/>
      <c r="BF748" s="155"/>
      <c r="BG748" s="155"/>
      <c r="BH748" s="155"/>
      <c r="BI748" s="155"/>
      <c r="BJ748" s="155"/>
      <c r="BK748" s="155"/>
      <c r="BL748" s="155"/>
      <c r="BM748" s="155"/>
      <c r="BN748" s="155"/>
      <c r="BO748" s="155"/>
      <c r="BP748" s="155"/>
      <c r="BQ748" s="155"/>
      <c r="BR748" s="155"/>
      <c r="BS748" s="155"/>
      <c r="BT748" s="155"/>
      <c r="BU748" s="155"/>
      <c r="BV748" s="155"/>
      <c r="BW748" s="155"/>
      <c r="BX748" s="155"/>
      <c r="BY748" s="155"/>
      <c r="BZ748" s="155"/>
      <c r="CA748" s="155"/>
      <c r="CB748" s="155"/>
      <c r="CC748" s="155"/>
      <c r="CD748" s="155"/>
      <c r="CE748" s="155"/>
      <c r="CF748" s="155"/>
      <c r="CG748" s="155"/>
      <c r="CH748" s="155"/>
      <c r="CI748" s="10"/>
    </row>
    <row r="749" spans="1:87" x14ac:dyDescent="0.2">
      <c r="A749" s="8"/>
      <c r="B749" s="218"/>
      <c r="C749" s="218"/>
      <c r="D749" s="155"/>
      <c r="E749" s="155"/>
      <c r="F749" s="155"/>
      <c r="G749" s="155"/>
      <c r="H749" s="230"/>
      <c r="I749" s="257"/>
      <c r="J749" s="257"/>
      <c r="K749" s="218"/>
      <c r="L749" s="218"/>
      <c r="M749" s="247"/>
      <c r="N749" s="247"/>
      <c r="O749" s="247"/>
      <c r="P749" s="247"/>
      <c r="Q749" s="218"/>
      <c r="R749" s="155"/>
      <c r="S749" s="155"/>
      <c r="T749" s="155"/>
      <c r="U749" s="155"/>
      <c r="V749" s="155"/>
      <c r="W749" s="155"/>
      <c r="X749" s="155"/>
      <c r="Y749" s="155"/>
      <c r="Z749" s="155"/>
      <c r="AA749" s="155"/>
      <c r="AB749" s="155"/>
      <c r="AC749" s="155"/>
      <c r="AD749" s="155"/>
      <c r="AE749" s="155"/>
      <c r="AF749" s="155"/>
      <c r="AG749" s="155"/>
      <c r="AH749" s="155"/>
      <c r="AI749" s="155"/>
      <c r="AJ749" s="155"/>
      <c r="AK749" s="155"/>
      <c r="AL749" s="155"/>
      <c r="AM749" s="155"/>
      <c r="AN749" s="155"/>
      <c r="AO749" s="155"/>
      <c r="AP749" s="155"/>
      <c r="AQ749" s="155"/>
      <c r="AR749" s="155"/>
      <c r="AS749" s="155"/>
      <c r="AT749" s="155"/>
      <c r="AU749" s="155"/>
      <c r="AV749" s="155"/>
      <c r="AW749" s="155"/>
      <c r="AX749" s="155"/>
      <c r="AY749" s="155"/>
      <c r="AZ749" s="155"/>
      <c r="BA749" s="155"/>
      <c r="BB749" s="155"/>
      <c r="BC749" s="155"/>
      <c r="BD749" s="155"/>
      <c r="BE749" s="155"/>
      <c r="BF749" s="155"/>
      <c r="BG749" s="155"/>
      <c r="BH749" s="155"/>
      <c r="BI749" s="155"/>
      <c r="BJ749" s="155"/>
      <c r="BK749" s="155"/>
      <c r="BL749" s="155"/>
      <c r="BM749" s="155"/>
      <c r="BN749" s="155"/>
      <c r="BO749" s="155"/>
      <c r="BP749" s="155"/>
      <c r="BQ749" s="155"/>
      <c r="BR749" s="155"/>
      <c r="BS749" s="155"/>
      <c r="BT749" s="155"/>
      <c r="BU749" s="155"/>
      <c r="BV749" s="155"/>
      <c r="BW749" s="155"/>
      <c r="BX749" s="155"/>
      <c r="BY749" s="155"/>
      <c r="BZ749" s="155"/>
      <c r="CA749" s="155"/>
      <c r="CB749" s="155"/>
      <c r="CC749" s="155"/>
      <c r="CD749" s="155"/>
      <c r="CE749" s="155"/>
      <c r="CF749" s="155"/>
      <c r="CG749" s="155"/>
      <c r="CH749" s="155"/>
      <c r="CI749" s="10"/>
    </row>
    <row r="750" spans="1:87" x14ac:dyDescent="0.2">
      <c r="A750" s="8"/>
      <c r="B750" s="218"/>
      <c r="C750" s="218"/>
      <c r="D750" s="155"/>
      <c r="E750" s="155"/>
      <c r="F750" s="155"/>
      <c r="G750" s="155"/>
      <c r="H750" s="230"/>
      <c r="I750" s="257"/>
      <c r="J750" s="257"/>
      <c r="K750" s="218"/>
      <c r="L750" s="218"/>
      <c r="M750" s="247"/>
      <c r="N750" s="247"/>
      <c r="O750" s="247"/>
      <c r="P750" s="247"/>
      <c r="Q750" s="218"/>
      <c r="R750" s="155"/>
      <c r="S750" s="155"/>
      <c r="T750" s="155"/>
      <c r="U750" s="155"/>
      <c r="V750" s="155"/>
      <c r="W750" s="155"/>
      <c r="X750" s="155"/>
      <c r="Y750" s="155"/>
      <c r="Z750" s="155"/>
      <c r="AA750" s="155"/>
      <c r="AB750" s="155"/>
      <c r="AC750" s="155"/>
      <c r="AD750" s="155"/>
      <c r="AE750" s="155"/>
      <c r="AF750" s="155"/>
      <c r="AG750" s="155"/>
      <c r="AH750" s="155"/>
      <c r="AI750" s="155"/>
      <c r="AJ750" s="155"/>
      <c r="AK750" s="155"/>
      <c r="AL750" s="155"/>
      <c r="AM750" s="155"/>
      <c r="AN750" s="155"/>
      <c r="AO750" s="155"/>
      <c r="AP750" s="155"/>
      <c r="AQ750" s="155"/>
      <c r="AR750" s="155"/>
      <c r="AS750" s="155"/>
      <c r="AT750" s="155"/>
      <c r="AU750" s="155"/>
      <c r="AV750" s="155"/>
      <c r="AW750" s="155"/>
      <c r="AX750" s="155"/>
      <c r="AY750" s="155"/>
      <c r="AZ750" s="155"/>
      <c r="BA750" s="155"/>
      <c r="BB750" s="155"/>
      <c r="BC750" s="155"/>
      <c r="BD750" s="155"/>
      <c r="BE750" s="155"/>
      <c r="BF750" s="155"/>
      <c r="BG750" s="155"/>
      <c r="BH750" s="155"/>
      <c r="BI750" s="155"/>
      <c r="BJ750" s="155"/>
      <c r="BK750" s="155"/>
      <c r="BL750" s="155"/>
      <c r="BM750" s="155"/>
      <c r="BN750" s="155"/>
      <c r="BO750" s="155"/>
      <c r="BP750" s="155"/>
      <c r="BQ750" s="155"/>
      <c r="BR750" s="155"/>
      <c r="BS750" s="155"/>
      <c r="BT750" s="155"/>
      <c r="BU750" s="155"/>
      <c r="BV750" s="155"/>
      <c r="BW750" s="155"/>
      <c r="BX750" s="155"/>
      <c r="BY750" s="155"/>
      <c r="BZ750" s="155"/>
      <c r="CA750" s="155"/>
      <c r="CB750" s="155"/>
      <c r="CC750" s="155"/>
      <c r="CD750" s="155"/>
      <c r="CE750" s="155"/>
      <c r="CF750" s="155"/>
      <c r="CG750" s="155"/>
      <c r="CH750" s="155"/>
      <c r="CI750" s="10"/>
    </row>
    <row r="751" spans="1:87" x14ac:dyDescent="0.2">
      <c r="A751" s="8"/>
      <c r="B751" s="218"/>
      <c r="C751" s="218"/>
      <c r="D751" s="155"/>
      <c r="E751" s="155"/>
      <c r="F751" s="155"/>
      <c r="G751" s="155"/>
      <c r="H751" s="230"/>
      <c r="I751" s="257"/>
      <c r="J751" s="257"/>
      <c r="K751" s="218"/>
      <c r="L751" s="218"/>
      <c r="M751" s="247"/>
      <c r="N751" s="247"/>
      <c r="O751" s="247"/>
      <c r="P751" s="247"/>
      <c r="Q751" s="218"/>
      <c r="R751" s="155"/>
      <c r="S751" s="155"/>
      <c r="T751" s="155"/>
      <c r="U751" s="155"/>
      <c r="V751" s="155"/>
      <c r="W751" s="155"/>
      <c r="X751" s="155"/>
      <c r="Y751" s="155"/>
      <c r="Z751" s="155"/>
      <c r="AA751" s="155"/>
      <c r="AB751" s="155"/>
      <c r="AC751" s="155"/>
      <c r="AD751" s="155"/>
      <c r="AE751" s="155"/>
      <c r="AF751" s="155"/>
      <c r="AG751" s="155"/>
      <c r="AH751" s="155"/>
      <c r="AI751" s="155"/>
      <c r="AJ751" s="155"/>
      <c r="AK751" s="155"/>
      <c r="AL751" s="155"/>
      <c r="AM751" s="155"/>
      <c r="AN751" s="155"/>
      <c r="AO751" s="155"/>
      <c r="AP751" s="155"/>
      <c r="AQ751" s="155"/>
      <c r="AR751" s="155"/>
      <c r="AS751" s="155"/>
      <c r="AT751" s="155"/>
      <c r="AU751" s="155"/>
      <c r="AV751" s="155"/>
      <c r="AW751" s="155"/>
      <c r="AX751" s="155"/>
      <c r="AY751" s="155"/>
      <c r="AZ751" s="155"/>
      <c r="BA751" s="155"/>
      <c r="BB751" s="155"/>
      <c r="BC751" s="155"/>
      <c r="BD751" s="155"/>
      <c r="BE751" s="155"/>
      <c r="BF751" s="155"/>
      <c r="BG751" s="155"/>
      <c r="BH751" s="155"/>
      <c r="BI751" s="155"/>
      <c r="BJ751" s="155"/>
      <c r="BK751" s="155"/>
      <c r="BL751" s="155"/>
      <c r="BM751" s="155"/>
      <c r="BN751" s="155"/>
      <c r="BO751" s="155"/>
      <c r="BP751" s="155"/>
      <c r="BQ751" s="155"/>
      <c r="BR751" s="155"/>
      <c r="BS751" s="155"/>
      <c r="BT751" s="155"/>
      <c r="BU751" s="155"/>
      <c r="BV751" s="155"/>
      <c r="BW751" s="155"/>
      <c r="BX751" s="155"/>
      <c r="BY751" s="155"/>
      <c r="BZ751" s="155"/>
      <c r="CA751" s="155"/>
      <c r="CB751" s="155"/>
      <c r="CC751" s="155"/>
      <c r="CD751" s="155"/>
      <c r="CE751" s="155"/>
      <c r="CF751" s="155"/>
      <c r="CG751" s="155"/>
      <c r="CH751" s="155"/>
      <c r="CI751" s="10"/>
    </row>
    <row r="752" spans="1:87" x14ac:dyDescent="0.2">
      <c r="A752" s="8"/>
      <c r="B752" s="218"/>
      <c r="C752" s="218"/>
      <c r="D752" s="155"/>
      <c r="E752" s="155"/>
      <c r="F752" s="155"/>
      <c r="G752" s="155"/>
      <c r="H752" s="230"/>
      <c r="I752" s="257"/>
      <c r="J752" s="257"/>
      <c r="K752" s="218"/>
      <c r="L752" s="218"/>
      <c r="M752" s="247"/>
      <c r="N752" s="247"/>
      <c r="O752" s="247"/>
      <c r="P752" s="247"/>
      <c r="Q752" s="218"/>
      <c r="R752" s="155"/>
      <c r="S752" s="155"/>
      <c r="T752" s="155"/>
      <c r="U752" s="155"/>
      <c r="V752" s="155"/>
      <c r="W752" s="155"/>
      <c r="X752" s="155"/>
      <c r="Y752" s="155"/>
      <c r="Z752" s="155"/>
      <c r="AA752" s="155"/>
      <c r="AB752" s="155"/>
      <c r="AC752" s="155"/>
      <c r="AD752" s="155"/>
      <c r="AE752" s="155"/>
      <c r="AF752" s="155"/>
      <c r="AG752" s="155"/>
      <c r="AH752" s="155"/>
      <c r="AI752" s="155"/>
      <c r="AJ752" s="155"/>
      <c r="AK752" s="155"/>
      <c r="AL752" s="155"/>
      <c r="AM752" s="155"/>
      <c r="AN752" s="155"/>
      <c r="AO752" s="155"/>
      <c r="AP752" s="155"/>
      <c r="AQ752" s="155"/>
      <c r="AR752" s="155"/>
      <c r="AS752" s="155"/>
      <c r="AT752" s="155"/>
      <c r="AU752" s="155"/>
      <c r="AV752" s="155"/>
      <c r="AW752" s="155"/>
      <c r="AX752" s="155"/>
      <c r="AY752" s="155"/>
      <c r="AZ752" s="155"/>
      <c r="BA752" s="155"/>
      <c r="BB752" s="155"/>
      <c r="BC752" s="155"/>
      <c r="BD752" s="155"/>
      <c r="BE752" s="155"/>
      <c r="BF752" s="155"/>
      <c r="BG752" s="155"/>
      <c r="BH752" s="155"/>
      <c r="BI752" s="155"/>
      <c r="BJ752" s="155"/>
      <c r="BK752" s="155"/>
      <c r="BL752" s="155"/>
      <c r="BM752" s="155"/>
      <c r="BN752" s="155"/>
      <c r="BO752" s="155"/>
      <c r="BP752" s="155"/>
      <c r="BQ752" s="155"/>
      <c r="BR752" s="155"/>
      <c r="BS752" s="155"/>
      <c r="BT752" s="155"/>
      <c r="BU752" s="155"/>
      <c r="BV752" s="155"/>
      <c r="BW752" s="155"/>
      <c r="BX752" s="155"/>
      <c r="BY752" s="155"/>
      <c r="BZ752" s="155"/>
      <c r="CA752" s="155"/>
      <c r="CB752" s="155"/>
      <c r="CC752" s="155"/>
      <c r="CD752" s="155"/>
      <c r="CE752" s="155"/>
      <c r="CF752" s="155"/>
      <c r="CG752" s="155"/>
      <c r="CH752" s="155"/>
      <c r="CI752" s="10"/>
    </row>
    <row r="753" spans="1:87" x14ac:dyDescent="0.2">
      <c r="A753" s="8"/>
      <c r="B753" s="218"/>
      <c r="C753" s="218"/>
      <c r="D753" s="155"/>
      <c r="E753" s="155"/>
      <c r="F753" s="155"/>
      <c r="G753" s="155"/>
      <c r="H753" s="230"/>
      <c r="I753" s="257"/>
      <c r="J753" s="257"/>
      <c r="K753" s="218"/>
      <c r="L753" s="218"/>
      <c r="M753" s="247"/>
      <c r="N753" s="247"/>
      <c r="O753" s="247"/>
      <c r="P753" s="247"/>
      <c r="Q753" s="218"/>
      <c r="R753" s="155"/>
      <c r="S753" s="155"/>
      <c r="T753" s="155"/>
      <c r="U753" s="155"/>
      <c r="V753" s="155"/>
      <c r="W753" s="155"/>
      <c r="X753" s="155"/>
      <c r="Y753" s="155"/>
      <c r="Z753" s="155"/>
      <c r="AA753" s="155"/>
      <c r="AB753" s="155"/>
      <c r="AC753" s="155"/>
      <c r="AD753" s="155"/>
      <c r="AE753" s="155"/>
      <c r="AF753" s="155"/>
      <c r="AG753" s="155"/>
      <c r="AH753" s="155"/>
      <c r="AI753" s="155"/>
      <c r="AJ753" s="155"/>
      <c r="AK753" s="155"/>
      <c r="AL753" s="155"/>
      <c r="AM753" s="155"/>
      <c r="AN753" s="155"/>
      <c r="AO753" s="155"/>
      <c r="AP753" s="155"/>
      <c r="AQ753" s="155"/>
      <c r="AR753" s="155"/>
      <c r="AS753" s="155"/>
      <c r="AT753" s="155"/>
      <c r="AU753" s="155"/>
      <c r="AV753" s="155"/>
      <c r="AW753" s="155"/>
      <c r="AX753" s="155"/>
      <c r="AY753" s="155"/>
      <c r="AZ753" s="155"/>
      <c r="BA753" s="155"/>
      <c r="BB753" s="155"/>
      <c r="BC753" s="155"/>
      <c r="BD753" s="155"/>
      <c r="BE753" s="155"/>
      <c r="BF753" s="155"/>
      <c r="BG753" s="155"/>
      <c r="BH753" s="155"/>
      <c r="BI753" s="155"/>
      <c r="BJ753" s="155"/>
      <c r="BK753" s="155"/>
      <c r="BL753" s="155"/>
      <c r="BM753" s="155"/>
      <c r="BN753" s="155"/>
      <c r="BO753" s="155"/>
      <c r="BP753" s="155"/>
      <c r="BQ753" s="155"/>
      <c r="BR753" s="155"/>
      <c r="BS753" s="155"/>
      <c r="BT753" s="155"/>
      <c r="BU753" s="155"/>
      <c r="BV753" s="155"/>
      <c r="BW753" s="155"/>
      <c r="BX753" s="155"/>
      <c r="BY753" s="155"/>
      <c r="BZ753" s="155"/>
      <c r="CA753" s="155"/>
      <c r="CB753" s="155"/>
      <c r="CC753" s="155"/>
      <c r="CD753" s="155"/>
      <c r="CE753" s="155"/>
      <c r="CF753" s="155"/>
      <c r="CG753" s="155"/>
      <c r="CH753" s="155"/>
      <c r="CI753" s="10"/>
    </row>
    <row r="754" spans="1:87" x14ac:dyDescent="0.2">
      <c r="A754" s="8"/>
      <c r="B754" s="218"/>
      <c r="C754" s="218"/>
      <c r="D754" s="155"/>
      <c r="E754" s="155"/>
      <c r="F754" s="155"/>
      <c r="G754" s="155"/>
      <c r="H754" s="230"/>
      <c r="I754" s="257"/>
      <c r="J754" s="257"/>
      <c r="K754" s="218"/>
      <c r="L754" s="218"/>
      <c r="M754" s="247"/>
      <c r="N754" s="247"/>
      <c r="O754" s="247"/>
      <c r="P754" s="247"/>
      <c r="Q754" s="218"/>
      <c r="R754" s="155"/>
      <c r="S754" s="155"/>
      <c r="T754" s="155"/>
      <c r="U754" s="155"/>
      <c r="V754" s="155"/>
      <c r="W754" s="155"/>
      <c r="X754" s="155"/>
      <c r="Y754" s="155"/>
      <c r="Z754" s="155"/>
      <c r="AA754" s="155"/>
      <c r="AB754" s="155"/>
      <c r="AC754" s="155"/>
      <c r="AD754" s="155"/>
      <c r="AE754" s="155"/>
      <c r="AF754" s="155"/>
      <c r="AG754" s="155"/>
      <c r="AH754" s="155"/>
      <c r="AI754" s="155"/>
      <c r="AJ754" s="155"/>
      <c r="AK754" s="155"/>
      <c r="AL754" s="155"/>
      <c r="AM754" s="155"/>
      <c r="AN754" s="155"/>
      <c r="AO754" s="155"/>
      <c r="AP754" s="155"/>
      <c r="AQ754" s="155"/>
      <c r="AR754" s="155"/>
      <c r="AS754" s="155"/>
      <c r="AT754" s="155"/>
      <c r="AU754" s="155"/>
      <c r="AV754" s="155"/>
      <c r="AW754" s="155"/>
      <c r="AX754" s="155"/>
      <c r="AY754" s="155"/>
      <c r="AZ754" s="155"/>
      <c r="BA754" s="155"/>
      <c r="BB754" s="155"/>
      <c r="BC754" s="155"/>
      <c r="BD754" s="155"/>
      <c r="BE754" s="155"/>
      <c r="BF754" s="155"/>
      <c r="BG754" s="155"/>
      <c r="BH754" s="155"/>
      <c r="BI754" s="155"/>
      <c r="BJ754" s="155"/>
      <c r="BK754" s="155"/>
      <c r="BL754" s="155"/>
      <c r="BM754" s="155"/>
      <c r="BN754" s="155"/>
      <c r="BO754" s="155"/>
      <c r="BP754" s="155"/>
      <c r="BQ754" s="155"/>
      <c r="BR754" s="155"/>
      <c r="BS754" s="155"/>
      <c r="BT754" s="155"/>
      <c r="BU754" s="155"/>
      <c r="BV754" s="155"/>
      <c r="BW754" s="155"/>
      <c r="BX754" s="155"/>
      <c r="BY754" s="155"/>
      <c r="BZ754" s="155"/>
      <c r="CA754" s="155"/>
      <c r="CB754" s="155"/>
      <c r="CC754" s="155"/>
      <c r="CD754" s="155"/>
      <c r="CE754" s="155"/>
      <c r="CF754" s="155"/>
      <c r="CG754" s="155"/>
      <c r="CH754" s="155"/>
      <c r="CI754" s="10"/>
    </row>
    <row r="755" spans="1:87" x14ac:dyDescent="0.2">
      <c r="A755" s="8"/>
      <c r="B755" s="218"/>
      <c r="C755" s="218"/>
      <c r="D755" s="155"/>
      <c r="E755" s="155"/>
      <c r="F755" s="155"/>
      <c r="G755" s="155"/>
      <c r="H755" s="230"/>
      <c r="I755" s="257"/>
      <c r="J755" s="257"/>
      <c r="K755" s="218"/>
      <c r="L755" s="218"/>
      <c r="M755" s="247"/>
      <c r="N755" s="247"/>
      <c r="O755" s="247"/>
      <c r="P755" s="247"/>
      <c r="Q755" s="218"/>
      <c r="R755" s="155"/>
      <c r="S755" s="155"/>
      <c r="T755" s="155"/>
      <c r="U755" s="155"/>
      <c r="V755" s="155"/>
      <c r="W755" s="155"/>
      <c r="X755" s="155"/>
      <c r="Y755" s="155"/>
      <c r="Z755" s="155"/>
      <c r="AA755" s="155"/>
      <c r="AB755" s="155"/>
      <c r="AC755" s="155"/>
      <c r="AD755" s="155"/>
      <c r="AE755" s="155"/>
      <c r="AF755" s="155"/>
      <c r="AG755" s="155"/>
      <c r="AH755" s="155"/>
      <c r="AI755" s="155"/>
      <c r="AJ755" s="155"/>
      <c r="AK755" s="155"/>
      <c r="AL755" s="155"/>
      <c r="AM755" s="155"/>
      <c r="AN755" s="155"/>
      <c r="AO755" s="155"/>
      <c r="AP755" s="155"/>
      <c r="AQ755" s="155"/>
      <c r="AR755" s="155"/>
      <c r="AS755" s="155"/>
      <c r="AT755" s="155"/>
      <c r="AU755" s="155"/>
      <c r="AV755" s="155"/>
      <c r="AW755" s="155"/>
      <c r="AX755" s="155"/>
      <c r="AY755" s="155"/>
      <c r="AZ755" s="155"/>
      <c r="BA755" s="155"/>
      <c r="BB755" s="155"/>
      <c r="BC755" s="155"/>
      <c r="BD755" s="155"/>
      <c r="BE755" s="155"/>
      <c r="BF755" s="155"/>
      <c r="BG755" s="155"/>
      <c r="BH755" s="155"/>
      <c r="BI755" s="155"/>
      <c r="BJ755" s="155"/>
      <c r="BK755" s="155"/>
      <c r="BL755" s="155"/>
      <c r="BM755" s="155"/>
      <c r="BN755" s="155"/>
      <c r="BO755" s="155"/>
      <c r="BP755" s="155"/>
      <c r="BQ755" s="155"/>
      <c r="BR755" s="155"/>
      <c r="BS755" s="155"/>
      <c r="BT755" s="155"/>
      <c r="BU755" s="155"/>
      <c r="BV755" s="155"/>
      <c r="BW755" s="155"/>
      <c r="BX755" s="155"/>
      <c r="BY755" s="155"/>
      <c r="BZ755" s="155"/>
      <c r="CA755" s="155"/>
      <c r="CB755" s="155"/>
      <c r="CC755" s="155"/>
      <c r="CD755" s="155"/>
      <c r="CE755" s="155"/>
      <c r="CF755" s="155"/>
      <c r="CG755" s="155"/>
      <c r="CH755" s="155"/>
      <c r="CI755" s="10"/>
    </row>
    <row r="756" spans="1:87" x14ac:dyDescent="0.2">
      <c r="A756" s="8"/>
      <c r="B756" s="218"/>
      <c r="C756" s="218"/>
      <c r="D756" s="155"/>
      <c r="E756" s="155"/>
      <c r="F756" s="155"/>
      <c r="G756" s="155"/>
      <c r="H756" s="230"/>
      <c r="I756" s="257"/>
      <c r="J756" s="257"/>
      <c r="K756" s="218"/>
      <c r="L756" s="218"/>
      <c r="M756" s="247"/>
      <c r="N756" s="247"/>
      <c r="O756" s="247"/>
      <c r="P756" s="247"/>
      <c r="Q756" s="218"/>
      <c r="R756" s="155"/>
      <c r="S756" s="155"/>
      <c r="T756" s="155"/>
      <c r="U756" s="155"/>
      <c r="V756" s="155"/>
      <c r="W756" s="155"/>
      <c r="X756" s="155"/>
      <c r="Y756" s="155"/>
      <c r="Z756" s="155"/>
      <c r="AA756" s="155"/>
      <c r="AB756" s="155"/>
      <c r="AC756" s="155"/>
      <c r="AD756" s="155"/>
      <c r="AE756" s="155"/>
      <c r="AF756" s="155"/>
      <c r="AG756" s="155"/>
      <c r="AH756" s="155"/>
      <c r="AI756" s="155"/>
      <c r="AJ756" s="155"/>
      <c r="AK756" s="155"/>
      <c r="AL756" s="155"/>
      <c r="AM756" s="155"/>
      <c r="AN756" s="155"/>
      <c r="AO756" s="155"/>
      <c r="AP756" s="155"/>
      <c r="AQ756" s="155"/>
      <c r="AR756" s="155"/>
      <c r="AS756" s="155"/>
      <c r="AT756" s="155"/>
      <c r="AU756" s="155"/>
      <c r="AV756" s="155"/>
      <c r="AW756" s="155"/>
      <c r="AX756" s="155"/>
      <c r="AY756" s="155"/>
      <c r="AZ756" s="155"/>
      <c r="BA756" s="155"/>
      <c r="BB756" s="155"/>
      <c r="BC756" s="155"/>
      <c r="BD756" s="155"/>
      <c r="BE756" s="155"/>
      <c r="BF756" s="155"/>
      <c r="BG756" s="155"/>
      <c r="BH756" s="155"/>
      <c r="BI756" s="155"/>
      <c r="BJ756" s="155"/>
      <c r="BK756" s="155"/>
      <c r="BL756" s="155"/>
      <c r="BM756" s="155"/>
      <c r="BN756" s="155"/>
      <c r="BO756" s="155"/>
      <c r="BP756" s="155"/>
      <c r="BQ756" s="155"/>
      <c r="BR756" s="155"/>
      <c r="BS756" s="155"/>
      <c r="BT756" s="155"/>
      <c r="BU756" s="155"/>
      <c r="BV756" s="155"/>
      <c r="BW756" s="155"/>
      <c r="BX756" s="155"/>
      <c r="BY756" s="155"/>
      <c r="BZ756" s="155"/>
      <c r="CA756" s="155"/>
      <c r="CB756" s="155"/>
      <c r="CC756" s="155"/>
      <c r="CD756" s="155"/>
      <c r="CE756" s="155"/>
      <c r="CF756" s="155"/>
      <c r="CG756" s="155"/>
      <c r="CH756" s="155"/>
      <c r="CI756" s="10"/>
    </row>
    <row r="757" spans="1:87" x14ac:dyDescent="0.2">
      <c r="A757" s="8"/>
      <c r="B757" s="218"/>
      <c r="C757" s="218"/>
      <c r="D757" s="155"/>
      <c r="E757" s="155"/>
      <c r="F757" s="155"/>
      <c r="G757" s="155"/>
      <c r="H757" s="230"/>
      <c r="I757" s="257"/>
      <c r="J757" s="257"/>
      <c r="K757" s="218"/>
      <c r="L757" s="218"/>
      <c r="M757" s="247"/>
      <c r="N757" s="247"/>
      <c r="O757" s="247"/>
      <c r="P757" s="247"/>
      <c r="Q757" s="218"/>
      <c r="R757" s="155"/>
      <c r="S757" s="155"/>
      <c r="T757" s="155"/>
      <c r="U757" s="155"/>
      <c r="V757" s="155"/>
      <c r="W757" s="155"/>
      <c r="X757" s="155"/>
      <c r="Y757" s="155"/>
      <c r="Z757" s="155"/>
      <c r="AA757" s="155"/>
      <c r="AB757" s="155"/>
      <c r="AC757" s="155"/>
      <c r="AD757" s="155"/>
      <c r="AE757" s="155"/>
      <c r="AF757" s="155"/>
      <c r="AG757" s="155"/>
      <c r="AH757" s="155"/>
      <c r="AI757" s="155"/>
      <c r="AJ757" s="155"/>
      <c r="AK757" s="155"/>
      <c r="AL757" s="155"/>
      <c r="AM757" s="155"/>
      <c r="AN757" s="155"/>
      <c r="AO757" s="155"/>
      <c r="AP757" s="155"/>
      <c r="AQ757" s="155"/>
      <c r="AR757" s="155"/>
      <c r="AS757" s="155"/>
      <c r="AT757" s="155"/>
      <c r="AU757" s="155"/>
      <c r="AV757" s="155"/>
      <c r="AW757" s="155"/>
      <c r="AX757" s="155"/>
      <c r="AY757" s="155"/>
      <c r="AZ757" s="155"/>
      <c r="BA757" s="155"/>
      <c r="BB757" s="155"/>
      <c r="BC757" s="155"/>
      <c r="BD757" s="155"/>
      <c r="BE757" s="155"/>
      <c r="BF757" s="155"/>
      <c r="BG757" s="155"/>
      <c r="BH757" s="155"/>
      <c r="BI757" s="155"/>
      <c r="BJ757" s="155"/>
      <c r="BK757" s="155"/>
      <c r="BL757" s="155"/>
      <c r="BM757" s="155"/>
      <c r="BN757" s="155"/>
      <c r="BO757" s="155"/>
      <c r="BP757" s="155"/>
      <c r="BQ757" s="155"/>
      <c r="BR757" s="155"/>
      <c r="BS757" s="155"/>
      <c r="BT757" s="155"/>
      <c r="BU757" s="155"/>
      <c r="BV757" s="155"/>
      <c r="BW757" s="155"/>
      <c r="BX757" s="155"/>
      <c r="BY757" s="155"/>
      <c r="BZ757" s="155"/>
      <c r="CA757" s="155"/>
      <c r="CB757" s="155"/>
      <c r="CC757" s="155"/>
      <c r="CD757" s="155"/>
      <c r="CE757" s="155"/>
      <c r="CF757" s="155"/>
      <c r="CG757" s="155"/>
      <c r="CH757" s="155"/>
      <c r="CI757" s="10"/>
    </row>
    <row r="758" spans="1:87" x14ac:dyDescent="0.2">
      <c r="A758" s="8"/>
      <c r="B758" s="218"/>
      <c r="C758" s="218"/>
      <c r="D758" s="155"/>
      <c r="E758" s="155"/>
      <c r="F758" s="155"/>
      <c r="G758" s="155"/>
      <c r="H758" s="230"/>
      <c r="I758" s="257"/>
      <c r="J758" s="257"/>
      <c r="K758" s="218"/>
      <c r="L758" s="218"/>
      <c r="M758" s="247"/>
      <c r="N758" s="247"/>
      <c r="O758" s="247"/>
      <c r="P758" s="247"/>
      <c r="Q758" s="218"/>
      <c r="R758" s="155"/>
      <c r="S758" s="155"/>
      <c r="T758" s="155"/>
      <c r="U758" s="155"/>
      <c r="V758" s="155"/>
      <c r="W758" s="155"/>
      <c r="X758" s="155"/>
      <c r="Y758" s="155"/>
      <c r="Z758" s="155"/>
      <c r="AA758" s="155"/>
      <c r="AB758" s="155"/>
      <c r="AC758" s="155"/>
      <c r="AD758" s="155"/>
      <c r="AE758" s="155"/>
      <c r="AF758" s="155"/>
      <c r="AG758" s="155"/>
      <c r="AH758" s="155"/>
      <c r="AI758" s="155"/>
      <c r="AJ758" s="155"/>
      <c r="AK758" s="155"/>
      <c r="AL758" s="155"/>
      <c r="AM758" s="155"/>
      <c r="AN758" s="155"/>
      <c r="AO758" s="155"/>
      <c r="AP758" s="155"/>
      <c r="AQ758" s="155"/>
      <c r="AR758" s="155"/>
      <c r="AS758" s="155"/>
      <c r="AT758" s="155"/>
      <c r="AU758" s="155"/>
      <c r="AV758" s="155"/>
      <c r="AW758" s="155"/>
      <c r="AX758" s="155"/>
      <c r="AY758" s="155"/>
      <c r="AZ758" s="155"/>
      <c r="BA758" s="155"/>
      <c r="BB758" s="155"/>
      <c r="BC758" s="155"/>
      <c r="BD758" s="155"/>
      <c r="BE758" s="155"/>
      <c r="BF758" s="155"/>
      <c r="BG758" s="155"/>
      <c r="BH758" s="155"/>
      <c r="BI758" s="155"/>
      <c r="BJ758" s="155"/>
      <c r="BK758" s="155"/>
      <c r="BL758" s="155"/>
      <c r="BM758" s="155"/>
      <c r="BN758" s="155"/>
      <c r="BO758" s="155"/>
      <c r="BP758" s="155"/>
      <c r="BQ758" s="155"/>
      <c r="BR758" s="155"/>
      <c r="BS758" s="155"/>
      <c r="BT758" s="155"/>
      <c r="BU758" s="155"/>
      <c r="BV758" s="155"/>
      <c r="BW758" s="155"/>
      <c r="BX758" s="155"/>
      <c r="BY758" s="155"/>
      <c r="BZ758" s="155"/>
      <c r="CA758" s="155"/>
      <c r="CB758" s="155"/>
      <c r="CC758" s="155"/>
      <c r="CD758" s="155"/>
      <c r="CE758" s="155"/>
      <c r="CF758" s="155"/>
      <c r="CG758" s="155"/>
      <c r="CH758" s="155"/>
      <c r="CI758" s="10"/>
    </row>
    <row r="759" spans="1:87" x14ac:dyDescent="0.2">
      <c r="A759" s="8"/>
      <c r="B759" s="218"/>
      <c r="C759" s="218"/>
      <c r="D759" s="155"/>
      <c r="E759" s="155"/>
      <c r="F759" s="155"/>
      <c r="G759" s="155"/>
      <c r="H759" s="230"/>
      <c r="I759" s="257"/>
      <c r="J759" s="257"/>
      <c r="K759" s="218"/>
      <c r="L759" s="218"/>
      <c r="M759" s="247"/>
      <c r="N759" s="247"/>
      <c r="O759" s="247"/>
      <c r="P759" s="247"/>
      <c r="Q759" s="218"/>
      <c r="R759" s="155"/>
      <c r="S759" s="155"/>
      <c r="T759" s="155"/>
      <c r="U759" s="155"/>
      <c r="V759" s="155"/>
      <c r="W759" s="155"/>
      <c r="X759" s="155"/>
      <c r="Y759" s="155"/>
      <c r="Z759" s="155"/>
      <c r="AA759" s="155"/>
      <c r="AB759" s="155"/>
      <c r="AC759" s="155"/>
      <c r="AD759" s="155"/>
      <c r="AE759" s="155"/>
      <c r="AF759" s="155"/>
      <c r="AG759" s="155"/>
      <c r="AH759" s="155"/>
      <c r="AI759" s="155"/>
      <c r="AJ759" s="155"/>
      <c r="AK759" s="155"/>
      <c r="AL759" s="155"/>
      <c r="AM759" s="155"/>
      <c r="AN759" s="155"/>
      <c r="AO759" s="155"/>
      <c r="AP759" s="155"/>
      <c r="AQ759" s="155"/>
      <c r="AR759" s="155"/>
      <c r="AS759" s="155"/>
      <c r="AT759" s="155"/>
      <c r="AU759" s="155"/>
      <c r="AV759" s="155"/>
      <c r="AW759" s="155"/>
      <c r="AX759" s="155"/>
      <c r="AY759" s="155"/>
      <c r="AZ759" s="155"/>
      <c r="BA759" s="155"/>
      <c r="BB759" s="155"/>
      <c r="BC759" s="155"/>
      <c r="BD759" s="155"/>
      <c r="BE759" s="155"/>
      <c r="BF759" s="155"/>
      <c r="BG759" s="155"/>
      <c r="BH759" s="155"/>
      <c r="BI759" s="155"/>
      <c r="BJ759" s="155"/>
      <c r="BK759" s="155"/>
      <c r="BL759" s="155"/>
      <c r="BM759" s="155"/>
      <c r="BN759" s="155"/>
      <c r="BO759" s="155"/>
      <c r="BP759" s="155"/>
      <c r="BQ759" s="155"/>
      <c r="BR759" s="155"/>
      <c r="BS759" s="155"/>
      <c r="BT759" s="155"/>
      <c r="BU759" s="155"/>
      <c r="BV759" s="155"/>
      <c r="BW759" s="155"/>
      <c r="BX759" s="155"/>
      <c r="BY759" s="155"/>
      <c r="BZ759" s="155"/>
      <c r="CA759" s="155"/>
      <c r="CB759" s="155"/>
      <c r="CC759" s="155"/>
      <c r="CD759" s="155"/>
      <c r="CE759" s="155"/>
      <c r="CF759" s="155"/>
      <c r="CG759" s="155"/>
      <c r="CH759" s="155"/>
      <c r="CI759" s="10"/>
    </row>
    <row r="760" spans="1:87" x14ac:dyDescent="0.2">
      <c r="A760" s="8"/>
      <c r="B760" s="218"/>
      <c r="C760" s="218"/>
      <c r="D760" s="155"/>
      <c r="E760" s="155"/>
      <c r="F760" s="155"/>
      <c r="G760" s="155"/>
      <c r="H760" s="230"/>
      <c r="I760" s="257"/>
      <c r="J760" s="257"/>
      <c r="K760" s="218"/>
      <c r="L760" s="218"/>
      <c r="M760" s="247"/>
      <c r="N760" s="247"/>
      <c r="O760" s="247"/>
      <c r="P760" s="247"/>
      <c r="Q760" s="218"/>
      <c r="R760" s="155"/>
      <c r="S760" s="155"/>
      <c r="T760" s="155"/>
      <c r="U760" s="155"/>
      <c r="V760" s="155"/>
      <c r="W760" s="155"/>
      <c r="X760" s="155"/>
      <c r="Y760" s="155"/>
      <c r="Z760" s="155"/>
      <c r="AA760" s="155"/>
      <c r="AB760" s="155"/>
      <c r="AC760" s="155"/>
      <c r="AD760" s="155"/>
      <c r="AE760" s="155"/>
      <c r="AF760" s="155"/>
      <c r="AG760" s="155"/>
      <c r="AH760" s="155"/>
      <c r="AI760" s="155"/>
      <c r="AJ760" s="155"/>
      <c r="AK760" s="155"/>
      <c r="AL760" s="155"/>
      <c r="AM760" s="155"/>
      <c r="AN760" s="155"/>
      <c r="AO760" s="155"/>
      <c r="AP760" s="155"/>
      <c r="AQ760" s="155"/>
      <c r="AR760" s="155"/>
      <c r="AS760" s="155"/>
      <c r="AT760" s="155"/>
      <c r="AU760" s="155"/>
      <c r="AV760" s="155"/>
      <c r="AW760" s="155"/>
      <c r="AX760" s="155"/>
      <c r="AY760" s="155"/>
      <c r="AZ760" s="155"/>
      <c r="BA760" s="155"/>
      <c r="BB760" s="155"/>
      <c r="BC760" s="155"/>
      <c r="BD760" s="155"/>
      <c r="BE760" s="155"/>
      <c r="BF760" s="155"/>
      <c r="BG760" s="155"/>
      <c r="BH760" s="155"/>
      <c r="BI760" s="155"/>
      <c r="BJ760" s="155"/>
      <c r="BK760" s="155"/>
      <c r="BL760" s="155"/>
      <c r="BM760" s="155"/>
      <c r="BN760" s="155"/>
      <c r="BO760" s="155"/>
      <c r="BP760" s="155"/>
      <c r="BQ760" s="155"/>
      <c r="BR760" s="155"/>
      <c r="BS760" s="155"/>
      <c r="BT760" s="155"/>
      <c r="BU760" s="155"/>
      <c r="BV760" s="155"/>
      <c r="BW760" s="155"/>
      <c r="BX760" s="155"/>
      <c r="BY760" s="155"/>
      <c r="BZ760" s="155"/>
      <c r="CA760" s="155"/>
      <c r="CB760" s="155"/>
      <c r="CC760" s="155"/>
      <c r="CD760" s="155"/>
      <c r="CE760" s="155"/>
      <c r="CF760" s="155"/>
      <c r="CG760" s="155"/>
      <c r="CH760" s="155"/>
      <c r="CI760" s="10"/>
    </row>
    <row r="761" spans="1:87" x14ac:dyDescent="0.2">
      <c r="A761" s="8"/>
      <c r="B761" s="218"/>
      <c r="C761" s="218"/>
      <c r="D761" s="155"/>
      <c r="E761" s="155"/>
      <c r="F761" s="155"/>
      <c r="G761" s="155"/>
      <c r="H761" s="230"/>
      <c r="I761" s="257"/>
      <c r="J761" s="257"/>
      <c r="K761" s="218"/>
      <c r="L761" s="218"/>
      <c r="M761" s="247"/>
      <c r="N761" s="247"/>
      <c r="O761" s="247"/>
      <c r="P761" s="247"/>
      <c r="Q761" s="218"/>
      <c r="R761" s="155"/>
      <c r="S761" s="155"/>
      <c r="T761" s="155"/>
      <c r="U761" s="155"/>
      <c r="V761" s="155"/>
      <c r="W761" s="155"/>
      <c r="X761" s="155"/>
      <c r="Y761" s="155"/>
      <c r="Z761" s="155"/>
      <c r="AA761" s="155"/>
      <c r="AB761" s="155"/>
      <c r="AC761" s="155"/>
      <c r="AD761" s="155"/>
      <c r="AE761" s="155"/>
      <c r="AF761" s="155"/>
      <c r="AG761" s="155"/>
      <c r="AH761" s="155"/>
      <c r="AI761" s="155"/>
      <c r="AJ761" s="155"/>
      <c r="AK761" s="155"/>
      <c r="AL761" s="155"/>
      <c r="AM761" s="155"/>
      <c r="AN761" s="155"/>
      <c r="AO761" s="155"/>
      <c r="AP761" s="155"/>
      <c r="AQ761" s="155"/>
      <c r="AR761" s="155"/>
      <c r="AS761" s="155"/>
      <c r="AT761" s="155"/>
      <c r="AU761" s="155"/>
      <c r="AV761" s="155"/>
      <c r="AW761" s="155"/>
      <c r="AX761" s="155"/>
      <c r="AY761" s="155"/>
      <c r="AZ761" s="155"/>
      <c r="BA761" s="155"/>
      <c r="BB761" s="155"/>
      <c r="BC761" s="155"/>
      <c r="BD761" s="155"/>
      <c r="BE761" s="155"/>
      <c r="BF761" s="155"/>
      <c r="BG761" s="155"/>
      <c r="BH761" s="155"/>
      <c r="BI761" s="155"/>
      <c r="BJ761" s="155"/>
      <c r="BK761" s="155"/>
      <c r="BL761" s="155"/>
      <c r="BM761" s="155"/>
      <c r="BN761" s="155"/>
      <c r="BO761" s="155"/>
      <c r="BP761" s="155"/>
      <c r="BQ761" s="155"/>
      <c r="BR761" s="155"/>
      <c r="BS761" s="155"/>
      <c r="BT761" s="155"/>
      <c r="BU761" s="155"/>
      <c r="BV761" s="155"/>
      <c r="BW761" s="155"/>
      <c r="BX761" s="155"/>
      <c r="BY761" s="155"/>
      <c r="BZ761" s="155"/>
      <c r="CA761" s="155"/>
      <c r="CB761" s="155"/>
      <c r="CC761" s="155"/>
      <c r="CD761" s="155"/>
      <c r="CE761" s="155"/>
      <c r="CF761" s="155"/>
      <c r="CG761" s="155"/>
      <c r="CH761" s="155"/>
      <c r="CI761" s="10"/>
    </row>
    <row r="762" spans="1:87" x14ac:dyDescent="0.2">
      <c r="A762" s="8"/>
      <c r="B762" s="218"/>
      <c r="C762" s="218"/>
      <c r="D762" s="155"/>
      <c r="E762" s="155"/>
      <c r="F762" s="155"/>
      <c r="G762" s="155"/>
      <c r="H762" s="230"/>
      <c r="I762" s="257"/>
      <c r="J762" s="257"/>
      <c r="K762" s="218"/>
      <c r="L762" s="218"/>
      <c r="M762" s="247"/>
      <c r="N762" s="247"/>
      <c r="O762" s="247"/>
      <c r="P762" s="247"/>
      <c r="Q762" s="218"/>
      <c r="R762" s="155"/>
      <c r="S762" s="155"/>
      <c r="T762" s="155"/>
      <c r="U762" s="155"/>
      <c r="V762" s="155"/>
      <c r="W762" s="155"/>
      <c r="X762" s="155"/>
      <c r="Y762" s="155"/>
      <c r="Z762" s="155"/>
      <c r="AA762" s="155"/>
      <c r="AB762" s="155"/>
      <c r="AC762" s="155"/>
      <c r="AD762" s="155"/>
      <c r="AE762" s="155"/>
      <c r="AF762" s="155"/>
      <c r="AG762" s="155"/>
      <c r="AH762" s="155"/>
      <c r="AI762" s="155"/>
      <c r="AJ762" s="155"/>
      <c r="AK762" s="155"/>
      <c r="AL762" s="155"/>
      <c r="AM762" s="155"/>
      <c r="AN762" s="155"/>
      <c r="AO762" s="155"/>
      <c r="AP762" s="155"/>
      <c r="AQ762" s="155"/>
      <c r="AR762" s="155"/>
      <c r="AS762" s="155"/>
      <c r="AT762" s="155"/>
      <c r="AU762" s="155"/>
      <c r="AV762" s="155"/>
      <c r="AW762" s="155"/>
      <c r="AX762" s="155"/>
      <c r="AY762" s="155"/>
      <c r="AZ762" s="155"/>
      <c r="BA762" s="155"/>
      <c r="BB762" s="155"/>
      <c r="BC762" s="155"/>
      <c r="BD762" s="155"/>
      <c r="BE762" s="155"/>
      <c r="BF762" s="155"/>
      <c r="BG762" s="155"/>
      <c r="BH762" s="155"/>
      <c r="BI762" s="155"/>
      <c r="BJ762" s="155"/>
      <c r="BK762" s="155"/>
      <c r="BL762" s="155"/>
      <c r="BM762" s="155"/>
      <c r="BN762" s="155"/>
      <c r="BO762" s="155"/>
      <c r="BP762" s="155"/>
      <c r="BQ762" s="155"/>
      <c r="BR762" s="155"/>
      <c r="BS762" s="155"/>
      <c r="BT762" s="155"/>
      <c r="BU762" s="155"/>
      <c r="BV762" s="155"/>
      <c r="BW762" s="155"/>
      <c r="BX762" s="155"/>
      <c r="BY762" s="155"/>
      <c r="BZ762" s="155"/>
      <c r="CA762" s="155"/>
      <c r="CB762" s="155"/>
      <c r="CC762" s="155"/>
      <c r="CD762" s="155"/>
      <c r="CE762" s="155"/>
      <c r="CF762" s="155"/>
      <c r="CG762" s="155"/>
      <c r="CH762" s="155"/>
      <c r="CI762" s="10"/>
    </row>
    <row r="763" spans="1:87" x14ac:dyDescent="0.2">
      <c r="A763" s="8"/>
      <c r="B763" s="218"/>
      <c r="C763" s="218"/>
      <c r="D763" s="155"/>
      <c r="E763" s="155"/>
      <c r="F763" s="155"/>
      <c r="G763" s="155"/>
      <c r="H763" s="230"/>
      <c r="I763" s="257"/>
      <c r="J763" s="257"/>
      <c r="K763" s="218"/>
      <c r="L763" s="218"/>
      <c r="M763" s="247"/>
      <c r="N763" s="247"/>
      <c r="O763" s="247"/>
      <c r="P763" s="247"/>
      <c r="Q763" s="218"/>
      <c r="R763" s="155"/>
      <c r="S763" s="155"/>
      <c r="T763" s="155"/>
      <c r="U763" s="155"/>
      <c r="V763" s="155"/>
      <c r="W763" s="155"/>
      <c r="X763" s="155"/>
      <c r="Y763" s="155"/>
      <c r="Z763" s="155"/>
      <c r="AA763" s="155"/>
      <c r="AB763" s="155"/>
      <c r="AC763" s="155"/>
      <c r="AD763" s="155"/>
      <c r="AE763" s="155"/>
      <c r="AF763" s="155"/>
      <c r="AG763" s="155"/>
      <c r="AH763" s="155"/>
      <c r="AI763" s="155"/>
      <c r="AJ763" s="155"/>
      <c r="AK763" s="155"/>
      <c r="AL763" s="155"/>
      <c r="AM763" s="155"/>
      <c r="AN763" s="155"/>
      <c r="AO763" s="155"/>
      <c r="AP763" s="155"/>
      <c r="AQ763" s="155"/>
      <c r="AR763" s="155"/>
      <c r="AS763" s="155"/>
      <c r="AT763" s="155"/>
      <c r="AU763" s="155"/>
      <c r="AV763" s="155"/>
      <c r="AW763" s="155"/>
      <c r="AX763" s="155"/>
      <c r="AY763" s="155"/>
      <c r="AZ763" s="155"/>
      <c r="BA763" s="155"/>
      <c r="BB763" s="155"/>
      <c r="BC763" s="155"/>
      <c r="BD763" s="155"/>
      <c r="BE763" s="155"/>
      <c r="BF763" s="155"/>
      <c r="BG763" s="155"/>
      <c r="BH763" s="155"/>
      <c r="BI763" s="155"/>
      <c r="BJ763" s="155"/>
      <c r="BK763" s="155"/>
      <c r="BL763" s="155"/>
      <c r="BM763" s="155"/>
      <c r="BN763" s="155"/>
      <c r="BO763" s="155"/>
      <c r="BP763" s="155"/>
      <c r="BQ763" s="155"/>
      <c r="BR763" s="155"/>
      <c r="BS763" s="155"/>
      <c r="BT763" s="155"/>
      <c r="BU763" s="155"/>
      <c r="BV763" s="155"/>
      <c r="BW763" s="155"/>
      <c r="BX763" s="155"/>
      <c r="BY763" s="155"/>
      <c r="BZ763" s="155"/>
      <c r="CA763" s="155"/>
      <c r="CB763" s="155"/>
      <c r="CC763" s="155"/>
      <c r="CD763" s="155"/>
      <c r="CE763" s="155"/>
      <c r="CF763" s="155"/>
      <c r="CG763" s="155"/>
      <c r="CH763" s="155"/>
      <c r="CI763" s="10"/>
    </row>
    <row r="764" spans="1:87" x14ac:dyDescent="0.2">
      <c r="A764" s="8"/>
      <c r="B764" s="218"/>
      <c r="C764" s="218"/>
      <c r="D764" s="155"/>
      <c r="E764" s="155"/>
      <c r="F764" s="155"/>
      <c r="G764" s="155"/>
      <c r="H764" s="230"/>
      <c r="I764" s="257"/>
      <c r="J764" s="257"/>
      <c r="K764" s="218"/>
      <c r="L764" s="218"/>
      <c r="M764" s="247"/>
      <c r="N764" s="247"/>
      <c r="O764" s="247"/>
      <c r="P764" s="247"/>
      <c r="Q764" s="218"/>
      <c r="R764" s="155"/>
      <c r="S764" s="155"/>
      <c r="T764" s="155"/>
      <c r="U764" s="155"/>
      <c r="V764" s="155"/>
      <c r="W764" s="155"/>
      <c r="X764" s="155"/>
      <c r="Y764" s="155"/>
      <c r="Z764" s="155"/>
      <c r="AA764" s="155"/>
      <c r="AB764" s="155"/>
      <c r="AC764" s="155"/>
      <c r="AD764" s="155"/>
      <c r="AE764" s="155"/>
      <c r="AF764" s="155"/>
      <c r="AG764" s="155"/>
      <c r="AH764" s="155"/>
      <c r="AI764" s="155"/>
      <c r="AJ764" s="155"/>
      <c r="AK764" s="155"/>
      <c r="AL764" s="155"/>
      <c r="AM764" s="155"/>
      <c r="AN764" s="155"/>
      <c r="AO764" s="155"/>
      <c r="AP764" s="155"/>
      <c r="AQ764" s="155"/>
      <c r="AR764" s="155"/>
      <c r="AS764" s="155"/>
      <c r="AT764" s="155"/>
      <c r="AU764" s="155"/>
      <c r="AV764" s="155"/>
      <c r="AW764" s="155"/>
      <c r="AX764" s="155"/>
      <c r="AY764" s="155"/>
      <c r="AZ764" s="155"/>
      <c r="BA764" s="155"/>
      <c r="BB764" s="155"/>
      <c r="BC764" s="155"/>
      <c r="BD764" s="155"/>
      <c r="BE764" s="155"/>
      <c r="BF764" s="155"/>
      <c r="BG764" s="155"/>
      <c r="BH764" s="155"/>
      <c r="BI764" s="155"/>
      <c r="BJ764" s="155"/>
      <c r="BK764" s="155"/>
      <c r="BL764" s="155"/>
      <c r="BM764" s="155"/>
      <c r="BN764" s="155"/>
      <c r="BO764" s="155"/>
      <c r="BP764" s="155"/>
      <c r="BQ764" s="155"/>
      <c r="BR764" s="155"/>
      <c r="BS764" s="155"/>
      <c r="BT764" s="155"/>
      <c r="BU764" s="155"/>
      <c r="BV764" s="155"/>
      <c r="BW764" s="155"/>
      <c r="BX764" s="155"/>
      <c r="BY764" s="155"/>
      <c r="BZ764" s="155"/>
      <c r="CA764" s="155"/>
      <c r="CB764" s="155"/>
      <c r="CC764" s="155"/>
      <c r="CD764" s="155"/>
      <c r="CE764" s="155"/>
      <c r="CF764" s="155"/>
      <c r="CG764" s="155"/>
      <c r="CH764" s="155"/>
      <c r="CI764" s="10"/>
    </row>
    <row r="765" spans="1:87" x14ac:dyDescent="0.2">
      <c r="A765" s="8"/>
      <c r="B765" s="218"/>
      <c r="C765" s="218"/>
      <c r="D765" s="155"/>
      <c r="E765" s="155"/>
      <c r="F765" s="155"/>
      <c r="G765" s="155"/>
      <c r="H765" s="230"/>
      <c r="I765" s="257"/>
      <c r="J765" s="257"/>
      <c r="K765" s="218"/>
      <c r="L765" s="218"/>
      <c r="M765" s="247"/>
      <c r="N765" s="247"/>
      <c r="O765" s="247"/>
      <c r="P765" s="247"/>
      <c r="Q765" s="218"/>
      <c r="R765" s="155"/>
      <c r="S765" s="155"/>
      <c r="T765" s="155"/>
      <c r="U765" s="155"/>
      <c r="V765" s="155"/>
      <c r="W765" s="155"/>
      <c r="X765" s="155"/>
      <c r="Y765" s="155"/>
      <c r="Z765" s="155"/>
      <c r="AA765" s="155"/>
      <c r="AB765" s="155"/>
      <c r="AC765" s="155"/>
      <c r="AD765" s="155"/>
      <c r="AE765" s="155"/>
      <c r="AF765" s="155"/>
      <c r="AG765" s="155"/>
      <c r="AH765" s="155"/>
      <c r="AI765" s="155"/>
      <c r="AJ765" s="155"/>
      <c r="AK765" s="155"/>
      <c r="AL765" s="155"/>
      <c r="AM765" s="155"/>
      <c r="AN765" s="155"/>
      <c r="AO765" s="155"/>
      <c r="AP765" s="155"/>
      <c r="AQ765" s="155"/>
      <c r="AR765" s="155"/>
      <c r="AS765" s="155"/>
      <c r="AT765" s="155"/>
      <c r="AU765" s="155"/>
      <c r="AV765" s="155"/>
      <c r="AW765" s="155"/>
      <c r="AX765" s="155"/>
      <c r="AY765" s="155"/>
      <c r="AZ765" s="155"/>
      <c r="BA765" s="155"/>
      <c r="BB765" s="155"/>
      <c r="BC765" s="155"/>
      <c r="BD765" s="155"/>
      <c r="BE765" s="155"/>
      <c r="BF765" s="155"/>
      <c r="BG765" s="155"/>
      <c r="BH765" s="155"/>
      <c r="BI765" s="155"/>
      <c r="BJ765" s="155"/>
      <c r="BK765" s="155"/>
      <c r="BL765" s="155"/>
      <c r="BM765" s="155"/>
      <c r="BN765" s="155"/>
      <c r="BO765" s="155"/>
      <c r="BP765" s="155"/>
      <c r="BQ765" s="155"/>
      <c r="BR765" s="155"/>
      <c r="BS765" s="155"/>
      <c r="BT765" s="155"/>
      <c r="BU765" s="155"/>
      <c r="BV765" s="155"/>
      <c r="BW765" s="155"/>
      <c r="BX765" s="155"/>
      <c r="BY765" s="155"/>
      <c r="BZ765" s="155"/>
      <c r="CA765" s="155"/>
      <c r="CB765" s="155"/>
      <c r="CC765" s="155"/>
      <c r="CD765" s="155"/>
      <c r="CE765" s="155"/>
      <c r="CF765" s="155"/>
      <c r="CG765" s="155"/>
      <c r="CH765" s="155"/>
      <c r="CI765" s="10"/>
    </row>
    <row r="766" spans="1:87" x14ac:dyDescent="0.2">
      <c r="A766" s="8"/>
      <c r="B766" s="218"/>
      <c r="C766" s="218"/>
      <c r="D766" s="155"/>
      <c r="E766" s="155"/>
      <c r="F766" s="155"/>
      <c r="G766" s="155"/>
      <c r="H766" s="230"/>
      <c r="I766" s="257"/>
      <c r="J766" s="257"/>
      <c r="K766" s="218"/>
      <c r="L766" s="218"/>
      <c r="M766" s="247"/>
      <c r="N766" s="247"/>
      <c r="O766" s="247"/>
      <c r="P766" s="247"/>
      <c r="Q766" s="218"/>
      <c r="R766" s="155"/>
      <c r="S766" s="155"/>
      <c r="T766" s="155"/>
      <c r="U766" s="155"/>
      <c r="V766" s="155"/>
      <c r="W766" s="155"/>
      <c r="X766" s="155"/>
      <c r="Y766" s="155"/>
      <c r="Z766" s="155"/>
      <c r="AA766" s="155"/>
      <c r="AB766" s="155"/>
      <c r="AC766" s="155"/>
      <c r="AD766" s="155"/>
      <c r="AE766" s="155"/>
      <c r="AF766" s="155"/>
      <c r="AG766" s="155"/>
      <c r="AH766" s="155"/>
      <c r="AI766" s="155"/>
      <c r="AJ766" s="155"/>
      <c r="AK766" s="155"/>
      <c r="AL766" s="155"/>
      <c r="AM766" s="155"/>
      <c r="AN766" s="155"/>
      <c r="AO766" s="155"/>
      <c r="AP766" s="155"/>
      <c r="AQ766" s="155"/>
      <c r="AR766" s="155"/>
      <c r="AS766" s="155"/>
      <c r="AT766" s="155"/>
      <c r="AU766" s="155"/>
      <c r="AV766" s="155"/>
      <c r="AW766" s="155"/>
      <c r="AX766" s="155"/>
      <c r="AY766" s="155"/>
      <c r="AZ766" s="155"/>
      <c r="BA766" s="155"/>
      <c r="BB766" s="155"/>
      <c r="BC766" s="155"/>
      <c r="BD766" s="155"/>
      <c r="BE766" s="155"/>
      <c r="BF766" s="155"/>
      <c r="BG766" s="155"/>
      <c r="BH766" s="155"/>
      <c r="BI766" s="155"/>
      <c r="BJ766" s="155"/>
      <c r="BK766" s="155"/>
      <c r="BL766" s="155"/>
      <c r="BM766" s="155"/>
      <c r="BN766" s="155"/>
      <c r="BO766" s="155"/>
      <c r="BP766" s="155"/>
      <c r="BQ766" s="155"/>
      <c r="BR766" s="155"/>
      <c r="BS766" s="155"/>
      <c r="BT766" s="155"/>
      <c r="BU766" s="155"/>
      <c r="BV766" s="155"/>
      <c r="BW766" s="155"/>
      <c r="BX766" s="155"/>
      <c r="BY766" s="155"/>
      <c r="BZ766" s="155"/>
      <c r="CA766" s="155"/>
      <c r="CB766" s="155"/>
      <c r="CC766" s="155"/>
      <c r="CD766" s="155"/>
      <c r="CE766" s="155"/>
      <c r="CF766" s="155"/>
      <c r="CG766" s="155"/>
      <c r="CH766" s="155"/>
      <c r="CI766" s="10"/>
    </row>
    <row r="767" spans="1:87" x14ac:dyDescent="0.2">
      <c r="A767" s="8"/>
      <c r="B767" s="218"/>
      <c r="C767" s="218"/>
      <c r="D767" s="155"/>
      <c r="E767" s="155"/>
      <c r="F767" s="155"/>
      <c r="G767" s="155"/>
      <c r="H767" s="230"/>
      <c r="I767" s="257"/>
      <c r="J767" s="257"/>
      <c r="K767" s="218"/>
      <c r="L767" s="218"/>
      <c r="M767" s="247"/>
      <c r="N767" s="247"/>
      <c r="O767" s="247"/>
      <c r="P767" s="247"/>
      <c r="Q767" s="218"/>
      <c r="R767" s="155"/>
      <c r="S767" s="155"/>
      <c r="T767" s="155"/>
      <c r="U767" s="155"/>
      <c r="V767" s="155"/>
      <c r="W767" s="155"/>
      <c r="X767" s="155"/>
      <c r="Y767" s="155"/>
      <c r="Z767" s="155"/>
      <c r="AA767" s="155"/>
      <c r="AB767" s="155"/>
      <c r="AC767" s="155"/>
      <c r="AD767" s="155"/>
      <c r="AE767" s="155"/>
      <c r="AF767" s="155"/>
      <c r="AG767" s="155"/>
      <c r="AH767" s="155"/>
      <c r="AI767" s="155"/>
      <c r="AJ767" s="155"/>
      <c r="AK767" s="155"/>
      <c r="AL767" s="155"/>
      <c r="AM767" s="155"/>
      <c r="AN767" s="155"/>
      <c r="AO767" s="155"/>
      <c r="AP767" s="155"/>
      <c r="AQ767" s="155"/>
      <c r="AR767" s="155"/>
      <c r="AS767" s="155"/>
      <c r="AT767" s="155"/>
      <c r="AU767" s="155"/>
      <c r="AV767" s="155"/>
      <c r="AW767" s="155"/>
      <c r="AX767" s="155"/>
      <c r="AY767" s="155"/>
      <c r="AZ767" s="155"/>
      <c r="BA767" s="155"/>
      <c r="BB767" s="155"/>
      <c r="BC767" s="155"/>
      <c r="BD767" s="155"/>
      <c r="BE767" s="155"/>
      <c r="BF767" s="155"/>
      <c r="BG767" s="155"/>
      <c r="BH767" s="155"/>
      <c r="BI767" s="155"/>
      <c r="BJ767" s="155"/>
      <c r="BK767" s="155"/>
      <c r="BL767" s="155"/>
      <c r="BM767" s="155"/>
      <c r="BN767" s="155"/>
      <c r="BO767" s="155"/>
      <c r="BP767" s="155"/>
      <c r="BQ767" s="155"/>
      <c r="BR767" s="155"/>
      <c r="BS767" s="155"/>
      <c r="BT767" s="155"/>
      <c r="BU767" s="155"/>
      <c r="BV767" s="155"/>
      <c r="BW767" s="155"/>
      <c r="BX767" s="155"/>
      <c r="BY767" s="155"/>
      <c r="BZ767" s="155"/>
      <c r="CA767" s="155"/>
      <c r="CB767" s="155"/>
      <c r="CC767" s="155"/>
      <c r="CD767" s="155"/>
      <c r="CE767" s="155"/>
      <c r="CF767" s="155"/>
      <c r="CG767" s="155"/>
      <c r="CH767" s="155"/>
      <c r="CI767" s="10"/>
    </row>
    <row r="768" spans="1:87" x14ac:dyDescent="0.2">
      <c r="A768" s="8"/>
      <c r="B768" s="218"/>
      <c r="C768" s="218"/>
      <c r="D768" s="155"/>
      <c r="E768" s="155"/>
      <c r="F768" s="155"/>
      <c r="G768" s="155"/>
      <c r="H768" s="230"/>
      <c r="I768" s="257"/>
      <c r="J768" s="257"/>
      <c r="K768" s="218"/>
      <c r="L768" s="218"/>
      <c r="M768" s="247"/>
      <c r="N768" s="247"/>
      <c r="O768" s="247"/>
      <c r="P768" s="247"/>
      <c r="Q768" s="218"/>
      <c r="R768" s="155"/>
      <c r="S768" s="155"/>
      <c r="T768" s="155"/>
      <c r="U768" s="155"/>
      <c r="V768" s="155"/>
      <c r="W768" s="155"/>
      <c r="X768" s="155"/>
      <c r="Y768" s="155"/>
      <c r="Z768" s="155"/>
      <c r="AA768" s="155"/>
      <c r="AB768" s="155"/>
      <c r="AC768" s="155"/>
      <c r="AD768" s="155"/>
      <c r="AE768" s="155"/>
      <c r="AF768" s="155"/>
      <c r="AG768" s="155"/>
      <c r="AH768" s="155"/>
      <c r="AI768" s="155"/>
      <c r="AJ768" s="155"/>
      <c r="AK768" s="155"/>
      <c r="AL768" s="155"/>
      <c r="AM768" s="155"/>
      <c r="AN768" s="155"/>
      <c r="AO768" s="155"/>
      <c r="AP768" s="155"/>
      <c r="AQ768" s="155"/>
      <c r="AR768" s="155"/>
      <c r="AS768" s="155"/>
      <c r="AT768" s="155"/>
      <c r="AU768" s="155"/>
      <c r="AV768" s="155"/>
      <c r="AW768" s="155"/>
      <c r="AX768" s="155"/>
      <c r="AY768" s="155"/>
      <c r="AZ768" s="155"/>
      <c r="BA768" s="155"/>
      <c r="BB768" s="155"/>
      <c r="BC768" s="155"/>
      <c r="BD768" s="155"/>
      <c r="BE768" s="155"/>
      <c r="BF768" s="155"/>
      <c r="BG768" s="155"/>
      <c r="BH768" s="155"/>
      <c r="BI768" s="155"/>
      <c r="BJ768" s="155"/>
      <c r="BK768" s="155"/>
      <c r="BL768" s="155"/>
      <c r="BM768" s="155"/>
      <c r="BN768" s="155"/>
      <c r="BO768" s="155"/>
      <c r="BP768" s="155"/>
      <c r="BQ768" s="155"/>
      <c r="BR768" s="155"/>
      <c r="BS768" s="155"/>
      <c r="BT768" s="155"/>
      <c r="BU768" s="155"/>
      <c r="BV768" s="155"/>
      <c r="BW768" s="155"/>
      <c r="BX768" s="155"/>
      <c r="BY768" s="155"/>
      <c r="BZ768" s="155"/>
      <c r="CA768" s="155"/>
      <c r="CB768" s="155"/>
      <c r="CC768" s="155"/>
      <c r="CD768" s="155"/>
      <c r="CE768" s="155"/>
      <c r="CF768" s="155"/>
      <c r="CG768" s="155"/>
      <c r="CH768" s="155"/>
      <c r="CI768" s="10"/>
    </row>
    <row r="769" spans="1:87" x14ac:dyDescent="0.2">
      <c r="A769" s="8"/>
      <c r="B769" s="218"/>
      <c r="C769" s="218"/>
      <c r="D769" s="155"/>
      <c r="E769" s="155"/>
      <c r="F769" s="155"/>
      <c r="G769" s="155"/>
      <c r="H769" s="230"/>
      <c r="I769" s="257"/>
      <c r="J769" s="257"/>
      <c r="K769" s="218"/>
      <c r="L769" s="218"/>
      <c r="M769" s="247"/>
      <c r="N769" s="247"/>
      <c r="O769" s="247"/>
      <c r="P769" s="247"/>
      <c r="Q769" s="218"/>
      <c r="R769" s="155"/>
      <c r="S769" s="155"/>
      <c r="T769" s="155"/>
      <c r="U769" s="155"/>
      <c r="V769" s="155"/>
      <c r="W769" s="155"/>
      <c r="X769" s="155"/>
      <c r="Y769" s="155"/>
      <c r="Z769" s="155"/>
      <c r="AA769" s="155"/>
      <c r="AB769" s="155"/>
      <c r="AC769" s="155"/>
      <c r="AD769" s="155"/>
      <c r="AE769" s="155"/>
      <c r="AF769" s="155"/>
      <c r="AG769" s="155"/>
      <c r="AH769" s="155"/>
      <c r="AI769" s="155"/>
      <c r="AJ769" s="155"/>
      <c r="AK769" s="155"/>
      <c r="AL769" s="155"/>
      <c r="AM769" s="155"/>
      <c r="AN769" s="155"/>
      <c r="AO769" s="155"/>
      <c r="AP769" s="155"/>
      <c r="AQ769" s="155"/>
      <c r="AR769" s="155"/>
      <c r="AS769" s="155"/>
      <c r="AT769" s="155"/>
      <c r="AU769" s="155"/>
      <c r="AV769" s="155"/>
      <c r="AW769" s="155"/>
      <c r="AX769" s="155"/>
      <c r="AY769" s="155"/>
      <c r="AZ769" s="155"/>
      <c r="BA769" s="155"/>
      <c r="BB769" s="155"/>
      <c r="BC769" s="155"/>
      <c r="BD769" s="155"/>
      <c r="BE769" s="155"/>
      <c r="BF769" s="155"/>
      <c r="BG769" s="155"/>
      <c r="BH769" s="155"/>
      <c r="BI769" s="155"/>
      <c r="BJ769" s="155"/>
      <c r="BK769" s="155"/>
      <c r="BL769" s="155"/>
      <c r="BM769" s="155"/>
      <c r="BN769" s="155"/>
      <c r="BO769" s="155"/>
      <c r="BP769" s="155"/>
      <c r="BQ769" s="155"/>
      <c r="BR769" s="155"/>
      <c r="BS769" s="155"/>
      <c r="BT769" s="155"/>
      <c r="BU769" s="155"/>
      <c r="BV769" s="155"/>
      <c r="BW769" s="155"/>
      <c r="BX769" s="155"/>
      <c r="BY769" s="155"/>
      <c r="BZ769" s="155"/>
      <c r="CA769" s="155"/>
      <c r="CB769" s="155"/>
      <c r="CC769" s="155"/>
      <c r="CD769" s="155"/>
      <c r="CE769" s="155"/>
      <c r="CF769" s="155"/>
      <c r="CG769" s="155"/>
      <c r="CH769" s="155"/>
      <c r="CI769" s="10"/>
    </row>
    <row r="770" spans="1:87" x14ac:dyDescent="0.2">
      <c r="A770" s="8"/>
      <c r="B770" s="218"/>
      <c r="C770" s="218"/>
      <c r="D770" s="155"/>
      <c r="E770" s="155"/>
      <c r="F770" s="155"/>
      <c r="G770" s="155"/>
      <c r="H770" s="230"/>
      <c r="I770" s="257"/>
      <c r="J770" s="257"/>
      <c r="K770" s="218"/>
      <c r="L770" s="218"/>
      <c r="M770" s="247"/>
      <c r="N770" s="247"/>
      <c r="O770" s="247"/>
      <c r="P770" s="247"/>
      <c r="Q770" s="218"/>
      <c r="R770" s="155"/>
      <c r="S770" s="155"/>
      <c r="T770" s="155"/>
      <c r="U770" s="155"/>
      <c r="V770" s="155"/>
      <c r="W770" s="155"/>
      <c r="X770" s="155"/>
      <c r="Y770" s="155"/>
      <c r="Z770" s="155"/>
      <c r="AA770" s="155"/>
      <c r="AB770" s="155"/>
      <c r="AC770" s="155"/>
      <c r="AD770" s="155"/>
      <c r="AE770" s="155"/>
      <c r="AF770" s="155"/>
      <c r="AG770" s="155"/>
      <c r="AH770" s="155"/>
      <c r="AI770" s="155"/>
      <c r="AJ770" s="155"/>
      <c r="AK770" s="155"/>
      <c r="AL770" s="155"/>
      <c r="AM770" s="155"/>
      <c r="AN770" s="155"/>
      <c r="AO770" s="155"/>
      <c r="AP770" s="155"/>
      <c r="AQ770" s="155"/>
      <c r="AR770" s="155"/>
      <c r="AS770" s="155"/>
      <c r="AT770" s="155"/>
      <c r="AU770" s="155"/>
      <c r="AV770" s="155"/>
      <c r="AW770" s="155"/>
      <c r="AX770" s="155"/>
      <c r="AY770" s="155"/>
      <c r="AZ770" s="155"/>
      <c r="BA770" s="155"/>
      <c r="BB770" s="155"/>
      <c r="BC770" s="155"/>
      <c r="BD770" s="155"/>
      <c r="BE770" s="155"/>
      <c r="BF770" s="155"/>
      <c r="BG770" s="155"/>
      <c r="BH770" s="155"/>
      <c r="BI770" s="155"/>
      <c r="BJ770" s="155"/>
      <c r="BK770" s="155"/>
      <c r="BL770" s="155"/>
      <c r="BM770" s="155"/>
      <c r="BN770" s="155"/>
      <c r="BO770" s="155"/>
      <c r="BP770" s="155"/>
      <c r="BQ770" s="155"/>
      <c r="BR770" s="155"/>
      <c r="BS770" s="155"/>
      <c r="BT770" s="155"/>
      <c r="BU770" s="155"/>
      <c r="BV770" s="155"/>
      <c r="BW770" s="155"/>
      <c r="BX770" s="155"/>
      <c r="BY770" s="155"/>
      <c r="BZ770" s="155"/>
      <c r="CA770" s="155"/>
      <c r="CB770" s="155"/>
      <c r="CC770" s="155"/>
      <c r="CD770" s="155"/>
      <c r="CE770" s="155"/>
      <c r="CF770" s="155"/>
      <c r="CG770" s="155"/>
      <c r="CH770" s="155"/>
      <c r="CI770" s="10"/>
    </row>
    <row r="771" spans="1:87" x14ac:dyDescent="0.2">
      <c r="A771" s="8"/>
      <c r="B771" s="218"/>
      <c r="C771" s="218"/>
      <c r="D771" s="155"/>
      <c r="E771" s="155"/>
      <c r="F771" s="155"/>
      <c r="G771" s="155"/>
      <c r="H771" s="230"/>
      <c r="I771" s="257"/>
      <c r="J771" s="257"/>
      <c r="K771" s="218"/>
      <c r="L771" s="218"/>
      <c r="M771" s="247"/>
      <c r="N771" s="247"/>
      <c r="O771" s="247"/>
      <c r="P771" s="247"/>
      <c r="Q771" s="218"/>
      <c r="R771" s="155"/>
      <c r="S771" s="155"/>
      <c r="T771" s="155"/>
      <c r="U771" s="155"/>
      <c r="V771" s="155"/>
      <c r="W771" s="155"/>
      <c r="X771" s="155"/>
      <c r="Y771" s="155"/>
      <c r="Z771" s="155"/>
      <c r="AA771" s="155"/>
      <c r="AB771" s="155"/>
      <c r="AC771" s="155"/>
      <c r="AD771" s="155"/>
      <c r="AE771" s="155"/>
      <c r="AF771" s="155"/>
      <c r="AG771" s="155"/>
      <c r="AH771" s="155"/>
      <c r="AI771" s="155"/>
      <c r="AJ771" s="155"/>
      <c r="AK771" s="155"/>
      <c r="AL771" s="155"/>
      <c r="AM771" s="155"/>
      <c r="AN771" s="155"/>
      <c r="AO771" s="155"/>
      <c r="AP771" s="155"/>
      <c r="AQ771" s="155"/>
      <c r="AR771" s="155"/>
      <c r="AS771" s="155"/>
      <c r="AT771" s="155"/>
      <c r="AU771" s="155"/>
      <c r="AV771" s="155"/>
      <c r="AW771" s="155"/>
      <c r="AX771" s="155"/>
      <c r="AY771" s="155"/>
      <c r="AZ771" s="155"/>
      <c r="BA771" s="155"/>
      <c r="BB771" s="155"/>
      <c r="BC771" s="155"/>
      <c r="BD771" s="155"/>
      <c r="BE771" s="155"/>
      <c r="BF771" s="155"/>
      <c r="BG771" s="155"/>
      <c r="BH771" s="155"/>
      <c r="BI771" s="155"/>
      <c r="BJ771" s="155"/>
      <c r="BK771" s="155"/>
      <c r="BL771" s="155"/>
      <c r="BM771" s="155"/>
      <c r="BN771" s="155"/>
      <c r="BO771" s="155"/>
      <c r="BP771" s="155"/>
      <c r="BQ771" s="155"/>
      <c r="BR771" s="155"/>
      <c r="BS771" s="155"/>
      <c r="BT771" s="155"/>
      <c r="BU771" s="155"/>
      <c r="BV771" s="155"/>
      <c r="BW771" s="155"/>
      <c r="BX771" s="155"/>
      <c r="BY771" s="155"/>
      <c r="BZ771" s="155"/>
      <c r="CA771" s="155"/>
      <c r="CB771" s="155"/>
      <c r="CC771" s="155"/>
      <c r="CD771" s="155"/>
      <c r="CE771" s="155"/>
      <c r="CF771" s="155"/>
      <c r="CG771" s="155"/>
      <c r="CH771" s="155"/>
      <c r="CI771" s="10"/>
    </row>
    <row r="772" spans="1:87" x14ac:dyDescent="0.2">
      <c r="A772" s="8"/>
      <c r="B772" s="218"/>
      <c r="C772" s="218"/>
      <c r="D772" s="155"/>
      <c r="E772" s="155"/>
      <c r="F772" s="155"/>
      <c r="G772" s="155"/>
      <c r="H772" s="230"/>
      <c r="I772" s="257"/>
      <c r="J772" s="257"/>
      <c r="K772" s="218"/>
      <c r="L772" s="218"/>
      <c r="M772" s="247"/>
      <c r="N772" s="247"/>
      <c r="O772" s="247"/>
      <c r="P772" s="247"/>
      <c r="Q772" s="218"/>
      <c r="R772" s="155"/>
      <c r="S772" s="155"/>
      <c r="T772" s="155"/>
      <c r="U772" s="155"/>
      <c r="V772" s="155"/>
      <c r="W772" s="155"/>
      <c r="X772" s="155"/>
      <c r="Y772" s="155"/>
      <c r="Z772" s="155"/>
      <c r="AA772" s="155"/>
      <c r="AB772" s="155"/>
      <c r="AC772" s="155"/>
      <c r="AD772" s="155"/>
      <c r="AE772" s="155"/>
      <c r="AF772" s="155"/>
      <c r="AG772" s="155"/>
      <c r="AH772" s="155"/>
      <c r="AI772" s="155"/>
      <c r="AJ772" s="155"/>
      <c r="AK772" s="155"/>
      <c r="AL772" s="155"/>
      <c r="AM772" s="155"/>
      <c r="AN772" s="155"/>
      <c r="AO772" s="155"/>
      <c r="AP772" s="155"/>
      <c r="AQ772" s="155"/>
      <c r="AR772" s="155"/>
      <c r="AS772" s="155"/>
      <c r="AT772" s="155"/>
      <c r="AU772" s="155"/>
      <c r="AV772" s="155"/>
      <c r="AW772" s="155"/>
      <c r="AX772" s="155"/>
      <c r="AY772" s="155"/>
      <c r="AZ772" s="155"/>
      <c r="BA772" s="155"/>
      <c r="BB772" s="155"/>
      <c r="BC772" s="155"/>
      <c r="BD772" s="155"/>
      <c r="BE772" s="155"/>
      <c r="BF772" s="155"/>
      <c r="BG772" s="155"/>
      <c r="BH772" s="155"/>
      <c r="BI772" s="155"/>
      <c r="BJ772" s="155"/>
      <c r="BK772" s="155"/>
      <c r="BL772" s="155"/>
      <c r="BM772" s="155"/>
      <c r="BN772" s="155"/>
      <c r="BO772" s="155"/>
      <c r="BP772" s="155"/>
      <c r="BQ772" s="155"/>
      <c r="BR772" s="155"/>
      <c r="BS772" s="155"/>
      <c r="BT772" s="155"/>
      <c r="BU772" s="155"/>
      <c r="BV772" s="155"/>
      <c r="BW772" s="155"/>
      <c r="BX772" s="155"/>
      <c r="BY772" s="155"/>
      <c r="BZ772" s="155"/>
      <c r="CA772" s="155"/>
      <c r="CB772" s="155"/>
      <c r="CC772" s="155"/>
      <c r="CD772" s="155"/>
      <c r="CE772" s="155"/>
      <c r="CF772" s="155"/>
      <c r="CG772" s="155"/>
      <c r="CH772" s="155"/>
      <c r="CI772" s="10"/>
    </row>
    <row r="773" spans="1:87" x14ac:dyDescent="0.2">
      <c r="A773" s="8"/>
      <c r="B773" s="218"/>
      <c r="C773" s="218"/>
      <c r="D773" s="155"/>
      <c r="E773" s="155"/>
      <c r="F773" s="155"/>
      <c r="G773" s="155"/>
      <c r="H773" s="230"/>
      <c r="I773" s="257"/>
      <c r="J773" s="257"/>
      <c r="K773" s="218"/>
      <c r="L773" s="218"/>
      <c r="M773" s="247"/>
      <c r="N773" s="247"/>
      <c r="O773" s="247"/>
      <c r="P773" s="247"/>
      <c r="Q773" s="218"/>
      <c r="R773" s="155"/>
      <c r="S773" s="155"/>
      <c r="T773" s="155"/>
      <c r="U773" s="155"/>
      <c r="V773" s="155"/>
      <c r="W773" s="155"/>
      <c r="X773" s="155"/>
      <c r="Y773" s="155"/>
      <c r="Z773" s="155"/>
      <c r="AA773" s="155"/>
      <c r="AB773" s="155"/>
      <c r="AC773" s="155"/>
      <c r="AD773" s="155"/>
      <c r="AE773" s="155"/>
      <c r="AF773" s="155"/>
      <c r="AG773" s="155"/>
      <c r="AH773" s="155"/>
      <c r="AI773" s="155"/>
      <c r="AJ773" s="155"/>
      <c r="AK773" s="155"/>
      <c r="AL773" s="155"/>
      <c r="AM773" s="155"/>
      <c r="AN773" s="155"/>
      <c r="AO773" s="155"/>
      <c r="AP773" s="155"/>
      <c r="AQ773" s="155"/>
      <c r="AR773" s="155"/>
      <c r="AS773" s="155"/>
      <c r="AT773" s="155"/>
      <c r="AU773" s="155"/>
      <c r="AV773" s="155"/>
      <c r="AW773" s="155"/>
      <c r="AX773" s="155"/>
      <c r="AY773" s="155"/>
      <c r="AZ773" s="155"/>
      <c r="BA773" s="155"/>
      <c r="BB773" s="155"/>
      <c r="BC773" s="155"/>
      <c r="BD773" s="155"/>
      <c r="BE773" s="155"/>
      <c r="BF773" s="155"/>
      <c r="BG773" s="155"/>
      <c r="BH773" s="155"/>
      <c r="BI773" s="155"/>
      <c r="BJ773" s="155"/>
      <c r="BK773" s="155"/>
      <c r="BL773" s="155"/>
      <c r="BM773" s="155"/>
      <c r="BN773" s="155"/>
      <c r="BO773" s="155"/>
      <c r="BP773" s="155"/>
      <c r="BQ773" s="155"/>
      <c r="BR773" s="155"/>
      <c r="BS773" s="155"/>
      <c r="BT773" s="155"/>
      <c r="BU773" s="155"/>
      <c r="BV773" s="155"/>
      <c r="BW773" s="155"/>
      <c r="BX773" s="155"/>
      <c r="BY773" s="155"/>
      <c r="BZ773" s="155"/>
      <c r="CA773" s="155"/>
      <c r="CB773" s="155"/>
      <c r="CC773" s="155"/>
      <c r="CD773" s="155"/>
      <c r="CE773" s="155"/>
      <c r="CF773" s="155"/>
      <c r="CG773" s="155"/>
      <c r="CH773" s="155"/>
      <c r="CI773" s="10"/>
    </row>
    <row r="774" spans="1:87" x14ac:dyDescent="0.2">
      <c r="A774" s="8"/>
      <c r="B774" s="218"/>
      <c r="C774" s="218"/>
      <c r="D774" s="155"/>
      <c r="E774" s="155"/>
      <c r="F774" s="155"/>
      <c r="G774" s="155"/>
      <c r="H774" s="230"/>
      <c r="I774" s="257"/>
      <c r="J774" s="257"/>
      <c r="K774" s="218"/>
      <c r="L774" s="218"/>
      <c r="M774" s="247"/>
      <c r="N774" s="247"/>
      <c r="O774" s="247"/>
      <c r="P774" s="247"/>
      <c r="Q774" s="218"/>
      <c r="R774" s="155"/>
      <c r="S774" s="155"/>
      <c r="T774" s="155"/>
      <c r="U774" s="155"/>
      <c r="V774" s="155"/>
      <c r="W774" s="155"/>
      <c r="X774" s="155"/>
      <c r="Y774" s="155"/>
      <c r="Z774" s="155"/>
      <c r="AA774" s="155"/>
      <c r="AB774" s="155"/>
      <c r="AC774" s="155"/>
      <c r="AD774" s="155"/>
      <c r="AE774" s="155"/>
      <c r="AF774" s="155"/>
      <c r="AG774" s="155"/>
      <c r="AH774" s="155"/>
      <c r="AI774" s="155"/>
      <c r="AJ774" s="155"/>
      <c r="AK774" s="155"/>
      <c r="AL774" s="155"/>
      <c r="AM774" s="155"/>
      <c r="AN774" s="155"/>
      <c r="AO774" s="155"/>
      <c r="AP774" s="155"/>
      <c r="AQ774" s="155"/>
      <c r="AR774" s="155"/>
      <c r="AS774" s="155"/>
      <c r="AT774" s="155"/>
      <c r="AU774" s="155"/>
      <c r="AV774" s="155"/>
      <c r="AW774" s="155"/>
      <c r="AX774" s="155"/>
      <c r="AY774" s="155"/>
      <c r="AZ774" s="155"/>
      <c r="BA774" s="155"/>
      <c r="BB774" s="155"/>
      <c r="BC774" s="155"/>
      <c r="BD774" s="155"/>
      <c r="BE774" s="155"/>
      <c r="BF774" s="155"/>
      <c r="BG774" s="155"/>
      <c r="BH774" s="155"/>
      <c r="BI774" s="155"/>
      <c r="BJ774" s="155"/>
      <c r="BK774" s="155"/>
      <c r="BL774" s="155"/>
      <c r="BM774" s="155"/>
      <c r="BN774" s="155"/>
      <c r="BO774" s="155"/>
      <c r="BP774" s="155"/>
      <c r="BQ774" s="155"/>
      <c r="BR774" s="155"/>
      <c r="BS774" s="155"/>
      <c r="BT774" s="155"/>
      <c r="BU774" s="155"/>
      <c r="BV774" s="155"/>
      <c r="BW774" s="155"/>
      <c r="BX774" s="155"/>
      <c r="BY774" s="155"/>
      <c r="BZ774" s="155"/>
      <c r="CA774" s="155"/>
      <c r="CB774" s="155"/>
      <c r="CC774" s="155"/>
      <c r="CD774" s="155"/>
      <c r="CE774" s="155"/>
      <c r="CF774" s="155"/>
      <c r="CG774" s="155"/>
      <c r="CH774" s="155"/>
      <c r="CI774" s="10"/>
    </row>
    <row r="775" spans="1:87" x14ac:dyDescent="0.2">
      <c r="A775" s="8"/>
      <c r="B775" s="218"/>
      <c r="C775" s="218"/>
      <c r="D775" s="155"/>
      <c r="E775" s="155"/>
      <c r="F775" s="155"/>
      <c r="G775" s="155"/>
      <c r="H775" s="230"/>
      <c r="I775" s="257"/>
      <c r="J775" s="257"/>
      <c r="K775" s="218"/>
      <c r="L775" s="218"/>
      <c r="M775" s="247"/>
      <c r="N775" s="247"/>
      <c r="O775" s="247"/>
      <c r="P775" s="247"/>
      <c r="Q775" s="218"/>
      <c r="R775" s="155"/>
      <c r="S775" s="155"/>
      <c r="T775" s="155"/>
      <c r="U775" s="155"/>
      <c r="V775" s="155"/>
      <c r="W775" s="155"/>
      <c r="X775" s="155"/>
      <c r="Y775" s="155"/>
      <c r="Z775" s="155"/>
      <c r="AA775" s="155"/>
      <c r="AB775" s="155"/>
      <c r="AC775" s="155"/>
      <c r="AD775" s="155"/>
      <c r="AE775" s="155"/>
      <c r="AF775" s="155"/>
      <c r="AG775" s="155"/>
      <c r="AH775" s="155"/>
      <c r="AI775" s="155"/>
      <c r="AJ775" s="155"/>
      <c r="AK775" s="155"/>
      <c r="AL775" s="155"/>
      <c r="AM775" s="155"/>
      <c r="AN775" s="155"/>
      <c r="AO775" s="155"/>
      <c r="AP775" s="155"/>
      <c r="AQ775" s="155"/>
      <c r="AR775" s="155"/>
      <c r="AS775" s="155"/>
      <c r="AT775" s="155"/>
      <c r="AU775" s="155"/>
      <c r="AV775" s="155"/>
      <c r="AW775" s="155"/>
      <c r="AX775" s="155"/>
      <c r="AY775" s="155"/>
      <c r="AZ775" s="155"/>
      <c r="BA775" s="155"/>
      <c r="BB775" s="155"/>
      <c r="BC775" s="155"/>
      <c r="BD775" s="155"/>
      <c r="BE775" s="155"/>
      <c r="BF775" s="155"/>
      <c r="BG775" s="155"/>
      <c r="BH775" s="155"/>
      <c r="BI775" s="155"/>
      <c r="BJ775" s="155"/>
      <c r="BK775" s="155"/>
      <c r="BL775" s="155"/>
      <c r="BM775" s="155"/>
      <c r="BN775" s="155"/>
      <c r="BO775" s="155"/>
      <c r="BP775" s="155"/>
      <c r="BQ775" s="155"/>
      <c r="BR775" s="155"/>
      <c r="BS775" s="155"/>
      <c r="BT775" s="155"/>
      <c r="BU775" s="155"/>
      <c r="BV775" s="155"/>
      <c r="BW775" s="155"/>
      <c r="BX775" s="155"/>
      <c r="BY775" s="155"/>
      <c r="BZ775" s="155"/>
      <c r="CA775" s="155"/>
      <c r="CB775" s="155"/>
      <c r="CC775" s="155"/>
      <c r="CD775" s="155"/>
      <c r="CE775" s="155"/>
      <c r="CF775" s="155"/>
      <c r="CG775" s="155"/>
      <c r="CH775" s="155"/>
      <c r="CI775" s="10"/>
    </row>
    <row r="776" spans="1:87" x14ac:dyDescent="0.2">
      <c r="A776" s="8"/>
      <c r="B776" s="218"/>
      <c r="C776" s="218"/>
      <c r="D776" s="155"/>
      <c r="E776" s="155"/>
      <c r="F776" s="155"/>
      <c r="G776" s="155"/>
      <c r="H776" s="230"/>
      <c r="I776" s="257"/>
      <c r="J776" s="257"/>
      <c r="K776" s="218"/>
      <c r="L776" s="218"/>
      <c r="M776" s="247"/>
      <c r="N776" s="247"/>
      <c r="O776" s="247"/>
      <c r="P776" s="247"/>
      <c r="Q776" s="218"/>
      <c r="R776" s="155"/>
      <c r="S776" s="155"/>
      <c r="T776" s="155"/>
      <c r="U776" s="155"/>
      <c r="V776" s="155"/>
      <c r="W776" s="155"/>
      <c r="X776" s="155"/>
      <c r="Y776" s="155"/>
      <c r="Z776" s="155"/>
      <c r="AA776" s="155"/>
      <c r="AB776" s="155"/>
      <c r="AC776" s="155"/>
      <c r="AD776" s="155"/>
      <c r="AE776" s="155"/>
      <c r="AF776" s="155"/>
      <c r="AG776" s="155"/>
      <c r="AH776" s="155"/>
      <c r="AI776" s="155"/>
      <c r="AJ776" s="155"/>
      <c r="AK776" s="155"/>
      <c r="AL776" s="155"/>
      <c r="AM776" s="155"/>
      <c r="AN776" s="155"/>
      <c r="AO776" s="155"/>
      <c r="AP776" s="155"/>
      <c r="AQ776" s="155"/>
      <c r="AR776" s="155"/>
      <c r="AS776" s="155"/>
      <c r="AT776" s="155"/>
      <c r="AU776" s="155"/>
      <c r="AV776" s="155"/>
      <c r="AW776" s="155"/>
      <c r="AX776" s="155"/>
      <c r="AY776" s="155"/>
      <c r="AZ776" s="155"/>
      <c r="BA776" s="155"/>
      <c r="BB776" s="155"/>
      <c r="BC776" s="155"/>
      <c r="BD776" s="155"/>
      <c r="BE776" s="155"/>
      <c r="BF776" s="155"/>
      <c r="BG776" s="155"/>
      <c r="BH776" s="155"/>
      <c r="BI776" s="155"/>
      <c r="BJ776" s="155"/>
      <c r="BK776" s="155"/>
      <c r="BL776" s="155"/>
      <c r="BM776" s="155"/>
      <c r="BN776" s="155"/>
      <c r="BO776" s="155"/>
      <c r="BP776" s="155"/>
      <c r="BQ776" s="155"/>
      <c r="BR776" s="155"/>
      <c r="BS776" s="155"/>
      <c r="BT776" s="155"/>
      <c r="BU776" s="155"/>
      <c r="BV776" s="155"/>
      <c r="BW776" s="155"/>
      <c r="BX776" s="155"/>
      <c r="BY776" s="155"/>
      <c r="BZ776" s="155"/>
      <c r="CA776" s="155"/>
      <c r="CB776" s="155"/>
      <c r="CC776" s="155"/>
      <c r="CD776" s="155"/>
      <c r="CE776" s="155"/>
      <c r="CF776" s="155"/>
      <c r="CG776" s="155"/>
      <c r="CH776" s="155"/>
      <c r="CI776" s="10"/>
    </row>
    <row r="777" spans="1:87" x14ac:dyDescent="0.2">
      <c r="A777" s="8"/>
      <c r="B777" s="218"/>
      <c r="C777" s="218"/>
      <c r="D777" s="155"/>
      <c r="E777" s="155"/>
      <c r="F777" s="155"/>
      <c r="G777" s="155"/>
      <c r="H777" s="230"/>
      <c r="I777" s="257"/>
      <c r="J777" s="257"/>
      <c r="K777" s="218"/>
      <c r="L777" s="218"/>
      <c r="M777" s="247"/>
      <c r="N777" s="247"/>
      <c r="O777" s="247"/>
      <c r="P777" s="247"/>
      <c r="Q777" s="218"/>
      <c r="R777" s="155"/>
      <c r="S777" s="155"/>
      <c r="T777" s="155"/>
      <c r="U777" s="155"/>
      <c r="V777" s="155"/>
      <c r="W777" s="155"/>
      <c r="X777" s="155"/>
      <c r="Y777" s="155"/>
      <c r="Z777" s="155"/>
      <c r="AA777" s="155"/>
      <c r="AB777" s="155"/>
      <c r="AC777" s="155"/>
      <c r="AD777" s="155"/>
      <c r="AE777" s="155"/>
      <c r="AF777" s="155"/>
      <c r="AG777" s="155"/>
      <c r="AH777" s="155"/>
      <c r="AI777" s="155"/>
      <c r="AJ777" s="155"/>
      <c r="AK777" s="155"/>
      <c r="AL777" s="155"/>
      <c r="AM777" s="155"/>
      <c r="AN777" s="155"/>
      <c r="AO777" s="155"/>
      <c r="AP777" s="155"/>
      <c r="AQ777" s="155"/>
      <c r="AR777" s="155"/>
      <c r="AS777" s="155"/>
      <c r="AT777" s="155"/>
      <c r="AU777" s="155"/>
      <c r="AV777" s="155"/>
      <c r="AW777" s="155"/>
      <c r="AX777" s="155"/>
      <c r="AY777" s="155"/>
      <c r="AZ777" s="155"/>
      <c r="BA777" s="155"/>
      <c r="BB777" s="155"/>
      <c r="BC777" s="155"/>
      <c r="BD777" s="155"/>
      <c r="BE777" s="155"/>
      <c r="BF777" s="155"/>
      <c r="BG777" s="155"/>
      <c r="BH777" s="155"/>
      <c r="BI777" s="155"/>
      <c r="BJ777" s="155"/>
      <c r="BK777" s="155"/>
      <c r="BL777" s="155"/>
      <c r="BM777" s="155"/>
      <c r="BN777" s="155"/>
      <c r="BO777" s="155"/>
      <c r="BP777" s="155"/>
      <c r="BQ777" s="155"/>
      <c r="BR777" s="155"/>
      <c r="BS777" s="155"/>
      <c r="BT777" s="155"/>
      <c r="BU777" s="155"/>
      <c r="BV777" s="155"/>
      <c r="BW777" s="155"/>
      <c r="BX777" s="155"/>
      <c r="BY777" s="155"/>
      <c r="BZ777" s="155"/>
      <c r="CA777" s="155"/>
      <c r="CB777" s="155"/>
      <c r="CC777" s="155"/>
      <c r="CD777" s="155"/>
      <c r="CE777" s="155"/>
      <c r="CF777" s="155"/>
      <c r="CG777" s="155"/>
      <c r="CH777" s="155"/>
      <c r="CI777" s="10"/>
    </row>
    <row r="778" spans="1:87" x14ac:dyDescent="0.2">
      <c r="A778" s="8"/>
      <c r="B778" s="218"/>
      <c r="C778" s="218"/>
      <c r="D778" s="155"/>
      <c r="E778" s="155"/>
      <c r="F778" s="155"/>
      <c r="G778" s="155"/>
      <c r="H778" s="230"/>
      <c r="I778" s="257"/>
      <c r="J778" s="257"/>
      <c r="K778" s="218"/>
      <c r="L778" s="218"/>
      <c r="M778" s="247"/>
      <c r="N778" s="247"/>
      <c r="O778" s="247"/>
      <c r="P778" s="247"/>
      <c r="Q778" s="218"/>
      <c r="R778" s="155"/>
      <c r="S778" s="155"/>
      <c r="T778" s="155"/>
      <c r="U778" s="155"/>
      <c r="V778" s="155"/>
      <c r="W778" s="155"/>
      <c r="X778" s="155"/>
      <c r="Y778" s="155"/>
      <c r="Z778" s="155"/>
      <c r="AA778" s="155"/>
      <c r="AB778" s="155"/>
      <c r="AC778" s="155"/>
      <c r="AD778" s="155"/>
      <c r="AE778" s="155"/>
      <c r="AF778" s="155"/>
      <c r="AG778" s="155"/>
      <c r="AH778" s="155"/>
      <c r="AI778" s="155"/>
      <c r="AJ778" s="155"/>
      <c r="AK778" s="155"/>
      <c r="AL778" s="155"/>
      <c r="AM778" s="155"/>
      <c r="AN778" s="155"/>
      <c r="AO778" s="155"/>
      <c r="AP778" s="155"/>
      <c r="AQ778" s="155"/>
      <c r="AR778" s="155"/>
      <c r="AS778" s="155"/>
      <c r="AT778" s="155"/>
      <c r="AU778" s="155"/>
      <c r="AV778" s="155"/>
      <c r="AW778" s="155"/>
      <c r="AX778" s="155"/>
      <c r="AY778" s="155"/>
      <c r="AZ778" s="155"/>
      <c r="BA778" s="155"/>
      <c r="BB778" s="155"/>
      <c r="BC778" s="155"/>
      <c r="BD778" s="155"/>
      <c r="BE778" s="155"/>
      <c r="BF778" s="155"/>
      <c r="BG778" s="155"/>
      <c r="BH778" s="155"/>
      <c r="BI778" s="155"/>
      <c r="BJ778" s="155"/>
      <c r="BK778" s="155"/>
      <c r="BL778" s="155"/>
      <c r="BM778" s="155"/>
      <c r="BN778" s="155"/>
      <c r="BO778" s="155"/>
      <c r="BP778" s="155"/>
      <c r="BQ778" s="155"/>
      <c r="BR778" s="155"/>
      <c r="BS778" s="155"/>
      <c r="BT778" s="155"/>
      <c r="BU778" s="155"/>
      <c r="BV778" s="155"/>
      <c r="BW778" s="155"/>
      <c r="BX778" s="155"/>
      <c r="BY778" s="155"/>
      <c r="BZ778" s="155"/>
      <c r="CA778" s="155"/>
      <c r="CB778" s="155"/>
      <c r="CC778" s="155"/>
      <c r="CD778" s="155"/>
      <c r="CE778" s="155"/>
      <c r="CF778" s="155"/>
      <c r="CG778" s="155"/>
      <c r="CH778" s="155"/>
      <c r="CI778" s="10"/>
    </row>
    <row r="779" spans="1:87" x14ac:dyDescent="0.2">
      <c r="A779" s="8"/>
      <c r="B779" s="218"/>
      <c r="C779" s="218"/>
      <c r="D779" s="155"/>
      <c r="E779" s="155"/>
      <c r="F779" s="155"/>
      <c r="G779" s="155"/>
      <c r="H779" s="230"/>
      <c r="I779" s="257"/>
      <c r="J779" s="257"/>
      <c r="K779" s="218"/>
      <c r="L779" s="218"/>
      <c r="M779" s="247"/>
      <c r="N779" s="247"/>
      <c r="O779" s="247"/>
      <c r="P779" s="247"/>
      <c r="Q779" s="218"/>
      <c r="R779" s="155"/>
      <c r="S779" s="155"/>
      <c r="T779" s="155"/>
      <c r="U779" s="155"/>
      <c r="V779" s="155"/>
      <c r="W779" s="155"/>
      <c r="X779" s="155"/>
      <c r="Y779" s="155"/>
      <c r="Z779" s="155"/>
      <c r="AA779" s="155"/>
      <c r="AB779" s="155"/>
      <c r="AC779" s="155"/>
      <c r="AD779" s="155"/>
      <c r="AE779" s="155"/>
      <c r="AF779" s="155"/>
      <c r="AG779" s="155"/>
      <c r="AH779" s="155"/>
      <c r="AI779" s="155"/>
      <c r="AJ779" s="155"/>
      <c r="AK779" s="155"/>
      <c r="AL779" s="155"/>
      <c r="AM779" s="155"/>
      <c r="AN779" s="155"/>
      <c r="AO779" s="155"/>
      <c r="AP779" s="155"/>
      <c r="AQ779" s="155"/>
      <c r="AR779" s="155"/>
      <c r="AS779" s="155"/>
      <c r="AT779" s="155"/>
      <c r="AU779" s="155"/>
      <c r="AV779" s="155"/>
      <c r="AW779" s="155"/>
      <c r="AX779" s="155"/>
      <c r="AY779" s="155"/>
      <c r="AZ779" s="155"/>
      <c r="BA779" s="155"/>
      <c r="BB779" s="155"/>
      <c r="BC779" s="155"/>
      <c r="BD779" s="155"/>
      <c r="BE779" s="155"/>
      <c r="BF779" s="155"/>
      <c r="BG779" s="155"/>
      <c r="BH779" s="155"/>
      <c r="BI779" s="155"/>
      <c r="BJ779" s="155"/>
      <c r="BK779" s="155"/>
      <c r="BL779" s="155"/>
      <c r="BM779" s="155"/>
      <c r="BN779" s="155"/>
      <c r="BO779" s="155"/>
      <c r="BP779" s="155"/>
      <c r="BQ779" s="155"/>
      <c r="BR779" s="155"/>
      <c r="BS779" s="155"/>
      <c r="BT779" s="155"/>
      <c r="BU779" s="155"/>
      <c r="BV779" s="155"/>
      <c r="BW779" s="155"/>
      <c r="BX779" s="155"/>
      <c r="BY779" s="155"/>
      <c r="BZ779" s="155"/>
      <c r="CA779" s="155"/>
      <c r="CB779" s="155"/>
      <c r="CC779" s="155"/>
      <c r="CD779" s="155"/>
      <c r="CE779" s="155"/>
      <c r="CF779" s="155"/>
      <c r="CG779" s="155"/>
      <c r="CH779" s="155"/>
      <c r="CI779" s="10"/>
    </row>
    <row r="780" spans="1:87" x14ac:dyDescent="0.2">
      <c r="A780" s="8"/>
      <c r="B780" s="218"/>
      <c r="C780" s="218"/>
      <c r="D780" s="155"/>
      <c r="E780" s="155"/>
      <c r="F780" s="155"/>
      <c r="G780" s="155"/>
      <c r="H780" s="230"/>
      <c r="I780" s="257"/>
      <c r="J780" s="257"/>
      <c r="K780" s="218"/>
      <c r="L780" s="218"/>
      <c r="M780" s="247"/>
      <c r="N780" s="247"/>
      <c r="O780" s="247"/>
      <c r="P780" s="247"/>
      <c r="Q780" s="218"/>
      <c r="R780" s="155"/>
      <c r="S780" s="155"/>
      <c r="T780" s="155"/>
      <c r="U780" s="155"/>
      <c r="V780" s="155"/>
      <c r="W780" s="155"/>
      <c r="X780" s="155"/>
      <c r="Y780" s="155"/>
      <c r="Z780" s="155"/>
      <c r="AA780" s="155"/>
      <c r="AB780" s="155"/>
      <c r="AC780" s="155"/>
      <c r="AD780" s="155"/>
      <c r="AE780" s="155"/>
      <c r="AF780" s="155"/>
      <c r="AG780" s="155"/>
      <c r="AH780" s="155"/>
      <c r="AI780" s="155"/>
      <c r="AJ780" s="155"/>
      <c r="AK780" s="155"/>
      <c r="AL780" s="155"/>
      <c r="AM780" s="155"/>
      <c r="AN780" s="155"/>
      <c r="AO780" s="155"/>
      <c r="AP780" s="155"/>
      <c r="AQ780" s="155"/>
      <c r="AR780" s="155"/>
      <c r="AS780" s="155"/>
      <c r="AT780" s="155"/>
      <c r="AU780" s="155"/>
      <c r="AV780" s="155"/>
      <c r="AW780" s="155"/>
      <c r="AX780" s="155"/>
      <c r="AY780" s="155"/>
      <c r="AZ780" s="155"/>
      <c r="BA780" s="155"/>
      <c r="BB780" s="155"/>
      <c r="BC780" s="155"/>
      <c r="BD780" s="155"/>
      <c r="BE780" s="155"/>
      <c r="BF780" s="155"/>
      <c r="BG780" s="155"/>
      <c r="BH780" s="155"/>
      <c r="BI780" s="155"/>
      <c r="BJ780" s="155"/>
      <c r="BK780" s="155"/>
      <c r="BL780" s="155"/>
      <c r="BM780" s="155"/>
      <c r="BN780" s="155"/>
      <c r="BO780" s="155"/>
      <c r="BP780" s="155"/>
      <c r="BQ780" s="155"/>
      <c r="BR780" s="155"/>
      <c r="BS780" s="155"/>
      <c r="BT780" s="155"/>
      <c r="BU780" s="155"/>
      <c r="BV780" s="155"/>
      <c r="BW780" s="155"/>
      <c r="BX780" s="155"/>
      <c r="BY780" s="155"/>
      <c r="BZ780" s="155"/>
      <c r="CA780" s="155"/>
      <c r="CB780" s="155"/>
      <c r="CC780" s="155"/>
      <c r="CD780" s="155"/>
      <c r="CE780" s="155"/>
      <c r="CF780" s="155"/>
      <c r="CG780" s="155"/>
      <c r="CH780" s="155"/>
      <c r="CI780" s="10"/>
    </row>
    <row r="781" spans="1:87" x14ac:dyDescent="0.2">
      <c r="A781" s="8"/>
      <c r="B781" s="218"/>
      <c r="C781" s="218"/>
      <c r="D781" s="155"/>
      <c r="E781" s="155"/>
      <c r="F781" s="155"/>
      <c r="G781" s="155"/>
      <c r="H781" s="230"/>
      <c r="I781" s="257"/>
      <c r="J781" s="257"/>
      <c r="K781" s="218"/>
      <c r="L781" s="218"/>
      <c r="M781" s="247"/>
      <c r="N781" s="247"/>
      <c r="O781" s="247"/>
      <c r="P781" s="247"/>
      <c r="Q781" s="218"/>
      <c r="R781" s="155"/>
      <c r="S781" s="155"/>
      <c r="T781" s="155"/>
      <c r="U781" s="155"/>
      <c r="V781" s="155"/>
      <c r="W781" s="155"/>
      <c r="X781" s="155"/>
      <c r="Y781" s="155"/>
      <c r="Z781" s="155"/>
      <c r="AA781" s="155"/>
      <c r="AB781" s="155"/>
      <c r="AC781" s="155"/>
      <c r="AD781" s="155"/>
      <c r="AE781" s="155"/>
      <c r="AF781" s="155"/>
      <c r="AG781" s="155"/>
      <c r="AH781" s="155"/>
      <c r="AI781" s="155"/>
      <c r="AJ781" s="155"/>
      <c r="AK781" s="155"/>
      <c r="AL781" s="155"/>
      <c r="AM781" s="155"/>
      <c r="AN781" s="155"/>
      <c r="AO781" s="155"/>
      <c r="AP781" s="155"/>
      <c r="AQ781" s="155"/>
      <c r="AR781" s="155"/>
      <c r="AS781" s="155"/>
      <c r="AT781" s="155"/>
      <c r="AU781" s="155"/>
      <c r="AV781" s="155"/>
      <c r="AW781" s="155"/>
      <c r="AX781" s="155"/>
      <c r="AY781" s="155"/>
      <c r="AZ781" s="155"/>
      <c r="BA781" s="155"/>
      <c r="BB781" s="155"/>
      <c r="BC781" s="155"/>
      <c r="BD781" s="155"/>
      <c r="BE781" s="155"/>
      <c r="BF781" s="155"/>
      <c r="BG781" s="155"/>
      <c r="BH781" s="155"/>
      <c r="BI781" s="155"/>
      <c r="BJ781" s="155"/>
      <c r="BK781" s="155"/>
      <c r="BL781" s="155"/>
      <c r="BM781" s="155"/>
      <c r="BN781" s="155"/>
      <c r="BO781" s="155"/>
      <c r="BP781" s="155"/>
      <c r="BQ781" s="155"/>
      <c r="BR781" s="155"/>
      <c r="BS781" s="155"/>
      <c r="BT781" s="155"/>
      <c r="BU781" s="155"/>
      <c r="BV781" s="155"/>
      <c r="BW781" s="155"/>
      <c r="BX781" s="155"/>
      <c r="BY781" s="155"/>
      <c r="BZ781" s="155"/>
      <c r="CA781" s="155"/>
      <c r="CB781" s="155"/>
      <c r="CC781" s="155"/>
      <c r="CD781" s="155"/>
      <c r="CE781" s="155"/>
      <c r="CF781" s="155"/>
      <c r="CG781" s="155"/>
      <c r="CH781" s="155"/>
      <c r="CI781" s="10"/>
    </row>
    <row r="782" spans="1:87" x14ac:dyDescent="0.2">
      <c r="A782" s="8"/>
      <c r="B782" s="218"/>
      <c r="C782" s="218"/>
      <c r="D782" s="155"/>
      <c r="E782" s="155"/>
      <c r="F782" s="155"/>
      <c r="G782" s="155"/>
      <c r="H782" s="230"/>
      <c r="I782" s="257"/>
      <c r="J782" s="257"/>
      <c r="K782" s="218"/>
      <c r="L782" s="218"/>
      <c r="M782" s="247"/>
      <c r="N782" s="247"/>
      <c r="O782" s="247"/>
      <c r="P782" s="247"/>
      <c r="Q782" s="218"/>
      <c r="R782" s="155"/>
      <c r="S782" s="155"/>
      <c r="T782" s="155"/>
      <c r="U782" s="155"/>
      <c r="V782" s="155"/>
      <c r="W782" s="155"/>
      <c r="X782" s="155"/>
      <c r="Y782" s="155"/>
      <c r="Z782" s="155"/>
      <c r="AA782" s="155"/>
      <c r="AB782" s="155"/>
      <c r="AC782" s="155"/>
      <c r="AD782" s="155"/>
      <c r="AE782" s="155"/>
      <c r="AF782" s="155"/>
      <c r="AG782" s="155"/>
      <c r="AH782" s="155"/>
      <c r="AI782" s="155"/>
      <c r="AJ782" s="155"/>
      <c r="AK782" s="155"/>
      <c r="AL782" s="155"/>
      <c r="AM782" s="155"/>
      <c r="AN782" s="155"/>
      <c r="AO782" s="155"/>
      <c r="AP782" s="155"/>
      <c r="AQ782" s="155"/>
      <c r="AR782" s="155"/>
      <c r="AS782" s="155"/>
      <c r="AT782" s="155"/>
      <c r="AU782" s="155"/>
      <c r="AV782" s="155"/>
      <c r="AW782" s="155"/>
      <c r="AX782" s="155"/>
      <c r="AY782" s="155"/>
      <c r="AZ782" s="155"/>
      <c r="BA782" s="155"/>
      <c r="BB782" s="155"/>
      <c r="BC782" s="155"/>
      <c r="BD782" s="155"/>
      <c r="BE782" s="155"/>
      <c r="BF782" s="155"/>
      <c r="BG782" s="155"/>
      <c r="BH782" s="155"/>
      <c r="BI782" s="155"/>
      <c r="BJ782" s="155"/>
      <c r="BK782" s="155"/>
      <c r="BL782" s="155"/>
      <c r="BM782" s="155"/>
      <c r="BN782" s="155"/>
      <c r="BO782" s="155"/>
      <c r="BP782" s="155"/>
      <c r="BQ782" s="155"/>
      <c r="BR782" s="155"/>
      <c r="BS782" s="155"/>
      <c r="BT782" s="155"/>
      <c r="BU782" s="155"/>
      <c r="BV782" s="155"/>
      <c r="BW782" s="155"/>
      <c r="BX782" s="155"/>
      <c r="BY782" s="155"/>
      <c r="BZ782" s="155"/>
      <c r="CA782" s="155"/>
      <c r="CB782" s="155"/>
      <c r="CC782" s="155"/>
      <c r="CD782" s="155"/>
      <c r="CE782" s="155"/>
      <c r="CF782" s="155"/>
      <c r="CG782" s="155"/>
      <c r="CH782" s="155"/>
      <c r="CI782" s="10"/>
    </row>
    <row r="783" spans="1:87" x14ac:dyDescent="0.2">
      <c r="A783" s="8"/>
      <c r="B783" s="218"/>
      <c r="C783" s="218"/>
      <c r="D783" s="155"/>
      <c r="E783" s="155"/>
      <c r="F783" s="155"/>
      <c r="G783" s="155"/>
      <c r="H783" s="230"/>
      <c r="I783" s="257"/>
      <c r="J783" s="257"/>
      <c r="K783" s="218"/>
      <c r="L783" s="218"/>
      <c r="M783" s="247"/>
      <c r="N783" s="247"/>
      <c r="O783" s="247"/>
      <c r="P783" s="247"/>
      <c r="Q783" s="218"/>
      <c r="R783" s="155"/>
      <c r="S783" s="155"/>
      <c r="T783" s="155"/>
      <c r="U783" s="155"/>
      <c r="V783" s="155"/>
      <c r="W783" s="155"/>
      <c r="X783" s="155"/>
      <c r="Y783" s="155"/>
      <c r="Z783" s="155"/>
      <c r="AA783" s="155"/>
      <c r="AB783" s="155"/>
      <c r="AC783" s="155"/>
      <c r="AD783" s="155"/>
      <c r="AE783" s="155"/>
      <c r="AF783" s="155"/>
      <c r="AG783" s="155"/>
      <c r="AH783" s="155"/>
      <c r="AI783" s="155"/>
      <c r="AJ783" s="155"/>
      <c r="AK783" s="155"/>
      <c r="AL783" s="155"/>
      <c r="AM783" s="155"/>
      <c r="AN783" s="155"/>
      <c r="AO783" s="155"/>
      <c r="AP783" s="155"/>
      <c r="AQ783" s="155"/>
      <c r="AR783" s="155"/>
      <c r="AS783" s="155"/>
      <c r="AT783" s="155"/>
      <c r="AU783" s="155"/>
      <c r="AV783" s="155"/>
      <c r="AW783" s="155"/>
      <c r="AX783" s="155"/>
      <c r="AY783" s="155"/>
      <c r="AZ783" s="155"/>
      <c r="BA783" s="155"/>
      <c r="BB783" s="155"/>
      <c r="BC783" s="155"/>
      <c r="BD783" s="155"/>
      <c r="BE783" s="155"/>
      <c r="BF783" s="155"/>
      <c r="BG783" s="155"/>
      <c r="BH783" s="155"/>
      <c r="BI783" s="155"/>
      <c r="BJ783" s="155"/>
      <c r="BK783" s="155"/>
      <c r="BL783" s="155"/>
      <c r="BM783" s="155"/>
      <c r="BN783" s="155"/>
      <c r="BO783" s="155"/>
      <c r="BP783" s="155"/>
      <c r="BQ783" s="155"/>
      <c r="BR783" s="155"/>
      <c r="BS783" s="155"/>
      <c r="BT783" s="155"/>
      <c r="BU783" s="155"/>
      <c r="BV783" s="155"/>
      <c r="BW783" s="155"/>
      <c r="BX783" s="155"/>
      <c r="BY783" s="155"/>
      <c r="BZ783" s="155"/>
      <c r="CA783" s="155"/>
      <c r="CB783" s="155"/>
      <c r="CC783" s="155"/>
      <c r="CD783" s="155"/>
      <c r="CE783" s="155"/>
      <c r="CF783" s="155"/>
      <c r="CG783" s="155"/>
      <c r="CH783" s="155"/>
      <c r="CI783" s="10"/>
    </row>
    <row r="784" spans="1:87" x14ac:dyDescent="0.2">
      <c r="A784" s="8"/>
      <c r="B784" s="218"/>
      <c r="C784" s="218"/>
      <c r="D784" s="155"/>
      <c r="E784" s="155"/>
      <c r="F784" s="155"/>
      <c r="G784" s="155"/>
      <c r="H784" s="230"/>
      <c r="I784" s="257"/>
      <c r="J784" s="257"/>
      <c r="K784" s="218"/>
      <c r="L784" s="218"/>
      <c r="M784" s="247"/>
      <c r="N784" s="247"/>
      <c r="O784" s="247"/>
      <c r="P784" s="247"/>
      <c r="Q784" s="218"/>
      <c r="R784" s="155"/>
      <c r="S784" s="155"/>
      <c r="T784" s="155"/>
      <c r="U784" s="155"/>
      <c r="V784" s="155"/>
      <c r="W784" s="155"/>
      <c r="X784" s="155"/>
      <c r="Y784" s="155"/>
      <c r="Z784" s="155"/>
      <c r="AA784" s="155"/>
      <c r="AB784" s="155"/>
      <c r="AC784" s="155"/>
      <c r="AD784" s="155"/>
      <c r="AE784" s="155"/>
      <c r="AF784" s="155"/>
      <c r="AG784" s="155"/>
      <c r="AH784" s="155"/>
      <c r="AI784" s="155"/>
      <c r="AJ784" s="155"/>
      <c r="AK784" s="155"/>
      <c r="AL784" s="155"/>
      <c r="AM784" s="155"/>
      <c r="AN784" s="155"/>
      <c r="AO784" s="155"/>
      <c r="AP784" s="155"/>
      <c r="AQ784" s="155"/>
      <c r="AR784" s="155"/>
      <c r="AS784" s="155"/>
      <c r="AT784" s="155"/>
      <c r="AU784" s="155"/>
      <c r="AV784" s="155"/>
      <c r="AW784" s="155"/>
      <c r="AX784" s="155"/>
      <c r="AY784" s="155"/>
      <c r="AZ784" s="155"/>
      <c r="BA784" s="155"/>
      <c r="BB784" s="155"/>
      <c r="BC784" s="155"/>
      <c r="BD784" s="155"/>
      <c r="BE784" s="155"/>
      <c r="BF784" s="155"/>
      <c r="BG784" s="155"/>
      <c r="BH784" s="155"/>
      <c r="BI784" s="155"/>
      <c r="BJ784" s="155"/>
      <c r="BK784" s="155"/>
      <c r="BL784" s="155"/>
      <c r="BM784" s="155"/>
      <c r="BN784" s="155"/>
      <c r="BO784" s="155"/>
      <c r="BP784" s="155"/>
      <c r="BQ784" s="155"/>
      <c r="BR784" s="155"/>
      <c r="BS784" s="155"/>
      <c r="BT784" s="155"/>
      <c r="BU784" s="155"/>
      <c r="BV784" s="155"/>
      <c r="BW784" s="155"/>
      <c r="BX784" s="155"/>
      <c r="BY784" s="155"/>
      <c r="BZ784" s="155"/>
      <c r="CA784" s="155"/>
      <c r="CB784" s="155"/>
      <c r="CC784" s="155"/>
      <c r="CD784" s="155"/>
      <c r="CE784" s="155"/>
      <c r="CF784" s="155"/>
      <c r="CG784" s="155"/>
      <c r="CH784" s="155"/>
      <c r="CI784" s="10"/>
    </row>
    <row r="785" spans="1:87" x14ac:dyDescent="0.2">
      <c r="A785" s="8"/>
      <c r="B785" s="218"/>
      <c r="C785" s="218"/>
      <c r="D785" s="155"/>
      <c r="E785" s="155"/>
      <c r="F785" s="155"/>
      <c r="G785" s="155"/>
      <c r="H785" s="230"/>
      <c r="I785" s="257"/>
      <c r="J785" s="257"/>
      <c r="K785" s="218"/>
      <c r="L785" s="218"/>
      <c r="M785" s="247"/>
      <c r="N785" s="247"/>
      <c r="O785" s="247"/>
      <c r="P785" s="247"/>
      <c r="Q785" s="218"/>
      <c r="R785" s="155"/>
      <c r="S785" s="155"/>
      <c r="T785" s="155"/>
      <c r="U785" s="155"/>
      <c r="V785" s="155"/>
      <c r="W785" s="155"/>
      <c r="X785" s="155"/>
      <c r="Y785" s="155"/>
      <c r="Z785" s="155"/>
      <c r="AA785" s="155"/>
      <c r="AB785" s="155"/>
      <c r="AC785" s="155"/>
      <c r="AD785" s="155"/>
      <c r="AE785" s="155"/>
      <c r="AF785" s="155"/>
      <c r="AG785" s="155"/>
      <c r="AH785" s="155"/>
      <c r="AI785" s="155"/>
      <c r="AJ785" s="155"/>
      <c r="AK785" s="155"/>
      <c r="AL785" s="155"/>
      <c r="AM785" s="155"/>
      <c r="AN785" s="155"/>
      <c r="AO785" s="155"/>
      <c r="AP785" s="155"/>
      <c r="AQ785" s="155"/>
      <c r="AR785" s="155"/>
      <c r="AS785" s="155"/>
      <c r="AT785" s="155"/>
      <c r="AU785" s="155"/>
      <c r="AV785" s="155"/>
      <c r="AW785" s="155"/>
      <c r="AX785" s="155"/>
      <c r="AY785" s="155"/>
      <c r="AZ785" s="155"/>
      <c r="BA785" s="155"/>
      <c r="BB785" s="155"/>
      <c r="BC785" s="155"/>
      <c r="BD785" s="155"/>
      <c r="BE785" s="155"/>
      <c r="BF785" s="155"/>
      <c r="BG785" s="155"/>
      <c r="BH785" s="155"/>
      <c r="BI785" s="155"/>
      <c r="BJ785" s="155"/>
      <c r="BK785" s="155"/>
      <c r="BL785" s="155"/>
      <c r="BM785" s="155"/>
      <c r="BN785" s="155"/>
      <c r="BO785" s="155"/>
      <c r="BP785" s="155"/>
      <c r="BQ785" s="155"/>
      <c r="BR785" s="155"/>
      <c r="BS785" s="155"/>
      <c r="BT785" s="155"/>
      <c r="BU785" s="155"/>
      <c r="BV785" s="155"/>
      <c r="BW785" s="155"/>
      <c r="BX785" s="155"/>
      <c r="BY785" s="155"/>
      <c r="BZ785" s="155"/>
      <c r="CA785" s="155"/>
      <c r="CB785" s="155"/>
      <c r="CC785" s="155"/>
      <c r="CD785" s="155"/>
      <c r="CE785" s="155"/>
      <c r="CF785" s="155"/>
      <c r="CG785" s="155"/>
      <c r="CH785" s="155"/>
      <c r="CI785" s="10"/>
    </row>
    <row r="786" spans="1:87" x14ac:dyDescent="0.2">
      <c r="A786" s="8"/>
      <c r="B786" s="218"/>
      <c r="C786" s="218"/>
      <c r="D786" s="155"/>
      <c r="E786" s="155"/>
      <c r="F786" s="155"/>
      <c r="G786" s="155"/>
      <c r="H786" s="230"/>
      <c r="I786" s="257"/>
      <c r="J786" s="257"/>
      <c r="K786" s="218"/>
      <c r="L786" s="218"/>
      <c r="M786" s="247"/>
      <c r="N786" s="247"/>
      <c r="O786" s="247"/>
      <c r="P786" s="247"/>
      <c r="Q786" s="218"/>
      <c r="R786" s="155"/>
      <c r="S786" s="155"/>
      <c r="T786" s="155"/>
      <c r="U786" s="155"/>
      <c r="V786" s="155"/>
      <c r="W786" s="155"/>
      <c r="X786" s="155"/>
      <c r="Y786" s="155"/>
      <c r="Z786" s="155"/>
      <c r="AA786" s="155"/>
      <c r="AB786" s="155"/>
      <c r="AC786" s="155"/>
      <c r="AD786" s="155"/>
      <c r="AE786" s="155"/>
      <c r="AF786" s="155"/>
      <c r="AG786" s="155"/>
      <c r="AH786" s="155"/>
      <c r="AI786" s="155"/>
      <c r="AJ786" s="155"/>
      <c r="AK786" s="155"/>
      <c r="AL786" s="155"/>
      <c r="AM786" s="155"/>
      <c r="AN786" s="155"/>
      <c r="AO786" s="155"/>
      <c r="AP786" s="155"/>
      <c r="AQ786" s="155"/>
      <c r="AR786" s="155"/>
      <c r="AS786" s="155"/>
      <c r="AT786" s="155"/>
      <c r="AU786" s="155"/>
      <c r="AV786" s="155"/>
      <c r="AW786" s="155"/>
      <c r="AX786" s="155"/>
      <c r="AY786" s="155"/>
      <c r="AZ786" s="155"/>
      <c r="BA786" s="155"/>
      <c r="BB786" s="155"/>
      <c r="BC786" s="155"/>
      <c r="BD786" s="155"/>
      <c r="BE786" s="155"/>
      <c r="BF786" s="155"/>
      <c r="BG786" s="155"/>
      <c r="BH786" s="155"/>
      <c r="BI786" s="155"/>
      <c r="BJ786" s="155"/>
      <c r="BK786" s="155"/>
      <c r="BL786" s="155"/>
      <c r="BM786" s="155"/>
      <c r="BN786" s="155"/>
      <c r="BO786" s="155"/>
      <c r="BP786" s="155"/>
      <c r="BQ786" s="155"/>
      <c r="BR786" s="155"/>
      <c r="BS786" s="155"/>
      <c r="BT786" s="155"/>
      <c r="BU786" s="155"/>
      <c r="BV786" s="155"/>
      <c r="BW786" s="155"/>
      <c r="BX786" s="155"/>
      <c r="BY786" s="155"/>
      <c r="BZ786" s="155"/>
      <c r="CA786" s="155"/>
      <c r="CB786" s="155"/>
      <c r="CC786" s="155"/>
      <c r="CD786" s="155"/>
      <c r="CE786" s="155"/>
      <c r="CF786" s="155"/>
      <c r="CG786" s="155"/>
      <c r="CH786" s="155"/>
      <c r="CI786" s="10"/>
    </row>
    <row r="787" spans="1:87" x14ac:dyDescent="0.2">
      <c r="A787" s="8"/>
      <c r="B787" s="218"/>
      <c r="C787" s="218"/>
      <c r="D787" s="155"/>
      <c r="E787" s="155"/>
      <c r="F787" s="155"/>
      <c r="G787" s="155"/>
      <c r="H787" s="230"/>
      <c r="I787" s="257"/>
      <c r="J787" s="257"/>
      <c r="K787" s="218"/>
      <c r="L787" s="218"/>
      <c r="M787" s="247"/>
      <c r="N787" s="247"/>
      <c r="O787" s="247"/>
      <c r="P787" s="247"/>
      <c r="Q787" s="218"/>
      <c r="R787" s="155"/>
      <c r="S787" s="155"/>
      <c r="T787" s="155"/>
      <c r="U787" s="155"/>
      <c r="V787" s="155"/>
      <c r="W787" s="155"/>
      <c r="X787" s="155"/>
      <c r="Y787" s="155"/>
      <c r="Z787" s="155"/>
      <c r="AA787" s="155"/>
      <c r="AB787" s="155"/>
      <c r="AC787" s="155"/>
      <c r="AD787" s="155"/>
      <c r="AE787" s="155"/>
      <c r="AF787" s="155"/>
      <c r="AG787" s="155"/>
      <c r="AH787" s="155"/>
      <c r="AI787" s="155"/>
      <c r="AJ787" s="155"/>
      <c r="AK787" s="155"/>
      <c r="AL787" s="155"/>
      <c r="AM787" s="155"/>
      <c r="AN787" s="155"/>
      <c r="AO787" s="155"/>
      <c r="AP787" s="155"/>
      <c r="AQ787" s="155"/>
      <c r="AR787" s="155"/>
      <c r="AS787" s="155"/>
      <c r="AT787" s="155"/>
      <c r="AU787" s="155"/>
      <c r="AV787" s="155"/>
      <c r="AW787" s="155"/>
      <c r="AX787" s="155"/>
      <c r="AY787" s="155"/>
      <c r="AZ787" s="155"/>
      <c r="BA787" s="155"/>
      <c r="BB787" s="155"/>
      <c r="BC787" s="155"/>
      <c r="BD787" s="155"/>
      <c r="BE787" s="155"/>
      <c r="BF787" s="155"/>
      <c r="BG787" s="155"/>
      <c r="BH787" s="155"/>
      <c r="BI787" s="155"/>
      <c r="BJ787" s="155"/>
      <c r="BK787" s="155"/>
      <c r="BL787" s="155"/>
      <c r="BM787" s="155"/>
      <c r="BN787" s="155"/>
      <c r="BO787" s="155"/>
      <c r="BP787" s="155"/>
      <c r="BQ787" s="155"/>
      <c r="BR787" s="155"/>
      <c r="BS787" s="155"/>
      <c r="BT787" s="155"/>
      <c r="BU787" s="155"/>
      <c r="BV787" s="155"/>
      <c r="BW787" s="155"/>
      <c r="BX787" s="155"/>
      <c r="BY787" s="155"/>
      <c r="BZ787" s="155"/>
      <c r="CA787" s="155"/>
      <c r="CB787" s="155"/>
      <c r="CC787" s="155"/>
      <c r="CD787" s="155"/>
      <c r="CE787" s="155"/>
      <c r="CF787" s="155"/>
      <c r="CG787" s="155"/>
      <c r="CH787" s="155"/>
      <c r="CI787" s="10"/>
    </row>
    <row r="788" spans="1:87" x14ac:dyDescent="0.2">
      <c r="A788" s="8"/>
      <c r="B788" s="218"/>
      <c r="C788" s="218"/>
      <c r="D788" s="155"/>
      <c r="E788" s="155"/>
      <c r="F788" s="155"/>
      <c r="G788" s="155"/>
      <c r="H788" s="230"/>
      <c r="I788" s="257"/>
      <c r="J788" s="257"/>
      <c r="K788" s="218"/>
      <c r="L788" s="218"/>
      <c r="M788" s="247"/>
      <c r="N788" s="247"/>
      <c r="O788" s="247"/>
      <c r="P788" s="247"/>
      <c r="Q788" s="218"/>
      <c r="R788" s="155"/>
      <c r="S788" s="155"/>
      <c r="T788" s="155"/>
      <c r="U788" s="155"/>
      <c r="V788" s="155"/>
      <c r="W788" s="155"/>
      <c r="X788" s="155"/>
      <c r="Y788" s="155"/>
      <c r="Z788" s="155"/>
      <c r="AA788" s="155"/>
      <c r="AB788" s="155"/>
      <c r="AC788" s="155"/>
      <c r="AD788" s="155"/>
      <c r="AE788" s="155"/>
      <c r="AF788" s="155"/>
      <c r="AG788" s="155"/>
      <c r="AH788" s="155"/>
      <c r="AI788" s="155"/>
      <c r="AJ788" s="155"/>
      <c r="AK788" s="155"/>
      <c r="AL788" s="155"/>
      <c r="AM788" s="155"/>
      <c r="AN788" s="155"/>
      <c r="AO788" s="155"/>
      <c r="AP788" s="155"/>
      <c r="AQ788" s="155"/>
      <c r="AR788" s="155"/>
      <c r="AS788" s="155"/>
      <c r="AT788" s="155"/>
      <c r="AU788" s="155"/>
      <c r="AV788" s="155"/>
      <c r="AW788" s="155"/>
      <c r="AX788" s="155"/>
      <c r="AY788" s="155"/>
      <c r="AZ788" s="155"/>
      <c r="BA788" s="155"/>
      <c r="BB788" s="155"/>
      <c r="BC788" s="155"/>
      <c r="BD788" s="155"/>
      <c r="BE788" s="155"/>
      <c r="BF788" s="155"/>
      <c r="BG788" s="155"/>
      <c r="BH788" s="155"/>
      <c r="BI788" s="155"/>
      <c r="BJ788" s="155"/>
      <c r="BK788" s="155"/>
      <c r="BL788" s="155"/>
      <c r="BM788" s="155"/>
      <c r="BN788" s="155"/>
      <c r="BO788" s="155"/>
      <c r="BP788" s="155"/>
      <c r="BQ788" s="155"/>
      <c r="BR788" s="155"/>
      <c r="BS788" s="155"/>
      <c r="BT788" s="155"/>
      <c r="BU788" s="155"/>
      <c r="BV788" s="155"/>
      <c r="BW788" s="155"/>
      <c r="BX788" s="155"/>
      <c r="BY788" s="155"/>
      <c r="BZ788" s="155"/>
      <c r="CA788" s="155"/>
      <c r="CB788" s="155"/>
      <c r="CC788" s="155"/>
      <c r="CD788" s="155"/>
      <c r="CE788" s="155"/>
      <c r="CF788" s="155"/>
      <c r="CG788" s="155"/>
      <c r="CH788" s="155"/>
      <c r="CI788" s="10"/>
    </row>
    <row r="789" spans="1:87" x14ac:dyDescent="0.2">
      <c r="A789" s="8"/>
      <c r="B789" s="218"/>
      <c r="C789" s="218"/>
      <c r="D789" s="155"/>
      <c r="E789" s="155"/>
      <c r="F789" s="155"/>
      <c r="G789" s="155"/>
      <c r="H789" s="230"/>
      <c r="I789" s="257"/>
      <c r="J789" s="257"/>
      <c r="K789" s="218"/>
      <c r="L789" s="218"/>
      <c r="M789" s="247"/>
      <c r="N789" s="247"/>
      <c r="O789" s="247"/>
      <c r="P789" s="247"/>
      <c r="Q789" s="218"/>
      <c r="R789" s="155"/>
      <c r="S789" s="155"/>
      <c r="T789" s="155"/>
      <c r="U789" s="155"/>
      <c r="V789" s="155"/>
      <c r="W789" s="155"/>
      <c r="X789" s="155"/>
      <c r="Y789" s="155"/>
      <c r="Z789" s="155"/>
      <c r="AA789" s="155"/>
      <c r="AB789" s="155"/>
      <c r="AC789" s="155"/>
      <c r="AD789" s="155"/>
      <c r="AE789" s="155"/>
      <c r="AF789" s="155"/>
      <c r="AG789" s="155"/>
      <c r="AH789" s="155"/>
      <c r="AI789" s="155"/>
      <c r="AJ789" s="155"/>
      <c r="AK789" s="155"/>
      <c r="AL789" s="155"/>
      <c r="AM789" s="155"/>
      <c r="AN789" s="155"/>
      <c r="AO789" s="155"/>
      <c r="AP789" s="155"/>
      <c r="AQ789" s="155"/>
      <c r="AR789" s="155"/>
      <c r="AS789" s="155"/>
      <c r="AT789" s="155"/>
      <c r="AU789" s="155"/>
      <c r="AV789" s="155"/>
      <c r="AW789" s="155"/>
      <c r="AX789" s="155"/>
      <c r="AY789" s="155"/>
      <c r="AZ789" s="155"/>
      <c r="BA789" s="155"/>
      <c r="BB789" s="155"/>
      <c r="BC789" s="155"/>
      <c r="BD789" s="155"/>
      <c r="BE789" s="155"/>
      <c r="BF789" s="155"/>
      <c r="BG789" s="155"/>
      <c r="BH789" s="155"/>
      <c r="BI789" s="155"/>
      <c r="BJ789" s="155"/>
      <c r="BK789" s="155"/>
      <c r="BL789" s="155"/>
      <c r="BM789" s="155"/>
      <c r="BN789" s="155"/>
      <c r="BO789" s="155"/>
      <c r="BP789" s="155"/>
      <c r="BQ789" s="155"/>
      <c r="BR789" s="155"/>
      <c r="BS789" s="155"/>
      <c r="BT789" s="155"/>
      <c r="BU789" s="155"/>
      <c r="BV789" s="155"/>
      <c r="BW789" s="155"/>
      <c r="BX789" s="155"/>
      <c r="BY789" s="155"/>
      <c r="BZ789" s="155"/>
      <c r="CA789" s="155"/>
      <c r="CB789" s="155"/>
      <c r="CC789" s="155"/>
      <c r="CD789" s="155"/>
      <c r="CE789" s="155"/>
      <c r="CF789" s="155"/>
      <c r="CG789" s="155"/>
      <c r="CH789" s="155"/>
      <c r="CI789" s="10"/>
    </row>
    <row r="790" spans="1:87" x14ac:dyDescent="0.2">
      <c r="A790" s="8"/>
      <c r="B790" s="218"/>
      <c r="C790" s="218"/>
      <c r="D790" s="155"/>
      <c r="E790" s="155"/>
      <c r="F790" s="155"/>
      <c r="G790" s="155"/>
      <c r="H790" s="230"/>
      <c r="I790" s="257"/>
      <c r="J790" s="257"/>
      <c r="K790" s="218"/>
      <c r="L790" s="218"/>
      <c r="M790" s="247"/>
      <c r="N790" s="247"/>
      <c r="O790" s="247"/>
      <c r="P790" s="247"/>
      <c r="Q790" s="218"/>
      <c r="R790" s="155"/>
      <c r="S790" s="155"/>
      <c r="T790" s="155"/>
      <c r="U790" s="155"/>
      <c r="V790" s="155"/>
      <c r="W790" s="155"/>
      <c r="X790" s="155"/>
      <c r="Y790" s="155"/>
      <c r="Z790" s="155"/>
      <c r="AA790" s="155"/>
      <c r="AB790" s="155"/>
      <c r="AC790" s="155"/>
      <c r="AD790" s="155"/>
      <c r="AE790" s="155"/>
      <c r="AF790" s="155"/>
      <c r="AG790" s="155"/>
      <c r="AH790" s="155"/>
      <c r="AI790" s="155"/>
      <c r="AJ790" s="155"/>
      <c r="AK790" s="155"/>
      <c r="AL790" s="155"/>
      <c r="AM790" s="155"/>
      <c r="AN790" s="155"/>
      <c r="AO790" s="155"/>
      <c r="AP790" s="155"/>
      <c r="AQ790" s="155"/>
      <c r="AR790" s="155"/>
      <c r="AS790" s="155"/>
      <c r="AT790" s="155"/>
      <c r="AU790" s="155"/>
      <c r="AV790" s="155"/>
      <c r="AW790" s="155"/>
      <c r="AX790" s="155"/>
      <c r="AY790" s="155"/>
      <c r="AZ790" s="155"/>
      <c r="BA790" s="155"/>
      <c r="BB790" s="155"/>
      <c r="BC790" s="155"/>
      <c r="BD790" s="155"/>
      <c r="BE790" s="155"/>
      <c r="BF790" s="155"/>
      <c r="BG790" s="155"/>
      <c r="BH790" s="155"/>
      <c r="BI790" s="155"/>
      <c r="BJ790" s="155"/>
      <c r="BK790" s="155"/>
      <c r="BL790" s="155"/>
      <c r="BM790" s="155"/>
      <c r="BN790" s="155"/>
      <c r="BO790" s="155"/>
      <c r="BP790" s="155"/>
      <c r="BQ790" s="155"/>
      <c r="BR790" s="155"/>
      <c r="BS790" s="155"/>
      <c r="BT790" s="155"/>
      <c r="BU790" s="155"/>
      <c r="BV790" s="155"/>
      <c r="BW790" s="155"/>
      <c r="BX790" s="155"/>
      <c r="BY790" s="155"/>
      <c r="BZ790" s="155"/>
      <c r="CA790" s="155"/>
      <c r="CB790" s="155"/>
      <c r="CC790" s="155"/>
      <c r="CD790" s="155"/>
      <c r="CE790" s="155"/>
      <c r="CF790" s="155"/>
      <c r="CG790" s="155"/>
      <c r="CH790" s="155"/>
      <c r="CI790" s="10"/>
    </row>
    <row r="791" spans="1:87" x14ac:dyDescent="0.2">
      <c r="A791" s="8"/>
      <c r="B791" s="218"/>
      <c r="C791" s="218"/>
      <c r="D791" s="155"/>
      <c r="E791" s="155"/>
      <c r="F791" s="155"/>
      <c r="G791" s="155"/>
      <c r="H791" s="230"/>
      <c r="I791" s="257"/>
      <c r="J791" s="257"/>
      <c r="K791" s="218"/>
      <c r="L791" s="218"/>
      <c r="M791" s="247"/>
      <c r="N791" s="247"/>
      <c r="O791" s="247"/>
      <c r="P791" s="247"/>
      <c r="Q791" s="218"/>
      <c r="R791" s="155"/>
      <c r="S791" s="155"/>
      <c r="T791" s="155"/>
      <c r="U791" s="155"/>
      <c r="V791" s="155"/>
      <c r="W791" s="155"/>
      <c r="X791" s="155"/>
      <c r="Y791" s="155"/>
      <c r="Z791" s="155"/>
      <c r="AA791" s="155"/>
      <c r="AB791" s="155"/>
      <c r="AC791" s="155"/>
      <c r="AD791" s="155"/>
      <c r="AE791" s="155"/>
      <c r="AF791" s="155"/>
      <c r="AG791" s="155"/>
      <c r="AH791" s="155"/>
      <c r="AI791" s="155"/>
      <c r="AJ791" s="155"/>
      <c r="AK791" s="155"/>
      <c r="AL791" s="155"/>
      <c r="AM791" s="155"/>
      <c r="AN791" s="155"/>
      <c r="AO791" s="155"/>
      <c r="AP791" s="155"/>
      <c r="AQ791" s="155"/>
      <c r="AR791" s="155"/>
      <c r="AS791" s="155"/>
      <c r="AT791" s="155"/>
      <c r="AU791" s="155"/>
      <c r="AV791" s="155"/>
      <c r="AW791" s="155"/>
      <c r="AX791" s="155"/>
      <c r="AY791" s="155"/>
      <c r="AZ791" s="155"/>
      <c r="BA791" s="155"/>
      <c r="BB791" s="155"/>
      <c r="BC791" s="155"/>
      <c r="BD791" s="155"/>
      <c r="BE791" s="155"/>
      <c r="BF791" s="155"/>
      <c r="BG791" s="155"/>
      <c r="BH791" s="155"/>
      <c r="BI791" s="155"/>
      <c r="BJ791" s="155"/>
      <c r="BK791" s="155"/>
      <c r="BL791" s="155"/>
      <c r="BM791" s="155"/>
      <c r="BN791" s="155"/>
      <c r="BO791" s="155"/>
      <c r="BP791" s="155"/>
      <c r="BQ791" s="155"/>
      <c r="BR791" s="155"/>
      <c r="BS791" s="155"/>
      <c r="BT791" s="155"/>
      <c r="BU791" s="155"/>
      <c r="BV791" s="155"/>
      <c r="BW791" s="155"/>
      <c r="BX791" s="155"/>
      <c r="BY791" s="155"/>
      <c r="BZ791" s="155"/>
      <c r="CA791" s="155"/>
      <c r="CB791" s="155"/>
      <c r="CC791" s="155"/>
      <c r="CD791" s="155"/>
      <c r="CE791" s="155"/>
      <c r="CF791" s="155"/>
      <c r="CG791" s="155"/>
      <c r="CH791" s="155"/>
      <c r="CI791" s="10"/>
    </row>
    <row r="792" spans="1:87" x14ac:dyDescent="0.2">
      <c r="A792" s="8"/>
      <c r="B792" s="218"/>
      <c r="C792" s="218"/>
      <c r="D792" s="155"/>
      <c r="E792" s="155"/>
      <c r="F792" s="155"/>
      <c r="G792" s="155"/>
      <c r="H792" s="230"/>
      <c r="I792" s="257"/>
      <c r="J792" s="257"/>
      <c r="K792" s="218"/>
      <c r="L792" s="218"/>
      <c r="M792" s="247"/>
      <c r="N792" s="247"/>
      <c r="O792" s="247"/>
      <c r="P792" s="247"/>
      <c r="Q792" s="218"/>
      <c r="R792" s="155"/>
      <c r="S792" s="155"/>
      <c r="T792" s="155"/>
      <c r="U792" s="155"/>
      <c r="V792" s="155"/>
      <c r="W792" s="155"/>
      <c r="X792" s="155"/>
      <c r="Y792" s="155"/>
      <c r="Z792" s="155"/>
      <c r="AA792" s="155"/>
      <c r="AB792" s="155"/>
      <c r="AC792" s="155"/>
      <c r="AD792" s="155"/>
      <c r="AE792" s="155"/>
      <c r="AF792" s="155"/>
      <c r="AG792" s="155"/>
      <c r="AH792" s="155"/>
      <c r="AI792" s="155"/>
      <c r="AJ792" s="155"/>
      <c r="AK792" s="155"/>
      <c r="AL792" s="155"/>
      <c r="AM792" s="155"/>
      <c r="AN792" s="155"/>
      <c r="AO792" s="155"/>
      <c r="AP792" s="155"/>
      <c r="AQ792" s="155"/>
      <c r="AR792" s="155"/>
      <c r="AS792" s="155"/>
      <c r="AT792" s="155"/>
      <c r="AU792" s="155"/>
      <c r="AV792" s="155"/>
      <c r="AW792" s="155"/>
      <c r="AX792" s="155"/>
      <c r="AY792" s="155"/>
      <c r="AZ792" s="155"/>
      <c r="BA792" s="155"/>
      <c r="BB792" s="155"/>
      <c r="BC792" s="155"/>
      <c r="BD792" s="155"/>
      <c r="BE792" s="155"/>
      <c r="BF792" s="155"/>
      <c r="BG792" s="155"/>
      <c r="BH792" s="155"/>
      <c r="BI792" s="155"/>
      <c r="BJ792" s="155"/>
      <c r="BK792" s="155"/>
      <c r="BL792" s="155"/>
      <c r="BM792" s="155"/>
      <c r="BN792" s="155"/>
      <c r="BO792" s="155"/>
      <c r="BP792" s="155"/>
      <c r="BQ792" s="155"/>
      <c r="BR792" s="155"/>
      <c r="BS792" s="155"/>
      <c r="BT792" s="155"/>
      <c r="BU792" s="155"/>
      <c r="BV792" s="155"/>
      <c r="BW792" s="155"/>
      <c r="BX792" s="155"/>
      <c r="BY792" s="155"/>
      <c r="BZ792" s="155"/>
      <c r="CA792" s="155"/>
      <c r="CB792" s="155"/>
      <c r="CC792" s="155"/>
      <c r="CD792" s="155"/>
      <c r="CE792" s="155"/>
      <c r="CF792" s="155"/>
      <c r="CG792" s="155"/>
      <c r="CH792" s="155"/>
      <c r="CI792" s="10"/>
    </row>
    <row r="793" spans="1:87" x14ac:dyDescent="0.2">
      <c r="A793" s="8"/>
      <c r="B793" s="218"/>
      <c r="C793" s="218"/>
      <c r="D793" s="155"/>
      <c r="E793" s="155"/>
      <c r="F793" s="155"/>
      <c r="G793" s="155"/>
      <c r="H793" s="230"/>
      <c r="I793" s="257"/>
      <c r="J793" s="257"/>
      <c r="K793" s="218"/>
      <c r="L793" s="218"/>
      <c r="M793" s="247"/>
      <c r="N793" s="247"/>
      <c r="O793" s="247"/>
      <c r="P793" s="247"/>
      <c r="Q793" s="218"/>
      <c r="R793" s="155"/>
      <c r="S793" s="155"/>
      <c r="T793" s="155"/>
      <c r="U793" s="155"/>
      <c r="V793" s="155"/>
      <c r="W793" s="155"/>
      <c r="X793" s="155"/>
      <c r="Y793" s="155"/>
      <c r="Z793" s="155"/>
      <c r="AA793" s="155"/>
      <c r="AB793" s="155"/>
      <c r="AC793" s="155"/>
      <c r="AD793" s="155"/>
      <c r="AE793" s="155"/>
      <c r="AF793" s="155"/>
      <c r="AG793" s="155"/>
      <c r="AH793" s="155"/>
      <c r="AI793" s="155"/>
      <c r="AJ793" s="155"/>
      <c r="AK793" s="155"/>
      <c r="AL793" s="155"/>
      <c r="AM793" s="155"/>
      <c r="AN793" s="155"/>
      <c r="AO793" s="155"/>
      <c r="AP793" s="155"/>
      <c r="AQ793" s="155"/>
      <c r="AR793" s="155"/>
      <c r="AS793" s="155"/>
      <c r="AT793" s="155"/>
      <c r="AU793" s="155"/>
      <c r="AV793" s="155"/>
      <c r="AW793" s="155"/>
      <c r="AX793" s="155"/>
      <c r="AY793" s="155"/>
      <c r="AZ793" s="155"/>
      <c r="BA793" s="155"/>
      <c r="BB793" s="155"/>
      <c r="BC793" s="155"/>
      <c r="BD793" s="155"/>
      <c r="BE793" s="155"/>
      <c r="BF793" s="155"/>
      <c r="BG793" s="155"/>
      <c r="BH793" s="155"/>
      <c r="BI793" s="155"/>
      <c r="BJ793" s="155"/>
      <c r="BK793" s="155"/>
      <c r="BL793" s="155"/>
      <c r="BM793" s="155"/>
      <c r="BN793" s="155"/>
      <c r="BO793" s="155"/>
      <c r="BP793" s="155"/>
      <c r="BQ793" s="155"/>
      <c r="BR793" s="155"/>
      <c r="BS793" s="155"/>
      <c r="BT793" s="155"/>
      <c r="BU793" s="155"/>
      <c r="BV793" s="155"/>
      <c r="BW793" s="155"/>
      <c r="BX793" s="155"/>
      <c r="BY793" s="155"/>
      <c r="BZ793" s="155"/>
      <c r="CA793" s="155"/>
      <c r="CB793" s="155"/>
      <c r="CC793" s="155"/>
      <c r="CD793" s="155"/>
      <c r="CE793" s="155"/>
      <c r="CF793" s="155"/>
      <c r="CG793" s="155"/>
      <c r="CH793" s="155"/>
      <c r="CI793" s="10"/>
    </row>
    <row r="794" spans="1:87" x14ac:dyDescent="0.2">
      <c r="A794" s="8"/>
      <c r="B794" s="218"/>
      <c r="C794" s="218"/>
      <c r="D794" s="155"/>
      <c r="E794" s="155"/>
      <c r="F794" s="155"/>
      <c r="G794" s="155"/>
      <c r="H794" s="230"/>
      <c r="I794" s="257"/>
      <c r="J794" s="257"/>
      <c r="K794" s="218"/>
      <c r="L794" s="218"/>
      <c r="M794" s="247"/>
      <c r="N794" s="247"/>
      <c r="O794" s="247"/>
      <c r="P794" s="247"/>
      <c r="Q794" s="218"/>
      <c r="R794" s="155"/>
      <c r="S794" s="155"/>
      <c r="T794" s="155"/>
      <c r="U794" s="155"/>
      <c r="V794" s="155"/>
      <c r="W794" s="155"/>
      <c r="X794" s="155"/>
      <c r="Y794" s="155"/>
      <c r="Z794" s="155"/>
      <c r="AA794" s="155"/>
      <c r="AB794" s="155"/>
      <c r="AC794" s="155"/>
      <c r="AD794" s="155"/>
      <c r="AE794" s="155"/>
      <c r="AF794" s="155"/>
      <c r="AG794" s="155"/>
      <c r="AH794" s="155"/>
      <c r="AI794" s="155"/>
      <c r="AJ794" s="155"/>
      <c r="AK794" s="155"/>
      <c r="AL794" s="155"/>
      <c r="AM794" s="155"/>
      <c r="AN794" s="155"/>
      <c r="AO794" s="155"/>
      <c r="AP794" s="155"/>
      <c r="AQ794" s="155"/>
      <c r="AR794" s="155"/>
      <c r="AS794" s="155"/>
      <c r="AT794" s="155"/>
      <c r="AU794" s="155"/>
      <c r="AV794" s="155"/>
      <c r="AW794" s="155"/>
      <c r="AX794" s="155"/>
      <c r="AY794" s="155"/>
      <c r="AZ794" s="155"/>
      <c r="BA794" s="155"/>
      <c r="BB794" s="155"/>
      <c r="BC794" s="155"/>
      <c r="BD794" s="155"/>
      <c r="BE794" s="155"/>
      <c r="BF794" s="155"/>
      <c r="BG794" s="155"/>
      <c r="BH794" s="155"/>
      <c r="BI794" s="155"/>
      <c r="BJ794" s="155"/>
      <c r="BK794" s="155"/>
      <c r="BL794" s="155"/>
      <c r="BM794" s="155"/>
      <c r="BN794" s="155"/>
      <c r="BO794" s="155"/>
      <c r="BP794" s="155"/>
      <c r="BQ794" s="155"/>
      <c r="BR794" s="155"/>
      <c r="BS794" s="155"/>
      <c r="BT794" s="155"/>
      <c r="BU794" s="155"/>
      <c r="BV794" s="155"/>
      <c r="BW794" s="155"/>
      <c r="BX794" s="155"/>
      <c r="BY794" s="155"/>
      <c r="BZ794" s="155"/>
      <c r="CA794" s="155"/>
      <c r="CB794" s="155"/>
      <c r="CC794" s="155"/>
      <c r="CD794" s="155"/>
      <c r="CE794" s="155"/>
      <c r="CF794" s="155"/>
      <c r="CG794" s="155"/>
      <c r="CH794" s="155"/>
      <c r="CI794" s="10"/>
    </row>
    <row r="795" spans="1:87" x14ac:dyDescent="0.2">
      <c r="A795" s="8"/>
      <c r="B795" s="218"/>
      <c r="C795" s="218"/>
      <c r="D795" s="155"/>
      <c r="E795" s="155"/>
      <c r="F795" s="155"/>
      <c r="G795" s="155"/>
      <c r="H795" s="230"/>
      <c r="I795" s="257"/>
      <c r="J795" s="257"/>
      <c r="K795" s="218"/>
      <c r="L795" s="218"/>
      <c r="M795" s="247"/>
      <c r="N795" s="247"/>
      <c r="O795" s="247"/>
      <c r="P795" s="247"/>
      <c r="Q795" s="218"/>
      <c r="R795" s="155"/>
      <c r="S795" s="155"/>
      <c r="T795" s="155"/>
      <c r="U795" s="155"/>
      <c r="V795" s="155"/>
      <c r="W795" s="155"/>
      <c r="X795" s="155"/>
      <c r="Y795" s="155"/>
      <c r="Z795" s="155"/>
      <c r="AA795" s="155"/>
      <c r="AB795" s="155"/>
      <c r="AC795" s="155"/>
      <c r="AD795" s="155"/>
      <c r="AE795" s="155"/>
      <c r="AF795" s="155"/>
      <c r="AG795" s="155"/>
      <c r="AH795" s="155"/>
      <c r="AI795" s="155"/>
      <c r="AJ795" s="155"/>
      <c r="AK795" s="155"/>
      <c r="AL795" s="155"/>
      <c r="AM795" s="155"/>
      <c r="AN795" s="155"/>
      <c r="AO795" s="155"/>
      <c r="AP795" s="155"/>
      <c r="AQ795" s="155"/>
      <c r="AR795" s="155"/>
      <c r="AS795" s="155"/>
      <c r="AT795" s="155"/>
      <c r="AU795" s="155"/>
      <c r="AV795" s="155"/>
      <c r="AW795" s="155"/>
      <c r="AX795" s="155"/>
      <c r="AY795" s="155"/>
      <c r="AZ795" s="155"/>
      <c r="BA795" s="155"/>
      <c r="BB795" s="155"/>
      <c r="BC795" s="155"/>
      <c r="BD795" s="155"/>
      <c r="BE795" s="155"/>
      <c r="BF795" s="155"/>
      <c r="BG795" s="155"/>
      <c r="BH795" s="155"/>
      <c r="BI795" s="155"/>
      <c r="BJ795" s="155"/>
      <c r="BK795" s="155"/>
      <c r="BL795" s="155"/>
      <c r="BM795" s="155"/>
      <c r="BN795" s="155"/>
      <c r="BO795" s="155"/>
      <c r="BP795" s="155"/>
      <c r="BQ795" s="155"/>
      <c r="BR795" s="155"/>
      <c r="BS795" s="155"/>
      <c r="BT795" s="155"/>
      <c r="BU795" s="155"/>
      <c r="BV795" s="155"/>
      <c r="BW795" s="155"/>
      <c r="BX795" s="155"/>
      <c r="BY795" s="155"/>
      <c r="BZ795" s="155"/>
      <c r="CA795" s="155"/>
      <c r="CB795" s="155"/>
      <c r="CC795" s="155"/>
      <c r="CD795" s="155"/>
      <c r="CE795" s="155"/>
      <c r="CF795" s="155"/>
      <c r="CG795" s="155"/>
      <c r="CH795" s="155"/>
      <c r="CI795" s="10"/>
    </row>
    <row r="796" spans="1:87" x14ac:dyDescent="0.2">
      <c r="A796" s="8"/>
      <c r="B796" s="218"/>
      <c r="C796" s="218"/>
      <c r="D796" s="155"/>
      <c r="E796" s="155"/>
      <c r="F796" s="155"/>
      <c r="G796" s="155"/>
      <c r="H796" s="230"/>
      <c r="I796" s="257"/>
      <c r="J796" s="257"/>
      <c r="K796" s="218"/>
      <c r="L796" s="218"/>
      <c r="M796" s="247"/>
      <c r="N796" s="247"/>
      <c r="O796" s="247"/>
      <c r="P796" s="247"/>
      <c r="Q796" s="218"/>
      <c r="R796" s="155"/>
      <c r="S796" s="155"/>
      <c r="T796" s="155"/>
      <c r="U796" s="155"/>
      <c r="V796" s="155"/>
      <c r="W796" s="155"/>
      <c r="X796" s="155"/>
      <c r="Y796" s="155"/>
      <c r="Z796" s="155"/>
      <c r="AA796" s="155"/>
      <c r="AB796" s="155"/>
      <c r="AC796" s="155"/>
      <c r="AD796" s="155"/>
      <c r="AE796" s="155"/>
      <c r="AF796" s="155"/>
      <c r="AG796" s="155"/>
      <c r="AH796" s="155"/>
      <c r="AI796" s="155"/>
      <c r="AJ796" s="155"/>
      <c r="AK796" s="155"/>
      <c r="AL796" s="155"/>
      <c r="AM796" s="155"/>
      <c r="AN796" s="155"/>
      <c r="AO796" s="155"/>
      <c r="AP796" s="155"/>
      <c r="AQ796" s="155"/>
      <c r="AR796" s="155"/>
      <c r="AS796" s="155"/>
      <c r="AT796" s="155"/>
      <c r="AU796" s="155"/>
      <c r="AV796" s="155"/>
      <c r="AW796" s="155"/>
      <c r="AX796" s="155"/>
      <c r="AY796" s="155"/>
      <c r="AZ796" s="155"/>
      <c r="BA796" s="155"/>
      <c r="BB796" s="155"/>
      <c r="BC796" s="155"/>
      <c r="BD796" s="155"/>
      <c r="BE796" s="155"/>
      <c r="BF796" s="155"/>
      <c r="BG796" s="155"/>
      <c r="BH796" s="155"/>
      <c r="BI796" s="155"/>
      <c r="BJ796" s="155"/>
      <c r="BK796" s="155"/>
      <c r="BL796" s="155"/>
      <c r="BM796" s="155"/>
      <c r="BN796" s="155"/>
      <c r="BO796" s="155"/>
      <c r="BP796" s="155"/>
      <c r="BQ796" s="155"/>
      <c r="BR796" s="155"/>
      <c r="BS796" s="155"/>
      <c r="BT796" s="155"/>
      <c r="BU796" s="155"/>
      <c r="BV796" s="155"/>
      <c r="BW796" s="155"/>
      <c r="BX796" s="155"/>
      <c r="BY796" s="155"/>
      <c r="BZ796" s="155"/>
      <c r="CA796" s="155"/>
      <c r="CB796" s="155"/>
      <c r="CC796" s="155"/>
      <c r="CD796" s="155"/>
      <c r="CE796" s="155"/>
      <c r="CF796" s="155"/>
      <c r="CG796" s="155"/>
      <c r="CH796" s="155"/>
      <c r="CI796" s="10"/>
    </row>
    <row r="797" spans="1:87" x14ac:dyDescent="0.2">
      <c r="A797" s="8"/>
      <c r="B797" s="218"/>
      <c r="C797" s="218"/>
      <c r="D797" s="155"/>
      <c r="E797" s="155"/>
      <c r="F797" s="155"/>
      <c r="G797" s="155"/>
      <c r="H797" s="230"/>
      <c r="I797" s="257"/>
      <c r="J797" s="257"/>
      <c r="K797" s="218"/>
      <c r="L797" s="218"/>
      <c r="M797" s="247"/>
      <c r="N797" s="247"/>
      <c r="O797" s="247"/>
      <c r="P797" s="247"/>
      <c r="Q797" s="218"/>
      <c r="R797" s="155"/>
      <c r="S797" s="155"/>
      <c r="T797" s="155"/>
      <c r="U797" s="155"/>
      <c r="V797" s="155"/>
      <c r="W797" s="155"/>
      <c r="X797" s="155"/>
      <c r="Y797" s="155"/>
      <c r="Z797" s="155"/>
      <c r="AA797" s="155"/>
      <c r="AB797" s="155"/>
      <c r="AC797" s="155"/>
      <c r="AD797" s="155"/>
      <c r="AE797" s="155"/>
      <c r="AF797" s="155"/>
      <c r="AG797" s="155"/>
      <c r="AH797" s="155"/>
      <c r="AI797" s="155"/>
      <c r="AJ797" s="155"/>
      <c r="AK797" s="155"/>
      <c r="AL797" s="155"/>
      <c r="AM797" s="155"/>
      <c r="AN797" s="155"/>
      <c r="AO797" s="155"/>
      <c r="AP797" s="155"/>
      <c r="AQ797" s="155"/>
      <c r="AR797" s="155"/>
      <c r="AS797" s="155"/>
      <c r="AT797" s="155"/>
      <c r="AU797" s="155"/>
      <c r="AV797" s="155"/>
      <c r="AW797" s="155"/>
      <c r="AX797" s="155"/>
      <c r="AY797" s="155"/>
      <c r="AZ797" s="155"/>
      <c r="BA797" s="155"/>
      <c r="BB797" s="155"/>
      <c r="BC797" s="155"/>
      <c r="BD797" s="155"/>
      <c r="BE797" s="155"/>
      <c r="BF797" s="155"/>
      <c r="BG797" s="155"/>
      <c r="BH797" s="155"/>
      <c r="BI797" s="155"/>
      <c r="BJ797" s="155"/>
      <c r="BK797" s="155"/>
      <c r="BL797" s="155"/>
      <c r="BM797" s="155"/>
      <c r="BN797" s="155"/>
      <c r="BO797" s="155"/>
      <c r="BP797" s="155"/>
      <c r="BQ797" s="155"/>
      <c r="BR797" s="155"/>
      <c r="BS797" s="155"/>
      <c r="BT797" s="155"/>
      <c r="BU797" s="155"/>
      <c r="BV797" s="155"/>
      <c r="BW797" s="155"/>
      <c r="BX797" s="155"/>
      <c r="BY797" s="155"/>
      <c r="BZ797" s="155"/>
      <c r="CA797" s="155"/>
      <c r="CB797" s="155"/>
      <c r="CC797" s="155"/>
      <c r="CD797" s="155"/>
      <c r="CE797" s="155"/>
      <c r="CF797" s="155"/>
      <c r="CG797" s="155"/>
      <c r="CH797" s="155"/>
      <c r="CI797" s="10"/>
    </row>
    <row r="798" spans="1:87" x14ac:dyDescent="0.2">
      <c r="A798" s="8"/>
      <c r="B798" s="218"/>
      <c r="C798" s="218"/>
      <c r="D798" s="155"/>
      <c r="E798" s="155"/>
      <c r="F798" s="155"/>
      <c r="G798" s="155"/>
      <c r="H798" s="230"/>
      <c r="I798" s="257"/>
      <c r="J798" s="257"/>
      <c r="K798" s="218"/>
      <c r="L798" s="218"/>
      <c r="M798" s="247"/>
      <c r="N798" s="247"/>
      <c r="O798" s="247"/>
      <c r="P798" s="247"/>
      <c r="Q798" s="218"/>
      <c r="R798" s="155"/>
      <c r="S798" s="155"/>
      <c r="T798" s="155"/>
      <c r="U798" s="155"/>
      <c r="V798" s="155"/>
      <c r="W798" s="155"/>
      <c r="X798" s="155"/>
      <c r="Y798" s="155"/>
      <c r="Z798" s="155"/>
      <c r="AA798" s="155"/>
      <c r="AB798" s="155"/>
      <c r="AC798" s="155"/>
      <c r="AD798" s="155"/>
      <c r="AE798" s="155"/>
      <c r="AF798" s="155"/>
      <c r="AG798" s="155"/>
      <c r="AH798" s="155"/>
      <c r="AI798" s="155"/>
      <c r="AJ798" s="155"/>
      <c r="AK798" s="155"/>
      <c r="AL798" s="155"/>
      <c r="AM798" s="155"/>
      <c r="AN798" s="155"/>
      <c r="AO798" s="155"/>
      <c r="AP798" s="155"/>
      <c r="AQ798" s="155"/>
      <c r="AR798" s="155"/>
      <c r="AS798" s="155"/>
      <c r="AT798" s="155"/>
      <c r="AU798" s="155"/>
      <c r="AV798" s="155"/>
      <c r="AW798" s="155"/>
      <c r="AX798" s="155"/>
      <c r="AY798" s="155"/>
      <c r="AZ798" s="155"/>
      <c r="BA798" s="155"/>
      <c r="BB798" s="155"/>
      <c r="BC798" s="155"/>
      <c r="BD798" s="155"/>
      <c r="BE798" s="155"/>
      <c r="BF798" s="155"/>
      <c r="BG798" s="155"/>
      <c r="BH798" s="155"/>
      <c r="BI798" s="155"/>
      <c r="BJ798" s="155"/>
      <c r="BK798" s="155"/>
      <c r="BL798" s="155"/>
      <c r="BM798" s="155"/>
      <c r="BN798" s="155"/>
      <c r="BO798" s="155"/>
      <c r="BP798" s="155"/>
      <c r="BQ798" s="155"/>
      <c r="BR798" s="155"/>
      <c r="BS798" s="155"/>
      <c r="BT798" s="155"/>
      <c r="BU798" s="155"/>
      <c r="BV798" s="155"/>
      <c r="BW798" s="155"/>
      <c r="BX798" s="155"/>
      <c r="BY798" s="155"/>
      <c r="BZ798" s="155"/>
      <c r="CA798" s="155"/>
      <c r="CB798" s="155"/>
      <c r="CC798" s="155"/>
      <c r="CD798" s="155"/>
      <c r="CE798" s="155"/>
      <c r="CF798" s="155"/>
      <c r="CG798" s="155"/>
      <c r="CH798" s="155"/>
      <c r="CI798" s="10"/>
    </row>
    <row r="799" spans="1:87" x14ac:dyDescent="0.2">
      <c r="A799" s="8"/>
      <c r="B799" s="218"/>
      <c r="C799" s="218"/>
      <c r="D799" s="155"/>
      <c r="E799" s="155"/>
      <c r="F799" s="155"/>
      <c r="G799" s="155"/>
      <c r="H799" s="230"/>
      <c r="I799" s="257"/>
      <c r="J799" s="257"/>
      <c r="K799" s="218"/>
      <c r="L799" s="218"/>
      <c r="M799" s="247"/>
      <c r="N799" s="247"/>
      <c r="O799" s="247"/>
      <c r="P799" s="247"/>
      <c r="Q799" s="218"/>
      <c r="R799" s="155"/>
      <c r="S799" s="155"/>
      <c r="T799" s="155"/>
      <c r="U799" s="155"/>
      <c r="V799" s="155"/>
      <c r="W799" s="155"/>
      <c r="X799" s="155"/>
      <c r="Y799" s="155"/>
      <c r="Z799" s="155"/>
      <c r="AA799" s="155"/>
      <c r="AB799" s="155"/>
      <c r="AC799" s="155"/>
      <c r="AD799" s="155"/>
      <c r="AE799" s="155"/>
      <c r="AF799" s="155"/>
      <c r="AG799" s="155"/>
      <c r="AH799" s="155"/>
      <c r="AI799" s="155"/>
      <c r="AJ799" s="155"/>
      <c r="AK799" s="155"/>
      <c r="AL799" s="155"/>
      <c r="AM799" s="155"/>
      <c r="AN799" s="155"/>
      <c r="AO799" s="155"/>
      <c r="AP799" s="155"/>
      <c r="AQ799" s="155"/>
      <c r="AR799" s="155"/>
      <c r="AS799" s="155"/>
      <c r="AT799" s="155"/>
      <c r="AU799" s="155"/>
      <c r="AV799" s="155"/>
      <c r="AW799" s="155"/>
      <c r="AX799" s="155"/>
      <c r="AY799" s="155"/>
      <c r="AZ799" s="155"/>
      <c r="BA799" s="155"/>
      <c r="BB799" s="155"/>
      <c r="BC799" s="155"/>
      <c r="BD799" s="155"/>
      <c r="BE799" s="155"/>
      <c r="BF799" s="155"/>
      <c r="BG799" s="155"/>
      <c r="BH799" s="155"/>
      <c r="BI799" s="155"/>
      <c r="BJ799" s="155"/>
      <c r="BK799" s="155"/>
      <c r="BL799" s="155"/>
      <c r="BM799" s="155"/>
      <c r="BN799" s="155"/>
      <c r="BO799" s="155"/>
      <c r="BP799" s="155"/>
      <c r="BQ799" s="155"/>
      <c r="BR799" s="155"/>
      <c r="BS799" s="155"/>
      <c r="BT799" s="155"/>
      <c r="BU799" s="155"/>
      <c r="BV799" s="155"/>
      <c r="BW799" s="155"/>
      <c r="BX799" s="155"/>
      <c r="BY799" s="155"/>
      <c r="BZ799" s="155"/>
      <c r="CA799" s="155"/>
      <c r="CB799" s="155"/>
      <c r="CC799" s="155"/>
      <c r="CD799" s="155"/>
      <c r="CE799" s="155"/>
      <c r="CF799" s="155"/>
      <c r="CG799" s="155"/>
      <c r="CH799" s="155"/>
      <c r="CI799" s="10"/>
    </row>
    <row r="800" spans="1:87" x14ac:dyDescent="0.2">
      <c r="A800" s="8"/>
      <c r="B800" s="218"/>
      <c r="C800" s="218"/>
      <c r="D800" s="155"/>
      <c r="E800" s="155"/>
      <c r="F800" s="155"/>
      <c r="G800" s="155"/>
      <c r="H800" s="230"/>
      <c r="I800" s="257"/>
      <c r="J800" s="257"/>
      <c r="K800" s="218"/>
      <c r="L800" s="218"/>
      <c r="M800" s="247"/>
      <c r="N800" s="247"/>
      <c r="O800" s="247"/>
      <c r="P800" s="247"/>
      <c r="Q800" s="218"/>
      <c r="R800" s="155"/>
      <c r="S800" s="155"/>
      <c r="T800" s="155"/>
      <c r="U800" s="155"/>
      <c r="V800" s="155"/>
      <c r="W800" s="155"/>
      <c r="X800" s="155"/>
      <c r="Y800" s="155"/>
      <c r="Z800" s="155"/>
      <c r="AA800" s="155"/>
      <c r="AB800" s="155"/>
      <c r="AC800" s="155"/>
      <c r="AD800" s="155"/>
      <c r="AE800" s="155"/>
      <c r="AF800" s="155"/>
      <c r="AG800" s="155"/>
      <c r="AH800" s="155"/>
      <c r="AI800" s="155"/>
      <c r="AJ800" s="155"/>
      <c r="AK800" s="155"/>
      <c r="AL800" s="155"/>
      <c r="AM800" s="155"/>
      <c r="AN800" s="155"/>
      <c r="AO800" s="155"/>
      <c r="AP800" s="155"/>
      <c r="AQ800" s="155"/>
      <c r="AR800" s="155"/>
      <c r="AS800" s="155"/>
      <c r="AT800" s="155"/>
      <c r="AU800" s="155"/>
      <c r="AV800" s="155"/>
      <c r="AW800" s="155"/>
      <c r="AX800" s="155"/>
      <c r="AY800" s="155"/>
      <c r="AZ800" s="155"/>
      <c r="BA800" s="155"/>
      <c r="BB800" s="155"/>
      <c r="BC800" s="155"/>
      <c r="BD800" s="155"/>
      <c r="BE800" s="155"/>
      <c r="BF800" s="155"/>
      <c r="BG800" s="155"/>
      <c r="BH800" s="155"/>
      <c r="BI800" s="155"/>
      <c r="BJ800" s="155"/>
      <c r="BK800" s="155"/>
      <c r="BL800" s="155"/>
      <c r="BM800" s="155"/>
      <c r="BN800" s="155"/>
      <c r="BO800" s="155"/>
      <c r="BP800" s="155"/>
      <c r="BQ800" s="155"/>
      <c r="BR800" s="155"/>
      <c r="BS800" s="155"/>
      <c r="BT800" s="155"/>
      <c r="BU800" s="155"/>
      <c r="BV800" s="155"/>
      <c r="BW800" s="155"/>
      <c r="BX800" s="155"/>
      <c r="BY800" s="155"/>
      <c r="BZ800" s="155"/>
      <c r="CA800" s="155"/>
      <c r="CB800" s="155"/>
      <c r="CC800" s="155"/>
      <c r="CD800" s="155"/>
      <c r="CE800" s="155"/>
      <c r="CF800" s="155"/>
      <c r="CG800" s="155"/>
      <c r="CH800" s="155"/>
      <c r="CI800" s="10"/>
    </row>
    <row r="801" spans="1:87" x14ac:dyDescent="0.2">
      <c r="A801" s="8"/>
      <c r="B801" s="218"/>
      <c r="C801" s="218"/>
      <c r="D801" s="155"/>
      <c r="E801" s="155"/>
      <c r="F801" s="155"/>
      <c r="G801" s="155"/>
      <c r="H801" s="230"/>
      <c r="I801" s="257"/>
      <c r="J801" s="257"/>
      <c r="K801" s="218"/>
      <c r="L801" s="218"/>
      <c r="M801" s="247"/>
      <c r="N801" s="247"/>
      <c r="O801" s="247"/>
      <c r="P801" s="247"/>
      <c r="Q801" s="218"/>
      <c r="R801" s="155"/>
      <c r="S801" s="155"/>
      <c r="T801" s="155"/>
      <c r="U801" s="155"/>
      <c r="V801" s="155"/>
      <c r="W801" s="155"/>
      <c r="X801" s="155"/>
      <c r="Y801" s="155"/>
      <c r="Z801" s="155"/>
      <c r="AA801" s="155"/>
      <c r="AB801" s="155"/>
      <c r="AC801" s="155"/>
      <c r="AD801" s="155"/>
      <c r="AE801" s="155"/>
      <c r="AF801" s="155"/>
      <c r="AG801" s="155"/>
      <c r="AH801" s="155"/>
      <c r="AI801" s="155"/>
      <c r="AJ801" s="155"/>
      <c r="AK801" s="155"/>
      <c r="AL801" s="155"/>
      <c r="AM801" s="155"/>
      <c r="AN801" s="155"/>
      <c r="AO801" s="155"/>
      <c r="AP801" s="155"/>
      <c r="AQ801" s="155"/>
      <c r="AR801" s="155"/>
      <c r="AS801" s="155"/>
      <c r="AT801" s="155"/>
      <c r="AU801" s="155"/>
      <c r="AV801" s="155"/>
      <c r="AW801" s="155"/>
      <c r="AX801" s="155"/>
      <c r="AY801" s="155"/>
      <c r="AZ801" s="155"/>
      <c r="BA801" s="155"/>
      <c r="BB801" s="155"/>
      <c r="BC801" s="155"/>
      <c r="BD801" s="155"/>
      <c r="BE801" s="155"/>
      <c r="BF801" s="155"/>
      <c r="BG801" s="155"/>
      <c r="BH801" s="155"/>
      <c r="BI801" s="155"/>
      <c r="BJ801" s="155"/>
      <c r="BK801" s="155"/>
      <c r="BL801" s="155"/>
      <c r="BM801" s="155"/>
      <c r="BN801" s="155"/>
      <c r="BO801" s="155"/>
      <c r="BP801" s="155"/>
      <c r="BQ801" s="155"/>
      <c r="BR801" s="155"/>
      <c r="BS801" s="155"/>
      <c r="BT801" s="155"/>
      <c r="BU801" s="155"/>
      <c r="BV801" s="155"/>
      <c r="BW801" s="155"/>
      <c r="BX801" s="155"/>
      <c r="BY801" s="155"/>
      <c r="BZ801" s="155"/>
      <c r="CA801" s="155"/>
      <c r="CB801" s="155"/>
      <c r="CC801" s="155"/>
      <c r="CD801" s="155"/>
      <c r="CE801" s="155"/>
      <c r="CF801" s="155"/>
      <c r="CG801" s="155"/>
      <c r="CH801" s="155"/>
      <c r="CI801" s="10"/>
    </row>
    <row r="802" spans="1:87" x14ac:dyDescent="0.2">
      <c r="A802" s="8"/>
      <c r="B802" s="218"/>
      <c r="C802" s="218"/>
      <c r="D802" s="155"/>
      <c r="E802" s="155"/>
      <c r="F802" s="155"/>
      <c r="G802" s="155"/>
      <c r="H802" s="230"/>
      <c r="I802" s="257"/>
      <c r="J802" s="257"/>
      <c r="K802" s="218"/>
      <c r="L802" s="218"/>
      <c r="M802" s="247"/>
      <c r="N802" s="247"/>
      <c r="O802" s="247"/>
      <c r="P802" s="247"/>
      <c r="Q802" s="218"/>
      <c r="R802" s="155"/>
      <c r="S802" s="155"/>
      <c r="T802" s="155"/>
      <c r="U802" s="155"/>
      <c r="V802" s="155"/>
      <c r="W802" s="155"/>
      <c r="X802" s="155"/>
      <c r="Y802" s="155"/>
      <c r="Z802" s="155"/>
      <c r="AA802" s="155"/>
      <c r="AB802" s="155"/>
      <c r="AC802" s="155"/>
      <c r="AD802" s="155"/>
      <c r="AE802" s="155"/>
      <c r="AF802" s="155"/>
      <c r="AG802" s="155"/>
      <c r="AH802" s="155"/>
      <c r="AI802" s="155"/>
      <c r="AJ802" s="155"/>
      <c r="AK802" s="155"/>
      <c r="AL802" s="155"/>
      <c r="AM802" s="155"/>
      <c r="AN802" s="155"/>
      <c r="AO802" s="155"/>
      <c r="AP802" s="155"/>
      <c r="AQ802" s="155"/>
      <c r="AR802" s="155"/>
      <c r="AS802" s="155"/>
      <c r="AT802" s="155"/>
      <c r="AU802" s="155"/>
      <c r="AV802" s="155"/>
      <c r="AW802" s="155"/>
      <c r="AX802" s="155"/>
      <c r="AY802" s="155"/>
      <c r="AZ802" s="155"/>
      <c r="BA802" s="155"/>
      <c r="BB802" s="155"/>
      <c r="BC802" s="155"/>
      <c r="BD802" s="155"/>
      <c r="BE802" s="155"/>
      <c r="BF802" s="155"/>
      <c r="BG802" s="155"/>
      <c r="BH802" s="155"/>
      <c r="BI802" s="155"/>
      <c r="BJ802" s="155"/>
      <c r="BK802" s="155"/>
      <c r="BL802" s="155"/>
      <c r="BM802" s="155"/>
      <c r="BN802" s="155"/>
      <c r="BO802" s="155"/>
      <c r="BP802" s="155"/>
      <c r="BQ802" s="155"/>
      <c r="BR802" s="155"/>
      <c r="BS802" s="155"/>
      <c r="BT802" s="155"/>
      <c r="BU802" s="155"/>
      <c r="BV802" s="155"/>
      <c r="BW802" s="155"/>
      <c r="BX802" s="155"/>
      <c r="BY802" s="155"/>
      <c r="BZ802" s="155"/>
      <c r="CA802" s="155"/>
      <c r="CB802" s="155"/>
      <c r="CC802" s="155"/>
      <c r="CD802" s="155"/>
      <c r="CE802" s="155"/>
      <c r="CF802" s="155"/>
      <c r="CG802" s="155"/>
      <c r="CH802" s="155"/>
      <c r="CI802" s="10"/>
    </row>
    <row r="803" spans="1:87" x14ac:dyDescent="0.2">
      <c r="A803" s="8"/>
      <c r="B803" s="218"/>
      <c r="C803" s="218"/>
      <c r="D803" s="155"/>
      <c r="E803" s="155"/>
      <c r="F803" s="155"/>
      <c r="G803" s="155"/>
      <c r="H803" s="230"/>
      <c r="I803" s="257"/>
      <c r="J803" s="257"/>
      <c r="K803" s="218"/>
      <c r="L803" s="218"/>
      <c r="M803" s="247"/>
      <c r="N803" s="247"/>
      <c r="O803" s="247"/>
      <c r="P803" s="247"/>
      <c r="Q803" s="218"/>
      <c r="R803" s="155"/>
      <c r="S803" s="155"/>
      <c r="T803" s="155"/>
      <c r="U803" s="155"/>
      <c r="V803" s="155"/>
      <c r="W803" s="155"/>
      <c r="X803" s="155"/>
      <c r="Y803" s="155"/>
      <c r="Z803" s="155"/>
      <c r="AA803" s="155"/>
      <c r="AB803" s="155"/>
      <c r="AC803" s="155"/>
      <c r="AD803" s="155"/>
      <c r="AE803" s="155"/>
      <c r="AF803" s="155"/>
      <c r="AG803" s="155"/>
      <c r="AH803" s="155"/>
      <c r="AI803" s="155"/>
      <c r="AJ803" s="155"/>
      <c r="AK803" s="155"/>
      <c r="AL803" s="155"/>
      <c r="AM803" s="155"/>
      <c r="AN803" s="155"/>
      <c r="AO803" s="155"/>
      <c r="AP803" s="155"/>
      <c r="AQ803" s="155"/>
      <c r="AR803" s="155"/>
      <c r="AS803" s="155"/>
      <c r="AT803" s="155"/>
      <c r="AU803" s="155"/>
      <c r="AV803" s="155"/>
      <c r="AW803" s="155"/>
      <c r="AX803" s="155"/>
      <c r="AY803" s="155"/>
      <c r="AZ803" s="155"/>
      <c r="BA803" s="155"/>
      <c r="BB803" s="155"/>
      <c r="BC803" s="155"/>
      <c r="BD803" s="155"/>
      <c r="BE803" s="155"/>
      <c r="BF803" s="155"/>
      <c r="BG803" s="155"/>
      <c r="BH803" s="155"/>
      <c r="BI803" s="155"/>
      <c r="BJ803" s="155"/>
      <c r="BK803" s="155"/>
      <c r="BL803" s="155"/>
      <c r="BM803" s="155"/>
      <c r="BN803" s="155"/>
      <c r="BO803" s="155"/>
      <c r="BP803" s="155"/>
      <c r="BQ803" s="155"/>
      <c r="BR803" s="155"/>
      <c r="BS803" s="155"/>
      <c r="BT803" s="155"/>
      <c r="BU803" s="155"/>
      <c r="BV803" s="155"/>
      <c r="BW803" s="155"/>
      <c r="BX803" s="155"/>
      <c r="BY803" s="155"/>
      <c r="BZ803" s="155"/>
      <c r="CA803" s="155"/>
      <c r="CB803" s="155"/>
      <c r="CC803" s="155"/>
      <c r="CD803" s="155"/>
      <c r="CE803" s="155"/>
      <c r="CF803" s="155"/>
      <c r="CG803" s="155"/>
      <c r="CH803" s="155"/>
      <c r="CI803" s="10"/>
    </row>
    <row r="804" spans="1:87" x14ac:dyDescent="0.2">
      <c r="A804" s="8"/>
      <c r="B804" s="218"/>
      <c r="C804" s="218"/>
      <c r="D804" s="155"/>
      <c r="E804" s="155"/>
      <c r="F804" s="155"/>
      <c r="G804" s="155"/>
      <c r="H804" s="230"/>
      <c r="I804" s="257"/>
      <c r="J804" s="257"/>
      <c r="K804" s="218"/>
      <c r="L804" s="218"/>
      <c r="M804" s="247"/>
      <c r="N804" s="247"/>
      <c r="O804" s="247"/>
      <c r="P804" s="247"/>
      <c r="Q804" s="218"/>
      <c r="R804" s="155"/>
      <c r="S804" s="155"/>
      <c r="T804" s="155"/>
      <c r="U804" s="155"/>
      <c r="V804" s="155"/>
      <c r="W804" s="155"/>
      <c r="X804" s="155"/>
      <c r="Y804" s="155"/>
      <c r="Z804" s="155"/>
      <c r="AA804" s="155"/>
      <c r="AB804" s="155"/>
      <c r="AC804" s="155"/>
      <c r="AD804" s="155"/>
      <c r="AE804" s="155"/>
      <c r="AF804" s="155"/>
      <c r="AG804" s="155"/>
      <c r="AH804" s="155"/>
      <c r="AI804" s="155"/>
      <c r="AJ804" s="155"/>
      <c r="AK804" s="155"/>
      <c r="AL804" s="155"/>
      <c r="AM804" s="155"/>
      <c r="AN804" s="155"/>
      <c r="AO804" s="155"/>
      <c r="AP804" s="155"/>
      <c r="AQ804" s="155"/>
      <c r="AR804" s="155"/>
      <c r="AS804" s="155"/>
      <c r="AT804" s="155"/>
      <c r="AU804" s="155"/>
      <c r="AV804" s="155"/>
      <c r="AW804" s="155"/>
      <c r="AX804" s="155"/>
      <c r="AY804" s="155"/>
      <c r="AZ804" s="155"/>
      <c r="BA804" s="155"/>
      <c r="BB804" s="155"/>
      <c r="BC804" s="155"/>
      <c r="BD804" s="155"/>
      <c r="BE804" s="155"/>
      <c r="BF804" s="155"/>
      <c r="BG804" s="155"/>
      <c r="BH804" s="155"/>
      <c r="BI804" s="155"/>
      <c r="BJ804" s="155"/>
      <c r="BK804" s="155"/>
      <c r="BL804" s="155"/>
      <c r="BM804" s="155"/>
      <c r="BN804" s="155"/>
      <c r="BO804" s="155"/>
      <c r="BP804" s="155"/>
      <c r="BQ804" s="155"/>
      <c r="BR804" s="155"/>
      <c r="BS804" s="155"/>
      <c r="BT804" s="155"/>
      <c r="BU804" s="155"/>
      <c r="BV804" s="155"/>
      <c r="BW804" s="155"/>
      <c r="BX804" s="155"/>
      <c r="BY804" s="155"/>
      <c r="BZ804" s="155"/>
      <c r="CA804" s="155"/>
      <c r="CB804" s="155"/>
      <c r="CC804" s="155"/>
      <c r="CD804" s="155"/>
      <c r="CE804" s="155"/>
      <c r="CF804" s="155"/>
      <c r="CG804" s="155"/>
      <c r="CH804" s="155"/>
      <c r="CI804" s="10"/>
    </row>
    <row r="805" spans="1:87" x14ac:dyDescent="0.2">
      <c r="A805" s="8"/>
      <c r="B805" s="218"/>
      <c r="C805" s="218"/>
      <c r="D805" s="155"/>
      <c r="E805" s="155"/>
      <c r="F805" s="155"/>
      <c r="G805" s="155"/>
      <c r="H805" s="230"/>
      <c r="I805" s="257"/>
      <c r="J805" s="257"/>
      <c r="K805" s="218"/>
      <c r="L805" s="218"/>
      <c r="M805" s="247"/>
      <c r="N805" s="247"/>
      <c r="O805" s="247"/>
      <c r="P805" s="247"/>
      <c r="Q805" s="218"/>
      <c r="R805" s="155"/>
      <c r="S805" s="155"/>
      <c r="T805" s="155"/>
      <c r="U805" s="155"/>
      <c r="V805" s="155"/>
      <c r="W805" s="155"/>
      <c r="X805" s="155"/>
      <c r="Y805" s="155"/>
      <c r="Z805" s="155"/>
      <c r="AA805" s="155"/>
      <c r="AB805" s="155"/>
      <c r="AC805" s="155"/>
      <c r="AD805" s="155"/>
      <c r="AE805" s="155"/>
      <c r="AF805" s="155"/>
      <c r="AG805" s="155"/>
      <c r="AH805" s="155"/>
      <c r="AI805" s="155"/>
      <c r="AJ805" s="155"/>
      <c r="AK805" s="155"/>
      <c r="AL805" s="155"/>
      <c r="AM805" s="155"/>
      <c r="AN805" s="155"/>
      <c r="AO805" s="155"/>
      <c r="AP805" s="155"/>
      <c r="AQ805" s="155"/>
      <c r="AR805" s="155"/>
      <c r="AS805" s="155"/>
      <c r="AT805" s="155"/>
      <c r="AU805" s="155"/>
      <c r="AV805" s="155"/>
      <c r="AW805" s="155"/>
      <c r="AX805" s="155"/>
      <c r="AY805" s="155"/>
      <c r="AZ805" s="155"/>
      <c r="BA805" s="155"/>
      <c r="BB805" s="155"/>
      <c r="BC805" s="155"/>
      <c r="BD805" s="155"/>
      <c r="BE805" s="155"/>
      <c r="BF805" s="155"/>
      <c r="BG805" s="155"/>
      <c r="BH805" s="155"/>
      <c r="BI805" s="155"/>
      <c r="BJ805" s="155"/>
      <c r="BK805" s="155"/>
      <c r="BL805" s="155"/>
      <c r="BM805" s="155"/>
      <c r="BN805" s="155"/>
      <c r="BO805" s="155"/>
      <c r="BP805" s="155"/>
      <c r="BQ805" s="155"/>
      <c r="BR805" s="155"/>
      <c r="BS805" s="155"/>
      <c r="BT805" s="155"/>
      <c r="BU805" s="155"/>
      <c r="BV805" s="155"/>
      <c r="BW805" s="155"/>
      <c r="BX805" s="155"/>
      <c r="BY805" s="155"/>
      <c r="BZ805" s="155"/>
      <c r="CA805" s="155"/>
      <c r="CB805" s="155"/>
      <c r="CC805" s="155"/>
      <c r="CD805" s="155"/>
      <c r="CE805" s="155"/>
      <c r="CF805" s="155"/>
      <c r="CG805" s="155"/>
      <c r="CH805" s="155"/>
      <c r="CI805" s="10"/>
    </row>
    <row r="806" spans="1:87" x14ac:dyDescent="0.2">
      <c r="A806" s="8"/>
      <c r="B806" s="218"/>
      <c r="C806" s="218"/>
      <c r="D806" s="155"/>
      <c r="E806" s="155"/>
      <c r="F806" s="155"/>
      <c r="G806" s="155"/>
      <c r="H806" s="230"/>
      <c r="I806" s="257"/>
      <c r="J806" s="257"/>
      <c r="K806" s="218"/>
      <c r="L806" s="218"/>
      <c r="M806" s="247"/>
      <c r="N806" s="247"/>
      <c r="O806" s="247"/>
      <c r="P806" s="247"/>
      <c r="Q806" s="218"/>
      <c r="R806" s="155"/>
      <c r="S806" s="155"/>
      <c r="T806" s="155"/>
      <c r="U806" s="155"/>
      <c r="V806" s="155"/>
      <c r="W806" s="155"/>
      <c r="X806" s="155"/>
      <c r="Y806" s="155"/>
      <c r="Z806" s="155"/>
      <c r="AA806" s="155"/>
      <c r="AB806" s="155"/>
      <c r="AC806" s="155"/>
      <c r="AD806" s="155"/>
      <c r="AE806" s="155"/>
      <c r="AF806" s="155"/>
      <c r="AG806" s="155"/>
      <c r="AH806" s="155"/>
      <c r="AI806" s="155"/>
      <c r="AJ806" s="155"/>
      <c r="AK806" s="155"/>
      <c r="AL806" s="155"/>
      <c r="AM806" s="155"/>
      <c r="AN806" s="155"/>
      <c r="AO806" s="155"/>
      <c r="AP806" s="155"/>
      <c r="AQ806" s="155"/>
      <c r="AR806" s="155"/>
      <c r="AS806" s="155"/>
      <c r="AT806" s="155"/>
      <c r="AU806" s="155"/>
      <c r="AV806" s="155"/>
      <c r="AW806" s="155"/>
      <c r="AX806" s="155"/>
      <c r="AY806" s="155"/>
      <c r="AZ806" s="155"/>
      <c r="BA806" s="155"/>
      <c r="BB806" s="155"/>
      <c r="BC806" s="155"/>
      <c r="BD806" s="155"/>
      <c r="BE806" s="155"/>
      <c r="BF806" s="155"/>
      <c r="BG806" s="155"/>
      <c r="BH806" s="155"/>
      <c r="BI806" s="155"/>
      <c r="BJ806" s="155"/>
      <c r="BK806" s="155"/>
      <c r="BL806" s="155"/>
      <c r="BM806" s="155"/>
      <c r="BN806" s="155"/>
      <c r="BO806" s="155"/>
      <c r="BP806" s="155"/>
      <c r="BQ806" s="155"/>
      <c r="BR806" s="155"/>
      <c r="BS806" s="155"/>
      <c r="BT806" s="155"/>
      <c r="BU806" s="155"/>
      <c r="BV806" s="155"/>
      <c r="BW806" s="155"/>
      <c r="BX806" s="155"/>
      <c r="BY806" s="155"/>
      <c r="BZ806" s="155"/>
      <c r="CA806" s="155"/>
      <c r="CB806" s="155"/>
      <c r="CC806" s="155"/>
      <c r="CD806" s="155"/>
      <c r="CE806" s="155"/>
      <c r="CF806" s="155"/>
      <c r="CG806" s="155"/>
      <c r="CH806" s="155"/>
      <c r="CI806" s="10"/>
    </row>
    <row r="807" spans="1:87" x14ac:dyDescent="0.2">
      <c r="A807" s="8"/>
      <c r="B807" s="218"/>
      <c r="C807" s="218"/>
      <c r="D807" s="155"/>
      <c r="E807" s="155"/>
      <c r="F807" s="155"/>
      <c r="G807" s="155"/>
      <c r="H807" s="230"/>
      <c r="I807" s="257"/>
      <c r="J807" s="257"/>
      <c r="K807" s="218"/>
      <c r="L807" s="218"/>
      <c r="M807" s="247"/>
      <c r="N807" s="247"/>
      <c r="O807" s="247"/>
      <c r="P807" s="247"/>
      <c r="Q807" s="218"/>
      <c r="R807" s="155"/>
      <c r="S807" s="155"/>
      <c r="T807" s="155"/>
      <c r="U807" s="155"/>
      <c r="V807" s="155"/>
      <c r="W807" s="155"/>
      <c r="X807" s="155"/>
      <c r="Y807" s="155"/>
      <c r="Z807" s="155"/>
      <c r="AA807" s="155"/>
      <c r="AB807" s="155"/>
      <c r="AC807" s="155"/>
      <c r="AD807" s="155"/>
      <c r="AE807" s="155"/>
      <c r="AF807" s="155"/>
      <c r="AG807" s="155"/>
      <c r="AH807" s="155"/>
      <c r="AI807" s="155"/>
      <c r="AJ807" s="155"/>
      <c r="AK807" s="155"/>
      <c r="AL807" s="155"/>
      <c r="AM807" s="155"/>
      <c r="AN807" s="155"/>
      <c r="AO807" s="155"/>
      <c r="AP807" s="155"/>
      <c r="AQ807" s="155"/>
      <c r="AR807" s="155"/>
      <c r="AS807" s="155"/>
      <c r="AT807" s="155"/>
      <c r="AU807" s="155"/>
      <c r="AV807" s="155"/>
      <c r="AW807" s="155"/>
      <c r="AX807" s="155"/>
      <c r="AY807" s="155"/>
      <c r="AZ807" s="155"/>
      <c r="BA807" s="155"/>
      <c r="BB807" s="155"/>
      <c r="BC807" s="155"/>
      <c r="BD807" s="155"/>
      <c r="BE807" s="155"/>
      <c r="BF807" s="155"/>
      <c r="BG807" s="155"/>
      <c r="BH807" s="155"/>
      <c r="BI807" s="155"/>
      <c r="BJ807" s="155"/>
      <c r="BK807" s="155"/>
      <c r="BL807" s="155"/>
      <c r="BM807" s="155"/>
      <c r="BN807" s="155"/>
      <c r="BO807" s="155"/>
      <c r="BP807" s="155"/>
      <c r="BQ807" s="155"/>
      <c r="BR807" s="155"/>
      <c r="BS807" s="155"/>
      <c r="BT807" s="155"/>
      <c r="BU807" s="155"/>
      <c r="BV807" s="155"/>
      <c r="BW807" s="155"/>
      <c r="BX807" s="155"/>
      <c r="BY807" s="155"/>
      <c r="BZ807" s="155"/>
      <c r="CA807" s="155"/>
      <c r="CB807" s="155"/>
      <c r="CC807" s="155"/>
      <c r="CD807" s="155"/>
      <c r="CE807" s="155"/>
      <c r="CF807" s="155"/>
      <c r="CG807" s="155"/>
      <c r="CH807" s="155"/>
      <c r="CI807" s="10"/>
    </row>
    <row r="808" spans="1:87" x14ac:dyDescent="0.2">
      <c r="A808" s="8"/>
      <c r="B808" s="218"/>
      <c r="C808" s="218"/>
      <c r="D808" s="155"/>
      <c r="E808" s="155"/>
      <c r="F808" s="155"/>
      <c r="G808" s="155"/>
      <c r="H808" s="230"/>
      <c r="I808" s="257"/>
      <c r="J808" s="257"/>
      <c r="K808" s="218"/>
      <c r="L808" s="218"/>
      <c r="M808" s="247"/>
      <c r="N808" s="247"/>
      <c r="O808" s="247"/>
      <c r="P808" s="247"/>
      <c r="Q808" s="218"/>
      <c r="R808" s="155"/>
      <c r="S808" s="155"/>
      <c r="T808" s="155"/>
      <c r="U808" s="155"/>
      <c r="V808" s="155"/>
      <c r="W808" s="155"/>
      <c r="X808" s="155"/>
      <c r="Y808" s="155"/>
      <c r="Z808" s="155"/>
      <c r="AA808" s="155"/>
      <c r="AB808" s="155"/>
      <c r="AC808" s="155"/>
      <c r="AD808" s="155"/>
      <c r="AE808" s="155"/>
      <c r="AF808" s="155"/>
      <c r="AG808" s="155"/>
      <c r="AH808" s="155"/>
      <c r="AI808" s="155"/>
      <c r="AJ808" s="155"/>
      <c r="AK808" s="155"/>
      <c r="AL808" s="155"/>
      <c r="AM808" s="155"/>
      <c r="AN808" s="155"/>
      <c r="AO808" s="155"/>
      <c r="AP808" s="155"/>
      <c r="AQ808" s="155"/>
      <c r="AR808" s="155"/>
      <c r="AS808" s="155"/>
      <c r="AT808" s="155"/>
      <c r="AU808" s="155"/>
      <c r="AV808" s="155"/>
      <c r="AW808" s="155"/>
      <c r="AX808" s="155"/>
      <c r="AY808" s="155"/>
      <c r="AZ808" s="155"/>
      <c r="BA808" s="155"/>
      <c r="BB808" s="155"/>
      <c r="BC808" s="155"/>
      <c r="BD808" s="155"/>
      <c r="BE808" s="155"/>
      <c r="BF808" s="155"/>
      <c r="BG808" s="155"/>
      <c r="BH808" s="155"/>
      <c r="BI808" s="155"/>
      <c r="BJ808" s="155"/>
      <c r="BK808" s="155"/>
      <c r="BL808" s="155"/>
      <c r="BM808" s="155"/>
      <c r="BN808" s="155"/>
      <c r="BO808" s="155"/>
      <c r="BP808" s="155"/>
      <c r="BQ808" s="155"/>
      <c r="BR808" s="155"/>
      <c r="BS808" s="155"/>
      <c r="BT808" s="155"/>
      <c r="BU808" s="155"/>
      <c r="BV808" s="155"/>
      <c r="BW808" s="155"/>
      <c r="BX808" s="155"/>
      <c r="BY808" s="155"/>
      <c r="BZ808" s="155"/>
      <c r="CA808" s="155"/>
      <c r="CB808" s="155"/>
      <c r="CC808" s="155"/>
      <c r="CD808" s="155"/>
      <c r="CE808" s="155"/>
      <c r="CF808" s="155"/>
      <c r="CG808" s="155"/>
      <c r="CH808" s="155"/>
      <c r="CI808" s="10"/>
    </row>
    <row r="809" spans="1:87" x14ac:dyDescent="0.2">
      <c r="A809" s="8"/>
      <c r="B809" s="218"/>
      <c r="C809" s="218"/>
      <c r="D809" s="155"/>
      <c r="E809" s="155"/>
      <c r="F809" s="155"/>
      <c r="G809" s="155"/>
      <c r="H809" s="230"/>
      <c r="I809" s="257"/>
      <c r="J809" s="257"/>
      <c r="K809" s="218"/>
      <c r="L809" s="218"/>
      <c r="M809" s="247"/>
      <c r="N809" s="247"/>
      <c r="O809" s="247"/>
      <c r="P809" s="247"/>
      <c r="Q809" s="218"/>
      <c r="R809" s="155"/>
      <c r="S809" s="155"/>
      <c r="T809" s="155"/>
      <c r="U809" s="155"/>
      <c r="V809" s="155"/>
      <c r="W809" s="155"/>
      <c r="X809" s="155"/>
      <c r="Y809" s="155"/>
      <c r="Z809" s="155"/>
      <c r="AA809" s="155"/>
      <c r="AB809" s="155"/>
      <c r="AC809" s="155"/>
      <c r="AD809" s="155"/>
      <c r="AE809" s="155"/>
      <c r="AF809" s="155"/>
      <c r="AG809" s="155"/>
      <c r="AH809" s="155"/>
      <c r="AI809" s="155"/>
      <c r="AJ809" s="155"/>
      <c r="AK809" s="155"/>
      <c r="AL809" s="155"/>
      <c r="AM809" s="155"/>
      <c r="AN809" s="155"/>
      <c r="AO809" s="155"/>
      <c r="AP809" s="155"/>
      <c r="AQ809" s="155"/>
      <c r="AR809" s="155"/>
      <c r="AS809" s="155"/>
      <c r="AT809" s="155"/>
      <c r="AU809" s="155"/>
      <c r="AV809" s="155"/>
      <c r="AW809" s="155"/>
      <c r="AX809" s="155"/>
      <c r="AY809" s="155"/>
      <c r="AZ809" s="155"/>
      <c r="BA809" s="155"/>
      <c r="BB809" s="155"/>
      <c r="BC809" s="155"/>
      <c r="BD809" s="155"/>
      <c r="BE809" s="155"/>
      <c r="BF809" s="155"/>
      <c r="BG809" s="155"/>
      <c r="BH809" s="155"/>
      <c r="BI809" s="155"/>
      <c r="BJ809" s="155"/>
      <c r="BK809" s="155"/>
      <c r="BL809" s="155"/>
      <c r="BM809" s="155"/>
      <c r="BN809" s="155"/>
      <c r="BO809" s="155"/>
      <c r="BP809" s="155"/>
      <c r="BQ809" s="155"/>
      <c r="BR809" s="155"/>
      <c r="BS809" s="155"/>
      <c r="BT809" s="155"/>
      <c r="BU809" s="155"/>
      <c r="BV809" s="155"/>
      <c r="BW809" s="155"/>
      <c r="BX809" s="155"/>
      <c r="BY809" s="155"/>
      <c r="BZ809" s="155"/>
      <c r="CA809" s="155"/>
      <c r="CB809" s="155"/>
      <c r="CC809" s="155"/>
      <c r="CD809" s="155"/>
      <c r="CE809" s="155"/>
      <c r="CF809" s="155"/>
      <c r="CG809" s="155"/>
      <c r="CH809" s="155"/>
      <c r="CI809" s="10"/>
    </row>
    <row r="810" spans="1:87" x14ac:dyDescent="0.2">
      <c r="A810" s="8"/>
      <c r="B810" s="218"/>
      <c r="C810" s="218"/>
      <c r="D810" s="155"/>
      <c r="E810" s="155"/>
      <c r="F810" s="155"/>
      <c r="G810" s="155"/>
      <c r="H810" s="230"/>
      <c r="I810" s="257"/>
      <c r="J810" s="257"/>
      <c r="K810" s="218"/>
      <c r="L810" s="218"/>
      <c r="M810" s="247"/>
      <c r="N810" s="247"/>
      <c r="O810" s="247"/>
      <c r="P810" s="247"/>
      <c r="Q810" s="218"/>
      <c r="R810" s="155"/>
      <c r="S810" s="155"/>
      <c r="T810" s="155"/>
      <c r="U810" s="155"/>
      <c r="V810" s="155"/>
      <c r="W810" s="155"/>
      <c r="X810" s="155"/>
      <c r="Y810" s="155"/>
      <c r="Z810" s="155"/>
      <c r="AA810" s="155"/>
      <c r="AB810" s="155"/>
      <c r="AC810" s="155"/>
      <c r="AD810" s="155"/>
      <c r="AE810" s="155"/>
      <c r="AF810" s="155"/>
      <c r="AG810" s="155"/>
      <c r="AH810" s="155"/>
      <c r="AI810" s="155"/>
      <c r="AJ810" s="155"/>
      <c r="AK810" s="155"/>
      <c r="AL810" s="155"/>
      <c r="AM810" s="155"/>
      <c r="AN810" s="155"/>
      <c r="AO810" s="155"/>
      <c r="AP810" s="155"/>
      <c r="AQ810" s="155"/>
      <c r="AR810" s="155"/>
      <c r="AS810" s="155"/>
      <c r="AT810" s="155"/>
      <c r="AU810" s="155"/>
      <c r="AV810" s="155"/>
      <c r="AW810" s="155"/>
      <c r="AX810" s="155"/>
      <c r="AY810" s="155"/>
      <c r="AZ810" s="155"/>
      <c r="BA810" s="155"/>
      <c r="BB810" s="155"/>
      <c r="BC810" s="155"/>
      <c r="BD810" s="155"/>
      <c r="BE810" s="155"/>
      <c r="BF810" s="155"/>
      <c r="BG810" s="155"/>
      <c r="BH810" s="155"/>
      <c r="BI810" s="155"/>
      <c r="BJ810" s="155"/>
      <c r="BK810" s="155"/>
      <c r="BL810" s="155"/>
      <c r="BM810" s="155"/>
      <c r="BN810" s="155"/>
      <c r="BO810" s="155"/>
      <c r="BP810" s="155"/>
      <c r="BQ810" s="155"/>
      <c r="BR810" s="155"/>
      <c r="BS810" s="155"/>
      <c r="BT810" s="155"/>
      <c r="BU810" s="155"/>
      <c r="BV810" s="155"/>
      <c r="BW810" s="155"/>
      <c r="BX810" s="155"/>
      <c r="BY810" s="155"/>
      <c r="BZ810" s="155"/>
      <c r="CA810" s="155"/>
      <c r="CB810" s="155"/>
      <c r="CC810" s="155"/>
      <c r="CD810" s="155"/>
      <c r="CE810" s="155"/>
      <c r="CF810" s="155"/>
      <c r="CG810" s="155"/>
      <c r="CH810" s="155"/>
      <c r="CI810" s="10"/>
    </row>
    <row r="811" spans="1:87" x14ac:dyDescent="0.2">
      <c r="A811" s="8"/>
      <c r="B811" s="218"/>
      <c r="C811" s="218"/>
      <c r="D811" s="155"/>
      <c r="E811" s="155"/>
      <c r="F811" s="155"/>
      <c r="G811" s="155"/>
      <c r="H811" s="230"/>
      <c r="I811" s="257"/>
      <c r="J811" s="257"/>
      <c r="K811" s="218"/>
      <c r="L811" s="218"/>
      <c r="M811" s="247"/>
      <c r="N811" s="247"/>
      <c r="O811" s="247"/>
      <c r="P811" s="247"/>
      <c r="Q811" s="218"/>
      <c r="R811" s="155"/>
      <c r="S811" s="155"/>
      <c r="T811" s="155"/>
      <c r="U811" s="155"/>
      <c r="V811" s="155"/>
      <c r="W811" s="155"/>
      <c r="X811" s="155"/>
      <c r="Y811" s="155"/>
      <c r="Z811" s="155"/>
      <c r="AA811" s="155"/>
      <c r="AB811" s="155"/>
      <c r="AC811" s="155"/>
      <c r="AD811" s="155"/>
      <c r="AE811" s="155"/>
      <c r="AF811" s="155"/>
      <c r="AG811" s="155"/>
      <c r="AH811" s="155"/>
      <c r="AI811" s="155"/>
      <c r="AJ811" s="155"/>
      <c r="AK811" s="155"/>
      <c r="AL811" s="155"/>
      <c r="AM811" s="155"/>
      <c r="AN811" s="155"/>
      <c r="AO811" s="155"/>
      <c r="AP811" s="155"/>
      <c r="AQ811" s="155"/>
      <c r="AR811" s="155"/>
      <c r="AS811" s="155"/>
      <c r="AT811" s="155"/>
      <c r="AU811" s="155"/>
      <c r="AV811" s="155"/>
      <c r="AW811" s="155"/>
      <c r="AX811" s="155"/>
      <c r="AY811" s="155"/>
      <c r="AZ811" s="155"/>
      <c r="BA811" s="155"/>
      <c r="BB811" s="155"/>
      <c r="BC811" s="155"/>
      <c r="BD811" s="155"/>
      <c r="BE811" s="155"/>
      <c r="BF811" s="155"/>
      <c r="BG811" s="155"/>
      <c r="BH811" s="155"/>
      <c r="BI811" s="155"/>
      <c r="BJ811" s="155"/>
      <c r="BK811" s="155"/>
      <c r="BL811" s="155"/>
      <c r="BM811" s="155"/>
      <c r="BN811" s="155"/>
      <c r="BO811" s="155"/>
      <c r="BP811" s="155"/>
      <c r="BQ811" s="155"/>
      <c r="BR811" s="155"/>
      <c r="BS811" s="155"/>
      <c r="BT811" s="155"/>
      <c r="BU811" s="155"/>
      <c r="BV811" s="155"/>
      <c r="BW811" s="155"/>
      <c r="BX811" s="155"/>
      <c r="BY811" s="155"/>
      <c r="BZ811" s="155"/>
      <c r="CA811" s="155"/>
      <c r="CB811" s="155"/>
      <c r="CC811" s="155"/>
      <c r="CD811" s="155"/>
      <c r="CE811" s="155"/>
      <c r="CF811" s="155"/>
      <c r="CG811" s="155"/>
      <c r="CH811" s="155"/>
      <c r="CI811" s="10"/>
    </row>
    <row r="812" spans="1:87" x14ac:dyDescent="0.2">
      <c r="A812" s="8"/>
      <c r="B812" s="218"/>
      <c r="C812" s="218"/>
      <c r="D812" s="155"/>
      <c r="E812" s="155"/>
      <c r="F812" s="155"/>
      <c r="G812" s="155"/>
      <c r="H812" s="230"/>
      <c r="I812" s="257"/>
      <c r="J812" s="257"/>
      <c r="K812" s="218"/>
      <c r="L812" s="218"/>
      <c r="M812" s="247"/>
      <c r="N812" s="247"/>
      <c r="O812" s="247"/>
      <c r="P812" s="247"/>
      <c r="Q812" s="218"/>
      <c r="R812" s="155"/>
      <c r="S812" s="155"/>
      <c r="T812" s="155"/>
      <c r="U812" s="155"/>
      <c r="V812" s="155"/>
      <c r="W812" s="155"/>
      <c r="X812" s="155"/>
      <c r="Y812" s="155"/>
      <c r="Z812" s="155"/>
      <c r="AA812" s="155"/>
      <c r="AB812" s="155"/>
      <c r="AC812" s="155"/>
      <c r="AD812" s="155"/>
      <c r="AE812" s="155"/>
      <c r="AF812" s="155"/>
      <c r="AG812" s="155"/>
      <c r="AH812" s="155"/>
      <c r="AI812" s="155"/>
      <c r="AJ812" s="155"/>
      <c r="AK812" s="155"/>
      <c r="AL812" s="155"/>
      <c r="AM812" s="155"/>
      <c r="AN812" s="155"/>
      <c r="AO812" s="155"/>
      <c r="AP812" s="155"/>
      <c r="AQ812" s="155"/>
      <c r="AR812" s="155"/>
      <c r="AS812" s="155"/>
      <c r="AT812" s="155"/>
      <c r="AU812" s="155"/>
      <c r="AV812" s="155"/>
      <c r="AW812" s="155"/>
      <c r="AX812" s="155"/>
      <c r="AY812" s="155"/>
      <c r="AZ812" s="155"/>
      <c r="BA812" s="155"/>
      <c r="BB812" s="155"/>
      <c r="BC812" s="155"/>
      <c r="BD812" s="155"/>
      <c r="BE812" s="155"/>
      <c r="BF812" s="155"/>
      <c r="BG812" s="155"/>
      <c r="BH812" s="155"/>
      <c r="BI812" s="155"/>
      <c r="BJ812" s="155"/>
      <c r="BK812" s="155"/>
      <c r="BL812" s="155"/>
      <c r="BM812" s="155"/>
      <c r="BN812" s="155"/>
      <c r="BO812" s="155"/>
      <c r="BP812" s="155"/>
      <c r="BQ812" s="155"/>
      <c r="BR812" s="155"/>
      <c r="BS812" s="155"/>
      <c r="BT812" s="155"/>
      <c r="BU812" s="155"/>
      <c r="BV812" s="155"/>
      <c r="BW812" s="155"/>
      <c r="BX812" s="155"/>
      <c r="BY812" s="155"/>
      <c r="BZ812" s="155"/>
      <c r="CA812" s="155"/>
      <c r="CB812" s="155"/>
      <c r="CC812" s="155"/>
      <c r="CD812" s="155"/>
      <c r="CE812" s="155"/>
      <c r="CF812" s="155"/>
      <c r="CG812" s="155"/>
      <c r="CH812" s="155"/>
      <c r="CI812" s="10"/>
    </row>
    <row r="813" spans="1:87" x14ac:dyDescent="0.2">
      <c r="A813" s="8"/>
      <c r="B813" s="218"/>
      <c r="C813" s="218"/>
      <c r="D813" s="155"/>
      <c r="E813" s="155"/>
      <c r="F813" s="155"/>
      <c r="G813" s="155"/>
      <c r="H813" s="230"/>
      <c r="I813" s="257"/>
      <c r="J813" s="257"/>
      <c r="K813" s="218"/>
      <c r="L813" s="218"/>
      <c r="M813" s="247"/>
      <c r="N813" s="247"/>
      <c r="O813" s="247"/>
      <c r="P813" s="247"/>
      <c r="Q813" s="218"/>
      <c r="R813" s="155"/>
      <c r="S813" s="155"/>
      <c r="T813" s="155"/>
      <c r="U813" s="155"/>
      <c r="V813" s="155"/>
      <c r="W813" s="155"/>
      <c r="X813" s="155"/>
      <c r="Y813" s="155"/>
      <c r="Z813" s="155"/>
      <c r="AA813" s="155"/>
      <c r="AB813" s="155"/>
      <c r="AC813" s="155"/>
      <c r="AD813" s="155"/>
      <c r="AE813" s="155"/>
      <c r="AF813" s="155"/>
      <c r="AG813" s="155"/>
      <c r="AH813" s="155"/>
      <c r="AI813" s="155"/>
      <c r="AJ813" s="155"/>
      <c r="AK813" s="155"/>
      <c r="AL813" s="155"/>
      <c r="AM813" s="155"/>
      <c r="AN813" s="155"/>
      <c r="AO813" s="155"/>
      <c r="AP813" s="155"/>
      <c r="AQ813" s="155"/>
      <c r="AR813" s="155"/>
      <c r="AS813" s="155"/>
      <c r="AT813" s="155"/>
      <c r="AU813" s="155"/>
      <c r="AV813" s="155"/>
      <c r="AW813" s="155"/>
      <c r="AX813" s="155"/>
      <c r="AY813" s="155"/>
      <c r="AZ813" s="155"/>
      <c r="BA813" s="155"/>
      <c r="BB813" s="155"/>
      <c r="BC813" s="155"/>
      <c r="BD813" s="155"/>
      <c r="BE813" s="155"/>
      <c r="BF813" s="155"/>
      <c r="BG813" s="155"/>
      <c r="BH813" s="155"/>
      <c r="BI813" s="155"/>
      <c r="BJ813" s="155"/>
      <c r="BK813" s="155"/>
      <c r="BL813" s="155"/>
      <c r="BM813" s="155"/>
      <c r="BN813" s="155"/>
      <c r="BO813" s="155"/>
      <c r="BP813" s="155"/>
      <c r="BQ813" s="155"/>
      <c r="BR813" s="155"/>
      <c r="BS813" s="155"/>
      <c r="BT813" s="155"/>
      <c r="BU813" s="155"/>
      <c r="BV813" s="155"/>
      <c r="BW813" s="155"/>
      <c r="BX813" s="155"/>
      <c r="BY813" s="155"/>
      <c r="BZ813" s="155"/>
      <c r="CA813" s="155"/>
      <c r="CB813" s="155"/>
      <c r="CC813" s="155"/>
      <c r="CD813" s="155"/>
      <c r="CE813" s="155"/>
      <c r="CF813" s="155"/>
      <c r="CG813" s="155"/>
      <c r="CH813" s="155"/>
      <c r="CI813" s="10"/>
    </row>
    <row r="814" spans="1:87" x14ac:dyDescent="0.2">
      <c r="A814" s="8"/>
      <c r="B814" s="218"/>
      <c r="C814" s="218"/>
      <c r="D814" s="155"/>
      <c r="E814" s="155"/>
      <c r="F814" s="155"/>
      <c r="G814" s="155"/>
      <c r="H814" s="230"/>
      <c r="I814" s="257"/>
      <c r="J814" s="257"/>
      <c r="K814" s="218"/>
      <c r="L814" s="218"/>
      <c r="M814" s="247"/>
      <c r="N814" s="247"/>
      <c r="O814" s="247"/>
      <c r="P814" s="247"/>
      <c r="Q814" s="218"/>
      <c r="R814" s="155"/>
      <c r="S814" s="155"/>
      <c r="T814" s="155"/>
      <c r="U814" s="155"/>
      <c r="V814" s="155"/>
      <c r="W814" s="155"/>
      <c r="X814" s="155"/>
      <c r="Y814" s="155"/>
      <c r="Z814" s="155"/>
      <c r="AA814" s="155"/>
      <c r="AB814" s="155"/>
      <c r="AC814" s="155"/>
      <c r="AD814" s="155"/>
      <c r="AE814" s="155"/>
      <c r="AF814" s="155"/>
      <c r="AG814" s="155"/>
      <c r="AH814" s="155"/>
      <c r="AI814" s="155"/>
      <c r="AJ814" s="155"/>
      <c r="AK814" s="155"/>
      <c r="AL814" s="155"/>
      <c r="AM814" s="155"/>
      <c r="AN814" s="155"/>
      <c r="AO814" s="155"/>
      <c r="AP814" s="155"/>
      <c r="AQ814" s="155"/>
      <c r="AR814" s="155"/>
      <c r="AS814" s="155"/>
      <c r="AT814" s="155"/>
      <c r="AU814" s="155"/>
      <c r="AV814" s="155"/>
      <c r="AW814" s="155"/>
      <c r="AX814" s="155"/>
      <c r="AY814" s="155"/>
      <c r="AZ814" s="155"/>
      <c r="BA814" s="155"/>
      <c r="BB814" s="155"/>
      <c r="BC814" s="155"/>
      <c r="BD814" s="155"/>
      <c r="BE814" s="155"/>
      <c r="BF814" s="155"/>
      <c r="BG814" s="155"/>
      <c r="BH814" s="155"/>
      <c r="BI814" s="155"/>
      <c r="BJ814" s="155"/>
      <c r="BK814" s="155"/>
      <c r="BL814" s="155"/>
      <c r="BM814" s="155"/>
      <c r="BN814" s="155"/>
      <c r="BO814" s="155"/>
      <c r="BP814" s="155"/>
      <c r="BQ814" s="155"/>
      <c r="BR814" s="155"/>
      <c r="BS814" s="155"/>
      <c r="BT814" s="155"/>
      <c r="BU814" s="155"/>
      <c r="BV814" s="155"/>
      <c r="BW814" s="155"/>
      <c r="BX814" s="155"/>
      <c r="BY814" s="155"/>
      <c r="BZ814" s="155"/>
      <c r="CA814" s="155"/>
      <c r="CB814" s="155"/>
      <c r="CC814" s="155"/>
      <c r="CD814" s="155"/>
      <c r="CE814" s="155"/>
      <c r="CF814" s="155"/>
      <c r="CG814" s="155"/>
      <c r="CH814" s="155"/>
      <c r="CI814" s="10"/>
    </row>
    <row r="815" spans="1:87" x14ac:dyDescent="0.2">
      <c r="A815" s="8"/>
      <c r="B815" s="218"/>
      <c r="C815" s="218"/>
      <c r="D815" s="155"/>
      <c r="E815" s="155"/>
      <c r="F815" s="155"/>
      <c r="G815" s="155"/>
      <c r="H815" s="230"/>
      <c r="I815" s="257"/>
      <c r="J815" s="257"/>
      <c r="K815" s="218"/>
      <c r="L815" s="218"/>
      <c r="M815" s="247"/>
      <c r="N815" s="247"/>
      <c r="O815" s="247"/>
      <c r="P815" s="247"/>
      <c r="Q815" s="218"/>
      <c r="R815" s="155"/>
      <c r="S815" s="155"/>
      <c r="T815" s="155"/>
      <c r="U815" s="155"/>
      <c r="V815" s="155"/>
      <c r="W815" s="155"/>
      <c r="X815" s="155"/>
      <c r="Y815" s="155"/>
      <c r="Z815" s="155"/>
      <c r="AA815" s="155"/>
      <c r="AB815" s="155"/>
      <c r="AC815" s="155"/>
      <c r="AD815" s="155"/>
      <c r="AE815" s="155"/>
      <c r="AF815" s="155"/>
      <c r="AG815" s="155"/>
      <c r="AH815" s="155"/>
      <c r="AI815" s="155"/>
      <c r="AJ815" s="155"/>
      <c r="AK815" s="155"/>
      <c r="AL815" s="155"/>
      <c r="AM815" s="155"/>
      <c r="AN815" s="155"/>
      <c r="AO815" s="155"/>
      <c r="AP815" s="155"/>
      <c r="AQ815" s="155"/>
      <c r="AR815" s="155"/>
      <c r="AS815" s="155"/>
      <c r="AT815" s="155"/>
      <c r="AU815" s="155"/>
      <c r="AV815" s="155"/>
      <c r="AW815" s="155"/>
      <c r="AX815" s="155"/>
      <c r="AY815" s="155"/>
      <c r="AZ815" s="155"/>
      <c r="BA815" s="155"/>
      <c r="BB815" s="155"/>
      <c r="BC815" s="155"/>
      <c r="BD815" s="155"/>
      <c r="BE815" s="155"/>
      <c r="BF815" s="155"/>
      <c r="BG815" s="155"/>
      <c r="BH815" s="155"/>
      <c r="BI815" s="155"/>
      <c r="BJ815" s="155"/>
      <c r="BK815" s="155"/>
      <c r="BL815" s="155"/>
      <c r="BM815" s="155"/>
      <c r="BN815" s="155"/>
      <c r="BO815" s="155"/>
      <c r="BP815" s="155"/>
      <c r="BQ815" s="155"/>
      <c r="BR815" s="155"/>
      <c r="BS815" s="155"/>
      <c r="BT815" s="155"/>
      <c r="BU815" s="155"/>
      <c r="BV815" s="155"/>
      <c r="BW815" s="155"/>
      <c r="BX815" s="155"/>
      <c r="BY815" s="155"/>
      <c r="BZ815" s="155"/>
      <c r="CA815" s="155"/>
      <c r="CB815" s="155"/>
      <c r="CC815" s="155"/>
      <c r="CD815" s="155"/>
      <c r="CE815" s="155"/>
      <c r="CF815" s="155"/>
      <c r="CG815" s="155"/>
      <c r="CH815" s="155"/>
      <c r="CI815" s="10"/>
    </row>
    <row r="816" spans="1:87" x14ac:dyDescent="0.2">
      <c r="A816" s="8"/>
      <c r="B816" s="218"/>
      <c r="C816" s="218"/>
      <c r="D816" s="155"/>
      <c r="E816" s="155"/>
      <c r="F816" s="155"/>
      <c r="G816" s="155"/>
      <c r="H816" s="230"/>
      <c r="I816" s="257"/>
      <c r="J816" s="257"/>
      <c r="K816" s="218"/>
      <c r="L816" s="218"/>
      <c r="M816" s="247"/>
      <c r="N816" s="247"/>
      <c r="O816" s="247"/>
      <c r="P816" s="247"/>
      <c r="Q816" s="218"/>
      <c r="R816" s="155"/>
      <c r="S816" s="155"/>
      <c r="T816" s="155"/>
      <c r="U816" s="155"/>
      <c r="V816" s="155"/>
      <c r="W816" s="155"/>
      <c r="X816" s="155"/>
      <c r="Y816" s="155"/>
      <c r="Z816" s="155"/>
      <c r="AA816" s="155"/>
      <c r="AB816" s="155"/>
      <c r="AC816" s="155"/>
      <c r="AD816" s="155"/>
      <c r="AE816" s="155"/>
      <c r="AF816" s="155"/>
      <c r="AG816" s="155"/>
      <c r="AH816" s="155"/>
      <c r="AI816" s="155"/>
      <c r="AJ816" s="155"/>
      <c r="AK816" s="155"/>
      <c r="AL816" s="155"/>
      <c r="AM816" s="155"/>
      <c r="AN816" s="155"/>
      <c r="AO816" s="155"/>
      <c r="AP816" s="155"/>
      <c r="AQ816" s="155"/>
      <c r="AR816" s="155"/>
      <c r="AS816" s="155"/>
      <c r="AT816" s="155"/>
      <c r="AU816" s="155"/>
      <c r="AV816" s="155"/>
      <c r="AW816" s="155"/>
      <c r="AX816" s="155"/>
      <c r="AY816" s="155"/>
      <c r="AZ816" s="155"/>
      <c r="BA816" s="155"/>
      <c r="BB816" s="155"/>
      <c r="BC816" s="155"/>
      <c r="BD816" s="155"/>
      <c r="BE816" s="155"/>
      <c r="BF816" s="155"/>
      <c r="BG816" s="155"/>
      <c r="BH816" s="155"/>
      <c r="BI816" s="155"/>
      <c r="BJ816" s="155"/>
      <c r="BK816" s="155"/>
      <c r="BL816" s="155"/>
      <c r="BM816" s="155"/>
      <c r="BN816" s="155"/>
      <c r="BO816" s="155"/>
      <c r="BP816" s="155"/>
      <c r="BQ816" s="155"/>
      <c r="BR816" s="155"/>
      <c r="BS816" s="155"/>
      <c r="BT816" s="155"/>
      <c r="BU816" s="155"/>
      <c r="BV816" s="155"/>
      <c r="BW816" s="155"/>
      <c r="BX816" s="155"/>
      <c r="BY816" s="155"/>
      <c r="BZ816" s="155"/>
      <c r="CA816" s="155"/>
      <c r="CB816" s="155"/>
      <c r="CC816" s="155"/>
      <c r="CD816" s="155"/>
      <c r="CE816" s="155"/>
      <c r="CF816" s="155"/>
      <c r="CG816" s="155"/>
      <c r="CH816" s="155"/>
      <c r="CI816" s="10"/>
    </row>
    <row r="817" spans="1:87" x14ac:dyDescent="0.2">
      <c r="A817" s="8"/>
      <c r="B817" s="218"/>
      <c r="C817" s="218"/>
      <c r="D817" s="155"/>
      <c r="E817" s="155"/>
      <c r="F817" s="155"/>
      <c r="G817" s="155"/>
      <c r="H817" s="230"/>
      <c r="I817" s="257"/>
      <c r="J817" s="257"/>
      <c r="K817" s="218"/>
      <c r="L817" s="218"/>
      <c r="M817" s="247"/>
      <c r="N817" s="247"/>
      <c r="O817" s="247"/>
      <c r="P817" s="247"/>
      <c r="Q817" s="218"/>
      <c r="R817" s="155"/>
      <c r="S817" s="155"/>
      <c r="T817" s="155"/>
      <c r="U817" s="155"/>
      <c r="V817" s="155"/>
      <c r="W817" s="155"/>
      <c r="X817" s="155"/>
      <c r="Y817" s="155"/>
      <c r="Z817" s="155"/>
      <c r="AA817" s="155"/>
      <c r="AB817" s="155"/>
      <c r="AC817" s="155"/>
      <c r="AD817" s="155"/>
      <c r="AE817" s="155"/>
      <c r="AF817" s="155"/>
      <c r="AG817" s="155"/>
      <c r="AH817" s="155"/>
      <c r="AI817" s="155"/>
      <c r="AJ817" s="155"/>
      <c r="AK817" s="155"/>
      <c r="AL817" s="155"/>
      <c r="AM817" s="155"/>
      <c r="AN817" s="155"/>
      <c r="AO817" s="155"/>
      <c r="AP817" s="155"/>
      <c r="AQ817" s="155"/>
      <c r="AR817" s="155"/>
      <c r="AS817" s="155"/>
      <c r="AT817" s="155"/>
      <c r="AU817" s="155"/>
      <c r="AV817" s="155"/>
      <c r="AW817" s="155"/>
      <c r="AX817" s="155"/>
      <c r="AY817" s="155"/>
      <c r="AZ817" s="155"/>
      <c r="BA817" s="155"/>
      <c r="BB817" s="155"/>
      <c r="BC817" s="155"/>
      <c r="BD817" s="155"/>
      <c r="BE817" s="155"/>
      <c r="BF817" s="155"/>
      <c r="BG817" s="155"/>
      <c r="BH817" s="155"/>
      <c r="BI817" s="155"/>
      <c r="BJ817" s="155"/>
      <c r="BK817" s="155"/>
      <c r="BL817" s="155"/>
      <c r="BM817" s="155"/>
      <c r="BN817" s="155"/>
      <c r="BO817" s="155"/>
      <c r="BP817" s="155"/>
      <c r="BQ817" s="155"/>
      <c r="BR817" s="155"/>
      <c r="BS817" s="155"/>
      <c r="BT817" s="155"/>
      <c r="BU817" s="155"/>
      <c r="BV817" s="155"/>
      <c r="BW817" s="155"/>
      <c r="BX817" s="155"/>
      <c r="BY817" s="155"/>
      <c r="BZ817" s="155"/>
      <c r="CA817" s="155"/>
      <c r="CB817" s="155"/>
      <c r="CC817" s="155"/>
      <c r="CD817" s="155"/>
      <c r="CE817" s="155"/>
      <c r="CF817" s="155"/>
      <c r="CG817" s="155"/>
      <c r="CH817" s="155"/>
      <c r="CI817" s="10"/>
    </row>
    <row r="818" spans="1:87" x14ac:dyDescent="0.2">
      <c r="A818" s="8"/>
      <c r="B818" s="218"/>
      <c r="C818" s="218"/>
      <c r="D818" s="155"/>
      <c r="E818" s="155"/>
      <c r="F818" s="155"/>
      <c r="G818" s="155"/>
      <c r="H818" s="230"/>
      <c r="I818" s="257"/>
      <c r="J818" s="257"/>
      <c r="K818" s="218"/>
      <c r="L818" s="218"/>
      <c r="M818" s="247"/>
      <c r="N818" s="247"/>
      <c r="O818" s="247"/>
      <c r="P818" s="247"/>
      <c r="Q818" s="218"/>
      <c r="R818" s="155"/>
      <c r="S818" s="155"/>
      <c r="T818" s="155"/>
      <c r="U818" s="155"/>
      <c r="V818" s="155"/>
      <c r="W818" s="155"/>
      <c r="X818" s="155"/>
      <c r="Y818" s="155"/>
      <c r="Z818" s="155"/>
      <c r="AA818" s="155"/>
      <c r="AB818" s="155"/>
      <c r="AC818" s="155"/>
      <c r="AD818" s="155"/>
      <c r="AE818" s="155"/>
      <c r="AF818" s="155"/>
      <c r="AG818" s="155"/>
      <c r="AH818" s="155"/>
      <c r="AI818" s="155"/>
      <c r="AJ818" s="155"/>
      <c r="AK818" s="155"/>
      <c r="AL818" s="155"/>
      <c r="AM818" s="155"/>
      <c r="AN818" s="155"/>
      <c r="AO818" s="155"/>
      <c r="AP818" s="155"/>
      <c r="AQ818" s="155"/>
      <c r="AR818" s="155"/>
      <c r="AS818" s="155"/>
      <c r="AT818" s="155"/>
      <c r="AU818" s="155"/>
      <c r="AV818" s="155"/>
      <c r="AW818" s="155"/>
      <c r="AX818" s="155"/>
      <c r="AY818" s="155"/>
      <c r="AZ818" s="155"/>
      <c r="BA818" s="155"/>
      <c r="BB818" s="155"/>
      <c r="BC818" s="155"/>
      <c r="BD818" s="155"/>
      <c r="BE818" s="155"/>
      <c r="BF818" s="155"/>
      <c r="BG818" s="155"/>
      <c r="BH818" s="155"/>
      <c r="BI818" s="155"/>
      <c r="BJ818" s="155"/>
      <c r="BK818" s="155"/>
      <c r="BL818" s="155"/>
      <c r="BM818" s="155"/>
      <c r="BN818" s="155"/>
      <c r="BO818" s="155"/>
      <c r="BP818" s="155"/>
      <c r="BQ818" s="155"/>
      <c r="BR818" s="155"/>
      <c r="BS818" s="155"/>
      <c r="BT818" s="155"/>
      <c r="BU818" s="155"/>
      <c r="BV818" s="155"/>
      <c r="BW818" s="155"/>
      <c r="BX818" s="155"/>
      <c r="BY818" s="155"/>
      <c r="BZ818" s="155"/>
      <c r="CA818" s="155"/>
      <c r="CB818" s="155"/>
      <c r="CC818" s="155"/>
      <c r="CD818" s="155"/>
      <c r="CE818" s="155"/>
      <c r="CF818" s="155"/>
      <c r="CG818" s="155"/>
      <c r="CH818" s="155"/>
      <c r="CI818" s="10"/>
    </row>
    <row r="819" spans="1:87" x14ac:dyDescent="0.2">
      <c r="A819" s="8"/>
      <c r="B819" s="218"/>
      <c r="C819" s="218"/>
      <c r="D819" s="155"/>
      <c r="E819" s="155"/>
      <c r="F819" s="155"/>
      <c r="G819" s="155"/>
      <c r="H819" s="230"/>
      <c r="I819" s="257"/>
      <c r="J819" s="257"/>
      <c r="K819" s="218"/>
      <c r="L819" s="218"/>
      <c r="M819" s="247"/>
      <c r="N819" s="247"/>
      <c r="O819" s="247"/>
      <c r="P819" s="247"/>
      <c r="Q819" s="218"/>
      <c r="R819" s="155"/>
      <c r="S819" s="155"/>
      <c r="T819" s="155"/>
      <c r="U819" s="155"/>
      <c r="V819" s="155"/>
      <c r="W819" s="155"/>
      <c r="X819" s="155"/>
      <c r="Y819" s="155"/>
      <c r="Z819" s="155"/>
      <c r="AA819" s="155"/>
      <c r="AB819" s="155"/>
      <c r="AC819" s="155"/>
      <c r="AD819" s="155"/>
      <c r="AE819" s="155"/>
      <c r="AF819" s="155"/>
      <c r="AG819" s="155"/>
      <c r="AH819" s="155"/>
      <c r="AI819" s="155"/>
      <c r="AJ819" s="155"/>
      <c r="AK819" s="155"/>
      <c r="AL819" s="155"/>
      <c r="AM819" s="155"/>
      <c r="AN819" s="155"/>
      <c r="AO819" s="155"/>
      <c r="AP819" s="155"/>
      <c r="AQ819" s="155"/>
      <c r="AR819" s="155"/>
      <c r="AS819" s="155"/>
      <c r="AT819" s="155"/>
      <c r="AU819" s="155"/>
      <c r="AV819" s="155"/>
      <c r="AW819" s="155"/>
      <c r="AX819" s="155"/>
      <c r="AY819" s="155"/>
      <c r="AZ819" s="155"/>
      <c r="BA819" s="155"/>
      <c r="BB819" s="155"/>
      <c r="BC819" s="155"/>
      <c r="BD819" s="155"/>
      <c r="BE819" s="155"/>
      <c r="BF819" s="155"/>
      <c r="BG819" s="155"/>
      <c r="BH819" s="155"/>
      <c r="BI819" s="155"/>
      <c r="BJ819" s="155"/>
      <c r="BK819" s="155"/>
      <c r="BL819" s="155"/>
      <c r="BM819" s="155"/>
      <c r="BN819" s="155"/>
      <c r="BO819" s="155"/>
      <c r="BP819" s="155"/>
      <c r="BQ819" s="155"/>
      <c r="BR819" s="155"/>
      <c r="BS819" s="155"/>
      <c r="BT819" s="155"/>
      <c r="BU819" s="155"/>
      <c r="BV819" s="155"/>
      <c r="BW819" s="155"/>
      <c r="BX819" s="155"/>
      <c r="BY819" s="155"/>
      <c r="BZ819" s="155"/>
      <c r="CA819" s="155"/>
      <c r="CB819" s="155"/>
      <c r="CC819" s="155"/>
      <c r="CD819" s="155"/>
      <c r="CE819" s="155"/>
      <c r="CF819" s="155"/>
      <c r="CG819" s="155"/>
      <c r="CH819" s="155"/>
      <c r="CI819" s="10"/>
    </row>
    <row r="820" spans="1:87" x14ac:dyDescent="0.2">
      <c r="A820" s="8"/>
      <c r="B820" s="218"/>
      <c r="C820" s="218"/>
      <c r="D820" s="155"/>
      <c r="E820" s="155"/>
      <c r="F820" s="155"/>
      <c r="G820" s="155"/>
      <c r="H820" s="230"/>
      <c r="I820" s="257"/>
      <c r="J820" s="257"/>
      <c r="K820" s="218"/>
      <c r="L820" s="218"/>
      <c r="M820" s="247"/>
      <c r="N820" s="247"/>
      <c r="O820" s="247"/>
      <c r="P820" s="247"/>
      <c r="Q820" s="218"/>
      <c r="R820" s="155"/>
      <c r="S820" s="155"/>
      <c r="T820" s="155"/>
      <c r="U820" s="155"/>
      <c r="V820" s="155"/>
      <c r="W820" s="155"/>
      <c r="X820" s="155"/>
      <c r="Y820" s="155"/>
      <c r="Z820" s="155"/>
      <c r="AA820" s="155"/>
      <c r="AB820" s="155"/>
      <c r="AC820" s="155"/>
      <c r="AD820" s="155"/>
      <c r="AE820" s="155"/>
      <c r="AF820" s="155"/>
      <c r="AG820" s="155"/>
      <c r="AH820" s="155"/>
      <c r="AI820" s="155"/>
      <c r="AJ820" s="155"/>
      <c r="AK820" s="155"/>
      <c r="AL820" s="155"/>
      <c r="AM820" s="155"/>
      <c r="AN820" s="155"/>
      <c r="AO820" s="155"/>
      <c r="AP820" s="155"/>
      <c r="AQ820" s="155"/>
      <c r="AR820" s="155"/>
      <c r="AS820" s="155"/>
      <c r="AT820" s="155"/>
      <c r="AU820" s="155"/>
      <c r="AV820" s="155"/>
      <c r="AW820" s="155"/>
      <c r="AX820" s="155"/>
      <c r="AY820" s="155"/>
      <c r="AZ820" s="155"/>
      <c r="BA820" s="155"/>
      <c r="BB820" s="155"/>
      <c r="BC820" s="155"/>
      <c r="BD820" s="155"/>
      <c r="BE820" s="155"/>
      <c r="BF820" s="155"/>
      <c r="BG820" s="155"/>
      <c r="BH820" s="155"/>
      <c r="BI820" s="155"/>
      <c r="BJ820" s="155"/>
      <c r="BK820" s="155"/>
      <c r="BL820" s="155"/>
      <c r="BM820" s="155"/>
      <c r="BN820" s="155"/>
      <c r="BO820" s="155"/>
      <c r="BP820" s="155"/>
      <c r="BQ820" s="155"/>
      <c r="BR820" s="155"/>
      <c r="BS820" s="155"/>
      <c r="BT820" s="155"/>
      <c r="BU820" s="155"/>
      <c r="BV820" s="155"/>
      <c r="BW820" s="155"/>
      <c r="BX820" s="155"/>
      <c r="BY820" s="155"/>
      <c r="BZ820" s="155"/>
      <c r="CA820" s="155"/>
      <c r="CB820" s="155"/>
      <c r="CC820" s="155"/>
      <c r="CD820" s="155"/>
      <c r="CE820" s="155"/>
      <c r="CF820" s="155"/>
      <c r="CG820" s="155"/>
      <c r="CH820" s="155"/>
      <c r="CI820" s="10"/>
    </row>
    <row r="821" spans="1:87" x14ac:dyDescent="0.2">
      <c r="A821" s="8"/>
      <c r="B821" s="218"/>
      <c r="C821" s="218"/>
      <c r="D821" s="155"/>
      <c r="E821" s="155"/>
      <c r="F821" s="155"/>
      <c r="G821" s="155"/>
      <c r="H821" s="230"/>
      <c r="I821" s="257"/>
      <c r="J821" s="257"/>
      <c r="K821" s="218"/>
      <c r="L821" s="218"/>
      <c r="M821" s="247"/>
      <c r="N821" s="247"/>
      <c r="O821" s="247"/>
      <c r="P821" s="247"/>
      <c r="Q821" s="218"/>
      <c r="R821" s="155"/>
      <c r="S821" s="155"/>
      <c r="T821" s="155"/>
      <c r="U821" s="155"/>
      <c r="V821" s="155"/>
      <c r="W821" s="155"/>
      <c r="X821" s="155"/>
      <c r="Y821" s="155"/>
      <c r="Z821" s="155"/>
      <c r="AA821" s="155"/>
      <c r="AB821" s="155"/>
      <c r="AC821" s="155"/>
      <c r="AD821" s="155"/>
      <c r="AE821" s="155"/>
      <c r="AF821" s="155"/>
      <c r="AG821" s="155"/>
      <c r="AH821" s="155"/>
      <c r="AI821" s="155"/>
      <c r="AJ821" s="155"/>
      <c r="AK821" s="155"/>
      <c r="AL821" s="155"/>
      <c r="AM821" s="155"/>
      <c r="AN821" s="155"/>
      <c r="AO821" s="155"/>
      <c r="AP821" s="155"/>
      <c r="AQ821" s="155"/>
      <c r="AR821" s="155"/>
      <c r="AS821" s="155"/>
      <c r="AT821" s="155"/>
      <c r="AU821" s="155"/>
      <c r="AV821" s="155"/>
      <c r="AW821" s="155"/>
      <c r="AX821" s="155"/>
      <c r="AY821" s="155"/>
      <c r="AZ821" s="155"/>
      <c r="BA821" s="155"/>
      <c r="BB821" s="155"/>
      <c r="BC821" s="155"/>
      <c r="BD821" s="155"/>
      <c r="BE821" s="155"/>
      <c r="BF821" s="155"/>
      <c r="BG821" s="155"/>
      <c r="BH821" s="155"/>
      <c r="BI821" s="155"/>
      <c r="BJ821" s="155"/>
      <c r="BK821" s="155"/>
      <c r="BL821" s="155"/>
      <c r="BM821" s="155"/>
      <c r="BN821" s="155"/>
      <c r="BO821" s="155"/>
      <c r="BP821" s="155"/>
      <c r="BQ821" s="155"/>
      <c r="BR821" s="155"/>
      <c r="BS821" s="155"/>
      <c r="BT821" s="155"/>
      <c r="BU821" s="155"/>
      <c r="BV821" s="155"/>
      <c r="BW821" s="155"/>
      <c r="BX821" s="155"/>
      <c r="BY821" s="155"/>
      <c r="BZ821" s="155"/>
      <c r="CA821" s="155"/>
      <c r="CB821" s="155"/>
      <c r="CC821" s="155"/>
      <c r="CD821" s="155"/>
      <c r="CE821" s="155"/>
      <c r="CF821" s="155"/>
      <c r="CG821" s="155"/>
      <c r="CH821" s="155"/>
      <c r="CI821" s="10"/>
    </row>
    <row r="822" spans="1:87" x14ac:dyDescent="0.2">
      <c r="A822" s="8"/>
      <c r="B822" s="218"/>
      <c r="C822" s="218"/>
      <c r="D822" s="155"/>
      <c r="E822" s="155"/>
      <c r="F822" s="155"/>
      <c r="G822" s="155"/>
      <c r="H822" s="230"/>
      <c r="I822" s="257"/>
      <c r="J822" s="257"/>
      <c r="K822" s="218"/>
      <c r="L822" s="218"/>
      <c r="M822" s="247"/>
      <c r="N822" s="247"/>
      <c r="O822" s="247"/>
      <c r="P822" s="247"/>
      <c r="Q822" s="218"/>
      <c r="R822" s="155"/>
      <c r="S822" s="155"/>
      <c r="T822" s="155"/>
      <c r="U822" s="155"/>
      <c r="V822" s="155"/>
      <c r="W822" s="155"/>
      <c r="X822" s="155"/>
      <c r="Y822" s="155"/>
      <c r="Z822" s="155"/>
      <c r="AA822" s="155"/>
      <c r="AB822" s="155"/>
      <c r="AC822" s="155"/>
      <c r="AD822" s="155"/>
      <c r="AE822" s="155"/>
      <c r="AF822" s="155"/>
      <c r="AG822" s="155"/>
      <c r="AH822" s="155"/>
      <c r="AI822" s="155"/>
      <c r="AJ822" s="155"/>
      <c r="AK822" s="155"/>
      <c r="AL822" s="155"/>
      <c r="AM822" s="155"/>
      <c r="AN822" s="155"/>
      <c r="AO822" s="155"/>
      <c r="AP822" s="155"/>
      <c r="AQ822" s="155"/>
      <c r="AR822" s="155"/>
      <c r="AS822" s="155"/>
      <c r="AT822" s="155"/>
      <c r="AU822" s="155"/>
      <c r="AV822" s="155"/>
      <c r="AW822" s="155"/>
      <c r="AX822" s="155"/>
      <c r="AY822" s="155"/>
      <c r="AZ822" s="155"/>
      <c r="BA822" s="155"/>
      <c r="BB822" s="155"/>
      <c r="BC822" s="155"/>
      <c r="BD822" s="155"/>
      <c r="BE822" s="155"/>
      <c r="BF822" s="155"/>
      <c r="BG822" s="155"/>
      <c r="BH822" s="155"/>
      <c r="BI822" s="155"/>
      <c r="BJ822" s="155"/>
      <c r="BK822" s="155"/>
      <c r="BL822" s="155"/>
      <c r="BM822" s="155"/>
      <c r="BN822" s="155"/>
      <c r="BO822" s="155"/>
      <c r="BP822" s="155"/>
      <c r="BQ822" s="155"/>
      <c r="BR822" s="155"/>
      <c r="BS822" s="155"/>
      <c r="BT822" s="155"/>
      <c r="BU822" s="155"/>
      <c r="BV822" s="155"/>
      <c r="BW822" s="155"/>
      <c r="BX822" s="155"/>
      <c r="BY822" s="155"/>
      <c r="BZ822" s="155"/>
      <c r="CA822" s="155"/>
      <c r="CB822" s="155"/>
      <c r="CC822" s="155"/>
      <c r="CD822" s="155"/>
      <c r="CE822" s="155"/>
      <c r="CF822" s="155"/>
      <c r="CG822" s="155"/>
      <c r="CH822" s="155"/>
      <c r="CI822" s="10"/>
    </row>
    <row r="823" spans="1:87" x14ac:dyDescent="0.2">
      <c r="A823" s="8"/>
      <c r="B823" s="218"/>
      <c r="C823" s="218"/>
      <c r="D823" s="155"/>
      <c r="E823" s="155"/>
      <c r="F823" s="155"/>
      <c r="G823" s="155"/>
      <c r="H823" s="230"/>
      <c r="I823" s="257"/>
      <c r="J823" s="257"/>
      <c r="K823" s="218"/>
      <c r="L823" s="218"/>
      <c r="M823" s="247"/>
      <c r="N823" s="247"/>
      <c r="O823" s="247"/>
      <c r="P823" s="247"/>
      <c r="Q823" s="218"/>
      <c r="R823" s="155"/>
      <c r="S823" s="155"/>
      <c r="T823" s="155"/>
      <c r="U823" s="155"/>
      <c r="V823" s="155"/>
      <c r="W823" s="155"/>
      <c r="X823" s="155"/>
      <c r="Y823" s="155"/>
      <c r="Z823" s="155"/>
      <c r="AA823" s="155"/>
      <c r="AB823" s="155"/>
      <c r="AC823" s="155"/>
      <c r="AD823" s="155"/>
      <c r="AE823" s="155"/>
      <c r="AF823" s="155"/>
      <c r="AG823" s="155"/>
      <c r="AH823" s="155"/>
      <c r="AI823" s="155"/>
      <c r="AJ823" s="155"/>
      <c r="AK823" s="155"/>
      <c r="AL823" s="155"/>
      <c r="AM823" s="155"/>
      <c r="AN823" s="155"/>
      <c r="AO823" s="155"/>
      <c r="AP823" s="155"/>
      <c r="AQ823" s="155"/>
      <c r="AR823" s="155"/>
      <c r="AS823" s="155"/>
      <c r="AT823" s="155"/>
      <c r="AU823" s="155"/>
      <c r="AV823" s="155"/>
      <c r="AW823" s="155"/>
      <c r="AX823" s="155"/>
      <c r="AY823" s="155"/>
      <c r="AZ823" s="155"/>
      <c r="BA823" s="155"/>
      <c r="BB823" s="155"/>
      <c r="BC823" s="155"/>
      <c r="BD823" s="155"/>
      <c r="BE823" s="155"/>
      <c r="BF823" s="155"/>
      <c r="BG823" s="155"/>
      <c r="BH823" s="155"/>
      <c r="BI823" s="155"/>
      <c r="BJ823" s="155"/>
      <c r="BK823" s="155"/>
      <c r="BL823" s="155"/>
      <c r="BM823" s="155"/>
      <c r="BN823" s="155"/>
      <c r="BO823" s="155"/>
      <c r="BP823" s="155"/>
      <c r="BQ823" s="155"/>
      <c r="BR823" s="155"/>
      <c r="BS823" s="155"/>
      <c r="BT823" s="155"/>
      <c r="BU823" s="155"/>
      <c r="BV823" s="155"/>
      <c r="BW823" s="155"/>
      <c r="BX823" s="155"/>
      <c r="BY823" s="155"/>
      <c r="BZ823" s="155"/>
      <c r="CA823" s="155"/>
      <c r="CB823" s="155"/>
      <c r="CC823" s="155"/>
      <c r="CD823" s="155"/>
      <c r="CE823" s="155"/>
      <c r="CF823" s="155"/>
      <c r="CG823" s="155"/>
      <c r="CH823" s="155"/>
      <c r="CI823" s="10"/>
    </row>
    <row r="824" spans="1:87" x14ac:dyDescent="0.2">
      <c r="A824" s="8"/>
      <c r="B824" s="218"/>
      <c r="C824" s="218"/>
      <c r="D824" s="155"/>
      <c r="E824" s="155"/>
      <c r="F824" s="155"/>
      <c r="G824" s="155"/>
      <c r="H824" s="230"/>
      <c r="I824" s="257"/>
      <c r="J824" s="257"/>
      <c r="K824" s="218"/>
      <c r="L824" s="218"/>
      <c r="M824" s="247"/>
      <c r="N824" s="247"/>
      <c r="O824" s="247"/>
      <c r="P824" s="247"/>
      <c r="Q824" s="218"/>
      <c r="R824" s="155"/>
      <c r="S824" s="155"/>
      <c r="T824" s="155"/>
      <c r="U824" s="155"/>
      <c r="V824" s="155"/>
      <c r="W824" s="155"/>
      <c r="X824" s="155"/>
      <c r="Y824" s="155"/>
      <c r="Z824" s="155"/>
      <c r="AA824" s="155"/>
      <c r="AB824" s="155"/>
      <c r="AC824" s="155"/>
      <c r="AD824" s="155"/>
      <c r="AE824" s="155"/>
      <c r="AF824" s="155"/>
      <c r="AG824" s="155"/>
      <c r="AH824" s="155"/>
      <c r="AI824" s="155"/>
      <c r="AJ824" s="155"/>
      <c r="AK824" s="155"/>
      <c r="AL824" s="155"/>
      <c r="AM824" s="155"/>
      <c r="AN824" s="155"/>
      <c r="AO824" s="155"/>
      <c r="AP824" s="155"/>
      <c r="AQ824" s="155"/>
      <c r="AR824" s="155"/>
      <c r="AS824" s="155"/>
      <c r="AT824" s="155"/>
      <c r="AU824" s="155"/>
      <c r="AV824" s="155"/>
      <c r="AW824" s="155"/>
      <c r="AX824" s="155"/>
      <c r="AY824" s="155"/>
      <c r="AZ824" s="155"/>
      <c r="BA824" s="155"/>
      <c r="BB824" s="155"/>
      <c r="BC824" s="155"/>
      <c r="BD824" s="155"/>
      <c r="BE824" s="155"/>
      <c r="BF824" s="155"/>
      <c r="BG824" s="155"/>
      <c r="BH824" s="155"/>
      <c r="BI824" s="155"/>
      <c r="BJ824" s="155"/>
      <c r="BK824" s="155"/>
      <c r="BL824" s="155"/>
      <c r="BM824" s="155"/>
      <c r="BN824" s="155"/>
      <c r="BO824" s="155"/>
      <c r="BP824" s="155"/>
      <c r="BQ824" s="155"/>
      <c r="BR824" s="155"/>
      <c r="BS824" s="155"/>
      <c r="BT824" s="155"/>
      <c r="BU824" s="155"/>
      <c r="BV824" s="155"/>
      <c r="BW824" s="155"/>
      <c r="BX824" s="155"/>
      <c r="BY824" s="155"/>
      <c r="BZ824" s="155"/>
      <c r="CA824" s="155"/>
      <c r="CB824" s="155"/>
      <c r="CC824" s="155"/>
      <c r="CD824" s="155"/>
      <c r="CE824" s="155"/>
      <c r="CF824" s="155"/>
      <c r="CG824" s="155"/>
      <c r="CH824" s="155"/>
      <c r="CI824" s="10"/>
    </row>
    <row r="825" spans="1:87" x14ac:dyDescent="0.2">
      <c r="A825" s="8"/>
      <c r="B825" s="218"/>
      <c r="C825" s="218"/>
      <c r="D825" s="155"/>
      <c r="E825" s="155"/>
      <c r="F825" s="155"/>
      <c r="G825" s="155"/>
      <c r="H825" s="230"/>
      <c r="I825" s="257"/>
      <c r="J825" s="257"/>
      <c r="K825" s="218"/>
      <c r="L825" s="218"/>
      <c r="M825" s="247"/>
      <c r="N825" s="247"/>
      <c r="O825" s="247"/>
      <c r="P825" s="247"/>
      <c r="Q825" s="218"/>
      <c r="R825" s="155"/>
      <c r="S825" s="155"/>
      <c r="T825" s="155"/>
      <c r="U825" s="155"/>
      <c r="V825" s="155"/>
      <c r="W825" s="155"/>
      <c r="X825" s="155"/>
      <c r="Y825" s="155"/>
      <c r="Z825" s="155"/>
      <c r="AA825" s="155"/>
      <c r="AB825" s="155"/>
      <c r="AC825" s="155"/>
      <c r="AD825" s="155"/>
      <c r="AE825" s="155"/>
      <c r="AF825" s="155"/>
      <c r="AG825" s="155"/>
      <c r="AH825" s="155"/>
      <c r="AI825" s="155"/>
      <c r="AJ825" s="155"/>
      <c r="AK825" s="155"/>
      <c r="AL825" s="155"/>
      <c r="AM825" s="155"/>
      <c r="AN825" s="155"/>
      <c r="AO825" s="155"/>
      <c r="AP825" s="155"/>
      <c r="AQ825" s="155"/>
      <c r="AR825" s="155"/>
      <c r="AS825" s="155"/>
      <c r="AT825" s="155"/>
      <c r="AU825" s="155"/>
      <c r="AV825" s="155"/>
      <c r="AW825" s="155"/>
      <c r="AX825" s="155"/>
      <c r="AY825" s="155"/>
      <c r="AZ825" s="155"/>
      <c r="BA825" s="155"/>
      <c r="BB825" s="155"/>
      <c r="BC825" s="155"/>
      <c r="BD825" s="155"/>
      <c r="BE825" s="155"/>
      <c r="BF825" s="155"/>
      <c r="BG825" s="155"/>
      <c r="BH825" s="155"/>
      <c r="BI825" s="155"/>
      <c r="BJ825" s="155"/>
      <c r="BK825" s="155"/>
      <c r="BL825" s="155"/>
      <c r="BM825" s="155"/>
      <c r="BN825" s="155"/>
      <c r="BO825" s="155"/>
      <c r="BP825" s="155"/>
      <c r="BQ825" s="155"/>
      <c r="BR825" s="155"/>
      <c r="BS825" s="155"/>
      <c r="BT825" s="155"/>
      <c r="BU825" s="155"/>
      <c r="BV825" s="155"/>
      <c r="BW825" s="155"/>
      <c r="BX825" s="155"/>
      <c r="BY825" s="155"/>
      <c r="BZ825" s="155"/>
      <c r="CA825" s="155"/>
      <c r="CB825" s="155"/>
      <c r="CC825" s="155"/>
      <c r="CD825" s="155"/>
      <c r="CE825" s="155"/>
      <c r="CF825" s="155"/>
      <c r="CG825" s="155"/>
      <c r="CH825" s="155"/>
      <c r="CI825" s="10"/>
    </row>
    <row r="826" spans="1:87" x14ac:dyDescent="0.2">
      <c r="A826" s="8"/>
      <c r="B826" s="218"/>
      <c r="C826" s="218"/>
      <c r="D826" s="155"/>
      <c r="E826" s="155"/>
      <c r="F826" s="155"/>
      <c r="G826" s="155"/>
      <c r="H826" s="230"/>
      <c r="I826" s="257"/>
      <c r="J826" s="257"/>
      <c r="K826" s="218"/>
      <c r="L826" s="218"/>
      <c r="M826" s="247"/>
      <c r="N826" s="247"/>
      <c r="O826" s="247"/>
      <c r="P826" s="247"/>
      <c r="Q826" s="218"/>
      <c r="R826" s="155"/>
      <c r="S826" s="155"/>
      <c r="T826" s="155"/>
      <c r="U826" s="155"/>
      <c r="V826" s="155"/>
      <c r="W826" s="155"/>
      <c r="X826" s="155"/>
      <c r="Y826" s="155"/>
      <c r="Z826" s="155"/>
      <c r="AA826" s="155"/>
      <c r="AB826" s="155"/>
      <c r="AC826" s="155"/>
      <c r="AD826" s="155"/>
      <c r="AE826" s="155"/>
      <c r="AF826" s="155"/>
      <c r="AG826" s="155"/>
      <c r="AH826" s="155"/>
      <c r="AI826" s="155"/>
      <c r="AJ826" s="155"/>
      <c r="AK826" s="155"/>
      <c r="AL826" s="155"/>
      <c r="AM826" s="155"/>
      <c r="AN826" s="155"/>
      <c r="AO826" s="155"/>
      <c r="AP826" s="155"/>
      <c r="AQ826" s="155"/>
      <c r="AR826" s="155"/>
      <c r="AS826" s="155"/>
      <c r="AT826" s="155"/>
      <c r="AU826" s="155"/>
      <c r="AV826" s="155"/>
      <c r="AW826" s="155"/>
      <c r="AX826" s="155"/>
      <c r="AY826" s="155"/>
      <c r="AZ826" s="155"/>
      <c r="BA826" s="155"/>
      <c r="BB826" s="155"/>
      <c r="BC826" s="155"/>
      <c r="BD826" s="155"/>
      <c r="BE826" s="155"/>
      <c r="BF826" s="155"/>
      <c r="BG826" s="155"/>
      <c r="BH826" s="155"/>
      <c r="BI826" s="155"/>
      <c r="BJ826" s="155"/>
      <c r="BK826" s="155"/>
      <c r="BL826" s="155"/>
      <c r="BM826" s="155"/>
      <c r="BN826" s="155"/>
      <c r="BO826" s="155"/>
      <c r="BP826" s="155"/>
      <c r="BQ826" s="155"/>
      <c r="BR826" s="155"/>
      <c r="BS826" s="155"/>
      <c r="BT826" s="155"/>
      <c r="BU826" s="155"/>
      <c r="BV826" s="155"/>
      <c r="BW826" s="155"/>
      <c r="BX826" s="155"/>
      <c r="BY826" s="155"/>
      <c r="BZ826" s="155"/>
      <c r="CA826" s="155"/>
      <c r="CB826" s="155"/>
      <c r="CC826" s="155"/>
      <c r="CD826" s="155"/>
      <c r="CE826" s="155"/>
      <c r="CF826" s="155"/>
      <c r="CG826" s="155"/>
      <c r="CH826" s="155"/>
      <c r="CI826" s="10"/>
    </row>
    <row r="827" spans="1:87" x14ac:dyDescent="0.2">
      <c r="A827" s="8"/>
      <c r="B827" s="218"/>
      <c r="C827" s="218"/>
      <c r="D827" s="155"/>
      <c r="E827" s="155"/>
      <c r="F827" s="155"/>
      <c r="G827" s="155"/>
      <c r="H827" s="230"/>
      <c r="I827" s="257"/>
      <c r="J827" s="257"/>
      <c r="K827" s="218"/>
      <c r="L827" s="218"/>
      <c r="M827" s="247"/>
      <c r="N827" s="247"/>
      <c r="O827" s="247"/>
      <c r="P827" s="247"/>
      <c r="Q827" s="218"/>
      <c r="R827" s="155"/>
      <c r="S827" s="155"/>
      <c r="T827" s="155"/>
      <c r="U827" s="155"/>
      <c r="V827" s="155"/>
      <c r="W827" s="155"/>
      <c r="X827" s="155"/>
      <c r="Y827" s="155"/>
      <c r="Z827" s="155"/>
      <c r="AA827" s="155"/>
      <c r="AB827" s="155"/>
      <c r="AC827" s="155"/>
      <c r="AD827" s="155"/>
      <c r="AE827" s="155"/>
      <c r="AF827" s="155"/>
      <c r="AG827" s="155"/>
      <c r="AH827" s="155"/>
      <c r="AI827" s="155"/>
      <c r="AJ827" s="155"/>
      <c r="AK827" s="155"/>
      <c r="AL827" s="155"/>
      <c r="AM827" s="155"/>
      <c r="AN827" s="155"/>
      <c r="AO827" s="155"/>
      <c r="AP827" s="155"/>
      <c r="AQ827" s="155"/>
      <c r="AR827" s="155"/>
      <c r="AS827" s="155"/>
      <c r="AT827" s="155"/>
      <c r="AU827" s="155"/>
      <c r="AV827" s="155"/>
      <c r="AW827" s="155"/>
      <c r="AX827" s="155"/>
      <c r="AY827" s="155"/>
      <c r="AZ827" s="155"/>
      <c r="BA827" s="155"/>
      <c r="BB827" s="155"/>
      <c r="BC827" s="155"/>
      <c r="BD827" s="155"/>
      <c r="BE827" s="155"/>
      <c r="BF827" s="155"/>
      <c r="BG827" s="155"/>
      <c r="BH827" s="155"/>
      <c r="BI827" s="155"/>
      <c r="BJ827" s="155"/>
      <c r="BK827" s="155"/>
      <c r="BL827" s="155"/>
      <c r="BM827" s="155"/>
      <c r="BN827" s="155"/>
      <c r="BO827" s="155"/>
      <c r="BP827" s="155"/>
      <c r="BQ827" s="155"/>
      <c r="BR827" s="155"/>
      <c r="BS827" s="155"/>
      <c r="BT827" s="155"/>
      <c r="BU827" s="155"/>
      <c r="BV827" s="155"/>
      <c r="BW827" s="155"/>
      <c r="BX827" s="155"/>
      <c r="BY827" s="155"/>
      <c r="BZ827" s="155"/>
      <c r="CA827" s="155"/>
      <c r="CB827" s="155"/>
      <c r="CC827" s="155"/>
      <c r="CD827" s="155"/>
      <c r="CE827" s="155"/>
      <c r="CF827" s="155"/>
      <c r="CG827" s="155"/>
      <c r="CH827" s="155"/>
      <c r="CI827" s="10"/>
    </row>
    <row r="828" spans="1:87" x14ac:dyDescent="0.2">
      <c r="A828" s="8"/>
      <c r="B828" s="218"/>
      <c r="C828" s="218"/>
      <c r="D828" s="155"/>
      <c r="E828" s="155"/>
      <c r="F828" s="155"/>
      <c r="G828" s="155"/>
      <c r="H828" s="230"/>
      <c r="I828" s="257"/>
      <c r="J828" s="257"/>
      <c r="K828" s="218"/>
      <c r="L828" s="218"/>
      <c r="M828" s="247"/>
      <c r="N828" s="247"/>
      <c r="O828" s="247"/>
      <c r="P828" s="247"/>
      <c r="Q828" s="218"/>
      <c r="R828" s="155"/>
      <c r="S828" s="155"/>
      <c r="T828" s="155"/>
      <c r="U828" s="155"/>
      <c r="V828" s="155"/>
      <c r="W828" s="155"/>
      <c r="X828" s="155"/>
      <c r="Y828" s="155"/>
      <c r="Z828" s="155"/>
      <c r="AA828" s="155"/>
      <c r="AB828" s="155"/>
      <c r="AC828" s="155"/>
      <c r="AD828" s="155"/>
      <c r="AE828" s="155"/>
      <c r="AF828" s="155"/>
      <c r="AG828" s="155"/>
      <c r="AH828" s="155"/>
      <c r="AI828" s="155"/>
      <c r="AJ828" s="155"/>
      <c r="AK828" s="155"/>
      <c r="AL828" s="155"/>
      <c r="AM828" s="155"/>
      <c r="AN828" s="155"/>
      <c r="AO828" s="155"/>
      <c r="AP828" s="155"/>
      <c r="AQ828" s="155"/>
      <c r="AR828" s="155"/>
      <c r="AS828" s="155"/>
      <c r="AT828" s="155"/>
      <c r="AU828" s="155"/>
      <c r="AV828" s="155"/>
      <c r="AW828" s="155"/>
      <c r="AX828" s="155"/>
      <c r="AY828" s="155"/>
      <c r="AZ828" s="155"/>
      <c r="BA828" s="155"/>
      <c r="BB828" s="155"/>
      <c r="BC828" s="155"/>
      <c r="BD828" s="155"/>
      <c r="BE828" s="155"/>
      <c r="BF828" s="155"/>
      <c r="BG828" s="155"/>
      <c r="BH828" s="155"/>
      <c r="BI828" s="155"/>
      <c r="BJ828" s="155"/>
      <c r="BK828" s="155"/>
      <c r="BL828" s="155"/>
      <c r="BM828" s="155"/>
      <c r="BN828" s="155"/>
      <c r="BO828" s="155"/>
      <c r="BP828" s="155"/>
      <c r="BQ828" s="155"/>
      <c r="BR828" s="155"/>
      <c r="BS828" s="155"/>
      <c r="BT828" s="155"/>
      <c r="BU828" s="155"/>
      <c r="BV828" s="155"/>
      <c r="BW828" s="155"/>
      <c r="BX828" s="155"/>
      <c r="BY828" s="155"/>
      <c r="BZ828" s="155"/>
      <c r="CA828" s="155"/>
      <c r="CB828" s="155"/>
      <c r="CC828" s="155"/>
      <c r="CD828" s="155"/>
      <c r="CE828" s="155"/>
      <c r="CF828" s="155"/>
      <c r="CG828" s="155"/>
      <c r="CH828" s="155"/>
      <c r="CI828" s="10"/>
    </row>
    <row r="829" spans="1:87" x14ac:dyDescent="0.2">
      <c r="A829" s="8"/>
      <c r="B829" s="218"/>
      <c r="C829" s="218"/>
      <c r="D829" s="155"/>
      <c r="E829" s="155"/>
      <c r="F829" s="155"/>
      <c r="G829" s="155"/>
      <c r="H829" s="230"/>
      <c r="I829" s="257"/>
      <c r="J829" s="257"/>
      <c r="K829" s="218"/>
      <c r="L829" s="218"/>
      <c r="M829" s="247"/>
      <c r="N829" s="247"/>
      <c r="O829" s="247"/>
      <c r="P829" s="247"/>
      <c r="Q829" s="218"/>
      <c r="R829" s="155"/>
      <c r="S829" s="155"/>
      <c r="T829" s="155"/>
      <c r="U829" s="155"/>
      <c r="V829" s="155"/>
      <c r="W829" s="155"/>
      <c r="X829" s="155"/>
      <c r="Y829" s="155"/>
      <c r="Z829" s="155"/>
      <c r="AA829" s="155"/>
      <c r="AB829" s="155"/>
      <c r="AC829" s="155"/>
      <c r="AD829" s="155"/>
      <c r="AE829" s="155"/>
      <c r="AF829" s="155"/>
      <c r="AG829" s="155"/>
      <c r="AH829" s="155"/>
      <c r="AI829" s="155"/>
      <c r="AJ829" s="155"/>
      <c r="AK829" s="155"/>
      <c r="AL829" s="155"/>
      <c r="AM829" s="155"/>
      <c r="AN829" s="155"/>
      <c r="AO829" s="155"/>
      <c r="AP829" s="155"/>
      <c r="AQ829" s="155"/>
      <c r="AR829" s="155"/>
      <c r="AS829" s="155"/>
      <c r="AT829" s="155"/>
      <c r="AU829" s="155"/>
      <c r="AV829" s="155"/>
      <c r="AW829" s="155"/>
      <c r="AX829" s="155"/>
      <c r="AY829" s="155"/>
      <c r="AZ829" s="155"/>
      <c r="BA829" s="155"/>
      <c r="BB829" s="155"/>
      <c r="BC829" s="155"/>
      <c r="BD829" s="155"/>
      <c r="BE829" s="155"/>
      <c r="BF829" s="155"/>
      <c r="BG829" s="155"/>
      <c r="BH829" s="155"/>
      <c r="BI829" s="155"/>
      <c r="BJ829" s="155"/>
      <c r="BK829" s="155"/>
      <c r="BL829" s="155"/>
      <c r="BM829" s="155"/>
      <c r="BN829" s="155"/>
      <c r="BO829" s="155"/>
      <c r="BP829" s="155"/>
      <c r="BQ829" s="155"/>
      <c r="BR829" s="155"/>
      <c r="BS829" s="155"/>
      <c r="BT829" s="155"/>
      <c r="BU829" s="155"/>
      <c r="BV829" s="155"/>
      <c r="BW829" s="155"/>
      <c r="BX829" s="155"/>
      <c r="BY829" s="155"/>
      <c r="BZ829" s="155"/>
      <c r="CA829" s="155"/>
      <c r="CB829" s="155"/>
      <c r="CC829" s="155"/>
      <c r="CD829" s="155"/>
      <c r="CE829" s="155"/>
      <c r="CF829" s="155"/>
      <c r="CG829" s="155"/>
      <c r="CH829" s="155"/>
      <c r="CI829" s="10"/>
    </row>
    <row r="830" spans="1:87" x14ac:dyDescent="0.2">
      <c r="A830" s="8"/>
      <c r="B830" s="218"/>
      <c r="C830" s="218"/>
      <c r="D830" s="155"/>
      <c r="E830" s="155"/>
      <c r="F830" s="155"/>
      <c r="G830" s="155"/>
      <c r="H830" s="230"/>
      <c r="I830" s="257"/>
      <c r="J830" s="257"/>
      <c r="K830" s="218"/>
      <c r="L830" s="218"/>
      <c r="M830" s="247"/>
      <c r="N830" s="247"/>
      <c r="O830" s="247"/>
      <c r="P830" s="247"/>
      <c r="Q830" s="218"/>
      <c r="R830" s="155"/>
      <c r="S830" s="155"/>
      <c r="T830" s="155"/>
      <c r="U830" s="155"/>
      <c r="V830" s="155"/>
      <c r="W830" s="155"/>
      <c r="X830" s="155"/>
      <c r="Y830" s="155"/>
      <c r="Z830" s="155"/>
      <c r="AA830" s="155"/>
      <c r="AB830" s="155"/>
      <c r="AC830" s="155"/>
      <c r="AD830" s="155"/>
      <c r="AE830" s="155"/>
      <c r="AF830" s="155"/>
      <c r="AG830" s="155"/>
      <c r="AH830" s="155"/>
      <c r="AI830" s="155"/>
      <c r="AJ830" s="155"/>
      <c r="AK830" s="155"/>
      <c r="AL830" s="155"/>
      <c r="AM830" s="155"/>
      <c r="AN830" s="155"/>
      <c r="AO830" s="155"/>
      <c r="AP830" s="155"/>
      <c r="AQ830" s="155"/>
      <c r="AR830" s="155"/>
      <c r="AS830" s="155"/>
      <c r="AT830" s="155"/>
      <c r="AU830" s="155"/>
      <c r="AV830" s="155"/>
      <c r="AW830" s="155"/>
      <c r="AX830" s="155"/>
      <c r="AY830" s="155"/>
      <c r="AZ830" s="155"/>
      <c r="BA830" s="155"/>
      <c r="BB830" s="155"/>
      <c r="BC830" s="155"/>
      <c r="BD830" s="155"/>
      <c r="BE830" s="155"/>
      <c r="BF830" s="155"/>
      <c r="BG830" s="155"/>
      <c r="BH830" s="155"/>
      <c r="BI830" s="155"/>
      <c r="BJ830" s="155"/>
      <c r="BK830" s="155"/>
      <c r="BL830" s="155"/>
      <c r="BM830" s="155"/>
      <c r="BN830" s="155"/>
      <c r="BO830" s="155"/>
      <c r="BP830" s="155"/>
      <c r="BQ830" s="155"/>
      <c r="BR830" s="155"/>
      <c r="BS830" s="155"/>
      <c r="BT830" s="155"/>
      <c r="BU830" s="155"/>
      <c r="BV830" s="155"/>
      <c r="BW830" s="155"/>
      <c r="BX830" s="155"/>
      <c r="BY830" s="155"/>
      <c r="BZ830" s="155"/>
      <c r="CA830" s="155"/>
      <c r="CB830" s="155"/>
      <c r="CC830" s="155"/>
      <c r="CD830" s="155"/>
      <c r="CE830" s="155"/>
      <c r="CF830" s="155"/>
      <c r="CG830" s="155"/>
      <c r="CH830" s="155"/>
      <c r="CI830" s="10"/>
    </row>
    <row r="831" spans="1:87" x14ac:dyDescent="0.2">
      <c r="A831" s="8"/>
      <c r="B831" s="218"/>
      <c r="C831" s="218"/>
      <c r="D831" s="155"/>
      <c r="E831" s="155"/>
      <c r="F831" s="155"/>
      <c r="G831" s="155"/>
      <c r="H831" s="230"/>
      <c r="I831" s="257"/>
      <c r="J831" s="257"/>
      <c r="K831" s="218"/>
      <c r="L831" s="218"/>
      <c r="M831" s="247"/>
      <c r="N831" s="247"/>
      <c r="O831" s="247"/>
      <c r="P831" s="247"/>
      <c r="Q831" s="218"/>
      <c r="R831" s="155"/>
      <c r="S831" s="155"/>
      <c r="T831" s="155"/>
      <c r="U831" s="155"/>
      <c r="V831" s="155"/>
      <c r="W831" s="155"/>
      <c r="X831" s="155"/>
      <c r="Y831" s="155"/>
      <c r="Z831" s="155"/>
      <c r="AA831" s="155"/>
      <c r="AB831" s="155"/>
      <c r="AC831" s="155"/>
      <c r="AD831" s="155"/>
      <c r="AE831" s="155"/>
      <c r="AF831" s="155"/>
      <c r="AG831" s="155"/>
      <c r="AH831" s="155"/>
      <c r="AI831" s="155"/>
      <c r="AJ831" s="155"/>
      <c r="AK831" s="155"/>
      <c r="AL831" s="155"/>
      <c r="AM831" s="155"/>
      <c r="AN831" s="155"/>
      <c r="AO831" s="155"/>
      <c r="AP831" s="155"/>
      <c r="AQ831" s="155"/>
      <c r="AR831" s="155"/>
      <c r="AS831" s="155"/>
      <c r="AT831" s="155"/>
      <c r="AU831" s="155"/>
      <c r="AV831" s="155"/>
      <c r="AW831" s="155"/>
      <c r="AX831" s="155"/>
      <c r="AY831" s="155"/>
      <c r="AZ831" s="155"/>
      <c r="BA831" s="155"/>
      <c r="BB831" s="155"/>
      <c r="BC831" s="155"/>
      <c r="BD831" s="155"/>
      <c r="BE831" s="155"/>
      <c r="BF831" s="155"/>
      <c r="BG831" s="155"/>
      <c r="BH831" s="155"/>
      <c r="BI831" s="155"/>
      <c r="BJ831" s="155"/>
      <c r="BK831" s="155"/>
      <c r="BL831" s="155"/>
      <c r="BM831" s="155"/>
      <c r="BN831" s="155"/>
      <c r="BO831" s="155"/>
      <c r="BP831" s="155"/>
      <c r="BQ831" s="155"/>
      <c r="BR831" s="155"/>
      <c r="BS831" s="155"/>
      <c r="BT831" s="155"/>
      <c r="BU831" s="155"/>
      <c r="BV831" s="155"/>
      <c r="BW831" s="155"/>
      <c r="BX831" s="155"/>
      <c r="BY831" s="155"/>
      <c r="BZ831" s="155"/>
      <c r="CA831" s="155"/>
      <c r="CB831" s="155"/>
      <c r="CC831" s="155"/>
      <c r="CD831" s="155"/>
      <c r="CE831" s="155"/>
      <c r="CF831" s="155"/>
      <c r="CG831" s="155"/>
      <c r="CH831" s="155"/>
      <c r="CI831" s="10"/>
    </row>
    <row r="832" spans="1:87" x14ac:dyDescent="0.2">
      <c r="A832" s="8"/>
      <c r="B832" s="218"/>
      <c r="C832" s="218"/>
      <c r="D832" s="155"/>
      <c r="E832" s="155"/>
      <c r="F832" s="155"/>
      <c r="G832" s="155"/>
      <c r="H832" s="230"/>
      <c r="I832" s="257"/>
      <c r="J832" s="257"/>
      <c r="K832" s="218"/>
      <c r="L832" s="218"/>
      <c r="M832" s="247"/>
      <c r="N832" s="247"/>
      <c r="O832" s="247"/>
      <c r="P832" s="247"/>
      <c r="Q832" s="218"/>
      <c r="R832" s="155"/>
      <c r="S832" s="155"/>
      <c r="T832" s="155"/>
      <c r="U832" s="155"/>
      <c r="V832" s="155"/>
      <c r="W832" s="155"/>
      <c r="X832" s="155"/>
      <c r="Y832" s="155"/>
      <c r="Z832" s="155"/>
      <c r="AA832" s="155"/>
      <c r="AB832" s="155"/>
      <c r="AC832" s="155"/>
      <c r="AD832" s="155"/>
      <c r="AE832" s="155"/>
      <c r="AF832" s="155"/>
      <c r="AG832" s="155"/>
      <c r="AH832" s="155"/>
      <c r="AI832" s="155"/>
      <c r="AJ832" s="155"/>
      <c r="AK832" s="155"/>
      <c r="AL832" s="155"/>
      <c r="AM832" s="155"/>
      <c r="AN832" s="155"/>
      <c r="AO832" s="155"/>
      <c r="AP832" s="155"/>
      <c r="AQ832" s="155"/>
      <c r="AR832" s="155"/>
      <c r="AS832" s="155"/>
      <c r="AT832" s="155"/>
      <c r="AU832" s="155"/>
      <c r="AV832" s="155"/>
      <c r="AW832" s="155"/>
      <c r="AX832" s="155"/>
      <c r="AY832" s="155"/>
      <c r="AZ832" s="155"/>
      <c r="BA832" s="155"/>
      <c r="BB832" s="155"/>
      <c r="BC832" s="155"/>
      <c r="BD832" s="155"/>
      <c r="BE832" s="155"/>
      <c r="BF832" s="155"/>
      <c r="BG832" s="155"/>
      <c r="BH832" s="155"/>
      <c r="BI832" s="155"/>
      <c r="BJ832" s="155"/>
      <c r="BK832" s="155"/>
      <c r="BL832" s="155"/>
      <c r="BM832" s="155"/>
      <c r="BN832" s="155"/>
      <c r="BO832" s="155"/>
      <c r="BP832" s="155"/>
      <c r="BQ832" s="155"/>
      <c r="BR832" s="155"/>
      <c r="BS832" s="155"/>
      <c r="BT832" s="155"/>
      <c r="BU832" s="155"/>
      <c r="BV832" s="155"/>
      <c r="BW832" s="155"/>
      <c r="BX832" s="155"/>
      <c r="BY832" s="155"/>
      <c r="BZ832" s="155"/>
      <c r="CA832" s="155"/>
      <c r="CB832" s="155"/>
      <c r="CC832" s="155"/>
      <c r="CD832" s="155"/>
      <c r="CE832" s="155"/>
      <c r="CF832" s="155"/>
      <c r="CG832" s="155"/>
      <c r="CH832" s="155"/>
      <c r="CI832" s="10"/>
    </row>
    <row r="833" spans="1:87" x14ac:dyDescent="0.2">
      <c r="A833" s="8"/>
      <c r="B833" s="218"/>
      <c r="C833" s="218"/>
      <c r="D833" s="155"/>
      <c r="E833" s="155"/>
      <c r="F833" s="155"/>
      <c r="G833" s="155"/>
      <c r="H833" s="230"/>
      <c r="I833" s="257"/>
      <c r="J833" s="257"/>
      <c r="K833" s="218"/>
      <c r="L833" s="218"/>
      <c r="M833" s="247"/>
      <c r="N833" s="247"/>
      <c r="O833" s="247"/>
      <c r="P833" s="247"/>
      <c r="Q833" s="218"/>
      <c r="R833" s="155"/>
      <c r="S833" s="155"/>
      <c r="T833" s="155"/>
      <c r="U833" s="155"/>
      <c r="V833" s="155"/>
      <c r="W833" s="155"/>
      <c r="X833" s="155"/>
      <c r="Y833" s="155"/>
      <c r="Z833" s="155"/>
      <c r="AA833" s="155"/>
      <c r="AB833" s="155"/>
      <c r="AC833" s="155"/>
      <c r="AD833" s="155"/>
      <c r="AE833" s="155"/>
      <c r="AF833" s="155"/>
      <c r="AG833" s="155"/>
      <c r="AH833" s="155"/>
      <c r="AI833" s="155"/>
      <c r="AJ833" s="155"/>
      <c r="AK833" s="155"/>
      <c r="AL833" s="155"/>
      <c r="AM833" s="155"/>
      <c r="AN833" s="155"/>
      <c r="AO833" s="155"/>
      <c r="AP833" s="155"/>
      <c r="AQ833" s="155"/>
      <c r="AR833" s="155"/>
      <c r="AS833" s="155"/>
      <c r="AT833" s="155"/>
      <c r="AU833" s="155"/>
      <c r="AV833" s="155"/>
      <c r="AW833" s="155"/>
      <c r="AX833" s="155"/>
      <c r="AY833" s="155"/>
      <c r="AZ833" s="155"/>
      <c r="BA833" s="155"/>
      <c r="BB833" s="155"/>
      <c r="BC833" s="155"/>
      <c r="BD833" s="155"/>
      <c r="BE833" s="155"/>
      <c r="BF833" s="155"/>
      <c r="BG833" s="155"/>
      <c r="BH833" s="155"/>
      <c r="BI833" s="155"/>
      <c r="BJ833" s="155"/>
      <c r="BK833" s="155"/>
      <c r="BL833" s="155"/>
      <c r="BM833" s="155"/>
      <c r="BN833" s="155"/>
      <c r="BO833" s="155"/>
      <c r="BP833" s="155"/>
      <c r="BQ833" s="155"/>
      <c r="BR833" s="155"/>
      <c r="BS833" s="155"/>
      <c r="BT833" s="155"/>
      <c r="BU833" s="155"/>
      <c r="BV833" s="155"/>
      <c r="BW833" s="155"/>
      <c r="BX833" s="155"/>
      <c r="BY833" s="155"/>
      <c r="BZ833" s="155"/>
      <c r="CA833" s="155"/>
      <c r="CB833" s="155"/>
      <c r="CC833" s="155"/>
      <c r="CD833" s="155"/>
      <c r="CE833" s="155"/>
      <c r="CF833" s="155"/>
      <c r="CG833" s="155"/>
      <c r="CH833" s="155"/>
      <c r="CI833" s="10"/>
    </row>
    <row r="834" spans="1:87" x14ac:dyDescent="0.2">
      <c r="A834" s="8"/>
      <c r="B834" s="218"/>
      <c r="C834" s="218"/>
      <c r="D834" s="155"/>
      <c r="E834" s="155"/>
      <c r="F834" s="155"/>
      <c r="G834" s="155"/>
      <c r="H834" s="230"/>
      <c r="I834" s="257"/>
      <c r="J834" s="257"/>
      <c r="K834" s="218"/>
      <c r="L834" s="218"/>
      <c r="M834" s="247"/>
      <c r="N834" s="247"/>
      <c r="O834" s="247"/>
      <c r="P834" s="247"/>
      <c r="Q834" s="218"/>
      <c r="R834" s="155"/>
      <c r="S834" s="155"/>
      <c r="T834" s="155"/>
      <c r="U834" s="155"/>
      <c r="V834" s="155"/>
      <c r="W834" s="155"/>
      <c r="X834" s="155"/>
      <c r="Y834" s="155"/>
      <c r="Z834" s="155"/>
      <c r="AA834" s="155"/>
      <c r="AB834" s="155"/>
      <c r="AC834" s="155"/>
      <c r="AD834" s="155"/>
      <c r="AE834" s="155"/>
      <c r="AF834" s="155"/>
      <c r="AG834" s="155"/>
      <c r="AH834" s="155"/>
      <c r="AI834" s="155"/>
      <c r="AJ834" s="155"/>
      <c r="AK834" s="155"/>
      <c r="AL834" s="155"/>
      <c r="AM834" s="155"/>
      <c r="AN834" s="155"/>
      <c r="AO834" s="155"/>
      <c r="AP834" s="155"/>
      <c r="AQ834" s="155"/>
      <c r="AR834" s="155"/>
      <c r="AS834" s="155"/>
      <c r="AT834" s="155"/>
      <c r="AU834" s="155"/>
      <c r="AV834" s="155"/>
      <c r="AW834" s="155"/>
      <c r="AX834" s="155"/>
      <c r="AY834" s="155"/>
      <c r="AZ834" s="155"/>
      <c r="BA834" s="155"/>
      <c r="BB834" s="155"/>
      <c r="BC834" s="155"/>
      <c r="BD834" s="155"/>
      <c r="BE834" s="155"/>
      <c r="BF834" s="155"/>
      <c r="BG834" s="155"/>
      <c r="BH834" s="155"/>
      <c r="BI834" s="155"/>
      <c r="BJ834" s="155"/>
      <c r="BK834" s="155"/>
      <c r="BL834" s="155"/>
      <c r="BM834" s="155"/>
      <c r="BN834" s="155"/>
      <c r="BO834" s="155"/>
      <c r="BP834" s="155"/>
      <c r="BQ834" s="155"/>
      <c r="BR834" s="155"/>
      <c r="BS834" s="155"/>
      <c r="BT834" s="155"/>
      <c r="BU834" s="155"/>
      <c r="BV834" s="155"/>
      <c r="BW834" s="155"/>
      <c r="BX834" s="155"/>
      <c r="BY834" s="155"/>
      <c r="BZ834" s="155"/>
      <c r="CA834" s="155"/>
      <c r="CB834" s="155"/>
      <c r="CC834" s="155"/>
      <c r="CD834" s="155"/>
      <c r="CE834" s="155"/>
      <c r="CF834" s="155"/>
      <c r="CG834" s="155"/>
      <c r="CH834" s="155"/>
      <c r="CI834" s="10"/>
    </row>
    <row r="835" spans="1:87" x14ac:dyDescent="0.2">
      <c r="A835" s="8"/>
      <c r="B835" s="218"/>
      <c r="C835" s="218"/>
      <c r="D835" s="155"/>
      <c r="E835" s="155"/>
      <c r="F835" s="155"/>
      <c r="G835" s="155"/>
      <c r="H835" s="230"/>
      <c r="I835" s="257"/>
      <c r="J835" s="257"/>
      <c r="K835" s="218"/>
      <c r="L835" s="218"/>
      <c r="M835" s="247"/>
      <c r="N835" s="247"/>
      <c r="O835" s="247"/>
      <c r="P835" s="247"/>
      <c r="Q835" s="218"/>
      <c r="R835" s="155"/>
      <c r="S835" s="155"/>
      <c r="T835" s="155"/>
      <c r="U835" s="155"/>
      <c r="V835" s="155"/>
      <c r="W835" s="155"/>
      <c r="X835" s="155"/>
      <c r="Y835" s="155"/>
      <c r="Z835" s="155"/>
      <c r="AA835" s="155"/>
      <c r="AB835" s="155"/>
      <c r="AC835" s="155"/>
      <c r="AD835" s="155"/>
      <c r="AE835" s="155"/>
      <c r="AF835" s="155"/>
      <c r="AG835" s="155"/>
      <c r="AH835" s="155"/>
      <c r="AI835" s="155"/>
      <c r="AJ835" s="155"/>
      <c r="AK835" s="155"/>
      <c r="AL835" s="155"/>
      <c r="AM835" s="155"/>
      <c r="AN835" s="155"/>
      <c r="AO835" s="155"/>
      <c r="AP835" s="155"/>
      <c r="AQ835" s="155"/>
      <c r="AR835" s="155"/>
      <c r="AS835" s="155"/>
      <c r="AT835" s="155"/>
      <c r="AU835" s="155"/>
      <c r="AV835" s="155"/>
      <c r="AW835" s="155"/>
      <c r="AX835" s="155"/>
      <c r="AY835" s="155"/>
      <c r="AZ835" s="155"/>
      <c r="BA835" s="155"/>
      <c r="BB835" s="155"/>
      <c r="BC835" s="155"/>
      <c r="BD835" s="155"/>
      <c r="BE835" s="155"/>
      <c r="BF835" s="155"/>
      <c r="BG835" s="155"/>
      <c r="BH835" s="155"/>
      <c r="BI835" s="155"/>
      <c r="BJ835" s="155"/>
      <c r="BK835" s="155"/>
      <c r="BL835" s="155"/>
      <c r="BM835" s="155"/>
      <c r="BN835" s="155"/>
      <c r="BO835" s="155"/>
      <c r="BP835" s="155"/>
      <c r="BQ835" s="155"/>
      <c r="BR835" s="155"/>
      <c r="BS835" s="155"/>
      <c r="BT835" s="155"/>
      <c r="BU835" s="155"/>
      <c r="BV835" s="155"/>
      <c r="BW835" s="155"/>
      <c r="BX835" s="155"/>
      <c r="BY835" s="155"/>
      <c r="BZ835" s="155"/>
      <c r="CA835" s="155"/>
      <c r="CB835" s="155"/>
      <c r="CC835" s="155"/>
      <c r="CD835" s="155"/>
      <c r="CE835" s="155"/>
      <c r="CF835" s="155"/>
      <c r="CG835" s="155"/>
      <c r="CH835" s="155"/>
      <c r="CI835" s="10"/>
    </row>
    <row r="836" spans="1:87" x14ac:dyDescent="0.2">
      <c r="A836" s="8"/>
      <c r="B836" s="218"/>
      <c r="C836" s="218"/>
      <c r="D836" s="155"/>
      <c r="E836" s="155"/>
      <c r="F836" s="155"/>
      <c r="G836" s="155"/>
      <c r="H836" s="230"/>
      <c r="I836" s="257"/>
      <c r="J836" s="257"/>
      <c r="K836" s="218"/>
      <c r="L836" s="218"/>
      <c r="M836" s="247"/>
      <c r="N836" s="247"/>
      <c r="O836" s="247"/>
      <c r="P836" s="247"/>
      <c r="Q836" s="218"/>
      <c r="R836" s="155"/>
      <c r="S836" s="155"/>
      <c r="T836" s="155"/>
      <c r="U836" s="155"/>
      <c r="V836" s="155"/>
      <c r="W836" s="155"/>
      <c r="X836" s="155"/>
      <c r="Y836" s="155"/>
      <c r="Z836" s="155"/>
      <c r="AA836" s="155"/>
      <c r="AB836" s="155"/>
      <c r="AC836" s="155"/>
      <c r="AD836" s="155"/>
      <c r="AE836" s="155"/>
      <c r="AF836" s="155"/>
      <c r="AG836" s="155"/>
      <c r="AH836" s="155"/>
      <c r="AI836" s="155"/>
      <c r="AJ836" s="155"/>
      <c r="AK836" s="155"/>
      <c r="AL836" s="155"/>
      <c r="AM836" s="155"/>
      <c r="AN836" s="155"/>
      <c r="AO836" s="155"/>
      <c r="AP836" s="155"/>
      <c r="AQ836" s="155"/>
      <c r="AR836" s="155"/>
      <c r="AS836" s="155"/>
      <c r="AT836" s="155"/>
      <c r="AU836" s="155"/>
      <c r="AV836" s="155"/>
      <c r="AW836" s="155"/>
      <c r="AX836" s="155"/>
      <c r="AY836" s="155"/>
      <c r="AZ836" s="155"/>
      <c r="BA836" s="155"/>
      <c r="BB836" s="155"/>
      <c r="BC836" s="155"/>
      <c r="BD836" s="155"/>
      <c r="BE836" s="155"/>
      <c r="BF836" s="155"/>
      <c r="BG836" s="155"/>
      <c r="BH836" s="155"/>
      <c r="BI836" s="155"/>
      <c r="BJ836" s="155"/>
      <c r="BK836" s="155"/>
      <c r="BL836" s="155"/>
      <c r="BM836" s="155"/>
      <c r="BN836" s="155"/>
      <c r="BO836" s="155"/>
      <c r="BP836" s="155"/>
      <c r="BQ836" s="155"/>
      <c r="BR836" s="155"/>
      <c r="BS836" s="155"/>
      <c r="BT836" s="155"/>
      <c r="BU836" s="155"/>
      <c r="BV836" s="155"/>
      <c r="BW836" s="155"/>
      <c r="BX836" s="155"/>
      <c r="BY836" s="155"/>
      <c r="BZ836" s="155"/>
      <c r="CA836" s="155"/>
      <c r="CB836" s="155"/>
      <c r="CC836" s="155"/>
      <c r="CD836" s="155"/>
      <c r="CE836" s="155"/>
      <c r="CF836" s="155"/>
      <c r="CG836" s="155"/>
      <c r="CH836" s="155"/>
      <c r="CI836" s="10"/>
    </row>
    <row r="837" spans="1:87" x14ac:dyDescent="0.2">
      <c r="A837" s="8"/>
      <c r="B837" s="218"/>
      <c r="C837" s="218"/>
      <c r="D837" s="155"/>
      <c r="E837" s="155"/>
      <c r="F837" s="155"/>
      <c r="G837" s="155"/>
      <c r="H837" s="230"/>
      <c r="I837" s="257"/>
      <c r="J837" s="257"/>
      <c r="K837" s="218"/>
      <c r="L837" s="218"/>
      <c r="M837" s="247"/>
      <c r="N837" s="247"/>
      <c r="O837" s="247"/>
      <c r="P837" s="247"/>
      <c r="Q837" s="218"/>
      <c r="R837" s="155"/>
      <c r="S837" s="155"/>
      <c r="T837" s="155"/>
      <c r="U837" s="155"/>
      <c r="V837" s="155"/>
      <c r="W837" s="155"/>
      <c r="X837" s="155"/>
      <c r="Y837" s="155"/>
      <c r="Z837" s="155"/>
      <c r="AA837" s="155"/>
      <c r="AB837" s="155"/>
      <c r="AC837" s="155"/>
      <c r="AD837" s="155"/>
      <c r="AE837" s="155"/>
      <c r="AF837" s="155"/>
      <c r="AG837" s="155"/>
      <c r="AH837" s="155"/>
      <c r="AI837" s="155"/>
      <c r="AJ837" s="155"/>
      <c r="AK837" s="155"/>
      <c r="AL837" s="155"/>
      <c r="AM837" s="155"/>
      <c r="AN837" s="155"/>
      <c r="AO837" s="155"/>
      <c r="AP837" s="155"/>
      <c r="AQ837" s="155"/>
      <c r="AR837" s="155"/>
      <c r="AS837" s="155"/>
      <c r="AT837" s="155"/>
      <c r="AU837" s="155"/>
      <c r="AV837" s="155"/>
      <c r="AW837" s="155"/>
      <c r="AX837" s="155"/>
      <c r="AY837" s="155"/>
      <c r="AZ837" s="155"/>
      <c r="BA837" s="155"/>
      <c r="BB837" s="155"/>
      <c r="BC837" s="155"/>
      <c r="BD837" s="155"/>
      <c r="BE837" s="155"/>
      <c r="BF837" s="155"/>
      <c r="BG837" s="155"/>
      <c r="BH837" s="155"/>
      <c r="BI837" s="155"/>
      <c r="BJ837" s="155"/>
      <c r="BK837" s="155"/>
      <c r="BL837" s="155"/>
      <c r="BM837" s="155"/>
      <c r="BN837" s="155"/>
      <c r="BO837" s="155"/>
      <c r="BP837" s="155"/>
      <c r="BQ837" s="155"/>
      <c r="BR837" s="155"/>
      <c r="BS837" s="155"/>
      <c r="BT837" s="155"/>
      <c r="BU837" s="155"/>
      <c r="BV837" s="155"/>
      <c r="BW837" s="155"/>
      <c r="BX837" s="155"/>
      <c r="BY837" s="155"/>
      <c r="BZ837" s="155"/>
      <c r="CA837" s="155"/>
      <c r="CB837" s="155"/>
      <c r="CC837" s="155"/>
      <c r="CD837" s="155"/>
      <c r="CE837" s="155"/>
      <c r="CF837" s="155"/>
      <c r="CG837" s="155"/>
      <c r="CH837" s="155"/>
      <c r="CI837" s="10"/>
    </row>
    <row r="838" spans="1:87" x14ac:dyDescent="0.2">
      <c r="A838" s="8"/>
      <c r="B838" s="218"/>
      <c r="C838" s="218"/>
      <c r="D838" s="155"/>
      <c r="E838" s="155"/>
      <c r="F838" s="155"/>
      <c r="G838" s="155"/>
      <c r="H838" s="230"/>
      <c r="I838" s="257"/>
      <c r="J838" s="257"/>
      <c r="K838" s="218"/>
      <c r="L838" s="218"/>
      <c r="M838" s="247"/>
      <c r="N838" s="247"/>
      <c r="O838" s="247"/>
      <c r="P838" s="247"/>
      <c r="Q838" s="218"/>
      <c r="R838" s="155"/>
      <c r="S838" s="155"/>
      <c r="T838" s="155"/>
      <c r="U838" s="155"/>
      <c r="V838" s="155"/>
      <c r="W838" s="155"/>
      <c r="X838" s="155"/>
      <c r="Y838" s="155"/>
      <c r="Z838" s="155"/>
      <c r="AA838" s="155"/>
      <c r="AB838" s="155"/>
      <c r="AC838" s="155"/>
      <c r="AD838" s="155"/>
      <c r="AE838" s="155"/>
      <c r="AF838" s="155"/>
      <c r="AG838" s="155"/>
      <c r="AH838" s="155"/>
      <c r="AI838" s="155"/>
      <c r="AJ838" s="155"/>
      <c r="AK838" s="155"/>
      <c r="AL838" s="155"/>
      <c r="AM838" s="155"/>
      <c r="AN838" s="155"/>
      <c r="AO838" s="155"/>
      <c r="AP838" s="155"/>
      <c r="AQ838" s="155"/>
      <c r="AR838" s="155"/>
      <c r="AS838" s="155"/>
      <c r="AT838" s="155"/>
      <c r="AU838" s="155"/>
      <c r="AV838" s="155"/>
      <c r="AW838" s="155"/>
      <c r="AX838" s="155"/>
      <c r="AY838" s="155"/>
      <c r="AZ838" s="155"/>
      <c r="BA838" s="155"/>
      <c r="BB838" s="155"/>
      <c r="BC838" s="155"/>
      <c r="BD838" s="155"/>
      <c r="BE838" s="155"/>
      <c r="BF838" s="155"/>
      <c r="BG838" s="155"/>
      <c r="BH838" s="155"/>
      <c r="BI838" s="155"/>
      <c r="BJ838" s="155"/>
      <c r="BK838" s="155"/>
      <c r="BL838" s="155"/>
      <c r="BM838" s="155"/>
      <c r="BN838" s="155"/>
      <c r="BO838" s="155"/>
      <c r="BP838" s="155"/>
      <c r="BQ838" s="155"/>
      <c r="BR838" s="155"/>
      <c r="BS838" s="155"/>
      <c r="BT838" s="155"/>
      <c r="BU838" s="155"/>
      <c r="BV838" s="155"/>
      <c r="BW838" s="155"/>
      <c r="BX838" s="155"/>
      <c r="BY838" s="155"/>
      <c r="BZ838" s="155"/>
      <c r="CA838" s="155"/>
      <c r="CB838" s="155"/>
      <c r="CC838" s="155"/>
      <c r="CD838" s="155"/>
      <c r="CE838" s="155"/>
      <c r="CF838" s="155"/>
      <c r="CG838" s="155"/>
      <c r="CH838" s="155"/>
      <c r="CI838" s="10"/>
    </row>
    <row r="839" spans="1:87" x14ac:dyDescent="0.2">
      <c r="A839" s="8"/>
      <c r="B839" s="218"/>
      <c r="C839" s="218"/>
      <c r="D839" s="155"/>
      <c r="E839" s="155"/>
      <c r="F839" s="155"/>
      <c r="G839" s="155"/>
      <c r="H839" s="230"/>
      <c r="I839" s="257"/>
      <c r="J839" s="257"/>
      <c r="K839" s="218"/>
      <c r="L839" s="218"/>
      <c r="M839" s="247"/>
      <c r="N839" s="247"/>
      <c r="O839" s="247"/>
      <c r="P839" s="247"/>
      <c r="Q839" s="218"/>
      <c r="R839" s="155"/>
      <c r="S839" s="155"/>
      <c r="T839" s="155"/>
      <c r="U839" s="155"/>
      <c r="V839" s="155"/>
      <c r="W839" s="155"/>
      <c r="X839" s="155"/>
      <c r="Y839" s="155"/>
      <c r="Z839" s="155"/>
      <c r="AA839" s="155"/>
      <c r="AB839" s="155"/>
      <c r="AC839" s="155"/>
      <c r="AD839" s="155"/>
      <c r="AE839" s="155"/>
      <c r="AF839" s="155"/>
      <c r="AG839" s="155"/>
      <c r="AH839" s="155"/>
      <c r="AI839" s="155"/>
      <c r="AJ839" s="155"/>
      <c r="AK839" s="155"/>
      <c r="AL839" s="155"/>
      <c r="AM839" s="155"/>
      <c r="AN839" s="155"/>
      <c r="AO839" s="155"/>
      <c r="AP839" s="155"/>
      <c r="AQ839" s="155"/>
      <c r="AR839" s="155"/>
      <c r="AS839" s="155"/>
      <c r="AT839" s="155"/>
      <c r="AU839" s="155"/>
      <c r="AV839" s="155"/>
      <c r="AW839" s="155"/>
      <c r="AX839" s="155"/>
      <c r="AY839" s="155"/>
      <c r="AZ839" s="155"/>
      <c r="BA839" s="155"/>
      <c r="BB839" s="155"/>
      <c r="BC839" s="155"/>
      <c r="BD839" s="155"/>
      <c r="BE839" s="155"/>
      <c r="BF839" s="155"/>
      <c r="BG839" s="155"/>
      <c r="BH839" s="155"/>
      <c r="BI839" s="155"/>
      <c r="BJ839" s="155"/>
      <c r="BK839" s="155"/>
      <c r="BL839" s="155"/>
      <c r="BM839" s="155"/>
      <c r="BN839" s="155"/>
      <c r="BO839" s="155"/>
      <c r="BP839" s="155"/>
      <c r="BQ839" s="155"/>
      <c r="BR839" s="155"/>
      <c r="BS839" s="155"/>
      <c r="BT839" s="155"/>
      <c r="BU839" s="155"/>
      <c r="BV839" s="155"/>
      <c r="BW839" s="155"/>
      <c r="BX839" s="155"/>
      <c r="BY839" s="155"/>
      <c r="BZ839" s="155"/>
      <c r="CA839" s="155"/>
      <c r="CB839" s="155"/>
      <c r="CC839" s="155"/>
      <c r="CD839" s="155"/>
      <c r="CE839" s="155"/>
      <c r="CF839" s="155"/>
      <c r="CG839" s="155"/>
      <c r="CH839" s="155"/>
      <c r="CI839" s="10"/>
    </row>
    <row r="840" spans="1:87" x14ac:dyDescent="0.2">
      <c r="A840" s="8"/>
      <c r="B840" s="218"/>
      <c r="C840" s="218"/>
      <c r="D840" s="155"/>
      <c r="E840" s="155"/>
      <c r="F840" s="155"/>
      <c r="G840" s="155"/>
      <c r="H840" s="230"/>
      <c r="I840" s="257"/>
      <c r="J840" s="257"/>
      <c r="K840" s="218"/>
      <c r="L840" s="218"/>
      <c r="M840" s="247"/>
      <c r="N840" s="247"/>
      <c r="O840" s="247"/>
      <c r="P840" s="247"/>
      <c r="Q840" s="218"/>
      <c r="R840" s="155"/>
      <c r="S840" s="155"/>
      <c r="T840" s="155"/>
      <c r="U840" s="155"/>
      <c r="V840" s="155"/>
      <c r="W840" s="155"/>
      <c r="X840" s="155"/>
      <c r="Y840" s="155"/>
      <c r="Z840" s="155"/>
      <c r="AA840" s="155"/>
      <c r="AB840" s="155"/>
      <c r="AC840" s="155"/>
      <c r="AD840" s="155"/>
      <c r="AE840" s="155"/>
      <c r="AF840" s="155"/>
      <c r="AG840" s="155"/>
      <c r="AH840" s="155"/>
      <c r="AI840" s="155"/>
      <c r="AJ840" s="155"/>
      <c r="AK840" s="155"/>
      <c r="AL840" s="155"/>
      <c r="AM840" s="155"/>
      <c r="AN840" s="155"/>
      <c r="AO840" s="155"/>
      <c r="AP840" s="155"/>
      <c r="AQ840" s="155"/>
      <c r="AR840" s="155"/>
      <c r="AS840" s="155"/>
      <c r="AT840" s="155"/>
      <c r="AU840" s="155"/>
      <c r="AV840" s="155"/>
      <c r="AW840" s="155"/>
      <c r="AX840" s="155"/>
      <c r="AY840" s="155"/>
      <c r="AZ840" s="155"/>
      <c r="BA840" s="155"/>
      <c r="BB840" s="155"/>
      <c r="BC840" s="155"/>
      <c r="BD840" s="155"/>
      <c r="BE840" s="155"/>
      <c r="BF840" s="155"/>
      <c r="BG840" s="155"/>
      <c r="BH840" s="155"/>
      <c r="BI840" s="155"/>
      <c r="BJ840" s="155"/>
      <c r="BK840" s="155"/>
      <c r="BL840" s="155"/>
      <c r="BM840" s="155"/>
      <c r="BN840" s="155"/>
      <c r="BO840" s="155"/>
      <c r="BP840" s="155"/>
      <c r="BQ840" s="155"/>
      <c r="BR840" s="155"/>
      <c r="BS840" s="155"/>
      <c r="BT840" s="155"/>
      <c r="BU840" s="155"/>
      <c r="BV840" s="155"/>
      <c r="BW840" s="155"/>
      <c r="BX840" s="155"/>
      <c r="BY840" s="155"/>
      <c r="BZ840" s="155"/>
      <c r="CA840" s="155"/>
      <c r="CB840" s="155"/>
      <c r="CC840" s="155"/>
      <c r="CD840" s="155"/>
      <c r="CE840" s="155"/>
      <c r="CF840" s="155"/>
      <c r="CG840" s="155"/>
      <c r="CH840" s="155"/>
      <c r="CI840" s="10"/>
    </row>
    <row r="841" spans="1:87" x14ac:dyDescent="0.2">
      <c r="A841" s="8"/>
      <c r="B841" s="218"/>
      <c r="C841" s="218"/>
      <c r="D841" s="155"/>
      <c r="E841" s="155"/>
      <c r="F841" s="155"/>
      <c r="G841" s="155"/>
      <c r="H841" s="230"/>
      <c r="I841" s="257"/>
      <c r="J841" s="257"/>
      <c r="K841" s="218"/>
      <c r="L841" s="218"/>
      <c r="M841" s="247"/>
      <c r="N841" s="247"/>
      <c r="O841" s="247"/>
      <c r="P841" s="247"/>
      <c r="Q841" s="218"/>
      <c r="R841" s="155"/>
      <c r="S841" s="155"/>
      <c r="T841" s="155"/>
      <c r="U841" s="155"/>
      <c r="V841" s="155"/>
      <c r="W841" s="155"/>
      <c r="X841" s="155"/>
      <c r="Y841" s="155"/>
      <c r="Z841" s="155"/>
      <c r="AA841" s="155"/>
      <c r="AB841" s="155"/>
      <c r="AC841" s="155"/>
      <c r="AD841" s="155"/>
      <c r="AE841" s="155"/>
      <c r="AF841" s="155"/>
      <c r="AG841" s="155"/>
      <c r="AH841" s="155"/>
      <c r="AI841" s="155"/>
      <c r="AJ841" s="155"/>
      <c r="AK841" s="155"/>
      <c r="AL841" s="155"/>
      <c r="AM841" s="155"/>
      <c r="AN841" s="155"/>
      <c r="AO841" s="155"/>
      <c r="AP841" s="155"/>
      <c r="AQ841" s="155"/>
      <c r="AR841" s="155"/>
      <c r="AS841" s="155"/>
      <c r="AT841" s="155"/>
      <c r="AU841" s="155"/>
      <c r="AV841" s="155"/>
      <c r="AW841" s="155"/>
      <c r="AX841" s="155"/>
      <c r="AY841" s="155"/>
      <c r="AZ841" s="155"/>
      <c r="BA841" s="155"/>
      <c r="BB841" s="155"/>
      <c r="BC841" s="155"/>
      <c r="BD841" s="155"/>
      <c r="BE841" s="155"/>
      <c r="BF841" s="155"/>
      <c r="BG841" s="155"/>
      <c r="BH841" s="155"/>
      <c r="BI841" s="155"/>
      <c r="BJ841" s="155"/>
      <c r="BK841" s="155"/>
      <c r="BL841" s="155"/>
      <c r="BM841" s="155"/>
      <c r="BN841" s="155"/>
      <c r="BO841" s="155"/>
      <c r="BP841" s="155"/>
      <c r="BQ841" s="155"/>
      <c r="BR841" s="155"/>
      <c r="BS841" s="155"/>
      <c r="BT841" s="155"/>
      <c r="BU841" s="155"/>
      <c r="BV841" s="155"/>
      <c r="BW841" s="155"/>
      <c r="BX841" s="155"/>
      <c r="BY841" s="155"/>
      <c r="BZ841" s="155"/>
      <c r="CA841" s="155"/>
      <c r="CB841" s="155"/>
      <c r="CC841" s="155"/>
      <c r="CD841" s="155"/>
      <c r="CE841" s="155"/>
      <c r="CF841" s="155"/>
      <c r="CG841" s="155"/>
      <c r="CH841" s="155"/>
      <c r="CI841" s="10"/>
    </row>
    <row r="842" spans="1:87" x14ac:dyDescent="0.2">
      <c r="A842" s="8"/>
      <c r="B842" s="218"/>
      <c r="C842" s="218"/>
      <c r="D842" s="155"/>
      <c r="E842" s="155"/>
      <c r="F842" s="155"/>
      <c r="G842" s="155"/>
      <c r="H842" s="230"/>
      <c r="I842" s="257"/>
      <c r="J842" s="257"/>
      <c r="K842" s="218"/>
      <c r="L842" s="218"/>
      <c r="M842" s="247"/>
      <c r="N842" s="247"/>
      <c r="O842" s="247"/>
      <c r="P842" s="247"/>
      <c r="Q842" s="218"/>
      <c r="R842" s="155"/>
      <c r="S842" s="155"/>
      <c r="T842" s="155"/>
      <c r="U842" s="155"/>
      <c r="V842" s="155"/>
      <c r="W842" s="155"/>
      <c r="X842" s="155"/>
      <c r="Y842" s="155"/>
      <c r="Z842" s="155"/>
      <c r="AA842" s="155"/>
      <c r="AB842" s="155"/>
      <c r="AC842" s="155"/>
      <c r="AD842" s="155"/>
      <c r="AE842" s="155"/>
      <c r="AF842" s="155"/>
      <c r="AG842" s="155"/>
      <c r="AH842" s="155"/>
      <c r="AI842" s="155"/>
      <c r="AJ842" s="155"/>
      <c r="AK842" s="155"/>
      <c r="AL842" s="155"/>
      <c r="AM842" s="155"/>
      <c r="AN842" s="155"/>
      <c r="AO842" s="155"/>
      <c r="AP842" s="155"/>
      <c r="AQ842" s="155"/>
      <c r="AR842" s="155"/>
      <c r="AS842" s="155"/>
      <c r="AT842" s="155"/>
      <c r="AU842" s="155"/>
      <c r="AV842" s="155"/>
      <c r="AW842" s="155"/>
      <c r="AX842" s="155"/>
      <c r="AY842" s="155"/>
      <c r="AZ842" s="155"/>
      <c r="BA842" s="155"/>
      <c r="BB842" s="155"/>
      <c r="BC842" s="155"/>
      <c r="BD842" s="155"/>
      <c r="BE842" s="155"/>
      <c r="BF842" s="155"/>
      <c r="BG842" s="155"/>
      <c r="BH842" s="155"/>
      <c r="BI842" s="155"/>
      <c r="BJ842" s="155"/>
      <c r="BK842" s="155"/>
      <c r="BL842" s="155"/>
      <c r="BM842" s="155"/>
      <c r="BN842" s="155"/>
      <c r="BO842" s="155"/>
      <c r="BP842" s="155"/>
      <c r="BQ842" s="155"/>
      <c r="BR842" s="155"/>
      <c r="BS842" s="155"/>
      <c r="BT842" s="155"/>
      <c r="BU842" s="155"/>
      <c r="BV842" s="155"/>
      <c r="BW842" s="155"/>
      <c r="BX842" s="155"/>
      <c r="BY842" s="155"/>
      <c r="BZ842" s="155"/>
      <c r="CA842" s="155"/>
      <c r="CB842" s="155"/>
      <c r="CC842" s="155"/>
      <c r="CD842" s="155"/>
      <c r="CE842" s="155"/>
      <c r="CF842" s="155"/>
      <c r="CG842" s="155"/>
      <c r="CH842" s="155"/>
      <c r="CI842" s="10"/>
    </row>
    <row r="843" spans="1:87" x14ac:dyDescent="0.2">
      <c r="A843" s="8"/>
      <c r="B843" s="218"/>
      <c r="C843" s="218"/>
      <c r="D843" s="155"/>
      <c r="E843" s="155"/>
      <c r="F843" s="155"/>
      <c r="G843" s="155"/>
      <c r="H843" s="230"/>
      <c r="I843" s="257"/>
      <c r="J843" s="257"/>
      <c r="K843" s="218"/>
      <c r="L843" s="218"/>
      <c r="M843" s="247"/>
      <c r="N843" s="247"/>
      <c r="O843" s="247"/>
      <c r="P843" s="247"/>
      <c r="Q843" s="218"/>
      <c r="R843" s="155"/>
      <c r="S843" s="155"/>
      <c r="T843" s="155"/>
      <c r="U843" s="155"/>
      <c r="V843" s="155"/>
      <c r="W843" s="155"/>
      <c r="X843" s="155"/>
      <c r="Y843" s="155"/>
      <c r="Z843" s="155"/>
      <c r="AA843" s="155"/>
      <c r="AB843" s="155"/>
      <c r="AC843" s="155"/>
      <c r="AD843" s="155"/>
      <c r="AE843" s="155"/>
      <c r="AF843" s="155"/>
      <c r="AG843" s="155"/>
      <c r="AH843" s="155"/>
      <c r="AI843" s="155"/>
      <c r="AJ843" s="155"/>
      <c r="AK843" s="155"/>
      <c r="AL843" s="155"/>
      <c r="AM843" s="155"/>
      <c r="AN843" s="155"/>
      <c r="AO843" s="155"/>
      <c r="AP843" s="155"/>
      <c r="AQ843" s="155"/>
      <c r="AR843" s="155"/>
      <c r="AS843" s="155"/>
      <c r="AT843" s="155"/>
      <c r="AU843" s="155"/>
      <c r="AV843" s="155"/>
      <c r="AW843" s="155"/>
      <c r="AX843" s="155"/>
      <c r="AY843" s="155"/>
      <c r="AZ843" s="155"/>
      <c r="BA843" s="155"/>
      <c r="BB843" s="155"/>
      <c r="BC843" s="155"/>
      <c r="BD843" s="155"/>
      <c r="BE843" s="155"/>
      <c r="BF843" s="155"/>
      <c r="BG843" s="155"/>
      <c r="BH843" s="155"/>
      <c r="BI843" s="155"/>
      <c r="BJ843" s="155"/>
      <c r="BK843" s="155"/>
      <c r="BL843" s="155"/>
      <c r="BM843" s="155"/>
      <c r="BN843" s="155"/>
      <c r="BO843" s="155"/>
      <c r="BP843" s="155"/>
      <c r="BQ843" s="155"/>
      <c r="BR843" s="155"/>
      <c r="BS843" s="155"/>
      <c r="BT843" s="155"/>
      <c r="BU843" s="155"/>
      <c r="BV843" s="155"/>
      <c r="BW843" s="155"/>
      <c r="BX843" s="155"/>
      <c r="BY843" s="155"/>
      <c r="BZ843" s="155"/>
      <c r="CA843" s="155"/>
      <c r="CB843" s="155"/>
      <c r="CC843" s="155"/>
      <c r="CD843" s="155"/>
      <c r="CE843" s="155"/>
      <c r="CF843" s="155"/>
      <c r="CG843" s="155"/>
      <c r="CH843" s="155"/>
      <c r="CI843" s="10"/>
    </row>
    <row r="844" spans="1:87" x14ac:dyDescent="0.2">
      <c r="A844" s="8"/>
      <c r="B844" s="218"/>
      <c r="C844" s="218"/>
      <c r="D844" s="155"/>
      <c r="E844" s="155"/>
      <c r="F844" s="155"/>
      <c r="G844" s="155"/>
      <c r="H844" s="230"/>
      <c r="I844" s="257"/>
      <c r="J844" s="257"/>
      <c r="K844" s="218"/>
      <c r="L844" s="218"/>
      <c r="M844" s="247"/>
      <c r="N844" s="247"/>
      <c r="O844" s="247"/>
      <c r="P844" s="247"/>
      <c r="Q844" s="218"/>
      <c r="R844" s="155"/>
      <c r="S844" s="155"/>
      <c r="T844" s="155"/>
      <c r="U844" s="155"/>
      <c r="V844" s="155"/>
      <c r="W844" s="155"/>
      <c r="X844" s="155"/>
      <c r="Y844" s="155"/>
      <c r="Z844" s="155"/>
      <c r="AA844" s="155"/>
      <c r="AB844" s="155"/>
      <c r="AC844" s="155"/>
      <c r="AD844" s="155"/>
      <c r="AE844" s="155"/>
      <c r="AF844" s="155"/>
      <c r="AG844" s="155"/>
      <c r="AH844" s="155"/>
      <c r="AI844" s="155"/>
      <c r="AJ844" s="155"/>
      <c r="AK844" s="155"/>
      <c r="AL844" s="155"/>
      <c r="AM844" s="155"/>
      <c r="AN844" s="155"/>
      <c r="AO844" s="155"/>
      <c r="AP844" s="155"/>
      <c r="AQ844" s="155"/>
      <c r="AR844" s="155"/>
      <c r="AS844" s="155"/>
      <c r="AT844" s="155"/>
      <c r="AU844" s="155"/>
      <c r="AV844" s="155"/>
      <c r="AW844" s="155"/>
      <c r="AX844" s="155"/>
      <c r="AY844" s="155"/>
      <c r="AZ844" s="155"/>
      <c r="BA844" s="155"/>
      <c r="BB844" s="155"/>
      <c r="BC844" s="155"/>
      <c r="BD844" s="155"/>
      <c r="BE844" s="155"/>
      <c r="BF844" s="155"/>
      <c r="BG844" s="155"/>
      <c r="BH844" s="155"/>
      <c r="BI844" s="155"/>
      <c r="BJ844" s="155"/>
      <c r="BK844" s="155"/>
      <c r="BL844" s="155"/>
      <c r="BM844" s="155"/>
      <c r="BN844" s="155"/>
      <c r="BO844" s="155"/>
      <c r="BP844" s="155"/>
      <c r="BQ844" s="155"/>
      <c r="BR844" s="155"/>
      <c r="BS844" s="155"/>
      <c r="BT844" s="155"/>
      <c r="BU844" s="155"/>
      <c r="BV844" s="155"/>
      <c r="BW844" s="155"/>
      <c r="BX844" s="155"/>
      <c r="BY844" s="155"/>
      <c r="BZ844" s="155"/>
      <c r="CA844" s="155"/>
      <c r="CB844" s="155"/>
      <c r="CC844" s="155"/>
      <c r="CD844" s="155"/>
      <c r="CE844" s="155"/>
      <c r="CF844" s="155"/>
      <c r="CG844" s="155"/>
      <c r="CH844" s="155"/>
      <c r="CI844" s="10"/>
    </row>
    <row r="845" spans="1:87" x14ac:dyDescent="0.2">
      <c r="A845" s="8"/>
      <c r="B845" s="218"/>
      <c r="C845" s="218"/>
      <c r="D845" s="155"/>
      <c r="E845" s="155"/>
      <c r="F845" s="155"/>
      <c r="G845" s="155"/>
      <c r="H845" s="230"/>
      <c r="I845" s="257"/>
      <c r="J845" s="257"/>
      <c r="K845" s="218"/>
      <c r="L845" s="218"/>
      <c r="M845" s="247"/>
      <c r="N845" s="247"/>
      <c r="O845" s="247"/>
      <c r="P845" s="247"/>
      <c r="Q845" s="218"/>
      <c r="R845" s="155"/>
      <c r="S845" s="155"/>
      <c r="T845" s="155"/>
      <c r="U845" s="155"/>
      <c r="V845" s="155"/>
      <c r="W845" s="155"/>
      <c r="X845" s="155"/>
      <c r="Y845" s="155"/>
      <c r="Z845" s="155"/>
      <c r="AA845" s="155"/>
      <c r="AB845" s="155"/>
      <c r="AC845" s="155"/>
      <c r="AD845" s="155"/>
      <c r="AE845" s="155"/>
      <c r="AF845" s="155"/>
      <c r="AG845" s="155"/>
      <c r="AH845" s="155"/>
      <c r="AI845" s="155"/>
      <c r="AJ845" s="155"/>
      <c r="AK845" s="155"/>
      <c r="AL845" s="155"/>
      <c r="AM845" s="155"/>
      <c r="AN845" s="155"/>
      <c r="AO845" s="155"/>
      <c r="AP845" s="155"/>
      <c r="AQ845" s="155"/>
      <c r="AR845" s="155"/>
      <c r="AS845" s="155"/>
      <c r="AT845" s="155"/>
      <c r="AU845" s="155"/>
      <c r="AV845" s="155"/>
      <c r="AW845" s="155"/>
      <c r="AX845" s="155"/>
      <c r="AY845" s="155"/>
      <c r="AZ845" s="155"/>
      <c r="BA845" s="155"/>
      <c r="BB845" s="155"/>
      <c r="BC845" s="155"/>
      <c r="BD845" s="155"/>
      <c r="BE845" s="155"/>
      <c r="BF845" s="155"/>
      <c r="BG845" s="155"/>
      <c r="BH845" s="155"/>
      <c r="BI845" s="155"/>
      <c r="BJ845" s="155"/>
      <c r="BK845" s="155"/>
      <c r="BL845" s="155"/>
      <c r="BM845" s="155"/>
      <c r="BN845" s="155"/>
      <c r="BO845" s="155"/>
      <c r="BP845" s="155"/>
      <c r="BQ845" s="155"/>
      <c r="BR845" s="155"/>
      <c r="BS845" s="155"/>
      <c r="BT845" s="155"/>
      <c r="BU845" s="155"/>
      <c r="BV845" s="155"/>
      <c r="BW845" s="155"/>
      <c r="BX845" s="155"/>
      <c r="BY845" s="155"/>
      <c r="BZ845" s="155"/>
      <c r="CA845" s="155"/>
      <c r="CB845" s="155"/>
      <c r="CC845" s="155"/>
      <c r="CD845" s="155"/>
      <c r="CE845" s="155"/>
      <c r="CF845" s="155"/>
      <c r="CG845" s="155"/>
      <c r="CH845" s="155"/>
      <c r="CI845" s="10"/>
    </row>
    <row r="846" spans="1:87" x14ac:dyDescent="0.2">
      <c r="A846" s="8"/>
      <c r="B846" s="218"/>
      <c r="C846" s="218"/>
      <c r="D846" s="155"/>
      <c r="E846" s="155"/>
      <c r="F846" s="155"/>
      <c r="G846" s="155"/>
      <c r="H846" s="230"/>
      <c r="I846" s="257"/>
      <c r="J846" s="257"/>
      <c r="K846" s="218"/>
      <c r="L846" s="218"/>
      <c r="M846" s="247"/>
      <c r="N846" s="247"/>
      <c r="O846" s="247"/>
      <c r="P846" s="247"/>
      <c r="Q846" s="218"/>
      <c r="R846" s="155"/>
      <c r="S846" s="155"/>
      <c r="T846" s="155"/>
      <c r="U846" s="155"/>
      <c r="V846" s="155"/>
      <c r="W846" s="155"/>
      <c r="X846" s="155"/>
      <c r="Y846" s="155"/>
      <c r="Z846" s="155"/>
      <c r="AA846" s="155"/>
      <c r="AB846" s="155"/>
      <c r="AC846" s="155"/>
      <c r="AD846" s="155"/>
      <c r="AE846" s="155"/>
      <c r="AF846" s="155"/>
      <c r="AG846" s="155"/>
      <c r="AH846" s="155"/>
      <c r="AI846" s="155"/>
      <c r="AJ846" s="155"/>
      <c r="AK846" s="155"/>
      <c r="AL846" s="155"/>
      <c r="AM846" s="155"/>
      <c r="AN846" s="155"/>
      <c r="AO846" s="155"/>
      <c r="AP846" s="155"/>
      <c r="AQ846" s="155"/>
      <c r="AR846" s="155"/>
      <c r="AS846" s="155"/>
      <c r="AT846" s="155"/>
      <c r="AU846" s="155"/>
      <c r="AV846" s="155"/>
      <c r="AW846" s="155"/>
      <c r="AX846" s="155"/>
      <c r="AY846" s="155"/>
      <c r="AZ846" s="155"/>
      <c r="BA846" s="155"/>
      <c r="BB846" s="155"/>
      <c r="BC846" s="155"/>
      <c r="BD846" s="155"/>
      <c r="BE846" s="155"/>
      <c r="BF846" s="155"/>
      <c r="BG846" s="155"/>
      <c r="BH846" s="155"/>
      <c r="BI846" s="155"/>
      <c r="BJ846" s="155"/>
      <c r="BK846" s="155"/>
      <c r="BL846" s="155"/>
      <c r="BM846" s="155"/>
      <c r="BN846" s="155"/>
      <c r="BO846" s="155"/>
      <c r="BP846" s="155"/>
      <c r="BQ846" s="155"/>
      <c r="BR846" s="155"/>
      <c r="BS846" s="155"/>
      <c r="BT846" s="155"/>
      <c r="BU846" s="155"/>
      <c r="BV846" s="155"/>
      <c r="BW846" s="155"/>
      <c r="BX846" s="155"/>
      <c r="BY846" s="155"/>
      <c r="BZ846" s="155"/>
      <c r="CA846" s="155"/>
      <c r="CB846" s="155"/>
      <c r="CC846" s="155"/>
      <c r="CD846" s="155"/>
      <c r="CE846" s="155"/>
      <c r="CF846" s="155"/>
      <c r="CG846" s="155"/>
      <c r="CH846" s="155"/>
      <c r="CI846" s="10"/>
    </row>
    <row r="847" spans="1:87" x14ac:dyDescent="0.2">
      <c r="A847" s="8"/>
      <c r="B847" s="218"/>
      <c r="C847" s="218"/>
      <c r="D847" s="155"/>
      <c r="E847" s="155"/>
      <c r="F847" s="155"/>
      <c r="G847" s="155"/>
      <c r="H847" s="230"/>
      <c r="I847" s="257"/>
      <c r="J847" s="257"/>
      <c r="K847" s="218"/>
      <c r="L847" s="218"/>
      <c r="M847" s="247"/>
      <c r="N847" s="247"/>
      <c r="O847" s="247"/>
      <c r="P847" s="247"/>
      <c r="Q847" s="218"/>
      <c r="R847" s="155"/>
      <c r="S847" s="155"/>
      <c r="T847" s="155"/>
      <c r="U847" s="155"/>
      <c r="V847" s="155"/>
      <c r="W847" s="155"/>
      <c r="X847" s="155"/>
      <c r="Y847" s="155"/>
      <c r="Z847" s="155"/>
      <c r="AA847" s="155"/>
      <c r="AB847" s="155"/>
      <c r="AC847" s="155"/>
      <c r="AD847" s="155"/>
      <c r="AE847" s="155"/>
      <c r="AF847" s="155"/>
      <c r="AG847" s="155"/>
      <c r="AH847" s="155"/>
      <c r="AI847" s="155"/>
      <c r="AJ847" s="155"/>
      <c r="AK847" s="155"/>
      <c r="AL847" s="155"/>
      <c r="AM847" s="155"/>
      <c r="AN847" s="155"/>
      <c r="AO847" s="155"/>
      <c r="AP847" s="155"/>
      <c r="AQ847" s="155"/>
      <c r="AR847" s="155"/>
      <c r="AS847" s="155"/>
      <c r="AT847" s="155"/>
      <c r="AU847" s="155"/>
      <c r="AV847" s="155"/>
      <c r="AW847" s="155"/>
      <c r="AX847" s="155"/>
      <c r="AY847" s="155"/>
      <c r="AZ847" s="155"/>
      <c r="BA847" s="155"/>
      <c r="BB847" s="155"/>
      <c r="BC847" s="155"/>
      <c r="BD847" s="155"/>
      <c r="BE847" s="155"/>
      <c r="BF847" s="155"/>
      <c r="BG847" s="155"/>
      <c r="BH847" s="155"/>
      <c r="BI847" s="155"/>
      <c r="BJ847" s="155"/>
      <c r="BK847" s="155"/>
      <c r="BL847" s="155"/>
      <c r="BM847" s="155"/>
      <c r="BN847" s="155"/>
      <c r="BO847" s="155"/>
      <c r="BP847" s="155"/>
      <c r="BQ847" s="155"/>
      <c r="BR847" s="155"/>
      <c r="BS847" s="155"/>
      <c r="BT847" s="155"/>
      <c r="BU847" s="155"/>
      <c r="BV847" s="155"/>
      <c r="BW847" s="155"/>
      <c r="BX847" s="155"/>
      <c r="BY847" s="155"/>
      <c r="BZ847" s="155"/>
      <c r="CA847" s="155"/>
      <c r="CB847" s="155"/>
      <c r="CC847" s="155"/>
      <c r="CD847" s="155"/>
      <c r="CE847" s="155"/>
      <c r="CF847" s="155"/>
      <c r="CG847" s="155"/>
      <c r="CH847" s="155"/>
      <c r="CI847" s="10"/>
    </row>
    <row r="848" spans="1:87" x14ac:dyDescent="0.2">
      <c r="A848" s="8"/>
      <c r="B848" s="218"/>
      <c r="C848" s="218"/>
      <c r="D848" s="155"/>
      <c r="E848" s="155"/>
      <c r="F848" s="155"/>
      <c r="G848" s="155"/>
      <c r="H848" s="230"/>
      <c r="I848" s="257"/>
      <c r="J848" s="257"/>
      <c r="K848" s="218"/>
      <c r="L848" s="218"/>
      <c r="M848" s="247"/>
      <c r="N848" s="247"/>
      <c r="O848" s="247"/>
      <c r="P848" s="247"/>
      <c r="Q848" s="218"/>
      <c r="R848" s="155"/>
      <c r="S848" s="155"/>
      <c r="T848" s="155"/>
      <c r="U848" s="155"/>
      <c r="V848" s="155"/>
      <c r="W848" s="155"/>
      <c r="X848" s="155"/>
      <c r="Y848" s="155"/>
      <c r="Z848" s="155"/>
      <c r="AA848" s="155"/>
      <c r="AB848" s="155"/>
      <c r="AC848" s="155"/>
      <c r="AD848" s="155"/>
      <c r="AE848" s="155"/>
      <c r="AF848" s="155"/>
      <c r="AG848" s="155"/>
      <c r="AH848" s="155"/>
      <c r="AI848" s="155"/>
      <c r="AJ848" s="155"/>
      <c r="AK848" s="155"/>
      <c r="AL848" s="155"/>
      <c r="AM848" s="155"/>
      <c r="AN848" s="155"/>
      <c r="AO848" s="155"/>
      <c r="AP848" s="155"/>
      <c r="AQ848" s="155"/>
      <c r="AR848" s="155"/>
      <c r="AS848" s="155"/>
      <c r="AT848" s="155"/>
      <c r="AU848" s="155"/>
      <c r="AV848" s="155"/>
      <c r="AW848" s="155"/>
      <c r="AX848" s="155"/>
      <c r="AY848" s="155"/>
      <c r="AZ848" s="155"/>
      <c r="BA848" s="155"/>
      <c r="BB848" s="155"/>
      <c r="BC848" s="155"/>
      <c r="BD848" s="155"/>
      <c r="BE848" s="155"/>
      <c r="BF848" s="155"/>
      <c r="BG848" s="155"/>
      <c r="BH848" s="155"/>
      <c r="BI848" s="155"/>
      <c r="BJ848" s="155"/>
      <c r="BK848" s="155"/>
      <c r="BL848" s="155"/>
      <c r="BM848" s="155"/>
      <c r="BN848" s="155"/>
      <c r="BO848" s="155"/>
      <c r="BP848" s="155"/>
      <c r="BQ848" s="155"/>
      <c r="BR848" s="155"/>
      <c r="BS848" s="155"/>
      <c r="BT848" s="155"/>
      <c r="BU848" s="155"/>
      <c r="BV848" s="155"/>
      <c r="BW848" s="155"/>
      <c r="BX848" s="155"/>
      <c r="BY848" s="155"/>
      <c r="BZ848" s="155"/>
      <c r="CA848" s="155"/>
      <c r="CB848" s="155"/>
      <c r="CC848" s="155"/>
      <c r="CD848" s="155"/>
      <c r="CE848" s="155"/>
      <c r="CF848" s="155"/>
      <c r="CG848" s="155"/>
      <c r="CH848" s="155"/>
      <c r="CI848" s="10"/>
    </row>
    <row r="849" spans="1:87" x14ac:dyDescent="0.2">
      <c r="A849" s="8"/>
      <c r="B849" s="218"/>
      <c r="C849" s="218"/>
      <c r="D849" s="155"/>
      <c r="E849" s="155"/>
      <c r="F849" s="155"/>
      <c r="G849" s="155"/>
      <c r="H849" s="230"/>
      <c r="I849" s="257"/>
      <c r="J849" s="257"/>
      <c r="K849" s="218"/>
      <c r="L849" s="218"/>
      <c r="M849" s="247"/>
      <c r="N849" s="247"/>
      <c r="O849" s="247"/>
      <c r="P849" s="247"/>
      <c r="Q849" s="218"/>
      <c r="R849" s="155"/>
      <c r="S849" s="155"/>
      <c r="T849" s="155"/>
      <c r="U849" s="155"/>
      <c r="V849" s="155"/>
      <c r="W849" s="155"/>
      <c r="X849" s="155"/>
      <c r="Y849" s="155"/>
      <c r="Z849" s="155"/>
      <c r="AA849" s="155"/>
      <c r="AB849" s="155"/>
      <c r="AC849" s="155"/>
      <c r="AD849" s="155"/>
      <c r="AE849" s="155"/>
      <c r="AF849" s="155"/>
      <c r="AG849" s="155"/>
      <c r="AH849" s="155"/>
      <c r="AI849" s="155"/>
      <c r="AJ849" s="155"/>
      <c r="AK849" s="155"/>
      <c r="AL849" s="155"/>
      <c r="AM849" s="155"/>
      <c r="AN849" s="155"/>
      <c r="AO849" s="155"/>
      <c r="AP849" s="155"/>
      <c r="AQ849" s="155"/>
      <c r="AR849" s="155"/>
      <c r="AS849" s="155"/>
      <c r="AT849" s="155"/>
      <c r="AU849" s="155"/>
      <c r="AV849" s="155"/>
      <c r="AW849" s="155"/>
      <c r="AX849" s="155"/>
      <c r="AY849" s="155"/>
      <c r="AZ849" s="155"/>
      <c r="BA849" s="155"/>
      <c r="BB849" s="155"/>
      <c r="BC849" s="155"/>
      <c r="BD849" s="155"/>
      <c r="BE849" s="155"/>
      <c r="BF849" s="155"/>
      <c r="BG849" s="155"/>
      <c r="BH849" s="155"/>
      <c r="BI849" s="155"/>
      <c r="BJ849" s="155"/>
      <c r="BK849" s="155"/>
      <c r="BL849" s="155"/>
      <c r="BM849" s="155"/>
      <c r="BN849" s="155"/>
      <c r="BO849" s="155"/>
      <c r="BP849" s="155"/>
      <c r="BQ849" s="155"/>
      <c r="BR849" s="155"/>
      <c r="BS849" s="155"/>
      <c r="BT849" s="155"/>
      <c r="BU849" s="155"/>
      <c r="BV849" s="155"/>
      <c r="BW849" s="155"/>
      <c r="BX849" s="155"/>
      <c r="BY849" s="155"/>
      <c r="BZ849" s="155"/>
      <c r="CA849" s="155"/>
      <c r="CB849" s="155"/>
      <c r="CC849" s="155"/>
      <c r="CD849" s="155"/>
      <c r="CE849" s="155"/>
      <c r="CF849" s="155"/>
      <c r="CG849" s="155"/>
      <c r="CH849" s="155"/>
      <c r="CI849" s="10"/>
    </row>
    <row r="850" spans="1:87" x14ac:dyDescent="0.2">
      <c r="A850" s="8"/>
      <c r="B850" s="218"/>
      <c r="C850" s="218"/>
      <c r="D850" s="155"/>
      <c r="E850" s="155"/>
      <c r="F850" s="155"/>
      <c r="G850" s="155"/>
      <c r="H850" s="230"/>
      <c r="I850" s="257"/>
      <c r="J850" s="257"/>
      <c r="K850" s="218"/>
      <c r="L850" s="218"/>
      <c r="M850" s="247"/>
      <c r="N850" s="247"/>
      <c r="O850" s="247"/>
      <c r="P850" s="247"/>
      <c r="Q850" s="218"/>
      <c r="R850" s="155"/>
      <c r="S850" s="155"/>
      <c r="T850" s="155"/>
      <c r="U850" s="155"/>
      <c r="V850" s="155"/>
      <c r="W850" s="155"/>
      <c r="X850" s="155"/>
      <c r="Y850" s="155"/>
      <c r="Z850" s="155"/>
      <c r="AA850" s="155"/>
      <c r="AB850" s="155"/>
      <c r="AC850" s="155"/>
      <c r="AD850" s="155"/>
      <c r="AE850" s="155"/>
      <c r="AF850" s="155"/>
      <c r="AG850" s="155"/>
      <c r="AH850" s="155"/>
      <c r="AI850" s="155"/>
      <c r="AJ850" s="155"/>
      <c r="AK850" s="155"/>
      <c r="AL850" s="155"/>
      <c r="AM850" s="155"/>
      <c r="AN850" s="155"/>
      <c r="AO850" s="155"/>
      <c r="AP850" s="155"/>
      <c r="AQ850" s="155"/>
      <c r="AR850" s="155"/>
      <c r="AS850" s="155"/>
      <c r="AT850" s="155"/>
      <c r="AU850" s="155"/>
      <c r="AV850" s="155"/>
      <c r="AW850" s="155"/>
      <c r="AX850" s="155"/>
      <c r="AY850" s="155"/>
      <c r="AZ850" s="155"/>
      <c r="BA850" s="155"/>
      <c r="BB850" s="155"/>
      <c r="BC850" s="155"/>
      <c r="BD850" s="155"/>
      <c r="BE850" s="155"/>
      <c r="BF850" s="155"/>
      <c r="BG850" s="155"/>
      <c r="BH850" s="155"/>
      <c r="BI850" s="155"/>
      <c r="BJ850" s="155"/>
      <c r="BK850" s="155"/>
      <c r="BL850" s="155"/>
      <c r="BM850" s="155"/>
      <c r="BN850" s="155"/>
      <c r="BO850" s="155"/>
      <c r="BP850" s="155"/>
      <c r="BQ850" s="155"/>
      <c r="BR850" s="155"/>
      <c r="BS850" s="155"/>
      <c r="BT850" s="155"/>
      <c r="BU850" s="155"/>
      <c r="BV850" s="155"/>
      <c r="BW850" s="155"/>
      <c r="BX850" s="155"/>
      <c r="BY850" s="155"/>
      <c r="BZ850" s="155"/>
      <c r="CA850" s="155"/>
      <c r="CB850" s="155"/>
      <c r="CC850" s="155"/>
      <c r="CD850" s="155"/>
      <c r="CE850" s="155"/>
      <c r="CF850" s="155"/>
      <c r="CG850" s="155"/>
      <c r="CH850" s="155"/>
      <c r="CI850" s="10"/>
    </row>
    <row r="851" spans="1:87" x14ac:dyDescent="0.2">
      <c r="A851" s="8"/>
      <c r="B851" s="218"/>
      <c r="C851" s="218"/>
      <c r="D851" s="155"/>
      <c r="E851" s="155"/>
      <c r="F851" s="155"/>
      <c r="G851" s="155"/>
      <c r="H851" s="230"/>
      <c r="I851" s="257"/>
      <c r="J851" s="257"/>
      <c r="K851" s="218"/>
      <c r="L851" s="218"/>
      <c r="M851" s="247"/>
      <c r="N851" s="247"/>
      <c r="O851" s="247"/>
      <c r="P851" s="247"/>
      <c r="Q851" s="218"/>
      <c r="R851" s="155"/>
      <c r="S851" s="155"/>
      <c r="T851" s="155"/>
      <c r="U851" s="155"/>
      <c r="V851" s="155"/>
      <c r="W851" s="155"/>
      <c r="X851" s="155"/>
      <c r="Y851" s="155"/>
      <c r="Z851" s="155"/>
      <c r="AA851" s="155"/>
      <c r="AB851" s="155"/>
      <c r="AC851" s="155"/>
      <c r="AD851" s="155"/>
      <c r="AE851" s="155"/>
      <c r="AF851" s="155"/>
      <c r="AG851" s="155"/>
      <c r="AH851" s="155"/>
      <c r="AI851" s="155"/>
      <c r="AJ851" s="155"/>
      <c r="AK851" s="155"/>
      <c r="AL851" s="155"/>
      <c r="AM851" s="155"/>
      <c r="AN851" s="155"/>
      <c r="AO851" s="155"/>
      <c r="AP851" s="155"/>
      <c r="AQ851" s="155"/>
      <c r="AR851" s="155"/>
      <c r="AS851" s="155"/>
      <c r="AT851" s="155"/>
      <c r="AU851" s="155"/>
      <c r="AV851" s="155"/>
      <c r="AW851" s="155"/>
      <c r="AX851" s="155"/>
      <c r="AY851" s="155"/>
      <c r="AZ851" s="155"/>
      <c r="BA851" s="155"/>
      <c r="BB851" s="155"/>
      <c r="BC851" s="155"/>
      <c r="BD851" s="155"/>
      <c r="BE851" s="155"/>
      <c r="BF851" s="155"/>
      <c r="BG851" s="155"/>
      <c r="BH851" s="155"/>
      <c r="BI851" s="155"/>
      <c r="BJ851" s="155"/>
      <c r="BK851" s="155"/>
      <c r="BL851" s="155"/>
      <c r="BM851" s="155"/>
      <c r="BN851" s="155"/>
      <c r="BO851" s="155"/>
      <c r="BP851" s="155"/>
      <c r="BQ851" s="155"/>
      <c r="BR851" s="155"/>
      <c r="BS851" s="155"/>
      <c r="BT851" s="155"/>
      <c r="BU851" s="155"/>
      <c r="BV851" s="155"/>
      <c r="BW851" s="155"/>
      <c r="BX851" s="155"/>
      <c r="BY851" s="155"/>
      <c r="BZ851" s="155"/>
      <c r="CA851" s="155"/>
      <c r="CB851" s="155"/>
      <c r="CC851" s="155"/>
      <c r="CD851" s="155"/>
      <c r="CE851" s="155"/>
      <c r="CF851" s="155"/>
      <c r="CG851" s="155"/>
      <c r="CH851" s="155"/>
      <c r="CI851" s="10"/>
    </row>
    <row r="852" spans="1:87" x14ac:dyDescent="0.2">
      <c r="A852" s="8"/>
      <c r="B852" s="218"/>
      <c r="C852" s="218"/>
      <c r="D852" s="155"/>
      <c r="E852" s="155"/>
      <c r="F852" s="155"/>
      <c r="G852" s="155"/>
      <c r="H852" s="230"/>
      <c r="I852" s="257"/>
      <c r="J852" s="257"/>
      <c r="K852" s="218"/>
      <c r="L852" s="218"/>
      <c r="M852" s="247"/>
      <c r="N852" s="247"/>
      <c r="O852" s="247"/>
      <c r="P852" s="247"/>
      <c r="Q852" s="218"/>
      <c r="R852" s="155"/>
      <c r="S852" s="155"/>
      <c r="T852" s="155"/>
      <c r="U852" s="155"/>
      <c r="V852" s="155"/>
      <c r="W852" s="155"/>
      <c r="X852" s="155"/>
      <c r="Y852" s="155"/>
      <c r="Z852" s="155"/>
      <c r="AA852" s="155"/>
      <c r="AB852" s="155"/>
      <c r="AC852" s="155"/>
      <c r="AD852" s="155"/>
      <c r="AE852" s="155"/>
      <c r="AF852" s="155"/>
      <c r="AG852" s="155"/>
      <c r="AH852" s="155"/>
      <c r="AI852" s="155"/>
      <c r="AJ852" s="155"/>
      <c r="AK852" s="155"/>
      <c r="AL852" s="155"/>
      <c r="AM852" s="155"/>
      <c r="AN852" s="155"/>
      <c r="AO852" s="155"/>
      <c r="AP852" s="155"/>
      <c r="AQ852" s="155"/>
      <c r="AR852" s="155"/>
      <c r="AS852" s="155"/>
      <c r="AT852" s="155"/>
      <c r="AU852" s="155"/>
      <c r="AV852" s="155"/>
      <c r="AW852" s="155"/>
      <c r="AX852" s="155"/>
      <c r="AY852" s="155"/>
      <c r="AZ852" s="155"/>
      <c r="BA852" s="155"/>
      <c r="BB852" s="155"/>
      <c r="BC852" s="155"/>
      <c r="BD852" s="155"/>
      <c r="BE852" s="155"/>
      <c r="BF852" s="155"/>
      <c r="BG852" s="155"/>
      <c r="BH852" s="155"/>
      <c r="BI852" s="155"/>
      <c r="BJ852" s="155"/>
      <c r="BK852" s="155"/>
      <c r="BL852" s="155"/>
      <c r="BM852" s="155"/>
      <c r="BN852" s="155"/>
      <c r="BO852" s="155"/>
      <c r="BP852" s="155"/>
      <c r="BQ852" s="155"/>
      <c r="BR852" s="155"/>
      <c r="BS852" s="155"/>
      <c r="BT852" s="155"/>
      <c r="BU852" s="155"/>
      <c r="BV852" s="155"/>
      <c r="BW852" s="155"/>
      <c r="BX852" s="155"/>
      <c r="BY852" s="155"/>
      <c r="BZ852" s="155"/>
      <c r="CA852" s="155"/>
      <c r="CB852" s="155"/>
      <c r="CC852" s="155"/>
      <c r="CD852" s="155"/>
      <c r="CE852" s="155"/>
      <c r="CF852" s="155"/>
      <c r="CG852" s="155"/>
      <c r="CH852" s="155"/>
      <c r="CI852" s="10"/>
    </row>
    <row r="853" spans="1:87" x14ac:dyDescent="0.2">
      <c r="A853" s="8"/>
      <c r="B853" s="218"/>
      <c r="C853" s="218"/>
      <c r="D853" s="155"/>
      <c r="E853" s="155"/>
      <c r="F853" s="155"/>
      <c r="G853" s="155"/>
      <c r="H853" s="230"/>
      <c r="I853" s="257"/>
      <c r="J853" s="257"/>
      <c r="K853" s="218"/>
      <c r="L853" s="218"/>
      <c r="M853" s="247"/>
      <c r="N853" s="247"/>
      <c r="O853" s="247"/>
      <c r="P853" s="247"/>
      <c r="Q853" s="218"/>
      <c r="R853" s="155"/>
      <c r="S853" s="155"/>
      <c r="T853" s="155"/>
      <c r="U853" s="155"/>
      <c r="V853" s="155"/>
      <c r="W853" s="155"/>
      <c r="X853" s="155"/>
      <c r="Y853" s="155"/>
      <c r="Z853" s="155"/>
      <c r="AA853" s="155"/>
      <c r="AB853" s="155"/>
      <c r="AC853" s="155"/>
      <c r="AD853" s="155"/>
      <c r="AE853" s="155"/>
      <c r="AF853" s="155"/>
      <c r="AG853" s="155"/>
      <c r="AH853" s="155"/>
      <c r="AI853" s="155"/>
      <c r="AJ853" s="155"/>
      <c r="AK853" s="155"/>
      <c r="AL853" s="155"/>
      <c r="AM853" s="155"/>
      <c r="AN853" s="155"/>
      <c r="AO853" s="155"/>
      <c r="AP853" s="155"/>
      <c r="AQ853" s="155"/>
      <c r="AR853" s="155"/>
      <c r="AS853" s="155"/>
      <c r="AT853" s="155"/>
      <c r="AU853" s="155"/>
      <c r="AV853" s="155"/>
      <c r="AW853" s="155"/>
      <c r="AX853" s="155"/>
      <c r="AY853" s="155"/>
      <c r="AZ853" s="155"/>
      <c r="BA853" s="155"/>
      <c r="BB853" s="155"/>
      <c r="BC853" s="155"/>
      <c r="BD853" s="155"/>
      <c r="BE853" s="155"/>
      <c r="BF853" s="155"/>
      <c r="BG853" s="155"/>
      <c r="BH853" s="155"/>
      <c r="BI853" s="155"/>
      <c r="BJ853" s="155"/>
      <c r="BK853" s="155"/>
      <c r="BL853" s="155"/>
      <c r="BM853" s="155"/>
      <c r="BN853" s="155"/>
      <c r="BO853" s="155"/>
      <c r="BP853" s="155"/>
      <c r="BQ853" s="155"/>
      <c r="BR853" s="155"/>
      <c r="BS853" s="155"/>
      <c r="BT853" s="155"/>
      <c r="BU853" s="155"/>
      <c r="BV853" s="155"/>
      <c r="BW853" s="155"/>
      <c r="BX853" s="155"/>
      <c r="BY853" s="155"/>
      <c r="BZ853" s="155"/>
      <c r="CA853" s="155"/>
      <c r="CB853" s="155"/>
      <c r="CC853" s="155"/>
      <c r="CD853" s="155"/>
      <c r="CE853" s="155"/>
      <c r="CF853" s="155"/>
      <c r="CG853" s="155"/>
      <c r="CH853" s="155"/>
      <c r="CI853" s="10"/>
    </row>
    <row r="854" spans="1:87" x14ac:dyDescent="0.2">
      <c r="A854" s="8"/>
      <c r="B854" s="218"/>
      <c r="C854" s="218"/>
      <c r="D854" s="155"/>
      <c r="E854" s="155"/>
      <c r="F854" s="155"/>
      <c r="G854" s="155"/>
      <c r="H854" s="230"/>
      <c r="I854" s="257"/>
      <c r="J854" s="257"/>
      <c r="K854" s="218"/>
      <c r="L854" s="218"/>
      <c r="M854" s="247"/>
      <c r="N854" s="247"/>
      <c r="O854" s="247"/>
      <c r="P854" s="247"/>
      <c r="Q854" s="218"/>
      <c r="R854" s="155"/>
      <c r="S854" s="155"/>
      <c r="T854" s="155"/>
      <c r="U854" s="155"/>
      <c r="V854" s="155"/>
      <c r="W854" s="155"/>
      <c r="X854" s="155"/>
      <c r="Y854" s="155"/>
      <c r="Z854" s="155"/>
      <c r="AA854" s="155"/>
      <c r="AB854" s="155"/>
      <c r="AC854" s="155"/>
      <c r="AD854" s="155"/>
      <c r="AE854" s="155"/>
      <c r="AF854" s="155"/>
      <c r="AG854" s="155"/>
      <c r="AH854" s="155"/>
      <c r="AI854" s="155"/>
      <c r="AJ854" s="155"/>
      <c r="AK854" s="155"/>
      <c r="AL854" s="155"/>
      <c r="AM854" s="155"/>
      <c r="AN854" s="155"/>
      <c r="AO854" s="155"/>
      <c r="AP854" s="155"/>
      <c r="AQ854" s="155"/>
      <c r="AR854" s="155"/>
      <c r="AS854" s="155"/>
      <c r="AT854" s="155"/>
      <c r="AU854" s="155"/>
      <c r="AV854" s="155"/>
      <c r="AW854" s="155"/>
      <c r="AX854" s="155"/>
      <c r="AY854" s="155"/>
      <c r="AZ854" s="155"/>
      <c r="BA854" s="155"/>
      <c r="BB854" s="155"/>
      <c r="BC854" s="155"/>
      <c r="BD854" s="155"/>
      <c r="BE854" s="155"/>
      <c r="BF854" s="155"/>
      <c r="BG854" s="155"/>
      <c r="BH854" s="155"/>
      <c r="BI854" s="155"/>
      <c r="BJ854" s="155"/>
      <c r="BK854" s="155"/>
      <c r="BL854" s="155"/>
      <c r="BM854" s="155"/>
      <c r="BN854" s="155"/>
      <c r="BO854" s="155"/>
      <c r="BP854" s="155"/>
      <c r="BQ854" s="155"/>
      <c r="BR854" s="155"/>
      <c r="BS854" s="155"/>
      <c r="BT854" s="155"/>
      <c r="BU854" s="155"/>
      <c r="BV854" s="155"/>
      <c r="BW854" s="155"/>
      <c r="BX854" s="155"/>
      <c r="BY854" s="155"/>
      <c r="BZ854" s="155"/>
      <c r="CA854" s="155"/>
      <c r="CB854" s="155"/>
      <c r="CC854" s="155"/>
      <c r="CD854" s="155"/>
      <c r="CE854" s="155"/>
      <c r="CF854" s="155"/>
      <c r="CG854" s="155"/>
      <c r="CH854" s="155"/>
      <c r="CI854" s="10"/>
    </row>
    <row r="855" spans="1:87" x14ac:dyDescent="0.2">
      <c r="A855" s="8"/>
      <c r="B855" s="218"/>
      <c r="C855" s="218"/>
      <c r="D855" s="155"/>
      <c r="E855" s="155"/>
      <c r="F855" s="155"/>
      <c r="G855" s="155"/>
      <c r="H855" s="230"/>
      <c r="I855" s="257"/>
      <c r="J855" s="257"/>
      <c r="K855" s="218"/>
      <c r="L855" s="218"/>
      <c r="M855" s="247"/>
      <c r="N855" s="247"/>
      <c r="O855" s="247"/>
      <c r="P855" s="247"/>
      <c r="Q855" s="218"/>
      <c r="R855" s="155"/>
      <c r="S855" s="155"/>
      <c r="T855" s="155"/>
      <c r="U855" s="155"/>
      <c r="V855" s="155"/>
      <c r="W855" s="155"/>
      <c r="X855" s="155"/>
      <c r="Y855" s="155"/>
      <c r="Z855" s="155"/>
      <c r="AA855" s="155"/>
      <c r="AB855" s="155"/>
      <c r="AC855" s="155"/>
      <c r="AD855" s="155"/>
      <c r="AE855" s="155"/>
      <c r="AF855" s="155"/>
      <c r="AG855" s="155"/>
      <c r="AH855" s="155"/>
      <c r="AI855" s="155"/>
      <c r="AJ855" s="155"/>
      <c r="AK855" s="155"/>
      <c r="AL855" s="155"/>
      <c r="AM855" s="155"/>
      <c r="AN855" s="155"/>
      <c r="AO855" s="155"/>
      <c r="AP855" s="155"/>
      <c r="AQ855" s="155"/>
      <c r="AR855" s="155"/>
      <c r="AS855" s="155"/>
      <c r="AT855" s="155"/>
      <c r="AU855" s="155"/>
      <c r="AV855" s="155"/>
      <c r="AW855" s="155"/>
      <c r="AX855" s="155"/>
      <c r="AY855" s="155"/>
      <c r="AZ855" s="155"/>
      <c r="BA855" s="155"/>
      <c r="BB855" s="155"/>
      <c r="BC855" s="155"/>
      <c r="BD855" s="155"/>
      <c r="BE855" s="155"/>
      <c r="BF855" s="155"/>
      <c r="BG855" s="155"/>
      <c r="BH855" s="155"/>
      <c r="BI855" s="155"/>
      <c r="BJ855" s="155"/>
      <c r="BK855" s="155"/>
      <c r="BL855" s="155"/>
      <c r="BM855" s="155"/>
      <c r="BN855" s="155"/>
      <c r="BO855" s="155"/>
      <c r="BP855" s="155"/>
      <c r="BQ855" s="155"/>
      <c r="BR855" s="155"/>
      <c r="BS855" s="155"/>
      <c r="BT855" s="155"/>
      <c r="BU855" s="155"/>
      <c r="BV855" s="155"/>
      <c r="BW855" s="155"/>
      <c r="BX855" s="155"/>
      <c r="BY855" s="155"/>
      <c r="BZ855" s="155"/>
      <c r="CA855" s="155"/>
      <c r="CB855" s="155"/>
      <c r="CC855" s="155"/>
      <c r="CD855" s="155"/>
      <c r="CE855" s="155"/>
      <c r="CF855" s="155"/>
      <c r="CG855" s="155"/>
      <c r="CH855" s="155"/>
      <c r="CI855" s="10"/>
    </row>
    <row r="856" spans="1:87" x14ac:dyDescent="0.2">
      <c r="A856" s="8"/>
      <c r="B856" s="218"/>
      <c r="C856" s="218"/>
      <c r="D856" s="155"/>
      <c r="E856" s="155"/>
      <c r="F856" s="155"/>
      <c r="G856" s="155"/>
      <c r="H856" s="230"/>
      <c r="I856" s="257"/>
      <c r="J856" s="257"/>
      <c r="K856" s="218"/>
      <c r="L856" s="218"/>
      <c r="M856" s="247"/>
      <c r="N856" s="247"/>
      <c r="O856" s="247"/>
      <c r="P856" s="247"/>
      <c r="Q856" s="218"/>
      <c r="R856" s="155"/>
      <c r="S856" s="155"/>
      <c r="T856" s="155"/>
      <c r="U856" s="155"/>
      <c r="V856" s="155"/>
      <c r="W856" s="155"/>
      <c r="X856" s="155"/>
      <c r="Y856" s="155"/>
      <c r="Z856" s="155"/>
      <c r="AA856" s="155"/>
      <c r="AB856" s="155"/>
      <c r="AC856" s="155"/>
      <c r="AD856" s="155"/>
      <c r="AE856" s="155"/>
      <c r="AF856" s="155"/>
      <c r="AG856" s="155"/>
      <c r="AH856" s="155"/>
      <c r="AI856" s="155"/>
      <c r="AJ856" s="155"/>
      <c r="AK856" s="155"/>
      <c r="AL856" s="155"/>
      <c r="AM856" s="155"/>
      <c r="AN856" s="155"/>
      <c r="AO856" s="155"/>
      <c r="AP856" s="155"/>
      <c r="AQ856" s="155"/>
      <c r="AR856" s="155"/>
      <c r="AS856" s="155"/>
      <c r="AT856" s="155"/>
      <c r="AU856" s="155"/>
      <c r="AV856" s="155"/>
      <c r="AW856" s="155"/>
      <c r="AX856" s="155"/>
      <c r="AY856" s="155"/>
      <c r="AZ856" s="155"/>
      <c r="BA856" s="155"/>
      <c r="BB856" s="155"/>
      <c r="BC856" s="155"/>
      <c r="BD856" s="155"/>
      <c r="BE856" s="155"/>
      <c r="BF856" s="155"/>
      <c r="BG856" s="155"/>
      <c r="BH856" s="155"/>
      <c r="BI856" s="155"/>
      <c r="BJ856" s="155"/>
      <c r="BK856" s="155"/>
      <c r="BL856" s="155"/>
      <c r="BM856" s="155"/>
      <c r="BN856" s="155"/>
      <c r="BO856" s="155"/>
      <c r="BP856" s="155"/>
      <c r="BQ856" s="155"/>
      <c r="BR856" s="155"/>
      <c r="BS856" s="155"/>
      <c r="BT856" s="155"/>
      <c r="BU856" s="155"/>
      <c r="BV856" s="155"/>
      <c r="BW856" s="155"/>
      <c r="BX856" s="155"/>
      <c r="BY856" s="155"/>
      <c r="BZ856" s="155"/>
      <c r="CA856" s="155"/>
      <c r="CB856" s="155"/>
      <c r="CC856" s="155"/>
      <c r="CD856" s="155"/>
      <c r="CE856" s="155"/>
      <c r="CF856" s="155"/>
      <c r="CG856" s="155"/>
      <c r="CH856" s="155"/>
      <c r="CI856" s="10"/>
    </row>
    <row r="857" spans="1:87" x14ac:dyDescent="0.2">
      <c r="A857" s="8"/>
      <c r="B857" s="218"/>
      <c r="C857" s="218"/>
      <c r="D857" s="155"/>
      <c r="E857" s="155"/>
      <c r="F857" s="155"/>
      <c r="G857" s="155"/>
      <c r="H857" s="230"/>
      <c r="I857" s="257"/>
      <c r="J857" s="257"/>
      <c r="K857" s="218"/>
      <c r="L857" s="218"/>
      <c r="M857" s="247"/>
      <c r="N857" s="247"/>
      <c r="O857" s="247"/>
      <c r="P857" s="247"/>
      <c r="Q857" s="218"/>
      <c r="R857" s="155"/>
      <c r="S857" s="155"/>
      <c r="T857" s="155"/>
      <c r="U857" s="155"/>
      <c r="V857" s="155"/>
      <c r="W857" s="155"/>
      <c r="X857" s="155"/>
      <c r="Y857" s="155"/>
      <c r="Z857" s="155"/>
      <c r="AA857" s="155"/>
      <c r="AB857" s="155"/>
      <c r="AC857" s="155"/>
      <c r="AD857" s="155"/>
      <c r="AE857" s="155"/>
      <c r="AF857" s="155"/>
      <c r="AG857" s="155"/>
      <c r="AH857" s="155"/>
      <c r="AI857" s="155"/>
      <c r="AJ857" s="155"/>
      <c r="AK857" s="155"/>
      <c r="AL857" s="155"/>
      <c r="AM857" s="155"/>
      <c r="AN857" s="155"/>
      <c r="AO857" s="155"/>
      <c r="AP857" s="155"/>
      <c r="AQ857" s="155"/>
      <c r="AR857" s="155"/>
      <c r="AS857" s="155"/>
      <c r="AT857" s="155"/>
      <c r="AU857" s="155"/>
      <c r="AV857" s="155"/>
      <c r="AW857" s="155"/>
      <c r="AX857" s="155"/>
      <c r="AY857" s="155"/>
      <c r="AZ857" s="155"/>
      <c r="BA857" s="155"/>
      <c r="BB857" s="155"/>
      <c r="BC857" s="155"/>
      <c r="BD857" s="155"/>
      <c r="BE857" s="155"/>
      <c r="BF857" s="155"/>
      <c r="BG857" s="155"/>
      <c r="BH857" s="155"/>
      <c r="BI857" s="155"/>
      <c r="BJ857" s="155"/>
      <c r="BK857" s="155"/>
      <c r="BL857" s="155"/>
      <c r="BM857" s="155"/>
      <c r="BN857" s="155"/>
      <c r="BO857" s="155"/>
      <c r="BP857" s="155"/>
      <c r="BQ857" s="155"/>
      <c r="BR857" s="155"/>
      <c r="BS857" s="155"/>
      <c r="BT857" s="155"/>
      <c r="BU857" s="155"/>
      <c r="BV857" s="155"/>
      <c r="BW857" s="155"/>
      <c r="BX857" s="155"/>
      <c r="BY857" s="155"/>
      <c r="BZ857" s="155"/>
      <c r="CA857" s="155"/>
      <c r="CB857" s="155"/>
      <c r="CC857" s="155"/>
      <c r="CD857" s="155"/>
      <c r="CE857" s="155"/>
      <c r="CF857" s="155"/>
      <c r="CG857" s="155"/>
      <c r="CH857" s="155"/>
      <c r="CI857" s="10"/>
    </row>
    <row r="858" spans="1:87" x14ac:dyDescent="0.2">
      <c r="A858" s="8"/>
      <c r="B858" s="218"/>
      <c r="C858" s="218"/>
      <c r="D858" s="155"/>
      <c r="E858" s="155"/>
      <c r="F858" s="155"/>
      <c r="G858" s="155"/>
      <c r="H858" s="230"/>
      <c r="I858" s="257"/>
      <c r="J858" s="257"/>
      <c r="K858" s="218"/>
      <c r="L858" s="218"/>
      <c r="M858" s="247"/>
      <c r="N858" s="247"/>
      <c r="O858" s="247"/>
      <c r="P858" s="247"/>
      <c r="Q858" s="218"/>
      <c r="R858" s="155"/>
      <c r="S858" s="155"/>
      <c r="T858" s="155"/>
      <c r="U858" s="155"/>
      <c r="V858" s="155"/>
      <c r="W858" s="155"/>
      <c r="X858" s="155"/>
      <c r="Y858" s="155"/>
      <c r="Z858" s="155"/>
      <c r="AA858" s="155"/>
      <c r="AB858" s="155"/>
      <c r="AC858" s="155"/>
      <c r="AD858" s="155"/>
      <c r="AE858" s="155"/>
      <c r="AF858" s="155"/>
      <c r="AG858" s="155"/>
      <c r="AH858" s="155"/>
      <c r="AI858" s="155"/>
      <c r="AJ858" s="155"/>
      <c r="AK858" s="155"/>
      <c r="AL858" s="155"/>
      <c r="AM858" s="155"/>
      <c r="AN858" s="155"/>
      <c r="AO858" s="155"/>
      <c r="AP858" s="155"/>
      <c r="AQ858" s="155"/>
      <c r="AR858" s="155"/>
      <c r="AS858" s="155"/>
      <c r="AT858" s="155"/>
      <c r="AU858" s="155"/>
      <c r="AV858" s="155"/>
      <c r="AW858" s="155"/>
      <c r="AX858" s="155"/>
      <c r="AY858" s="155"/>
      <c r="AZ858" s="155"/>
      <c r="BA858" s="155"/>
      <c r="BB858" s="155"/>
      <c r="BC858" s="155"/>
      <c r="BD858" s="155"/>
      <c r="BE858" s="155"/>
      <c r="BF858" s="155"/>
      <c r="BG858" s="155"/>
      <c r="BH858" s="155"/>
      <c r="BI858" s="155"/>
      <c r="BJ858" s="155"/>
      <c r="BK858" s="155"/>
      <c r="BL858" s="155"/>
      <c r="BM858" s="155"/>
      <c r="BN858" s="155"/>
      <c r="BO858" s="155"/>
      <c r="BP858" s="155"/>
      <c r="BQ858" s="155"/>
      <c r="BR858" s="155"/>
      <c r="BS858" s="155"/>
      <c r="BT858" s="155"/>
      <c r="BU858" s="155"/>
      <c r="BV858" s="155"/>
      <c r="BW858" s="155"/>
      <c r="BX858" s="155"/>
      <c r="BY858" s="155"/>
      <c r="BZ858" s="155"/>
      <c r="CA858" s="155"/>
      <c r="CB858" s="155"/>
      <c r="CC858" s="155"/>
      <c r="CD858" s="155"/>
      <c r="CE858" s="155"/>
      <c r="CF858" s="155"/>
      <c r="CG858" s="155"/>
      <c r="CH858" s="155"/>
      <c r="CI858" s="10"/>
    </row>
    <row r="859" spans="1:87" x14ac:dyDescent="0.2">
      <c r="A859" s="8"/>
      <c r="B859" s="218"/>
      <c r="C859" s="218"/>
      <c r="D859" s="155"/>
      <c r="E859" s="155"/>
      <c r="F859" s="155"/>
      <c r="G859" s="155"/>
      <c r="H859" s="230"/>
      <c r="I859" s="257"/>
      <c r="J859" s="257"/>
      <c r="K859" s="218"/>
      <c r="L859" s="218"/>
      <c r="M859" s="247"/>
      <c r="N859" s="247"/>
      <c r="O859" s="247"/>
      <c r="P859" s="247"/>
      <c r="Q859" s="218"/>
      <c r="R859" s="155"/>
      <c r="S859" s="155"/>
      <c r="T859" s="155"/>
      <c r="U859" s="155"/>
      <c r="V859" s="155"/>
      <c r="W859" s="155"/>
      <c r="X859" s="155"/>
      <c r="Y859" s="155"/>
      <c r="Z859" s="155"/>
      <c r="AA859" s="155"/>
      <c r="AB859" s="155"/>
      <c r="AC859" s="155"/>
      <c r="AD859" s="155"/>
      <c r="AE859" s="155"/>
      <c r="AF859" s="155"/>
      <c r="AG859" s="155"/>
      <c r="AH859" s="155"/>
      <c r="AI859" s="155"/>
      <c r="AJ859" s="155"/>
      <c r="AK859" s="155"/>
      <c r="AL859" s="155"/>
      <c r="AM859" s="155"/>
      <c r="AN859" s="155"/>
      <c r="AO859" s="155"/>
      <c r="AP859" s="155"/>
      <c r="AQ859" s="155"/>
      <c r="AR859" s="155"/>
      <c r="AS859" s="155"/>
      <c r="AT859" s="155"/>
      <c r="AU859" s="155"/>
      <c r="AV859" s="155"/>
      <c r="AW859" s="155"/>
      <c r="AX859" s="155"/>
      <c r="AY859" s="155"/>
      <c r="AZ859" s="155"/>
      <c r="BA859" s="155"/>
      <c r="BB859" s="155"/>
      <c r="BC859" s="155"/>
      <c r="BD859" s="155"/>
      <c r="BE859" s="155"/>
      <c r="BF859" s="155"/>
      <c r="BG859" s="155"/>
      <c r="BH859" s="155"/>
      <c r="BI859" s="155"/>
      <c r="BJ859" s="155"/>
      <c r="BK859" s="155"/>
      <c r="BL859" s="155"/>
      <c r="BM859" s="155"/>
      <c r="BN859" s="155"/>
      <c r="BO859" s="155"/>
      <c r="BP859" s="155"/>
      <c r="BQ859" s="155"/>
      <c r="BR859" s="155"/>
      <c r="BS859" s="155"/>
      <c r="BT859" s="155"/>
      <c r="BU859" s="155"/>
      <c r="BV859" s="155"/>
      <c r="BW859" s="155"/>
      <c r="BX859" s="155"/>
      <c r="BY859" s="155"/>
      <c r="BZ859" s="155"/>
      <c r="CA859" s="155"/>
      <c r="CB859" s="155"/>
      <c r="CC859" s="155"/>
      <c r="CD859" s="155"/>
      <c r="CE859" s="155"/>
      <c r="CF859" s="155"/>
      <c r="CG859" s="155"/>
      <c r="CH859" s="155"/>
      <c r="CI859" s="10"/>
    </row>
    <row r="860" spans="1:87" x14ac:dyDescent="0.2">
      <c r="A860" s="8"/>
      <c r="B860" s="218"/>
      <c r="C860" s="218"/>
      <c r="D860" s="155"/>
      <c r="E860" s="155"/>
      <c r="F860" s="155"/>
      <c r="G860" s="155"/>
      <c r="H860" s="230"/>
      <c r="I860" s="257"/>
      <c r="J860" s="257"/>
      <c r="K860" s="218"/>
      <c r="L860" s="218"/>
      <c r="M860" s="247"/>
      <c r="N860" s="247"/>
      <c r="O860" s="247"/>
      <c r="P860" s="247"/>
      <c r="Q860" s="218"/>
      <c r="R860" s="155"/>
      <c r="S860" s="155"/>
      <c r="T860" s="155"/>
      <c r="U860" s="155"/>
      <c r="V860" s="155"/>
      <c r="W860" s="155"/>
      <c r="X860" s="155"/>
      <c r="Y860" s="155"/>
      <c r="Z860" s="155"/>
      <c r="AA860" s="155"/>
      <c r="AB860" s="155"/>
      <c r="AC860" s="155"/>
      <c r="AD860" s="155"/>
      <c r="AE860" s="155"/>
      <c r="AF860" s="155"/>
      <c r="AG860" s="155"/>
      <c r="AH860" s="155"/>
      <c r="AI860" s="155"/>
      <c r="AJ860" s="155"/>
      <c r="AK860" s="155"/>
      <c r="AL860" s="155"/>
      <c r="AM860" s="155"/>
      <c r="AN860" s="155"/>
      <c r="AO860" s="155"/>
      <c r="AP860" s="155"/>
      <c r="AQ860" s="155"/>
      <c r="AR860" s="155"/>
      <c r="AS860" s="155"/>
      <c r="AT860" s="155"/>
      <c r="AU860" s="155"/>
      <c r="AV860" s="155"/>
      <c r="AW860" s="155"/>
      <c r="AX860" s="155"/>
      <c r="AY860" s="155"/>
      <c r="AZ860" s="155"/>
      <c r="BA860" s="155"/>
      <c r="BB860" s="155"/>
      <c r="BC860" s="155"/>
      <c r="BD860" s="155"/>
      <c r="BE860" s="155"/>
      <c r="BF860" s="155"/>
      <c r="BG860" s="155"/>
      <c r="BH860" s="155"/>
      <c r="BI860" s="155"/>
      <c r="BJ860" s="155"/>
      <c r="BK860" s="155"/>
      <c r="BL860" s="155"/>
      <c r="BM860" s="155"/>
      <c r="BN860" s="155"/>
      <c r="BO860" s="155"/>
      <c r="BP860" s="155"/>
      <c r="BQ860" s="155"/>
      <c r="BR860" s="155"/>
      <c r="BS860" s="155"/>
      <c r="BT860" s="155"/>
      <c r="BU860" s="155"/>
      <c r="BV860" s="155"/>
      <c r="BW860" s="155"/>
      <c r="BX860" s="155"/>
      <c r="BY860" s="155"/>
      <c r="BZ860" s="155"/>
      <c r="CA860" s="155"/>
      <c r="CB860" s="155"/>
      <c r="CC860" s="155"/>
      <c r="CD860" s="155"/>
      <c r="CE860" s="155"/>
      <c r="CF860" s="155"/>
      <c r="CG860" s="155"/>
      <c r="CH860" s="155"/>
      <c r="CI860" s="10"/>
    </row>
    <row r="861" spans="1:87" x14ac:dyDescent="0.2">
      <c r="A861" s="8"/>
      <c r="B861" s="218"/>
      <c r="C861" s="218"/>
      <c r="D861" s="155"/>
      <c r="E861" s="155"/>
      <c r="F861" s="155"/>
      <c r="G861" s="155"/>
      <c r="H861" s="230"/>
      <c r="I861" s="257"/>
      <c r="J861" s="257"/>
      <c r="K861" s="218"/>
      <c r="L861" s="218"/>
      <c r="M861" s="247"/>
      <c r="N861" s="247"/>
      <c r="O861" s="247"/>
      <c r="P861" s="247"/>
      <c r="Q861" s="218"/>
      <c r="R861" s="155"/>
      <c r="S861" s="155"/>
      <c r="T861" s="155"/>
      <c r="U861" s="155"/>
      <c r="V861" s="155"/>
      <c r="W861" s="155"/>
      <c r="X861" s="155"/>
      <c r="Y861" s="155"/>
      <c r="Z861" s="155"/>
      <c r="AA861" s="155"/>
      <c r="AB861" s="155"/>
      <c r="AC861" s="155"/>
      <c r="AD861" s="155"/>
      <c r="AE861" s="155"/>
      <c r="AF861" s="155"/>
      <c r="AG861" s="155"/>
      <c r="AH861" s="155"/>
      <c r="AI861" s="155"/>
      <c r="AJ861" s="155"/>
      <c r="AK861" s="155"/>
      <c r="AL861" s="155"/>
      <c r="AM861" s="155"/>
      <c r="AN861" s="155"/>
      <c r="AO861" s="155"/>
      <c r="AP861" s="155"/>
      <c r="AQ861" s="155"/>
      <c r="AR861" s="155"/>
      <c r="AS861" s="155"/>
      <c r="AT861" s="155"/>
      <c r="AU861" s="155"/>
      <c r="AV861" s="155"/>
      <c r="AW861" s="155"/>
      <c r="AX861" s="155"/>
      <c r="AY861" s="155"/>
      <c r="AZ861" s="155"/>
      <c r="BA861" s="155"/>
      <c r="BB861" s="155"/>
      <c r="BC861" s="155"/>
      <c r="BD861" s="155"/>
      <c r="BE861" s="155"/>
      <c r="BF861" s="155"/>
      <c r="BG861" s="155"/>
      <c r="BH861" s="155"/>
      <c r="BI861" s="155"/>
      <c r="BJ861" s="155"/>
      <c r="BK861" s="155"/>
      <c r="BL861" s="155"/>
      <c r="BM861" s="155"/>
      <c r="BN861" s="155"/>
      <c r="BO861" s="155"/>
      <c r="BP861" s="155"/>
      <c r="BQ861" s="155"/>
      <c r="BR861" s="155"/>
      <c r="BS861" s="155"/>
      <c r="BT861" s="155"/>
      <c r="BU861" s="155"/>
      <c r="BV861" s="155"/>
      <c r="BW861" s="155"/>
      <c r="BX861" s="155"/>
      <c r="BY861" s="155"/>
      <c r="BZ861" s="155"/>
      <c r="CA861" s="155"/>
      <c r="CB861" s="155"/>
      <c r="CC861" s="155"/>
      <c r="CD861" s="155"/>
      <c r="CE861" s="155"/>
      <c r="CF861" s="155"/>
      <c r="CG861" s="155"/>
      <c r="CH861" s="155"/>
      <c r="CI861" s="10"/>
    </row>
    <row r="862" spans="1:87" x14ac:dyDescent="0.2">
      <c r="A862" s="8"/>
      <c r="B862" s="218"/>
      <c r="C862" s="218"/>
      <c r="D862" s="155"/>
      <c r="E862" s="155"/>
      <c r="F862" s="155"/>
      <c r="G862" s="155"/>
      <c r="H862" s="230"/>
      <c r="I862" s="257"/>
      <c r="J862" s="257"/>
      <c r="K862" s="218"/>
      <c r="L862" s="218"/>
      <c r="M862" s="247"/>
      <c r="N862" s="247"/>
      <c r="O862" s="247"/>
      <c r="P862" s="247"/>
      <c r="Q862" s="218"/>
      <c r="R862" s="155"/>
      <c r="S862" s="155"/>
      <c r="T862" s="155"/>
      <c r="U862" s="155"/>
      <c r="V862" s="155"/>
      <c r="W862" s="155"/>
      <c r="X862" s="155"/>
      <c r="Y862" s="155"/>
      <c r="Z862" s="155"/>
      <c r="AA862" s="155"/>
      <c r="AB862" s="155"/>
      <c r="AC862" s="155"/>
      <c r="AD862" s="155"/>
      <c r="AE862" s="155"/>
      <c r="AF862" s="155"/>
      <c r="AG862" s="155"/>
      <c r="AH862" s="155"/>
      <c r="AI862" s="155"/>
      <c r="AJ862" s="155"/>
      <c r="AK862" s="155"/>
      <c r="AL862" s="155"/>
      <c r="AM862" s="155"/>
      <c r="AN862" s="155"/>
      <c r="AO862" s="155"/>
      <c r="AP862" s="155"/>
      <c r="AQ862" s="155"/>
      <c r="AR862" s="155"/>
      <c r="AS862" s="155"/>
      <c r="AT862" s="155"/>
      <c r="AU862" s="155"/>
      <c r="AV862" s="155"/>
      <c r="AW862" s="155"/>
      <c r="AX862" s="155"/>
      <c r="AY862" s="155"/>
      <c r="AZ862" s="155"/>
      <c r="BA862" s="155"/>
      <c r="BB862" s="155"/>
      <c r="BC862" s="155"/>
      <c r="BD862" s="155"/>
      <c r="BE862" s="155"/>
      <c r="BF862" s="155"/>
      <c r="BG862" s="155"/>
      <c r="BH862" s="155"/>
      <c r="BI862" s="155"/>
      <c r="BJ862" s="155"/>
      <c r="BK862" s="155"/>
      <c r="BL862" s="155"/>
      <c r="BM862" s="155"/>
      <c r="BN862" s="155"/>
      <c r="BO862" s="155"/>
      <c r="BP862" s="155"/>
      <c r="BQ862" s="155"/>
      <c r="BR862" s="155"/>
      <c r="BS862" s="155"/>
      <c r="BT862" s="155"/>
      <c r="BU862" s="155"/>
      <c r="BV862" s="155"/>
      <c r="BW862" s="155"/>
      <c r="BX862" s="155"/>
      <c r="BY862" s="155"/>
      <c r="BZ862" s="155"/>
      <c r="CA862" s="155"/>
      <c r="CB862" s="155"/>
      <c r="CC862" s="155"/>
      <c r="CD862" s="155"/>
      <c r="CE862" s="155"/>
      <c r="CF862" s="155"/>
      <c r="CG862" s="155"/>
      <c r="CH862" s="155"/>
      <c r="CI862" s="10"/>
    </row>
    <row r="863" spans="1:87" x14ac:dyDescent="0.2">
      <c r="A863" s="8"/>
      <c r="B863" s="218"/>
      <c r="C863" s="218"/>
      <c r="D863" s="155"/>
      <c r="E863" s="155"/>
      <c r="F863" s="155"/>
      <c r="G863" s="155"/>
      <c r="H863" s="230"/>
      <c r="I863" s="257"/>
      <c r="J863" s="257"/>
      <c r="K863" s="218"/>
      <c r="L863" s="218"/>
      <c r="M863" s="247"/>
      <c r="N863" s="247"/>
      <c r="O863" s="247"/>
      <c r="P863" s="247"/>
      <c r="Q863" s="218"/>
      <c r="R863" s="155"/>
      <c r="S863" s="155"/>
      <c r="T863" s="155"/>
      <c r="U863" s="155"/>
      <c r="V863" s="155"/>
      <c r="W863" s="155"/>
      <c r="X863" s="155"/>
      <c r="Y863" s="155"/>
      <c r="Z863" s="155"/>
      <c r="AA863" s="155"/>
      <c r="AB863" s="155"/>
      <c r="AC863" s="155"/>
      <c r="AD863" s="155"/>
      <c r="AE863" s="155"/>
      <c r="AF863" s="155"/>
      <c r="AG863" s="155"/>
      <c r="AH863" s="155"/>
      <c r="AI863" s="155"/>
      <c r="AJ863" s="155"/>
      <c r="AK863" s="155"/>
      <c r="AL863" s="155"/>
      <c r="AM863" s="155"/>
      <c r="AN863" s="155"/>
      <c r="AO863" s="155"/>
      <c r="AP863" s="155"/>
      <c r="AQ863" s="155"/>
      <c r="AR863" s="155"/>
      <c r="AS863" s="155"/>
      <c r="AT863" s="155"/>
      <c r="AU863" s="155"/>
      <c r="AV863" s="155"/>
      <c r="AW863" s="155"/>
      <c r="AX863" s="155"/>
      <c r="AY863" s="155"/>
      <c r="AZ863" s="155"/>
      <c r="BA863" s="155"/>
      <c r="BB863" s="155"/>
      <c r="BC863" s="155"/>
      <c r="BD863" s="155"/>
      <c r="BE863" s="155"/>
      <c r="BF863" s="155"/>
      <c r="BG863" s="155"/>
      <c r="BH863" s="155"/>
      <c r="BI863" s="155"/>
      <c r="BJ863" s="155"/>
      <c r="BK863" s="155"/>
      <c r="BL863" s="155"/>
      <c r="BM863" s="155"/>
      <c r="BN863" s="155"/>
      <c r="BO863" s="155"/>
      <c r="BP863" s="155"/>
      <c r="BQ863" s="155"/>
      <c r="BR863" s="155"/>
      <c r="BS863" s="155"/>
      <c r="BT863" s="155"/>
      <c r="BU863" s="155"/>
      <c r="BV863" s="155"/>
      <c r="BW863" s="155"/>
      <c r="BX863" s="155"/>
      <c r="BY863" s="155"/>
      <c r="BZ863" s="155"/>
      <c r="CA863" s="155"/>
      <c r="CB863" s="155"/>
      <c r="CC863" s="155"/>
      <c r="CD863" s="155"/>
      <c r="CE863" s="155"/>
      <c r="CF863" s="155"/>
      <c r="CG863" s="155"/>
      <c r="CH863" s="155"/>
      <c r="CI863" s="10"/>
    </row>
    <row r="864" spans="1:87" x14ac:dyDescent="0.2">
      <c r="A864" s="8"/>
      <c r="B864" s="218"/>
      <c r="C864" s="218"/>
      <c r="D864" s="155"/>
      <c r="E864" s="155"/>
      <c r="F864" s="155"/>
      <c r="G864" s="155"/>
      <c r="H864" s="230"/>
      <c r="I864" s="257"/>
      <c r="J864" s="257"/>
      <c r="K864" s="218"/>
      <c r="L864" s="218"/>
      <c r="M864" s="247"/>
      <c r="N864" s="247"/>
      <c r="O864" s="247"/>
      <c r="P864" s="247"/>
      <c r="Q864" s="218"/>
      <c r="R864" s="155"/>
      <c r="S864" s="155"/>
      <c r="T864" s="155"/>
      <c r="U864" s="155"/>
      <c r="V864" s="155"/>
      <c r="W864" s="155"/>
      <c r="X864" s="155"/>
      <c r="Y864" s="155"/>
      <c r="Z864" s="155"/>
      <c r="AA864" s="155"/>
      <c r="AB864" s="155"/>
      <c r="AC864" s="155"/>
      <c r="AD864" s="155"/>
      <c r="AE864" s="155"/>
      <c r="AF864" s="155"/>
      <c r="AG864" s="155"/>
      <c r="AH864" s="155"/>
      <c r="AI864" s="155"/>
      <c r="AJ864" s="155"/>
      <c r="AK864" s="155"/>
      <c r="AL864" s="155"/>
      <c r="AM864" s="155"/>
      <c r="AN864" s="155"/>
      <c r="AO864" s="155"/>
      <c r="AP864" s="155"/>
      <c r="AQ864" s="155"/>
      <c r="AR864" s="155"/>
      <c r="AS864" s="155"/>
      <c r="AT864" s="155"/>
      <c r="AU864" s="155"/>
      <c r="AV864" s="155"/>
      <c r="AW864" s="155"/>
      <c r="AX864" s="155"/>
      <c r="AY864" s="155"/>
      <c r="AZ864" s="155"/>
      <c r="BA864" s="155"/>
      <c r="BB864" s="155"/>
      <c r="BC864" s="155"/>
      <c r="BD864" s="155"/>
      <c r="BE864" s="155"/>
      <c r="BF864" s="155"/>
      <c r="BG864" s="155"/>
      <c r="BH864" s="155"/>
      <c r="BI864" s="155"/>
      <c r="BJ864" s="155"/>
      <c r="BK864" s="155"/>
      <c r="BL864" s="155"/>
      <c r="BM864" s="155"/>
      <c r="BN864" s="155"/>
      <c r="BO864" s="155"/>
      <c r="BP864" s="155"/>
      <c r="BQ864" s="155"/>
      <c r="BR864" s="155"/>
      <c r="BS864" s="155"/>
      <c r="BT864" s="155"/>
      <c r="BU864" s="155"/>
      <c r="BV864" s="155"/>
      <c r="BW864" s="155"/>
      <c r="BX864" s="155"/>
      <c r="BY864" s="155"/>
      <c r="BZ864" s="155"/>
      <c r="CA864" s="155"/>
      <c r="CB864" s="155"/>
      <c r="CC864" s="155"/>
      <c r="CD864" s="155"/>
      <c r="CE864" s="155"/>
      <c r="CF864" s="155"/>
      <c r="CG864" s="155"/>
      <c r="CH864" s="155"/>
      <c r="CI864" s="10"/>
    </row>
    <row r="865" spans="1:87" x14ac:dyDescent="0.2">
      <c r="A865" s="8"/>
      <c r="B865" s="218"/>
      <c r="C865" s="218"/>
      <c r="D865" s="155"/>
      <c r="E865" s="155"/>
      <c r="F865" s="155"/>
      <c r="G865" s="155"/>
      <c r="H865" s="230"/>
      <c r="I865" s="257"/>
      <c r="J865" s="257"/>
      <c r="K865" s="218"/>
      <c r="L865" s="218"/>
      <c r="M865" s="247"/>
      <c r="N865" s="247"/>
      <c r="O865" s="247"/>
      <c r="P865" s="247"/>
      <c r="Q865" s="218"/>
      <c r="R865" s="155"/>
      <c r="S865" s="155"/>
      <c r="T865" s="155"/>
      <c r="U865" s="155"/>
      <c r="V865" s="155"/>
      <c r="W865" s="155"/>
      <c r="X865" s="155"/>
      <c r="Y865" s="155"/>
      <c r="Z865" s="155"/>
      <c r="AA865" s="155"/>
      <c r="AB865" s="155"/>
      <c r="AC865" s="155"/>
      <c r="AD865" s="155"/>
      <c r="AE865" s="155"/>
      <c r="AF865" s="155"/>
      <c r="AG865" s="155"/>
      <c r="AH865" s="155"/>
      <c r="AI865" s="155"/>
      <c r="AJ865" s="155"/>
      <c r="AK865" s="155"/>
      <c r="AL865" s="155"/>
      <c r="AM865" s="155"/>
      <c r="AN865" s="155"/>
      <c r="AO865" s="155"/>
      <c r="AP865" s="155"/>
      <c r="AQ865" s="155"/>
      <c r="AR865" s="155"/>
      <c r="AS865" s="155"/>
      <c r="AT865" s="155"/>
      <c r="AU865" s="155"/>
      <c r="AV865" s="155"/>
      <c r="AW865" s="155"/>
      <c r="AX865" s="155"/>
      <c r="AY865" s="155"/>
      <c r="AZ865" s="155"/>
      <c r="BA865" s="155"/>
      <c r="BB865" s="155"/>
      <c r="BC865" s="155"/>
      <c r="BD865" s="155"/>
      <c r="BE865" s="155"/>
      <c r="BF865" s="155"/>
      <c r="BG865" s="155"/>
      <c r="BH865" s="155"/>
      <c r="BI865" s="155"/>
      <c r="BJ865" s="155"/>
      <c r="BK865" s="155"/>
      <c r="BL865" s="155"/>
      <c r="BM865" s="155"/>
      <c r="BN865" s="155"/>
      <c r="BO865" s="155"/>
      <c r="BP865" s="155"/>
      <c r="BQ865" s="155"/>
      <c r="BR865" s="155"/>
      <c r="BS865" s="155"/>
      <c r="BT865" s="155"/>
      <c r="BU865" s="155"/>
      <c r="BV865" s="155"/>
      <c r="BW865" s="155"/>
      <c r="BX865" s="155"/>
      <c r="BY865" s="155"/>
      <c r="BZ865" s="155"/>
      <c r="CA865" s="155"/>
      <c r="CB865" s="155"/>
      <c r="CC865" s="155"/>
      <c r="CD865" s="155"/>
      <c r="CE865" s="155"/>
      <c r="CF865" s="155"/>
      <c r="CG865" s="155"/>
      <c r="CH865" s="155"/>
      <c r="CI865" s="10"/>
    </row>
    <row r="866" spans="1:87" x14ac:dyDescent="0.2">
      <c r="A866" s="8"/>
      <c r="B866" s="218"/>
      <c r="C866" s="218"/>
      <c r="D866" s="155"/>
      <c r="E866" s="155"/>
      <c r="F866" s="155"/>
      <c r="G866" s="155"/>
      <c r="H866" s="230"/>
      <c r="I866" s="257"/>
      <c r="J866" s="257"/>
      <c r="K866" s="218"/>
      <c r="L866" s="218"/>
      <c r="M866" s="247"/>
      <c r="N866" s="247"/>
      <c r="O866" s="247"/>
      <c r="P866" s="247"/>
      <c r="Q866" s="218"/>
      <c r="R866" s="155"/>
      <c r="S866" s="155"/>
      <c r="T866" s="155"/>
      <c r="U866" s="155"/>
      <c r="V866" s="155"/>
      <c r="W866" s="155"/>
      <c r="X866" s="155"/>
      <c r="Y866" s="155"/>
      <c r="Z866" s="155"/>
      <c r="AA866" s="155"/>
      <c r="AB866" s="155"/>
      <c r="AC866" s="155"/>
      <c r="AD866" s="155"/>
      <c r="AE866" s="155"/>
      <c r="AF866" s="155"/>
      <c r="AG866" s="155"/>
      <c r="AH866" s="155"/>
      <c r="AI866" s="155"/>
      <c r="AJ866" s="155"/>
      <c r="AK866" s="155"/>
      <c r="AL866" s="155"/>
      <c r="AM866" s="155"/>
      <c r="AN866" s="155"/>
      <c r="AO866" s="155"/>
      <c r="AP866" s="155"/>
      <c r="AQ866" s="155"/>
      <c r="AR866" s="155"/>
      <c r="AS866" s="155"/>
      <c r="AT866" s="155"/>
      <c r="AU866" s="155"/>
      <c r="AV866" s="155"/>
      <c r="AW866" s="155"/>
      <c r="AX866" s="155"/>
      <c r="AY866" s="155"/>
      <c r="AZ866" s="155"/>
      <c r="BA866" s="155"/>
      <c r="BB866" s="155"/>
      <c r="BC866" s="155"/>
      <c r="BD866" s="155"/>
      <c r="BE866" s="155"/>
      <c r="BF866" s="155"/>
      <c r="BG866" s="155"/>
      <c r="BH866" s="155"/>
      <c r="BI866" s="155"/>
      <c r="BJ866" s="155"/>
      <c r="BK866" s="155"/>
      <c r="BL866" s="155"/>
      <c r="BM866" s="155"/>
      <c r="BN866" s="155"/>
      <c r="BO866" s="155"/>
      <c r="BP866" s="155"/>
      <c r="BQ866" s="155"/>
      <c r="BR866" s="155"/>
      <c r="BS866" s="155"/>
      <c r="BT866" s="155"/>
      <c r="BU866" s="155"/>
      <c r="BV866" s="155"/>
      <c r="BW866" s="155"/>
      <c r="BX866" s="155"/>
      <c r="BY866" s="155"/>
      <c r="BZ866" s="155"/>
      <c r="CA866" s="155"/>
      <c r="CB866" s="155"/>
      <c r="CC866" s="155"/>
      <c r="CD866" s="155"/>
      <c r="CE866" s="155"/>
      <c r="CF866" s="155"/>
      <c r="CG866" s="155"/>
      <c r="CH866" s="155"/>
      <c r="CI866" s="10"/>
    </row>
    <row r="867" spans="1:87" x14ac:dyDescent="0.2">
      <c r="A867" s="8"/>
      <c r="B867" s="218"/>
      <c r="C867" s="218"/>
      <c r="D867" s="155"/>
      <c r="E867" s="155"/>
      <c r="F867" s="155"/>
      <c r="G867" s="155"/>
      <c r="H867" s="230"/>
      <c r="I867" s="257"/>
      <c r="J867" s="257"/>
      <c r="K867" s="218"/>
      <c r="L867" s="218"/>
      <c r="M867" s="247"/>
      <c r="N867" s="247"/>
      <c r="O867" s="247"/>
      <c r="P867" s="247"/>
      <c r="Q867" s="218"/>
      <c r="R867" s="155"/>
      <c r="S867" s="155"/>
      <c r="T867" s="155"/>
      <c r="U867" s="155"/>
      <c r="V867" s="155"/>
      <c r="W867" s="155"/>
      <c r="X867" s="155"/>
      <c r="Y867" s="155"/>
      <c r="Z867" s="155"/>
      <c r="AA867" s="155"/>
      <c r="AB867" s="155"/>
      <c r="AC867" s="155"/>
      <c r="AD867" s="155"/>
      <c r="AE867" s="155"/>
      <c r="AF867" s="155"/>
      <c r="AG867" s="155"/>
      <c r="AH867" s="155"/>
      <c r="AI867" s="155"/>
      <c r="AJ867" s="155"/>
      <c r="AK867" s="155"/>
      <c r="AL867" s="155"/>
      <c r="AM867" s="155"/>
      <c r="AN867" s="155"/>
      <c r="AO867" s="155"/>
      <c r="AP867" s="155"/>
      <c r="AQ867" s="155"/>
      <c r="AR867" s="155"/>
      <c r="AS867" s="155"/>
      <c r="AT867" s="155"/>
      <c r="AU867" s="155"/>
      <c r="AV867" s="155"/>
      <c r="AW867" s="155"/>
      <c r="AX867" s="155"/>
      <c r="AY867" s="155"/>
      <c r="AZ867" s="155"/>
      <c r="BA867" s="155"/>
      <c r="BB867" s="155"/>
      <c r="BC867" s="155"/>
      <c r="BD867" s="155"/>
      <c r="BE867" s="155"/>
      <c r="BF867" s="155"/>
      <c r="BG867" s="155"/>
      <c r="BH867" s="155"/>
      <c r="BI867" s="155"/>
      <c r="BJ867" s="155"/>
      <c r="BK867" s="155"/>
      <c r="BL867" s="155"/>
      <c r="BM867" s="155"/>
      <c r="BN867" s="155"/>
      <c r="BO867" s="155"/>
      <c r="BP867" s="155"/>
      <c r="BQ867" s="155"/>
      <c r="BR867" s="155"/>
      <c r="BS867" s="155"/>
      <c r="BT867" s="155"/>
      <c r="BU867" s="155"/>
      <c r="BV867" s="155"/>
      <c r="BW867" s="155"/>
      <c r="BX867" s="155"/>
      <c r="BY867" s="155"/>
      <c r="BZ867" s="155"/>
      <c r="CA867" s="155"/>
      <c r="CB867" s="155"/>
      <c r="CC867" s="155"/>
      <c r="CD867" s="155"/>
      <c r="CE867" s="155"/>
      <c r="CF867" s="155"/>
      <c r="CG867" s="155"/>
      <c r="CH867" s="155"/>
      <c r="CI867" s="10"/>
    </row>
    <row r="868" spans="1:87" x14ac:dyDescent="0.2">
      <c r="A868" s="8"/>
      <c r="B868" s="218"/>
      <c r="C868" s="218"/>
      <c r="D868" s="155"/>
      <c r="E868" s="155"/>
      <c r="F868" s="155"/>
      <c r="G868" s="155"/>
      <c r="H868" s="230"/>
      <c r="I868" s="257"/>
      <c r="J868" s="257"/>
      <c r="K868" s="218"/>
      <c r="L868" s="218"/>
      <c r="M868" s="247"/>
      <c r="N868" s="247"/>
      <c r="O868" s="247"/>
      <c r="P868" s="247"/>
      <c r="Q868" s="218"/>
      <c r="R868" s="155"/>
      <c r="S868" s="155"/>
      <c r="T868" s="155"/>
      <c r="U868" s="155"/>
      <c r="V868" s="155"/>
      <c r="W868" s="155"/>
      <c r="X868" s="155"/>
      <c r="Y868" s="155"/>
      <c r="Z868" s="155"/>
      <c r="AA868" s="155"/>
      <c r="AB868" s="155"/>
      <c r="AC868" s="155"/>
      <c r="AD868" s="155"/>
      <c r="AE868" s="155"/>
      <c r="AF868" s="155"/>
      <c r="AG868" s="155"/>
      <c r="AH868" s="155"/>
      <c r="AI868" s="155"/>
      <c r="AJ868" s="155"/>
      <c r="AK868" s="155"/>
      <c r="AL868" s="155"/>
      <c r="AM868" s="155"/>
      <c r="AN868" s="155"/>
      <c r="AO868" s="155"/>
      <c r="AP868" s="155"/>
      <c r="AQ868" s="155"/>
      <c r="AR868" s="155"/>
      <c r="AS868" s="155"/>
      <c r="AT868" s="155"/>
      <c r="AU868" s="155"/>
      <c r="AV868" s="155"/>
      <c r="AW868" s="155"/>
      <c r="AX868" s="155"/>
      <c r="AY868" s="155"/>
      <c r="AZ868" s="155"/>
      <c r="BA868" s="155"/>
      <c r="BB868" s="155"/>
      <c r="BC868" s="155"/>
      <c r="BD868" s="155"/>
      <c r="BE868" s="155"/>
      <c r="BF868" s="155"/>
      <c r="BG868" s="155"/>
      <c r="BH868" s="155"/>
      <c r="BI868" s="155"/>
      <c r="BJ868" s="155"/>
      <c r="BK868" s="155"/>
      <c r="BL868" s="155"/>
      <c r="BM868" s="155"/>
      <c r="BN868" s="155"/>
      <c r="BO868" s="155"/>
      <c r="BP868" s="155"/>
      <c r="BQ868" s="155"/>
      <c r="BR868" s="155"/>
      <c r="BS868" s="155"/>
      <c r="BT868" s="155"/>
      <c r="BU868" s="155"/>
      <c r="BV868" s="155"/>
      <c r="BW868" s="155"/>
      <c r="BX868" s="155"/>
      <c r="BY868" s="155"/>
      <c r="BZ868" s="155"/>
      <c r="CA868" s="155"/>
      <c r="CB868" s="155"/>
      <c r="CC868" s="155"/>
      <c r="CD868" s="155"/>
      <c r="CE868" s="155"/>
      <c r="CF868" s="155"/>
      <c r="CG868" s="155"/>
      <c r="CH868" s="155"/>
      <c r="CI868" s="10"/>
    </row>
    <row r="869" spans="1:87" x14ac:dyDescent="0.2">
      <c r="A869" s="8"/>
      <c r="B869" s="218"/>
      <c r="C869" s="218"/>
      <c r="D869" s="155"/>
      <c r="E869" s="155"/>
      <c r="F869" s="155"/>
      <c r="G869" s="155"/>
      <c r="H869" s="230"/>
      <c r="I869" s="257"/>
      <c r="J869" s="257"/>
      <c r="K869" s="218"/>
      <c r="L869" s="218"/>
      <c r="M869" s="247"/>
      <c r="N869" s="247"/>
      <c r="O869" s="247"/>
      <c r="P869" s="247"/>
      <c r="Q869" s="218"/>
      <c r="R869" s="155"/>
      <c r="S869" s="155"/>
      <c r="T869" s="155"/>
      <c r="U869" s="155"/>
      <c r="V869" s="155"/>
      <c r="W869" s="155"/>
      <c r="X869" s="155"/>
      <c r="Y869" s="155"/>
      <c r="Z869" s="155"/>
      <c r="AA869" s="155"/>
      <c r="AB869" s="155"/>
      <c r="AC869" s="155"/>
      <c r="AD869" s="155"/>
      <c r="AE869" s="155"/>
      <c r="AF869" s="155"/>
      <c r="AG869" s="155"/>
      <c r="AH869" s="155"/>
      <c r="AI869" s="155"/>
      <c r="AJ869" s="155"/>
      <c r="AK869" s="155"/>
      <c r="AL869" s="155"/>
      <c r="AM869" s="155"/>
      <c r="AN869" s="155"/>
      <c r="AO869" s="155"/>
      <c r="AP869" s="155"/>
      <c r="AQ869" s="155"/>
      <c r="AR869" s="155"/>
      <c r="AS869" s="155"/>
      <c r="AT869" s="155"/>
      <c r="AU869" s="155"/>
      <c r="AV869" s="155"/>
      <c r="AW869" s="155"/>
      <c r="AX869" s="155"/>
      <c r="AY869" s="155"/>
      <c r="AZ869" s="155"/>
      <c r="BA869" s="155"/>
      <c r="BB869" s="155"/>
      <c r="BC869" s="155"/>
      <c r="BD869" s="155"/>
      <c r="BE869" s="155"/>
      <c r="BF869" s="155"/>
      <c r="BG869" s="155"/>
      <c r="BH869" s="155"/>
      <c r="BI869" s="155"/>
      <c r="BJ869" s="155"/>
      <c r="BK869" s="155"/>
      <c r="BL869" s="155"/>
      <c r="BM869" s="155"/>
      <c r="BN869" s="155"/>
      <c r="BO869" s="155"/>
      <c r="BP869" s="155"/>
      <c r="BQ869" s="155"/>
      <c r="BR869" s="155"/>
      <c r="BS869" s="155"/>
      <c r="BT869" s="155"/>
      <c r="BU869" s="155"/>
      <c r="BV869" s="155"/>
      <c r="BW869" s="155"/>
      <c r="BX869" s="155"/>
      <c r="BY869" s="155"/>
      <c r="BZ869" s="155"/>
      <c r="CA869" s="155"/>
      <c r="CB869" s="155"/>
      <c r="CC869" s="155"/>
      <c r="CD869" s="155"/>
      <c r="CE869" s="155"/>
      <c r="CF869" s="155"/>
      <c r="CG869" s="155"/>
      <c r="CH869" s="155"/>
      <c r="CI869" s="10"/>
    </row>
    <row r="870" spans="1:87" x14ac:dyDescent="0.2">
      <c r="A870" s="8"/>
      <c r="B870" s="218"/>
      <c r="C870" s="218"/>
      <c r="D870" s="155"/>
      <c r="E870" s="155"/>
      <c r="F870" s="155"/>
      <c r="G870" s="155"/>
      <c r="H870" s="230"/>
      <c r="I870" s="257"/>
      <c r="J870" s="257"/>
      <c r="K870" s="218"/>
      <c r="L870" s="218"/>
      <c r="M870" s="247"/>
      <c r="N870" s="247"/>
      <c r="O870" s="247"/>
      <c r="P870" s="247"/>
      <c r="Q870" s="218"/>
      <c r="R870" s="155"/>
      <c r="S870" s="155"/>
      <c r="T870" s="155"/>
      <c r="U870" s="155"/>
      <c r="V870" s="155"/>
      <c r="W870" s="155"/>
      <c r="X870" s="155"/>
      <c r="Y870" s="155"/>
      <c r="Z870" s="155"/>
      <c r="AA870" s="155"/>
      <c r="AB870" s="155"/>
      <c r="AC870" s="155"/>
      <c r="AD870" s="155"/>
      <c r="AE870" s="155"/>
      <c r="AF870" s="155"/>
      <c r="AG870" s="155"/>
      <c r="AH870" s="155"/>
      <c r="AI870" s="155"/>
      <c r="AJ870" s="155"/>
      <c r="AK870" s="155"/>
      <c r="AL870" s="155"/>
      <c r="AM870" s="155"/>
      <c r="AN870" s="155"/>
      <c r="AO870" s="155"/>
      <c r="AP870" s="155"/>
      <c r="AQ870" s="155"/>
      <c r="AR870" s="155"/>
      <c r="AS870" s="155"/>
      <c r="AT870" s="155"/>
      <c r="AU870" s="155"/>
      <c r="AV870" s="155"/>
      <c r="AW870" s="155"/>
      <c r="AX870" s="155"/>
      <c r="AY870" s="155"/>
      <c r="AZ870" s="155"/>
      <c r="BA870" s="155"/>
      <c r="BB870" s="155"/>
      <c r="BC870" s="155"/>
      <c r="BD870" s="155"/>
      <c r="BE870" s="155"/>
      <c r="BF870" s="155"/>
      <c r="BG870" s="155"/>
      <c r="BH870" s="155"/>
      <c r="BI870" s="155"/>
      <c r="BJ870" s="155"/>
      <c r="BK870" s="155"/>
      <c r="BL870" s="155"/>
      <c r="BM870" s="155"/>
      <c r="BN870" s="155"/>
      <c r="BO870" s="155"/>
      <c r="BP870" s="155"/>
      <c r="BQ870" s="155"/>
      <c r="BR870" s="155"/>
      <c r="BS870" s="155"/>
      <c r="BT870" s="155"/>
      <c r="BU870" s="155"/>
      <c r="BV870" s="155"/>
      <c r="BW870" s="155"/>
      <c r="BX870" s="155"/>
      <c r="BY870" s="155"/>
      <c r="BZ870" s="155"/>
      <c r="CA870" s="155"/>
      <c r="CB870" s="155"/>
      <c r="CC870" s="155"/>
      <c r="CD870" s="155"/>
      <c r="CE870" s="155"/>
      <c r="CF870" s="155"/>
      <c r="CG870" s="155"/>
      <c r="CH870" s="155"/>
      <c r="CI870" s="10"/>
    </row>
    <row r="871" spans="1:87" x14ac:dyDescent="0.2">
      <c r="A871" s="8"/>
      <c r="B871" s="218"/>
      <c r="C871" s="218"/>
      <c r="D871" s="155"/>
      <c r="E871" s="155"/>
      <c r="F871" s="155"/>
      <c r="G871" s="155"/>
      <c r="H871" s="230"/>
      <c r="I871" s="257"/>
      <c r="J871" s="257"/>
      <c r="K871" s="218"/>
      <c r="L871" s="218"/>
      <c r="M871" s="247"/>
      <c r="N871" s="247"/>
      <c r="O871" s="247"/>
      <c r="P871" s="247"/>
      <c r="Q871" s="218"/>
      <c r="R871" s="155"/>
      <c r="S871" s="155"/>
      <c r="T871" s="155"/>
      <c r="U871" s="155"/>
      <c r="V871" s="155"/>
      <c r="W871" s="155"/>
      <c r="X871" s="155"/>
      <c r="Y871" s="155"/>
      <c r="Z871" s="155"/>
      <c r="AA871" s="155"/>
      <c r="AB871" s="155"/>
      <c r="AC871" s="155"/>
      <c r="AD871" s="155"/>
      <c r="AE871" s="155"/>
      <c r="AF871" s="155"/>
      <c r="AG871" s="155"/>
      <c r="AH871" s="155"/>
      <c r="AI871" s="155"/>
      <c r="AJ871" s="155"/>
      <c r="AK871" s="155"/>
      <c r="AL871" s="155"/>
      <c r="AM871" s="155"/>
      <c r="AN871" s="155"/>
      <c r="AO871" s="155"/>
      <c r="AP871" s="155"/>
      <c r="AQ871" s="155"/>
      <c r="AR871" s="155"/>
      <c r="AS871" s="155"/>
      <c r="AT871" s="155"/>
      <c r="AU871" s="155"/>
      <c r="AV871" s="155"/>
      <c r="AW871" s="155"/>
      <c r="AX871" s="155"/>
      <c r="AY871" s="155"/>
      <c r="AZ871" s="155"/>
      <c r="BA871" s="155"/>
      <c r="BB871" s="155"/>
      <c r="BC871" s="155"/>
      <c r="BD871" s="155"/>
      <c r="BE871" s="155"/>
      <c r="BF871" s="155"/>
      <c r="BG871" s="155"/>
      <c r="BH871" s="155"/>
      <c r="BI871" s="155"/>
      <c r="BJ871" s="155"/>
      <c r="BK871" s="155"/>
      <c r="BL871" s="155"/>
      <c r="BM871" s="155"/>
      <c r="BN871" s="155"/>
      <c r="BO871" s="155"/>
      <c r="BP871" s="155"/>
      <c r="BQ871" s="155"/>
      <c r="BR871" s="155"/>
      <c r="BS871" s="155"/>
      <c r="BT871" s="155"/>
      <c r="BU871" s="155"/>
      <c r="BV871" s="155"/>
      <c r="BW871" s="155"/>
      <c r="BX871" s="155"/>
      <c r="BY871" s="155"/>
      <c r="BZ871" s="155"/>
      <c r="CA871" s="155"/>
      <c r="CB871" s="155"/>
      <c r="CC871" s="155"/>
      <c r="CD871" s="155"/>
      <c r="CE871" s="155"/>
      <c r="CF871" s="155"/>
      <c r="CG871" s="155"/>
      <c r="CH871" s="155"/>
      <c r="CI871" s="10"/>
    </row>
    <row r="872" spans="1:87" x14ac:dyDescent="0.2">
      <c r="A872" s="8"/>
      <c r="B872" s="218"/>
      <c r="C872" s="218"/>
      <c r="D872" s="155"/>
      <c r="E872" s="155"/>
      <c r="F872" s="155"/>
      <c r="G872" s="155"/>
      <c r="H872" s="230"/>
      <c r="I872" s="257"/>
      <c r="J872" s="257"/>
      <c r="K872" s="218"/>
      <c r="L872" s="218"/>
      <c r="M872" s="247"/>
      <c r="N872" s="247"/>
      <c r="O872" s="247"/>
      <c r="P872" s="247"/>
      <c r="Q872" s="218"/>
      <c r="R872" s="155"/>
      <c r="S872" s="155"/>
      <c r="T872" s="155"/>
      <c r="U872" s="155"/>
      <c r="V872" s="155"/>
      <c r="W872" s="155"/>
      <c r="X872" s="155"/>
      <c r="Y872" s="155"/>
      <c r="Z872" s="155"/>
      <c r="AA872" s="155"/>
      <c r="AB872" s="155"/>
      <c r="AC872" s="155"/>
      <c r="AD872" s="155"/>
      <c r="AE872" s="155"/>
      <c r="AF872" s="155"/>
      <c r="AG872" s="155"/>
      <c r="AH872" s="155"/>
      <c r="AI872" s="155"/>
      <c r="AJ872" s="155"/>
      <c r="AK872" s="155"/>
      <c r="AL872" s="155"/>
      <c r="AM872" s="155"/>
      <c r="AN872" s="155"/>
      <c r="AO872" s="155"/>
      <c r="AP872" s="155"/>
      <c r="AQ872" s="155"/>
      <c r="AR872" s="155"/>
      <c r="AS872" s="155"/>
      <c r="AT872" s="155"/>
      <c r="AU872" s="155"/>
      <c r="AV872" s="155"/>
      <c r="AW872" s="155"/>
      <c r="AX872" s="155"/>
      <c r="AY872" s="155"/>
      <c r="AZ872" s="155"/>
      <c r="BA872" s="155"/>
      <c r="BB872" s="155"/>
      <c r="BC872" s="155"/>
      <c r="BD872" s="155"/>
      <c r="BE872" s="155"/>
      <c r="BF872" s="155"/>
      <c r="BG872" s="155"/>
      <c r="BH872" s="155"/>
      <c r="BI872" s="155"/>
      <c r="BJ872" s="155"/>
      <c r="BK872" s="155"/>
      <c r="BL872" s="155"/>
      <c r="BM872" s="155"/>
      <c r="BN872" s="155"/>
      <c r="BO872" s="155"/>
      <c r="BP872" s="155"/>
      <c r="BQ872" s="155"/>
      <c r="BR872" s="155"/>
      <c r="BS872" s="155"/>
      <c r="BT872" s="155"/>
      <c r="BU872" s="155"/>
      <c r="BV872" s="155"/>
      <c r="BW872" s="155"/>
      <c r="BX872" s="155"/>
      <c r="BY872" s="155"/>
      <c r="BZ872" s="155"/>
      <c r="CA872" s="155"/>
      <c r="CB872" s="155"/>
      <c r="CC872" s="155"/>
      <c r="CD872" s="155"/>
      <c r="CE872" s="155"/>
      <c r="CF872" s="155"/>
      <c r="CG872" s="155"/>
      <c r="CH872" s="155"/>
      <c r="CI872" s="10"/>
    </row>
    <row r="873" spans="1:87" x14ac:dyDescent="0.2">
      <c r="A873" s="8"/>
      <c r="B873" s="218"/>
      <c r="C873" s="218"/>
      <c r="D873" s="155"/>
      <c r="E873" s="155"/>
      <c r="F873" s="155"/>
      <c r="G873" s="155"/>
      <c r="H873" s="230"/>
      <c r="I873" s="257"/>
      <c r="J873" s="257"/>
      <c r="K873" s="218"/>
      <c r="L873" s="218"/>
      <c r="M873" s="247"/>
      <c r="N873" s="247"/>
      <c r="O873" s="247"/>
      <c r="P873" s="247"/>
      <c r="Q873" s="218"/>
      <c r="R873" s="155"/>
      <c r="S873" s="155"/>
      <c r="T873" s="155"/>
      <c r="U873" s="155"/>
      <c r="V873" s="155"/>
      <c r="W873" s="155"/>
      <c r="X873" s="155"/>
      <c r="Y873" s="155"/>
      <c r="Z873" s="155"/>
      <c r="AA873" s="155"/>
      <c r="AB873" s="155"/>
      <c r="AC873" s="155"/>
      <c r="AD873" s="155"/>
      <c r="AE873" s="155"/>
      <c r="AF873" s="155"/>
      <c r="AG873" s="155"/>
      <c r="AH873" s="155"/>
      <c r="AI873" s="155"/>
      <c r="AJ873" s="155"/>
      <c r="AK873" s="155"/>
      <c r="AL873" s="155"/>
      <c r="AM873" s="155"/>
      <c r="AN873" s="155"/>
      <c r="AO873" s="155"/>
      <c r="AP873" s="155"/>
      <c r="AQ873" s="155"/>
      <c r="AR873" s="155"/>
      <c r="AS873" s="155"/>
      <c r="AT873" s="155"/>
      <c r="AU873" s="155"/>
      <c r="AV873" s="155"/>
      <c r="AW873" s="155"/>
      <c r="AX873" s="155"/>
      <c r="AY873" s="155"/>
      <c r="AZ873" s="155"/>
      <c r="BA873" s="155"/>
      <c r="BB873" s="155"/>
      <c r="BC873" s="155"/>
      <c r="BD873" s="155"/>
      <c r="BE873" s="155"/>
      <c r="BF873" s="155"/>
      <c r="BG873" s="155"/>
      <c r="BH873" s="155"/>
      <c r="BI873" s="155"/>
      <c r="BJ873" s="155"/>
      <c r="BK873" s="155"/>
      <c r="BL873" s="155"/>
      <c r="BM873" s="155"/>
      <c r="BN873" s="155"/>
      <c r="BO873" s="155"/>
      <c r="BP873" s="155"/>
      <c r="BQ873" s="155"/>
      <c r="BR873" s="155"/>
      <c r="BS873" s="155"/>
      <c r="BT873" s="155"/>
      <c r="BU873" s="155"/>
      <c r="BV873" s="155"/>
      <c r="BW873" s="155"/>
      <c r="BX873" s="155"/>
      <c r="BY873" s="155"/>
      <c r="BZ873" s="155"/>
      <c r="CA873" s="155"/>
      <c r="CB873" s="155"/>
      <c r="CC873" s="155"/>
      <c r="CD873" s="155"/>
      <c r="CE873" s="155"/>
      <c r="CF873" s="155"/>
      <c r="CG873" s="155"/>
      <c r="CH873" s="155"/>
      <c r="CI873" s="10"/>
    </row>
    <row r="874" spans="1:87" x14ac:dyDescent="0.2">
      <c r="A874" s="8"/>
      <c r="B874" s="218"/>
      <c r="C874" s="218"/>
      <c r="D874" s="155"/>
      <c r="E874" s="155"/>
      <c r="F874" s="155"/>
      <c r="G874" s="155"/>
      <c r="H874" s="230"/>
      <c r="I874" s="257"/>
      <c r="J874" s="257"/>
      <c r="K874" s="218"/>
      <c r="L874" s="218"/>
      <c r="M874" s="247"/>
      <c r="N874" s="247"/>
      <c r="O874" s="247"/>
      <c r="P874" s="247"/>
      <c r="Q874" s="218"/>
      <c r="R874" s="155"/>
      <c r="S874" s="155"/>
      <c r="T874" s="155"/>
      <c r="U874" s="155"/>
      <c r="V874" s="155"/>
      <c r="W874" s="155"/>
      <c r="X874" s="155"/>
      <c r="Y874" s="155"/>
      <c r="Z874" s="155"/>
      <c r="AA874" s="155"/>
      <c r="AB874" s="155"/>
      <c r="AC874" s="155"/>
      <c r="AD874" s="155"/>
      <c r="AE874" s="155"/>
      <c r="AF874" s="155"/>
      <c r="AG874" s="155"/>
      <c r="AH874" s="155"/>
      <c r="AI874" s="155"/>
      <c r="AJ874" s="155"/>
      <c r="AK874" s="155"/>
      <c r="AL874" s="155"/>
      <c r="AM874" s="155"/>
      <c r="AN874" s="155"/>
      <c r="AO874" s="155"/>
      <c r="AP874" s="155"/>
      <c r="AQ874" s="155"/>
      <c r="AR874" s="155"/>
      <c r="AS874" s="155"/>
      <c r="AT874" s="155"/>
      <c r="AU874" s="155"/>
      <c r="AV874" s="155"/>
      <c r="AW874" s="155"/>
      <c r="AX874" s="155"/>
      <c r="AY874" s="155"/>
      <c r="AZ874" s="155"/>
      <c r="BA874" s="155"/>
      <c r="BB874" s="155"/>
      <c r="BC874" s="155"/>
      <c r="BD874" s="155"/>
      <c r="BE874" s="155"/>
      <c r="BF874" s="155"/>
      <c r="BG874" s="155"/>
      <c r="BH874" s="155"/>
      <c r="BI874" s="155"/>
      <c r="BJ874" s="155"/>
      <c r="BK874" s="155"/>
      <c r="BL874" s="155"/>
      <c r="BM874" s="155"/>
      <c r="BN874" s="155"/>
      <c r="BO874" s="155"/>
      <c r="BP874" s="155"/>
      <c r="BQ874" s="155"/>
      <c r="BR874" s="155"/>
      <c r="BS874" s="155"/>
      <c r="BT874" s="155"/>
      <c r="BU874" s="155"/>
      <c r="BV874" s="155"/>
      <c r="BW874" s="155"/>
      <c r="BX874" s="155"/>
      <c r="BY874" s="155"/>
      <c r="BZ874" s="155"/>
      <c r="CA874" s="155"/>
      <c r="CB874" s="155"/>
      <c r="CC874" s="155"/>
      <c r="CD874" s="155"/>
      <c r="CE874" s="155"/>
      <c r="CF874" s="155"/>
      <c r="CG874" s="155"/>
      <c r="CH874" s="155"/>
      <c r="CI874" s="10"/>
    </row>
    <row r="875" spans="1:87" x14ac:dyDescent="0.2">
      <c r="A875" s="8"/>
      <c r="B875" s="218"/>
      <c r="C875" s="218"/>
      <c r="D875" s="155"/>
      <c r="E875" s="155"/>
      <c r="F875" s="155"/>
      <c r="G875" s="155"/>
      <c r="H875" s="230"/>
      <c r="I875" s="257"/>
      <c r="J875" s="257"/>
      <c r="K875" s="218"/>
      <c r="L875" s="218"/>
      <c r="M875" s="247"/>
      <c r="N875" s="247"/>
      <c r="O875" s="247"/>
      <c r="P875" s="247"/>
      <c r="Q875" s="218"/>
      <c r="R875" s="155"/>
      <c r="S875" s="155"/>
      <c r="T875" s="155"/>
      <c r="U875" s="155"/>
      <c r="V875" s="155"/>
      <c r="W875" s="155"/>
      <c r="X875" s="155"/>
      <c r="Y875" s="155"/>
      <c r="Z875" s="155"/>
      <c r="AA875" s="155"/>
      <c r="AB875" s="155"/>
      <c r="AC875" s="155"/>
      <c r="AD875" s="155"/>
      <c r="AE875" s="155"/>
      <c r="AF875" s="155"/>
      <c r="AG875" s="155"/>
      <c r="AH875" s="155"/>
      <c r="AI875" s="155"/>
      <c r="AJ875" s="155"/>
      <c r="AK875" s="155"/>
      <c r="AL875" s="155"/>
      <c r="AM875" s="155"/>
      <c r="AN875" s="155"/>
      <c r="AO875" s="155"/>
      <c r="AP875" s="155"/>
      <c r="AQ875" s="155"/>
      <c r="AR875" s="155"/>
      <c r="AS875" s="155"/>
      <c r="AT875" s="155"/>
      <c r="AU875" s="155"/>
      <c r="AV875" s="155"/>
      <c r="AW875" s="155"/>
      <c r="AX875" s="155"/>
      <c r="AY875" s="155"/>
      <c r="AZ875" s="155"/>
      <c r="BA875" s="155"/>
      <c r="BB875" s="155"/>
      <c r="BC875" s="155"/>
      <c r="BD875" s="155"/>
      <c r="BE875" s="155"/>
      <c r="BF875" s="155"/>
      <c r="BG875" s="155"/>
      <c r="BH875" s="155"/>
      <c r="BI875" s="155"/>
      <c r="BJ875" s="155"/>
      <c r="BK875" s="155"/>
      <c r="BL875" s="155"/>
      <c r="BM875" s="155"/>
      <c r="BN875" s="155"/>
      <c r="BO875" s="155"/>
      <c r="BP875" s="155"/>
      <c r="BQ875" s="155"/>
      <c r="BR875" s="155"/>
      <c r="BS875" s="155"/>
      <c r="BT875" s="155"/>
      <c r="BU875" s="155"/>
      <c r="BV875" s="155"/>
      <c r="BW875" s="155"/>
      <c r="BX875" s="155"/>
      <c r="BY875" s="155"/>
      <c r="BZ875" s="155"/>
      <c r="CA875" s="155"/>
      <c r="CB875" s="155"/>
      <c r="CC875" s="155"/>
      <c r="CD875" s="155"/>
      <c r="CE875" s="155"/>
      <c r="CF875" s="155"/>
      <c r="CG875" s="155"/>
      <c r="CH875" s="155"/>
      <c r="CI875" s="10"/>
    </row>
    <row r="876" spans="1:87" x14ac:dyDescent="0.2">
      <c r="A876" s="8"/>
      <c r="B876" s="218"/>
      <c r="C876" s="218"/>
      <c r="D876" s="155"/>
      <c r="E876" s="155"/>
      <c r="F876" s="155"/>
      <c r="G876" s="155"/>
      <c r="H876" s="230"/>
      <c r="I876" s="257"/>
      <c r="J876" s="257"/>
      <c r="K876" s="218"/>
      <c r="L876" s="218"/>
      <c r="M876" s="247"/>
      <c r="N876" s="247"/>
      <c r="O876" s="247"/>
      <c r="P876" s="247"/>
      <c r="Q876" s="218"/>
      <c r="R876" s="155"/>
      <c r="S876" s="155"/>
      <c r="T876" s="155"/>
      <c r="U876" s="155"/>
      <c r="V876" s="155"/>
      <c r="W876" s="155"/>
      <c r="X876" s="155"/>
      <c r="Y876" s="155"/>
      <c r="Z876" s="155"/>
      <c r="AA876" s="155"/>
      <c r="AB876" s="155"/>
      <c r="AC876" s="155"/>
      <c r="AD876" s="155"/>
      <c r="AE876" s="155"/>
      <c r="AF876" s="155"/>
      <c r="AG876" s="155"/>
      <c r="AH876" s="155"/>
      <c r="AI876" s="155"/>
      <c r="AJ876" s="155"/>
      <c r="AK876" s="155"/>
      <c r="AL876" s="155"/>
      <c r="AM876" s="155"/>
      <c r="AN876" s="155"/>
      <c r="AO876" s="155"/>
      <c r="AP876" s="155"/>
      <c r="AQ876" s="155"/>
      <c r="AR876" s="155"/>
      <c r="AS876" s="155"/>
      <c r="AT876" s="155"/>
      <c r="AU876" s="155"/>
      <c r="AV876" s="155"/>
      <c r="AW876" s="155"/>
      <c r="AX876" s="155"/>
      <c r="AY876" s="155"/>
      <c r="AZ876" s="155"/>
      <c r="BA876" s="155"/>
      <c r="BB876" s="155"/>
      <c r="BC876" s="155"/>
      <c r="BD876" s="155"/>
      <c r="BE876" s="155"/>
      <c r="BF876" s="155"/>
      <c r="BG876" s="155"/>
      <c r="BH876" s="155"/>
      <c r="BI876" s="155"/>
      <c r="BJ876" s="155"/>
      <c r="BK876" s="155"/>
      <c r="BL876" s="155"/>
      <c r="BM876" s="155"/>
      <c r="BN876" s="155"/>
      <c r="BO876" s="155"/>
      <c r="BP876" s="155"/>
      <c r="BQ876" s="155"/>
      <c r="BR876" s="155"/>
      <c r="BS876" s="155"/>
      <c r="BT876" s="155"/>
      <c r="BU876" s="155"/>
      <c r="BV876" s="155"/>
      <c r="BW876" s="155"/>
      <c r="BX876" s="155"/>
      <c r="BY876" s="155"/>
      <c r="BZ876" s="155"/>
      <c r="CA876" s="155"/>
      <c r="CB876" s="155"/>
      <c r="CC876" s="155"/>
      <c r="CD876" s="155"/>
      <c r="CE876" s="155"/>
      <c r="CF876" s="155"/>
      <c r="CG876" s="155"/>
      <c r="CH876" s="155"/>
      <c r="CI876" s="10"/>
    </row>
    <row r="877" spans="1:87" x14ac:dyDescent="0.2">
      <c r="A877" s="8"/>
      <c r="B877" s="218"/>
      <c r="C877" s="218"/>
      <c r="D877" s="155"/>
      <c r="E877" s="155"/>
      <c r="F877" s="155"/>
      <c r="G877" s="155"/>
      <c r="H877" s="230"/>
      <c r="I877" s="257"/>
      <c r="J877" s="257"/>
      <c r="K877" s="218"/>
      <c r="L877" s="218"/>
      <c r="M877" s="247"/>
      <c r="N877" s="247"/>
      <c r="O877" s="247"/>
      <c r="P877" s="247"/>
      <c r="Q877" s="218"/>
      <c r="R877" s="155"/>
      <c r="S877" s="155"/>
      <c r="T877" s="155"/>
      <c r="U877" s="155"/>
      <c r="V877" s="155"/>
      <c r="W877" s="155"/>
      <c r="X877" s="155"/>
      <c r="Y877" s="155"/>
      <c r="Z877" s="155"/>
      <c r="AA877" s="155"/>
      <c r="AB877" s="155"/>
      <c r="AC877" s="155"/>
      <c r="AD877" s="155"/>
      <c r="AE877" s="155"/>
      <c r="AF877" s="155"/>
      <c r="AG877" s="155"/>
      <c r="AH877" s="155"/>
      <c r="AI877" s="155"/>
      <c r="AJ877" s="155"/>
      <c r="AK877" s="155"/>
      <c r="AL877" s="155"/>
      <c r="AM877" s="155"/>
      <c r="AN877" s="155"/>
      <c r="AO877" s="155"/>
      <c r="AP877" s="155"/>
      <c r="AQ877" s="155"/>
      <c r="AR877" s="155"/>
      <c r="AS877" s="155"/>
      <c r="AT877" s="155"/>
      <c r="AU877" s="155"/>
      <c r="AV877" s="155"/>
      <c r="AW877" s="155"/>
      <c r="AX877" s="155"/>
      <c r="AY877" s="155"/>
      <c r="AZ877" s="155"/>
      <c r="BA877" s="155"/>
      <c r="BB877" s="155"/>
      <c r="BC877" s="155"/>
      <c r="BD877" s="155"/>
      <c r="BE877" s="155"/>
      <c r="BF877" s="155"/>
      <c r="BG877" s="155"/>
      <c r="BH877" s="155"/>
      <c r="BI877" s="155"/>
      <c r="BJ877" s="155"/>
      <c r="BK877" s="155"/>
      <c r="BL877" s="155"/>
      <c r="BM877" s="155"/>
      <c r="BN877" s="155"/>
      <c r="BO877" s="155"/>
      <c r="BP877" s="155"/>
      <c r="BQ877" s="155"/>
      <c r="BR877" s="155"/>
      <c r="BS877" s="155"/>
      <c r="BT877" s="155"/>
      <c r="BU877" s="155"/>
      <c r="BV877" s="155"/>
      <c r="BW877" s="155"/>
      <c r="BX877" s="155"/>
      <c r="BY877" s="155"/>
      <c r="BZ877" s="155"/>
      <c r="CA877" s="155"/>
      <c r="CB877" s="155"/>
      <c r="CC877" s="155"/>
      <c r="CD877" s="155"/>
      <c r="CE877" s="155"/>
      <c r="CF877" s="155"/>
      <c r="CG877" s="155"/>
      <c r="CH877" s="155"/>
      <c r="CI877" s="10"/>
    </row>
    <row r="878" spans="1:87" x14ac:dyDescent="0.2">
      <c r="A878" s="8"/>
      <c r="B878" s="218"/>
      <c r="C878" s="218"/>
      <c r="D878" s="155"/>
      <c r="E878" s="155"/>
      <c r="F878" s="155"/>
      <c r="G878" s="155"/>
      <c r="H878" s="230"/>
      <c r="I878" s="257"/>
      <c r="J878" s="257"/>
      <c r="K878" s="218"/>
      <c r="L878" s="218"/>
      <c r="M878" s="247"/>
      <c r="N878" s="247"/>
      <c r="O878" s="247"/>
      <c r="P878" s="247"/>
      <c r="Q878" s="218"/>
      <c r="R878" s="155"/>
      <c r="S878" s="155"/>
      <c r="T878" s="155"/>
      <c r="U878" s="155"/>
      <c r="V878" s="155"/>
      <c r="W878" s="155"/>
      <c r="X878" s="155"/>
      <c r="Y878" s="155"/>
      <c r="Z878" s="155"/>
      <c r="AA878" s="155"/>
      <c r="AB878" s="155"/>
      <c r="AC878" s="155"/>
      <c r="AD878" s="155"/>
      <c r="AE878" s="155"/>
      <c r="AF878" s="155"/>
      <c r="AG878" s="155"/>
      <c r="AH878" s="155"/>
      <c r="AI878" s="155"/>
      <c r="AJ878" s="155"/>
      <c r="AK878" s="155"/>
      <c r="AL878" s="155"/>
      <c r="AM878" s="155"/>
      <c r="AN878" s="155"/>
      <c r="AO878" s="155"/>
      <c r="AP878" s="155"/>
      <c r="AQ878" s="155"/>
      <c r="AR878" s="155"/>
      <c r="AS878" s="155"/>
      <c r="AT878" s="155"/>
      <c r="AU878" s="155"/>
      <c r="AV878" s="155"/>
      <c r="AW878" s="155"/>
      <c r="AX878" s="155"/>
      <c r="AY878" s="155"/>
      <c r="AZ878" s="155"/>
      <c r="BA878" s="155"/>
      <c r="BB878" s="155"/>
      <c r="BC878" s="155"/>
      <c r="BD878" s="155"/>
      <c r="BE878" s="155"/>
      <c r="BF878" s="155"/>
      <c r="BG878" s="155"/>
      <c r="BH878" s="155"/>
      <c r="BI878" s="155"/>
      <c r="BJ878" s="155"/>
      <c r="BK878" s="155"/>
      <c r="BL878" s="155"/>
      <c r="BM878" s="155"/>
      <c r="BN878" s="155"/>
      <c r="BO878" s="155"/>
      <c r="BP878" s="155"/>
      <c r="BQ878" s="155"/>
      <c r="BR878" s="155"/>
      <c r="BS878" s="155"/>
      <c r="BT878" s="155"/>
      <c r="BU878" s="155"/>
      <c r="BV878" s="155"/>
      <c r="BW878" s="155"/>
      <c r="BX878" s="155"/>
      <c r="BY878" s="155"/>
      <c r="BZ878" s="155"/>
      <c r="CA878" s="155"/>
      <c r="CB878" s="155"/>
      <c r="CC878" s="155"/>
      <c r="CD878" s="155"/>
      <c r="CE878" s="155"/>
      <c r="CF878" s="155"/>
      <c r="CG878" s="155"/>
      <c r="CH878" s="155"/>
      <c r="CI878" s="10"/>
    </row>
    <row r="879" spans="1:87" x14ac:dyDescent="0.2">
      <c r="A879" s="8"/>
      <c r="B879" s="218"/>
      <c r="C879" s="218"/>
      <c r="D879" s="155"/>
      <c r="E879" s="155"/>
      <c r="F879" s="155"/>
      <c r="G879" s="155"/>
      <c r="H879" s="230"/>
      <c r="I879" s="257"/>
      <c r="J879" s="257"/>
      <c r="K879" s="218"/>
      <c r="L879" s="218"/>
      <c r="M879" s="247"/>
      <c r="N879" s="247"/>
      <c r="O879" s="247"/>
      <c r="P879" s="247"/>
      <c r="Q879" s="218"/>
      <c r="R879" s="155"/>
      <c r="S879" s="155"/>
      <c r="T879" s="155"/>
      <c r="U879" s="155"/>
      <c r="V879" s="155"/>
      <c r="W879" s="155"/>
      <c r="X879" s="155"/>
      <c r="Y879" s="155"/>
      <c r="Z879" s="155"/>
      <c r="AA879" s="155"/>
      <c r="AB879" s="155"/>
      <c r="AC879" s="155"/>
      <c r="AD879" s="155"/>
      <c r="AE879" s="155"/>
      <c r="AF879" s="155"/>
      <c r="AG879" s="155"/>
      <c r="AH879" s="155"/>
      <c r="AI879" s="155"/>
      <c r="AJ879" s="155"/>
      <c r="AK879" s="155"/>
      <c r="AL879" s="155"/>
      <c r="AM879" s="155"/>
      <c r="AN879" s="155"/>
      <c r="AO879" s="155"/>
      <c r="AP879" s="155"/>
      <c r="AQ879" s="155"/>
      <c r="AR879" s="155"/>
      <c r="AS879" s="155"/>
      <c r="AT879" s="155"/>
      <c r="AU879" s="155"/>
      <c r="AV879" s="155"/>
      <c r="AW879" s="155"/>
      <c r="AX879" s="155"/>
      <c r="AY879" s="155"/>
      <c r="AZ879" s="155"/>
      <c r="BA879" s="155"/>
      <c r="BB879" s="155"/>
      <c r="BC879" s="155"/>
      <c r="BD879" s="155"/>
      <c r="BE879" s="155"/>
      <c r="BF879" s="155"/>
      <c r="BG879" s="155"/>
      <c r="BH879" s="155"/>
      <c r="BI879" s="155"/>
      <c r="BJ879" s="155"/>
      <c r="BK879" s="155"/>
      <c r="BL879" s="155"/>
      <c r="BM879" s="155"/>
      <c r="BN879" s="155"/>
      <c r="BO879" s="155"/>
      <c r="BP879" s="155"/>
      <c r="BQ879" s="155"/>
      <c r="BR879" s="155"/>
      <c r="BS879" s="155"/>
      <c r="BT879" s="155"/>
      <c r="BU879" s="155"/>
      <c r="BV879" s="155"/>
      <c r="BW879" s="155"/>
      <c r="BX879" s="155"/>
      <c r="BY879" s="155"/>
      <c r="BZ879" s="155"/>
      <c r="CA879" s="155"/>
      <c r="CB879" s="155"/>
      <c r="CC879" s="155"/>
      <c r="CD879" s="155"/>
      <c r="CE879" s="155"/>
      <c r="CF879" s="155"/>
      <c r="CG879" s="155"/>
      <c r="CH879" s="155"/>
      <c r="CI879" s="10"/>
    </row>
    <row r="880" spans="1:87" x14ac:dyDescent="0.2">
      <c r="A880" s="8"/>
      <c r="B880" s="218"/>
      <c r="C880" s="218"/>
      <c r="D880" s="155"/>
      <c r="E880" s="155"/>
      <c r="F880" s="155"/>
      <c r="G880" s="155"/>
      <c r="H880" s="230"/>
      <c r="I880" s="257"/>
      <c r="J880" s="257"/>
      <c r="K880" s="218"/>
      <c r="L880" s="218"/>
      <c r="M880" s="247"/>
      <c r="N880" s="247"/>
      <c r="O880" s="247"/>
      <c r="P880" s="247"/>
      <c r="Q880" s="218"/>
      <c r="R880" s="155"/>
      <c r="S880" s="155"/>
      <c r="T880" s="155"/>
      <c r="U880" s="155"/>
      <c r="V880" s="155"/>
      <c r="W880" s="155"/>
      <c r="X880" s="155"/>
      <c r="Y880" s="155"/>
      <c r="Z880" s="155"/>
      <c r="AA880" s="155"/>
      <c r="AB880" s="155"/>
      <c r="AC880" s="155"/>
      <c r="AD880" s="155"/>
      <c r="AE880" s="155"/>
      <c r="AF880" s="155"/>
      <c r="AG880" s="155"/>
      <c r="AH880" s="155"/>
      <c r="AI880" s="155"/>
      <c r="AJ880" s="155"/>
      <c r="AK880" s="155"/>
      <c r="AL880" s="155"/>
      <c r="AM880" s="155"/>
      <c r="AN880" s="155"/>
      <c r="AO880" s="155"/>
      <c r="AP880" s="155"/>
      <c r="AQ880" s="155"/>
      <c r="AR880" s="155"/>
      <c r="AS880" s="155"/>
      <c r="AT880" s="155"/>
      <c r="AU880" s="155"/>
      <c r="AV880" s="155"/>
      <c r="AW880" s="155"/>
      <c r="AX880" s="155"/>
      <c r="AY880" s="155"/>
      <c r="AZ880" s="155"/>
      <c r="BA880" s="155"/>
      <c r="BB880" s="155"/>
      <c r="BC880" s="155"/>
      <c r="BD880" s="155"/>
      <c r="BE880" s="155"/>
      <c r="BF880" s="155"/>
      <c r="BG880" s="155"/>
      <c r="BH880" s="155"/>
      <c r="BI880" s="155"/>
      <c r="BJ880" s="155"/>
      <c r="BK880" s="155"/>
      <c r="BL880" s="155"/>
      <c r="BM880" s="155"/>
      <c r="BN880" s="155"/>
      <c r="BO880" s="155"/>
      <c r="BP880" s="155"/>
      <c r="BQ880" s="155"/>
      <c r="BR880" s="155"/>
      <c r="BS880" s="155"/>
      <c r="BT880" s="155"/>
      <c r="BU880" s="155"/>
      <c r="BV880" s="155"/>
      <c r="BW880" s="155"/>
      <c r="BX880" s="155"/>
      <c r="BY880" s="155"/>
      <c r="BZ880" s="155"/>
      <c r="CA880" s="155"/>
      <c r="CB880" s="155"/>
      <c r="CC880" s="155"/>
      <c r="CD880" s="155"/>
      <c r="CE880" s="155"/>
      <c r="CF880" s="155"/>
      <c r="CG880" s="155"/>
      <c r="CH880" s="155"/>
      <c r="CI880" s="10"/>
    </row>
    <row r="881" spans="1:87" x14ac:dyDescent="0.2">
      <c r="A881" s="8"/>
      <c r="B881" s="218"/>
      <c r="C881" s="218"/>
      <c r="D881" s="155"/>
      <c r="E881" s="155"/>
      <c r="F881" s="155"/>
      <c r="G881" s="155"/>
      <c r="H881" s="230"/>
      <c r="I881" s="257"/>
      <c r="J881" s="257"/>
      <c r="K881" s="218"/>
      <c r="L881" s="218"/>
      <c r="M881" s="247"/>
      <c r="N881" s="247"/>
      <c r="O881" s="247"/>
      <c r="P881" s="247"/>
      <c r="Q881" s="218"/>
      <c r="R881" s="155"/>
      <c r="S881" s="155"/>
      <c r="T881" s="155"/>
      <c r="U881" s="155"/>
      <c r="V881" s="155"/>
      <c r="W881" s="155"/>
      <c r="X881" s="155"/>
      <c r="Y881" s="155"/>
      <c r="Z881" s="155"/>
      <c r="AA881" s="155"/>
      <c r="AB881" s="155"/>
      <c r="AC881" s="155"/>
      <c r="AD881" s="155"/>
      <c r="AE881" s="155"/>
      <c r="AF881" s="155"/>
      <c r="AG881" s="155"/>
      <c r="AH881" s="155"/>
      <c r="AI881" s="155"/>
      <c r="AJ881" s="155"/>
      <c r="AK881" s="155"/>
      <c r="AL881" s="155"/>
      <c r="AM881" s="155"/>
      <c r="AN881" s="155"/>
      <c r="AO881" s="155"/>
      <c r="AP881" s="155"/>
      <c r="AQ881" s="155"/>
      <c r="AR881" s="155"/>
      <c r="AS881" s="155"/>
      <c r="AT881" s="155"/>
      <c r="AU881" s="155"/>
      <c r="AV881" s="155"/>
      <c r="AW881" s="155"/>
      <c r="AX881" s="155"/>
      <c r="AY881" s="155"/>
      <c r="AZ881" s="155"/>
      <c r="BA881" s="155"/>
      <c r="BB881" s="155"/>
      <c r="BC881" s="155"/>
      <c r="BD881" s="155"/>
      <c r="BE881" s="155"/>
      <c r="BF881" s="155"/>
      <c r="BG881" s="155"/>
      <c r="BH881" s="155"/>
      <c r="BI881" s="155"/>
      <c r="BJ881" s="155"/>
      <c r="BK881" s="155"/>
      <c r="BL881" s="155"/>
      <c r="BM881" s="155"/>
      <c r="BN881" s="155"/>
      <c r="BO881" s="155"/>
      <c r="BP881" s="155"/>
      <c r="BQ881" s="155"/>
      <c r="BR881" s="155"/>
      <c r="BS881" s="155"/>
      <c r="BT881" s="155"/>
      <c r="BU881" s="155"/>
      <c r="BV881" s="155"/>
      <c r="BW881" s="155"/>
      <c r="BX881" s="155"/>
      <c r="BY881" s="155"/>
      <c r="BZ881" s="155"/>
      <c r="CA881" s="155"/>
      <c r="CB881" s="155"/>
      <c r="CC881" s="155"/>
      <c r="CD881" s="155"/>
      <c r="CE881" s="155"/>
      <c r="CF881" s="155"/>
      <c r="CG881" s="155"/>
      <c r="CH881" s="155"/>
      <c r="CI881" s="10"/>
    </row>
    <row r="882" spans="1:87" x14ac:dyDescent="0.2">
      <c r="A882" s="8"/>
      <c r="B882" s="218"/>
      <c r="C882" s="218"/>
      <c r="D882" s="155"/>
      <c r="E882" s="155"/>
      <c r="F882" s="155"/>
      <c r="G882" s="155"/>
      <c r="H882" s="230"/>
      <c r="I882" s="257"/>
      <c r="J882" s="257"/>
      <c r="K882" s="218"/>
      <c r="L882" s="218"/>
      <c r="M882" s="247"/>
      <c r="N882" s="247"/>
      <c r="O882" s="247"/>
      <c r="P882" s="247"/>
      <c r="Q882" s="218"/>
      <c r="R882" s="155"/>
      <c r="S882" s="155"/>
      <c r="T882" s="155"/>
      <c r="U882" s="155"/>
      <c r="V882" s="155"/>
      <c r="W882" s="155"/>
      <c r="X882" s="155"/>
      <c r="Y882" s="155"/>
      <c r="Z882" s="155"/>
      <c r="AA882" s="155"/>
      <c r="AB882" s="155"/>
      <c r="AC882" s="155"/>
      <c r="AD882" s="155"/>
      <c r="AE882" s="155"/>
      <c r="AF882" s="155"/>
      <c r="AG882" s="155"/>
      <c r="AH882" s="155"/>
      <c r="AI882" s="155"/>
      <c r="AJ882" s="155"/>
      <c r="AK882" s="155"/>
      <c r="AL882" s="155"/>
      <c r="AM882" s="155"/>
      <c r="AN882" s="155"/>
      <c r="AO882" s="155"/>
      <c r="AP882" s="155"/>
      <c r="AQ882" s="155"/>
      <c r="AR882" s="155"/>
      <c r="AS882" s="155"/>
      <c r="AT882" s="155"/>
      <c r="AU882" s="155"/>
      <c r="AV882" s="155"/>
      <c r="AW882" s="155"/>
      <c r="AX882" s="155"/>
      <c r="AY882" s="155"/>
      <c r="AZ882" s="155"/>
      <c r="BA882" s="155"/>
      <c r="BB882" s="155"/>
      <c r="BC882" s="155"/>
      <c r="BD882" s="155"/>
      <c r="BE882" s="155"/>
      <c r="BF882" s="155"/>
      <c r="BG882" s="155"/>
      <c r="BH882" s="155"/>
      <c r="BI882" s="155"/>
      <c r="BJ882" s="155"/>
      <c r="BK882" s="155"/>
      <c r="BL882" s="155"/>
      <c r="BM882" s="155"/>
      <c r="BN882" s="155"/>
      <c r="BO882" s="155"/>
      <c r="BP882" s="155"/>
      <c r="BQ882" s="155"/>
      <c r="BR882" s="155"/>
      <c r="BS882" s="155"/>
      <c r="BT882" s="155"/>
      <c r="BU882" s="155"/>
      <c r="BV882" s="155"/>
      <c r="BW882" s="155"/>
      <c r="BX882" s="155"/>
      <c r="BY882" s="155"/>
      <c r="BZ882" s="155"/>
      <c r="CA882" s="155"/>
      <c r="CB882" s="155"/>
      <c r="CC882" s="155"/>
      <c r="CD882" s="155"/>
      <c r="CE882" s="155"/>
      <c r="CF882" s="155"/>
      <c r="CG882" s="155"/>
      <c r="CH882" s="155"/>
      <c r="CI882" s="10"/>
    </row>
    <row r="883" spans="1:87" x14ac:dyDescent="0.2">
      <c r="A883" s="8"/>
      <c r="B883" s="218"/>
      <c r="C883" s="218"/>
      <c r="D883" s="155"/>
      <c r="E883" s="155"/>
      <c r="F883" s="155"/>
      <c r="G883" s="155"/>
      <c r="H883" s="230"/>
      <c r="I883" s="257"/>
      <c r="J883" s="257"/>
      <c r="K883" s="218"/>
      <c r="L883" s="218"/>
      <c r="M883" s="247"/>
      <c r="N883" s="247"/>
      <c r="O883" s="247"/>
      <c r="P883" s="247"/>
      <c r="Q883" s="218"/>
      <c r="R883" s="155"/>
      <c r="S883" s="155"/>
      <c r="T883" s="155"/>
      <c r="U883" s="155"/>
      <c r="V883" s="155"/>
      <c r="W883" s="155"/>
      <c r="X883" s="155"/>
      <c r="Y883" s="155"/>
      <c r="Z883" s="155"/>
      <c r="AA883" s="155"/>
      <c r="AB883" s="155"/>
      <c r="AC883" s="155"/>
      <c r="AD883" s="155"/>
      <c r="AE883" s="155"/>
      <c r="AF883" s="155"/>
      <c r="AG883" s="155"/>
      <c r="AH883" s="155"/>
      <c r="AI883" s="155"/>
      <c r="AJ883" s="155"/>
      <c r="AK883" s="155"/>
      <c r="AL883" s="155"/>
      <c r="AM883" s="155"/>
      <c r="AN883" s="155"/>
      <c r="AO883" s="155"/>
      <c r="AP883" s="155"/>
      <c r="AQ883" s="155"/>
      <c r="AR883" s="155"/>
      <c r="AS883" s="155"/>
      <c r="AT883" s="155"/>
      <c r="AU883" s="155"/>
      <c r="AV883" s="155"/>
      <c r="AW883" s="155"/>
      <c r="AX883" s="155"/>
      <c r="AY883" s="155"/>
      <c r="AZ883" s="155"/>
      <c r="BA883" s="155"/>
      <c r="BB883" s="155"/>
      <c r="BC883" s="155"/>
      <c r="BD883" s="155"/>
      <c r="BE883" s="155"/>
      <c r="BF883" s="155"/>
      <c r="BG883" s="155"/>
      <c r="BH883" s="155"/>
      <c r="BI883" s="155"/>
      <c r="BJ883" s="155"/>
      <c r="BK883" s="155"/>
      <c r="BL883" s="155"/>
      <c r="BM883" s="155"/>
      <c r="BN883" s="155"/>
      <c r="BO883" s="155"/>
      <c r="BP883" s="155"/>
      <c r="BQ883" s="155"/>
      <c r="BR883" s="155"/>
      <c r="BS883" s="155"/>
      <c r="BT883" s="155"/>
      <c r="BU883" s="155"/>
      <c r="BV883" s="155"/>
      <c r="BW883" s="155"/>
      <c r="BX883" s="155"/>
      <c r="BY883" s="155"/>
      <c r="BZ883" s="155"/>
      <c r="CA883" s="155"/>
      <c r="CB883" s="155"/>
      <c r="CC883" s="155"/>
      <c r="CD883" s="155"/>
      <c r="CE883" s="155"/>
      <c r="CF883" s="155"/>
      <c r="CG883" s="155"/>
      <c r="CH883" s="155"/>
      <c r="CI883" s="10"/>
    </row>
    <row r="884" spans="1:87" x14ac:dyDescent="0.2">
      <c r="A884" s="8"/>
      <c r="B884" s="218"/>
      <c r="C884" s="218"/>
      <c r="D884" s="155"/>
      <c r="E884" s="155"/>
      <c r="F884" s="155"/>
      <c r="G884" s="155"/>
      <c r="H884" s="230"/>
      <c r="I884" s="257"/>
      <c r="J884" s="257"/>
      <c r="K884" s="218"/>
      <c r="L884" s="218"/>
      <c r="M884" s="247"/>
      <c r="N884" s="247"/>
      <c r="O884" s="247"/>
      <c r="P884" s="247"/>
      <c r="Q884" s="218"/>
      <c r="R884" s="155"/>
      <c r="S884" s="155"/>
      <c r="T884" s="155"/>
      <c r="U884" s="155"/>
      <c r="V884" s="155"/>
      <c r="W884" s="155"/>
      <c r="X884" s="155"/>
      <c r="Y884" s="155"/>
      <c r="Z884" s="155"/>
      <c r="AA884" s="155"/>
      <c r="AB884" s="155"/>
      <c r="AC884" s="155"/>
      <c r="AD884" s="155"/>
      <c r="AE884" s="155"/>
      <c r="AF884" s="155"/>
      <c r="AG884" s="155"/>
      <c r="AH884" s="155"/>
      <c r="AI884" s="155"/>
      <c r="AJ884" s="155"/>
      <c r="AK884" s="155"/>
      <c r="AL884" s="155"/>
      <c r="AM884" s="155"/>
      <c r="AN884" s="155"/>
      <c r="AO884" s="155"/>
      <c r="AP884" s="155"/>
      <c r="AQ884" s="155"/>
      <c r="AR884" s="155"/>
      <c r="AS884" s="155"/>
      <c r="AT884" s="155"/>
      <c r="AU884" s="155"/>
      <c r="AV884" s="155"/>
      <c r="AW884" s="155"/>
      <c r="AX884" s="155"/>
      <c r="AY884" s="155"/>
      <c r="AZ884" s="155"/>
      <c r="BA884" s="155"/>
      <c r="BB884" s="155"/>
      <c r="BC884" s="155"/>
      <c r="BD884" s="155"/>
      <c r="BE884" s="155"/>
      <c r="BF884" s="155"/>
      <c r="BG884" s="155"/>
      <c r="BH884" s="155"/>
      <c r="BI884" s="155"/>
      <c r="BJ884" s="155"/>
      <c r="BK884" s="155"/>
      <c r="BL884" s="155"/>
      <c r="BM884" s="155"/>
      <c r="BN884" s="155"/>
      <c r="BO884" s="155"/>
      <c r="BP884" s="155"/>
      <c r="BQ884" s="155"/>
      <c r="BR884" s="155"/>
      <c r="BS884" s="155"/>
      <c r="BT884" s="155"/>
      <c r="BU884" s="155"/>
      <c r="BV884" s="155"/>
      <c r="BW884" s="155"/>
      <c r="BX884" s="155"/>
      <c r="BY884" s="155"/>
      <c r="BZ884" s="155"/>
      <c r="CA884" s="155"/>
      <c r="CB884" s="155"/>
      <c r="CC884" s="155"/>
      <c r="CD884" s="155"/>
      <c r="CE884" s="155"/>
      <c r="CF884" s="155"/>
      <c r="CG884" s="155"/>
      <c r="CH884" s="155"/>
      <c r="CI884" s="10"/>
    </row>
    <row r="885" spans="1:87" x14ac:dyDescent="0.2">
      <c r="A885" s="8"/>
      <c r="B885" s="218"/>
      <c r="C885" s="218"/>
      <c r="D885" s="155"/>
      <c r="E885" s="155"/>
      <c r="F885" s="155"/>
      <c r="G885" s="155"/>
      <c r="H885" s="230"/>
      <c r="I885" s="257"/>
      <c r="J885" s="257"/>
      <c r="K885" s="218"/>
      <c r="L885" s="218"/>
      <c r="M885" s="247"/>
      <c r="N885" s="247"/>
      <c r="O885" s="247"/>
      <c r="P885" s="247"/>
      <c r="Q885" s="218"/>
      <c r="R885" s="155"/>
      <c r="S885" s="155"/>
      <c r="T885" s="155"/>
      <c r="U885" s="155"/>
      <c r="V885" s="155"/>
      <c r="W885" s="155"/>
      <c r="X885" s="155"/>
      <c r="Y885" s="155"/>
      <c r="Z885" s="155"/>
      <c r="AA885" s="155"/>
      <c r="AB885" s="155"/>
      <c r="AC885" s="155"/>
      <c r="AD885" s="155"/>
      <c r="AE885" s="155"/>
      <c r="AF885" s="155"/>
      <c r="AG885" s="155"/>
      <c r="AH885" s="155"/>
      <c r="AI885" s="155"/>
      <c r="AJ885" s="155"/>
      <c r="AK885" s="155"/>
      <c r="AL885" s="155"/>
      <c r="AM885" s="155"/>
      <c r="AN885" s="155"/>
      <c r="AO885" s="155"/>
      <c r="AP885" s="155"/>
      <c r="AQ885" s="155"/>
      <c r="AR885" s="155"/>
      <c r="AS885" s="155"/>
      <c r="AT885" s="155"/>
      <c r="AU885" s="155"/>
      <c r="AV885" s="155"/>
      <c r="AW885" s="155"/>
      <c r="AX885" s="155"/>
      <c r="AY885" s="155"/>
      <c r="AZ885" s="155"/>
      <c r="BA885" s="155"/>
      <c r="BB885" s="155"/>
      <c r="BC885" s="155"/>
      <c r="BD885" s="155"/>
      <c r="BE885" s="155"/>
      <c r="BF885" s="155"/>
      <c r="BG885" s="155"/>
      <c r="BH885" s="155"/>
      <c r="BI885" s="155"/>
      <c r="BJ885" s="155"/>
      <c r="BK885" s="155"/>
      <c r="BL885" s="155"/>
      <c r="BM885" s="155"/>
      <c r="BN885" s="155"/>
      <c r="BO885" s="155"/>
      <c r="BP885" s="155"/>
      <c r="BQ885" s="155"/>
      <c r="BR885" s="155"/>
      <c r="BS885" s="155"/>
      <c r="BT885" s="155"/>
      <c r="BU885" s="155"/>
      <c r="BV885" s="155"/>
      <c r="BW885" s="155"/>
      <c r="BX885" s="155"/>
      <c r="BY885" s="155"/>
      <c r="BZ885" s="155"/>
      <c r="CA885" s="155"/>
      <c r="CB885" s="155"/>
      <c r="CC885" s="155"/>
      <c r="CD885" s="155"/>
      <c r="CE885" s="155"/>
      <c r="CF885" s="155"/>
      <c r="CG885" s="155"/>
      <c r="CH885" s="155"/>
      <c r="CI885" s="10"/>
    </row>
    <row r="886" spans="1:87" x14ac:dyDescent="0.2">
      <c r="A886" s="8"/>
      <c r="B886" s="218"/>
      <c r="C886" s="218"/>
      <c r="D886" s="155"/>
      <c r="E886" s="155"/>
      <c r="F886" s="155"/>
      <c r="G886" s="155"/>
      <c r="H886" s="230"/>
      <c r="I886" s="257"/>
      <c r="J886" s="257"/>
      <c r="K886" s="218"/>
      <c r="L886" s="218"/>
      <c r="M886" s="247"/>
      <c r="N886" s="247"/>
      <c r="O886" s="247"/>
      <c r="P886" s="247"/>
      <c r="Q886" s="218"/>
      <c r="R886" s="155"/>
      <c r="S886" s="155"/>
      <c r="T886" s="155"/>
      <c r="U886" s="155"/>
      <c r="V886" s="155"/>
      <c r="W886" s="155"/>
      <c r="X886" s="155"/>
      <c r="Y886" s="155"/>
      <c r="Z886" s="155"/>
      <c r="AA886" s="155"/>
      <c r="AB886" s="155"/>
      <c r="AC886" s="155"/>
      <c r="AD886" s="155"/>
      <c r="AE886" s="155"/>
      <c r="AF886" s="155"/>
      <c r="AG886" s="155"/>
      <c r="AH886" s="155"/>
      <c r="AI886" s="155"/>
      <c r="AJ886" s="155"/>
      <c r="AK886" s="155"/>
      <c r="AL886" s="155"/>
      <c r="AM886" s="155"/>
      <c r="AN886" s="155"/>
      <c r="AO886" s="155"/>
      <c r="AP886" s="155"/>
      <c r="AQ886" s="155"/>
      <c r="AR886" s="155"/>
      <c r="AS886" s="155"/>
      <c r="AT886" s="155"/>
      <c r="AU886" s="155"/>
      <c r="AV886" s="155"/>
      <c r="AW886" s="155"/>
      <c r="AX886" s="155"/>
      <c r="AY886" s="155"/>
      <c r="AZ886" s="155"/>
      <c r="BA886" s="155"/>
      <c r="BB886" s="155"/>
      <c r="BC886" s="155"/>
      <c r="BD886" s="155"/>
      <c r="BE886" s="155"/>
      <c r="BF886" s="155"/>
      <c r="BG886" s="155"/>
      <c r="BH886" s="155"/>
      <c r="BI886" s="155"/>
      <c r="BJ886" s="155"/>
      <c r="BK886" s="155"/>
      <c r="BL886" s="155"/>
      <c r="BM886" s="155"/>
      <c r="BN886" s="155"/>
      <c r="BO886" s="155"/>
      <c r="BP886" s="155"/>
      <c r="BQ886" s="155"/>
      <c r="BR886" s="155"/>
      <c r="BS886" s="155"/>
      <c r="BT886" s="155"/>
      <c r="BU886" s="155"/>
      <c r="BV886" s="155"/>
      <c r="BW886" s="155"/>
      <c r="BX886" s="155"/>
      <c r="BY886" s="155"/>
      <c r="BZ886" s="155"/>
      <c r="CA886" s="155"/>
      <c r="CB886" s="155"/>
      <c r="CC886" s="155"/>
      <c r="CD886" s="155"/>
      <c r="CE886" s="155"/>
      <c r="CF886" s="155"/>
      <c r="CG886" s="155"/>
      <c r="CH886" s="155"/>
      <c r="CI886" s="10"/>
    </row>
    <row r="887" spans="1:87" x14ac:dyDescent="0.2">
      <c r="A887" s="8"/>
      <c r="B887" s="218"/>
      <c r="C887" s="218"/>
      <c r="D887" s="155"/>
      <c r="E887" s="155"/>
      <c r="F887" s="155"/>
      <c r="G887" s="155"/>
      <c r="H887" s="230"/>
      <c r="I887" s="257"/>
      <c r="J887" s="257"/>
      <c r="K887" s="218"/>
      <c r="L887" s="218"/>
      <c r="M887" s="247"/>
      <c r="N887" s="247"/>
      <c r="O887" s="247"/>
      <c r="P887" s="247"/>
      <c r="Q887" s="218"/>
      <c r="R887" s="155"/>
      <c r="S887" s="155"/>
      <c r="T887" s="155"/>
      <c r="U887" s="155"/>
      <c r="V887" s="155"/>
      <c r="W887" s="155"/>
      <c r="X887" s="155"/>
      <c r="Y887" s="155"/>
      <c r="Z887" s="155"/>
      <c r="AA887" s="155"/>
      <c r="AB887" s="155"/>
      <c r="AC887" s="155"/>
      <c r="AD887" s="155"/>
      <c r="AE887" s="155"/>
      <c r="AF887" s="155"/>
      <c r="AG887" s="155"/>
      <c r="AH887" s="155"/>
      <c r="AI887" s="155"/>
      <c r="AJ887" s="155"/>
      <c r="AK887" s="155"/>
      <c r="AL887" s="155"/>
      <c r="AM887" s="155"/>
      <c r="AN887" s="155"/>
      <c r="AO887" s="155"/>
      <c r="AP887" s="155"/>
      <c r="AQ887" s="155"/>
      <c r="AR887" s="155"/>
      <c r="AS887" s="155"/>
      <c r="AT887" s="155"/>
      <c r="AU887" s="155"/>
      <c r="AV887" s="155"/>
      <c r="AW887" s="155"/>
      <c r="AX887" s="155"/>
      <c r="AY887" s="155"/>
      <c r="AZ887" s="155"/>
      <c r="BA887" s="155"/>
      <c r="BB887" s="155"/>
      <c r="BC887" s="155"/>
      <c r="BD887" s="155"/>
      <c r="BE887" s="155"/>
      <c r="BF887" s="155"/>
      <c r="BG887" s="155"/>
      <c r="BH887" s="155"/>
      <c r="BI887" s="155"/>
      <c r="BJ887" s="155"/>
      <c r="BK887" s="155"/>
      <c r="BL887" s="155"/>
      <c r="BM887" s="155"/>
      <c r="BN887" s="155"/>
      <c r="BO887" s="155"/>
      <c r="BP887" s="155"/>
      <c r="BQ887" s="155"/>
      <c r="BR887" s="155"/>
      <c r="BS887" s="155"/>
      <c r="BT887" s="155"/>
      <c r="BU887" s="155"/>
      <c r="BV887" s="155"/>
      <c r="BW887" s="155"/>
      <c r="BX887" s="155"/>
      <c r="BY887" s="155"/>
      <c r="BZ887" s="155"/>
      <c r="CA887" s="155"/>
      <c r="CB887" s="155"/>
      <c r="CC887" s="155"/>
      <c r="CD887" s="155"/>
      <c r="CE887" s="155"/>
      <c r="CF887" s="155"/>
      <c r="CG887" s="155"/>
      <c r="CH887" s="155"/>
      <c r="CI887" s="10"/>
    </row>
    <row r="888" spans="1:87" x14ac:dyDescent="0.2">
      <c r="A888" s="8"/>
      <c r="B888" s="218"/>
      <c r="C888" s="218"/>
      <c r="D888" s="155"/>
      <c r="E888" s="155"/>
      <c r="F888" s="155"/>
      <c r="G888" s="155"/>
      <c r="H888" s="230"/>
      <c r="I888" s="257"/>
      <c r="J888" s="257"/>
      <c r="K888" s="218"/>
      <c r="L888" s="218"/>
      <c r="M888" s="247"/>
      <c r="N888" s="247"/>
      <c r="O888" s="247"/>
      <c r="P888" s="247"/>
      <c r="Q888" s="218"/>
      <c r="R888" s="155"/>
      <c r="S888" s="155"/>
      <c r="T888" s="155"/>
      <c r="U888" s="155"/>
      <c r="V888" s="155"/>
      <c r="W888" s="155"/>
      <c r="X888" s="155"/>
      <c r="Y888" s="155"/>
      <c r="Z888" s="155"/>
      <c r="AA888" s="155"/>
      <c r="AB888" s="155"/>
      <c r="AC888" s="155"/>
      <c r="AD888" s="155"/>
      <c r="AE888" s="155"/>
      <c r="AF888" s="155"/>
      <c r="AG888" s="155"/>
      <c r="AH888" s="155"/>
      <c r="AI888" s="155"/>
      <c r="AJ888" s="155"/>
      <c r="AK888" s="155"/>
      <c r="AL888" s="155"/>
      <c r="AM888" s="155"/>
      <c r="AN888" s="155"/>
      <c r="AO888" s="155"/>
      <c r="AP888" s="155"/>
      <c r="AQ888" s="155"/>
      <c r="AR888" s="155"/>
      <c r="AS888" s="155"/>
      <c r="AT888" s="155"/>
      <c r="AU888" s="155"/>
      <c r="AV888" s="155"/>
      <c r="AW888" s="155"/>
      <c r="AX888" s="155"/>
      <c r="AY888" s="155"/>
      <c r="AZ888" s="155"/>
      <c r="BA888" s="155"/>
      <c r="BB888" s="155"/>
      <c r="BC888" s="155"/>
      <c r="BD888" s="155"/>
      <c r="BE888" s="155"/>
      <c r="BF888" s="155"/>
      <c r="BG888" s="155"/>
      <c r="BH888" s="155"/>
      <c r="BI888" s="155"/>
      <c r="BJ888" s="155"/>
      <c r="BK888" s="155"/>
      <c r="BL888" s="155"/>
      <c r="BM888" s="155"/>
      <c r="BN888" s="155"/>
      <c r="BO888" s="155"/>
      <c r="BP888" s="155"/>
      <c r="BQ888" s="155"/>
      <c r="BR888" s="155"/>
      <c r="BS888" s="155"/>
      <c r="BT888" s="155"/>
      <c r="BU888" s="155"/>
      <c r="BV888" s="155"/>
      <c r="BW888" s="155"/>
      <c r="BX888" s="155"/>
      <c r="BY888" s="155"/>
      <c r="BZ888" s="155"/>
      <c r="CA888" s="155"/>
      <c r="CB888" s="155"/>
      <c r="CC888" s="155"/>
      <c r="CD888" s="155"/>
      <c r="CE888" s="155"/>
      <c r="CF888" s="155"/>
      <c r="CG888" s="155"/>
      <c r="CH888" s="155"/>
      <c r="CI888" s="10"/>
    </row>
    <row r="889" spans="1:87" x14ac:dyDescent="0.2">
      <c r="A889" s="8"/>
      <c r="B889" s="218"/>
      <c r="C889" s="218"/>
      <c r="D889" s="155"/>
      <c r="E889" s="155"/>
      <c r="F889" s="155"/>
      <c r="G889" s="155"/>
      <c r="H889" s="230"/>
      <c r="I889" s="257"/>
      <c r="J889" s="257"/>
      <c r="K889" s="218"/>
      <c r="L889" s="218"/>
      <c r="M889" s="247"/>
      <c r="N889" s="247"/>
      <c r="O889" s="247"/>
      <c r="P889" s="247"/>
      <c r="Q889" s="218"/>
      <c r="R889" s="155"/>
      <c r="S889" s="155"/>
      <c r="T889" s="155"/>
      <c r="U889" s="155"/>
      <c r="V889" s="155"/>
      <c r="W889" s="155"/>
      <c r="X889" s="155"/>
      <c r="Y889" s="155"/>
      <c r="Z889" s="155"/>
      <c r="AA889" s="155"/>
      <c r="AB889" s="155"/>
      <c r="AC889" s="155"/>
      <c r="AD889" s="155"/>
      <c r="AE889" s="155"/>
      <c r="AF889" s="155"/>
      <c r="AG889" s="155"/>
      <c r="AH889" s="155"/>
      <c r="AI889" s="155"/>
      <c r="AJ889" s="155"/>
      <c r="AK889" s="155"/>
      <c r="AL889" s="155"/>
      <c r="AM889" s="155"/>
      <c r="AN889" s="155"/>
      <c r="AO889" s="155"/>
      <c r="AP889" s="155"/>
      <c r="AQ889" s="155"/>
      <c r="AR889" s="155"/>
      <c r="AS889" s="155"/>
      <c r="AT889" s="155"/>
      <c r="AU889" s="155"/>
      <c r="AV889" s="155"/>
      <c r="AW889" s="155"/>
      <c r="AX889" s="155"/>
      <c r="AY889" s="155"/>
      <c r="AZ889" s="155"/>
      <c r="BA889" s="155"/>
      <c r="BB889" s="155"/>
      <c r="BC889" s="155"/>
      <c r="BD889" s="155"/>
      <c r="BE889" s="155"/>
      <c r="BF889" s="155"/>
      <c r="BG889" s="155"/>
      <c r="BH889" s="155"/>
      <c r="BI889" s="155"/>
      <c r="BJ889" s="155"/>
      <c r="BK889" s="155"/>
      <c r="BL889" s="155"/>
      <c r="BM889" s="155"/>
      <c r="BN889" s="155"/>
      <c r="BO889" s="155"/>
      <c r="BP889" s="155"/>
      <c r="BQ889" s="155"/>
      <c r="BR889" s="155"/>
      <c r="BS889" s="155"/>
      <c r="BT889" s="155"/>
      <c r="BU889" s="155"/>
      <c r="BV889" s="155"/>
      <c r="BW889" s="155"/>
      <c r="BX889" s="155"/>
      <c r="BY889" s="155"/>
      <c r="BZ889" s="155"/>
      <c r="CA889" s="155"/>
      <c r="CB889" s="155"/>
      <c r="CC889" s="155"/>
      <c r="CD889" s="155"/>
      <c r="CE889" s="155"/>
      <c r="CF889" s="155"/>
      <c r="CG889" s="155"/>
      <c r="CH889" s="155"/>
      <c r="CI889" s="10"/>
    </row>
    <row r="890" spans="1:87" x14ac:dyDescent="0.2">
      <c r="A890" s="8"/>
      <c r="B890" s="218"/>
      <c r="C890" s="218"/>
      <c r="D890" s="155"/>
      <c r="E890" s="155"/>
      <c r="F890" s="155"/>
      <c r="G890" s="155"/>
      <c r="H890" s="230"/>
      <c r="I890" s="257"/>
      <c r="J890" s="257"/>
      <c r="K890" s="218"/>
      <c r="L890" s="218"/>
      <c r="M890" s="247"/>
      <c r="N890" s="247"/>
      <c r="O890" s="247"/>
      <c r="P890" s="247"/>
      <c r="Q890" s="218"/>
      <c r="R890" s="155"/>
      <c r="S890" s="155"/>
      <c r="T890" s="155"/>
      <c r="U890" s="155"/>
      <c r="V890" s="155"/>
      <c r="W890" s="155"/>
      <c r="X890" s="155"/>
      <c r="Y890" s="155"/>
      <c r="Z890" s="155"/>
      <c r="AA890" s="155"/>
      <c r="AB890" s="155"/>
      <c r="AC890" s="155"/>
      <c r="AD890" s="155"/>
      <c r="AE890" s="155"/>
      <c r="AF890" s="155"/>
      <c r="AG890" s="155"/>
      <c r="AH890" s="155"/>
      <c r="AI890" s="155"/>
      <c r="AJ890" s="155"/>
      <c r="AK890" s="155"/>
      <c r="AL890" s="155"/>
      <c r="AM890" s="155"/>
      <c r="AN890" s="155"/>
      <c r="AO890" s="155"/>
      <c r="AP890" s="155"/>
      <c r="AQ890" s="155"/>
      <c r="AR890" s="155"/>
      <c r="AS890" s="155"/>
      <c r="AT890" s="155"/>
      <c r="AU890" s="155"/>
      <c r="AV890" s="155"/>
      <c r="AW890" s="155"/>
      <c r="AX890" s="155"/>
      <c r="AY890" s="155"/>
      <c r="AZ890" s="155"/>
      <c r="BA890" s="155"/>
      <c r="BB890" s="155"/>
      <c r="BC890" s="155"/>
      <c r="BD890" s="155"/>
      <c r="BE890" s="155"/>
      <c r="BF890" s="155"/>
      <c r="BG890" s="155"/>
      <c r="BH890" s="155"/>
      <c r="BI890" s="155"/>
      <c r="BJ890" s="155"/>
      <c r="BK890" s="155"/>
      <c r="BL890" s="155"/>
      <c r="BM890" s="155"/>
      <c r="BN890" s="155"/>
      <c r="BO890" s="155"/>
      <c r="BP890" s="155"/>
      <c r="BQ890" s="155"/>
      <c r="BR890" s="155"/>
      <c r="BS890" s="155"/>
      <c r="BT890" s="155"/>
      <c r="BU890" s="155"/>
      <c r="BV890" s="155"/>
      <c r="BW890" s="155"/>
      <c r="BX890" s="155"/>
      <c r="BY890" s="155"/>
      <c r="BZ890" s="155"/>
      <c r="CA890" s="155"/>
      <c r="CB890" s="155"/>
      <c r="CC890" s="155"/>
      <c r="CD890" s="155"/>
      <c r="CE890" s="155"/>
      <c r="CF890" s="155"/>
      <c r="CG890" s="155"/>
      <c r="CH890" s="155"/>
      <c r="CI890" s="10"/>
    </row>
    <row r="891" spans="1:87" x14ac:dyDescent="0.2">
      <c r="A891" s="8"/>
      <c r="B891" s="218"/>
      <c r="C891" s="218"/>
      <c r="D891" s="155"/>
      <c r="E891" s="155"/>
      <c r="F891" s="155"/>
      <c r="G891" s="155"/>
      <c r="H891" s="230"/>
      <c r="I891" s="257"/>
      <c r="J891" s="257"/>
      <c r="K891" s="218"/>
      <c r="L891" s="218"/>
      <c r="M891" s="247"/>
      <c r="N891" s="247"/>
      <c r="O891" s="247"/>
      <c r="P891" s="247"/>
      <c r="Q891" s="218"/>
      <c r="R891" s="155"/>
      <c r="S891" s="155"/>
      <c r="T891" s="155"/>
      <c r="U891" s="155"/>
      <c r="V891" s="155"/>
      <c r="W891" s="155"/>
      <c r="X891" s="155"/>
      <c r="Y891" s="155"/>
      <c r="Z891" s="155"/>
      <c r="AA891" s="155"/>
      <c r="AB891" s="155"/>
      <c r="AC891" s="155"/>
      <c r="AD891" s="155"/>
      <c r="AE891" s="155"/>
      <c r="AF891" s="155"/>
      <c r="AG891" s="155"/>
      <c r="AH891" s="155"/>
      <c r="AI891" s="155"/>
      <c r="AJ891" s="155"/>
      <c r="AK891" s="155"/>
      <c r="AL891" s="155"/>
      <c r="AM891" s="155"/>
      <c r="AN891" s="155"/>
      <c r="AO891" s="155"/>
      <c r="AP891" s="155"/>
      <c r="AQ891" s="155"/>
      <c r="AR891" s="155"/>
      <c r="AS891" s="155"/>
      <c r="AT891" s="155"/>
      <c r="AU891" s="155"/>
      <c r="AV891" s="155"/>
      <c r="AW891" s="155"/>
      <c r="AX891" s="155"/>
      <c r="AY891" s="155"/>
      <c r="AZ891" s="155"/>
      <c r="BA891" s="155"/>
      <c r="BB891" s="155"/>
      <c r="BC891" s="155"/>
      <c r="BD891" s="155"/>
      <c r="BE891" s="155"/>
      <c r="BF891" s="155"/>
      <c r="BG891" s="155"/>
      <c r="BH891" s="155"/>
      <c r="BI891" s="155"/>
      <c r="BJ891" s="155"/>
      <c r="BK891" s="155"/>
      <c r="BL891" s="155"/>
      <c r="BM891" s="155"/>
      <c r="BN891" s="155"/>
      <c r="BO891" s="155"/>
      <c r="BP891" s="155"/>
      <c r="BQ891" s="155"/>
      <c r="BR891" s="155"/>
      <c r="BS891" s="155"/>
      <c r="BT891" s="155"/>
      <c r="BU891" s="155"/>
      <c r="BV891" s="155"/>
      <c r="BW891" s="155"/>
      <c r="BX891" s="155"/>
      <c r="BY891" s="155"/>
      <c r="BZ891" s="155"/>
      <c r="CA891" s="155"/>
      <c r="CB891" s="155"/>
      <c r="CC891" s="155"/>
      <c r="CD891" s="155"/>
      <c r="CE891" s="155"/>
      <c r="CF891" s="155"/>
      <c r="CG891" s="155"/>
      <c r="CH891" s="155"/>
      <c r="CI891" s="10"/>
    </row>
    <row r="892" spans="1:87" x14ac:dyDescent="0.2">
      <c r="A892" s="8"/>
      <c r="B892" s="218"/>
      <c r="C892" s="218"/>
      <c r="D892" s="155"/>
      <c r="E892" s="155"/>
      <c r="F892" s="155"/>
      <c r="G892" s="155"/>
      <c r="H892" s="230"/>
      <c r="I892" s="257"/>
      <c r="J892" s="257"/>
      <c r="K892" s="218"/>
      <c r="L892" s="218"/>
      <c r="M892" s="247"/>
      <c r="N892" s="247"/>
      <c r="O892" s="247"/>
      <c r="P892" s="247"/>
      <c r="Q892" s="218"/>
      <c r="R892" s="155"/>
      <c r="S892" s="155"/>
      <c r="T892" s="155"/>
      <c r="U892" s="155"/>
      <c r="V892" s="155"/>
      <c r="W892" s="155"/>
      <c r="X892" s="155"/>
      <c r="Y892" s="155"/>
      <c r="Z892" s="155"/>
      <c r="AA892" s="155"/>
      <c r="AB892" s="155"/>
      <c r="AC892" s="155"/>
      <c r="AD892" s="155"/>
      <c r="AE892" s="155"/>
      <c r="AF892" s="155"/>
      <c r="AG892" s="155"/>
      <c r="AH892" s="155"/>
      <c r="AI892" s="155"/>
      <c r="AJ892" s="155"/>
      <c r="AK892" s="155"/>
      <c r="AL892" s="155"/>
      <c r="AM892" s="155"/>
      <c r="AN892" s="155"/>
      <c r="AO892" s="155"/>
      <c r="AP892" s="155"/>
      <c r="AQ892" s="155"/>
      <c r="AR892" s="155"/>
      <c r="AS892" s="155"/>
      <c r="AT892" s="155"/>
      <c r="AU892" s="155"/>
      <c r="AV892" s="155"/>
      <c r="AW892" s="155"/>
      <c r="AX892" s="155"/>
      <c r="AY892" s="155"/>
      <c r="AZ892" s="155"/>
      <c r="BA892" s="155"/>
      <c r="BB892" s="155"/>
      <c r="BC892" s="155"/>
      <c r="BD892" s="155"/>
      <c r="BE892" s="155"/>
      <c r="BF892" s="155"/>
      <c r="BG892" s="155"/>
      <c r="BH892" s="155"/>
      <c r="BI892" s="155"/>
      <c r="BJ892" s="155"/>
      <c r="BK892" s="155"/>
      <c r="BL892" s="155"/>
      <c r="BM892" s="155"/>
      <c r="BN892" s="155"/>
      <c r="BO892" s="155"/>
      <c r="BP892" s="155"/>
      <c r="BQ892" s="155"/>
      <c r="BR892" s="155"/>
      <c r="BS892" s="155"/>
      <c r="BT892" s="155"/>
      <c r="BU892" s="155"/>
      <c r="BV892" s="155"/>
      <c r="BW892" s="155"/>
      <c r="BX892" s="155"/>
      <c r="BY892" s="155"/>
      <c r="BZ892" s="155"/>
      <c r="CA892" s="155"/>
      <c r="CB892" s="155"/>
      <c r="CC892" s="155"/>
      <c r="CD892" s="155"/>
      <c r="CE892" s="155"/>
      <c r="CF892" s="155"/>
      <c r="CG892" s="155"/>
      <c r="CH892" s="155"/>
      <c r="CI892" s="10"/>
    </row>
    <row r="893" spans="1:87" x14ac:dyDescent="0.2">
      <c r="A893" s="8"/>
      <c r="B893" s="218"/>
      <c r="C893" s="218"/>
      <c r="D893" s="155"/>
      <c r="E893" s="155"/>
      <c r="F893" s="155"/>
      <c r="G893" s="155"/>
      <c r="H893" s="230"/>
      <c r="I893" s="257"/>
      <c r="J893" s="257"/>
      <c r="K893" s="218"/>
      <c r="L893" s="218"/>
      <c r="M893" s="247"/>
      <c r="N893" s="247"/>
      <c r="O893" s="247"/>
      <c r="P893" s="247"/>
      <c r="Q893" s="218"/>
      <c r="R893" s="155"/>
      <c r="S893" s="155"/>
      <c r="T893" s="155"/>
      <c r="U893" s="155"/>
      <c r="V893" s="155"/>
      <c r="W893" s="155"/>
      <c r="X893" s="155"/>
      <c r="Y893" s="155"/>
      <c r="Z893" s="155"/>
      <c r="AA893" s="155"/>
      <c r="AB893" s="155"/>
      <c r="AC893" s="155"/>
      <c r="AD893" s="155"/>
      <c r="AE893" s="155"/>
      <c r="AF893" s="155"/>
      <c r="AG893" s="155"/>
      <c r="AH893" s="155"/>
      <c r="AI893" s="155"/>
      <c r="AJ893" s="155"/>
      <c r="AK893" s="155"/>
      <c r="AL893" s="155"/>
      <c r="AM893" s="155"/>
      <c r="AN893" s="155"/>
      <c r="AO893" s="155"/>
      <c r="AP893" s="155"/>
      <c r="AQ893" s="155"/>
      <c r="AR893" s="155"/>
      <c r="AS893" s="155"/>
      <c r="AT893" s="155"/>
      <c r="AU893" s="155"/>
      <c r="AV893" s="155"/>
      <c r="AW893" s="155"/>
      <c r="AX893" s="155"/>
      <c r="AY893" s="155"/>
      <c r="AZ893" s="155"/>
      <c r="BA893" s="155"/>
      <c r="BB893" s="155"/>
      <c r="BC893" s="155"/>
      <c r="BD893" s="155"/>
      <c r="BE893" s="155"/>
      <c r="BF893" s="155"/>
      <c r="BG893" s="155"/>
      <c r="BH893" s="155"/>
      <c r="BI893" s="155"/>
      <c r="BJ893" s="155"/>
      <c r="BK893" s="155"/>
      <c r="BL893" s="155"/>
      <c r="BM893" s="155"/>
      <c r="BN893" s="155"/>
      <c r="BO893" s="155"/>
      <c r="BP893" s="155"/>
      <c r="BQ893" s="155"/>
      <c r="BR893" s="155"/>
      <c r="BS893" s="155"/>
      <c r="BT893" s="155"/>
      <c r="BU893" s="155"/>
      <c r="BV893" s="155"/>
      <c r="BW893" s="155"/>
      <c r="BX893" s="155"/>
      <c r="BY893" s="155"/>
      <c r="BZ893" s="155"/>
      <c r="CA893" s="155"/>
      <c r="CB893" s="155"/>
      <c r="CC893" s="155"/>
      <c r="CD893" s="155"/>
      <c r="CE893" s="155"/>
      <c r="CF893" s="155"/>
      <c r="CG893" s="155"/>
      <c r="CH893" s="155"/>
      <c r="CI893" s="10"/>
    </row>
    <row r="894" spans="1:87" x14ac:dyDescent="0.2">
      <c r="A894" s="8"/>
      <c r="B894" s="218"/>
      <c r="C894" s="218"/>
      <c r="D894" s="155"/>
      <c r="E894" s="155"/>
      <c r="F894" s="155"/>
      <c r="G894" s="155"/>
      <c r="H894" s="230"/>
      <c r="I894" s="257"/>
      <c r="J894" s="257"/>
      <c r="K894" s="218"/>
      <c r="L894" s="218"/>
      <c r="M894" s="247"/>
      <c r="N894" s="247"/>
      <c r="O894" s="247"/>
      <c r="P894" s="247"/>
      <c r="Q894" s="218"/>
      <c r="R894" s="155"/>
      <c r="S894" s="155"/>
      <c r="T894" s="155"/>
      <c r="U894" s="155"/>
      <c r="V894" s="155"/>
      <c r="W894" s="155"/>
      <c r="X894" s="155"/>
      <c r="Y894" s="155"/>
      <c r="Z894" s="155"/>
      <c r="AA894" s="155"/>
      <c r="AB894" s="155"/>
      <c r="AC894" s="155"/>
      <c r="AD894" s="155"/>
      <c r="AE894" s="155"/>
      <c r="AF894" s="155"/>
      <c r="AG894" s="155"/>
      <c r="AH894" s="155"/>
      <c r="AI894" s="155"/>
      <c r="AJ894" s="155"/>
      <c r="AK894" s="155"/>
      <c r="AL894" s="155"/>
      <c r="AM894" s="155"/>
      <c r="AN894" s="155"/>
      <c r="AO894" s="155"/>
      <c r="AP894" s="155"/>
      <c r="AQ894" s="155"/>
      <c r="AR894" s="155"/>
      <c r="AS894" s="155"/>
      <c r="AT894" s="155"/>
      <c r="AU894" s="155"/>
      <c r="AV894" s="155"/>
      <c r="AW894" s="155"/>
      <c r="AX894" s="155"/>
      <c r="AY894" s="155"/>
      <c r="AZ894" s="155"/>
      <c r="BA894" s="155"/>
      <c r="BB894" s="155"/>
      <c r="BC894" s="155"/>
      <c r="BD894" s="155"/>
      <c r="BE894" s="155"/>
      <c r="BF894" s="155"/>
      <c r="BG894" s="155"/>
      <c r="BH894" s="155"/>
      <c r="BI894" s="155"/>
      <c r="BJ894" s="155"/>
      <c r="BK894" s="155"/>
      <c r="BL894" s="155"/>
      <c r="BM894" s="155"/>
      <c r="BN894" s="155"/>
      <c r="BO894" s="155"/>
      <c r="BP894" s="155"/>
      <c r="BQ894" s="155"/>
      <c r="BR894" s="155"/>
      <c r="BS894" s="155"/>
      <c r="BT894" s="155"/>
      <c r="BU894" s="155"/>
      <c r="BV894" s="155"/>
      <c r="BW894" s="155"/>
      <c r="BX894" s="155"/>
      <c r="BY894" s="155"/>
      <c r="BZ894" s="155"/>
      <c r="CA894" s="155"/>
      <c r="CB894" s="155"/>
      <c r="CC894" s="155"/>
      <c r="CD894" s="155"/>
      <c r="CE894" s="155"/>
      <c r="CF894" s="155"/>
      <c r="CG894" s="155"/>
      <c r="CH894" s="155"/>
      <c r="CI894" s="10"/>
    </row>
    <row r="895" spans="1:87" x14ac:dyDescent="0.2">
      <c r="A895" s="8"/>
      <c r="B895" s="218"/>
      <c r="C895" s="218"/>
      <c r="D895" s="155"/>
      <c r="E895" s="155"/>
      <c r="F895" s="155"/>
      <c r="G895" s="155"/>
      <c r="H895" s="230"/>
      <c r="I895" s="257"/>
      <c r="J895" s="257"/>
      <c r="K895" s="218"/>
      <c r="L895" s="218"/>
      <c r="M895" s="247"/>
      <c r="N895" s="247"/>
      <c r="O895" s="247"/>
      <c r="P895" s="247"/>
      <c r="Q895" s="218"/>
      <c r="R895" s="155"/>
      <c r="S895" s="155"/>
      <c r="T895" s="155"/>
      <c r="U895" s="155"/>
      <c r="V895" s="155"/>
      <c r="W895" s="155"/>
      <c r="X895" s="155"/>
      <c r="Y895" s="155"/>
      <c r="Z895" s="155"/>
      <c r="AA895" s="155"/>
      <c r="AB895" s="155"/>
      <c r="AC895" s="155"/>
      <c r="AD895" s="155"/>
      <c r="AE895" s="155"/>
      <c r="AF895" s="155"/>
      <c r="AG895" s="155"/>
      <c r="AH895" s="155"/>
      <c r="AI895" s="155"/>
      <c r="AJ895" s="155"/>
      <c r="AK895" s="155"/>
      <c r="AL895" s="155"/>
      <c r="AM895" s="155"/>
      <c r="AN895" s="155"/>
      <c r="AO895" s="155"/>
      <c r="AP895" s="155"/>
      <c r="AQ895" s="155"/>
      <c r="AR895" s="155"/>
      <c r="AS895" s="155"/>
      <c r="AT895" s="155"/>
      <c r="AU895" s="155"/>
      <c r="AV895" s="155"/>
      <c r="AW895" s="155"/>
      <c r="AX895" s="155"/>
      <c r="AY895" s="155"/>
      <c r="AZ895" s="155"/>
      <c r="BA895" s="155"/>
      <c r="BB895" s="155"/>
      <c r="BC895" s="155"/>
      <c r="BD895" s="155"/>
      <c r="BE895" s="155"/>
      <c r="BF895" s="155"/>
      <c r="BG895" s="155"/>
      <c r="BH895" s="155"/>
      <c r="BI895" s="155"/>
      <c r="BJ895" s="155"/>
      <c r="BK895" s="155"/>
      <c r="BL895" s="155"/>
      <c r="BM895" s="155"/>
      <c r="BN895" s="155"/>
      <c r="BO895" s="155"/>
      <c r="BP895" s="155"/>
      <c r="BQ895" s="155"/>
      <c r="BR895" s="155"/>
      <c r="BS895" s="155"/>
      <c r="BT895" s="155"/>
      <c r="BU895" s="155"/>
      <c r="BV895" s="155"/>
      <c r="BW895" s="155"/>
      <c r="BX895" s="155"/>
      <c r="BY895" s="155"/>
      <c r="BZ895" s="155"/>
      <c r="CA895" s="155"/>
      <c r="CB895" s="155"/>
      <c r="CC895" s="155"/>
      <c r="CD895" s="155"/>
      <c r="CE895" s="155"/>
      <c r="CF895" s="155"/>
      <c r="CG895" s="155"/>
      <c r="CH895" s="155"/>
      <c r="CI895" s="10"/>
    </row>
    <row r="896" spans="1:87" x14ac:dyDescent="0.2">
      <c r="A896" s="8"/>
      <c r="B896" s="218"/>
      <c r="C896" s="218"/>
      <c r="D896" s="155"/>
      <c r="E896" s="155"/>
      <c r="F896" s="155"/>
      <c r="G896" s="155"/>
      <c r="H896" s="230"/>
      <c r="I896" s="257"/>
      <c r="J896" s="257"/>
      <c r="K896" s="218"/>
      <c r="L896" s="218"/>
      <c r="M896" s="247"/>
      <c r="N896" s="247"/>
      <c r="O896" s="247"/>
      <c r="P896" s="247"/>
      <c r="Q896" s="218"/>
      <c r="R896" s="155"/>
      <c r="S896" s="155"/>
      <c r="T896" s="155"/>
      <c r="U896" s="155"/>
      <c r="V896" s="155"/>
      <c r="W896" s="155"/>
      <c r="X896" s="155"/>
      <c r="Y896" s="155"/>
      <c r="Z896" s="155"/>
      <c r="AA896" s="155"/>
      <c r="AB896" s="155"/>
      <c r="AC896" s="155"/>
      <c r="AD896" s="155"/>
      <c r="AE896" s="155"/>
      <c r="AF896" s="155"/>
      <c r="AG896" s="155"/>
      <c r="AH896" s="155"/>
      <c r="AI896" s="155"/>
      <c r="AJ896" s="155"/>
      <c r="AK896" s="155"/>
      <c r="AL896" s="155"/>
      <c r="AM896" s="155"/>
      <c r="AN896" s="155"/>
      <c r="AO896" s="155"/>
      <c r="AP896" s="155"/>
      <c r="AQ896" s="155"/>
      <c r="AR896" s="155"/>
      <c r="AS896" s="155"/>
      <c r="AT896" s="155"/>
      <c r="AU896" s="155"/>
      <c r="AV896" s="155"/>
      <c r="AW896" s="155"/>
      <c r="AX896" s="155"/>
      <c r="AY896" s="155"/>
      <c r="AZ896" s="155"/>
      <c r="BA896" s="155"/>
      <c r="BB896" s="155"/>
      <c r="BC896" s="155"/>
      <c r="BD896" s="155"/>
      <c r="BE896" s="155"/>
      <c r="BF896" s="155"/>
      <c r="BG896" s="155"/>
      <c r="BH896" s="155"/>
      <c r="BI896" s="155"/>
      <c r="BJ896" s="155"/>
      <c r="BK896" s="155"/>
      <c r="BL896" s="155"/>
      <c r="BM896" s="155"/>
      <c r="BN896" s="155"/>
      <c r="BO896" s="155"/>
      <c r="BP896" s="155"/>
      <c r="BQ896" s="155"/>
      <c r="BR896" s="155"/>
      <c r="BS896" s="155"/>
      <c r="BT896" s="155"/>
      <c r="BU896" s="155"/>
      <c r="BV896" s="155"/>
      <c r="BW896" s="155"/>
      <c r="BX896" s="155"/>
      <c r="BY896" s="155"/>
      <c r="BZ896" s="155"/>
      <c r="CA896" s="155"/>
      <c r="CB896" s="155"/>
      <c r="CC896" s="155"/>
      <c r="CD896" s="155"/>
      <c r="CE896" s="155"/>
      <c r="CF896" s="155"/>
      <c r="CG896" s="155"/>
      <c r="CH896" s="155"/>
      <c r="CI896" s="10"/>
    </row>
    <row r="897" spans="1:87" x14ac:dyDescent="0.2">
      <c r="A897" s="8"/>
      <c r="B897" s="218"/>
      <c r="C897" s="218"/>
      <c r="D897" s="155"/>
      <c r="E897" s="155"/>
      <c r="F897" s="155"/>
      <c r="G897" s="155"/>
      <c r="H897" s="230"/>
      <c r="I897" s="257"/>
      <c r="J897" s="257"/>
      <c r="K897" s="218"/>
      <c r="L897" s="218"/>
      <c r="M897" s="247"/>
      <c r="N897" s="247"/>
      <c r="O897" s="247"/>
      <c r="P897" s="247"/>
      <c r="Q897" s="218"/>
      <c r="R897" s="155"/>
      <c r="S897" s="155"/>
      <c r="T897" s="155"/>
      <c r="U897" s="155"/>
      <c r="V897" s="155"/>
      <c r="W897" s="155"/>
      <c r="X897" s="155"/>
      <c r="Y897" s="155"/>
      <c r="Z897" s="155"/>
      <c r="AA897" s="155"/>
      <c r="AB897" s="155"/>
      <c r="AC897" s="155"/>
      <c r="AD897" s="155"/>
      <c r="AE897" s="155"/>
      <c r="AF897" s="155"/>
      <c r="AG897" s="155"/>
      <c r="AH897" s="155"/>
      <c r="AI897" s="155"/>
      <c r="AJ897" s="155"/>
      <c r="AK897" s="155"/>
      <c r="AL897" s="155"/>
      <c r="AM897" s="155"/>
      <c r="AN897" s="155"/>
      <c r="AO897" s="155"/>
      <c r="AP897" s="155"/>
      <c r="AQ897" s="155"/>
      <c r="AR897" s="155"/>
      <c r="AS897" s="155"/>
      <c r="AT897" s="155"/>
      <c r="AU897" s="155"/>
      <c r="AV897" s="155"/>
      <c r="AW897" s="155"/>
      <c r="AX897" s="155"/>
      <c r="AY897" s="155"/>
      <c r="AZ897" s="155"/>
      <c r="BA897" s="155"/>
      <c r="BB897" s="155"/>
      <c r="BC897" s="155"/>
      <c r="BD897" s="155"/>
      <c r="BE897" s="155"/>
      <c r="BF897" s="155"/>
      <c r="BG897" s="155"/>
      <c r="BH897" s="155"/>
      <c r="BI897" s="155"/>
      <c r="BJ897" s="155"/>
      <c r="BK897" s="155"/>
      <c r="BL897" s="155"/>
      <c r="BM897" s="155"/>
      <c r="BN897" s="155"/>
      <c r="BO897" s="155"/>
      <c r="BP897" s="155"/>
      <c r="BQ897" s="155"/>
      <c r="BR897" s="155"/>
      <c r="BS897" s="155"/>
      <c r="BT897" s="155"/>
      <c r="BU897" s="155"/>
      <c r="BV897" s="155"/>
      <c r="BW897" s="155"/>
      <c r="BX897" s="155"/>
      <c r="BY897" s="155"/>
      <c r="BZ897" s="155"/>
      <c r="CA897" s="155"/>
      <c r="CB897" s="155"/>
      <c r="CC897" s="155"/>
      <c r="CD897" s="155"/>
      <c r="CE897" s="155"/>
      <c r="CF897" s="155"/>
      <c r="CG897" s="155"/>
      <c r="CH897" s="155"/>
      <c r="CI897" s="10"/>
    </row>
    <row r="898" spans="1:87" x14ac:dyDescent="0.2">
      <c r="A898" s="8"/>
      <c r="B898" s="218"/>
      <c r="C898" s="218"/>
      <c r="D898" s="155"/>
      <c r="E898" s="155"/>
      <c r="F898" s="155"/>
      <c r="G898" s="155"/>
      <c r="H898" s="230"/>
      <c r="I898" s="257"/>
      <c r="J898" s="257"/>
      <c r="K898" s="218"/>
      <c r="L898" s="218"/>
      <c r="M898" s="247"/>
      <c r="N898" s="247"/>
      <c r="O898" s="247"/>
      <c r="P898" s="247"/>
      <c r="Q898" s="218"/>
      <c r="R898" s="155"/>
      <c r="S898" s="155"/>
      <c r="T898" s="155"/>
      <c r="U898" s="155"/>
      <c r="V898" s="155"/>
      <c r="W898" s="155"/>
      <c r="X898" s="155"/>
      <c r="Y898" s="155"/>
      <c r="Z898" s="155"/>
      <c r="AA898" s="155"/>
      <c r="AB898" s="155"/>
      <c r="AC898" s="155"/>
      <c r="AD898" s="155"/>
      <c r="AE898" s="155"/>
      <c r="AF898" s="155"/>
      <c r="AG898" s="155"/>
      <c r="AH898" s="155"/>
      <c r="AI898" s="155"/>
      <c r="AJ898" s="155"/>
      <c r="AK898" s="155"/>
      <c r="AL898" s="155"/>
      <c r="AM898" s="155"/>
      <c r="AN898" s="155"/>
      <c r="AO898" s="155"/>
      <c r="AP898" s="155"/>
      <c r="AQ898" s="155"/>
      <c r="AR898" s="155"/>
      <c r="AS898" s="155"/>
      <c r="AT898" s="155"/>
      <c r="AU898" s="155"/>
      <c r="AV898" s="155"/>
      <c r="AW898" s="155"/>
      <c r="AX898" s="155"/>
      <c r="AY898" s="155"/>
      <c r="AZ898" s="155"/>
      <c r="BA898" s="155"/>
      <c r="BB898" s="155"/>
      <c r="BC898" s="155"/>
      <c r="BD898" s="155"/>
      <c r="BE898" s="155"/>
      <c r="BF898" s="155"/>
      <c r="BG898" s="155"/>
      <c r="BH898" s="155"/>
      <c r="BI898" s="155"/>
      <c r="BJ898" s="155"/>
      <c r="BK898" s="155"/>
      <c r="BL898" s="155"/>
      <c r="BM898" s="155"/>
      <c r="BN898" s="155"/>
      <c r="BO898" s="155"/>
      <c r="BP898" s="155"/>
      <c r="BQ898" s="155"/>
      <c r="BR898" s="155"/>
      <c r="BS898" s="155"/>
      <c r="BT898" s="155"/>
      <c r="BU898" s="155"/>
      <c r="BV898" s="155"/>
      <c r="BW898" s="155"/>
      <c r="BX898" s="155"/>
      <c r="BY898" s="155"/>
      <c r="BZ898" s="155"/>
      <c r="CA898" s="155"/>
      <c r="CB898" s="155"/>
      <c r="CC898" s="155"/>
      <c r="CD898" s="155"/>
      <c r="CE898" s="155"/>
      <c r="CF898" s="155"/>
      <c r="CG898" s="155"/>
      <c r="CH898" s="155"/>
      <c r="CI898" s="10"/>
    </row>
    <row r="899" spans="1:87" x14ac:dyDescent="0.2">
      <c r="A899" s="8"/>
      <c r="B899" s="218"/>
      <c r="C899" s="218"/>
      <c r="D899" s="155"/>
      <c r="E899" s="155"/>
      <c r="F899" s="155"/>
      <c r="G899" s="155"/>
      <c r="H899" s="230"/>
      <c r="I899" s="257"/>
      <c r="J899" s="257"/>
      <c r="K899" s="218"/>
      <c r="L899" s="218"/>
      <c r="M899" s="247"/>
      <c r="N899" s="247"/>
      <c r="O899" s="247"/>
      <c r="P899" s="247"/>
      <c r="Q899" s="218"/>
      <c r="R899" s="155"/>
      <c r="S899" s="155"/>
      <c r="T899" s="155"/>
      <c r="U899" s="155"/>
      <c r="V899" s="155"/>
      <c r="W899" s="155"/>
      <c r="X899" s="155"/>
      <c r="Y899" s="155"/>
      <c r="Z899" s="155"/>
      <c r="AA899" s="155"/>
      <c r="AB899" s="155"/>
      <c r="AC899" s="155"/>
      <c r="AD899" s="155"/>
      <c r="AE899" s="155"/>
      <c r="AF899" s="155"/>
      <c r="AG899" s="155"/>
      <c r="AH899" s="155"/>
      <c r="AI899" s="155"/>
      <c r="AJ899" s="155"/>
      <c r="AK899" s="155"/>
      <c r="AL899" s="155"/>
      <c r="AM899" s="155"/>
      <c r="AN899" s="155"/>
      <c r="AO899" s="155"/>
      <c r="AP899" s="155"/>
      <c r="AQ899" s="155"/>
      <c r="AR899" s="155"/>
      <c r="AS899" s="155"/>
      <c r="AT899" s="155"/>
      <c r="AU899" s="155"/>
      <c r="AV899" s="155"/>
      <c r="AW899" s="155"/>
      <c r="AX899" s="155"/>
      <c r="AY899" s="155"/>
      <c r="AZ899" s="155"/>
      <c r="BA899" s="155"/>
      <c r="BB899" s="155"/>
      <c r="BC899" s="155"/>
      <c r="BD899" s="155"/>
      <c r="BE899" s="155"/>
      <c r="BF899" s="155"/>
      <c r="BG899" s="155"/>
      <c r="BH899" s="155"/>
      <c r="BI899" s="155"/>
      <c r="BJ899" s="155"/>
      <c r="BK899" s="155"/>
      <c r="BL899" s="155"/>
      <c r="BM899" s="155"/>
      <c r="BN899" s="155"/>
      <c r="BO899" s="155"/>
      <c r="BP899" s="155"/>
      <c r="BQ899" s="155"/>
      <c r="BR899" s="155"/>
      <c r="BS899" s="155"/>
      <c r="BT899" s="155"/>
      <c r="BU899" s="155"/>
      <c r="BV899" s="155"/>
      <c r="BW899" s="155"/>
      <c r="BX899" s="155"/>
      <c r="BY899" s="155"/>
      <c r="BZ899" s="155"/>
      <c r="CA899" s="155"/>
      <c r="CB899" s="155"/>
      <c r="CC899" s="155"/>
      <c r="CD899" s="155"/>
      <c r="CE899" s="155"/>
      <c r="CF899" s="155"/>
      <c r="CG899" s="155"/>
      <c r="CH899" s="155"/>
      <c r="CI899" s="10"/>
    </row>
    <row r="900" spans="1:87" x14ac:dyDescent="0.2">
      <c r="A900" s="8"/>
      <c r="B900" s="218"/>
      <c r="C900" s="218"/>
      <c r="D900" s="155"/>
      <c r="E900" s="155"/>
      <c r="F900" s="155"/>
      <c r="G900" s="155"/>
      <c r="H900" s="230"/>
      <c r="I900" s="257"/>
      <c r="J900" s="257"/>
      <c r="K900" s="218"/>
      <c r="L900" s="218"/>
      <c r="M900" s="247"/>
      <c r="N900" s="247"/>
      <c r="O900" s="247"/>
      <c r="P900" s="247"/>
      <c r="Q900" s="218"/>
      <c r="R900" s="155"/>
      <c r="S900" s="155"/>
      <c r="T900" s="155"/>
      <c r="U900" s="155"/>
      <c r="V900" s="155"/>
      <c r="W900" s="155"/>
      <c r="X900" s="155"/>
      <c r="Y900" s="155"/>
      <c r="Z900" s="155"/>
      <c r="AA900" s="155"/>
      <c r="AB900" s="155"/>
      <c r="AC900" s="155"/>
      <c r="AD900" s="155"/>
      <c r="AE900" s="155"/>
      <c r="AF900" s="155"/>
      <c r="AG900" s="155"/>
      <c r="AH900" s="155"/>
      <c r="AI900" s="155"/>
      <c r="AJ900" s="155"/>
      <c r="AK900" s="155"/>
      <c r="AL900" s="155"/>
      <c r="AM900" s="155"/>
      <c r="AN900" s="155"/>
      <c r="AO900" s="155"/>
      <c r="AP900" s="155"/>
      <c r="AQ900" s="155"/>
      <c r="AR900" s="155"/>
      <c r="AS900" s="155"/>
      <c r="AT900" s="155"/>
      <c r="AU900" s="155"/>
      <c r="AV900" s="155"/>
      <c r="AW900" s="155"/>
      <c r="AX900" s="155"/>
      <c r="AY900" s="155"/>
      <c r="AZ900" s="155"/>
      <c r="BA900" s="155"/>
      <c r="BB900" s="155"/>
      <c r="BC900" s="155"/>
      <c r="BD900" s="155"/>
      <c r="BE900" s="155"/>
      <c r="BF900" s="155"/>
      <c r="BG900" s="155"/>
      <c r="BH900" s="155"/>
      <c r="BI900" s="155"/>
      <c r="BJ900" s="155"/>
      <c r="BK900" s="155"/>
      <c r="BL900" s="155"/>
      <c r="BM900" s="155"/>
      <c r="BN900" s="155"/>
      <c r="BO900" s="155"/>
      <c r="BP900" s="155"/>
      <c r="BQ900" s="155"/>
      <c r="BR900" s="155"/>
      <c r="BS900" s="155"/>
      <c r="BT900" s="155"/>
      <c r="BU900" s="155"/>
      <c r="BV900" s="155"/>
      <c r="BW900" s="155"/>
      <c r="BX900" s="155"/>
      <c r="BY900" s="155"/>
      <c r="BZ900" s="155"/>
      <c r="CA900" s="155"/>
      <c r="CB900" s="155"/>
      <c r="CC900" s="155"/>
      <c r="CD900" s="155"/>
      <c r="CE900" s="155"/>
      <c r="CF900" s="155"/>
      <c r="CG900" s="155"/>
      <c r="CH900" s="155"/>
      <c r="CI900" s="10"/>
    </row>
    <row r="901" spans="1:87" x14ac:dyDescent="0.2">
      <c r="A901" s="8"/>
      <c r="B901" s="218"/>
      <c r="C901" s="218"/>
      <c r="D901" s="155"/>
      <c r="E901" s="155"/>
      <c r="F901" s="155"/>
      <c r="G901" s="155"/>
      <c r="H901" s="230"/>
      <c r="I901" s="257"/>
      <c r="J901" s="257"/>
      <c r="K901" s="218"/>
      <c r="L901" s="218"/>
      <c r="M901" s="247"/>
      <c r="N901" s="247"/>
      <c r="O901" s="247"/>
      <c r="P901" s="247"/>
      <c r="Q901" s="218"/>
      <c r="R901" s="155"/>
      <c r="S901" s="155"/>
      <c r="T901" s="155"/>
      <c r="U901" s="155"/>
      <c r="V901" s="155"/>
      <c r="W901" s="155"/>
      <c r="X901" s="155"/>
      <c r="Y901" s="155"/>
      <c r="Z901" s="155"/>
      <c r="AA901" s="155"/>
      <c r="AB901" s="155"/>
      <c r="AC901" s="155"/>
      <c r="AD901" s="155"/>
      <c r="AE901" s="155"/>
      <c r="AF901" s="155"/>
      <c r="AG901" s="155"/>
      <c r="AH901" s="155"/>
      <c r="AI901" s="155"/>
      <c r="AJ901" s="155"/>
      <c r="AK901" s="155"/>
      <c r="AL901" s="155"/>
      <c r="AM901" s="155"/>
      <c r="AN901" s="155"/>
      <c r="AO901" s="155"/>
      <c r="AP901" s="155"/>
      <c r="AQ901" s="155"/>
      <c r="AR901" s="155"/>
      <c r="AS901" s="155"/>
      <c r="AT901" s="155"/>
      <c r="AU901" s="155"/>
      <c r="AV901" s="155"/>
      <c r="AW901" s="155"/>
      <c r="AX901" s="155"/>
      <c r="AY901" s="155"/>
      <c r="AZ901" s="155"/>
      <c r="BA901" s="155"/>
      <c r="BB901" s="155"/>
      <c r="BC901" s="155"/>
      <c r="BD901" s="155"/>
      <c r="BE901" s="155"/>
      <c r="BF901" s="155"/>
      <c r="BG901" s="155"/>
      <c r="BH901" s="155"/>
      <c r="BI901" s="155"/>
      <c r="BJ901" s="155"/>
      <c r="BK901" s="155"/>
      <c r="BL901" s="155"/>
      <c r="BM901" s="155"/>
      <c r="BN901" s="155"/>
      <c r="BO901" s="155"/>
      <c r="BP901" s="155"/>
      <c r="BQ901" s="155"/>
      <c r="BR901" s="155"/>
      <c r="BS901" s="155"/>
      <c r="BT901" s="155"/>
      <c r="BU901" s="155"/>
      <c r="BV901" s="155"/>
      <c r="BW901" s="155"/>
      <c r="BX901" s="155"/>
      <c r="BY901" s="155"/>
      <c r="BZ901" s="155"/>
      <c r="CA901" s="155"/>
      <c r="CB901" s="155"/>
      <c r="CC901" s="155"/>
      <c r="CD901" s="155"/>
      <c r="CE901" s="155"/>
      <c r="CF901" s="155"/>
      <c r="CG901" s="155"/>
      <c r="CH901" s="155"/>
      <c r="CI901" s="10"/>
    </row>
    <row r="902" spans="1:87" x14ac:dyDescent="0.2">
      <c r="A902" s="8"/>
      <c r="B902" s="218"/>
      <c r="C902" s="218"/>
      <c r="D902" s="155"/>
      <c r="E902" s="155"/>
      <c r="F902" s="155"/>
      <c r="G902" s="155"/>
      <c r="H902" s="230"/>
      <c r="I902" s="257"/>
      <c r="J902" s="257"/>
      <c r="K902" s="218"/>
      <c r="L902" s="218"/>
      <c r="M902" s="247"/>
      <c r="N902" s="247"/>
      <c r="O902" s="247"/>
      <c r="P902" s="247"/>
      <c r="Q902" s="218"/>
      <c r="R902" s="155"/>
      <c r="S902" s="155"/>
      <c r="T902" s="155"/>
      <c r="U902" s="155"/>
      <c r="V902" s="155"/>
      <c r="W902" s="155"/>
      <c r="X902" s="155"/>
      <c r="Y902" s="155"/>
      <c r="Z902" s="155"/>
      <c r="AA902" s="155"/>
      <c r="AB902" s="155"/>
      <c r="AC902" s="155"/>
      <c r="AD902" s="155"/>
      <c r="AE902" s="155"/>
      <c r="AF902" s="155"/>
      <c r="AG902" s="155"/>
      <c r="AH902" s="155"/>
      <c r="AI902" s="155"/>
      <c r="AJ902" s="155"/>
      <c r="AK902" s="155"/>
      <c r="AL902" s="155"/>
      <c r="AM902" s="155"/>
      <c r="AN902" s="155"/>
      <c r="AO902" s="155"/>
      <c r="AP902" s="155"/>
      <c r="AQ902" s="155"/>
      <c r="AR902" s="155"/>
      <c r="AS902" s="155"/>
      <c r="AT902" s="155"/>
      <c r="AU902" s="155"/>
      <c r="AV902" s="155"/>
      <c r="AW902" s="155"/>
      <c r="AX902" s="155"/>
      <c r="AY902" s="155"/>
      <c r="AZ902" s="155"/>
      <c r="BA902" s="155"/>
      <c r="BB902" s="155"/>
      <c r="BC902" s="155"/>
      <c r="BD902" s="155"/>
      <c r="BE902" s="155"/>
      <c r="BF902" s="155"/>
      <c r="BG902" s="155"/>
      <c r="BH902" s="155"/>
      <c r="BI902" s="155"/>
      <c r="BJ902" s="155"/>
      <c r="BK902" s="155"/>
      <c r="BL902" s="155"/>
      <c r="BM902" s="155"/>
      <c r="BN902" s="155"/>
      <c r="BO902" s="155"/>
      <c r="BP902" s="155"/>
      <c r="BQ902" s="155"/>
      <c r="BR902" s="155"/>
      <c r="BS902" s="155"/>
      <c r="BT902" s="155"/>
      <c r="BU902" s="155"/>
      <c r="BV902" s="155"/>
      <c r="BW902" s="155"/>
      <c r="BX902" s="155"/>
      <c r="BY902" s="155"/>
      <c r="BZ902" s="155"/>
      <c r="CA902" s="155"/>
      <c r="CB902" s="155"/>
      <c r="CC902" s="155"/>
      <c r="CD902" s="155"/>
      <c r="CE902" s="155"/>
      <c r="CF902" s="155"/>
      <c r="CG902" s="155"/>
      <c r="CH902" s="155"/>
      <c r="CI902" s="10"/>
    </row>
    <row r="903" spans="1:87" x14ac:dyDescent="0.2">
      <c r="A903" s="8"/>
      <c r="B903" s="218"/>
      <c r="C903" s="218"/>
      <c r="D903" s="155"/>
      <c r="E903" s="155"/>
      <c r="F903" s="155"/>
      <c r="G903" s="155"/>
      <c r="H903" s="230"/>
      <c r="I903" s="257"/>
      <c r="J903" s="257"/>
      <c r="K903" s="218"/>
      <c r="L903" s="218"/>
      <c r="M903" s="247"/>
      <c r="N903" s="247"/>
      <c r="O903" s="247"/>
      <c r="P903" s="247"/>
      <c r="Q903" s="218"/>
      <c r="R903" s="155"/>
      <c r="S903" s="155"/>
      <c r="T903" s="155"/>
      <c r="U903" s="155"/>
      <c r="V903" s="155"/>
      <c r="W903" s="155"/>
      <c r="X903" s="155"/>
      <c r="Y903" s="155"/>
      <c r="Z903" s="155"/>
      <c r="AA903" s="155"/>
      <c r="AB903" s="155"/>
      <c r="AC903" s="155"/>
      <c r="AD903" s="155"/>
      <c r="AE903" s="155"/>
      <c r="AF903" s="155"/>
      <c r="AG903" s="155"/>
      <c r="AH903" s="155"/>
      <c r="AI903" s="155"/>
      <c r="AJ903" s="155"/>
      <c r="AK903" s="155"/>
      <c r="AL903" s="155"/>
      <c r="AM903" s="155"/>
      <c r="AN903" s="155"/>
      <c r="AO903" s="155"/>
      <c r="AP903" s="155"/>
      <c r="AQ903" s="155"/>
      <c r="AR903" s="155"/>
      <c r="AS903" s="155"/>
      <c r="AT903" s="155"/>
      <c r="AU903" s="155"/>
      <c r="AV903" s="155"/>
      <c r="AW903" s="155"/>
      <c r="AX903" s="155"/>
      <c r="AY903" s="155"/>
      <c r="AZ903" s="155"/>
      <c r="BA903" s="155"/>
      <c r="BB903" s="155"/>
      <c r="BC903" s="155"/>
      <c r="BD903" s="155"/>
      <c r="BE903" s="155"/>
      <c r="BF903" s="155"/>
      <c r="BG903" s="155"/>
      <c r="BH903" s="155"/>
      <c r="BI903" s="155"/>
      <c r="BJ903" s="155"/>
      <c r="BK903" s="155"/>
      <c r="BL903" s="155"/>
      <c r="BM903" s="155"/>
      <c r="BN903" s="155"/>
      <c r="BO903" s="155"/>
      <c r="BP903" s="155"/>
      <c r="BQ903" s="155"/>
      <c r="BR903" s="155"/>
      <c r="BS903" s="155"/>
      <c r="BT903" s="155"/>
      <c r="BU903" s="155"/>
      <c r="BV903" s="155"/>
      <c r="BW903" s="155"/>
      <c r="BX903" s="155"/>
      <c r="BY903" s="155"/>
      <c r="BZ903" s="155"/>
      <c r="CA903" s="155"/>
      <c r="CB903" s="155"/>
      <c r="CC903" s="155"/>
      <c r="CD903" s="155"/>
      <c r="CE903" s="155"/>
      <c r="CF903" s="155"/>
      <c r="CG903" s="155"/>
      <c r="CH903" s="155"/>
      <c r="CI903" s="10"/>
    </row>
    <row r="904" spans="1:87" x14ac:dyDescent="0.2">
      <c r="A904" s="8"/>
      <c r="B904" s="218"/>
      <c r="C904" s="218"/>
      <c r="D904" s="155"/>
      <c r="E904" s="155"/>
      <c r="F904" s="155"/>
      <c r="G904" s="155"/>
      <c r="H904" s="230"/>
      <c r="I904" s="257"/>
      <c r="J904" s="257"/>
      <c r="K904" s="218"/>
      <c r="L904" s="218"/>
      <c r="M904" s="247"/>
      <c r="N904" s="247"/>
      <c r="O904" s="247"/>
      <c r="P904" s="247"/>
      <c r="Q904" s="218"/>
      <c r="R904" s="155"/>
      <c r="S904" s="155"/>
      <c r="T904" s="155"/>
      <c r="U904" s="155"/>
      <c r="V904" s="155"/>
      <c r="W904" s="155"/>
      <c r="X904" s="155"/>
      <c r="Y904" s="155"/>
      <c r="Z904" s="155"/>
      <c r="AA904" s="155"/>
      <c r="AB904" s="155"/>
      <c r="AC904" s="155"/>
      <c r="AD904" s="155"/>
      <c r="AE904" s="155"/>
      <c r="AF904" s="155"/>
      <c r="AG904" s="155"/>
      <c r="AH904" s="155"/>
      <c r="AI904" s="155"/>
      <c r="AJ904" s="155"/>
      <c r="AK904" s="155"/>
      <c r="AL904" s="155"/>
      <c r="AM904" s="155"/>
      <c r="AN904" s="155"/>
      <c r="AO904" s="155"/>
      <c r="AP904" s="155"/>
      <c r="AQ904" s="155"/>
      <c r="AR904" s="155"/>
      <c r="AS904" s="155"/>
      <c r="AT904" s="155"/>
      <c r="AU904" s="155"/>
      <c r="AV904" s="155"/>
      <c r="AW904" s="155"/>
      <c r="AX904" s="155"/>
      <c r="AY904" s="155"/>
      <c r="AZ904" s="155"/>
      <c r="BA904" s="155"/>
      <c r="BB904" s="155"/>
      <c r="BC904" s="155"/>
      <c r="BD904" s="155"/>
      <c r="BE904" s="155"/>
      <c r="BF904" s="155"/>
      <c r="BG904" s="155"/>
      <c r="BH904" s="155"/>
      <c r="BI904" s="155"/>
      <c r="BJ904" s="155"/>
      <c r="BK904" s="155"/>
      <c r="BL904" s="155"/>
      <c r="BM904" s="155"/>
      <c r="BN904" s="155"/>
      <c r="BO904" s="155"/>
      <c r="BP904" s="155"/>
      <c r="BQ904" s="155"/>
      <c r="BR904" s="155"/>
      <c r="BS904" s="155"/>
      <c r="BT904" s="155"/>
      <c r="BU904" s="155"/>
      <c r="BV904" s="155"/>
      <c r="BW904" s="155"/>
      <c r="BX904" s="155"/>
      <c r="BY904" s="155"/>
      <c r="BZ904" s="155"/>
      <c r="CA904" s="155"/>
      <c r="CB904" s="155"/>
      <c r="CC904" s="155"/>
      <c r="CD904" s="155"/>
      <c r="CE904" s="155"/>
      <c r="CF904" s="155"/>
      <c r="CG904" s="155"/>
      <c r="CH904" s="155"/>
      <c r="CI904" s="10"/>
    </row>
    <row r="905" spans="1:87" x14ac:dyDescent="0.2">
      <c r="A905" s="8"/>
      <c r="B905" s="218"/>
      <c r="C905" s="218"/>
      <c r="D905" s="155"/>
      <c r="E905" s="155"/>
      <c r="F905" s="155"/>
      <c r="G905" s="155"/>
      <c r="H905" s="230"/>
      <c r="I905" s="257"/>
      <c r="J905" s="257"/>
      <c r="K905" s="218"/>
      <c r="L905" s="218"/>
      <c r="M905" s="247"/>
      <c r="N905" s="247"/>
      <c r="O905" s="247"/>
      <c r="P905" s="247"/>
      <c r="Q905" s="218"/>
      <c r="R905" s="155"/>
      <c r="S905" s="155"/>
      <c r="T905" s="155"/>
      <c r="U905" s="155"/>
      <c r="V905" s="155"/>
      <c r="W905" s="155"/>
      <c r="X905" s="155"/>
      <c r="Y905" s="155"/>
      <c r="Z905" s="155"/>
      <c r="AA905" s="155"/>
      <c r="AB905" s="155"/>
      <c r="AC905" s="155"/>
      <c r="AD905" s="155"/>
      <c r="AE905" s="155"/>
      <c r="AF905" s="155"/>
      <c r="AG905" s="155"/>
      <c r="AH905" s="155"/>
      <c r="AI905" s="155"/>
      <c r="AJ905" s="155"/>
      <c r="AK905" s="155"/>
      <c r="AL905" s="155"/>
      <c r="AM905" s="155"/>
      <c r="AN905" s="155"/>
      <c r="AO905" s="155"/>
      <c r="AP905" s="155"/>
      <c r="AQ905" s="155"/>
      <c r="AR905" s="155"/>
      <c r="AS905" s="155"/>
      <c r="AT905" s="155"/>
      <c r="AU905" s="155"/>
      <c r="AV905" s="155"/>
      <c r="AW905" s="155"/>
      <c r="AX905" s="155"/>
      <c r="AY905" s="155"/>
      <c r="AZ905" s="155"/>
      <c r="BA905" s="155"/>
      <c r="BB905" s="155"/>
      <c r="BC905" s="155"/>
      <c r="BD905" s="155"/>
      <c r="BE905" s="155"/>
      <c r="BF905" s="155"/>
      <c r="BG905" s="155"/>
      <c r="BH905" s="155"/>
      <c r="BI905" s="155"/>
      <c r="BJ905" s="155"/>
      <c r="BK905" s="155"/>
      <c r="BL905" s="155"/>
      <c r="BM905" s="155"/>
      <c r="BN905" s="155"/>
      <c r="BO905" s="155"/>
      <c r="BP905" s="155"/>
      <c r="BQ905" s="155"/>
      <c r="BR905" s="155"/>
      <c r="BS905" s="155"/>
      <c r="BT905" s="155"/>
      <c r="BU905" s="155"/>
      <c r="BV905" s="155"/>
      <c r="BW905" s="155"/>
      <c r="BX905" s="155"/>
      <c r="BY905" s="155"/>
      <c r="BZ905" s="155"/>
      <c r="CA905" s="155"/>
      <c r="CB905" s="155"/>
      <c r="CC905" s="155"/>
      <c r="CD905" s="155"/>
      <c r="CE905" s="155"/>
      <c r="CF905" s="155"/>
      <c r="CG905" s="155"/>
      <c r="CH905" s="155"/>
      <c r="CI905" s="10"/>
    </row>
    <row r="906" spans="1:87" x14ac:dyDescent="0.2">
      <c r="A906" s="8"/>
      <c r="B906" s="218"/>
      <c r="C906" s="218"/>
      <c r="D906" s="155"/>
      <c r="E906" s="155"/>
      <c r="F906" s="155"/>
      <c r="G906" s="155"/>
      <c r="H906" s="230"/>
      <c r="I906" s="257"/>
      <c r="J906" s="257"/>
      <c r="K906" s="218"/>
      <c r="L906" s="218"/>
      <c r="M906" s="247"/>
      <c r="N906" s="247"/>
      <c r="O906" s="247"/>
      <c r="P906" s="247"/>
      <c r="Q906" s="218"/>
      <c r="R906" s="155"/>
      <c r="S906" s="155"/>
      <c r="T906" s="155"/>
      <c r="U906" s="155"/>
      <c r="V906" s="155"/>
      <c r="W906" s="155"/>
      <c r="X906" s="155"/>
      <c r="Y906" s="155"/>
      <c r="Z906" s="155"/>
      <c r="AA906" s="155"/>
      <c r="AB906" s="155"/>
      <c r="AC906" s="155"/>
      <c r="AD906" s="155"/>
      <c r="AE906" s="155"/>
      <c r="AF906" s="155"/>
      <c r="AG906" s="155"/>
      <c r="AH906" s="155"/>
      <c r="AI906" s="155"/>
      <c r="AJ906" s="155"/>
      <c r="AK906" s="155"/>
      <c r="AL906" s="155"/>
      <c r="AM906" s="155"/>
      <c r="AN906" s="155"/>
      <c r="AO906" s="155"/>
      <c r="AP906" s="155"/>
      <c r="AQ906" s="155"/>
      <c r="AR906" s="155"/>
      <c r="AS906" s="155"/>
      <c r="AT906" s="155"/>
      <c r="AU906" s="155"/>
      <c r="AV906" s="155"/>
      <c r="AW906" s="155"/>
      <c r="AX906" s="155"/>
      <c r="AY906" s="155"/>
      <c r="AZ906" s="155"/>
      <c r="BA906" s="155"/>
      <c r="BB906" s="155"/>
      <c r="BC906" s="155"/>
      <c r="BD906" s="155"/>
      <c r="BE906" s="155"/>
      <c r="BF906" s="155"/>
      <c r="BG906" s="155"/>
      <c r="BH906" s="155"/>
      <c r="BI906" s="155"/>
      <c r="BJ906" s="155"/>
      <c r="BK906" s="155"/>
      <c r="BL906" s="155"/>
      <c r="BM906" s="155"/>
      <c r="BN906" s="155"/>
      <c r="BO906" s="155"/>
      <c r="BP906" s="155"/>
      <c r="BQ906" s="155"/>
      <c r="BR906" s="155"/>
      <c r="BS906" s="155"/>
      <c r="BT906" s="155"/>
      <c r="BU906" s="155"/>
      <c r="BV906" s="155"/>
      <c r="BW906" s="155"/>
      <c r="BX906" s="155"/>
      <c r="BY906" s="155"/>
      <c r="BZ906" s="155"/>
      <c r="CA906" s="155"/>
      <c r="CB906" s="155"/>
      <c r="CC906" s="155"/>
      <c r="CD906" s="155"/>
      <c r="CE906" s="155"/>
      <c r="CF906" s="155"/>
      <c r="CG906" s="155"/>
      <c r="CH906" s="155"/>
      <c r="CI906" s="10"/>
    </row>
    <row r="907" spans="1:87" x14ac:dyDescent="0.2">
      <c r="A907" s="8"/>
      <c r="B907" s="218"/>
      <c r="C907" s="218"/>
      <c r="D907" s="155"/>
      <c r="E907" s="155"/>
      <c r="F907" s="155"/>
      <c r="G907" s="155"/>
      <c r="H907" s="230"/>
      <c r="I907" s="257"/>
      <c r="J907" s="257"/>
      <c r="K907" s="218"/>
      <c r="L907" s="218"/>
      <c r="M907" s="247"/>
      <c r="N907" s="247"/>
      <c r="O907" s="247"/>
      <c r="P907" s="247"/>
      <c r="Q907" s="218"/>
      <c r="R907" s="155"/>
      <c r="S907" s="155"/>
      <c r="T907" s="155"/>
      <c r="U907" s="155"/>
      <c r="V907" s="155"/>
      <c r="W907" s="155"/>
      <c r="X907" s="155"/>
      <c r="Y907" s="155"/>
      <c r="Z907" s="155"/>
      <c r="AA907" s="155"/>
      <c r="AB907" s="155"/>
      <c r="AC907" s="155"/>
      <c r="AD907" s="155"/>
      <c r="AE907" s="155"/>
      <c r="AF907" s="155"/>
      <c r="AG907" s="155"/>
      <c r="AH907" s="155"/>
      <c r="AI907" s="155"/>
      <c r="AJ907" s="155"/>
      <c r="AK907" s="155"/>
      <c r="AL907" s="155"/>
      <c r="AM907" s="155"/>
      <c r="AN907" s="155"/>
      <c r="AO907" s="155"/>
      <c r="AP907" s="155"/>
      <c r="AQ907" s="155"/>
      <c r="AR907" s="155"/>
      <c r="AS907" s="155"/>
      <c r="AT907" s="155"/>
      <c r="AU907" s="155"/>
      <c r="AV907" s="155"/>
      <c r="AW907" s="155"/>
      <c r="AX907" s="155"/>
      <c r="AY907" s="155"/>
      <c r="AZ907" s="155"/>
      <c r="BA907" s="155"/>
      <c r="BB907" s="155"/>
      <c r="BC907" s="155"/>
      <c r="BD907" s="155"/>
      <c r="BE907" s="155"/>
      <c r="BF907" s="155"/>
      <c r="BG907" s="155"/>
      <c r="BH907" s="155"/>
      <c r="BI907" s="155"/>
      <c r="BJ907" s="155"/>
      <c r="BK907" s="155"/>
      <c r="BL907" s="155"/>
      <c r="BM907" s="155"/>
      <c r="BN907" s="155"/>
      <c r="BO907" s="155"/>
      <c r="BP907" s="155"/>
      <c r="BQ907" s="155"/>
      <c r="BR907" s="155"/>
      <c r="BS907" s="155"/>
      <c r="BT907" s="155"/>
      <c r="BU907" s="155"/>
      <c r="BV907" s="155"/>
      <c r="BW907" s="155"/>
      <c r="BX907" s="155"/>
      <c r="BY907" s="155"/>
      <c r="BZ907" s="155"/>
      <c r="CA907" s="155"/>
      <c r="CB907" s="155"/>
      <c r="CC907" s="155"/>
      <c r="CD907" s="155"/>
      <c r="CE907" s="155"/>
      <c r="CF907" s="155"/>
      <c r="CG907" s="155"/>
      <c r="CH907" s="155"/>
      <c r="CI907" s="10"/>
    </row>
    <row r="908" spans="1:87" x14ac:dyDescent="0.2">
      <c r="A908" s="8"/>
      <c r="B908" s="218"/>
      <c r="C908" s="218"/>
      <c r="D908" s="155"/>
      <c r="E908" s="155"/>
      <c r="F908" s="155"/>
      <c r="G908" s="155"/>
      <c r="H908" s="230"/>
      <c r="I908" s="257"/>
      <c r="J908" s="257"/>
      <c r="K908" s="218"/>
      <c r="L908" s="218"/>
      <c r="M908" s="247"/>
      <c r="N908" s="247"/>
      <c r="O908" s="247"/>
      <c r="P908" s="247"/>
      <c r="Q908" s="218"/>
      <c r="R908" s="155"/>
      <c r="S908" s="155"/>
      <c r="T908" s="155"/>
      <c r="U908" s="155"/>
      <c r="V908" s="155"/>
      <c r="W908" s="155"/>
      <c r="X908" s="155"/>
      <c r="Y908" s="155"/>
      <c r="Z908" s="155"/>
      <c r="AA908" s="155"/>
      <c r="AB908" s="155"/>
      <c r="AC908" s="155"/>
      <c r="AD908" s="155"/>
      <c r="AE908" s="155"/>
      <c r="AF908" s="155"/>
      <c r="AG908" s="155"/>
      <c r="AH908" s="155"/>
      <c r="AI908" s="155"/>
      <c r="AJ908" s="155"/>
      <c r="AK908" s="155"/>
      <c r="AL908" s="155"/>
      <c r="AM908" s="155"/>
      <c r="AN908" s="155"/>
      <c r="AO908" s="155"/>
      <c r="AP908" s="155"/>
      <c r="AQ908" s="155"/>
      <c r="AR908" s="155"/>
      <c r="AS908" s="155"/>
      <c r="AT908" s="155"/>
      <c r="AU908" s="155"/>
      <c r="AV908" s="155"/>
      <c r="AW908" s="155"/>
      <c r="AX908" s="155"/>
      <c r="AY908" s="155"/>
      <c r="AZ908" s="155"/>
      <c r="BA908" s="155"/>
      <c r="BB908" s="155"/>
      <c r="BC908" s="155"/>
      <c r="BD908" s="155"/>
      <c r="BE908" s="155"/>
      <c r="BF908" s="155"/>
      <c r="BG908" s="155"/>
      <c r="BH908" s="155"/>
      <c r="BI908" s="155"/>
      <c r="BJ908" s="155"/>
      <c r="BK908" s="155"/>
      <c r="BL908" s="155"/>
      <c r="BM908" s="155"/>
      <c r="BN908" s="155"/>
      <c r="BO908" s="155"/>
      <c r="BP908" s="155"/>
      <c r="BQ908" s="155"/>
      <c r="BR908" s="155"/>
      <c r="BS908" s="155"/>
      <c r="BT908" s="155"/>
      <c r="BU908" s="155"/>
      <c r="BV908" s="155"/>
      <c r="BW908" s="155"/>
      <c r="BX908" s="155"/>
      <c r="BY908" s="155"/>
      <c r="BZ908" s="155"/>
      <c r="CA908" s="155"/>
      <c r="CB908" s="155"/>
      <c r="CC908" s="155"/>
      <c r="CD908" s="155"/>
      <c r="CE908" s="155"/>
      <c r="CF908" s="155"/>
      <c r="CG908" s="155"/>
      <c r="CH908" s="155"/>
      <c r="CI908" s="10"/>
    </row>
    <row r="909" spans="1:87" x14ac:dyDescent="0.2">
      <c r="A909" s="8"/>
      <c r="B909" s="218"/>
      <c r="C909" s="218"/>
      <c r="D909" s="155"/>
      <c r="E909" s="155"/>
      <c r="F909" s="155"/>
      <c r="G909" s="155"/>
      <c r="H909" s="230"/>
      <c r="I909" s="257"/>
      <c r="J909" s="257"/>
      <c r="K909" s="218"/>
      <c r="L909" s="218"/>
      <c r="M909" s="247"/>
      <c r="N909" s="247"/>
      <c r="O909" s="247"/>
      <c r="P909" s="247"/>
      <c r="Q909" s="218"/>
      <c r="R909" s="155"/>
      <c r="S909" s="155"/>
      <c r="T909" s="155"/>
      <c r="U909" s="155"/>
      <c r="V909" s="155"/>
      <c r="W909" s="155"/>
      <c r="X909" s="155"/>
      <c r="Y909" s="155"/>
      <c r="Z909" s="155"/>
      <c r="AA909" s="155"/>
      <c r="AB909" s="155"/>
      <c r="AC909" s="155"/>
      <c r="AD909" s="155"/>
      <c r="AE909" s="155"/>
      <c r="AF909" s="155"/>
      <c r="AG909" s="155"/>
      <c r="AH909" s="155"/>
      <c r="AI909" s="155"/>
      <c r="AJ909" s="155"/>
      <c r="AK909" s="155"/>
      <c r="AL909" s="155"/>
      <c r="AM909" s="155"/>
      <c r="AN909" s="155"/>
      <c r="AO909" s="155"/>
      <c r="AP909" s="155"/>
      <c r="AQ909" s="155"/>
      <c r="AR909" s="155"/>
      <c r="AS909" s="155"/>
      <c r="AT909" s="155"/>
      <c r="AU909" s="155"/>
      <c r="AV909" s="155"/>
      <c r="AW909" s="155"/>
      <c r="AX909" s="155"/>
      <c r="AY909" s="155"/>
      <c r="AZ909" s="155"/>
      <c r="BA909" s="155"/>
      <c r="BB909" s="155"/>
      <c r="BC909" s="155"/>
      <c r="BD909" s="155"/>
      <c r="BE909" s="155"/>
      <c r="BF909" s="155"/>
      <c r="BG909" s="155"/>
      <c r="BH909" s="155"/>
      <c r="BI909" s="155"/>
      <c r="BJ909" s="155"/>
      <c r="BK909" s="155"/>
      <c r="BL909" s="155"/>
      <c r="BM909" s="155"/>
      <c r="BN909" s="155"/>
      <c r="BO909" s="155"/>
      <c r="BP909" s="155"/>
      <c r="BQ909" s="155"/>
      <c r="BR909" s="155"/>
      <c r="BS909" s="155"/>
      <c r="BT909" s="155"/>
      <c r="BU909" s="155"/>
      <c r="BV909" s="155"/>
      <c r="BW909" s="155"/>
      <c r="BX909" s="155"/>
      <c r="BY909" s="155"/>
      <c r="BZ909" s="155"/>
      <c r="CA909" s="155"/>
      <c r="CB909" s="155"/>
      <c r="CC909" s="155"/>
      <c r="CD909" s="155"/>
      <c r="CE909" s="155"/>
      <c r="CF909" s="155"/>
      <c r="CG909" s="155"/>
      <c r="CH909" s="155"/>
      <c r="CI909" s="10"/>
    </row>
    <row r="910" spans="1:87" x14ac:dyDescent="0.2">
      <c r="A910" s="8"/>
      <c r="B910" s="218"/>
      <c r="C910" s="218"/>
      <c r="D910" s="155"/>
      <c r="E910" s="155"/>
      <c r="F910" s="155"/>
      <c r="G910" s="155"/>
      <c r="H910" s="230"/>
      <c r="I910" s="257"/>
      <c r="J910" s="257"/>
      <c r="K910" s="218"/>
      <c r="L910" s="218"/>
      <c r="M910" s="247"/>
      <c r="N910" s="247"/>
      <c r="O910" s="247"/>
      <c r="P910" s="247"/>
      <c r="Q910" s="218"/>
      <c r="R910" s="155"/>
      <c r="S910" s="155"/>
      <c r="T910" s="155"/>
      <c r="U910" s="155"/>
      <c r="V910" s="155"/>
      <c r="W910" s="155"/>
      <c r="X910" s="155"/>
      <c r="Y910" s="155"/>
      <c r="Z910" s="155"/>
      <c r="AA910" s="155"/>
      <c r="AB910" s="155"/>
      <c r="AC910" s="155"/>
      <c r="AD910" s="155"/>
      <c r="AE910" s="155"/>
      <c r="AF910" s="155"/>
      <c r="AG910" s="155"/>
      <c r="AH910" s="155"/>
      <c r="AI910" s="155"/>
      <c r="AJ910" s="155"/>
      <c r="AK910" s="155"/>
      <c r="AL910" s="155"/>
      <c r="AM910" s="155"/>
      <c r="AN910" s="155"/>
      <c r="AO910" s="155"/>
      <c r="AP910" s="155"/>
      <c r="AQ910" s="155"/>
      <c r="AR910" s="155"/>
      <c r="AS910" s="155"/>
      <c r="AT910" s="155"/>
      <c r="AU910" s="155"/>
      <c r="AV910" s="155"/>
      <c r="AW910" s="155"/>
      <c r="AX910" s="155"/>
      <c r="AY910" s="155"/>
      <c r="AZ910" s="155"/>
      <c r="BA910" s="155"/>
      <c r="BB910" s="155"/>
      <c r="BC910" s="155"/>
      <c r="BD910" s="155"/>
      <c r="BE910" s="155"/>
      <c r="BF910" s="155"/>
      <c r="BG910" s="155"/>
      <c r="BH910" s="155"/>
      <c r="BI910" s="155"/>
      <c r="BJ910" s="155"/>
      <c r="BK910" s="155"/>
      <c r="BL910" s="155"/>
      <c r="BM910" s="155"/>
      <c r="BN910" s="155"/>
      <c r="BO910" s="155"/>
      <c r="BP910" s="155"/>
      <c r="BQ910" s="155"/>
      <c r="BR910" s="155"/>
      <c r="BS910" s="155"/>
      <c r="BT910" s="155"/>
      <c r="BU910" s="155"/>
      <c r="BV910" s="155"/>
      <c r="BW910" s="155"/>
      <c r="BX910" s="155"/>
      <c r="BY910" s="155"/>
      <c r="BZ910" s="155"/>
      <c r="CA910" s="155"/>
      <c r="CB910" s="155"/>
      <c r="CC910" s="155"/>
      <c r="CD910" s="155"/>
      <c r="CE910" s="155"/>
      <c r="CF910" s="155"/>
      <c r="CG910" s="155"/>
      <c r="CH910" s="155"/>
      <c r="CI910" s="10"/>
    </row>
    <row r="911" spans="1:87" x14ac:dyDescent="0.2">
      <c r="A911" s="8"/>
      <c r="B911" s="218"/>
      <c r="C911" s="218"/>
      <c r="D911" s="155"/>
      <c r="E911" s="155"/>
      <c r="F911" s="155"/>
      <c r="G911" s="155"/>
      <c r="H911" s="230"/>
      <c r="I911" s="257"/>
      <c r="J911" s="257"/>
      <c r="K911" s="218"/>
      <c r="L911" s="218"/>
      <c r="M911" s="247"/>
      <c r="N911" s="247"/>
      <c r="O911" s="247"/>
      <c r="P911" s="247"/>
      <c r="Q911" s="218"/>
      <c r="R911" s="155"/>
      <c r="S911" s="155"/>
      <c r="T911" s="155"/>
      <c r="U911" s="155"/>
      <c r="V911" s="155"/>
      <c r="W911" s="155"/>
      <c r="X911" s="155"/>
      <c r="Y911" s="155"/>
      <c r="Z911" s="155"/>
      <c r="AA911" s="155"/>
      <c r="AB911" s="155"/>
      <c r="AC911" s="155"/>
      <c r="AD911" s="155"/>
      <c r="AE911" s="155"/>
      <c r="AF911" s="155"/>
      <c r="AG911" s="155"/>
      <c r="AH911" s="155"/>
      <c r="AI911" s="155"/>
      <c r="AJ911" s="155"/>
      <c r="AK911" s="155"/>
      <c r="AL911" s="155"/>
      <c r="AM911" s="155"/>
      <c r="AN911" s="155"/>
      <c r="AO911" s="155"/>
      <c r="AP911" s="155"/>
      <c r="AQ911" s="155"/>
      <c r="AR911" s="155"/>
      <c r="AS911" s="155"/>
      <c r="AT911" s="155"/>
      <c r="AU911" s="155"/>
      <c r="AV911" s="155"/>
      <c r="AW911" s="155"/>
      <c r="AX911" s="155"/>
      <c r="AY911" s="155"/>
      <c r="AZ911" s="155"/>
      <c r="BA911" s="155"/>
      <c r="BB911" s="155"/>
      <c r="BC911" s="155"/>
      <c r="BD911" s="155"/>
      <c r="BE911" s="155"/>
      <c r="BF911" s="155"/>
      <c r="BG911" s="155"/>
      <c r="BH911" s="155"/>
      <c r="BI911" s="155"/>
      <c r="BJ911" s="155"/>
      <c r="BK911" s="155"/>
      <c r="BL911" s="155"/>
      <c r="BM911" s="155"/>
      <c r="BN911" s="155"/>
      <c r="BO911" s="155"/>
      <c r="BP911" s="155"/>
      <c r="BQ911" s="155"/>
      <c r="BR911" s="155"/>
      <c r="BS911" s="155"/>
      <c r="BT911" s="155"/>
      <c r="BU911" s="155"/>
      <c r="BV911" s="155"/>
      <c r="BW911" s="155"/>
      <c r="BX911" s="155"/>
      <c r="BY911" s="155"/>
      <c r="BZ911" s="155"/>
      <c r="CA911" s="155"/>
      <c r="CB911" s="155"/>
      <c r="CC911" s="155"/>
      <c r="CD911" s="155"/>
      <c r="CE911" s="155"/>
      <c r="CF911" s="155"/>
      <c r="CG911" s="155"/>
      <c r="CH911" s="155"/>
      <c r="CI911" s="10"/>
    </row>
    <row r="912" spans="1:87" x14ac:dyDescent="0.2">
      <c r="A912" s="8"/>
      <c r="B912" s="218"/>
      <c r="C912" s="218"/>
      <c r="D912" s="155"/>
      <c r="E912" s="155"/>
      <c r="F912" s="155"/>
      <c r="G912" s="155"/>
      <c r="H912" s="230"/>
      <c r="I912" s="257"/>
      <c r="J912" s="257"/>
      <c r="K912" s="218"/>
      <c r="L912" s="218"/>
      <c r="M912" s="247"/>
      <c r="N912" s="247"/>
      <c r="O912" s="247"/>
      <c r="P912" s="247"/>
      <c r="Q912" s="218"/>
      <c r="R912" s="155"/>
      <c r="S912" s="155"/>
      <c r="T912" s="155"/>
      <c r="U912" s="155"/>
      <c r="V912" s="155"/>
      <c r="W912" s="155"/>
      <c r="X912" s="155"/>
      <c r="Y912" s="155"/>
      <c r="Z912" s="155"/>
      <c r="AA912" s="155"/>
      <c r="AB912" s="155"/>
      <c r="AC912" s="155"/>
      <c r="AD912" s="155"/>
      <c r="AE912" s="155"/>
      <c r="AF912" s="155"/>
      <c r="AG912" s="155"/>
      <c r="AH912" s="155"/>
      <c r="AI912" s="155"/>
      <c r="AJ912" s="155"/>
      <c r="AK912" s="155"/>
      <c r="AL912" s="155"/>
      <c r="AM912" s="155"/>
      <c r="AN912" s="155"/>
      <c r="AO912" s="155"/>
      <c r="AP912" s="155"/>
      <c r="AQ912" s="155"/>
      <c r="AR912" s="155"/>
      <c r="AS912" s="155"/>
      <c r="AT912" s="155"/>
      <c r="AU912" s="155"/>
      <c r="AV912" s="155"/>
      <c r="AW912" s="155"/>
      <c r="AX912" s="155"/>
      <c r="AY912" s="155"/>
      <c r="AZ912" s="155"/>
      <c r="BA912" s="155"/>
      <c r="BB912" s="155"/>
      <c r="BC912" s="155"/>
      <c r="BD912" s="155"/>
      <c r="BE912" s="155"/>
      <c r="BF912" s="155"/>
      <c r="BG912" s="155"/>
      <c r="BH912" s="155"/>
      <c r="BI912" s="155"/>
      <c r="BJ912" s="155"/>
      <c r="BK912" s="155"/>
      <c r="BL912" s="155"/>
      <c r="BM912" s="155"/>
      <c r="BN912" s="155"/>
      <c r="BO912" s="155"/>
      <c r="BP912" s="155"/>
      <c r="BQ912" s="155"/>
      <c r="BR912" s="155"/>
      <c r="BS912" s="155"/>
      <c r="BT912" s="155"/>
      <c r="BU912" s="155"/>
      <c r="BV912" s="155"/>
      <c r="BW912" s="155"/>
      <c r="BX912" s="155"/>
      <c r="BY912" s="155"/>
      <c r="BZ912" s="155"/>
      <c r="CA912" s="155"/>
      <c r="CB912" s="155"/>
      <c r="CC912" s="155"/>
      <c r="CD912" s="155"/>
      <c r="CE912" s="155"/>
      <c r="CF912" s="155"/>
      <c r="CG912" s="155"/>
      <c r="CH912" s="155"/>
      <c r="CI912" s="10"/>
    </row>
    <row r="913" spans="1:87" x14ac:dyDescent="0.2">
      <c r="A913" s="8"/>
      <c r="B913" s="218"/>
      <c r="C913" s="218"/>
      <c r="D913" s="155"/>
      <c r="E913" s="155"/>
      <c r="F913" s="155"/>
      <c r="G913" s="155"/>
      <c r="H913" s="230"/>
      <c r="I913" s="257"/>
      <c r="J913" s="257"/>
      <c r="K913" s="218"/>
      <c r="L913" s="218"/>
      <c r="M913" s="247"/>
      <c r="N913" s="247"/>
      <c r="O913" s="247"/>
      <c r="P913" s="247"/>
      <c r="Q913" s="218"/>
      <c r="R913" s="155"/>
      <c r="S913" s="155"/>
      <c r="T913" s="155"/>
      <c r="U913" s="155"/>
      <c r="V913" s="155"/>
      <c r="W913" s="155"/>
      <c r="X913" s="155"/>
      <c r="Y913" s="155"/>
      <c r="Z913" s="155"/>
      <c r="AA913" s="155"/>
      <c r="AB913" s="155"/>
      <c r="AC913" s="155"/>
      <c r="AD913" s="155"/>
      <c r="AE913" s="155"/>
      <c r="AF913" s="155"/>
      <c r="AG913" s="155"/>
      <c r="AH913" s="155"/>
      <c r="AI913" s="155"/>
      <c r="AJ913" s="155"/>
      <c r="AK913" s="155"/>
      <c r="AL913" s="155"/>
      <c r="AM913" s="155"/>
      <c r="AN913" s="155"/>
      <c r="AO913" s="155"/>
      <c r="AP913" s="155"/>
      <c r="AQ913" s="155"/>
      <c r="AR913" s="155"/>
      <c r="AS913" s="155"/>
      <c r="AT913" s="155"/>
      <c r="AU913" s="155"/>
      <c r="AV913" s="155"/>
      <c r="AW913" s="155"/>
      <c r="AX913" s="155"/>
      <c r="AY913" s="155"/>
      <c r="AZ913" s="155"/>
      <c r="BA913" s="155"/>
      <c r="BB913" s="155"/>
      <c r="BC913" s="155"/>
      <c r="BD913" s="155"/>
      <c r="BE913" s="155"/>
      <c r="BF913" s="155"/>
      <c r="BG913" s="155"/>
      <c r="BH913" s="155"/>
      <c r="BI913" s="155"/>
      <c r="BJ913" s="155"/>
      <c r="BK913" s="155"/>
      <c r="BL913" s="155"/>
      <c r="BM913" s="155"/>
      <c r="BN913" s="155"/>
      <c r="BO913" s="155"/>
      <c r="BP913" s="155"/>
      <c r="BQ913" s="155"/>
      <c r="BR913" s="155"/>
      <c r="BS913" s="155"/>
      <c r="BT913" s="155"/>
      <c r="BU913" s="155"/>
      <c r="BV913" s="155"/>
      <c r="BW913" s="155"/>
      <c r="BX913" s="155"/>
      <c r="BY913" s="155"/>
      <c r="BZ913" s="155"/>
      <c r="CA913" s="155"/>
      <c r="CB913" s="155"/>
      <c r="CC913" s="155"/>
      <c r="CD913" s="155"/>
      <c r="CE913" s="155"/>
      <c r="CF913" s="155"/>
      <c r="CG913" s="155"/>
      <c r="CH913" s="155"/>
      <c r="CI913" s="10"/>
    </row>
    <row r="914" spans="1:87" x14ac:dyDescent="0.2">
      <c r="A914" s="8"/>
      <c r="B914" s="218"/>
      <c r="C914" s="218"/>
      <c r="D914" s="155"/>
      <c r="E914" s="155"/>
      <c r="F914" s="155"/>
      <c r="G914" s="155"/>
      <c r="H914" s="230"/>
      <c r="I914" s="257"/>
      <c r="J914" s="257"/>
      <c r="K914" s="218"/>
      <c r="L914" s="218"/>
      <c r="M914" s="247"/>
      <c r="N914" s="247"/>
      <c r="O914" s="247"/>
      <c r="P914" s="247"/>
      <c r="Q914" s="218"/>
      <c r="R914" s="155"/>
      <c r="S914" s="155"/>
      <c r="T914" s="155"/>
      <c r="U914" s="155"/>
      <c r="V914" s="155"/>
      <c r="W914" s="155"/>
      <c r="X914" s="155"/>
      <c r="Y914" s="155"/>
      <c r="Z914" s="155"/>
      <c r="AA914" s="155"/>
      <c r="AB914" s="155"/>
      <c r="AC914" s="155"/>
      <c r="AD914" s="155"/>
      <c r="AE914" s="155"/>
      <c r="AF914" s="155"/>
      <c r="AG914" s="155"/>
      <c r="AH914" s="155"/>
      <c r="AI914" s="155"/>
      <c r="AJ914" s="155"/>
      <c r="AK914" s="155"/>
      <c r="AL914" s="155"/>
      <c r="AM914" s="155"/>
      <c r="AN914" s="155"/>
      <c r="AO914" s="155"/>
      <c r="AP914" s="155"/>
      <c r="AQ914" s="155"/>
      <c r="AR914" s="155"/>
      <c r="AS914" s="155"/>
      <c r="AT914" s="155"/>
      <c r="AU914" s="155"/>
      <c r="AV914" s="155"/>
      <c r="AW914" s="155"/>
      <c r="AX914" s="155"/>
      <c r="AY914" s="155"/>
      <c r="AZ914" s="155"/>
      <c r="BA914" s="155"/>
      <c r="BB914" s="155"/>
      <c r="BC914" s="155"/>
      <c r="BD914" s="155"/>
      <c r="BE914" s="155"/>
      <c r="BF914" s="155"/>
      <c r="BG914" s="155"/>
      <c r="BH914" s="155"/>
      <c r="BI914" s="155"/>
      <c r="BJ914" s="155"/>
      <c r="BK914" s="155"/>
      <c r="BL914" s="155"/>
      <c r="BM914" s="155"/>
      <c r="BN914" s="155"/>
      <c r="BO914" s="155"/>
      <c r="BP914" s="155"/>
      <c r="BQ914" s="155"/>
      <c r="BR914" s="155"/>
      <c r="BS914" s="155"/>
      <c r="BT914" s="155"/>
      <c r="BU914" s="155"/>
      <c r="BV914" s="155"/>
      <c r="BW914" s="155"/>
      <c r="BX914" s="155"/>
      <c r="BY914" s="155"/>
      <c r="BZ914" s="155"/>
      <c r="CA914" s="155"/>
      <c r="CB914" s="155"/>
      <c r="CC914" s="155"/>
      <c r="CD914" s="155"/>
      <c r="CE914" s="155"/>
      <c r="CF914" s="155"/>
      <c r="CG914" s="155"/>
      <c r="CH914" s="155"/>
      <c r="CI914" s="10"/>
    </row>
    <row r="915" spans="1:87" x14ac:dyDescent="0.2">
      <c r="A915" s="8"/>
      <c r="B915" s="218"/>
      <c r="C915" s="218"/>
      <c r="D915" s="155"/>
      <c r="E915" s="155"/>
      <c r="F915" s="155"/>
      <c r="G915" s="155"/>
      <c r="H915" s="230"/>
      <c r="I915" s="257"/>
      <c r="J915" s="257"/>
      <c r="K915" s="218"/>
      <c r="L915" s="218"/>
      <c r="M915" s="247"/>
      <c r="N915" s="247"/>
      <c r="O915" s="247"/>
      <c r="P915" s="247"/>
      <c r="Q915" s="218"/>
      <c r="R915" s="155"/>
      <c r="S915" s="155"/>
      <c r="T915" s="155"/>
      <c r="U915" s="155"/>
      <c r="V915" s="155"/>
      <c r="W915" s="155"/>
      <c r="X915" s="155"/>
      <c r="Y915" s="155"/>
      <c r="Z915" s="155"/>
      <c r="AA915" s="155"/>
      <c r="AB915" s="155"/>
      <c r="AC915" s="155"/>
      <c r="AD915" s="155"/>
      <c r="AE915" s="155"/>
      <c r="AF915" s="155"/>
      <c r="AG915" s="155"/>
      <c r="AH915" s="155"/>
      <c r="AI915" s="155"/>
      <c r="AJ915" s="155"/>
      <c r="AK915" s="155"/>
      <c r="AL915" s="155"/>
      <c r="AM915" s="155"/>
      <c r="AN915" s="155"/>
      <c r="AO915" s="155"/>
      <c r="AP915" s="155"/>
      <c r="AQ915" s="155"/>
      <c r="AR915" s="155"/>
      <c r="AS915" s="155"/>
      <c r="AT915" s="155"/>
      <c r="AU915" s="155"/>
      <c r="AV915" s="155"/>
      <c r="AW915" s="155"/>
      <c r="AX915" s="155"/>
      <c r="AY915" s="155"/>
      <c r="AZ915" s="155"/>
      <c r="BA915" s="155"/>
      <c r="BB915" s="155"/>
      <c r="BC915" s="155"/>
      <c r="BD915" s="155"/>
      <c r="BE915" s="155"/>
      <c r="BF915" s="155"/>
      <c r="BG915" s="155"/>
      <c r="BH915" s="155"/>
      <c r="BI915" s="155"/>
      <c r="BJ915" s="155"/>
      <c r="BK915" s="155"/>
      <c r="BL915" s="155"/>
      <c r="BM915" s="155"/>
      <c r="BN915" s="155"/>
      <c r="BO915" s="155"/>
      <c r="BP915" s="155"/>
      <c r="BQ915" s="155"/>
      <c r="BR915" s="155"/>
      <c r="BS915" s="155"/>
      <c r="BT915" s="155"/>
      <c r="BU915" s="155"/>
      <c r="BV915" s="155"/>
      <c r="BW915" s="155"/>
      <c r="BX915" s="155"/>
      <c r="BY915" s="155"/>
      <c r="BZ915" s="155"/>
      <c r="CA915" s="155"/>
      <c r="CB915" s="155"/>
      <c r="CC915" s="155"/>
      <c r="CD915" s="155"/>
      <c r="CE915" s="155"/>
      <c r="CF915" s="155"/>
      <c r="CG915" s="155"/>
      <c r="CH915" s="155"/>
      <c r="CI915" s="10"/>
    </row>
    <row r="916" spans="1:87" x14ac:dyDescent="0.2">
      <c r="A916" s="8"/>
      <c r="B916" s="218"/>
      <c r="C916" s="218"/>
      <c r="D916" s="155"/>
      <c r="E916" s="155"/>
      <c r="F916" s="155"/>
      <c r="G916" s="155"/>
      <c r="H916" s="230"/>
      <c r="I916" s="257"/>
      <c r="J916" s="257"/>
      <c r="K916" s="218"/>
      <c r="L916" s="218"/>
      <c r="M916" s="247"/>
      <c r="N916" s="247"/>
      <c r="O916" s="247"/>
      <c r="P916" s="247"/>
      <c r="Q916" s="218"/>
      <c r="R916" s="155"/>
      <c r="S916" s="155"/>
      <c r="T916" s="155"/>
      <c r="U916" s="155"/>
      <c r="V916" s="155"/>
      <c r="W916" s="155"/>
      <c r="X916" s="155"/>
      <c r="Y916" s="155"/>
      <c r="Z916" s="155"/>
      <c r="AA916" s="155"/>
      <c r="AB916" s="155"/>
      <c r="AC916" s="155"/>
      <c r="AD916" s="155"/>
      <c r="AE916" s="155"/>
      <c r="AF916" s="155"/>
      <c r="AG916" s="155"/>
      <c r="AH916" s="155"/>
      <c r="AI916" s="155"/>
      <c r="AJ916" s="155"/>
      <c r="AK916" s="155"/>
      <c r="AL916" s="155"/>
      <c r="AM916" s="155"/>
      <c r="AN916" s="155"/>
      <c r="AO916" s="155"/>
      <c r="AP916" s="155"/>
      <c r="AQ916" s="155"/>
      <c r="AR916" s="155"/>
      <c r="AS916" s="155"/>
      <c r="AT916" s="155"/>
      <c r="AU916" s="155"/>
      <c r="AV916" s="155"/>
      <c r="AW916" s="155"/>
      <c r="AX916" s="155"/>
      <c r="AY916" s="155"/>
      <c r="AZ916" s="155"/>
      <c r="BA916" s="155"/>
      <c r="BB916" s="155"/>
      <c r="BC916" s="155"/>
      <c r="BD916" s="155"/>
      <c r="BE916" s="155"/>
      <c r="BF916" s="155"/>
      <c r="BG916" s="155"/>
      <c r="BH916" s="155"/>
      <c r="BI916" s="155"/>
      <c r="BJ916" s="155"/>
      <c r="BK916" s="155"/>
      <c r="BL916" s="155"/>
      <c r="BM916" s="155"/>
      <c r="BN916" s="155"/>
      <c r="BO916" s="155"/>
      <c r="BP916" s="155"/>
      <c r="BQ916" s="155"/>
      <c r="BR916" s="155"/>
      <c r="BS916" s="155"/>
      <c r="BT916" s="155"/>
      <c r="BU916" s="155"/>
      <c r="BV916" s="155"/>
      <c r="BW916" s="155"/>
      <c r="BX916" s="155"/>
      <c r="BY916" s="155"/>
      <c r="BZ916" s="155"/>
      <c r="CA916" s="155"/>
      <c r="CB916" s="155"/>
      <c r="CC916" s="155"/>
      <c r="CD916" s="155"/>
      <c r="CE916" s="155"/>
      <c r="CF916" s="155"/>
      <c r="CG916" s="155"/>
      <c r="CH916" s="155"/>
      <c r="CI916" s="10"/>
    </row>
    <row r="917" spans="1:87" x14ac:dyDescent="0.2">
      <c r="A917" s="8"/>
      <c r="B917" s="218"/>
      <c r="C917" s="218"/>
      <c r="D917" s="155"/>
      <c r="E917" s="155"/>
      <c r="F917" s="155"/>
      <c r="G917" s="155"/>
      <c r="H917" s="230"/>
      <c r="I917" s="257"/>
      <c r="J917" s="257"/>
      <c r="K917" s="218"/>
      <c r="L917" s="218"/>
      <c r="M917" s="247"/>
      <c r="N917" s="247"/>
      <c r="O917" s="247"/>
      <c r="P917" s="247"/>
      <c r="Q917" s="218"/>
      <c r="R917" s="155"/>
      <c r="S917" s="155"/>
      <c r="T917" s="155"/>
      <c r="U917" s="155"/>
      <c r="V917" s="155"/>
      <c r="W917" s="155"/>
      <c r="X917" s="155"/>
      <c r="Y917" s="155"/>
      <c r="Z917" s="155"/>
      <c r="AA917" s="155"/>
      <c r="AB917" s="155"/>
      <c r="AC917" s="155"/>
      <c r="AD917" s="155"/>
      <c r="AE917" s="155"/>
      <c r="AF917" s="155"/>
      <c r="AG917" s="155"/>
      <c r="AH917" s="155"/>
      <c r="AI917" s="155"/>
      <c r="AJ917" s="155"/>
      <c r="AK917" s="155"/>
      <c r="AL917" s="155"/>
      <c r="AM917" s="155"/>
      <c r="AN917" s="155"/>
      <c r="AO917" s="155"/>
      <c r="AP917" s="155"/>
      <c r="AQ917" s="155"/>
      <c r="AR917" s="155"/>
      <c r="AS917" s="155"/>
      <c r="AT917" s="155"/>
      <c r="AU917" s="155"/>
      <c r="AV917" s="155"/>
      <c r="AW917" s="155"/>
      <c r="AX917" s="155"/>
      <c r="AY917" s="155"/>
      <c r="AZ917" s="155"/>
      <c r="BA917" s="155"/>
      <c r="BB917" s="155"/>
      <c r="BC917" s="155"/>
      <c r="BD917" s="155"/>
      <c r="BE917" s="155"/>
      <c r="BF917" s="155"/>
      <c r="BG917" s="155"/>
      <c r="BH917" s="155"/>
      <c r="BI917" s="155"/>
      <c r="BJ917" s="155"/>
      <c r="BK917" s="155"/>
      <c r="BL917" s="155"/>
      <c r="BM917" s="155"/>
      <c r="BN917" s="155"/>
      <c r="BO917" s="155"/>
      <c r="BP917" s="155"/>
      <c r="BQ917" s="155"/>
      <c r="BR917" s="155"/>
      <c r="BS917" s="155"/>
      <c r="BT917" s="155"/>
      <c r="BU917" s="155"/>
      <c r="BV917" s="155"/>
      <c r="BW917" s="155"/>
      <c r="BX917" s="155"/>
      <c r="BY917" s="155"/>
      <c r="BZ917" s="155"/>
      <c r="CA917" s="155"/>
      <c r="CB917" s="155"/>
      <c r="CC917" s="155"/>
      <c r="CD917" s="155"/>
      <c r="CE917" s="155"/>
      <c r="CF917" s="155"/>
      <c r="CG917" s="155"/>
      <c r="CH917" s="155"/>
      <c r="CI917" s="10"/>
    </row>
    <row r="918" spans="1:87" x14ac:dyDescent="0.2">
      <c r="A918" s="8"/>
      <c r="B918" s="218"/>
      <c r="C918" s="218"/>
      <c r="D918" s="155"/>
      <c r="E918" s="155"/>
      <c r="F918" s="155"/>
      <c r="G918" s="155"/>
      <c r="H918" s="230"/>
      <c r="I918" s="257"/>
      <c r="J918" s="257"/>
      <c r="K918" s="218"/>
      <c r="L918" s="218"/>
      <c r="M918" s="247"/>
      <c r="N918" s="247"/>
      <c r="O918" s="247"/>
      <c r="P918" s="247"/>
      <c r="Q918" s="218"/>
      <c r="R918" s="155"/>
      <c r="S918" s="155"/>
      <c r="T918" s="155"/>
      <c r="U918" s="155"/>
      <c r="V918" s="155"/>
      <c r="W918" s="155"/>
      <c r="X918" s="155"/>
      <c r="Y918" s="155"/>
      <c r="Z918" s="155"/>
      <c r="AA918" s="155"/>
      <c r="AB918" s="155"/>
      <c r="AC918" s="155"/>
      <c r="AD918" s="155"/>
      <c r="AE918" s="155"/>
      <c r="AF918" s="155"/>
      <c r="AG918" s="155"/>
      <c r="AH918" s="155"/>
      <c r="AI918" s="155"/>
      <c r="AJ918" s="155"/>
      <c r="AK918" s="155"/>
      <c r="AL918" s="155"/>
      <c r="AM918" s="155"/>
      <c r="AN918" s="155"/>
      <c r="AO918" s="155"/>
      <c r="AP918" s="155"/>
      <c r="AQ918" s="155"/>
      <c r="AR918" s="155"/>
      <c r="AS918" s="155"/>
      <c r="AT918" s="155"/>
      <c r="AU918" s="155"/>
      <c r="AV918" s="155"/>
      <c r="AW918" s="155"/>
      <c r="AX918" s="155"/>
      <c r="AY918" s="155"/>
      <c r="AZ918" s="155"/>
      <c r="BA918" s="155"/>
      <c r="BB918" s="155"/>
      <c r="BC918" s="155"/>
      <c r="BD918" s="155"/>
      <c r="BE918" s="155"/>
      <c r="BF918" s="155"/>
      <c r="BG918" s="155"/>
      <c r="BH918" s="155"/>
      <c r="BI918" s="155"/>
      <c r="BJ918" s="155"/>
      <c r="BK918" s="155"/>
      <c r="BL918" s="155"/>
      <c r="BM918" s="155"/>
      <c r="BN918" s="155"/>
      <c r="BO918" s="155"/>
      <c r="BP918" s="155"/>
      <c r="BQ918" s="155"/>
      <c r="BR918" s="155"/>
      <c r="BS918" s="155"/>
      <c r="BT918" s="155"/>
      <c r="BU918" s="155"/>
      <c r="BV918" s="155"/>
      <c r="BW918" s="155"/>
      <c r="BX918" s="155"/>
      <c r="BY918" s="155"/>
      <c r="BZ918" s="155"/>
      <c r="CA918" s="155"/>
      <c r="CB918" s="155"/>
      <c r="CC918" s="155"/>
      <c r="CD918" s="155"/>
      <c r="CE918" s="155"/>
      <c r="CF918" s="155"/>
      <c r="CG918" s="155"/>
      <c r="CH918" s="155"/>
      <c r="CI918" s="10"/>
    </row>
    <row r="919" spans="1:87" x14ac:dyDescent="0.2">
      <c r="A919" s="8"/>
      <c r="B919" s="218"/>
      <c r="C919" s="218"/>
      <c r="D919" s="155"/>
      <c r="E919" s="155"/>
      <c r="F919" s="155"/>
      <c r="G919" s="155"/>
      <c r="H919" s="230"/>
      <c r="I919" s="257"/>
      <c r="J919" s="257"/>
      <c r="K919" s="218"/>
      <c r="L919" s="218"/>
      <c r="M919" s="247"/>
      <c r="N919" s="247"/>
      <c r="O919" s="247"/>
      <c r="P919" s="247"/>
      <c r="Q919" s="218"/>
      <c r="R919" s="155"/>
      <c r="S919" s="155"/>
      <c r="T919" s="155"/>
      <c r="U919" s="155"/>
      <c r="V919" s="155"/>
      <c r="W919" s="155"/>
      <c r="X919" s="155"/>
      <c r="Y919" s="155"/>
      <c r="Z919" s="155"/>
      <c r="AA919" s="155"/>
      <c r="AB919" s="155"/>
      <c r="AC919" s="155"/>
      <c r="AD919" s="155"/>
      <c r="AE919" s="155"/>
      <c r="AF919" s="155"/>
      <c r="AG919" s="155"/>
      <c r="AH919" s="155"/>
      <c r="AI919" s="155"/>
      <c r="AJ919" s="155"/>
      <c r="AK919" s="155"/>
      <c r="AL919" s="155"/>
      <c r="AM919" s="155"/>
      <c r="AN919" s="155"/>
      <c r="AO919" s="155"/>
      <c r="AP919" s="155"/>
      <c r="AQ919" s="155"/>
      <c r="AR919" s="155"/>
      <c r="AS919" s="155"/>
      <c r="AT919" s="155"/>
      <c r="AU919" s="155"/>
      <c r="AV919" s="155"/>
      <c r="AW919" s="155"/>
      <c r="AX919" s="155"/>
      <c r="AY919" s="155"/>
      <c r="AZ919" s="155"/>
      <c r="BA919" s="155"/>
      <c r="BB919" s="155"/>
      <c r="BC919" s="155"/>
      <c r="BD919" s="155"/>
      <c r="BE919" s="155"/>
      <c r="BF919" s="155"/>
      <c r="BG919" s="155"/>
      <c r="BH919" s="155"/>
      <c r="BI919" s="155"/>
      <c r="BJ919" s="155"/>
      <c r="BK919" s="155"/>
      <c r="BL919" s="155"/>
      <c r="BM919" s="155"/>
      <c r="BN919" s="155"/>
      <c r="BO919" s="155"/>
      <c r="BP919" s="155"/>
      <c r="BQ919" s="155"/>
      <c r="BR919" s="155"/>
      <c r="BS919" s="155"/>
      <c r="BT919" s="155"/>
      <c r="BU919" s="155"/>
      <c r="BV919" s="155"/>
      <c r="BW919" s="155"/>
      <c r="BX919" s="155"/>
      <c r="BY919" s="155"/>
      <c r="BZ919" s="155"/>
      <c r="CA919" s="155"/>
      <c r="CB919" s="155"/>
      <c r="CC919" s="155"/>
      <c r="CD919" s="155"/>
      <c r="CE919" s="155"/>
      <c r="CF919" s="155"/>
      <c r="CG919" s="155"/>
      <c r="CH919" s="155"/>
      <c r="CI919" s="10"/>
    </row>
    <row r="920" spans="1:87" x14ac:dyDescent="0.2">
      <c r="A920" s="8"/>
      <c r="B920" s="218"/>
      <c r="C920" s="218"/>
      <c r="D920" s="155"/>
      <c r="E920" s="155"/>
      <c r="F920" s="155"/>
      <c r="G920" s="155"/>
      <c r="H920" s="230"/>
      <c r="I920" s="257"/>
      <c r="J920" s="257"/>
      <c r="K920" s="218"/>
      <c r="L920" s="218"/>
      <c r="M920" s="247"/>
      <c r="N920" s="247"/>
      <c r="O920" s="247"/>
      <c r="P920" s="247"/>
      <c r="Q920" s="218"/>
      <c r="R920" s="155"/>
      <c r="S920" s="155"/>
      <c r="T920" s="155"/>
      <c r="U920" s="155"/>
      <c r="V920" s="155"/>
      <c r="W920" s="155"/>
      <c r="X920" s="155"/>
      <c r="Y920" s="155"/>
      <c r="Z920" s="155"/>
      <c r="AA920" s="155"/>
      <c r="AB920" s="155"/>
      <c r="AC920" s="155"/>
      <c r="AD920" s="155"/>
      <c r="AE920" s="155"/>
      <c r="AF920" s="155"/>
      <c r="AG920" s="155"/>
      <c r="AH920" s="155"/>
      <c r="AI920" s="155"/>
      <c r="AJ920" s="155"/>
      <c r="AK920" s="155"/>
      <c r="AL920" s="155"/>
      <c r="AM920" s="155"/>
      <c r="AN920" s="155"/>
      <c r="AO920" s="155"/>
      <c r="AP920" s="155"/>
      <c r="AQ920" s="155"/>
      <c r="AR920" s="155"/>
      <c r="AS920" s="155"/>
      <c r="AT920" s="155"/>
      <c r="AU920" s="155"/>
      <c r="AV920" s="155"/>
      <c r="AW920" s="155"/>
      <c r="AX920" s="155"/>
      <c r="AY920" s="155"/>
      <c r="AZ920" s="155"/>
      <c r="BA920" s="155"/>
      <c r="BB920" s="155"/>
      <c r="BC920" s="155"/>
      <c r="BD920" s="155"/>
      <c r="BE920" s="155"/>
      <c r="BF920" s="155"/>
      <c r="BG920" s="155"/>
      <c r="BH920" s="155"/>
      <c r="BI920" s="155"/>
      <c r="BJ920" s="155"/>
      <c r="BK920" s="155"/>
      <c r="BL920" s="155"/>
      <c r="BM920" s="155"/>
      <c r="BN920" s="155"/>
      <c r="BO920" s="155"/>
      <c r="BP920" s="155"/>
      <c r="BQ920" s="155"/>
      <c r="BR920" s="155"/>
      <c r="BS920" s="155"/>
      <c r="BT920" s="155"/>
      <c r="BU920" s="155"/>
      <c r="BV920" s="155"/>
      <c r="BW920" s="155"/>
      <c r="BX920" s="155"/>
      <c r="BY920" s="155"/>
      <c r="BZ920" s="155"/>
      <c r="CA920" s="155"/>
      <c r="CB920" s="155"/>
      <c r="CC920" s="155"/>
      <c r="CD920" s="155"/>
      <c r="CE920" s="155"/>
      <c r="CF920" s="155"/>
      <c r="CG920" s="155"/>
      <c r="CH920" s="155"/>
      <c r="CI920" s="10"/>
    </row>
    <row r="921" spans="1:87" x14ac:dyDescent="0.2">
      <c r="A921" s="8"/>
      <c r="B921" s="218"/>
      <c r="C921" s="218"/>
      <c r="D921" s="155"/>
      <c r="E921" s="155"/>
      <c r="F921" s="155"/>
      <c r="G921" s="155"/>
      <c r="H921" s="230"/>
      <c r="I921" s="257"/>
      <c r="J921" s="257"/>
      <c r="K921" s="218"/>
      <c r="L921" s="218"/>
      <c r="M921" s="247"/>
      <c r="N921" s="247"/>
      <c r="O921" s="247"/>
      <c r="P921" s="247"/>
      <c r="Q921" s="218"/>
      <c r="R921" s="155"/>
      <c r="S921" s="155"/>
      <c r="T921" s="155"/>
      <c r="U921" s="155"/>
      <c r="V921" s="155"/>
      <c r="W921" s="155"/>
      <c r="X921" s="155"/>
      <c r="Y921" s="155"/>
      <c r="Z921" s="155"/>
      <c r="AA921" s="155"/>
      <c r="AB921" s="155"/>
      <c r="AC921" s="155"/>
      <c r="AD921" s="155"/>
      <c r="AE921" s="155"/>
      <c r="AF921" s="155"/>
      <c r="AG921" s="155"/>
      <c r="AH921" s="155"/>
      <c r="AI921" s="155"/>
      <c r="AJ921" s="155"/>
      <c r="AK921" s="155"/>
      <c r="AL921" s="155"/>
      <c r="AM921" s="155"/>
      <c r="AN921" s="155"/>
      <c r="AO921" s="155"/>
      <c r="AP921" s="155"/>
      <c r="AQ921" s="155"/>
      <c r="AR921" s="155"/>
      <c r="AS921" s="155"/>
      <c r="AT921" s="155"/>
      <c r="AU921" s="155"/>
      <c r="AV921" s="155"/>
      <c r="AW921" s="155"/>
      <c r="AX921" s="155"/>
      <c r="AY921" s="155"/>
      <c r="AZ921" s="155"/>
      <c r="BA921" s="155"/>
      <c r="BB921" s="155"/>
      <c r="BC921" s="155"/>
      <c r="BD921" s="155"/>
      <c r="BE921" s="155"/>
      <c r="BF921" s="155"/>
      <c r="BG921" s="155"/>
      <c r="BH921" s="155"/>
      <c r="BI921" s="155"/>
      <c r="BJ921" s="155"/>
      <c r="BK921" s="155"/>
      <c r="BL921" s="155"/>
      <c r="BM921" s="155"/>
      <c r="BN921" s="155"/>
      <c r="BO921" s="155"/>
      <c r="BP921" s="155"/>
      <c r="BQ921" s="155"/>
      <c r="BR921" s="155"/>
      <c r="BS921" s="155"/>
      <c r="BT921" s="155"/>
      <c r="BU921" s="155"/>
      <c r="BV921" s="155"/>
      <c r="BW921" s="155"/>
      <c r="BX921" s="155"/>
      <c r="BY921" s="155"/>
      <c r="BZ921" s="155"/>
      <c r="CA921" s="155"/>
      <c r="CB921" s="155"/>
      <c r="CC921" s="155"/>
      <c r="CD921" s="155"/>
      <c r="CE921" s="155"/>
      <c r="CF921" s="155"/>
      <c r="CG921" s="155"/>
      <c r="CH921" s="155"/>
      <c r="CI921" s="10"/>
    </row>
    <row r="922" spans="1:87" x14ac:dyDescent="0.2">
      <c r="A922" s="8"/>
      <c r="B922" s="218"/>
      <c r="C922" s="218"/>
      <c r="D922" s="155"/>
      <c r="E922" s="155"/>
      <c r="F922" s="155"/>
      <c r="G922" s="155"/>
      <c r="H922" s="230"/>
      <c r="I922" s="257"/>
      <c r="J922" s="257"/>
      <c r="K922" s="218"/>
      <c r="L922" s="218"/>
      <c r="M922" s="247"/>
      <c r="N922" s="247"/>
      <c r="O922" s="247"/>
      <c r="P922" s="247"/>
      <c r="Q922" s="218"/>
      <c r="R922" s="155"/>
      <c r="S922" s="155"/>
      <c r="T922" s="155"/>
      <c r="U922" s="155"/>
      <c r="V922" s="155"/>
      <c r="W922" s="155"/>
      <c r="X922" s="155"/>
      <c r="Y922" s="155"/>
      <c r="Z922" s="155"/>
      <c r="AA922" s="155"/>
      <c r="AB922" s="155"/>
      <c r="AC922" s="155"/>
      <c r="AD922" s="155"/>
      <c r="AE922" s="155"/>
      <c r="AF922" s="155"/>
      <c r="AG922" s="155"/>
      <c r="AH922" s="155"/>
      <c r="AI922" s="155"/>
      <c r="AJ922" s="155"/>
      <c r="AK922" s="155"/>
      <c r="AL922" s="155"/>
      <c r="AM922" s="155"/>
      <c r="AN922" s="155"/>
      <c r="AO922" s="155"/>
      <c r="AP922" s="155"/>
      <c r="AQ922" s="155"/>
      <c r="AR922" s="155"/>
      <c r="AS922" s="155"/>
      <c r="AT922" s="155"/>
      <c r="AU922" s="155"/>
      <c r="AV922" s="155"/>
      <c r="AW922" s="155"/>
      <c r="AX922" s="155"/>
      <c r="AY922" s="155"/>
      <c r="AZ922" s="155"/>
      <c r="BA922" s="155"/>
      <c r="BB922" s="155"/>
      <c r="BC922" s="155"/>
      <c r="BD922" s="155"/>
      <c r="BE922" s="155"/>
      <c r="BF922" s="155"/>
      <c r="BG922" s="155"/>
      <c r="BH922" s="155"/>
      <c r="BI922" s="155"/>
      <c r="BJ922" s="155"/>
      <c r="BK922" s="155"/>
      <c r="BL922" s="155"/>
      <c r="BM922" s="155"/>
      <c r="BN922" s="155"/>
      <c r="BO922" s="155"/>
      <c r="BP922" s="155"/>
      <c r="BQ922" s="155"/>
      <c r="BR922" s="155"/>
      <c r="BS922" s="155"/>
      <c r="BT922" s="155"/>
      <c r="BU922" s="155"/>
      <c r="BV922" s="155"/>
      <c r="BW922" s="155"/>
      <c r="BX922" s="155"/>
      <c r="BY922" s="155"/>
      <c r="BZ922" s="155"/>
      <c r="CA922" s="155"/>
      <c r="CB922" s="155"/>
      <c r="CC922" s="155"/>
      <c r="CD922" s="155"/>
      <c r="CE922" s="155"/>
      <c r="CF922" s="155"/>
      <c r="CG922" s="155"/>
      <c r="CH922" s="155"/>
      <c r="CI922" s="10"/>
    </row>
    <row r="923" spans="1:87" x14ac:dyDescent="0.2">
      <c r="A923" s="8"/>
      <c r="B923" s="218"/>
      <c r="C923" s="218"/>
      <c r="D923" s="155"/>
      <c r="E923" s="155"/>
      <c r="F923" s="155"/>
      <c r="G923" s="155"/>
      <c r="H923" s="230"/>
      <c r="I923" s="257"/>
      <c r="J923" s="257"/>
      <c r="K923" s="218"/>
      <c r="L923" s="218"/>
      <c r="M923" s="247"/>
      <c r="N923" s="247"/>
      <c r="O923" s="247"/>
      <c r="P923" s="247"/>
      <c r="Q923" s="218"/>
      <c r="R923" s="155"/>
      <c r="S923" s="155"/>
      <c r="T923" s="155"/>
      <c r="U923" s="155"/>
      <c r="V923" s="155"/>
      <c r="W923" s="155"/>
      <c r="X923" s="155"/>
      <c r="Y923" s="155"/>
      <c r="Z923" s="155"/>
      <c r="AA923" s="155"/>
      <c r="AB923" s="155"/>
      <c r="AC923" s="155"/>
      <c r="AD923" s="155"/>
      <c r="AE923" s="155"/>
      <c r="AF923" s="155"/>
      <c r="AG923" s="155"/>
      <c r="AH923" s="155"/>
      <c r="AI923" s="155"/>
      <c r="AJ923" s="155"/>
      <c r="AK923" s="155"/>
      <c r="AL923" s="155"/>
      <c r="AM923" s="155"/>
      <c r="AN923" s="155"/>
      <c r="AO923" s="155"/>
      <c r="AP923" s="155"/>
      <c r="AQ923" s="155"/>
      <c r="AR923" s="155"/>
      <c r="AS923" s="155"/>
      <c r="AT923" s="155"/>
      <c r="AU923" s="155"/>
      <c r="AV923" s="155"/>
      <c r="AW923" s="155"/>
      <c r="AX923" s="155"/>
      <c r="AY923" s="155"/>
      <c r="AZ923" s="155"/>
      <c r="BA923" s="155"/>
      <c r="BB923" s="155"/>
      <c r="BC923" s="155"/>
      <c r="BD923" s="155"/>
      <c r="BE923" s="155"/>
      <c r="BF923" s="155"/>
      <c r="BG923" s="155"/>
      <c r="BH923" s="155"/>
      <c r="BI923" s="155"/>
      <c r="BJ923" s="155"/>
      <c r="BK923" s="155"/>
      <c r="BL923" s="155"/>
      <c r="BM923" s="155"/>
      <c r="BN923" s="155"/>
      <c r="BO923" s="155"/>
      <c r="BP923" s="155"/>
      <c r="BQ923" s="155"/>
      <c r="BR923" s="155"/>
      <c r="BS923" s="155"/>
      <c r="BT923" s="155"/>
      <c r="BU923" s="155"/>
      <c r="BV923" s="155"/>
      <c r="BW923" s="155"/>
      <c r="BX923" s="155"/>
      <c r="BY923" s="155"/>
      <c r="BZ923" s="155"/>
      <c r="CA923" s="155"/>
      <c r="CB923" s="155"/>
      <c r="CC923" s="155"/>
      <c r="CD923" s="155"/>
      <c r="CE923" s="155"/>
      <c r="CF923" s="155"/>
      <c r="CG923" s="155"/>
      <c r="CH923" s="155"/>
      <c r="CI923" s="10"/>
    </row>
    <row r="924" spans="1:87" x14ac:dyDescent="0.2">
      <c r="A924" s="8"/>
      <c r="B924" s="218"/>
      <c r="C924" s="218"/>
      <c r="D924" s="155"/>
      <c r="E924" s="155"/>
      <c r="F924" s="155"/>
      <c r="G924" s="155"/>
      <c r="H924" s="230"/>
      <c r="I924" s="257"/>
      <c r="J924" s="257"/>
      <c r="K924" s="218"/>
      <c r="L924" s="218"/>
      <c r="M924" s="247"/>
      <c r="N924" s="247"/>
      <c r="O924" s="247"/>
      <c r="P924" s="247"/>
      <c r="Q924" s="218"/>
      <c r="R924" s="155"/>
      <c r="S924" s="155"/>
      <c r="T924" s="155"/>
      <c r="U924" s="155"/>
      <c r="V924" s="155"/>
      <c r="W924" s="155"/>
      <c r="X924" s="155"/>
      <c r="Y924" s="155"/>
      <c r="Z924" s="155"/>
      <c r="AA924" s="155"/>
      <c r="AB924" s="155"/>
      <c r="AC924" s="155"/>
      <c r="AD924" s="155"/>
      <c r="AE924" s="155"/>
      <c r="AF924" s="155"/>
      <c r="AG924" s="155"/>
      <c r="AH924" s="155"/>
      <c r="AI924" s="155"/>
      <c r="AJ924" s="155"/>
      <c r="AK924" s="155"/>
      <c r="AL924" s="155"/>
      <c r="AM924" s="155"/>
      <c r="AN924" s="155"/>
      <c r="AO924" s="155"/>
      <c r="AP924" s="155"/>
      <c r="AQ924" s="155"/>
      <c r="AR924" s="155"/>
      <c r="AS924" s="155"/>
      <c r="AT924" s="155"/>
      <c r="AU924" s="155"/>
      <c r="AV924" s="155"/>
      <c r="AW924" s="155"/>
      <c r="AX924" s="155"/>
      <c r="AY924" s="155"/>
      <c r="AZ924" s="155"/>
      <c r="BA924" s="155"/>
      <c r="BB924" s="155"/>
      <c r="BC924" s="155"/>
      <c r="BD924" s="155"/>
      <c r="BE924" s="155"/>
      <c r="BF924" s="155"/>
      <c r="BG924" s="155"/>
      <c r="BH924" s="155"/>
      <c r="BI924" s="155"/>
      <c r="BJ924" s="155"/>
      <c r="BK924" s="155"/>
      <c r="BL924" s="155"/>
      <c r="BM924" s="155"/>
      <c r="BN924" s="155"/>
      <c r="BO924" s="155"/>
      <c r="BP924" s="155"/>
      <c r="BQ924" s="155"/>
      <c r="BR924" s="155"/>
      <c r="BS924" s="155"/>
      <c r="BT924" s="155"/>
      <c r="BU924" s="155"/>
      <c r="BV924" s="155"/>
      <c r="BW924" s="155"/>
      <c r="BX924" s="155"/>
      <c r="BY924" s="155"/>
      <c r="BZ924" s="155"/>
      <c r="CA924" s="155"/>
      <c r="CB924" s="155"/>
      <c r="CC924" s="155"/>
      <c r="CD924" s="155"/>
      <c r="CE924" s="155"/>
      <c r="CF924" s="155"/>
      <c r="CG924" s="155"/>
      <c r="CH924" s="155"/>
      <c r="CI924" s="10"/>
    </row>
    <row r="925" spans="1:87" x14ac:dyDescent="0.2">
      <c r="A925" s="8"/>
      <c r="B925" s="218"/>
      <c r="C925" s="218"/>
      <c r="D925" s="155"/>
      <c r="E925" s="155"/>
      <c r="F925" s="155"/>
      <c r="G925" s="155"/>
      <c r="H925" s="230"/>
      <c r="I925" s="257"/>
      <c r="J925" s="257"/>
      <c r="K925" s="218"/>
      <c r="L925" s="218"/>
      <c r="M925" s="247"/>
      <c r="N925" s="247"/>
      <c r="O925" s="247"/>
      <c r="P925" s="247"/>
      <c r="Q925" s="218"/>
      <c r="R925" s="155"/>
      <c r="S925" s="155"/>
      <c r="T925" s="155"/>
      <c r="U925" s="155"/>
      <c r="V925" s="155"/>
      <c r="W925" s="155"/>
      <c r="X925" s="155"/>
      <c r="Y925" s="155"/>
      <c r="Z925" s="155"/>
      <c r="AA925" s="155"/>
      <c r="AB925" s="155"/>
      <c r="AC925" s="155"/>
      <c r="AD925" s="155"/>
      <c r="AE925" s="155"/>
      <c r="AF925" s="155"/>
      <c r="AG925" s="155"/>
      <c r="AH925" s="155"/>
      <c r="AI925" s="155"/>
      <c r="AJ925" s="155"/>
      <c r="AK925" s="155"/>
      <c r="AL925" s="155"/>
      <c r="AM925" s="155"/>
      <c r="AN925" s="155"/>
      <c r="AO925" s="155"/>
      <c r="AP925" s="155"/>
      <c r="AQ925" s="155"/>
      <c r="AR925" s="155"/>
      <c r="AS925" s="155"/>
      <c r="AT925" s="155"/>
      <c r="AU925" s="155"/>
      <c r="AV925" s="155"/>
      <c r="AW925" s="155"/>
      <c r="AX925" s="155"/>
      <c r="AY925" s="155"/>
      <c r="AZ925" s="155"/>
      <c r="BA925" s="155"/>
      <c r="BB925" s="155"/>
      <c r="BC925" s="155"/>
      <c r="BD925" s="155"/>
      <c r="BE925" s="155"/>
      <c r="BF925" s="155"/>
      <c r="BG925" s="155"/>
      <c r="BH925" s="155"/>
      <c r="BI925" s="155"/>
      <c r="BJ925" s="155"/>
      <c r="BK925" s="155"/>
      <c r="BL925" s="155"/>
      <c r="BM925" s="155"/>
      <c r="BN925" s="155"/>
      <c r="BO925" s="155"/>
      <c r="BP925" s="155"/>
      <c r="BQ925" s="155"/>
      <c r="BR925" s="155"/>
      <c r="BS925" s="155"/>
      <c r="BT925" s="155"/>
      <c r="BU925" s="155"/>
      <c r="BV925" s="155"/>
      <c r="BW925" s="155"/>
      <c r="BX925" s="155"/>
      <c r="BY925" s="155"/>
      <c r="BZ925" s="155"/>
      <c r="CA925" s="155"/>
      <c r="CB925" s="155"/>
      <c r="CC925" s="155"/>
      <c r="CD925" s="155"/>
      <c r="CE925" s="155"/>
      <c r="CF925" s="155"/>
      <c r="CG925" s="155"/>
      <c r="CH925" s="155"/>
      <c r="CI925" s="10"/>
    </row>
    <row r="926" spans="1:87" x14ac:dyDescent="0.2">
      <c r="A926" s="8"/>
      <c r="B926" s="218"/>
      <c r="C926" s="218"/>
      <c r="D926" s="155"/>
      <c r="E926" s="155"/>
      <c r="F926" s="155"/>
      <c r="G926" s="155"/>
      <c r="H926" s="230"/>
      <c r="I926" s="257"/>
      <c r="J926" s="257"/>
      <c r="K926" s="218"/>
      <c r="L926" s="218"/>
      <c r="M926" s="247"/>
      <c r="N926" s="247"/>
      <c r="O926" s="247"/>
      <c r="P926" s="247"/>
      <c r="Q926" s="218"/>
      <c r="R926" s="155"/>
      <c r="S926" s="155"/>
      <c r="T926" s="155"/>
      <c r="U926" s="155"/>
      <c r="V926" s="155"/>
      <c r="W926" s="155"/>
      <c r="X926" s="155"/>
      <c r="Y926" s="155"/>
      <c r="Z926" s="155"/>
      <c r="AA926" s="155"/>
      <c r="AB926" s="155"/>
      <c r="AC926" s="155"/>
      <c r="AD926" s="155"/>
      <c r="AE926" s="155"/>
      <c r="AF926" s="155"/>
      <c r="AG926" s="155"/>
      <c r="AH926" s="155"/>
      <c r="AI926" s="155"/>
      <c r="AJ926" s="155"/>
      <c r="AK926" s="155"/>
      <c r="AL926" s="155"/>
      <c r="AM926" s="155"/>
      <c r="AN926" s="155"/>
      <c r="AO926" s="155"/>
      <c r="AP926" s="155"/>
      <c r="AQ926" s="155"/>
      <c r="AR926" s="155"/>
      <c r="AS926" s="155"/>
      <c r="AT926" s="155"/>
      <c r="AU926" s="155"/>
      <c r="AV926" s="155"/>
      <c r="AW926" s="155"/>
      <c r="AX926" s="155"/>
      <c r="AY926" s="155"/>
      <c r="AZ926" s="155"/>
      <c r="BA926" s="155"/>
      <c r="BB926" s="155"/>
      <c r="BC926" s="155"/>
      <c r="BD926" s="155"/>
      <c r="BE926" s="155"/>
      <c r="BF926" s="155"/>
      <c r="BG926" s="155"/>
      <c r="BH926" s="155"/>
      <c r="BI926" s="155"/>
      <c r="BJ926" s="155"/>
      <c r="BK926" s="155"/>
      <c r="BL926" s="155"/>
      <c r="BM926" s="155"/>
      <c r="BN926" s="155"/>
      <c r="BO926" s="155"/>
      <c r="BP926" s="155"/>
      <c r="BQ926" s="155"/>
      <c r="BR926" s="155"/>
      <c r="BS926" s="155"/>
      <c r="BT926" s="155"/>
      <c r="BU926" s="155"/>
      <c r="BV926" s="155"/>
      <c r="BW926" s="155"/>
      <c r="BX926" s="155"/>
      <c r="BY926" s="155"/>
      <c r="BZ926" s="155"/>
      <c r="CA926" s="155"/>
      <c r="CB926" s="155"/>
      <c r="CC926" s="155"/>
      <c r="CD926" s="155"/>
      <c r="CE926" s="155"/>
      <c r="CF926" s="155"/>
      <c r="CG926" s="155"/>
      <c r="CH926" s="155"/>
      <c r="CI926" s="10"/>
    </row>
    <row r="927" spans="1:87" x14ac:dyDescent="0.2">
      <c r="A927" s="8"/>
      <c r="B927" s="218"/>
      <c r="C927" s="218"/>
      <c r="D927" s="155"/>
      <c r="E927" s="155"/>
      <c r="F927" s="155"/>
      <c r="G927" s="155"/>
      <c r="H927" s="230"/>
      <c r="I927" s="257"/>
      <c r="J927" s="257"/>
      <c r="K927" s="218"/>
      <c r="L927" s="218"/>
      <c r="M927" s="247"/>
      <c r="N927" s="247"/>
      <c r="O927" s="247"/>
      <c r="P927" s="247"/>
      <c r="Q927" s="218"/>
      <c r="R927" s="155"/>
      <c r="S927" s="155"/>
      <c r="T927" s="155"/>
      <c r="U927" s="155"/>
      <c r="V927" s="155"/>
      <c r="W927" s="155"/>
      <c r="X927" s="155"/>
      <c r="Y927" s="155"/>
      <c r="Z927" s="155"/>
      <c r="AA927" s="155"/>
      <c r="AB927" s="155"/>
      <c r="AC927" s="155"/>
      <c r="AD927" s="155"/>
      <c r="AE927" s="155"/>
      <c r="AF927" s="155"/>
      <c r="AG927" s="155"/>
      <c r="AH927" s="155"/>
      <c r="AI927" s="155"/>
      <c r="AJ927" s="155"/>
      <c r="AK927" s="155"/>
      <c r="AL927" s="155"/>
      <c r="AM927" s="155"/>
      <c r="AN927" s="155"/>
      <c r="AO927" s="155"/>
      <c r="AP927" s="155"/>
      <c r="AQ927" s="155"/>
      <c r="AR927" s="155"/>
      <c r="AS927" s="155"/>
      <c r="AT927" s="155"/>
      <c r="AU927" s="155"/>
      <c r="AV927" s="155"/>
      <c r="AW927" s="155"/>
      <c r="AX927" s="155"/>
      <c r="AY927" s="155"/>
      <c r="AZ927" s="155"/>
      <c r="BA927" s="155"/>
      <c r="BB927" s="155"/>
      <c r="BC927" s="155"/>
      <c r="BD927" s="155"/>
      <c r="BE927" s="155"/>
      <c r="BF927" s="155"/>
      <c r="BG927" s="155"/>
      <c r="BH927" s="155"/>
      <c r="BI927" s="155"/>
      <c r="BJ927" s="155"/>
      <c r="BK927" s="155"/>
      <c r="BL927" s="155"/>
      <c r="BM927" s="155"/>
      <c r="BN927" s="155"/>
      <c r="BO927" s="155"/>
      <c r="BP927" s="155"/>
      <c r="BQ927" s="155"/>
      <c r="BR927" s="155"/>
      <c r="BS927" s="155"/>
      <c r="BT927" s="155"/>
      <c r="BU927" s="155"/>
      <c r="BV927" s="155"/>
      <c r="BW927" s="155"/>
      <c r="BX927" s="155"/>
      <c r="BY927" s="155"/>
      <c r="BZ927" s="155"/>
      <c r="CA927" s="155"/>
      <c r="CB927" s="155"/>
      <c r="CC927" s="155"/>
      <c r="CD927" s="155"/>
      <c r="CE927" s="155"/>
      <c r="CF927" s="155"/>
      <c r="CG927" s="155"/>
      <c r="CH927" s="155"/>
      <c r="CI927" s="10"/>
    </row>
    <row r="928" spans="1:87" x14ac:dyDescent="0.2">
      <c r="A928" s="8"/>
      <c r="B928" s="218"/>
      <c r="C928" s="218"/>
      <c r="D928" s="155"/>
      <c r="E928" s="155"/>
      <c r="F928" s="155"/>
      <c r="G928" s="155"/>
      <c r="H928" s="230"/>
      <c r="I928" s="257"/>
      <c r="J928" s="257"/>
      <c r="K928" s="218"/>
      <c r="L928" s="218"/>
      <c r="M928" s="247"/>
      <c r="N928" s="247"/>
      <c r="O928" s="247"/>
      <c r="P928" s="247"/>
      <c r="Q928" s="218"/>
      <c r="R928" s="155"/>
      <c r="S928" s="155"/>
      <c r="T928" s="155"/>
      <c r="U928" s="155"/>
      <c r="V928" s="155"/>
      <c r="W928" s="155"/>
      <c r="X928" s="155"/>
      <c r="Y928" s="155"/>
      <c r="Z928" s="155"/>
      <c r="AA928" s="155"/>
      <c r="AB928" s="155"/>
      <c r="AC928" s="155"/>
      <c r="AD928" s="155"/>
      <c r="AE928" s="155"/>
      <c r="AF928" s="155"/>
      <c r="AG928" s="155"/>
      <c r="AH928" s="155"/>
      <c r="AI928" s="155"/>
      <c r="AJ928" s="155"/>
      <c r="AK928" s="155"/>
      <c r="AL928" s="155"/>
      <c r="AM928" s="155"/>
      <c r="AN928" s="155"/>
      <c r="AO928" s="155"/>
      <c r="AP928" s="155"/>
      <c r="AQ928" s="155"/>
      <c r="AR928" s="155"/>
      <c r="AS928" s="155"/>
      <c r="AT928" s="155"/>
      <c r="AU928" s="155"/>
      <c r="AV928" s="155"/>
      <c r="AW928" s="155"/>
      <c r="AX928" s="155"/>
      <c r="AY928" s="155"/>
      <c r="AZ928" s="155"/>
      <c r="BA928" s="155"/>
      <c r="BB928" s="155"/>
      <c r="BC928" s="155"/>
      <c r="BD928" s="155"/>
      <c r="BE928" s="155"/>
      <c r="BF928" s="155"/>
      <c r="BG928" s="155"/>
      <c r="BH928" s="155"/>
      <c r="BI928" s="155"/>
      <c r="BJ928" s="155"/>
      <c r="BK928" s="155"/>
      <c r="BL928" s="155"/>
      <c r="BM928" s="155"/>
      <c r="BN928" s="155"/>
      <c r="BO928" s="155"/>
      <c r="BP928" s="155"/>
      <c r="BQ928" s="155"/>
      <c r="BR928" s="155"/>
      <c r="BS928" s="155"/>
      <c r="BT928" s="155"/>
      <c r="BU928" s="155"/>
      <c r="BV928" s="155"/>
      <c r="BW928" s="155"/>
      <c r="BX928" s="155"/>
      <c r="BY928" s="155"/>
      <c r="BZ928" s="155"/>
      <c r="CA928" s="155"/>
      <c r="CB928" s="155"/>
      <c r="CC928" s="155"/>
      <c r="CD928" s="155"/>
      <c r="CE928" s="155"/>
      <c r="CF928" s="155"/>
      <c r="CG928" s="155"/>
      <c r="CH928" s="155"/>
      <c r="CI928" s="10"/>
    </row>
    <row r="929" spans="1:87" x14ac:dyDescent="0.2">
      <c r="A929" s="8"/>
      <c r="B929" s="218"/>
      <c r="C929" s="218"/>
      <c r="D929" s="155"/>
      <c r="E929" s="155"/>
      <c r="F929" s="155"/>
      <c r="G929" s="155"/>
      <c r="H929" s="230"/>
      <c r="I929" s="257"/>
      <c r="J929" s="257"/>
      <c r="K929" s="218"/>
      <c r="L929" s="218"/>
      <c r="M929" s="247"/>
      <c r="N929" s="247"/>
      <c r="O929" s="247"/>
      <c r="P929" s="247"/>
      <c r="Q929" s="218"/>
      <c r="R929" s="155"/>
      <c r="S929" s="155"/>
      <c r="T929" s="155"/>
      <c r="U929" s="155"/>
      <c r="V929" s="155"/>
      <c r="W929" s="155"/>
      <c r="X929" s="155"/>
      <c r="Y929" s="155"/>
      <c r="Z929" s="155"/>
      <c r="AA929" s="155"/>
      <c r="AB929" s="155"/>
      <c r="AC929" s="155"/>
      <c r="AD929" s="155"/>
      <c r="AE929" s="155"/>
      <c r="AF929" s="155"/>
      <c r="AG929" s="155"/>
      <c r="AH929" s="155"/>
      <c r="AI929" s="155"/>
      <c r="AJ929" s="155"/>
      <c r="AK929" s="155"/>
      <c r="AL929" s="155"/>
      <c r="AM929" s="155"/>
      <c r="AN929" s="155"/>
      <c r="AO929" s="155"/>
      <c r="AP929" s="155"/>
      <c r="AQ929" s="155"/>
      <c r="AR929" s="155"/>
      <c r="AS929" s="155"/>
      <c r="AT929" s="155"/>
      <c r="AU929" s="155"/>
      <c r="AV929" s="155"/>
      <c r="AW929" s="155"/>
      <c r="AX929" s="155"/>
      <c r="AY929" s="155"/>
      <c r="AZ929" s="155"/>
      <c r="BA929" s="155"/>
      <c r="BB929" s="155"/>
      <c r="BC929" s="155"/>
      <c r="BD929" s="155"/>
      <c r="BE929" s="155"/>
      <c r="BF929" s="155"/>
      <c r="BG929" s="155"/>
      <c r="BH929" s="155"/>
      <c r="BI929" s="155"/>
      <c r="BJ929" s="155"/>
      <c r="BK929" s="155"/>
      <c r="BL929" s="155"/>
      <c r="BM929" s="155"/>
      <c r="BN929" s="155"/>
      <c r="BO929" s="155"/>
      <c r="BP929" s="155"/>
      <c r="BQ929" s="155"/>
      <c r="BR929" s="155"/>
      <c r="BS929" s="155"/>
      <c r="BT929" s="155"/>
      <c r="BU929" s="155"/>
      <c r="BV929" s="155"/>
      <c r="BW929" s="155"/>
      <c r="BX929" s="155"/>
      <c r="BY929" s="155"/>
      <c r="BZ929" s="155"/>
      <c r="CA929" s="155"/>
      <c r="CB929" s="155"/>
      <c r="CC929" s="155"/>
      <c r="CD929" s="155"/>
      <c r="CE929" s="155"/>
      <c r="CF929" s="155"/>
      <c r="CG929" s="155"/>
      <c r="CH929" s="155"/>
      <c r="CI929" s="10"/>
    </row>
    <row r="930" spans="1:87" x14ac:dyDescent="0.2">
      <c r="A930" s="8"/>
      <c r="B930" s="218"/>
      <c r="C930" s="218"/>
      <c r="D930" s="155"/>
      <c r="E930" s="155"/>
      <c r="F930" s="155"/>
      <c r="G930" s="155"/>
      <c r="H930" s="230"/>
      <c r="I930" s="257"/>
      <c r="J930" s="257"/>
      <c r="K930" s="218"/>
      <c r="L930" s="218"/>
      <c r="M930" s="247"/>
      <c r="N930" s="247"/>
      <c r="O930" s="247"/>
      <c r="P930" s="247"/>
      <c r="Q930" s="218"/>
      <c r="R930" s="155"/>
      <c r="S930" s="155"/>
      <c r="T930" s="155"/>
      <c r="U930" s="155"/>
      <c r="V930" s="155"/>
      <c r="W930" s="155"/>
      <c r="X930" s="155"/>
      <c r="Y930" s="155"/>
      <c r="Z930" s="155"/>
      <c r="AA930" s="155"/>
      <c r="AB930" s="155"/>
      <c r="AC930" s="155"/>
      <c r="AD930" s="155"/>
      <c r="AE930" s="155"/>
      <c r="AF930" s="155"/>
      <c r="AG930" s="155"/>
      <c r="AH930" s="155"/>
      <c r="AI930" s="155"/>
      <c r="AJ930" s="155"/>
      <c r="AK930" s="155"/>
      <c r="AL930" s="155"/>
      <c r="AM930" s="155"/>
      <c r="AN930" s="155"/>
      <c r="AO930" s="155"/>
      <c r="AP930" s="155"/>
      <c r="AQ930" s="155"/>
      <c r="AR930" s="155"/>
      <c r="AS930" s="155"/>
      <c r="AT930" s="155"/>
      <c r="AU930" s="155"/>
      <c r="AV930" s="155"/>
      <c r="AW930" s="155"/>
      <c r="AX930" s="155"/>
      <c r="AY930" s="155"/>
      <c r="AZ930" s="155"/>
      <c r="BA930" s="155"/>
      <c r="BB930" s="155"/>
      <c r="BC930" s="155"/>
      <c r="BD930" s="155"/>
      <c r="BE930" s="155"/>
      <c r="BF930" s="155"/>
      <c r="BG930" s="155"/>
      <c r="BH930" s="155"/>
      <c r="BI930" s="155"/>
      <c r="BJ930" s="155"/>
      <c r="BK930" s="155"/>
      <c r="BL930" s="155"/>
      <c r="BM930" s="155"/>
      <c r="BN930" s="155"/>
      <c r="BO930" s="155"/>
      <c r="BP930" s="155"/>
      <c r="BQ930" s="155"/>
      <c r="BR930" s="155"/>
      <c r="BS930" s="155"/>
      <c r="BT930" s="155"/>
      <c r="BU930" s="155"/>
      <c r="BV930" s="155"/>
      <c r="BW930" s="155"/>
      <c r="BX930" s="155"/>
      <c r="BY930" s="155"/>
      <c r="BZ930" s="155"/>
      <c r="CA930" s="155"/>
      <c r="CB930" s="155"/>
      <c r="CC930" s="155"/>
      <c r="CD930" s="155"/>
      <c r="CE930" s="155"/>
      <c r="CF930" s="155"/>
      <c r="CG930" s="155"/>
      <c r="CH930" s="155"/>
      <c r="CI930" s="10"/>
    </row>
    <row r="931" spans="1:87" x14ac:dyDescent="0.2">
      <c r="A931" s="8"/>
      <c r="B931" s="218"/>
      <c r="C931" s="218"/>
      <c r="D931" s="155"/>
      <c r="E931" s="155"/>
      <c r="F931" s="155"/>
      <c r="G931" s="155"/>
      <c r="H931" s="230"/>
      <c r="I931" s="257"/>
      <c r="J931" s="257"/>
      <c r="K931" s="218"/>
      <c r="L931" s="218"/>
      <c r="M931" s="247"/>
      <c r="N931" s="247"/>
      <c r="O931" s="247"/>
      <c r="P931" s="247"/>
      <c r="Q931" s="218"/>
      <c r="R931" s="155"/>
      <c r="S931" s="155"/>
      <c r="T931" s="155"/>
      <c r="U931" s="155"/>
      <c r="V931" s="155"/>
      <c r="W931" s="155"/>
      <c r="X931" s="155"/>
      <c r="Y931" s="155"/>
      <c r="Z931" s="155"/>
      <c r="AA931" s="155"/>
      <c r="AB931" s="155"/>
      <c r="AC931" s="155"/>
      <c r="AD931" s="155"/>
      <c r="AE931" s="155"/>
      <c r="AF931" s="155"/>
      <c r="AG931" s="155"/>
      <c r="AH931" s="155"/>
      <c r="AI931" s="155"/>
      <c r="AJ931" s="155"/>
      <c r="AK931" s="155"/>
      <c r="AL931" s="155"/>
      <c r="AM931" s="155"/>
      <c r="AN931" s="155"/>
      <c r="AO931" s="155"/>
      <c r="AP931" s="155"/>
      <c r="AQ931" s="155"/>
      <c r="AR931" s="155"/>
      <c r="AS931" s="155"/>
      <c r="AT931" s="155"/>
      <c r="AU931" s="155"/>
      <c r="AV931" s="155"/>
      <c r="AW931" s="155"/>
      <c r="AX931" s="155"/>
      <c r="AY931" s="155"/>
      <c r="AZ931" s="155"/>
      <c r="BA931" s="155"/>
      <c r="BB931" s="155"/>
      <c r="BC931" s="155"/>
      <c r="BD931" s="155"/>
      <c r="BE931" s="155"/>
      <c r="BF931" s="155"/>
      <c r="BG931" s="155"/>
      <c r="BH931" s="155"/>
      <c r="BI931" s="155"/>
      <c r="BJ931" s="155"/>
      <c r="BK931" s="155"/>
      <c r="BL931" s="155"/>
      <c r="BM931" s="155"/>
      <c r="BN931" s="155"/>
      <c r="BO931" s="155"/>
      <c r="BP931" s="155"/>
      <c r="BQ931" s="155"/>
      <c r="BR931" s="155"/>
      <c r="BS931" s="155"/>
      <c r="BT931" s="155"/>
      <c r="BU931" s="155"/>
      <c r="BV931" s="155"/>
      <c r="BW931" s="155"/>
      <c r="BX931" s="155"/>
      <c r="BY931" s="155"/>
      <c r="BZ931" s="155"/>
      <c r="CA931" s="155"/>
      <c r="CB931" s="155"/>
      <c r="CC931" s="155"/>
      <c r="CD931" s="155"/>
      <c r="CE931" s="155"/>
      <c r="CF931" s="155"/>
      <c r="CG931" s="155"/>
      <c r="CH931" s="155"/>
      <c r="CI931" s="10"/>
    </row>
    <row r="932" spans="1:87" x14ac:dyDescent="0.2">
      <c r="A932" s="8"/>
      <c r="B932" s="218"/>
      <c r="C932" s="218"/>
      <c r="D932" s="155"/>
      <c r="E932" s="155"/>
      <c r="F932" s="155"/>
      <c r="G932" s="155"/>
      <c r="H932" s="230"/>
      <c r="I932" s="257"/>
      <c r="J932" s="257"/>
      <c r="K932" s="218"/>
      <c r="L932" s="218"/>
      <c r="M932" s="247"/>
      <c r="N932" s="247"/>
      <c r="O932" s="247"/>
      <c r="P932" s="247"/>
      <c r="Q932" s="218"/>
      <c r="R932" s="155"/>
      <c r="S932" s="155"/>
      <c r="T932" s="155"/>
      <c r="U932" s="155"/>
      <c r="V932" s="155"/>
      <c r="W932" s="155"/>
      <c r="X932" s="155"/>
      <c r="Y932" s="155"/>
      <c r="Z932" s="155"/>
      <c r="AA932" s="155"/>
      <c r="AB932" s="155"/>
      <c r="AC932" s="155"/>
      <c r="AD932" s="155"/>
      <c r="AE932" s="155"/>
      <c r="AF932" s="155"/>
      <c r="AG932" s="155"/>
      <c r="AH932" s="155"/>
      <c r="AI932" s="155"/>
      <c r="AJ932" s="155"/>
      <c r="AK932" s="155"/>
      <c r="AL932" s="155"/>
      <c r="AM932" s="155"/>
      <c r="AN932" s="155"/>
      <c r="AO932" s="155"/>
      <c r="AP932" s="155"/>
      <c r="AQ932" s="155"/>
      <c r="AR932" s="155"/>
      <c r="AS932" s="155"/>
      <c r="AT932" s="155"/>
      <c r="AU932" s="155"/>
      <c r="AV932" s="155"/>
      <c r="AW932" s="155"/>
      <c r="AX932" s="155"/>
      <c r="AY932" s="155"/>
      <c r="AZ932" s="155"/>
      <c r="BA932" s="155"/>
      <c r="BB932" s="155"/>
      <c r="BC932" s="155"/>
      <c r="BD932" s="155"/>
      <c r="BE932" s="155"/>
      <c r="BF932" s="155"/>
      <c r="BG932" s="155"/>
      <c r="BH932" s="155"/>
      <c r="BI932" s="155"/>
      <c r="BJ932" s="155"/>
      <c r="BK932" s="155"/>
      <c r="BL932" s="155"/>
      <c r="BM932" s="155"/>
      <c r="BN932" s="155"/>
      <c r="BO932" s="155"/>
      <c r="BP932" s="155"/>
      <c r="BQ932" s="155"/>
      <c r="BR932" s="155"/>
      <c r="BS932" s="155"/>
      <c r="BT932" s="155"/>
      <c r="BU932" s="155"/>
      <c r="BV932" s="155"/>
      <c r="BW932" s="155"/>
      <c r="BX932" s="155"/>
      <c r="BY932" s="155"/>
      <c r="BZ932" s="155"/>
      <c r="CA932" s="155"/>
      <c r="CB932" s="155"/>
      <c r="CC932" s="155"/>
      <c r="CD932" s="155"/>
      <c r="CE932" s="155"/>
      <c r="CF932" s="155"/>
      <c r="CG932" s="155"/>
      <c r="CH932" s="155"/>
      <c r="CI932" s="10"/>
    </row>
    <row r="933" spans="1:87" x14ac:dyDescent="0.2">
      <c r="A933" s="8"/>
      <c r="B933" s="218"/>
      <c r="C933" s="218"/>
      <c r="D933" s="155"/>
      <c r="E933" s="155"/>
      <c r="F933" s="155"/>
      <c r="G933" s="155"/>
      <c r="H933" s="230"/>
      <c r="I933" s="257"/>
      <c r="J933" s="257"/>
      <c r="K933" s="218"/>
      <c r="L933" s="218"/>
      <c r="M933" s="247"/>
      <c r="N933" s="247"/>
      <c r="O933" s="247"/>
      <c r="P933" s="247"/>
      <c r="Q933" s="218"/>
      <c r="R933" s="155"/>
      <c r="S933" s="155"/>
      <c r="T933" s="155"/>
      <c r="U933" s="155"/>
      <c r="V933" s="155"/>
      <c r="W933" s="155"/>
      <c r="X933" s="155"/>
      <c r="Y933" s="155"/>
      <c r="Z933" s="155"/>
      <c r="AA933" s="155"/>
      <c r="AB933" s="155"/>
      <c r="AC933" s="155"/>
      <c r="AD933" s="155"/>
      <c r="AE933" s="155"/>
      <c r="AF933" s="155"/>
      <c r="AG933" s="155"/>
      <c r="AH933" s="155"/>
      <c r="AI933" s="155"/>
      <c r="AJ933" s="155"/>
      <c r="AK933" s="155"/>
      <c r="AL933" s="155"/>
      <c r="AM933" s="155"/>
      <c r="AN933" s="155"/>
      <c r="AO933" s="155"/>
      <c r="AP933" s="155"/>
      <c r="AQ933" s="155"/>
      <c r="AR933" s="155"/>
      <c r="AS933" s="155"/>
      <c r="AT933" s="155"/>
      <c r="AU933" s="155"/>
      <c r="AV933" s="155"/>
      <c r="AW933" s="155"/>
      <c r="AX933" s="155"/>
      <c r="AY933" s="155"/>
      <c r="AZ933" s="155"/>
      <c r="BA933" s="155"/>
      <c r="BB933" s="155"/>
      <c r="BC933" s="155"/>
      <c r="BD933" s="155"/>
      <c r="BE933" s="155"/>
      <c r="BF933" s="155"/>
      <c r="BG933" s="155"/>
      <c r="BH933" s="155"/>
      <c r="BI933" s="155"/>
      <c r="BJ933" s="155"/>
      <c r="BK933" s="155"/>
      <c r="BL933" s="155"/>
      <c r="BM933" s="155"/>
      <c r="BN933" s="155"/>
      <c r="BO933" s="155"/>
      <c r="BP933" s="155"/>
      <c r="BQ933" s="155"/>
      <c r="BR933" s="155"/>
      <c r="BS933" s="155"/>
      <c r="BT933" s="155"/>
      <c r="BU933" s="155"/>
      <c r="BV933" s="155"/>
      <c r="BW933" s="155"/>
      <c r="BX933" s="155"/>
      <c r="BY933" s="155"/>
      <c r="BZ933" s="155"/>
      <c r="CA933" s="155"/>
      <c r="CB933" s="155"/>
      <c r="CC933" s="155"/>
      <c r="CD933" s="155"/>
      <c r="CE933" s="155"/>
      <c r="CF933" s="155"/>
      <c r="CG933" s="155"/>
      <c r="CH933" s="155"/>
      <c r="CI933" s="10"/>
    </row>
    <row r="934" spans="1:87" x14ac:dyDescent="0.2">
      <c r="A934" s="8"/>
      <c r="B934" s="218"/>
      <c r="C934" s="218"/>
      <c r="D934" s="155"/>
      <c r="E934" s="155"/>
      <c r="F934" s="155"/>
      <c r="G934" s="155"/>
      <c r="H934" s="230"/>
      <c r="I934" s="257"/>
      <c r="J934" s="257"/>
      <c r="K934" s="218"/>
      <c r="L934" s="218"/>
      <c r="M934" s="247"/>
      <c r="N934" s="247"/>
      <c r="O934" s="247"/>
      <c r="P934" s="247"/>
      <c r="Q934" s="218"/>
      <c r="R934" s="155"/>
      <c r="S934" s="155"/>
      <c r="T934" s="155"/>
      <c r="U934" s="155"/>
      <c r="V934" s="155"/>
      <c r="W934" s="155"/>
      <c r="X934" s="155"/>
      <c r="Y934" s="155"/>
      <c r="Z934" s="155"/>
      <c r="AA934" s="155"/>
      <c r="AB934" s="155"/>
      <c r="AC934" s="155"/>
      <c r="AD934" s="155"/>
      <c r="AE934" s="155"/>
      <c r="AF934" s="155"/>
      <c r="AG934" s="155"/>
      <c r="AH934" s="155"/>
      <c r="AI934" s="155"/>
      <c r="AJ934" s="155"/>
      <c r="AK934" s="155"/>
      <c r="AL934" s="155"/>
      <c r="AM934" s="155"/>
      <c r="AN934" s="155"/>
      <c r="AO934" s="155"/>
      <c r="AP934" s="155"/>
      <c r="AQ934" s="155"/>
      <c r="AR934" s="155"/>
      <c r="AS934" s="155"/>
      <c r="AT934" s="155"/>
      <c r="AU934" s="155"/>
      <c r="AV934" s="155"/>
      <c r="AW934" s="155"/>
      <c r="AX934" s="155"/>
      <c r="AY934" s="155"/>
      <c r="AZ934" s="155"/>
      <c r="BA934" s="155"/>
      <c r="BB934" s="155"/>
      <c r="BC934" s="155"/>
      <c r="BD934" s="155"/>
      <c r="BE934" s="155"/>
      <c r="BF934" s="155"/>
      <c r="BG934" s="155"/>
      <c r="BH934" s="155"/>
      <c r="BI934" s="155"/>
      <c r="BJ934" s="155"/>
      <c r="BK934" s="155"/>
      <c r="BL934" s="155"/>
      <c r="BM934" s="155"/>
      <c r="BN934" s="155"/>
      <c r="BO934" s="155"/>
      <c r="BP934" s="155"/>
      <c r="BQ934" s="155"/>
      <c r="BR934" s="155"/>
      <c r="BS934" s="155"/>
      <c r="BT934" s="155"/>
      <c r="BU934" s="155"/>
      <c r="BV934" s="155"/>
      <c r="BW934" s="155"/>
      <c r="BX934" s="155"/>
      <c r="BY934" s="155"/>
      <c r="BZ934" s="155"/>
      <c r="CA934" s="155"/>
      <c r="CB934" s="155"/>
      <c r="CC934" s="155"/>
      <c r="CD934" s="155"/>
      <c r="CE934" s="155"/>
      <c r="CF934" s="155"/>
      <c r="CG934" s="155"/>
      <c r="CH934" s="155"/>
      <c r="CI934" s="10"/>
    </row>
    <row r="935" spans="1:87" x14ac:dyDescent="0.2">
      <c r="A935" s="8"/>
      <c r="B935" s="218"/>
      <c r="C935" s="218"/>
      <c r="D935" s="155"/>
      <c r="E935" s="155"/>
      <c r="F935" s="155"/>
      <c r="G935" s="155"/>
      <c r="H935" s="230"/>
      <c r="I935" s="257"/>
      <c r="J935" s="257"/>
      <c r="K935" s="218"/>
      <c r="L935" s="218"/>
      <c r="M935" s="247"/>
      <c r="N935" s="247"/>
      <c r="O935" s="247"/>
      <c r="P935" s="247"/>
      <c r="Q935" s="218"/>
      <c r="R935" s="155"/>
      <c r="S935" s="155"/>
      <c r="T935" s="155"/>
      <c r="U935" s="155"/>
      <c r="V935" s="155"/>
      <c r="W935" s="155"/>
      <c r="X935" s="155"/>
      <c r="Y935" s="155"/>
      <c r="Z935" s="155"/>
      <c r="AA935" s="155"/>
      <c r="AB935" s="155"/>
      <c r="AC935" s="155"/>
      <c r="AD935" s="155"/>
      <c r="AE935" s="155"/>
      <c r="AF935" s="155"/>
      <c r="AG935" s="155"/>
      <c r="AH935" s="155"/>
      <c r="AI935" s="155"/>
      <c r="AJ935" s="155"/>
      <c r="AK935" s="155"/>
      <c r="AL935" s="155"/>
      <c r="AM935" s="155"/>
      <c r="AN935" s="155"/>
      <c r="AO935" s="155"/>
      <c r="AP935" s="155"/>
      <c r="AQ935" s="155"/>
      <c r="AR935" s="155"/>
      <c r="AS935" s="155"/>
      <c r="AT935" s="155"/>
      <c r="AU935" s="155"/>
      <c r="AV935" s="155"/>
      <c r="AW935" s="155"/>
      <c r="AX935" s="155"/>
      <c r="AY935" s="155"/>
      <c r="AZ935" s="155"/>
      <c r="BA935" s="155"/>
      <c r="BB935" s="155"/>
      <c r="BC935" s="155"/>
      <c r="BD935" s="155"/>
      <c r="BE935" s="155"/>
      <c r="BF935" s="155"/>
      <c r="BG935" s="155"/>
      <c r="BH935" s="155"/>
      <c r="BI935" s="155"/>
      <c r="BJ935" s="155"/>
      <c r="BK935" s="155"/>
      <c r="BL935" s="155"/>
      <c r="BM935" s="155"/>
      <c r="BN935" s="155"/>
      <c r="BO935" s="155"/>
      <c r="BP935" s="155"/>
      <c r="BQ935" s="155"/>
      <c r="BR935" s="155"/>
      <c r="BS935" s="155"/>
      <c r="BT935" s="155"/>
      <c r="BU935" s="155"/>
      <c r="BV935" s="155"/>
      <c r="BW935" s="155"/>
      <c r="BX935" s="155"/>
      <c r="BY935" s="155"/>
      <c r="BZ935" s="155"/>
      <c r="CA935" s="155"/>
      <c r="CB935" s="155"/>
      <c r="CC935" s="155"/>
      <c r="CD935" s="155"/>
      <c r="CE935" s="155"/>
      <c r="CF935" s="155"/>
      <c r="CG935" s="155"/>
      <c r="CH935" s="155"/>
      <c r="CI935" s="10"/>
    </row>
    <row r="936" spans="1:87" x14ac:dyDescent="0.2">
      <c r="A936" s="8"/>
      <c r="B936" s="218"/>
      <c r="C936" s="218"/>
      <c r="D936" s="155"/>
      <c r="E936" s="155"/>
      <c r="F936" s="155"/>
      <c r="G936" s="155"/>
      <c r="H936" s="230"/>
      <c r="I936" s="257"/>
      <c r="J936" s="257"/>
      <c r="K936" s="218"/>
      <c r="L936" s="218"/>
      <c r="M936" s="247"/>
      <c r="N936" s="247"/>
      <c r="O936" s="247"/>
      <c r="P936" s="247"/>
      <c r="Q936" s="218"/>
      <c r="R936" s="155"/>
      <c r="S936" s="155"/>
      <c r="T936" s="155"/>
      <c r="U936" s="155"/>
      <c r="V936" s="155"/>
      <c r="W936" s="155"/>
      <c r="X936" s="155"/>
      <c r="Y936" s="155"/>
      <c r="Z936" s="155"/>
      <c r="AA936" s="155"/>
      <c r="AB936" s="155"/>
      <c r="AC936" s="155"/>
      <c r="AD936" s="155"/>
      <c r="AE936" s="155"/>
      <c r="AF936" s="155"/>
      <c r="AG936" s="155"/>
      <c r="AH936" s="155"/>
      <c r="AI936" s="155"/>
      <c r="AJ936" s="155"/>
      <c r="AK936" s="155"/>
      <c r="AL936" s="155"/>
      <c r="AM936" s="155"/>
      <c r="AN936" s="155"/>
      <c r="AO936" s="155"/>
      <c r="AP936" s="155"/>
      <c r="AQ936" s="155"/>
      <c r="AR936" s="155"/>
      <c r="AS936" s="155"/>
      <c r="AT936" s="155"/>
      <c r="AU936" s="155"/>
      <c r="AV936" s="155"/>
      <c r="AW936" s="155"/>
      <c r="AX936" s="155"/>
      <c r="AY936" s="155"/>
      <c r="AZ936" s="155"/>
      <c r="BA936" s="155"/>
      <c r="BB936" s="155"/>
      <c r="BC936" s="155"/>
      <c r="BD936" s="155"/>
      <c r="BE936" s="155"/>
      <c r="BF936" s="155"/>
      <c r="BG936" s="155"/>
      <c r="BH936" s="155"/>
      <c r="BI936" s="155"/>
      <c r="BJ936" s="155"/>
      <c r="BK936" s="155"/>
      <c r="BL936" s="155"/>
      <c r="BM936" s="155"/>
      <c r="BN936" s="155"/>
      <c r="BO936" s="155"/>
      <c r="BP936" s="155"/>
      <c r="BQ936" s="155"/>
      <c r="BR936" s="155"/>
      <c r="BS936" s="155"/>
      <c r="BT936" s="155"/>
      <c r="BU936" s="155"/>
      <c r="BV936" s="155"/>
      <c r="BW936" s="155"/>
      <c r="BX936" s="155"/>
      <c r="BY936" s="155"/>
      <c r="BZ936" s="155"/>
      <c r="CA936" s="155"/>
      <c r="CB936" s="155"/>
      <c r="CC936" s="155"/>
      <c r="CD936" s="155"/>
      <c r="CE936" s="155"/>
      <c r="CF936" s="155"/>
      <c r="CG936" s="155"/>
      <c r="CH936" s="155"/>
      <c r="CI936" s="10"/>
    </row>
    <row r="937" spans="1:87" x14ac:dyDescent="0.2">
      <c r="A937" s="8"/>
      <c r="B937" s="218"/>
      <c r="C937" s="218"/>
      <c r="D937" s="155"/>
      <c r="E937" s="155"/>
      <c r="F937" s="155"/>
      <c r="G937" s="155"/>
      <c r="H937" s="230"/>
      <c r="I937" s="257"/>
      <c r="J937" s="257"/>
      <c r="K937" s="218"/>
      <c r="L937" s="218"/>
      <c r="M937" s="247"/>
      <c r="N937" s="247"/>
      <c r="O937" s="247"/>
      <c r="P937" s="247"/>
      <c r="Q937" s="218"/>
      <c r="R937" s="155"/>
      <c r="S937" s="155"/>
      <c r="T937" s="155"/>
      <c r="U937" s="155"/>
      <c r="V937" s="155"/>
      <c r="W937" s="155"/>
      <c r="X937" s="155"/>
      <c r="Y937" s="155"/>
      <c r="Z937" s="155"/>
      <c r="AA937" s="155"/>
      <c r="AB937" s="155"/>
      <c r="AC937" s="155"/>
      <c r="AD937" s="155"/>
      <c r="AE937" s="155"/>
      <c r="AF937" s="155"/>
      <c r="AG937" s="155"/>
      <c r="AH937" s="155"/>
      <c r="AI937" s="155"/>
      <c r="AJ937" s="155"/>
      <c r="AK937" s="155"/>
      <c r="AL937" s="155"/>
      <c r="AM937" s="155"/>
      <c r="AN937" s="155"/>
      <c r="AO937" s="155"/>
      <c r="AP937" s="155"/>
      <c r="AQ937" s="155"/>
      <c r="AR937" s="155"/>
      <c r="AS937" s="155"/>
      <c r="AT937" s="155"/>
      <c r="AU937" s="155"/>
      <c r="AV937" s="155"/>
      <c r="AW937" s="155"/>
      <c r="AX937" s="155"/>
      <c r="AY937" s="155"/>
      <c r="AZ937" s="155"/>
      <c r="BA937" s="155"/>
      <c r="BB937" s="155"/>
      <c r="BC937" s="155"/>
      <c r="BD937" s="155"/>
      <c r="BE937" s="155"/>
      <c r="BF937" s="155"/>
      <c r="BG937" s="155"/>
      <c r="BH937" s="155"/>
      <c r="BI937" s="155"/>
      <c r="BJ937" s="155"/>
      <c r="BK937" s="155"/>
      <c r="BL937" s="155"/>
      <c r="BM937" s="155"/>
      <c r="BN937" s="155"/>
      <c r="BO937" s="155"/>
      <c r="BP937" s="155"/>
      <c r="BQ937" s="155"/>
      <c r="BR937" s="155"/>
      <c r="BS937" s="155"/>
      <c r="BT937" s="155"/>
      <c r="BU937" s="155"/>
      <c r="BV937" s="155"/>
      <c r="BW937" s="155"/>
      <c r="BX937" s="155"/>
      <c r="BY937" s="155"/>
      <c r="BZ937" s="155"/>
      <c r="CA937" s="155"/>
      <c r="CB937" s="155"/>
      <c r="CC937" s="155"/>
      <c r="CD937" s="155"/>
      <c r="CE937" s="155"/>
      <c r="CF937" s="155"/>
      <c r="CG937" s="155"/>
      <c r="CH937" s="155"/>
      <c r="CI937" s="10"/>
    </row>
    <row r="938" spans="1:87" x14ac:dyDescent="0.2">
      <c r="A938" s="8"/>
      <c r="B938" s="218"/>
      <c r="C938" s="218"/>
      <c r="D938" s="155"/>
      <c r="E938" s="155"/>
      <c r="F938" s="155"/>
      <c r="G938" s="155"/>
      <c r="H938" s="230"/>
      <c r="I938" s="257"/>
      <c r="J938" s="257"/>
      <c r="K938" s="218"/>
      <c r="L938" s="218"/>
      <c r="M938" s="247"/>
      <c r="N938" s="247"/>
      <c r="O938" s="247"/>
      <c r="P938" s="247"/>
      <c r="Q938" s="218"/>
      <c r="R938" s="155"/>
      <c r="S938" s="155"/>
      <c r="T938" s="155"/>
      <c r="U938" s="155"/>
      <c r="V938" s="155"/>
      <c r="W938" s="155"/>
      <c r="X938" s="155"/>
      <c r="Y938" s="155"/>
      <c r="Z938" s="155"/>
      <c r="AA938" s="155"/>
      <c r="AB938" s="155"/>
      <c r="AC938" s="155"/>
      <c r="AD938" s="155"/>
      <c r="AE938" s="155"/>
      <c r="AF938" s="155"/>
      <c r="AG938" s="155"/>
      <c r="AH938" s="155"/>
      <c r="AI938" s="155"/>
      <c r="AJ938" s="155"/>
      <c r="AK938" s="155"/>
      <c r="AL938" s="155"/>
      <c r="AM938" s="155"/>
      <c r="AN938" s="155"/>
      <c r="AO938" s="155"/>
      <c r="AP938" s="155"/>
      <c r="AQ938" s="155"/>
      <c r="AR938" s="155"/>
      <c r="AS938" s="155"/>
      <c r="AT938" s="155"/>
      <c r="AU938" s="155"/>
      <c r="AV938" s="155"/>
      <c r="AW938" s="155"/>
      <c r="AX938" s="155"/>
      <c r="AY938" s="155"/>
      <c r="AZ938" s="155"/>
      <c r="BA938" s="155"/>
      <c r="BB938" s="155"/>
      <c r="BC938" s="155"/>
      <c r="BD938" s="155"/>
      <c r="BE938" s="155"/>
      <c r="BF938" s="155"/>
      <c r="BG938" s="155"/>
      <c r="BH938" s="155"/>
      <c r="BI938" s="155"/>
      <c r="BJ938" s="155"/>
      <c r="BK938" s="155"/>
      <c r="BL938" s="155"/>
      <c r="BM938" s="155"/>
      <c r="BN938" s="155"/>
      <c r="BO938" s="155"/>
      <c r="BP938" s="155"/>
      <c r="BQ938" s="155"/>
      <c r="BR938" s="155"/>
      <c r="BS938" s="155"/>
      <c r="BT938" s="155"/>
      <c r="BU938" s="155"/>
      <c r="BV938" s="155"/>
      <c r="BW938" s="155"/>
      <c r="BX938" s="155"/>
      <c r="BY938" s="155"/>
      <c r="BZ938" s="155"/>
      <c r="CA938" s="155"/>
      <c r="CB938" s="155"/>
      <c r="CC938" s="155"/>
      <c r="CD938" s="155"/>
      <c r="CE938" s="155"/>
      <c r="CF938" s="155"/>
      <c r="CG938" s="155"/>
      <c r="CH938" s="155"/>
      <c r="CI938" s="10"/>
    </row>
    <row r="939" spans="1:87" x14ac:dyDescent="0.2">
      <c r="A939" s="8"/>
      <c r="B939" s="218"/>
      <c r="C939" s="218"/>
      <c r="D939" s="155"/>
      <c r="E939" s="155"/>
      <c r="F939" s="155"/>
      <c r="G939" s="155"/>
      <c r="H939" s="230"/>
      <c r="I939" s="257"/>
      <c r="J939" s="257"/>
      <c r="K939" s="218"/>
      <c r="L939" s="218"/>
      <c r="M939" s="247"/>
      <c r="N939" s="247"/>
      <c r="O939" s="247"/>
      <c r="P939" s="247"/>
      <c r="Q939" s="218"/>
      <c r="R939" s="155"/>
      <c r="S939" s="155"/>
      <c r="T939" s="155"/>
      <c r="U939" s="155"/>
      <c r="V939" s="155"/>
      <c r="W939" s="155"/>
      <c r="X939" s="155"/>
      <c r="Y939" s="155"/>
      <c r="Z939" s="155"/>
      <c r="AA939" s="155"/>
      <c r="AB939" s="155"/>
      <c r="AC939" s="155"/>
      <c r="AD939" s="155"/>
      <c r="AE939" s="155"/>
      <c r="AF939" s="155"/>
      <c r="AG939" s="155"/>
      <c r="AH939" s="155"/>
      <c r="AI939" s="155"/>
      <c r="AJ939" s="155"/>
      <c r="AK939" s="155"/>
      <c r="AL939" s="155"/>
      <c r="AM939" s="155"/>
      <c r="AN939" s="155"/>
      <c r="AO939" s="155"/>
      <c r="AP939" s="155"/>
      <c r="AQ939" s="155"/>
      <c r="AR939" s="155"/>
      <c r="AS939" s="155"/>
      <c r="AT939" s="155"/>
      <c r="AU939" s="155"/>
      <c r="AV939" s="155"/>
      <c r="AW939" s="155"/>
      <c r="AX939" s="155"/>
      <c r="AY939" s="155"/>
      <c r="AZ939" s="155"/>
      <c r="BA939" s="155"/>
      <c r="BB939" s="155"/>
      <c r="BC939" s="155"/>
      <c r="BD939" s="155"/>
      <c r="BE939" s="155"/>
      <c r="BF939" s="155"/>
      <c r="BG939" s="155"/>
      <c r="BH939" s="155"/>
      <c r="BI939" s="155"/>
      <c r="BJ939" s="155"/>
      <c r="BK939" s="155"/>
      <c r="BL939" s="155"/>
      <c r="BM939" s="155"/>
      <c r="BN939" s="155"/>
      <c r="BO939" s="155"/>
      <c r="BP939" s="155"/>
      <c r="BQ939" s="155"/>
      <c r="BR939" s="155"/>
      <c r="BS939" s="155"/>
      <c r="BT939" s="155"/>
      <c r="BU939" s="155"/>
      <c r="BV939" s="155"/>
      <c r="BW939" s="155"/>
      <c r="BX939" s="155"/>
      <c r="BY939" s="155"/>
      <c r="BZ939" s="155"/>
      <c r="CA939" s="155"/>
      <c r="CB939" s="155"/>
      <c r="CC939" s="155"/>
      <c r="CD939" s="155"/>
      <c r="CE939" s="155"/>
      <c r="CF939" s="155"/>
      <c r="CG939" s="155"/>
      <c r="CH939" s="155"/>
      <c r="CI939" s="10"/>
    </row>
    <row r="940" spans="1:87" x14ac:dyDescent="0.2">
      <c r="A940" s="8"/>
      <c r="B940" s="218"/>
      <c r="C940" s="218"/>
      <c r="D940" s="155"/>
      <c r="E940" s="155"/>
      <c r="F940" s="155"/>
      <c r="G940" s="155"/>
      <c r="H940" s="230"/>
      <c r="I940" s="257"/>
      <c r="J940" s="257"/>
      <c r="K940" s="218"/>
      <c r="L940" s="218"/>
      <c r="M940" s="247"/>
      <c r="N940" s="247"/>
      <c r="O940" s="247"/>
      <c r="P940" s="247"/>
      <c r="Q940" s="218"/>
      <c r="R940" s="155"/>
      <c r="S940" s="155"/>
      <c r="T940" s="155"/>
      <c r="U940" s="155"/>
      <c r="V940" s="155"/>
      <c r="W940" s="155"/>
      <c r="X940" s="155"/>
      <c r="Y940" s="155"/>
      <c r="Z940" s="155"/>
      <c r="AA940" s="155"/>
      <c r="AB940" s="155"/>
      <c r="AC940" s="155"/>
      <c r="AD940" s="155"/>
      <c r="AE940" s="155"/>
      <c r="AF940" s="155"/>
      <c r="AG940" s="155"/>
      <c r="AH940" s="155"/>
      <c r="AI940" s="155"/>
      <c r="AJ940" s="155"/>
      <c r="AK940" s="155"/>
      <c r="AL940" s="155"/>
      <c r="AM940" s="155"/>
      <c r="AN940" s="155"/>
      <c r="AO940" s="155"/>
      <c r="AP940" s="155"/>
      <c r="AQ940" s="155"/>
      <c r="AR940" s="155"/>
      <c r="AS940" s="155"/>
      <c r="AT940" s="155"/>
      <c r="AU940" s="155"/>
      <c r="AV940" s="155"/>
      <c r="AW940" s="155"/>
      <c r="AX940" s="155"/>
      <c r="AY940" s="155"/>
      <c r="AZ940" s="155"/>
      <c r="BA940" s="155"/>
      <c r="BB940" s="155"/>
      <c r="BC940" s="155"/>
      <c r="BD940" s="155"/>
      <c r="BE940" s="155"/>
      <c r="BF940" s="155"/>
      <c r="BG940" s="155"/>
      <c r="BH940" s="155"/>
      <c r="BI940" s="155"/>
      <c r="BJ940" s="155"/>
      <c r="BK940" s="155"/>
      <c r="BL940" s="155"/>
      <c r="BM940" s="155"/>
      <c r="BN940" s="155"/>
      <c r="BO940" s="155"/>
      <c r="BP940" s="155"/>
      <c r="BQ940" s="155"/>
      <c r="BR940" s="155"/>
      <c r="BS940" s="155"/>
      <c r="BT940" s="155"/>
      <c r="BU940" s="155"/>
      <c r="BV940" s="155"/>
      <c r="BW940" s="155"/>
      <c r="BX940" s="155"/>
      <c r="BY940" s="155"/>
      <c r="BZ940" s="155"/>
      <c r="CA940" s="155"/>
      <c r="CB940" s="155"/>
      <c r="CC940" s="155"/>
      <c r="CD940" s="155"/>
      <c r="CE940" s="155"/>
      <c r="CF940" s="155"/>
      <c r="CG940" s="155"/>
      <c r="CH940" s="155"/>
      <c r="CI940" s="10"/>
    </row>
    <row r="941" spans="1:87" x14ac:dyDescent="0.2">
      <c r="A941" s="8"/>
      <c r="B941" s="218"/>
      <c r="C941" s="218"/>
      <c r="D941" s="155"/>
      <c r="E941" s="155"/>
      <c r="F941" s="155"/>
      <c r="G941" s="155"/>
      <c r="H941" s="230"/>
      <c r="I941" s="257"/>
      <c r="J941" s="257"/>
      <c r="K941" s="218"/>
      <c r="L941" s="218"/>
      <c r="M941" s="247"/>
      <c r="N941" s="247"/>
      <c r="O941" s="247"/>
      <c r="P941" s="247"/>
      <c r="Q941" s="218"/>
      <c r="R941" s="155"/>
      <c r="S941" s="155"/>
      <c r="T941" s="155"/>
      <c r="U941" s="155"/>
      <c r="V941" s="155"/>
      <c r="W941" s="155"/>
      <c r="X941" s="155"/>
      <c r="Y941" s="155"/>
      <c r="Z941" s="155"/>
      <c r="AA941" s="155"/>
      <c r="AB941" s="155"/>
      <c r="AC941" s="155"/>
      <c r="AD941" s="155"/>
      <c r="AE941" s="155"/>
      <c r="AF941" s="155"/>
      <c r="AG941" s="155"/>
      <c r="AH941" s="155"/>
      <c r="AI941" s="155"/>
      <c r="AJ941" s="155"/>
      <c r="AK941" s="155"/>
      <c r="AL941" s="155"/>
      <c r="AM941" s="155"/>
      <c r="AN941" s="155"/>
      <c r="AO941" s="155"/>
      <c r="AP941" s="155"/>
      <c r="AQ941" s="155"/>
      <c r="AR941" s="155"/>
      <c r="AS941" s="155"/>
      <c r="AT941" s="155"/>
      <c r="AU941" s="155"/>
      <c r="AV941" s="155"/>
      <c r="AW941" s="155"/>
      <c r="AX941" s="155"/>
      <c r="AY941" s="155"/>
      <c r="AZ941" s="155"/>
      <c r="BA941" s="155"/>
      <c r="BB941" s="155"/>
      <c r="BC941" s="155"/>
      <c r="BD941" s="155"/>
      <c r="BE941" s="155"/>
      <c r="BF941" s="155"/>
      <c r="BG941" s="155"/>
      <c r="BH941" s="155"/>
      <c r="BI941" s="155"/>
      <c r="BJ941" s="155"/>
      <c r="BK941" s="155"/>
      <c r="BL941" s="155"/>
      <c r="BM941" s="155"/>
      <c r="BN941" s="155"/>
      <c r="BO941" s="155"/>
      <c r="BP941" s="155"/>
      <c r="BQ941" s="155"/>
      <c r="BR941" s="155"/>
      <c r="BS941" s="155"/>
      <c r="BT941" s="155"/>
      <c r="BU941" s="155"/>
      <c r="BV941" s="155"/>
      <c r="BW941" s="155"/>
      <c r="BX941" s="155"/>
      <c r="BY941" s="155"/>
      <c r="BZ941" s="155"/>
      <c r="CA941" s="155"/>
      <c r="CB941" s="155"/>
      <c r="CC941" s="155"/>
      <c r="CD941" s="155"/>
      <c r="CE941" s="155"/>
      <c r="CF941" s="155"/>
      <c r="CG941" s="155"/>
      <c r="CH941" s="155"/>
      <c r="CI941" s="10"/>
    </row>
    <row r="942" spans="1:87" x14ac:dyDescent="0.2">
      <c r="A942" s="8"/>
      <c r="B942" s="218"/>
      <c r="C942" s="218"/>
      <c r="D942" s="155"/>
      <c r="E942" s="155"/>
      <c r="F942" s="155"/>
      <c r="G942" s="155"/>
      <c r="H942" s="230"/>
      <c r="I942" s="257"/>
      <c r="J942" s="257"/>
      <c r="K942" s="218"/>
      <c r="L942" s="218"/>
      <c r="M942" s="247"/>
      <c r="N942" s="247"/>
      <c r="O942" s="247"/>
      <c r="P942" s="247"/>
      <c r="Q942" s="218"/>
      <c r="R942" s="155"/>
      <c r="S942" s="155"/>
      <c r="T942" s="155"/>
      <c r="U942" s="155"/>
      <c r="V942" s="155"/>
      <c r="W942" s="155"/>
      <c r="X942" s="155"/>
      <c r="Y942" s="155"/>
      <c r="Z942" s="155"/>
      <c r="AA942" s="155"/>
      <c r="AB942" s="155"/>
      <c r="AC942" s="155"/>
      <c r="AD942" s="155"/>
      <c r="AE942" s="155"/>
      <c r="AF942" s="155"/>
      <c r="AG942" s="155"/>
      <c r="AH942" s="155"/>
      <c r="AI942" s="155"/>
      <c r="AJ942" s="155"/>
      <c r="AK942" s="155"/>
      <c r="AL942" s="155"/>
      <c r="AM942" s="155"/>
      <c r="AN942" s="155"/>
      <c r="AO942" s="155"/>
      <c r="AP942" s="155"/>
      <c r="AQ942" s="155"/>
      <c r="AR942" s="155"/>
      <c r="AS942" s="155"/>
      <c r="AT942" s="155"/>
      <c r="AU942" s="155"/>
      <c r="AV942" s="155"/>
      <c r="AW942" s="155"/>
      <c r="AX942" s="155"/>
      <c r="AY942" s="155"/>
      <c r="AZ942" s="155"/>
      <c r="BA942" s="155"/>
      <c r="BB942" s="155"/>
      <c r="BC942" s="155"/>
      <c r="BD942" s="155"/>
      <c r="BE942" s="155"/>
      <c r="BF942" s="155"/>
      <c r="BG942" s="155"/>
      <c r="BH942" s="155"/>
      <c r="BI942" s="155"/>
      <c r="BJ942" s="155"/>
      <c r="BK942" s="155"/>
      <c r="BL942" s="155"/>
      <c r="BM942" s="155"/>
      <c r="BN942" s="155"/>
      <c r="BO942" s="155"/>
      <c r="BP942" s="155"/>
      <c r="BQ942" s="155"/>
      <c r="BR942" s="155"/>
      <c r="BS942" s="155"/>
      <c r="BT942" s="155"/>
      <c r="BU942" s="155"/>
      <c r="BV942" s="155"/>
      <c r="BW942" s="155"/>
      <c r="BX942" s="155"/>
      <c r="BY942" s="155"/>
      <c r="BZ942" s="155"/>
      <c r="CA942" s="155"/>
      <c r="CB942" s="155"/>
      <c r="CC942" s="155"/>
      <c r="CD942" s="155"/>
      <c r="CE942" s="155"/>
      <c r="CF942" s="155"/>
      <c r="CG942" s="155"/>
      <c r="CH942" s="155"/>
      <c r="CI942" s="10"/>
    </row>
    <row r="943" spans="1:87" x14ac:dyDescent="0.2">
      <c r="A943" s="8"/>
      <c r="B943" s="218"/>
      <c r="C943" s="218"/>
      <c r="D943" s="155"/>
      <c r="E943" s="155"/>
      <c r="F943" s="155"/>
      <c r="G943" s="155"/>
      <c r="H943" s="230"/>
      <c r="I943" s="257"/>
      <c r="J943" s="257"/>
      <c r="K943" s="218"/>
      <c r="L943" s="218"/>
      <c r="M943" s="247"/>
      <c r="N943" s="247"/>
      <c r="O943" s="247"/>
      <c r="P943" s="247"/>
      <c r="Q943" s="218"/>
      <c r="R943" s="155"/>
      <c r="S943" s="155"/>
      <c r="T943" s="155"/>
      <c r="U943" s="155"/>
      <c r="V943" s="155"/>
      <c r="W943" s="155"/>
      <c r="X943" s="155"/>
      <c r="Y943" s="155"/>
      <c r="Z943" s="155"/>
      <c r="AA943" s="155"/>
      <c r="AB943" s="155"/>
      <c r="AC943" s="155"/>
      <c r="AD943" s="155"/>
      <c r="AE943" s="155"/>
      <c r="AF943" s="155"/>
      <c r="AG943" s="155"/>
      <c r="AH943" s="155"/>
      <c r="AI943" s="155"/>
      <c r="AJ943" s="155"/>
      <c r="AK943" s="155"/>
      <c r="AL943" s="155"/>
      <c r="AM943" s="155"/>
      <c r="AN943" s="155"/>
      <c r="AO943" s="155"/>
      <c r="AP943" s="155"/>
      <c r="AQ943" s="155"/>
      <c r="AR943" s="155"/>
      <c r="AS943" s="155"/>
      <c r="AT943" s="155"/>
      <c r="AU943" s="155"/>
      <c r="AV943" s="155"/>
      <c r="AW943" s="155"/>
      <c r="AX943" s="155"/>
      <c r="AY943" s="155"/>
      <c r="AZ943" s="155"/>
      <c r="BA943" s="155"/>
      <c r="BB943" s="155"/>
      <c r="BC943" s="155"/>
      <c r="BD943" s="155"/>
      <c r="BE943" s="155"/>
      <c r="BF943" s="155"/>
      <c r="BG943" s="155"/>
      <c r="BH943" s="155"/>
      <c r="BI943" s="155"/>
      <c r="BJ943" s="155"/>
      <c r="BK943" s="155"/>
      <c r="BL943" s="155"/>
      <c r="BM943" s="155"/>
      <c r="BN943" s="155"/>
      <c r="BO943" s="155"/>
      <c r="BP943" s="155"/>
      <c r="BQ943" s="155"/>
      <c r="BR943" s="155"/>
      <c r="BS943" s="155"/>
      <c r="BT943" s="155"/>
      <c r="BU943" s="155"/>
      <c r="BV943" s="155"/>
      <c r="BW943" s="155"/>
      <c r="BX943" s="155"/>
      <c r="BY943" s="155"/>
      <c r="BZ943" s="155"/>
      <c r="CA943" s="155"/>
      <c r="CB943" s="155"/>
      <c r="CC943" s="155"/>
      <c r="CD943" s="155"/>
      <c r="CE943" s="155"/>
      <c r="CF943" s="155"/>
      <c r="CG943" s="155"/>
      <c r="CH943" s="155"/>
      <c r="CI943" s="10"/>
    </row>
    <row r="944" spans="1:87" x14ac:dyDescent="0.2">
      <c r="A944" s="8"/>
      <c r="B944" s="218"/>
      <c r="C944" s="218"/>
      <c r="D944" s="155"/>
      <c r="E944" s="155"/>
      <c r="F944" s="155"/>
      <c r="G944" s="155"/>
      <c r="H944" s="230"/>
      <c r="I944" s="257"/>
      <c r="J944" s="257"/>
      <c r="K944" s="218"/>
      <c r="L944" s="218"/>
      <c r="M944" s="247"/>
      <c r="N944" s="247"/>
      <c r="O944" s="247"/>
      <c r="P944" s="247"/>
      <c r="Q944" s="218"/>
      <c r="R944" s="155"/>
      <c r="S944" s="155"/>
      <c r="T944" s="155"/>
      <c r="U944" s="155"/>
      <c r="V944" s="155"/>
      <c r="W944" s="155"/>
      <c r="X944" s="155"/>
      <c r="Y944" s="155"/>
      <c r="Z944" s="155"/>
      <c r="AA944" s="155"/>
      <c r="AB944" s="155"/>
      <c r="AC944" s="155"/>
      <c r="AD944" s="155"/>
      <c r="AE944" s="155"/>
      <c r="AF944" s="155"/>
      <c r="AG944" s="155"/>
      <c r="AH944" s="155"/>
      <c r="AI944" s="155"/>
      <c r="AJ944" s="155"/>
      <c r="AK944" s="155"/>
      <c r="AL944" s="155"/>
      <c r="AM944" s="155"/>
      <c r="AN944" s="155"/>
      <c r="AO944" s="155"/>
      <c r="AP944" s="155"/>
      <c r="AQ944" s="155"/>
      <c r="AR944" s="155"/>
      <c r="AS944" s="155"/>
      <c r="AT944" s="155"/>
      <c r="AU944" s="155"/>
      <c r="AV944" s="155"/>
      <c r="AW944" s="155"/>
      <c r="AX944" s="155"/>
      <c r="AY944" s="155"/>
      <c r="AZ944" s="155"/>
      <c r="BA944" s="155"/>
      <c r="BB944" s="155"/>
      <c r="BC944" s="155"/>
      <c r="BD944" s="155"/>
      <c r="BE944" s="155"/>
      <c r="BF944" s="155"/>
      <c r="BG944" s="155"/>
      <c r="BH944" s="155"/>
      <c r="BI944" s="155"/>
      <c r="BJ944" s="155"/>
      <c r="BK944" s="155"/>
      <c r="BL944" s="155"/>
      <c r="BM944" s="155"/>
      <c r="BN944" s="155"/>
      <c r="BO944" s="155"/>
      <c r="BP944" s="155"/>
      <c r="BQ944" s="155"/>
      <c r="BR944" s="155"/>
      <c r="BS944" s="155"/>
      <c r="BT944" s="155"/>
      <c r="BU944" s="155"/>
      <c r="BV944" s="155"/>
      <c r="BW944" s="155"/>
      <c r="BX944" s="155"/>
      <c r="BY944" s="155"/>
      <c r="BZ944" s="155"/>
      <c r="CA944" s="155"/>
      <c r="CB944" s="155"/>
      <c r="CC944" s="155"/>
      <c r="CD944" s="155"/>
      <c r="CE944" s="155"/>
      <c r="CF944" s="155"/>
      <c r="CG944" s="155"/>
      <c r="CH944" s="155"/>
      <c r="CI944" s="10"/>
    </row>
    <row r="945" spans="1:87" x14ac:dyDescent="0.2">
      <c r="A945" s="8"/>
      <c r="B945" s="218"/>
      <c r="C945" s="218"/>
      <c r="D945" s="155"/>
      <c r="E945" s="155"/>
      <c r="F945" s="155"/>
      <c r="G945" s="155"/>
      <c r="H945" s="230"/>
      <c r="I945" s="257"/>
      <c r="J945" s="257"/>
      <c r="K945" s="218"/>
      <c r="L945" s="218"/>
      <c r="M945" s="247"/>
      <c r="N945" s="247"/>
      <c r="O945" s="247"/>
      <c r="P945" s="247"/>
      <c r="Q945" s="218"/>
      <c r="R945" s="155"/>
      <c r="S945" s="155"/>
      <c r="T945" s="155"/>
      <c r="U945" s="155"/>
      <c r="V945" s="155"/>
      <c r="W945" s="155"/>
      <c r="X945" s="155"/>
      <c r="Y945" s="155"/>
      <c r="Z945" s="155"/>
      <c r="AA945" s="155"/>
      <c r="AB945" s="155"/>
      <c r="AC945" s="155"/>
      <c r="AD945" s="155"/>
      <c r="AE945" s="155"/>
      <c r="AF945" s="155"/>
      <c r="AG945" s="155"/>
      <c r="AH945" s="155"/>
      <c r="AI945" s="155"/>
      <c r="AJ945" s="155"/>
      <c r="AK945" s="155"/>
      <c r="AL945" s="155"/>
      <c r="AM945" s="155"/>
      <c r="AN945" s="155"/>
      <c r="AO945" s="155"/>
      <c r="AP945" s="155"/>
      <c r="AQ945" s="155"/>
      <c r="AR945" s="155"/>
      <c r="AS945" s="155"/>
      <c r="AT945" s="155"/>
      <c r="AU945" s="155"/>
      <c r="AV945" s="155"/>
      <c r="AW945" s="155"/>
      <c r="AX945" s="155"/>
      <c r="AY945" s="155"/>
      <c r="AZ945" s="155"/>
      <c r="BA945" s="155"/>
      <c r="BB945" s="155"/>
      <c r="BC945" s="155"/>
      <c r="BD945" s="155"/>
      <c r="BE945" s="155"/>
      <c r="BF945" s="155"/>
      <c r="BG945" s="155"/>
      <c r="BH945" s="155"/>
      <c r="BI945" s="155"/>
      <c r="BJ945" s="155"/>
      <c r="BK945" s="155"/>
      <c r="BL945" s="155"/>
      <c r="BM945" s="155"/>
      <c r="BN945" s="155"/>
      <c r="BO945" s="155"/>
      <c r="BP945" s="155"/>
      <c r="BQ945" s="155"/>
      <c r="BR945" s="155"/>
      <c r="BS945" s="155"/>
      <c r="BT945" s="155"/>
      <c r="BU945" s="155"/>
      <c r="BV945" s="155"/>
      <c r="BW945" s="155"/>
      <c r="BX945" s="155"/>
      <c r="BY945" s="155"/>
      <c r="BZ945" s="155"/>
      <c r="CA945" s="155"/>
      <c r="CB945" s="155"/>
      <c r="CC945" s="155"/>
      <c r="CD945" s="155"/>
      <c r="CE945" s="155"/>
      <c r="CF945" s="155"/>
      <c r="CG945" s="155"/>
      <c r="CH945" s="155"/>
      <c r="CI945" s="10"/>
    </row>
    <row r="946" spans="1:87" x14ac:dyDescent="0.2">
      <c r="A946" s="8"/>
      <c r="B946" s="218"/>
      <c r="C946" s="218"/>
      <c r="D946" s="155"/>
      <c r="E946" s="155"/>
      <c r="F946" s="155"/>
      <c r="G946" s="155"/>
      <c r="H946" s="230"/>
      <c r="I946" s="257"/>
      <c r="J946" s="257"/>
      <c r="K946" s="218"/>
      <c r="L946" s="218"/>
      <c r="M946" s="247"/>
      <c r="N946" s="247"/>
      <c r="O946" s="247"/>
      <c r="P946" s="247"/>
      <c r="Q946" s="218"/>
      <c r="R946" s="155"/>
      <c r="S946" s="155"/>
      <c r="T946" s="155"/>
      <c r="U946" s="155"/>
      <c r="V946" s="155"/>
      <c r="W946" s="155"/>
      <c r="X946" s="155"/>
      <c r="Y946" s="155"/>
      <c r="Z946" s="155"/>
      <c r="AA946" s="155"/>
      <c r="AB946" s="155"/>
      <c r="AC946" s="155"/>
      <c r="AD946" s="155"/>
      <c r="AE946" s="155"/>
      <c r="AF946" s="155"/>
      <c r="AG946" s="155"/>
      <c r="AH946" s="155"/>
      <c r="AI946" s="155"/>
      <c r="AJ946" s="155"/>
      <c r="AK946" s="155"/>
      <c r="AL946" s="155"/>
      <c r="AM946" s="155"/>
      <c r="AN946" s="155"/>
      <c r="AO946" s="155"/>
      <c r="AP946" s="155"/>
      <c r="AQ946" s="155"/>
      <c r="AR946" s="155"/>
      <c r="AS946" s="155"/>
      <c r="AT946" s="155"/>
      <c r="AU946" s="155"/>
      <c r="AV946" s="155"/>
      <c r="AW946" s="155"/>
      <c r="AX946" s="155"/>
      <c r="AY946" s="155"/>
      <c r="AZ946" s="155"/>
      <c r="BA946" s="155"/>
      <c r="BB946" s="155"/>
      <c r="BC946" s="155"/>
      <c r="BD946" s="155"/>
      <c r="BE946" s="155"/>
      <c r="BF946" s="155"/>
      <c r="BG946" s="155"/>
      <c r="BH946" s="155"/>
      <c r="BI946" s="155"/>
      <c r="BJ946" s="155"/>
      <c r="BK946" s="155"/>
      <c r="BL946" s="155"/>
      <c r="BM946" s="155"/>
      <c r="BN946" s="155"/>
      <c r="BO946" s="155"/>
      <c r="BP946" s="155"/>
      <c r="BQ946" s="155"/>
      <c r="BR946" s="155"/>
      <c r="BS946" s="155"/>
      <c r="BT946" s="155"/>
      <c r="BU946" s="155"/>
      <c r="BV946" s="155"/>
      <c r="BW946" s="155"/>
      <c r="BX946" s="155"/>
      <c r="BY946" s="155"/>
      <c r="BZ946" s="155"/>
      <c r="CA946" s="155"/>
      <c r="CB946" s="155"/>
      <c r="CC946" s="155"/>
      <c r="CD946" s="155"/>
      <c r="CE946" s="155"/>
      <c r="CF946" s="155"/>
      <c r="CG946" s="155"/>
      <c r="CH946" s="155"/>
      <c r="CI946" s="10"/>
    </row>
    <row r="947" spans="1:87" x14ac:dyDescent="0.2">
      <c r="A947" s="8"/>
      <c r="B947" s="218"/>
      <c r="C947" s="218"/>
      <c r="D947" s="155"/>
      <c r="E947" s="155"/>
      <c r="F947" s="155"/>
      <c r="G947" s="155"/>
      <c r="H947" s="230"/>
      <c r="I947" s="257"/>
      <c r="J947" s="257"/>
      <c r="K947" s="218"/>
      <c r="L947" s="218"/>
      <c r="M947" s="247"/>
      <c r="N947" s="247"/>
      <c r="O947" s="247"/>
      <c r="P947" s="247"/>
      <c r="Q947" s="218"/>
      <c r="R947" s="155"/>
      <c r="S947" s="155"/>
      <c r="T947" s="155"/>
      <c r="U947" s="155"/>
      <c r="V947" s="155"/>
      <c r="W947" s="155"/>
      <c r="X947" s="155"/>
      <c r="Y947" s="155"/>
      <c r="Z947" s="155"/>
      <c r="AA947" s="155"/>
      <c r="AB947" s="155"/>
      <c r="AC947" s="155"/>
      <c r="AD947" s="155"/>
      <c r="AE947" s="155"/>
      <c r="AF947" s="155"/>
      <c r="AG947" s="155"/>
      <c r="AH947" s="155"/>
      <c r="AI947" s="155"/>
      <c r="AJ947" s="155"/>
      <c r="AK947" s="155"/>
      <c r="AL947" s="155"/>
      <c r="AM947" s="155"/>
      <c r="AN947" s="155"/>
      <c r="AO947" s="155"/>
      <c r="AP947" s="155"/>
      <c r="AQ947" s="155"/>
      <c r="AR947" s="155"/>
      <c r="AS947" s="155"/>
      <c r="AT947" s="155"/>
      <c r="AU947" s="155"/>
      <c r="AV947" s="155"/>
      <c r="AW947" s="155"/>
      <c r="AX947" s="155"/>
      <c r="AY947" s="155"/>
      <c r="AZ947" s="155"/>
      <c r="BA947" s="155"/>
      <c r="BB947" s="155"/>
      <c r="BC947" s="155"/>
      <c r="BD947" s="155"/>
      <c r="BE947" s="155"/>
      <c r="BF947" s="155"/>
      <c r="BG947" s="155"/>
      <c r="BH947" s="155"/>
      <c r="BI947" s="155"/>
      <c r="BJ947" s="155"/>
      <c r="BK947" s="155"/>
      <c r="BL947" s="155"/>
      <c r="BM947" s="155"/>
      <c r="BN947" s="155"/>
      <c r="BO947" s="155"/>
      <c r="BP947" s="155"/>
      <c r="BQ947" s="155"/>
      <c r="BR947" s="155"/>
      <c r="BS947" s="155"/>
      <c r="BT947" s="155"/>
      <c r="BU947" s="155"/>
      <c r="BV947" s="155"/>
      <c r="BW947" s="155"/>
      <c r="BX947" s="155"/>
      <c r="BY947" s="155"/>
      <c r="BZ947" s="155"/>
      <c r="CA947" s="155"/>
      <c r="CB947" s="155"/>
      <c r="CC947" s="155"/>
      <c r="CD947" s="155"/>
      <c r="CE947" s="155"/>
      <c r="CF947" s="155"/>
      <c r="CG947" s="155"/>
      <c r="CH947" s="155"/>
      <c r="CI947" s="10"/>
    </row>
    <row r="948" spans="1:87" x14ac:dyDescent="0.2">
      <c r="A948" s="8"/>
      <c r="B948" s="218"/>
      <c r="C948" s="218"/>
      <c r="D948" s="155"/>
      <c r="E948" s="155"/>
      <c r="F948" s="155"/>
      <c r="G948" s="155"/>
      <c r="H948" s="230"/>
      <c r="I948" s="257"/>
      <c r="J948" s="257"/>
      <c r="K948" s="218"/>
      <c r="L948" s="218"/>
      <c r="M948" s="247"/>
      <c r="N948" s="247"/>
      <c r="O948" s="247"/>
      <c r="P948" s="247"/>
      <c r="Q948" s="218"/>
      <c r="R948" s="155"/>
      <c r="S948" s="155"/>
      <c r="T948" s="155"/>
      <c r="U948" s="155"/>
      <c r="V948" s="155"/>
      <c r="W948" s="155"/>
      <c r="X948" s="155"/>
      <c r="Y948" s="155"/>
      <c r="Z948" s="155"/>
      <c r="AA948" s="155"/>
      <c r="AB948" s="155"/>
      <c r="AC948" s="155"/>
      <c r="AD948" s="155"/>
      <c r="AE948" s="155"/>
      <c r="AF948" s="155"/>
      <c r="AG948" s="155"/>
      <c r="AH948" s="155"/>
      <c r="AI948" s="155"/>
      <c r="AJ948" s="155"/>
      <c r="AK948" s="155"/>
      <c r="AL948" s="155"/>
      <c r="AM948" s="155"/>
      <c r="AN948" s="155"/>
      <c r="AO948" s="155"/>
      <c r="AP948" s="155"/>
      <c r="AQ948" s="155"/>
      <c r="AR948" s="155"/>
      <c r="AS948" s="155"/>
      <c r="AT948" s="155"/>
      <c r="AU948" s="155"/>
      <c r="AV948" s="155"/>
      <c r="AW948" s="155"/>
      <c r="AX948" s="155"/>
      <c r="AY948" s="155"/>
      <c r="AZ948" s="155"/>
      <c r="BA948" s="155"/>
      <c r="BB948" s="155"/>
      <c r="BC948" s="155"/>
      <c r="BD948" s="155"/>
      <c r="BE948" s="155"/>
      <c r="BF948" s="155"/>
      <c r="BG948" s="155"/>
      <c r="BH948" s="155"/>
      <c r="BI948" s="155"/>
      <c r="BJ948" s="155"/>
      <c r="BK948" s="155"/>
      <c r="BL948" s="155"/>
      <c r="BM948" s="155"/>
      <c r="BN948" s="155"/>
      <c r="BO948" s="155"/>
      <c r="BP948" s="155"/>
      <c r="BQ948" s="155"/>
      <c r="BR948" s="155"/>
      <c r="BS948" s="155"/>
      <c r="BT948" s="155"/>
      <c r="BU948" s="155"/>
      <c r="BV948" s="155"/>
      <c r="BW948" s="155"/>
      <c r="BX948" s="155"/>
      <c r="BY948" s="155"/>
      <c r="BZ948" s="155"/>
      <c r="CA948" s="155"/>
      <c r="CB948" s="155"/>
      <c r="CC948" s="155"/>
      <c r="CD948" s="155"/>
      <c r="CE948" s="155"/>
      <c r="CF948" s="155"/>
      <c r="CG948" s="155"/>
      <c r="CH948" s="155"/>
      <c r="CI948" s="10"/>
    </row>
    <row r="949" spans="1:87" x14ac:dyDescent="0.2">
      <c r="A949" s="8"/>
      <c r="B949" s="218"/>
      <c r="C949" s="218"/>
      <c r="D949" s="155"/>
      <c r="E949" s="155"/>
      <c r="F949" s="155"/>
      <c r="G949" s="155"/>
      <c r="H949" s="230"/>
      <c r="I949" s="257"/>
      <c r="J949" s="257"/>
      <c r="K949" s="218"/>
      <c r="L949" s="218"/>
      <c r="M949" s="247"/>
      <c r="N949" s="247"/>
      <c r="O949" s="247"/>
      <c r="P949" s="247"/>
      <c r="Q949" s="218"/>
      <c r="R949" s="155"/>
      <c r="S949" s="155"/>
      <c r="T949" s="155"/>
      <c r="U949" s="155"/>
      <c r="V949" s="155"/>
      <c r="W949" s="155"/>
      <c r="X949" s="155"/>
      <c r="Y949" s="155"/>
      <c r="Z949" s="155"/>
      <c r="AA949" s="155"/>
      <c r="AB949" s="155"/>
      <c r="AC949" s="155"/>
      <c r="AD949" s="155"/>
      <c r="AE949" s="155"/>
      <c r="AF949" s="155"/>
      <c r="AG949" s="155"/>
      <c r="AH949" s="155"/>
      <c r="AI949" s="155"/>
      <c r="AJ949" s="155"/>
      <c r="AK949" s="155"/>
      <c r="AL949" s="155"/>
      <c r="AM949" s="155"/>
      <c r="AN949" s="155"/>
      <c r="AO949" s="155"/>
      <c r="AP949" s="155"/>
      <c r="AQ949" s="155"/>
      <c r="AR949" s="155"/>
      <c r="AS949" s="155"/>
      <c r="AT949" s="155"/>
      <c r="AU949" s="155"/>
      <c r="AV949" s="155"/>
      <c r="AW949" s="155"/>
      <c r="AX949" s="155"/>
      <c r="AY949" s="155"/>
      <c r="AZ949" s="155"/>
      <c r="BA949" s="155"/>
      <c r="BB949" s="155"/>
      <c r="BC949" s="155"/>
      <c r="BD949" s="155"/>
      <c r="BE949" s="155"/>
      <c r="BF949" s="155"/>
      <c r="BG949" s="155"/>
      <c r="BH949" s="155"/>
      <c r="BI949" s="155"/>
      <c r="BJ949" s="155"/>
      <c r="BK949" s="155"/>
      <c r="BL949" s="155"/>
      <c r="BM949" s="155"/>
      <c r="BN949" s="155"/>
      <c r="BO949" s="155"/>
      <c r="BP949" s="155"/>
      <c r="BQ949" s="155"/>
      <c r="BR949" s="155"/>
      <c r="BS949" s="155"/>
      <c r="BT949" s="155"/>
      <c r="BU949" s="155"/>
      <c r="BV949" s="155"/>
      <c r="BW949" s="155"/>
      <c r="BX949" s="155"/>
      <c r="BY949" s="155"/>
      <c r="BZ949" s="155"/>
      <c r="CA949" s="155"/>
      <c r="CB949" s="155"/>
      <c r="CC949" s="155"/>
      <c r="CD949" s="155"/>
      <c r="CE949" s="155"/>
      <c r="CF949" s="155"/>
      <c r="CG949" s="155"/>
      <c r="CH949" s="155"/>
      <c r="CI949" s="10"/>
    </row>
    <row r="950" spans="1:87" x14ac:dyDescent="0.2">
      <c r="A950" s="8"/>
      <c r="B950" s="218"/>
      <c r="C950" s="218"/>
      <c r="D950" s="155"/>
      <c r="E950" s="155"/>
      <c r="F950" s="155"/>
      <c r="G950" s="155"/>
      <c r="H950" s="230"/>
      <c r="I950" s="257"/>
      <c r="J950" s="257"/>
      <c r="K950" s="218"/>
      <c r="L950" s="218"/>
      <c r="M950" s="247"/>
      <c r="N950" s="247"/>
      <c r="O950" s="247"/>
      <c r="P950" s="247"/>
      <c r="Q950" s="218"/>
      <c r="R950" s="155"/>
      <c r="S950" s="155"/>
      <c r="T950" s="155"/>
      <c r="U950" s="155"/>
      <c r="V950" s="155"/>
      <c r="W950" s="155"/>
      <c r="X950" s="155"/>
      <c r="Y950" s="155"/>
      <c r="Z950" s="155"/>
      <c r="AA950" s="155"/>
      <c r="AB950" s="155"/>
      <c r="AC950" s="155"/>
      <c r="AD950" s="155"/>
      <c r="AE950" s="155"/>
      <c r="AF950" s="155"/>
      <c r="AG950" s="155"/>
      <c r="AH950" s="155"/>
      <c r="AI950" s="155"/>
      <c r="AJ950" s="155"/>
      <c r="AK950" s="155"/>
      <c r="AL950" s="155"/>
      <c r="AM950" s="155"/>
      <c r="AN950" s="155"/>
      <c r="AO950" s="155"/>
      <c r="AP950" s="155"/>
      <c r="AQ950" s="155"/>
      <c r="AR950" s="155"/>
      <c r="AS950" s="155"/>
      <c r="AT950" s="155"/>
      <c r="AU950" s="155"/>
      <c r="AV950" s="155"/>
      <c r="AW950" s="155"/>
      <c r="AX950" s="155"/>
      <c r="AY950" s="155"/>
      <c r="AZ950" s="155"/>
      <c r="BA950" s="155"/>
      <c r="BB950" s="155"/>
      <c r="BC950" s="155"/>
      <c r="BD950" s="155"/>
      <c r="BE950" s="155"/>
      <c r="BF950" s="155"/>
      <c r="BG950" s="155"/>
      <c r="BH950" s="155"/>
      <c r="BI950" s="155"/>
      <c r="BJ950" s="155"/>
      <c r="BK950" s="155"/>
      <c r="BL950" s="155"/>
      <c r="BM950" s="155"/>
      <c r="BN950" s="155"/>
      <c r="BO950" s="155"/>
      <c r="BP950" s="155"/>
      <c r="BQ950" s="155"/>
      <c r="BR950" s="155"/>
      <c r="BS950" s="155"/>
      <c r="BT950" s="155"/>
      <c r="BU950" s="155"/>
      <c r="BV950" s="155"/>
      <c r="BW950" s="155"/>
      <c r="BX950" s="155"/>
      <c r="BY950" s="155"/>
      <c r="BZ950" s="155"/>
      <c r="CA950" s="155"/>
      <c r="CB950" s="155"/>
      <c r="CC950" s="155"/>
      <c r="CD950" s="155"/>
      <c r="CE950" s="155"/>
      <c r="CF950" s="155"/>
      <c r="CG950" s="155"/>
      <c r="CH950" s="155"/>
      <c r="CI950" s="10"/>
    </row>
    <row r="951" spans="1:87" x14ac:dyDescent="0.2">
      <c r="A951" s="8"/>
      <c r="B951" s="218"/>
      <c r="C951" s="218"/>
      <c r="D951" s="155"/>
      <c r="E951" s="155"/>
      <c r="F951" s="155"/>
      <c r="G951" s="155"/>
      <c r="H951" s="230"/>
      <c r="I951" s="257"/>
      <c r="J951" s="257"/>
      <c r="K951" s="218"/>
      <c r="L951" s="218"/>
      <c r="M951" s="247"/>
      <c r="N951" s="247"/>
      <c r="O951" s="247"/>
      <c r="P951" s="247"/>
      <c r="Q951" s="218"/>
      <c r="R951" s="155"/>
      <c r="S951" s="155"/>
      <c r="T951" s="155"/>
      <c r="U951" s="155"/>
      <c r="V951" s="155"/>
      <c r="W951" s="155"/>
      <c r="X951" s="155"/>
      <c r="Y951" s="155"/>
      <c r="Z951" s="155"/>
      <c r="AA951" s="155"/>
      <c r="AB951" s="155"/>
      <c r="AC951" s="155"/>
      <c r="AD951" s="155"/>
      <c r="AE951" s="155"/>
      <c r="AF951" s="155"/>
      <c r="AG951" s="155"/>
      <c r="AH951" s="155"/>
      <c r="AI951" s="155"/>
      <c r="AJ951" s="155"/>
      <c r="AK951" s="155"/>
      <c r="AL951" s="155"/>
      <c r="AM951" s="155"/>
      <c r="AN951" s="155"/>
      <c r="AO951" s="155"/>
      <c r="AP951" s="155"/>
      <c r="AQ951" s="155"/>
      <c r="AR951" s="155"/>
      <c r="AS951" s="155"/>
      <c r="AT951" s="155"/>
      <c r="AU951" s="155"/>
      <c r="AV951" s="155"/>
      <c r="AW951" s="155"/>
      <c r="AX951" s="155"/>
      <c r="AY951" s="155"/>
      <c r="AZ951" s="155"/>
      <c r="BA951" s="155"/>
      <c r="BB951" s="155"/>
      <c r="BC951" s="155"/>
      <c r="BD951" s="155"/>
      <c r="BE951" s="155"/>
      <c r="BF951" s="155"/>
      <c r="BG951" s="155"/>
      <c r="BH951" s="155"/>
      <c r="BI951" s="155"/>
      <c r="BJ951" s="155"/>
      <c r="BK951" s="155"/>
      <c r="BL951" s="155"/>
      <c r="BM951" s="155"/>
      <c r="BN951" s="155"/>
      <c r="BO951" s="155"/>
      <c r="BP951" s="155"/>
      <c r="BQ951" s="155"/>
      <c r="BR951" s="155"/>
      <c r="BS951" s="155"/>
      <c r="BT951" s="155"/>
      <c r="BU951" s="155"/>
      <c r="BV951" s="155"/>
      <c r="BW951" s="155"/>
      <c r="BX951" s="155"/>
      <c r="BY951" s="155"/>
      <c r="BZ951" s="155"/>
      <c r="CA951" s="155"/>
      <c r="CB951" s="155"/>
      <c r="CC951" s="155"/>
      <c r="CD951" s="155"/>
      <c r="CE951" s="155"/>
      <c r="CF951" s="155"/>
      <c r="CG951" s="155"/>
      <c r="CH951" s="155"/>
      <c r="CI951" s="10"/>
    </row>
    <row r="952" spans="1:87" x14ac:dyDescent="0.2">
      <c r="A952" s="8"/>
      <c r="B952" s="218"/>
      <c r="C952" s="218"/>
      <c r="D952" s="155"/>
      <c r="E952" s="155"/>
      <c r="F952" s="155"/>
      <c r="G952" s="155"/>
      <c r="H952" s="230"/>
      <c r="I952" s="257"/>
      <c r="J952" s="257"/>
      <c r="K952" s="218"/>
      <c r="L952" s="218"/>
      <c r="M952" s="247"/>
      <c r="N952" s="247"/>
      <c r="O952" s="247"/>
      <c r="P952" s="247"/>
      <c r="Q952" s="218"/>
      <c r="R952" s="155"/>
      <c r="S952" s="155"/>
      <c r="T952" s="155"/>
      <c r="U952" s="155"/>
      <c r="V952" s="155"/>
      <c r="W952" s="155"/>
      <c r="X952" s="155"/>
      <c r="Y952" s="155"/>
      <c r="Z952" s="155"/>
      <c r="AA952" s="155"/>
      <c r="AB952" s="155"/>
      <c r="AC952" s="155"/>
      <c r="AD952" s="155"/>
      <c r="AE952" s="155"/>
      <c r="AF952" s="155"/>
      <c r="AG952" s="155"/>
      <c r="AH952" s="155"/>
      <c r="AI952" s="155"/>
      <c r="AJ952" s="155"/>
      <c r="AK952" s="155"/>
      <c r="AL952" s="155"/>
      <c r="AM952" s="155"/>
      <c r="AN952" s="155"/>
      <c r="AO952" s="155"/>
      <c r="AP952" s="155"/>
      <c r="AQ952" s="155"/>
      <c r="AR952" s="155"/>
      <c r="AS952" s="155"/>
      <c r="AT952" s="155"/>
      <c r="AU952" s="155"/>
      <c r="AV952" s="155"/>
      <c r="AW952" s="155"/>
      <c r="AX952" s="155"/>
      <c r="AY952" s="155"/>
      <c r="AZ952" s="155"/>
      <c r="BA952" s="155"/>
      <c r="BB952" s="155"/>
      <c r="BC952" s="155"/>
      <c r="BD952" s="155"/>
      <c r="BE952" s="155"/>
      <c r="BF952" s="155"/>
      <c r="BG952" s="155"/>
      <c r="BH952" s="155"/>
      <c r="BI952" s="155"/>
      <c r="BJ952" s="155"/>
      <c r="BK952" s="155"/>
      <c r="BL952" s="155"/>
      <c r="BM952" s="155"/>
      <c r="BN952" s="155"/>
      <c r="BO952" s="155"/>
      <c r="BP952" s="155"/>
      <c r="BQ952" s="155"/>
      <c r="BR952" s="155"/>
      <c r="BS952" s="155"/>
      <c r="BT952" s="155"/>
      <c r="BU952" s="155"/>
      <c r="BV952" s="155"/>
      <c r="BW952" s="155"/>
      <c r="BX952" s="155"/>
      <c r="BY952" s="155"/>
      <c r="BZ952" s="155"/>
      <c r="CA952" s="155"/>
      <c r="CB952" s="155"/>
      <c r="CC952" s="155"/>
      <c r="CD952" s="155"/>
      <c r="CE952" s="155"/>
      <c r="CF952" s="155"/>
      <c r="CG952" s="155"/>
      <c r="CH952" s="155"/>
      <c r="CI952" s="10"/>
    </row>
    <row r="953" spans="1:87" x14ac:dyDescent="0.2">
      <c r="A953" s="8"/>
      <c r="B953" s="218"/>
      <c r="C953" s="218"/>
      <c r="D953" s="155"/>
      <c r="E953" s="155"/>
      <c r="F953" s="155"/>
      <c r="G953" s="155"/>
      <c r="H953" s="230"/>
      <c r="I953" s="257"/>
      <c r="J953" s="257"/>
      <c r="K953" s="218"/>
      <c r="L953" s="218"/>
      <c r="M953" s="247"/>
      <c r="N953" s="247"/>
      <c r="O953" s="247"/>
      <c r="P953" s="247"/>
      <c r="Q953" s="218"/>
      <c r="R953" s="155"/>
      <c r="S953" s="155"/>
      <c r="T953" s="155"/>
      <c r="U953" s="155"/>
      <c r="V953" s="155"/>
      <c r="W953" s="155"/>
      <c r="X953" s="155"/>
      <c r="Y953" s="155"/>
      <c r="Z953" s="155"/>
      <c r="AA953" s="155"/>
      <c r="AB953" s="155"/>
      <c r="AC953" s="155"/>
      <c r="AD953" s="155"/>
      <c r="AE953" s="155"/>
      <c r="AF953" s="155"/>
      <c r="AG953" s="155"/>
      <c r="AH953" s="155"/>
      <c r="AI953" s="155"/>
      <c r="AJ953" s="155"/>
      <c r="AK953" s="155"/>
      <c r="AL953" s="155"/>
      <c r="AM953" s="155"/>
      <c r="AN953" s="155"/>
      <c r="AO953" s="155"/>
      <c r="AP953" s="155"/>
      <c r="AQ953" s="155"/>
      <c r="AR953" s="155"/>
      <c r="AS953" s="155"/>
      <c r="AT953" s="155"/>
      <c r="AU953" s="155"/>
      <c r="AV953" s="155"/>
      <c r="AW953" s="155"/>
      <c r="AX953" s="155"/>
      <c r="AY953" s="155"/>
      <c r="AZ953" s="155"/>
      <c r="BA953" s="155"/>
      <c r="BB953" s="155"/>
      <c r="BC953" s="155"/>
      <c r="BD953" s="155"/>
      <c r="BE953" s="155"/>
      <c r="BF953" s="155"/>
      <c r="BG953" s="155"/>
      <c r="BH953" s="155"/>
      <c r="BI953" s="155"/>
      <c r="BJ953" s="155"/>
      <c r="BK953" s="155"/>
      <c r="BL953" s="155"/>
      <c r="BM953" s="155"/>
      <c r="BN953" s="155"/>
      <c r="BO953" s="155"/>
      <c r="BP953" s="155"/>
      <c r="BQ953" s="155"/>
      <c r="BR953" s="155"/>
      <c r="BS953" s="155"/>
      <c r="BT953" s="155"/>
      <c r="BU953" s="155"/>
      <c r="BV953" s="155"/>
      <c r="BW953" s="155"/>
      <c r="BX953" s="155"/>
      <c r="BY953" s="155"/>
      <c r="BZ953" s="155"/>
      <c r="CA953" s="155"/>
      <c r="CB953" s="155"/>
      <c r="CC953" s="155"/>
      <c r="CD953" s="155"/>
      <c r="CE953" s="155"/>
      <c r="CF953" s="155"/>
      <c r="CG953" s="155"/>
      <c r="CH953" s="155"/>
      <c r="CI953" s="10"/>
    </row>
    <row r="954" spans="1:87" x14ac:dyDescent="0.2">
      <c r="A954" s="8"/>
      <c r="B954" s="218"/>
      <c r="C954" s="218"/>
      <c r="D954" s="155"/>
      <c r="E954" s="155"/>
      <c r="F954" s="155"/>
      <c r="G954" s="155"/>
      <c r="H954" s="230"/>
      <c r="I954" s="257"/>
      <c r="J954" s="257"/>
      <c r="K954" s="218"/>
      <c r="L954" s="218"/>
      <c r="M954" s="247"/>
      <c r="N954" s="247"/>
      <c r="O954" s="247"/>
      <c r="P954" s="247"/>
      <c r="Q954" s="218"/>
      <c r="R954" s="155"/>
      <c r="S954" s="155"/>
      <c r="T954" s="155"/>
      <c r="U954" s="155"/>
      <c r="V954" s="155"/>
      <c r="W954" s="155"/>
      <c r="X954" s="155"/>
      <c r="Y954" s="155"/>
      <c r="Z954" s="155"/>
      <c r="AA954" s="155"/>
      <c r="AB954" s="155"/>
      <c r="AC954" s="155"/>
      <c r="AD954" s="155"/>
      <c r="AE954" s="155"/>
      <c r="AF954" s="155"/>
      <c r="AG954" s="155"/>
      <c r="AH954" s="155"/>
      <c r="AI954" s="155"/>
      <c r="AJ954" s="155"/>
      <c r="AK954" s="155"/>
      <c r="AL954" s="155"/>
      <c r="AM954" s="155"/>
      <c r="AN954" s="155"/>
      <c r="AO954" s="155"/>
      <c r="AP954" s="155"/>
      <c r="AQ954" s="155"/>
      <c r="AR954" s="155"/>
      <c r="AS954" s="155"/>
      <c r="AT954" s="155"/>
      <c r="AU954" s="155"/>
      <c r="AV954" s="155"/>
      <c r="AW954" s="155"/>
      <c r="AX954" s="155"/>
      <c r="AY954" s="155"/>
      <c r="AZ954" s="155"/>
      <c r="BA954" s="155"/>
      <c r="BB954" s="155"/>
      <c r="BC954" s="155"/>
      <c r="BD954" s="155"/>
      <c r="BE954" s="155"/>
      <c r="BF954" s="155"/>
      <c r="BG954" s="155"/>
      <c r="BH954" s="155"/>
      <c r="BI954" s="155"/>
      <c r="BJ954" s="155"/>
      <c r="BK954" s="155"/>
      <c r="BL954" s="155"/>
      <c r="BM954" s="155"/>
      <c r="BN954" s="155"/>
      <c r="BO954" s="155"/>
      <c r="BP954" s="155"/>
      <c r="BQ954" s="155"/>
      <c r="BR954" s="155"/>
      <c r="BS954" s="155"/>
      <c r="BT954" s="155"/>
      <c r="BU954" s="155"/>
      <c r="BV954" s="155"/>
      <c r="BW954" s="155"/>
      <c r="BX954" s="155"/>
      <c r="BY954" s="155"/>
      <c r="BZ954" s="155"/>
      <c r="CA954" s="155"/>
      <c r="CB954" s="155"/>
      <c r="CC954" s="155"/>
      <c r="CD954" s="155"/>
      <c r="CE954" s="155"/>
      <c r="CF954" s="155"/>
      <c r="CG954" s="155"/>
      <c r="CH954" s="155"/>
      <c r="CI954" s="10"/>
    </row>
    <row r="955" spans="1:87" x14ac:dyDescent="0.2">
      <c r="A955" s="8"/>
      <c r="B955" s="218"/>
      <c r="C955" s="218"/>
      <c r="D955" s="155"/>
      <c r="E955" s="155"/>
      <c r="F955" s="155"/>
      <c r="G955" s="155"/>
      <c r="H955" s="230"/>
      <c r="I955" s="257"/>
      <c r="J955" s="257"/>
      <c r="K955" s="218"/>
      <c r="L955" s="218"/>
      <c r="M955" s="247"/>
      <c r="N955" s="247"/>
      <c r="O955" s="247"/>
      <c r="P955" s="247"/>
      <c r="Q955" s="218"/>
      <c r="R955" s="155"/>
      <c r="S955" s="155"/>
      <c r="T955" s="155"/>
      <c r="U955" s="155"/>
      <c r="V955" s="155"/>
      <c r="W955" s="155"/>
      <c r="X955" s="155"/>
      <c r="Y955" s="155"/>
      <c r="Z955" s="155"/>
      <c r="AA955" s="155"/>
      <c r="AB955" s="155"/>
      <c r="AC955" s="155"/>
      <c r="AD955" s="155"/>
      <c r="AE955" s="155"/>
      <c r="AF955" s="155"/>
      <c r="AG955" s="155"/>
      <c r="AH955" s="155"/>
      <c r="AI955" s="155"/>
      <c r="AJ955" s="155"/>
      <c r="AK955" s="155"/>
      <c r="AL955" s="155"/>
      <c r="AM955" s="155"/>
      <c r="AN955" s="155"/>
      <c r="AO955" s="155"/>
      <c r="AP955" s="155"/>
      <c r="AQ955" s="155"/>
      <c r="AR955" s="155"/>
      <c r="AS955" s="155"/>
      <c r="AT955" s="155"/>
      <c r="AU955" s="155"/>
      <c r="AV955" s="155"/>
      <c r="AW955" s="155"/>
      <c r="AX955" s="155"/>
      <c r="AY955" s="155"/>
      <c r="AZ955" s="155"/>
      <c r="BA955" s="155"/>
      <c r="BB955" s="155"/>
      <c r="BC955" s="155"/>
      <c r="BD955" s="155"/>
      <c r="BE955" s="155"/>
      <c r="BF955" s="155"/>
      <c r="BG955" s="155"/>
      <c r="BH955" s="155"/>
      <c r="BI955" s="155"/>
      <c r="BJ955" s="155"/>
      <c r="BK955" s="155"/>
      <c r="BL955" s="155"/>
      <c r="BM955" s="155"/>
      <c r="BN955" s="155"/>
      <c r="BO955" s="155"/>
      <c r="BP955" s="155"/>
      <c r="BQ955" s="155"/>
      <c r="BR955" s="155"/>
      <c r="BS955" s="155"/>
      <c r="BT955" s="155"/>
      <c r="BU955" s="155"/>
      <c r="BV955" s="155"/>
      <c r="BW955" s="155"/>
      <c r="BX955" s="155"/>
      <c r="BY955" s="155"/>
      <c r="BZ955" s="155"/>
      <c r="CA955" s="155"/>
      <c r="CB955" s="155"/>
      <c r="CC955" s="155"/>
      <c r="CD955" s="155"/>
      <c r="CE955" s="155"/>
      <c r="CF955" s="155"/>
      <c r="CG955" s="155"/>
      <c r="CH955" s="155"/>
      <c r="CI955" s="10"/>
    </row>
    <row r="956" spans="1:87" x14ac:dyDescent="0.2">
      <c r="A956" s="8"/>
      <c r="B956" s="218"/>
      <c r="C956" s="218"/>
      <c r="D956" s="155"/>
      <c r="E956" s="155"/>
      <c r="F956" s="155"/>
      <c r="G956" s="155"/>
      <c r="H956" s="230"/>
      <c r="I956" s="257"/>
      <c r="J956" s="257"/>
      <c r="K956" s="218"/>
      <c r="L956" s="218"/>
      <c r="M956" s="247"/>
      <c r="N956" s="247"/>
      <c r="O956" s="247"/>
      <c r="P956" s="247"/>
      <c r="Q956" s="218"/>
      <c r="R956" s="155"/>
      <c r="S956" s="155"/>
      <c r="T956" s="155"/>
      <c r="U956" s="155"/>
      <c r="V956" s="155"/>
      <c r="W956" s="155"/>
      <c r="X956" s="155"/>
      <c r="Y956" s="155"/>
      <c r="Z956" s="155"/>
      <c r="AA956" s="155"/>
      <c r="AB956" s="155"/>
      <c r="AC956" s="155"/>
      <c r="AD956" s="155"/>
      <c r="AE956" s="155"/>
      <c r="AF956" s="155"/>
      <c r="AG956" s="155"/>
      <c r="AH956" s="155"/>
      <c r="AI956" s="155"/>
      <c r="AJ956" s="155"/>
      <c r="AK956" s="155"/>
      <c r="AL956" s="155"/>
      <c r="AM956" s="155"/>
      <c r="AN956" s="155"/>
      <c r="AO956" s="155"/>
      <c r="AP956" s="155"/>
      <c r="AQ956" s="155"/>
      <c r="AR956" s="155"/>
      <c r="AS956" s="155"/>
      <c r="AT956" s="155"/>
      <c r="AU956" s="155"/>
      <c r="AV956" s="155"/>
      <c r="AW956" s="155"/>
      <c r="AX956" s="155"/>
      <c r="AY956" s="155"/>
      <c r="AZ956" s="155"/>
      <c r="BA956" s="155"/>
      <c r="BB956" s="155"/>
      <c r="BC956" s="155"/>
      <c r="BD956" s="155"/>
      <c r="BE956" s="155"/>
      <c r="BF956" s="155"/>
      <c r="BG956" s="155"/>
      <c r="BH956" s="155"/>
      <c r="BI956" s="155"/>
      <c r="BJ956" s="155"/>
      <c r="BK956" s="155"/>
      <c r="BL956" s="155"/>
      <c r="BM956" s="155"/>
      <c r="BN956" s="155"/>
      <c r="BO956" s="155"/>
      <c r="BP956" s="155"/>
      <c r="BQ956" s="155"/>
      <c r="BR956" s="155"/>
      <c r="BS956" s="155"/>
      <c r="BT956" s="155"/>
      <c r="BU956" s="155"/>
      <c r="BV956" s="155"/>
      <c r="BW956" s="155"/>
      <c r="BX956" s="155"/>
      <c r="BY956" s="155"/>
      <c r="BZ956" s="155"/>
      <c r="CA956" s="155"/>
      <c r="CB956" s="155"/>
      <c r="CC956" s="155"/>
      <c r="CD956" s="155"/>
      <c r="CE956" s="155"/>
      <c r="CF956" s="155"/>
      <c r="CG956" s="155"/>
      <c r="CH956" s="155"/>
      <c r="CI956" s="10"/>
    </row>
    <row r="957" spans="1:87" x14ac:dyDescent="0.2">
      <c r="A957" s="8"/>
      <c r="B957" s="218"/>
      <c r="C957" s="218"/>
      <c r="D957" s="155"/>
      <c r="E957" s="155"/>
      <c r="F957" s="155"/>
      <c r="G957" s="155"/>
      <c r="H957" s="230"/>
      <c r="I957" s="257"/>
      <c r="J957" s="257"/>
      <c r="K957" s="218"/>
      <c r="L957" s="218"/>
      <c r="M957" s="247"/>
      <c r="N957" s="247"/>
      <c r="O957" s="247"/>
      <c r="P957" s="247"/>
      <c r="Q957" s="218"/>
      <c r="R957" s="155"/>
      <c r="S957" s="155"/>
      <c r="T957" s="155"/>
      <c r="U957" s="155"/>
      <c r="V957" s="155"/>
      <c r="W957" s="155"/>
      <c r="X957" s="155"/>
      <c r="Y957" s="155"/>
      <c r="Z957" s="155"/>
      <c r="AA957" s="155"/>
      <c r="AB957" s="155"/>
      <c r="AC957" s="155"/>
      <c r="AD957" s="155"/>
      <c r="AE957" s="155"/>
      <c r="AF957" s="155"/>
      <c r="AG957" s="155"/>
      <c r="AH957" s="155"/>
      <c r="AI957" s="155"/>
      <c r="AJ957" s="155"/>
      <c r="AK957" s="155"/>
      <c r="AL957" s="155"/>
      <c r="AM957" s="155"/>
      <c r="AN957" s="155"/>
      <c r="AO957" s="155"/>
      <c r="AP957" s="155"/>
      <c r="AQ957" s="155"/>
      <c r="AR957" s="155"/>
      <c r="AS957" s="155"/>
      <c r="AT957" s="155"/>
      <c r="AU957" s="155"/>
      <c r="AV957" s="155"/>
      <c r="AW957" s="155"/>
      <c r="AX957" s="155"/>
      <c r="AY957" s="155"/>
      <c r="AZ957" s="155"/>
      <c r="BA957" s="155"/>
      <c r="BB957" s="155"/>
      <c r="BC957" s="155"/>
      <c r="BD957" s="155"/>
      <c r="BE957" s="155"/>
      <c r="BF957" s="155"/>
      <c r="BG957" s="155"/>
      <c r="BH957" s="155"/>
      <c r="BI957" s="155"/>
      <c r="BJ957" s="155"/>
      <c r="BK957" s="155"/>
      <c r="BL957" s="155"/>
      <c r="BM957" s="155"/>
      <c r="BN957" s="155"/>
      <c r="BO957" s="155"/>
      <c r="BP957" s="155"/>
      <c r="BQ957" s="155"/>
      <c r="BR957" s="155"/>
      <c r="BS957" s="155"/>
      <c r="BT957" s="155"/>
      <c r="BU957" s="155"/>
      <c r="BV957" s="155"/>
      <c r="BW957" s="155"/>
      <c r="BX957" s="155"/>
      <c r="BY957" s="155"/>
      <c r="BZ957" s="155"/>
      <c r="CA957" s="155"/>
      <c r="CB957" s="155"/>
      <c r="CC957" s="155"/>
      <c r="CD957" s="155"/>
      <c r="CE957" s="155"/>
      <c r="CF957" s="155"/>
      <c r="CG957" s="155"/>
      <c r="CH957" s="155"/>
      <c r="CI957" s="10"/>
    </row>
    <row r="958" spans="1:87" x14ac:dyDescent="0.2">
      <c r="A958" s="8"/>
      <c r="B958" s="218"/>
      <c r="C958" s="218"/>
      <c r="D958" s="155"/>
      <c r="E958" s="155"/>
      <c r="F958" s="155"/>
      <c r="G958" s="155"/>
      <c r="H958" s="230"/>
      <c r="I958" s="257"/>
      <c r="J958" s="257"/>
      <c r="K958" s="218"/>
      <c r="L958" s="218"/>
      <c r="M958" s="247"/>
      <c r="N958" s="247"/>
      <c r="O958" s="247"/>
      <c r="P958" s="247"/>
      <c r="Q958" s="218"/>
      <c r="R958" s="155"/>
      <c r="S958" s="155"/>
      <c r="T958" s="155"/>
      <c r="U958" s="155"/>
      <c r="V958" s="155"/>
      <c r="W958" s="155"/>
      <c r="X958" s="155"/>
      <c r="Y958" s="155"/>
      <c r="Z958" s="155"/>
      <c r="AA958" s="155"/>
      <c r="AB958" s="155"/>
      <c r="AC958" s="155"/>
      <c r="AD958" s="155"/>
      <c r="AE958" s="155"/>
      <c r="AF958" s="155"/>
      <c r="AG958" s="155"/>
      <c r="AH958" s="155"/>
      <c r="AI958" s="155"/>
      <c r="AJ958" s="155"/>
      <c r="AK958" s="155"/>
      <c r="AL958" s="155"/>
      <c r="AM958" s="155"/>
      <c r="AN958" s="155"/>
      <c r="AO958" s="155"/>
      <c r="AP958" s="155"/>
      <c r="AQ958" s="155"/>
      <c r="AR958" s="155"/>
      <c r="AS958" s="155"/>
      <c r="AT958" s="155"/>
      <c r="AU958" s="155"/>
      <c r="AV958" s="155"/>
      <c r="AW958" s="155"/>
      <c r="AX958" s="155"/>
      <c r="AY958" s="155"/>
      <c r="AZ958" s="155"/>
      <c r="BA958" s="155"/>
      <c r="BB958" s="155"/>
      <c r="BC958" s="155"/>
      <c r="BD958" s="155"/>
      <c r="BE958" s="155"/>
      <c r="BF958" s="155"/>
      <c r="BG958" s="155"/>
      <c r="BH958" s="155"/>
      <c r="BI958" s="155"/>
      <c r="BJ958" s="155"/>
      <c r="BK958" s="155"/>
      <c r="BL958" s="155"/>
      <c r="BM958" s="155"/>
      <c r="BN958" s="155"/>
      <c r="BO958" s="155"/>
      <c r="BP958" s="155"/>
      <c r="BQ958" s="155"/>
      <c r="BR958" s="155"/>
      <c r="BS958" s="155"/>
      <c r="BT958" s="155"/>
      <c r="BU958" s="155"/>
      <c r="BV958" s="155"/>
      <c r="BW958" s="155"/>
      <c r="BX958" s="155"/>
      <c r="BY958" s="155"/>
      <c r="BZ958" s="155"/>
      <c r="CA958" s="155"/>
      <c r="CB958" s="155"/>
      <c r="CC958" s="155"/>
      <c r="CD958" s="155"/>
      <c r="CE958" s="155"/>
      <c r="CF958" s="155"/>
      <c r="CG958" s="155"/>
      <c r="CH958" s="155"/>
      <c r="CI958" s="10"/>
    </row>
    <row r="959" spans="1:87" x14ac:dyDescent="0.2">
      <c r="A959" s="8"/>
      <c r="B959" s="218"/>
      <c r="C959" s="218"/>
      <c r="D959" s="155"/>
      <c r="E959" s="155"/>
      <c r="F959" s="155"/>
      <c r="G959" s="155"/>
      <c r="H959" s="230"/>
      <c r="I959" s="257"/>
      <c r="J959" s="257"/>
      <c r="K959" s="218"/>
      <c r="L959" s="218"/>
      <c r="M959" s="247"/>
      <c r="N959" s="247"/>
      <c r="O959" s="247"/>
      <c r="P959" s="247"/>
      <c r="Q959" s="218"/>
      <c r="R959" s="155"/>
      <c r="S959" s="155"/>
      <c r="T959" s="155"/>
      <c r="U959" s="155"/>
      <c r="V959" s="155"/>
      <c r="W959" s="155"/>
      <c r="X959" s="155"/>
      <c r="Y959" s="155"/>
      <c r="Z959" s="155"/>
      <c r="AA959" s="155"/>
      <c r="AB959" s="155"/>
      <c r="AC959" s="155"/>
      <c r="AD959" s="155"/>
      <c r="AE959" s="155"/>
      <c r="AF959" s="155"/>
      <c r="AG959" s="155"/>
      <c r="AH959" s="155"/>
      <c r="AI959" s="155"/>
      <c r="AJ959" s="155"/>
      <c r="AK959" s="155"/>
      <c r="AL959" s="155"/>
      <c r="AM959" s="155"/>
      <c r="AN959" s="155"/>
      <c r="AO959" s="155"/>
      <c r="AP959" s="155"/>
      <c r="AQ959" s="155"/>
      <c r="AR959" s="155"/>
      <c r="AS959" s="155"/>
      <c r="AT959" s="155"/>
      <c r="AU959" s="155"/>
      <c r="AV959" s="155"/>
      <c r="AW959" s="155"/>
      <c r="AX959" s="155"/>
      <c r="AY959" s="155"/>
      <c r="AZ959" s="155"/>
      <c r="BA959" s="155"/>
      <c r="BB959" s="155"/>
      <c r="BC959" s="155"/>
      <c r="BD959" s="155"/>
      <c r="BE959" s="155"/>
      <c r="BF959" s="155"/>
      <c r="BG959" s="155"/>
      <c r="BH959" s="155"/>
      <c r="BI959" s="155"/>
      <c r="BJ959" s="155"/>
      <c r="BK959" s="155"/>
      <c r="BL959" s="155"/>
      <c r="BM959" s="155"/>
      <c r="BN959" s="155"/>
      <c r="BO959" s="155"/>
      <c r="BP959" s="155"/>
      <c r="BQ959" s="155"/>
      <c r="BR959" s="155"/>
      <c r="BS959" s="155"/>
      <c r="BT959" s="155"/>
      <c r="BU959" s="155"/>
      <c r="BV959" s="155"/>
      <c r="BW959" s="155"/>
      <c r="BX959" s="155"/>
      <c r="BY959" s="155"/>
      <c r="BZ959" s="155"/>
      <c r="CA959" s="155"/>
      <c r="CB959" s="155"/>
      <c r="CC959" s="155"/>
      <c r="CD959" s="155"/>
      <c r="CE959" s="155"/>
      <c r="CF959" s="155"/>
      <c r="CG959" s="155"/>
      <c r="CH959" s="155"/>
      <c r="CI959" s="10"/>
    </row>
    <row r="960" spans="1:87" x14ac:dyDescent="0.2">
      <c r="A960" s="8"/>
      <c r="B960" s="218"/>
      <c r="C960" s="218"/>
      <c r="D960" s="155"/>
      <c r="E960" s="155"/>
      <c r="F960" s="155"/>
      <c r="G960" s="155"/>
      <c r="H960" s="230"/>
      <c r="I960" s="257"/>
      <c r="J960" s="257"/>
      <c r="K960" s="218"/>
      <c r="L960" s="218"/>
      <c r="M960" s="247"/>
      <c r="N960" s="247"/>
      <c r="O960" s="247"/>
      <c r="P960" s="247"/>
      <c r="Q960" s="218"/>
      <c r="R960" s="155"/>
      <c r="S960" s="155"/>
      <c r="T960" s="155"/>
      <c r="U960" s="155"/>
      <c r="V960" s="155"/>
      <c r="W960" s="155"/>
      <c r="X960" s="155"/>
      <c r="Y960" s="155"/>
      <c r="Z960" s="155"/>
      <c r="AA960" s="155"/>
      <c r="AB960" s="155"/>
      <c r="AC960" s="155"/>
      <c r="AD960" s="155"/>
      <c r="AE960" s="155"/>
      <c r="AF960" s="155"/>
      <c r="AG960" s="155"/>
      <c r="AH960" s="155"/>
      <c r="AI960" s="155"/>
      <c r="AJ960" s="155"/>
      <c r="AK960" s="155"/>
      <c r="AL960" s="155"/>
      <c r="AM960" s="155"/>
      <c r="AN960" s="155"/>
      <c r="AO960" s="155"/>
      <c r="AP960" s="155"/>
      <c r="AQ960" s="155"/>
      <c r="AR960" s="155"/>
      <c r="AS960" s="155"/>
      <c r="AT960" s="155"/>
      <c r="AU960" s="155"/>
      <c r="AV960" s="155"/>
      <c r="AW960" s="155"/>
      <c r="AX960" s="155"/>
      <c r="AY960" s="155"/>
      <c r="AZ960" s="155"/>
      <c r="BA960" s="155"/>
      <c r="BB960" s="155"/>
      <c r="BC960" s="155"/>
      <c r="BD960" s="155"/>
      <c r="BE960" s="155"/>
      <c r="BF960" s="155"/>
      <c r="BG960" s="155"/>
      <c r="BH960" s="155"/>
      <c r="BI960" s="155"/>
      <c r="BJ960" s="155"/>
      <c r="BK960" s="155"/>
      <c r="BL960" s="155"/>
      <c r="BM960" s="155"/>
      <c r="BN960" s="155"/>
      <c r="BO960" s="155"/>
      <c r="BP960" s="155"/>
      <c r="BQ960" s="155"/>
      <c r="BR960" s="155"/>
      <c r="BS960" s="155"/>
      <c r="BT960" s="155"/>
      <c r="BU960" s="155"/>
      <c r="BV960" s="155"/>
      <c r="BW960" s="155"/>
      <c r="BX960" s="155"/>
      <c r="BY960" s="155"/>
      <c r="BZ960" s="155"/>
      <c r="CA960" s="155"/>
      <c r="CB960" s="155"/>
      <c r="CC960" s="155"/>
      <c r="CD960" s="155"/>
      <c r="CE960" s="155"/>
      <c r="CF960" s="155"/>
      <c r="CG960" s="155"/>
      <c r="CH960" s="155"/>
      <c r="CI960" s="10"/>
    </row>
    <row r="961" spans="1:87" x14ac:dyDescent="0.2">
      <c r="A961" s="8"/>
      <c r="B961" s="218"/>
      <c r="C961" s="218"/>
      <c r="D961" s="155"/>
      <c r="E961" s="155"/>
      <c r="F961" s="155"/>
      <c r="G961" s="155"/>
      <c r="H961" s="230"/>
      <c r="I961" s="257"/>
      <c r="J961" s="257"/>
      <c r="K961" s="218"/>
      <c r="L961" s="218"/>
      <c r="M961" s="247"/>
      <c r="N961" s="247"/>
      <c r="O961" s="247"/>
      <c r="P961" s="247"/>
      <c r="Q961" s="218"/>
      <c r="R961" s="155"/>
      <c r="S961" s="155"/>
      <c r="T961" s="155"/>
      <c r="U961" s="155"/>
      <c r="V961" s="155"/>
      <c r="W961" s="155"/>
      <c r="X961" s="155"/>
      <c r="Y961" s="155"/>
      <c r="Z961" s="155"/>
      <c r="AA961" s="155"/>
      <c r="AB961" s="155"/>
      <c r="AC961" s="155"/>
      <c r="AD961" s="155"/>
      <c r="AE961" s="155"/>
      <c r="AF961" s="155"/>
      <c r="AG961" s="155"/>
      <c r="AH961" s="155"/>
      <c r="AI961" s="155"/>
      <c r="AJ961" s="155"/>
      <c r="AK961" s="155"/>
      <c r="AL961" s="155"/>
      <c r="AM961" s="155"/>
      <c r="AN961" s="155"/>
      <c r="AO961" s="155"/>
      <c r="AP961" s="155"/>
      <c r="AQ961" s="155"/>
      <c r="AR961" s="155"/>
      <c r="AS961" s="155"/>
      <c r="AT961" s="155"/>
      <c r="AU961" s="155"/>
      <c r="AV961" s="155"/>
      <c r="AW961" s="155"/>
      <c r="AX961" s="155"/>
      <c r="AY961" s="155"/>
      <c r="AZ961" s="155"/>
      <c r="BA961" s="155"/>
      <c r="BB961" s="155"/>
      <c r="BC961" s="155"/>
      <c r="BD961" s="155"/>
      <c r="BE961" s="155"/>
      <c r="BF961" s="155"/>
      <c r="BG961" s="155"/>
      <c r="BH961" s="155"/>
      <c r="BI961" s="155"/>
      <c r="BJ961" s="155"/>
      <c r="BK961" s="155"/>
      <c r="BL961" s="155"/>
      <c r="BM961" s="155"/>
      <c r="BN961" s="155"/>
      <c r="BO961" s="155"/>
      <c r="BP961" s="155"/>
      <c r="BQ961" s="155"/>
      <c r="BR961" s="155"/>
      <c r="BS961" s="155"/>
      <c r="BT961" s="155"/>
      <c r="BU961" s="155"/>
      <c r="BV961" s="155"/>
      <c r="BW961" s="155"/>
      <c r="BX961" s="155"/>
      <c r="BY961" s="155"/>
      <c r="BZ961" s="155"/>
      <c r="CA961" s="155"/>
      <c r="CB961" s="155"/>
      <c r="CC961" s="155"/>
      <c r="CD961" s="155"/>
      <c r="CE961" s="155"/>
      <c r="CF961" s="155"/>
      <c r="CG961" s="155"/>
      <c r="CH961" s="155"/>
      <c r="CI961" s="10"/>
    </row>
    <row r="962" spans="1:87" x14ac:dyDescent="0.2">
      <c r="A962" s="8"/>
      <c r="B962" s="218"/>
      <c r="C962" s="218"/>
      <c r="D962" s="155"/>
      <c r="E962" s="155"/>
      <c r="F962" s="155"/>
      <c r="G962" s="155"/>
      <c r="H962" s="230"/>
      <c r="I962" s="257"/>
      <c r="J962" s="257"/>
      <c r="K962" s="218"/>
      <c r="L962" s="218"/>
      <c r="M962" s="247"/>
      <c r="N962" s="247"/>
      <c r="O962" s="247"/>
      <c r="P962" s="247"/>
      <c r="Q962" s="218"/>
      <c r="R962" s="155"/>
      <c r="S962" s="155"/>
      <c r="T962" s="155"/>
      <c r="U962" s="155"/>
      <c r="V962" s="155"/>
      <c r="W962" s="155"/>
      <c r="X962" s="155"/>
      <c r="Y962" s="155"/>
      <c r="Z962" s="155"/>
      <c r="AA962" s="155"/>
      <c r="AB962" s="155"/>
      <c r="AC962" s="155"/>
      <c r="AD962" s="155"/>
      <c r="AE962" s="155"/>
      <c r="AF962" s="155"/>
      <c r="AG962" s="155"/>
      <c r="AH962" s="155"/>
      <c r="AI962" s="155"/>
      <c r="AJ962" s="155"/>
      <c r="AK962" s="155"/>
      <c r="AL962" s="155"/>
      <c r="AM962" s="155"/>
      <c r="AN962" s="155"/>
      <c r="AO962" s="155"/>
      <c r="AP962" s="155"/>
      <c r="AQ962" s="155"/>
      <c r="AR962" s="155"/>
      <c r="AS962" s="155"/>
      <c r="AT962" s="155"/>
      <c r="AU962" s="155"/>
      <c r="AV962" s="155"/>
      <c r="AW962" s="155"/>
      <c r="AX962" s="155"/>
      <c r="AY962" s="155"/>
      <c r="AZ962" s="155"/>
      <c r="BA962" s="155"/>
      <c r="BB962" s="155"/>
      <c r="BC962" s="155"/>
      <c r="BD962" s="155"/>
      <c r="BE962" s="155"/>
      <c r="BF962" s="155"/>
      <c r="BG962" s="155"/>
      <c r="BH962" s="155"/>
      <c r="BI962" s="155"/>
      <c r="BJ962" s="155"/>
      <c r="BK962" s="155"/>
      <c r="BL962" s="155"/>
      <c r="BM962" s="155"/>
      <c r="BN962" s="155"/>
      <c r="BO962" s="155"/>
      <c r="BP962" s="155"/>
      <c r="BQ962" s="155"/>
      <c r="BR962" s="155"/>
      <c r="BS962" s="155"/>
      <c r="BT962" s="155"/>
      <c r="BU962" s="155"/>
      <c r="BV962" s="155"/>
      <c r="BW962" s="155"/>
      <c r="BX962" s="155"/>
      <c r="BY962" s="155"/>
      <c r="BZ962" s="155"/>
      <c r="CA962" s="155"/>
      <c r="CB962" s="155"/>
      <c r="CC962" s="155"/>
      <c r="CD962" s="155"/>
      <c r="CE962" s="155"/>
      <c r="CF962" s="155"/>
      <c r="CG962" s="155"/>
      <c r="CH962" s="155"/>
      <c r="CI962" s="10"/>
    </row>
    <row r="963" spans="1:87" x14ac:dyDescent="0.2">
      <c r="A963" s="8"/>
      <c r="B963" s="218"/>
      <c r="C963" s="218"/>
      <c r="D963" s="155"/>
      <c r="E963" s="155"/>
      <c r="F963" s="155"/>
      <c r="G963" s="155"/>
      <c r="H963" s="230"/>
      <c r="I963" s="257"/>
      <c r="J963" s="257"/>
      <c r="K963" s="218"/>
      <c r="L963" s="218"/>
      <c r="M963" s="247"/>
      <c r="N963" s="247"/>
      <c r="O963" s="247"/>
      <c r="P963" s="247"/>
      <c r="Q963" s="218"/>
      <c r="R963" s="155"/>
      <c r="S963" s="155"/>
      <c r="T963" s="155"/>
      <c r="U963" s="155"/>
      <c r="V963" s="155"/>
      <c r="W963" s="155"/>
      <c r="X963" s="155"/>
      <c r="Y963" s="155"/>
      <c r="Z963" s="155"/>
      <c r="AA963" s="155"/>
      <c r="AB963" s="155"/>
      <c r="AC963" s="155"/>
      <c r="AD963" s="155"/>
      <c r="AE963" s="155"/>
      <c r="AF963" s="155"/>
      <c r="AG963" s="155"/>
      <c r="AH963" s="155"/>
      <c r="AI963" s="155"/>
      <c r="AJ963" s="155"/>
      <c r="AK963" s="155"/>
      <c r="AL963" s="155"/>
      <c r="AM963" s="155"/>
      <c r="AN963" s="155"/>
      <c r="AO963" s="155"/>
      <c r="AP963" s="155"/>
      <c r="AQ963" s="155"/>
      <c r="AR963" s="155"/>
      <c r="AS963" s="155"/>
      <c r="AT963" s="155"/>
      <c r="AU963" s="155"/>
      <c r="AV963" s="155"/>
      <c r="AW963" s="155"/>
      <c r="AX963" s="155"/>
      <c r="AY963" s="155"/>
      <c r="AZ963" s="155"/>
      <c r="BA963" s="155"/>
      <c r="BB963" s="155"/>
      <c r="BC963" s="155"/>
      <c r="BD963" s="155"/>
      <c r="BE963" s="155"/>
      <c r="BF963" s="155"/>
      <c r="BG963" s="155"/>
      <c r="BH963" s="155"/>
      <c r="BI963" s="155"/>
      <c r="BJ963" s="155"/>
      <c r="BK963" s="155"/>
      <c r="BL963" s="155"/>
      <c r="BM963" s="155"/>
      <c r="BN963" s="155"/>
      <c r="BO963" s="155"/>
      <c r="BP963" s="155"/>
      <c r="BQ963" s="155"/>
      <c r="BR963" s="155"/>
      <c r="BS963" s="155"/>
      <c r="BT963" s="155"/>
      <c r="BU963" s="155"/>
      <c r="BV963" s="155"/>
      <c r="BW963" s="155"/>
      <c r="BX963" s="155"/>
      <c r="BY963" s="155"/>
      <c r="BZ963" s="155"/>
      <c r="CA963" s="155"/>
      <c r="CB963" s="155"/>
      <c r="CC963" s="155"/>
      <c r="CD963" s="155"/>
      <c r="CE963" s="155"/>
      <c r="CF963" s="155"/>
      <c r="CG963" s="155"/>
      <c r="CH963" s="155"/>
      <c r="CI963" s="10"/>
    </row>
    <row r="964" spans="1:87" x14ac:dyDescent="0.2">
      <c r="A964" s="8"/>
      <c r="B964" s="218"/>
      <c r="C964" s="218"/>
      <c r="D964" s="155"/>
      <c r="E964" s="155"/>
      <c r="F964" s="155"/>
      <c r="G964" s="155"/>
      <c r="H964" s="230"/>
      <c r="I964" s="257"/>
      <c r="J964" s="257"/>
      <c r="K964" s="218"/>
      <c r="L964" s="218"/>
      <c r="M964" s="247"/>
      <c r="N964" s="247"/>
      <c r="O964" s="247"/>
      <c r="P964" s="247"/>
      <c r="Q964" s="218"/>
      <c r="R964" s="155"/>
      <c r="S964" s="155"/>
      <c r="T964" s="155"/>
      <c r="U964" s="155"/>
      <c r="V964" s="155"/>
      <c r="W964" s="155"/>
      <c r="X964" s="155"/>
      <c r="Y964" s="155"/>
      <c r="Z964" s="155"/>
      <c r="AA964" s="155"/>
      <c r="AB964" s="155"/>
      <c r="AC964" s="155"/>
      <c r="AD964" s="155"/>
      <c r="AE964" s="155"/>
      <c r="AF964" s="155"/>
      <c r="AG964" s="155"/>
      <c r="AH964" s="155"/>
      <c r="AI964" s="155"/>
      <c r="AJ964" s="155"/>
      <c r="AK964" s="155"/>
      <c r="AL964" s="155"/>
      <c r="AM964" s="155"/>
      <c r="AN964" s="155"/>
      <c r="AO964" s="155"/>
      <c r="AP964" s="155"/>
      <c r="AQ964" s="155"/>
      <c r="AR964" s="155"/>
      <c r="AS964" s="155"/>
      <c r="AT964" s="155"/>
      <c r="AU964" s="155"/>
      <c r="AV964" s="155"/>
      <c r="AW964" s="155"/>
      <c r="AX964" s="155"/>
      <c r="AY964" s="155"/>
      <c r="AZ964" s="155"/>
      <c r="BA964" s="155"/>
      <c r="BB964" s="155"/>
      <c r="BC964" s="155"/>
      <c r="BD964" s="155"/>
      <c r="BE964" s="155"/>
      <c r="BF964" s="155"/>
      <c r="BG964" s="155"/>
      <c r="BH964" s="155"/>
      <c r="BI964" s="155"/>
      <c r="BJ964" s="155"/>
      <c r="BK964" s="155"/>
      <c r="BL964" s="155"/>
      <c r="BM964" s="155"/>
      <c r="BN964" s="155"/>
      <c r="BO964" s="155"/>
      <c r="BP964" s="155"/>
      <c r="BQ964" s="155"/>
      <c r="BR964" s="155"/>
      <c r="BS964" s="155"/>
      <c r="BT964" s="155"/>
      <c r="BU964" s="155"/>
      <c r="BV964" s="155"/>
      <c r="BW964" s="155"/>
      <c r="BX964" s="155"/>
      <c r="BY964" s="155"/>
      <c r="BZ964" s="155"/>
      <c r="CA964" s="155"/>
      <c r="CB964" s="155"/>
      <c r="CC964" s="155"/>
      <c r="CD964" s="155"/>
      <c r="CE964" s="155"/>
      <c r="CF964" s="155"/>
      <c r="CG964" s="155"/>
      <c r="CH964" s="155"/>
      <c r="CI964" s="10"/>
    </row>
    <row r="965" spans="1:87" x14ac:dyDescent="0.2">
      <c r="A965" s="8"/>
      <c r="B965" s="218"/>
      <c r="C965" s="218"/>
      <c r="D965" s="155"/>
      <c r="E965" s="155"/>
      <c r="F965" s="155"/>
      <c r="G965" s="155"/>
      <c r="H965" s="230"/>
      <c r="I965" s="257"/>
      <c r="J965" s="257"/>
      <c r="K965" s="218"/>
      <c r="L965" s="218"/>
      <c r="M965" s="247"/>
      <c r="N965" s="247"/>
      <c r="O965" s="247"/>
      <c r="P965" s="247"/>
      <c r="Q965" s="218"/>
      <c r="R965" s="155"/>
      <c r="S965" s="155"/>
      <c r="T965" s="155"/>
      <c r="U965" s="155"/>
      <c r="V965" s="155"/>
      <c r="W965" s="155"/>
      <c r="X965" s="155"/>
      <c r="Y965" s="155"/>
      <c r="Z965" s="155"/>
      <c r="AA965" s="155"/>
      <c r="AB965" s="155"/>
      <c r="AC965" s="155"/>
      <c r="AD965" s="155"/>
      <c r="AE965" s="155"/>
      <c r="AF965" s="155"/>
      <c r="AG965" s="155"/>
      <c r="AH965" s="155"/>
      <c r="AI965" s="155"/>
      <c r="AJ965" s="155"/>
      <c r="AK965" s="155"/>
      <c r="AL965" s="155"/>
      <c r="AM965" s="155"/>
      <c r="AN965" s="155"/>
      <c r="AO965" s="155"/>
      <c r="AP965" s="155"/>
      <c r="AQ965" s="155"/>
      <c r="AR965" s="155"/>
      <c r="AS965" s="155"/>
      <c r="AT965" s="155"/>
      <c r="AU965" s="155"/>
      <c r="AV965" s="155"/>
      <c r="AW965" s="155"/>
      <c r="AX965" s="155"/>
      <c r="AY965" s="155"/>
      <c r="AZ965" s="155"/>
      <c r="BA965" s="155"/>
      <c r="BB965" s="155"/>
      <c r="BC965" s="155"/>
      <c r="BD965" s="155"/>
      <c r="BE965" s="155"/>
      <c r="BF965" s="155"/>
      <c r="BG965" s="155"/>
      <c r="BH965" s="155"/>
      <c r="BI965" s="155"/>
      <c r="BJ965" s="155"/>
      <c r="BK965" s="155"/>
      <c r="BL965" s="155"/>
      <c r="BM965" s="155"/>
      <c r="BN965" s="155"/>
      <c r="BO965" s="155"/>
      <c r="BP965" s="155"/>
      <c r="BQ965" s="155"/>
      <c r="BR965" s="155"/>
      <c r="BS965" s="155"/>
      <c r="BT965" s="155"/>
      <c r="BU965" s="155"/>
      <c r="BV965" s="155"/>
      <c r="BW965" s="155"/>
      <c r="BX965" s="155"/>
      <c r="BY965" s="155"/>
      <c r="BZ965" s="155"/>
      <c r="CA965" s="155"/>
      <c r="CB965" s="155"/>
      <c r="CC965" s="155"/>
      <c r="CD965" s="155"/>
      <c r="CE965" s="155"/>
      <c r="CF965" s="155"/>
      <c r="CG965" s="155"/>
      <c r="CH965" s="155"/>
      <c r="CI965" s="10"/>
    </row>
    <row r="966" spans="1:87" x14ac:dyDescent="0.2">
      <c r="A966" s="8"/>
      <c r="B966" s="218"/>
      <c r="C966" s="218"/>
      <c r="D966" s="155"/>
      <c r="E966" s="155"/>
      <c r="F966" s="155"/>
      <c r="G966" s="155"/>
      <c r="H966" s="230"/>
      <c r="I966" s="257"/>
      <c r="J966" s="257"/>
      <c r="K966" s="218"/>
      <c r="L966" s="218"/>
      <c r="M966" s="247"/>
      <c r="N966" s="247"/>
      <c r="O966" s="247"/>
      <c r="P966" s="247"/>
      <c r="Q966" s="218"/>
      <c r="R966" s="155"/>
      <c r="S966" s="155"/>
      <c r="T966" s="155"/>
      <c r="U966" s="155"/>
      <c r="V966" s="155"/>
      <c r="W966" s="155"/>
      <c r="X966" s="155"/>
      <c r="Y966" s="155"/>
      <c r="Z966" s="155"/>
      <c r="AA966" s="155"/>
      <c r="AB966" s="155"/>
      <c r="AC966" s="155"/>
      <c r="AD966" s="155"/>
      <c r="AE966" s="155"/>
      <c r="AF966" s="155"/>
      <c r="AG966" s="155"/>
      <c r="AH966" s="155"/>
      <c r="AI966" s="155"/>
      <c r="AJ966" s="155"/>
      <c r="AK966" s="155"/>
      <c r="AL966" s="155"/>
      <c r="AM966" s="155"/>
      <c r="AN966" s="155"/>
      <c r="AO966" s="155"/>
      <c r="AP966" s="155"/>
      <c r="AQ966" s="155"/>
      <c r="AR966" s="155"/>
      <c r="AS966" s="155"/>
      <c r="AT966" s="155"/>
      <c r="AU966" s="155"/>
      <c r="AV966" s="155"/>
      <c r="AW966" s="155"/>
      <c r="AX966" s="155"/>
      <c r="AY966" s="155"/>
      <c r="AZ966" s="155"/>
      <c r="BA966" s="155"/>
      <c r="BB966" s="155"/>
      <c r="BC966" s="155"/>
      <c r="BD966" s="155"/>
      <c r="BE966" s="155"/>
      <c r="BF966" s="155"/>
      <c r="BG966" s="155"/>
      <c r="BH966" s="155"/>
      <c r="BI966" s="155"/>
      <c r="BJ966" s="155"/>
      <c r="BK966" s="155"/>
      <c r="BL966" s="155"/>
      <c r="BM966" s="155"/>
      <c r="BN966" s="155"/>
      <c r="BO966" s="155"/>
      <c r="BP966" s="155"/>
      <c r="BQ966" s="155"/>
      <c r="BR966" s="155"/>
      <c r="BS966" s="155"/>
      <c r="BT966" s="155"/>
      <c r="BU966" s="155"/>
      <c r="BV966" s="155"/>
      <c r="BW966" s="155"/>
      <c r="BX966" s="155"/>
      <c r="BY966" s="155"/>
      <c r="BZ966" s="155"/>
      <c r="CA966" s="155"/>
      <c r="CB966" s="155"/>
      <c r="CC966" s="155"/>
      <c r="CD966" s="155"/>
      <c r="CE966" s="155"/>
      <c r="CF966" s="155"/>
      <c r="CG966" s="155"/>
      <c r="CH966" s="155"/>
      <c r="CI966" s="10"/>
    </row>
    <row r="967" spans="1:87" x14ac:dyDescent="0.2">
      <c r="A967" s="8"/>
      <c r="B967" s="218"/>
      <c r="C967" s="218"/>
      <c r="D967" s="155"/>
      <c r="E967" s="155"/>
      <c r="F967" s="155"/>
      <c r="G967" s="155"/>
      <c r="H967" s="230"/>
      <c r="I967" s="257"/>
      <c r="J967" s="257"/>
      <c r="K967" s="218"/>
      <c r="L967" s="218"/>
      <c r="M967" s="247"/>
      <c r="N967" s="247"/>
      <c r="O967" s="247"/>
      <c r="P967" s="247"/>
      <c r="Q967" s="218"/>
      <c r="R967" s="155"/>
      <c r="S967" s="155"/>
      <c r="T967" s="155"/>
      <c r="U967" s="155"/>
      <c r="V967" s="155"/>
      <c r="W967" s="155"/>
      <c r="X967" s="155"/>
      <c r="Y967" s="155"/>
      <c r="Z967" s="155"/>
      <c r="AA967" s="155"/>
      <c r="AB967" s="155"/>
      <c r="AC967" s="155"/>
      <c r="AD967" s="155"/>
      <c r="AE967" s="155"/>
      <c r="AF967" s="155"/>
      <c r="AG967" s="155"/>
      <c r="AH967" s="155"/>
      <c r="AI967" s="155"/>
      <c r="AJ967" s="155"/>
      <c r="AK967" s="155"/>
      <c r="AL967" s="155"/>
      <c r="AM967" s="155"/>
      <c r="AN967" s="155"/>
      <c r="AO967" s="155"/>
      <c r="AP967" s="155"/>
      <c r="AQ967" s="155"/>
      <c r="AR967" s="155"/>
      <c r="AS967" s="155"/>
      <c r="AT967" s="155"/>
      <c r="AU967" s="155"/>
      <c r="AV967" s="155"/>
      <c r="AW967" s="155"/>
      <c r="AX967" s="155"/>
      <c r="AY967" s="155"/>
      <c r="AZ967" s="155"/>
      <c r="BA967" s="155"/>
      <c r="BB967" s="155"/>
      <c r="BC967" s="155"/>
      <c r="BD967" s="155"/>
      <c r="BE967" s="155"/>
      <c r="BF967" s="155"/>
      <c r="BG967" s="155"/>
      <c r="BH967" s="155"/>
      <c r="BI967" s="155"/>
      <c r="BJ967" s="155"/>
      <c r="BK967" s="155"/>
      <c r="BL967" s="155"/>
      <c r="BM967" s="155"/>
      <c r="BN967" s="155"/>
      <c r="BO967" s="155"/>
      <c r="BP967" s="155"/>
      <c r="BQ967" s="155"/>
      <c r="BR967" s="155"/>
      <c r="BS967" s="155"/>
      <c r="BT967" s="155"/>
      <c r="BU967" s="155"/>
      <c r="BV967" s="155"/>
      <c r="BW967" s="155"/>
      <c r="BX967" s="155"/>
      <c r="BY967" s="155"/>
      <c r="BZ967" s="155"/>
      <c r="CA967" s="155"/>
      <c r="CB967" s="155"/>
      <c r="CC967" s="155"/>
      <c r="CD967" s="155"/>
      <c r="CE967" s="155"/>
      <c r="CF967" s="155"/>
      <c r="CG967" s="155"/>
      <c r="CH967" s="155"/>
      <c r="CI967" s="10"/>
    </row>
    <row r="968" spans="1:87" x14ac:dyDescent="0.2">
      <c r="A968" s="8"/>
      <c r="B968" s="218"/>
      <c r="C968" s="218"/>
      <c r="D968" s="155"/>
      <c r="E968" s="155"/>
      <c r="F968" s="155"/>
      <c r="G968" s="155"/>
      <c r="H968" s="230"/>
      <c r="I968" s="257"/>
      <c r="J968" s="257"/>
      <c r="K968" s="218"/>
      <c r="L968" s="218"/>
      <c r="M968" s="247"/>
      <c r="N968" s="247"/>
      <c r="O968" s="247"/>
      <c r="P968" s="247"/>
      <c r="Q968" s="218"/>
      <c r="R968" s="155"/>
      <c r="S968" s="155"/>
      <c r="T968" s="155"/>
      <c r="U968" s="155"/>
      <c r="V968" s="155"/>
      <c r="W968" s="155"/>
      <c r="X968" s="155"/>
      <c r="Y968" s="155"/>
      <c r="Z968" s="155"/>
      <c r="AA968" s="155"/>
      <c r="AB968" s="155"/>
      <c r="AC968" s="155"/>
      <c r="AD968" s="155"/>
      <c r="AE968" s="155"/>
      <c r="AF968" s="155"/>
      <c r="AG968" s="155"/>
      <c r="AH968" s="155"/>
      <c r="AI968" s="155"/>
      <c r="AJ968" s="155"/>
      <c r="AK968" s="155"/>
      <c r="AL968" s="155"/>
      <c r="AM968" s="155"/>
      <c r="AN968" s="155"/>
      <c r="AO968" s="155"/>
      <c r="AP968" s="155"/>
      <c r="AQ968" s="155"/>
      <c r="AR968" s="155"/>
      <c r="AS968" s="155"/>
      <c r="AT968" s="155"/>
      <c r="AU968" s="155"/>
      <c r="AV968" s="155"/>
      <c r="AW968" s="155"/>
      <c r="AX968" s="155"/>
      <c r="AY968" s="155"/>
      <c r="AZ968" s="155"/>
      <c r="BA968" s="155"/>
      <c r="BB968" s="155"/>
      <c r="BC968" s="155"/>
      <c r="BD968" s="155"/>
      <c r="BE968" s="155"/>
      <c r="BF968" s="155"/>
      <c r="BG968" s="155"/>
      <c r="BH968" s="155"/>
      <c r="BI968" s="155"/>
      <c r="BJ968" s="155"/>
      <c r="BK968" s="155"/>
      <c r="BL968" s="155"/>
      <c r="BM968" s="155"/>
      <c r="BN968" s="155"/>
      <c r="BO968" s="155"/>
      <c r="BP968" s="155"/>
      <c r="BQ968" s="155"/>
      <c r="BR968" s="155"/>
      <c r="BS968" s="155"/>
      <c r="BT968" s="155"/>
      <c r="BU968" s="155"/>
      <c r="BV968" s="155"/>
      <c r="BW968" s="155"/>
      <c r="BX968" s="155"/>
      <c r="BY968" s="155"/>
      <c r="BZ968" s="155"/>
      <c r="CA968" s="155"/>
      <c r="CB968" s="155"/>
      <c r="CC968" s="155"/>
      <c r="CD968" s="155"/>
      <c r="CE968" s="155"/>
      <c r="CF968" s="155"/>
      <c r="CG968" s="155"/>
      <c r="CH968" s="155"/>
      <c r="CI968" s="10"/>
    </row>
    <row r="969" spans="1:87" x14ac:dyDescent="0.2">
      <c r="A969" s="8"/>
      <c r="B969" s="218"/>
      <c r="C969" s="218"/>
      <c r="D969" s="155"/>
      <c r="E969" s="155"/>
      <c r="F969" s="155"/>
      <c r="G969" s="155"/>
      <c r="H969" s="230"/>
      <c r="I969" s="257"/>
      <c r="J969" s="257"/>
      <c r="K969" s="218"/>
      <c r="L969" s="218"/>
      <c r="M969" s="247"/>
      <c r="N969" s="247"/>
      <c r="O969" s="247"/>
      <c r="P969" s="247"/>
      <c r="Q969" s="218"/>
      <c r="R969" s="155"/>
      <c r="S969" s="155"/>
      <c r="T969" s="155"/>
      <c r="U969" s="155"/>
      <c r="V969" s="155"/>
      <c r="W969" s="155"/>
      <c r="X969" s="155"/>
      <c r="Y969" s="155"/>
      <c r="Z969" s="155"/>
      <c r="AA969" s="155"/>
      <c r="AB969" s="155"/>
      <c r="AC969" s="155"/>
      <c r="AD969" s="155"/>
      <c r="AE969" s="155"/>
      <c r="AF969" s="155"/>
      <c r="AG969" s="155"/>
      <c r="AH969" s="155"/>
      <c r="AI969" s="155"/>
      <c r="AJ969" s="155"/>
      <c r="AK969" s="155"/>
      <c r="AL969" s="155"/>
      <c r="AM969" s="155"/>
      <c r="AN969" s="155"/>
      <c r="AO969" s="155"/>
      <c r="AP969" s="155"/>
      <c r="AQ969" s="155"/>
      <c r="AR969" s="155"/>
      <c r="AS969" s="155"/>
      <c r="AT969" s="155"/>
      <c r="AU969" s="155"/>
      <c r="AV969" s="155"/>
      <c r="AW969" s="155"/>
      <c r="AX969" s="155"/>
      <c r="AY969" s="155"/>
      <c r="AZ969" s="155"/>
      <c r="BA969" s="155"/>
      <c r="BB969" s="155"/>
      <c r="BC969" s="155"/>
      <c r="BD969" s="155"/>
      <c r="BE969" s="155"/>
      <c r="BF969" s="155"/>
      <c r="BG969" s="155"/>
      <c r="BH969" s="155"/>
      <c r="BI969" s="155"/>
      <c r="BJ969" s="155"/>
      <c r="BK969" s="155"/>
      <c r="BL969" s="155"/>
      <c r="BM969" s="155"/>
      <c r="BN969" s="155"/>
      <c r="BO969" s="155"/>
      <c r="BP969" s="155"/>
      <c r="BQ969" s="155"/>
      <c r="BR969" s="155"/>
      <c r="BS969" s="155"/>
      <c r="BT969" s="155"/>
      <c r="BU969" s="155"/>
      <c r="BV969" s="155"/>
      <c r="BW969" s="155"/>
      <c r="BX969" s="155"/>
      <c r="BY969" s="155"/>
      <c r="BZ969" s="155"/>
      <c r="CA969" s="155"/>
      <c r="CB969" s="155"/>
      <c r="CC969" s="155"/>
      <c r="CD969" s="155"/>
      <c r="CE969" s="155"/>
      <c r="CF969" s="155"/>
      <c r="CG969" s="155"/>
      <c r="CH969" s="155"/>
      <c r="CI969" s="10"/>
    </row>
    <row r="970" spans="1:87" x14ac:dyDescent="0.2">
      <c r="A970" s="8"/>
      <c r="B970" s="218"/>
      <c r="C970" s="218"/>
      <c r="D970" s="155"/>
      <c r="E970" s="155"/>
      <c r="F970" s="155"/>
      <c r="G970" s="155"/>
      <c r="H970" s="230"/>
      <c r="I970" s="257"/>
      <c r="J970" s="257"/>
      <c r="K970" s="218"/>
      <c r="L970" s="218"/>
      <c r="M970" s="247"/>
      <c r="N970" s="247"/>
      <c r="O970" s="247"/>
      <c r="P970" s="247"/>
      <c r="Q970" s="218"/>
      <c r="R970" s="155"/>
      <c r="S970" s="155"/>
      <c r="T970" s="155"/>
      <c r="U970" s="155"/>
      <c r="V970" s="155"/>
      <c r="W970" s="155"/>
      <c r="X970" s="155"/>
      <c r="Y970" s="155"/>
      <c r="Z970" s="155"/>
      <c r="AA970" s="155"/>
      <c r="AB970" s="155"/>
      <c r="AC970" s="155"/>
      <c r="AD970" s="155"/>
      <c r="AE970" s="155"/>
      <c r="AF970" s="155"/>
      <c r="AG970" s="155"/>
      <c r="AH970" s="155"/>
      <c r="AI970" s="155"/>
      <c r="AJ970" s="155"/>
      <c r="AK970" s="155"/>
      <c r="AL970" s="155"/>
      <c r="AM970" s="155"/>
      <c r="AN970" s="155"/>
      <c r="AO970" s="155"/>
      <c r="AP970" s="155"/>
      <c r="AQ970" s="155"/>
      <c r="AR970" s="155"/>
      <c r="AS970" s="155"/>
      <c r="AT970" s="155"/>
      <c r="AU970" s="155"/>
      <c r="AV970" s="155"/>
      <c r="AW970" s="155"/>
      <c r="AX970" s="155"/>
      <c r="AY970" s="155"/>
      <c r="AZ970" s="155"/>
      <c r="BA970" s="155"/>
      <c r="BB970" s="155"/>
      <c r="BC970" s="155"/>
      <c r="BD970" s="155"/>
      <c r="BE970" s="155"/>
      <c r="BF970" s="155"/>
      <c r="BG970" s="155"/>
      <c r="BH970" s="155"/>
      <c r="BI970" s="155"/>
      <c r="BJ970" s="155"/>
      <c r="BK970" s="155"/>
      <c r="BL970" s="155"/>
      <c r="BM970" s="155"/>
      <c r="BN970" s="155"/>
      <c r="BO970" s="155"/>
      <c r="BP970" s="155"/>
      <c r="BQ970" s="155"/>
      <c r="BR970" s="155"/>
      <c r="BS970" s="155"/>
      <c r="BT970" s="155"/>
      <c r="BU970" s="155"/>
      <c r="BV970" s="155"/>
      <c r="BW970" s="155"/>
      <c r="BX970" s="155"/>
      <c r="BY970" s="155"/>
      <c r="BZ970" s="155"/>
      <c r="CA970" s="155"/>
      <c r="CB970" s="155"/>
      <c r="CC970" s="155"/>
      <c r="CD970" s="155"/>
      <c r="CE970" s="155"/>
      <c r="CF970" s="155"/>
      <c r="CG970" s="155"/>
      <c r="CH970" s="155"/>
      <c r="CI970" s="10"/>
    </row>
    <row r="971" spans="1:87" x14ac:dyDescent="0.2">
      <c r="A971" s="8"/>
      <c r="B971" s="218"/>
      <c r="C971" s="218"/>
      <c r="D971" s="155"/>
      <c r="E971" s="155"/>
      <c r="F971" s="155"/>
      <c r="G971" s="155"/>
      <c r="H971" s="230"/>
      <c r="I971" s="257"/>
      <c r="J971" s="257"/>
      <c r="K971" s="218"/>
      <c r="L971" s="218"/>
      <c r="M971" s="247"/>
      <c r="N971" s="247"/>
      <c r="O971" s="247"/>
      <c r="P971" s="247"/>
      <c r="Q971" s="218"/>
      <c r="R971" s="155"/>
      <c r="S971" s="155"/>
      <c r="T971" s="155"/>
      <c r="U971" s="155"/>
      <c r="V971" s="155"/>
      <c r="W971" s="155"/>
      <c r="X971" s="155"/>
      <c r="Y971" s="155"/>
      <c r="Z971" s="155"/>
      <c r="AA971" s="155"/>
      <c r="AB971" s="155"/>
      <c r="AC971" s="155"/>
      <c r="AD971" s="155"/>
      <c r="AE971" s="155"/>
      <c r="AF971" s="155"/>
      <c r="AG971" s="155"/>
      <c r="AH971" s="155"/>
      <c r="AI971" s="155"/>
      <c r="AJ971" s="155"/>
      <c r="AK971" s="155"/>
      <c r="AL971" s="155"/>
      <c r="AM971" s="155"/>
      <c r="AN971" s="155"/>
      <c r="AO971" s="155"/>
      <c r="AP971" s="155"/>
      <c r="AQ971" s="155"/>
      <c r="AR971" s="155"/>
      <c r="AS971" s="155"/>
      <c r="AT971" s="155"/>
      <c r="AU971" s="155"/>
      <c r="AV971" s="155"/>
      <c r="AW971" s="155"/>
      <c r="AX971" s="155"/>
      <c r="AY971" s="155"/>
      <c r="AZ971" s="155"/>
      <c r="BA971" s="155"/>
      <c r="BB971" s="155"/>
      <c r="BC971" s="155"/>
      <c r="BD971" s="155"/>
      <c r="BE971" s="155"/>
      <c r="BF971" s="155"/>
      <c r="BG971" s="155"/>
      <c r="BH971" s="155"/>
      <c r="BI971" s="155"/>
      <c r="BJ971" s="155"/>
      <c r="BK971" s="155"/>
      <c r="BL971" s="155"/>
      <c r="BM971" s="155"/>
      <c r="BN971" s="155"/>
      <c r="BO971" s="155"/>
      <c r="BP971" s="155"/>
      <c r="BQ971" s="155"/>
      <c r="BR971" s="155"/>
      <c r="BS971" s="155"/>
      <c r="BT971" s="155"/>
      <c r="BU971" s="155"/>
      <c r="BV971" s="155"/>
      <c r="BW971" s="155"/>
      <c r="BX971" s="155"/>
      <c r="BY971" s="155"/>
      <c r="BZ971" s="155"/>
      <c r="CA971" s="155"/>
      <c r="CB971" s="155"/>
      <c r="CC971" s="155"/>
      <c r="CD971" s="155"/>
      <c r="CE971" s="155"/>
      <c r="CF971" s="155"/>
      <c r="CG971" s="155"/>
      <c r="CH971" s="155"/>
      <c r="CI971" s="10"/>
    </row>
    <row r="972" spans="1:87" x14ac:dyDescent="0.2">
      <c r="A972" s="8"/>
      <c r="B972" s="218"/>
      <c r="C972" s="218"/>
      <c r="D972" s="155"/>
      <c r="E972" s="155"/>
      <c r="F972" s="155"/>
      <c r="G972" s="155"/>
      <c r="H972" s="230"/>
      <c r="I972" s="257"/>
      <c r="J972" s="257"/>
      <c r="K972" s="218"/>
      <c r="L972" s="218"/>
      <c r="M972" s="247"/>
      <c r="N972" s="247"/>
      <c r="O972" s="247"/>
      <c r="P972" s="247"/>
      <c r="Q972" s="218"/>
      <c r="R972" s="155"/>
      <c r="S972" s="155"/>
      <c r="T972" s="155"/>
      <c r="U972" s="155"/>
      <c r="V972" s="155"/>
      <c r="W972" s="155"/>
      <c r="X972" s="155"/>
      <c r="Y972" s="155"/>
      <c r="Z972" s="155"/>
      <c r="AA972" s="155"/>
      <c r="AB972" s="155"/>
      <c r="AC972" s="155"/>
      <c r="AD972" s="155"/>
      <c r="AE972" s="155"/>
      <c r="AF972" s="155"/>
      <c r="AG972" s="155"/>
      <c r="AH972" s="155"/>
      <c r="AI972" s="155"/>
      <c r="AJ972" s="155"/>
      <c r="AK972" s="155"/>
      <c r="AL972" s="155"/>
      <c r="AM972" s="155"/>
      <c r="AN972" s="155"/>
      <c r="AO972" s="155"/>
      <c r="AP972" s="155"/>
      <c r="AQ972" s="155"/>
      <c r="AR972" s="155"/>
      <c r="AS972" s="155"/>
      <c r="AT972" s="155"/>
      <c r="AU972" s="155"/>
      <c r="AV972" s="155"/>
      <c r="AW972" s="155"/>
      <c r="AX972" s="155"/>
      <c r="AY972" s="155"/>
      <c r="AZ972" s="155"/>
      <c r="BA972" s="155"/>
      <c r="BB972" s="155"/>
      <c r="BC972" s="155"/>
      <c r="BD972" s="155"/>
      <c r="BE972" s="155"/>
      <c r="BF972" s="155"/>
      <c r="BG972" s="155"/>
      <c r="BH972" s="155"/>
      <c r="BI972" s="155"/>
      <c r="BJ972" s="155"/>
      <c r="BK972" s="155"/>
      <c r="BL972" s="155"/>
      <c r="BM972" s="155"/>
      <c r="BN972" s="155"/>
      <c r="BO972" s="155"/>
      <c r="BP972" s="155"/>
      <c r="BQ972" s="155"/>
      <c r="BR972" s="155"/>
      <c r="BS972" s="155"/>
      <c r="BT972" s="155"/>
      <c r="BU972" s="155"/>
      <c r="BV972" s="155"/>
      <c r="BW972" s="155"/>
      <c r="BX972" s="155"/>
      <c r="BY972" s="155"/>
      <c r="BZ972" s="155"/>
      <c r="CA972" s="155"/>
      <c r="CB972" s="155"/>
      <c r="CC972" s="155"/>
      <c r="CD972" s="155"/>
      <c r="CE972" s="155"/>
      <c r="CF972" s="155"/>
      <c r="CG972" s="155"/>
      <c r="CH972" s="155"/>
      <c r="CI972" s="10"/>
    </row>
    <row r="973" spans="1:87" x14ac:dyDescent="0.2">
      <c r="A973" s="8"/>
      <c r="B973" s="218"/>
      <c r="C973" s="218"/>
      <c r="D973" s="155"/>
      <c r="E973" s="155"/>
      <c r="F973" s="155"/>
      <c r="G973" s="155"/>
      <c r="H973" s="230"/>
      <c r="I973" s="257"/>
      <c r="J973" s="257"/>
      <c r="K973" s="218"/>
      <c r="L973" s="218"/>
      <c r="M973" s="247"/>
      <c r="N973" s="247"/>
      <c r="O973" s="247"/>
      <c r="P973" s="247"/>
      <c r="Q973" s="218"/>
      <c r="R973" s="155"/>
      <c r="S973" s="155"/>
      <c r="T973" s="155"/>
      <c r="U973" s="155"/>
      <c r="V973" s="155"/>
      <c r="W973" s="155"/>
      <c r="X973" s="155"/>
      <c r="Y973" s="155"/>
      <c r="Z973" s="155"/>
      <c r="AA973" s="155"/>
      <c r="AB973" s="155"/>
      <c r="AC973" s="155"/>
      <c r="AD973" s="155"/>
      <c r="AE973" s="155"/>
      <c r="AF973" s="155"/>
      <c r="AG973" s="155"/>
      <c r="AH973" s="155"/>
      <c r="AI973" s="155"/>
      <c r="AJ973" s="155"/>
      <c r="AK973" s="155"/>
      <c r="AL973" s="155"/>
      <c r="AM973" s="155"/>
      <c r="AN973" s="155"/>
      <c r="AO973" s="155"/>
      <c r="AP973" s="155"/>
      <c r="AQ973" s="155"/>
      <c r="AR973" s="155"/>
      <c r="AS973" s="155"/>
      <c r="AT973" s="155"/>
      <c r="AU973" s="155"/>
      <c r="AV973" s="155"/>
      <c r="AW973" s="155"/>
      <c r="AX973" s="155"/>
      <c r="AY973" s="155"/>
      <c r="AZ973" s="155"/>
      <c r="BA973" s="155"/>
      <c r="BB973" s="155"/>
      <c r="BC973" s="155"/>
      <c r="BD973" s="155"/>
      <c r="BE973" s="155"/>
      <c r="BF973" s="155"/>
      <c r="BG973" s="155"/>
      <c r="BH973" s="155"/>
      <c r="BI973" s="155"/>
      <c r="BJ973" s="155"/>
      <c r="BK973" s="155"/>
      <c r="BL973" s="155"/>
      <c r="BM973" s="155"/>
      <c r="BN973" s="155"/>
      <c r="BO973" s="155"/>
      <c r="BP973" s="155"/>
      <c r="BQ973" s="155"/>
      <c r="BR973" s="155"/>
      <c r="BS973" s="155"/>
      <c r="BT973" s="155"/>
      <c r="BU973" s="155"/>
      <c r="BV973" s="155"/>
      <c r="BW973" s="155"/>
      <c r="BX973" s="155"/>
      <c r="BY973" s="155"/>
      <c r="BZ973" s="155"/>
      <c r="CA973" s="155"/>
      <c r="CB973" s="155"/>
      <c r="CC973" s="155"/>
      <c r="CD973" s="155"/>
      <c r="CE973" s="155"/>
      <c r="CF973" s="155"/>
      <c r="CG973" s="155"/>
      <c r="CH973" s="155"/>
      <c r="CI973" s="10"/>
    </row>
    <row r="974" spans="1:87" x14ac:dyDescent="0.2">
      <c r="A974" s="8"/>
      <c r="B974" s="218"/>
      <c r="C974" s="218"/>
      <c r="D974" s="155"/>
      <c r="E974" s="155"/>
      <c r="F974" s="155"/>
      <c r="G974" s="155"/>
      <c r="H974" s="230"/>
      <c r="I974" s="257"/>
      <c r="J974" s="257"/>
      <c r="K974" s="218"/>
      <c r="L974" s="218"/>
      <c r="M974" s="247"/>
      <c r="N974" s="247"/>
      <c r="O974" s="247"/>
      <c r="P974" s="247"/>
      <c r="Q974" s="218"/>
      <c r="R974" s="155"/>
      <c r="S974" s="155"/>
      <c r="T974" s="155"/>
      <c r="U974" s="155"/>
      <c r="V974" s="155"/>
      <c r="W974" s="155"/>
      <c r="X974" s="155"/>
      <c r="Y974" s="155"/>
      <c r="Z974" s="155"/>
      <c r="AA974" s="155"/>
      <c r="AB974" s="155"/>
      <c r="AC974" s="155"/>
      <c r="AD974" s="155"/>
      <c r="AE974" s="155"/>
      <c r="AF974" s="155"/>
      <c r="AG974" s="155"/>
      <c r="AH974" s="155"/>
      <c r="AI974" s="155"/>
      <c r="AJ974" s="155"/>
      <c r="AK974" s="155"/>
      <c r="AL974" s="155"/>
      <c r="AM974" s="155"/>
      <c r="AN974" s="155"/>
      <c r="AO974" s="155"/>
      <c r="AP974" s="155"/>
      <c r="AQ974" s="155"/>
      <c r="AR974" s="155"/>
      <c r="AS974" s="155"/>
      <c r="AT974" s="155"/>
      <c r="AU974" s="155"/>
      <c r="AV974" s="155"/>
      <c r="AW974" s="155"/>
      <c r="AX974" s="155"/>
      <c r="AY974" s="155"/>
      <c r="AZ974" s="155"/>
      <c r="BA974" s="155"/>
      <c r="BB974" s="155"/>
      <c r="BC974" s="155"/>
      <c r="BD974" s="155"/>
      <c r="BE974" s="155"/>
      <c r="BF974" s="155"/>
      <c r="BG974" s="155"/>
      <c r="BH974" s="155"/>
      <c r="BI974" s="155"/>
      <c r="BJ974" s="155"/>
      <c r="BK974" s="155"/>
      <c r="BL974" s="155"/>
      <c r="BM974" s="155"/>
      <c r="BN974" s="155"/>
      <c r="BO974" s="155"/>
      <c r="BP974" s="155"/>
      <c r="BQ974" s="155"/>
      <c r="BR974" s="155"/>
      <c r="BS974" s="155"/>
      <c r="BT974" s="155"/>
      <c r="BU974" s="155"/>
      <c r="BV974" s="155"/>
      <c r="BW974" s="155"/>
      <c r="BX974" s="155"/>
      <c r="BY974" s="155"/>
      <c r="BZ974" s="155"/>
      <c r="CA974" s="155"/>
      <c r="CB974" s="155"/>
      <c r="CC974" s="155"/>
      <c r="CD974" s="155"/>
      <c r="CE974" s="155"/>
      <c r="CF974" s="155"/>
      <c r="CG974" s="155"/>
      <c r="CH974" s="155"/>
      <c r="CI974" s="10"/>
    </row>
    <row r="975" spans="1:87" x14ac:dyDescent="0.2">
      <c r="A975" s="8"/>
      <c r="B975" s="218"/>
      <c r="C975" s="218"/>
      <c r="D975" s="155"/>
      <c r="E975" s="155"/>
      <c r="F975" s="155"/>
      <c r="G975" s="155"/>
      <c r="H975" s="230"/>
      <c r="I975" s="257"/>
      <c r="J975" s="257"/>
      <c r="K975" s="218"/>
      <c r="L975" s="218"/>
      <c r="M975" s="247"/>
      <c r="N975" s="247"/>
      <c r="O975" s="247"/>
      <c r="P975" s="247"/>
      <c r="Q975" s="218"/>
      <c r="R975" s="155"/>
      <c r="S975" s="155"/>
      <c r="T975" s="155"/>
      <c r="U975" s="155"/>
      <c r="V975" s="155"/>
      <c r="W975" s="155"/>
      <c r="X975" s="155"/>
      <c r="Y975" s="155"/>
      <c r="Z975" s="155"/>
      <c r="AA975" s="155"/>
      <c r="AB975" s="155"/>
      <c r="AC975" s="155"/>
      <c r="AD975" s="155"/>
      <c r="AE975" s="155"/>
      <c r="AF975" s="155"/>
      <c r="AG975" s="155"/>
      <c r="AH975" s="155"/>
      <c r="AI975" s="155"/>
      <c r="AJ975" s="155"/>
      <c r="AK975" s="155"/>
      <c r="AL975" s="155"/>
      <c r="AM975" s="155"/>
      <c r="AN975" s="155"/>
      <c r="AO975" s="155"/>
      <c r="AP975" s="155"/>
      <c r="AQ975" s="155"/>
      <c r="AR975" s="155"/>
      <c r="AS975" s="155"/>
      <c r="AT975" s="155"/>
      <c r="AU975" s="155"/>
      <c r="AV975" s="155"/>
      <c r="AW975" s="155"/>
      <c r="AX975" s="155"/>
      <c r="AY975" s="155"/>
      <c r="AZ975" s="155"/>
      <c r="BA975" s="155"/>
      <c r="BB975" s="155"/>
      <c r="BC975" s="155"/>
      <c r="BD975" s="155"/>
      <c r="BE975" s="155"/>
      <c r="BF975" s="155"/>
      <c r="BG975" s="155"/>
      <c r="BH975" s="155"/>
      <c r="BI975" s="155"/>
      <c r="BJ975" s="155"/>
      <c r="BK975" s="155"/>
      <c r="BL975" s="155"/>
      <c r="BM975" s="155"/>
      <c r="BN975" s="155"/>
      <c r="BO975" s="155"/>
      <c r="BP975" s="155"/>
      <c r="BQ975" s="155"/>
      <c r="BR975" s="155"/>
      <c r="BS975" s="155"/>
      <c r="BT975" s="155"/>
      <c r="BU975" s="155"/>
      <c r="BV975" s="155"/>
      <c r="BW975" s="155"/>
      <c r="BX975" s="155"/>
      <c r="BY975" s="155"/>
      <c r="BZ975" s="155"/>
      <c r="CA975" s="155"/>
      <c r="CB975" s="155"/>
      <c r="CC975" s="155"/>
      <c r="CD975" s="155"/>
      <c r="CE975" s="155"/>
      <c r="CF975" s="155"/>
      <c r="CG975" s="155"/>
      <c r="CH975" s="155"/>
      <c r="CI975" s="10"/>
    </row>
    <row r="976" spans="1:87" x14ac:dyDescent="0.2">
      <c r="A976" s="8"/>
      <c r="B976" s="218"/>
      <c r="C976" s="218"/>
      <c r="D976" s="155"/>
      <c r="E976" s="155"/>
      <c r="F976" s="155"/>
      <c r="G976" s="155"/>
      <c r="H976" s="230"/>
      <c r="I976" s="257"/>
      <c r="J976" s="257"/>
      <c r="K976" s="218"/>
      <c r="L976" s="218"/>
      <c r="M976" s="247"/>
      <c r="N976" s="247"/>
      <c r="O976" s="247"/>
      <c r="P976" s="247"/>
      <c r="Q976" s="218"/>
      <c r="R976" s="155"/>
      <c r="S976" s="155"/>
      <c r="T976" s="155"/>
      <c r="U976" s="155"/>
      <c r="V976" s="155"/>
      <c r="W976" s="155"/>
      <c r="X976" s="155"/>
      <c r="Y976" s="155"/>
      <c r="Z976" s="155"/>
      <c r="AA976" s="155"/>
      <c r="AB976" s="155"/>
      <c r="AC976" s="155"/>
      <c r="AD976" s="155"/>
      <c r="AE976" s="155"/>
      <c r="AF976" s="155"/>
      <c r="AG976" s="155"/>
      <c r="AH976" s="155"/>
      <c r="AI976" s="155"/>
      <c r="AJ976" s="155"/>
      <c r="AK976" s="155"/>
      <c r="AL976" s="155"/>
      <c r="AM976" s="155"/>
      <c r="AN976" s="155"/>
      <c r="AO976" s="155"/>
      <c r="AP976" s="155"/>
      <c r="AQ976" s="155"/>
      <c r="AR976" s="155"/>
      <c r="AS976" s="155"/>
      <c r="AT976" s="155"/>
      <c r="AU976" s="155"/>
      <c r="AV976" s="155"/>
      <c r="AW976" s="155"/>
      <c r="AX976" s="155"/>
      <c r="AY976" s="155"/>
      <c r="AZ976" s="155"/>
      <c r="BA976" s="155"/>
      <c r="BB976" s="155"/>
      <c r="BC976" s="155"/>
      <c r="BD976" s="155"/>
      <c r="BE976" s="155"/>
      <c r="BF976" s="155"/>
      <c r="BG976" s="155"/>
      <c r="BH976" s="155"/>
      <c r="BI976" s="155"/>
      <c r="BJ976" s="155"/>
      <c r="BK976" s="155"/>
      <c r="BL976" s="155"/>
      <c r="BM976" s="155"/>
      <c r="BN976" s="155"/>
      <c r="BO976" s="155"/>
      <c r="BP976" s="155"/>
      <c r="BQ976" s="155"/>
      <c r="BR976" s="155"/>
      <c r="BS976" s="155"/>
      <c r="BT976" s="155"/>
      <c r="BU976" s="155"/>
      <c r="BV976" s="155"/>
      <c r="BW976" s="155"/>
      <c r="BX976" s="155"/>
      <c r="BY976" s="155"/>
      <c r="BZ976" s="155"/>
      <c r="CA976" s="155"/>
      <c r="CB976" s="155"/>
      <c r="CC976" s="155"/>
      <c r="CD976" s="155"/>
      <c r="CE976" s="155"/>
      <c r="CF976" s="155"/>
      <c r="CG976" s="155"/>
      <c r="CH976" s="155"/>
      <c r="CI976" s="10"/>
    </row>
    <row r="977" spans="1:87" x14ac:dyDescent="0.2">
      <c r="A977" s="8"/>
      <c r="B977" s="218"/>
      <c r="C977" s="218"/>
      <c r="D977" s="155"/>
      <c r="E977" s="155"/>
      <c r="F977" s="155"/>
      <c r="G977" s="155"/>
      <c r="H977" s="230"/>
      <c r="I977" s="257"/>
      <c r="J977" s="257"/>
      <c r="K977" s="218"/>
      <c r="L977" s="218"/>
      <c r="M977" s="247"/>
      <c r="N977" s="247"/>
      <c r="O977" s="247"/>
      <c r="P977" s="247"/>
      <c r="Q977" s="218"/>
      <c r="R977" s="155"/>
      <c r="S977" s="155"/>
      <c r="T977" s="155"/>
      <c r="U977" s="155"/>
      <c r="V977" s="155"/>
      <c r="W977" s="155"/>
      <c r="X977" s="155"/>
      <c r="Y977" s="155"/>
      <c r="Z977" s="155"/>
      <c r="AA977" s="155"/>
      <c r="AB977" s="155"/>
      <c r="AC977" s="155"/>
      <c r="AD977" s="155"/>
      <c r="AE977" s="155"/>
      <c r="AF977" s="155"/>
      <c r="AG977" s="155"/>
      <c r="AH977" s="155"/>
      <c r="AI977" s="155"/>
      <c r="AJ977" s="155"/>
      <c r="AK977" s="155"/>
      <c r="AL977" s="155"/>
      <c r="AM977" s="155"/>
      <c r="AN977" s="155"/>
      <c r="AO977" s="155"/>
      <c r="AP977" s="155"/>
      <c r="AQ977" s="155"/>
      <c r="AR977" s="155"/>
      <c r="AS977" s="155"/>
      <c r="AT977" s="155"/>
      <c r="AU977" s="155"/>
      <c r="AV977" s="155"/>
      <c r="AW977" s="155"/>
      <c r="AX977" s="155"/>
      <c r="AY977" s="155"/>
      <c r="AZ977" s="155"/>
      <c r="BA977" s="155"/>
      <c r="BB977" s="155"/>
      <c r="BC977" s="155"/>
      <c r="BD977" s="155"/>
      <c r="BE977" s="155"/>
      <c r="BF977" s="155"/>
      <c r="BG977" s="155"/>
      <c r="BH977" s="155"/>
      <c r="BI977" s="155"/>
      <c r="BJ977" s="155"/>
      <c r="BK977" s="155"/>
      <c r="BL977" s="155"/>
      <c r="BM977" s="155"/>
      <c r="BN977" s="155"/>
      <c r="BO977" s="155"/>
      <c r="BP977" s="155"/>
      <c r="BQ977" s="155"/>
      <c r="BR977" s="155"/>
      <c r="BS977" s="155"/>
      <c r="BT977" s="155"/>
      <c r="BU977" s="155"/>
      <c r="BV977" s="155"/>
      <c r="BW977" s="155"/>
      <c r="BX977" s="155"/>
      <c r="BY977" s="155"/>
      <c r="BZ977" s="155"/>
      <c r="CA977" s="155"/>
      <c r="CB977" s="155"/>
      <c r="CC977" s="155"/>
      <c r="CD977" s="155"/>
      <c r="CE977" s="155"/>
      <c r="CF977" s="155"/>
      <c r="CG977" s="155"/>
      <c r="CH977" s="155"/>
      <c r="CI977" s="10"/>
    </row>
    <row r="978" spans="1:87" x14ac:dyDescent="0.2">
      <c r="A978" s="8"/>
      <c r="B978" s="218"/>
      <c r="C978" s="218"/>
      <c r="D978" s="155"/>
      <c r="E978" s="155"/>
      <c r="F978" s="155"/>
      <c r="G978" s="155"/>
      <c r="H978" s="230"/>
      <c r="I978" s="257"/>
      <c r="J978" s="257"/>
      <c r="K978" s="218"/>
      <c r="L978" s="218"/>
      <c r="M978" s="247"/>
      <c r="N978" s="247"/>
      <c r="O978" s="247"/>
      <c r="P978" s="247"/>
      <c r="Q978" s="218"/>
      <c r="R978" s="155"/>
      <c r="S978" s="155"/>
      <c r="T978" s="155"/>
      <c r="U978" s="155"/>
      <c r="V978" s="155"/>
      <c r="W978" s="155"/>
      <c r="X978" s="155"/>
      <c r="Y978" s="155"/>
      <c r="Z978" s="155"/>
      <c r="AA978" s="155"/>
      <c r="AB978" s="155"/>
      <c r="AC978" s="155"/>
      <c r="AD978" s="155"/>
      <c r="AE978" s="155"/>
      <c r="AF978" s="155"/>
      <c r="AG978" s="155"/>
      <c r="AH978" s="155"/>
      <c r="AI978" s="155"/>
      <c r="AJ978" s="155"/>
      <c r="AK978" s="155"/>
      <c r="AL978" s="155"/>
      <c r="AM978" s="155"/>
      <c r="AN978" s="155"/>
      <c r="AO978" s="155"/>
      <c r="AP978" s="155"/>
      <c r="AQ978" s="155"/>
      <c r="AR978" s="155"/>
      <c r="AS978" s="155"/>
      <c r="AT978" s="155"/>
      <c r="AU978" s="155"/>
      <c r="AV978" s="155"/>
      <c r="AW978" s="155"/>
      <c r="AX978" s="155"/>
      <c r="AY978" s="155"/>
      <c r="AZ978" s="155"/>
      <c r="BA978" s="155"/>
      <c r="BB978" s="155"/>
      <c r="BC978" s="155"/>
      <c r="BD978" s="155"/>
      <c r="BE978" s="155"/>
      <c r="BF978" s="155"/>
      <c r="BG978" s="155"/>
      <c r="BH978" s="155"/>
      <c r="BI978" s="155"/>
      <c r="BJ978" s="155"/>
      <c r="BK978" s="155"/>
      <c r="BL978" s="155"/>
      <c r="BM978" s="155"/>
      <c r="BN978" s="155"/>
      <c r="BO978" s="155"/>
      <c r="BP978" s="155"/>
      <c r="BQ978" s="155"/>
      <c r="BR978" s="155"/>
      <c r="BS978" s="155"/>
      <c r="BT978" s="155"/>
      <c r="BU978" s="155"/>
      <c r="BV978" s="155"/>
      <c r="BW978" s="155"/>
      <c r="BX978" s="155"/>
      <c r="BY978" s="155"/>
      <c r="BZ978" s="155"/>
      <c r="CA978" s="155"/>
      <c r="CB978" s="155"/>
      <c r="CC978" s="155"/>
      <c r="CD978" s="155"/>
      <c r="CE978" s="155"/>
      <c r="CF978" s="155"/>
      <c r="CG978" s="155"/>
      <c r="CH978" s="155"/>
      <c r="CI978" s="10"/>
    </row>
    <row r="979" spans="1:87" x14ac:dyDescent="0.2">
      <c r="A979" s="8"/>
      <c r="B979" s="218"/>
      <c r="C979" s="218"/>
      <c r="D979" s="155"/>
      <c r="E979" s="155"/>
      <c r="F979" s="155"/>
      <c r="G979" s="155"/>
      <c r="H979" s="230"/>
      <c r="I979" s="257"/>
      <c r="J979" s="257"/>
      <c r="K979" s="218"/>
      <c r="L979" s="218"/>
      <c r="M979" s="247"/>
      <c r="N979" s="247"/>
      <c r="O979" s="247"/>
      <c r="P979" s="247"/>
      <c r="Q979" s="218"/>
      <c r="R979" s="155"/>
      <c r="S979" s="155"/>
      <c r="T979" s="155"/>
      <c r="U979" s="155"/>
      <c r="V979" s="155"/>
      <c r="W979" s="155"/>
      <c r="X979" s="155"/>
      <c r="Y979" s="155"/>
      <c r="Z979" s="155"/>
      <c r="AA979" s="155"/>
      <c r="AB979" s="155"/>
      <c r="AC979" s="155"/>
      <c r="AD979" s="155"/>
      <c r="AE979" s="155"/>
      <c r="AF979" s="155"/>
      <c r="AG979" s="155"/>
      <c r="AH979" s="155"/>
      <c r="AI979" s="155"/>
      <c r="AJ979" s="155"/>
      <c r="AK979" s="155"/>
      <c r="AL979" s="155"/>
      <c r="AM979" s="155"/>
      <c r="AN979" s="155"/>
      <c r="AO979" s="155"/>
      <c r="AP979" s="155"/>
      <c r="AQ979" s="155"/>
      <c r="AR979" s="155"/>
      <c r="AS979" s="155"/>
      <c r="AT979" s="155"/>
      <c r="AU979" s="155"/>
      <c r="AV979" s="155"/>
      <c r="AW979" s="155"/>
      <c r="AX979" s="155"/>
      <c r="AY979" s="155"/>
      <c r="AZ979" s="155"/>
      <c r="BA979" s="155"/>
      <c r="BB979" s="155"/>
      <c r="BC979" s="155"/>
      <c r="BD979" s="155"/>
      <c r="BE979" s="155"/>
      <c r="BF979" s="155"/>
      <c r="BG979" s="155"/>
      <c r="BH979" s="155"/>
      <c r="BI979" s="155"/>
      <c r="BJ979" s="155"/>
      <c r="BK979" s="155"/>
      <c r="BL979" s="155"/>
      <c r="BM979" s="155"/>
      <c r="BN979" s="155"/>
      <c r="BO979" s="155"/>
      <c r="BP979" s="155"/>
      <c r="BQ979" s="155"/>
      <c r="BR979" s="155"/>
      <c r="BS979" s="155"/>
      <c r="BT979" s="155"/>
      <c r="BU979" s="155"/>
      <c r="BV979" s="155"/>
      <c r="BW979" s="155"/>
      <c r="BX979" s="155"/>
      <c r="BY979" s="155"/>
      <c r="BZ979" s="155"/>
      <c r="CA979" s="155"/>
      <c r="CB979" s="155"/>
      <c r="CC979" s="155"/>
      <c r="CD979" s="155"/>
      <c r="CE979" s="155"/>
      <c r="CF979" s="155"/>
      <c r="CG979" s="155"/>
      <c r="CH979" s="155"/>
      <c r="CI979" s="10"/>
    </row>
    <row r="980" spans="1:87" x14ac:dyDescent="0.2">
      <c r="A980" s="8"/>
      <c r="B980" s="218"/>
      <c r="C980" s="218"/>
      <c r="D980" s="155"/>
      <c r="E980" s="155"/>
      <c r="F980" s="155"/>
      <c r="G980" s="155"/>
      <c r="H980" s="230"/>
      <c r="I980" s="257"/>
      <c r="J980" s="257"/>
      <c r="K980" s="218"/>
      <c r="L980" s="218"/>
      <c r="M980" s="247"/>
      <c r="N980" s="247"/>
      <c r="O980" s="247"/>
      <c r="P980" s="247"/>
      <c r="Q980" s="218"/>
      <c r="R980" s="155"/>
      <c r="S980" s="155"/>
      <c r="T980" s="155"/>
      <c r="U980" s="155"/>
      <c r="V980" s="155"/>
      <c r="W980" s="155"/>
      <c r="X980" s="155"/>
      <c r="Y980" s="155"/>
      <c r="Z980" s="155"/>
      <c r="AA980" s="155"/>
      <c r="AB980" s="155"/>
      <c r="AC980" s="155"/>
      <c r="AD980" s="155"/>
      <c r="AE980" s="155"/>
      <c r="AF980" s="155"/>
      <c r="AG980" s="155"/>
      <c r="AH980" s="155"/>
      <c r="AI980" s="155"/>
      <c r="AJ980" s="155"/>
      <c r="AK980" s="155"/>
      <c r="AL980" s="155"/>
      <c r="AM980" s="155"/>
      <c r="AN980" s="155"/>
      <c r="AO980" s="155"/>
      <c r="AP980" s="155"/>
      <c r="AQ980" s="155"/>
      <c r="AR980" s="155"/>
      <c r="AS980" s="155"/>
      <c r="AT980" s="155"/>
      <c r="AU980" s="155"/>
      <c r="AV980" s="155"/>
      <c r="AW980" s="155"/>
      <c r="AX980" s="155"/>
      <c r="AY980" s="155"/>
      <c r="AZ980" s="155"/>
      <c r="BA980" s="155"/>
      <c r="BB980" s="155"/>
      <c r="BC980" s="155"/>
      <c r="BD980" s="155"/>
      <c r="BE980" s="155"/>
      <c r="BF980" s="155"/>
      <c r="BG980" s="155"/>
      <c r="BH980" s="155"/>
      <c r="BI980" s="155"/>
      <c r="BJ980" s="155"/>
      <c r="BK980" s="155"/>
      <c r="BL980" s="155"/>
      <c r="BM980" s="155"/>
      <c r="BN980" s="155"/>
      <c r="BO980" s="155"/>
      <c r="BP980" s="155"/>
      <c r="BQ980" s="155"/>
      <c r="BR980" s="155"/>
      <c r="BS980" s="155"/>
      <c r="BT980" s="155"/>
      <c r="BU980" s="155"/>
      <c r="BV980" s="155"/>
      <c r="BW980" s="155"/>
      <c r="BX980" s="155"/>
      <c r="BY980" s="155"/>
      <c r="BZ980" s="155"/>
      <c r="CA980" s="155"/>
      <c r="CB980" s="155"/>
      <c r="CC980" s="155"/>
      <c r="CD980" s="155"/>
      <c r="CE980" s="155"/>
      <c r="CF980" s="155"/>
      <c r="CG980" s="155"/>
      <c r="CH980" s="155"/>
      <c r="CI980" s="10"/>
    </row>
    <row r="981" spans="1:87" x14ac:dyDescent="0.2">
      <c r="A981" s="8"/>
      <c r="B981" s="218"/>
      <c r="C981" s="218"/>
      <c r="D981" s="155"/>
      <c r="E981" s="155"/>
      <c r="F981" s="155"/>
      <c r="G981" s="155"/>
      <c r="H981" s="230"/>
      <c r="I981" s="257"/>
      <c r="J981" s="257"/>
      <c r="K981" s="218"/>
      <c r="L981" s="218"/>
      <c r="M981" s="247"/>
      <c r="N981" s="247"/>
      <c r="O981" s="247"/>
      <c r="P981" s="247"/>
      <c r="Q981" s="218"/>
      <c r="R981" s="155"/>
      <c r="S981" s="155"/>
      <c r="T981" s="155"/>
      <c r="U981" s="155"/>
      <c r="V981" s="155"/>
      <c r="W981" s="155"/>
      <c r="X981" s="155"/>
      <c r="Y981" s="155"/>
      <c r="Z981" s="155"/>
      <c r="AA981" s="155"/>
      <c r="AB981" s="155"/>
      <c r="AC981" s="155"/>
      <c r="AD981" s="155"/>
      <c r="AE981" s="155"/>
      <c r="AF981" s="155"/>
      <c r="AG981" s="155"/>
      <c r="AH981" s="155"/>
      <c r="AI981" s="155"/>
      <c r="AJ981" s="155"/>
      <c r="AK981" s="155"/>
      <c r="AL981" s="155"/>
      <c r="AM981" s="155"/>
      <c r="AN981" s="155"/>
      <c r="AO981" s="155"/>
      <c r="AP981" s="155"/>
      <c r="AQ981" s="155"/>
      <c r="AR981" s="155"/>
      <c r="AS981" s="155"/>
      <c r="AT981" s="155"/>
      <c r="AU981" s="155"/>
      <c r="AV981" s="155"/>
      <c r="AW981" s="155"/>
      <c r="AX981" s="155"/>
      <c r="AY981" s="155"/>
      <c r="AZ981" s="155"/>
      <c r="BA981" s="155"/>
      <c r="BB981" s="155"/>
      <c r="BC981" s="155"/>
      <c r="BD981" s="155"/>
      <c r="BE981" s="155"/>
      <c r="BF981" s="155"/>
      <c r="BG981" s="155"/>
      <c r="BH981" s="155"/>
      <c r="BI981" s="155"/>
      <c r="BJ981" s="155"/>
      <c r="BK981" s="155"/>
      <c r="BL981" s="155"/>
      <c r="BM981" s="155"/>
      <c r="BN981" s="155"/>
      <c r="BO981" s="155"/>
      <c r="BP981" s="155"/>
      <c r="BQ981" s="155"/>
      <c r="BR981" s="155"/>
      <c r="BS981" s="155"/>
      <c r="BT981" s="155"/>
      <c r="BU981" s="155"/>
      <c r="BV981" s="155"/>
      <c r="BW981" s="155"/>
      <c r="BX981" s="155"/>
      <c r="BY981" s="155"/>
      <c r="BZ981" s="155"/>
      <c r="CA981" s="155"/>
      <c r="CB981" s="155"/>
      <c r="CC981" s="155"/>
      <c r="CD981" s="155"/>
      <c r="CE981" s="155"/>
      <c r="CF981" s="155"/>
      <c r="CG981" s="155"/>
      <c r="CH981" s="155"/>
      <c r="CI981" s="10"/>
    </row>
    <row r="982" spans="1:87" x14ac:dyDescent="0.2">
      <c r="A982" s="8"/>
      <c r="B982" s="218"/>
      <c r="C982" s="218"/>
      <c r="D982" s="155"/>
      <c r="E982" s="155"/>
      <c r="F982" s="155"/>
      <c r="G982" s="155"/>
      <c r="H982" s="230"/>
      <c r="I982" s="257"/>
      <c r="J982" s="257"/>
      <c r="K982" s="218"/>
      <c r="L982" s="218"/>
      <c r="M982" s="247"/>
      <c r="N982" s="247"/>
      <c r="O982" s="247"/>
      <c r="P982" s="247"/>
      <c r="Q982" s="218"/>
      <c r="R982" s="155"/>
      <c r="S982" s="155"/>
      <c r="T982" s="155"/>
      <c r="U982" s="155"/>
      <c r="V982" s="155"/>
      <c r="W982" s="155"/>
      <c r="X982" s="155"/>
      <c r="Y982" s="155"/>
      <c r="Z982" s="155"/>
      <c r="AA982" s="155"/>
      <c r="AB982" s="155"/>
      <c r="AC982" s="155"/>
      <c r="AD982" s="155"/>
      <c r="AE982" s="155"/>
      <c r="AF982" s="155"/>
      <c r="AG982" s="155"/>
      <c r="AH982" s="155"/>
      <c r="AI982" s="155"/>
      <c r="AJ982" s="155"/>
      <c r="AK982" s="155"/>
      <c r="AL982" s="155"/>
      <c r="AM982" s="155"/>
      <c r="AN982" s="155"/>
      <c r="AO982" s="155"/>
      <c r="AP982" s="155"/>
      <c r="AQ982" s="155"/>
      <c r="AR982" s="155"/>
      <c r="AS982" s="155"/>
      <c r="AT982" s="155"/>
      <c r="AU982" s="155"/>
      <c r="AV982" s="155"/>
      <c r="AW982" s="155"/>
      <c r="AX982" s="155"/>
      <c r="AY982" s="155"/>
      <c r="AZ982" s="155"/>
      <c r="BA982" s="155"/>
      <c r="BB982" s="155"/>
      <c r="BC982" s="155"/>
      <c r="BD982" s="155"/>
      <c r="BE982" s="155"/>
      <c r="BF982" s="155"/>
      <c r="BG982" s="155"/>
      <c r="BH982" s="155"/>
      <c r="BI982" s="155"/>
      <c r="BJ982" s="155"/>
      <c r="BK982" s="155"/>
      <c r="BL982" s="155"/>
      <c r="BM982" s="155"/>
      <c r="BN982" s="155"/>
      <c r="BO982" s="155"/>
      <c r="BP982" s="155"/>
      <c r="BQ982" s="155"/>
      <c r="BR982" s="155"/>
      <c r="BS982" s="155"/>
      <c r="BT982" s="155"/>
      <c r="BU982" s="155"/>
      <c r="BV982" s="155"/>
      <c r="BW982" s="155"/>
      <c r="BX982" s="155"/>
      <c r="BY982" s="155"/>
      <c r="BZ982" s="155"/>
      <c r="CA982" s="155"/>
      <c r="CB982" s="155"/>
      <c r="CC982" s="155"/>
      <c r="CD982" s="155"/>
      <c r="CE982" s="155"/>
      <c r="CF982" s="155"/>
      <c r="CG982" s="155"/>
      <c r="CH982" s="155"/>
      <c r="CI982" s="10"/>
    </row>
    <row r="983" spans="1:87" x14ac:dyDescent="0.2">
      <c r="A983" s="8"/>
      <c r="B983" s="218"/>
      <c r="C983" s="218"/>
      <c r="D983" s="155"/>
      <c r="E983" s="155"/>
      <c r="F983" s="155"/>
      <c r="G983" s="155"/>
      <c r="H983" s="230"/>
      <c r="I983" s="257"/>
      <c r="J983" s="257"/>
      <c r="K983" s="218"/>
      <c r="L983" s="218"/>
      <c r="M983" s="247"/>
      <c r="N983" s="247"/>
      <c r="O983" s="247"/>
      <c r="P983" s="247"/>
      <c r="Q983" s="218"/>
      <c r="R983" s="155"/>
      <c r="S983" s="155"/>
      <c r="T983" s="155"/>
      <c r="U983" s="155"/>
      <c r="V983" s="155"/>
      <c r="W983" s="155"/>
      <c r="X983" s="155"/>
      <c r="Y983" s="155"/>
      <c r="Z983" s="155"/>
      <c r="AA983" s="155"/>
      <c r="AB983" s="155"/>
      <c r="AC983" s="155"/>
      <c r="AD983" s="155"/>
      <c r="AE983" s="155"/>
      <c r="AF983" s="155"/>
      <c r="AG983" s="155"/>
      <c r="AH983" s="155"/>
      <c r="AI983" s="155"/>
      <c r="AJ983" s="155"/>
      <c r="AK983" s="155"/>
      <c r="AL983" s="155"/>
      <c r="AM983" s="155"/>
      <c r="AN983" s="155"/>
      <c r="AO983" s="155"/>
      <c r="AP983" s="155"/>
      <c r="AQ983" s="155"/>
      <c r="AR983" s="155"/>
      <c r="AS983" s="155"/>
      <c r="AT983" s="155"/>
      <c r="AU983" s="155"/>
      <c r="AV983" s="155"/>
      <c r="AW983" s="155"/>
      <c r="AX983" s="155"/>
      <c r="AY983" s="155"/>
      <c r="AZ983" s="155"/>
      <c r="BA983" s="155"/>
      <c r="BB983" s="155"/>
      <c r="BC983" s="155"/>
      <c r="BD983" s="155"/>
      <c r="BE983" s="155"/>
      <c r="BF983" s="155"/>
      <c r="BG983" s="155"/>
      <c r="BH983" s="155"/>
      <c r="BI983" s="155"/>
      <c r="BJ983" s="155"/>
      <c r="BK983" s="155"/>
      <c r="BL983" s="155"/>
      <c r="BM983" s="155"/>
      <c r="BN983" s="155"/>
      <c r="BO983" s="155"/>
      <c r="BP983" s="155"/>
      <c r="BQ983" s="155"/>
      <c r="BR983" s="155"/>
      <c r="BS983" s="155"/>
      <c r="BT983" s="155"/>
      <c r="BU983" s="155"/>
      <c r="BV983" s="155"/>
      <c r="BW983" s="155"/>
      <c r="BX983" s="155"/>
      <c r="BY983" s="155"/>
      <c r="BZ983" s="155"/>
      <c r="CA983" s="155"/>
      <c r="CB983" s="155"/>
      <c r="CC983" s="155"/>
      <c r="CD983" s="155"/>
      <c r="CE983" s="155"/>
      <c r="CF983" s="155"/>
      <c r="CG983" s="155"/>
      <c r="CH983" s="155"/>
      <c r="CI983" s="10"/>
    </row>
    <row r="984" spans="1:87" x14ac:dyDescent="0.2">
      <c r="A984" s="8"/>
      <c r="B984" s="218"/>
      <c r="C984" s="218"/>
      <c r="D984" s="155"/>
      <c r="E984" s="155"/>
      <c r="F984" s="155"/>
      <c r="G984" s="155"/>
      <c r="H984" s="230"/>
      <c r="I984" s="257"/>
      <c r="J984" s="257"/>
      <c r="K984" s="218"/>
      <c r="L984" s="218"/>
      <c r="M984" s="247"/>
      <c r="N984" s="247"/>
      <c r="O984" s="247"/>
      <c r="P984" s="247"/>
      <c r="Q984" s="218"/>
      <c r="R984" s="155"/>
      <c r="S984" s="155"/>
      <c r="T984" s="155"/>
      <c r="U984" s="155"/>
      <c r="V984" s="155"/>
      <c r="W984" s="155"/>
      <c r="X984" s="155"/>
      <c r="Y984" s="155"/>
      <c r="Z984" s="155"/>
      <c r="AA984" s="155"/>
      <c r="AB984" s="155"/>
      <c r="AC984" s="155"/>
      <c r="AD984" s="155"/>
      <c r="AE984" s="155"/>
      <c r="AF984" s="155"/>
      <c r="AG984" s="155"/>
      <c r="AH984" s="155"/>
      <c r="AI984" s="155"/>
      <c r="AJ984" s="155"/>
      <c r="AK984" s="155"/>
      <c r="AL984" s="155"/>
      <c r="AM984" s="155"/>
      <c r="AN984" s="155"/>
      <c r="AO984" s="155"/>
      <c r="AP984" s="155"/>
      <c r="AQ984" s="155"/>
      <c r="AR984" s="155"/>
      <c r="AS984" s="155"/>
      <c r="AT984" s="155"/>
      <c r="AU984" s="155"/>
      <c r="AV984" s="155"/>
      <c r="AW984" s="155"/>
      <c r="AX984" s="155"/>
      <c r="AY984" s="155"/>
      <c r="AZ984" s="155"/>
      <c r="BA984" s="155"/>
      <c r="BB984" s="155"/>
      <c r="BC984" s="155"/>
      <c r="BD984" s="155"/>
      <c r="BE984" s="155"/>
      <c r="BF984" s="155"/>
      <c r="BG984" s="155"/>
      <c r="BH984" s="155"/>
      <c r="BI984" s="155"/>
      <c r="BJ984" s="155"/>
      <c r="BK984" s="155"/>
      <c r="BL984" s="155"/>
      <c r="BM984" s="155"/>
      <c r="BN984" s="155"/>
      <c r="BO984" s="155"/>
      <c r="BP984" s="155"/>
      <c r="BQ984" s="155"/>
      <c r="BR984" s="155"/>
      <c r="BS984" s="155"/>
      <c r="BT984" s="155"/>
      <c r="BU984" s="155"/>
      <c r="BV984" s="155"/>
      <c r="BW984" s="155"/>
      <c r="BX984" s="155"/>
      <c r="BY984" s="155"/>
      <c r="BZ984" s="155"/>
      <c r="CA984" s="155"/>
      <c r="CB984" s="155"/>
      <c r="CC984" s="155"/>
      <c r="CD984" s="155"/>
      <c r="CE984" s="155"/>
      <c r="CF984" s="155"/>
      <c r="CG984" s="155"/>
      <c r="CH984" s="155"/>
      <c r="CI984" s="10"/>
    </row>
    <row r="985" spans="1:87" x14ac:dyDescent="0.2">
      <c r="A985" s="8"/>
      <c r="B985" s="218"/>
      <c r="C985" s="218"/>
      <c r="D985" s="155"/>
      <c r="E985" s="155"/>
      <c r="F985" s="155"/>
      <c r="G985" s="155"/>
      <c r="H985" s="230"/>
      <c r="I985" s="257"/>
      <c r="J985" s="257"/>
      <c r="K985" s="218"/>
      <c r="L985" s="218"/>
      <c r="M985" s="247"/>
      <c r="N985" s="247"/>
      <c r="O985" s="247"/>
      <c r="P985" s="247"/>
      <c r="Q985" s="218"/>
      <c r="R985" s="155"/>
      <c r="S985" s="155"/>
      <c r="T985" s="155"/>
      <c r="U985" s="155"/>
      <c r="V985" s="155"/>
      <c r="W985" s="155"/>
      <c r="X985" s="155"/>
      <c r="Y985" s="155"/>
      <c r="Z985" s="155"/>
      <c r="AA985" s="155"/>
      <c r="AB985" s="155"/>
      <c r="AC985" s="155"/>
      <c r="AD985" s="155"/>
      <c r="AE985" s="155"/>
      <c r="AF985" s="155"/>
      <c r="AG985" s="155"/>
      <c r="AH985" s="155"/>
      <c r="AI985" s="155"/>
      <c r="AJ985" s="155"/>
      <c r="AK985" s="155"/>
      <c r="AL985" s="155"/>
      <c r="AM985" s="155"/>
      <c r="AN985" s="155"/>
      <c r="AO985" s="155"/>
      <c r="AP985" s="155"/>
      <c r="AQ985" s="155"/>
      <c r="AR985" s="155"/>
      <c r="AS985" s="155"/>
      <c r="AT985" s="155"/>
      <c r="AU985" s="155"/>
      <c r="AV985" s="155"/>
      <c r="AW985" s="155"/>
      <c r="AX985" s="155"/>
      <c r="AY985" s="155"/>
      <c r="AZ985" s="155"/>
      <c r="BA985" s="155"/>
      <c r="BB985" s="155"/>
      <c r="BC985" s="155"/>
      <c r="BD985" s="155"/>
      <c r="BE985" s="155"/>
      <c r="BF985" s="155"/>
      <c r="BG985" s="155"/>
      <c r="BH985" s="155"/>
      <c r="BI985" s="155"/>
      <c r="BJ985" s="155"/>
      <c r="BK985" s="155"/>
      <c r="BL985" s="155"/>
      <c r="BM985" s="155"/>
      <c r="BN985" s="155"/>
      <c r="BO985" s="155"/>
      <c r="BP985" s="155"/>
      <c r="BQ985" s="155"/>
      <c r="BR985" s="155"/>
      <c r="BS985" s="155"/>
      <c r="BT985" s="155"/>
      <c r="BU985" s="155"/>
      <c r="BV985" s="155"/>
      <c r="BW985" s="155"/>
      <c r="BX985" s="155"/>
      <c r="BY985" s="155"/>
      <c r="BZ985" s="155"/>
      <c r="CA985" s="155"/>
      <c r="CB985" s="155"/>
      <c r="CC985" s="155"/>
      <c r="CD985" s="155"/>
      <c r="CE985" s="155"/>
      <c r="CF985" s="155"/>
      <c r="CG985" s="155"/>
      <c r="CH985" s="155"/>
      <c r="CI985" s="10"/>
    </row>
    <row r="986" spans="1:87" x14ac:dyDescent="0.2">
      <c r="A986" s="8"/>
      <c r="B986" s="218"/>
      <c r="C986" s="218"/>
      <c r="D986" s="155"/>
      <c r="E986" s="155"/>
      <c r="F986" s="155"/>
      <c r="G986" s="155"/>
      <c r="H986" s="230"/>
      <c r="I986" s="257"/>
      <c r="J986" s="257"/>
      <c r="K986" s="218"/>
      <c r="L986" s="218"/>
      <c r="M986" s="247"/>
      <c r="N986" s="247"/>
      <c r="O986" s="247"/>
      <c r="P986" s="247"/>
      <c r="Q986" s="218"/>
      <c r="R986" s="155"/>
      <c r="S986" s="155"/>
      <c r="T986" s="155"/>
      <c r="U986" s="155"/>
      <c r="V986" s="155"/>
      <c r="W986" s="155"/>
      <c r="X986" s="155"/>
      <c r="Y986" s="155"/>
      <c r="Z986" s="155"/>
      <c r="AA986" s="155"/>
      <c r="AB986" s="155"/>
      <c r="AC986" s="155"/>
      <c r="AD986" s="155"/>
      <c r="AE986" s="155"/>
      <c r="AF986" s="155"/>
      <c r="AG986" s="155"/>
      <c r="AH986" s="155"/>
      <c r="AI986" s="155"/>
      <c r="AJ986" s="155"/>
      <c r="AK986" s="155"/>
      <c r="AL986" s="155"/>
      <c r="AM986" s="155"/>
      <c r="AN986" s="155"/>
      <c r="AO986" s="155"/>
      <c r="AP986" s="155"/>
      <c r="AQ986" s="155"/>
      <c r="AR986" s="155"/>
      <c r="AS986" s="155"/>
      <c r="AT986" s="155"/>
      <c r="AU986" s="155"/>
      <c r="AV986" s="155"/>
      <c r="AW986" s="155"/>
      <c r="AX986" s="155"/>
      <c r="AY986" s="155"/>
      <c r="AZ986" s="155"/>
      <c r="BA986" s="155"/>
      <c r="BB986" s="155"/>
      <c r="BC986" s="155"/>
      <c r="BD986" s="155"/>
      <c r="BE986" s="155"/>
      <c r="BF986" s="155"/>
      <c r="BG986" s="155"/>
      <c r="BH986" s="155"/>
      <c r="BI986" s="155"/>
      <c r="BJ986" s="155"/>
      <c r="BK986" s="155"/>
      <c r="BL986" s="155"/>
      <c r="BM986" s="155"/>
      <c r="BN986" s="155"/>
      <c r="BO986" s="155"/>
      <c r="BP986" s="155"/>
      <c r="BQ986" s="155"/>
      <c r="BR986" s="155"/>
      <c r="BS986" s="155"/>
      <c r="BT986" s="155"/>
      <c r="BU986" s="155"/>
      <c r="BV986" s="155"/>
      <c r="BW986" s="155"/>
      <c r="BX986" s="155"/>
      <c r="BY986" s="155"/>
      <c r="BZ986" s="155"/>
      <c r="CA986" s="155"/>
      <c r="CB986" s="155"/>
      <c r="CC986" s="155"/>
      <c r="CD986" s="155"/>
      <c r="CE986" s="155"/>
      <c r="CF986" s="155"/>
      <c r="CG986" s="155"/>
      <c r="CH986" s="155"/>
      <c r="CI986" s="10"/>
    </row>
    <row r="987" spans="1:87" x14ac:dyDescent="0.2">
      <c r="A987" s="8"/>
      <c r="B987" s="218"/>
      <c r="C987" s="218"/>
      <c r="D987" s="155"/>
      <c r="E987" s="155"/>
      <c r="F987" s="155"/>
      <c r="G987" s="155"/>
      <c r="H987" s="230"/>
      <c r="I987" s="257"/>
      <c r="J987" s="257"/>
      <c r="K987" s="218"/>
      <c r="L987" s="218"/>
      <c r="M987" s="247"/>
      <c r="N987" s="247"/>
      <c r="O987" s="247"/>
      <c r="P987" s="247"/>
      <c r="Q987" s="218"/>
      <c r="R987" s="155"/>
      <c r="S987" s="155"/>
      <c r="T987" s="155"/>
      <c r="U987" s="155"/>
      <c r="V987" s="155"/>
      <c r="W987" s="155"/>
      <c r="X987" s="155"/>
      <c r="Y987" s="155"/>
      <c r="Z987" s="155"/>
      <c r="AA987" s="155"/>
      <c r="AB987" s="155"/>
      <c r="AC987" s="155"/>
      <c r="AD987" s="155"/>
      <c r="AE987" s="155"/>
      <c r="AF987" s="155"/>
      <c r="AG987" s="155"/>
      <c r="AH987" s="155"/>
      <c r="AI987" s="155"/>
      <c r="AJ987" s="155"/>
      <c r="AK987" s="155"/>
      <c r="AL987" s="155"/>
      <c r="AM987" s="155"/>
      <c r="AN987" s="155"/>
      <c r="AO987" s="155"/>
      <c r="AP987" s="155"/>
      <c r="AQ987" s="155"/>
      <c r="AR987" s="155"/>
      <c r="AS987" s="155"/>
      <c r="AT987" s="155"/>
      <c r="AU987" s="155"/>
      <c r="AV987" s="155"/>
      <c r="AW987" s="155"/>
      <c r="AX987" s="155"/>
      <c r="AY987" s="155"/>
      <c r="AZ987" s="155"/>
      <c r="BA987" s="155"/>
      <c r="BB987" s="155"/>
      <c r="BC987" s="155"/>
      <c r="BD987" s="155"/>
      <c r="BE987" s="155"/>
      <c r="BF987" s="155"/>
      <c r="BG987" s="155"/>
      <c r="BH987" s="155"/>
      <c r="BI987" s="155"/>
      <c r="BJ987" s="155"/>
      <c r="BK987" s="155"/>
      <c r="BL987" s="155"/>
      <c r="BM987" s="155"/>
      <c r="BN987" s="155"/>
      <c r="BO987" s="155"/>
      <c r="BP987" s="155"/>
      <c r="BQ987" s="155"/>
      <c r="BR987" s="155"/>
      <c r="BS987" s="155"/>
      <c r="BT987" s="155"/>
      <c r="BU987" s="155"/>
      <c r="BV987" s="155"/>
      <c r="BW987" s="155"/>
      <c r="BX987" s="155"/>
      <c r="BY987" s="155"/>
      <c r="BZ987" s="155"/>
      <c r="CA987" s="155"/>
      <c r="CB987" s="155"/>
      <c r="CC987" s="155"/>
      <c r="CD987" s="155"/>
      <c r="CE987" s="155"/>
      <c r="CF987" s="155"/>
      <c r="CG987" s="155"/>
      <c r="CH987" s="155"/>
      <c r="CI987" s="10"/>
    </row>
    <row r="988" spans="1:87" x14ac:dyDescent="0.2">
      <c r="A988" s="8"/>
      <c r="B988" s="218"/>
      <c r="C988" s="218"/>
      <c r="D988" s="155"/>
      <c r="E988" s="155"/>
      <c r="F988" s="155"/>
      <c r="G988" s="155"/>
      <c r="H988" s="230"/>
      <c r="I988" s="257"/>
      <c r="J988" s="257"/>
      <c r="K988" s="218"/>
      <c r="L988" s="218"/>
      <c r="M988" s="247"/>
      <c r="N988" s="247"/>
      <c r="O988" s="247"/>
      <c r="P988" s="247"/>
      <c r="Q988" s="218"/>
      <c r="R988" s="155"/>
      <c r="S988" s="155"/>
      <c r="T988" s="155"/>
      <c r="U988" s="155"/>
      <c r="V988" s="155"/>
      <c r="W988" s="155"/>
      <c r="X988" s="155"/>
      <c r="Y988" s="155"/>
      <c r="Z988" s="155"/>
      <c r="AA988" s="155"/>
      <c r="AB988" s="155"/>
      <c r="AC988" s="155"/>
      <c r="AD988" s="155"/>
      <c r="AE988" s="155"/>
      <c r="AF988" s="155"/>
      <c r="AG988" s="155"/>
      <c r="AH988" s="155"/>
      <c r="AI988" s="155"/>
      <c r="AJ988" s="155"/>
      <c r="AK988" s="155"/>
      <c r="AL988" s="155"/>
      <c r="AM988" s="155"/>
      <c r="AN988" s="155"/>
      <c r="AO988" s="155"/>
      <c r="AP988" s="155"/>
      <c r="AQ988" s="155"/>
      <c r="AR988" s="155"/>
      <c r="AS988" s="155"/>
      <c r="AT988" s="155"/>
      <c r="AU988" s="155"/>
      <c r="AV988" s="155"/>
      <c r="AW988" s="155"/>
      <c r="AX988" s="155"/>
      <c r="AY988" s="155"/>
      <c r="AZ988" s="155"/>
      <c r="BA988" s="155"/>
      <c r="BB988" s="155"/>
      <c r="BC988" s="155"/>
      <c r="BD988" s="155"/>
      <c r="BE988" s="155"/>
      <c r="BF988" s="155"/>
      <c r="BG988" s="155"/>
      <c r="BH988" s="155"/>
      <c r="BI988" s="155"/>
      <c r="BJ988" s="155"/>
      <c r="BK988" s="155"/>
      <c r="BL988" s="155"/>
      <c r="BM988" s="155"/>
      <c r="BN988" s="155"/>
      <c r="BO988" s="155"/>
      <c r="BP988" s="155"/>
      <c r="BQ988" s="155"/>
      <c r="BR988" s="155"/>
      <c r="BS988" s="155"/>
      <c r="BT988" s="155"/>
      <c r="BU988" s="155"/>
      <c r="BV988" s="155"/>
      <c r="BW988" s="155"/>
      <c r="BX988" s="155"/>
      <c r="BY988" s="155"/>
      <c r="BZ988" s="155"/>
      <c r="CA988" s="155"/>
      <c r="CB988" s="155"/>
      <c r="CC988" s="155"/>
      <c r="CD988" s="155"/>
      <c r="CE988" s="155"/>
      <c r="CF988" s="155"/>
      <c r="CG988" s="155"/>
      <c r="CH988" s="155"/>
      <c r="CI988" s="10"/>
    </row>
    <row r="989" spans="1:87" x14ac:dyDescent="0.2">
      <c r="A989" s="8"/>
      <c r="B989" s="218"/>
      <c r="C989" s="218"/>
      <c r="D989" s="155"/>
      <c r="E989" s="155"/>
      <c r="F989" s="155"/>
      <c r="G989" s="155"/>
      <c r="H989" s="230"/>
      <c r="I989" s="257"/>
      <c r="J989" s="257"/>
      <c r="K989" s="218"/>
      <c r="L989" s="218"/>
      <c r="M989" s="247"/>
      <c r="N989" s="247"/>
      <c r="O989" s="247"/>
      <c r="P989" s="247"/>
      <c r="Q989" s="218"/>
      <c r="R989" s="155"/>
      <c r="S989" s="155"/>
      <c r="T989" s="155"/>
      <c r="U989" s="155"/>
      <c r="V989" s="155"/>
      <c r="W989" s="155"/>
      <c r="X989" s="155"/>
      <c r="Y989" s="155"/>
      <c r="Z989" s="155"/>
      <c r="AA989" s="155"/>
      <c r="AB989" s="155"/>
      <c r="AC989" s="155"/>
      <c r="AD989" s="155"/>
      <c r="AE989" s="155"/>
      <c r="AF989" s="155"/>
      <c r="AG989" s="155"/>
      <c r="AH989" s="155"/>
      <c r="AI989" s="155"/>
      <c r="AJ989" s="155"/>
      <c r="AK989" s="155"/>
      <c r="AL989" s="155"/>
      <c r="AM989" s="155"/>
      <c r="AN989" s="155"/>
      <c r="AO989" s="155"/>
      <c r="AP989" s="155"/>
      <c r="AQ989" s="155"/>
      <c r="AR989" s="155"/>
      <c r="AS989" s="155"/>
      <c r="AT989" s="155"/>
      <c r="AU989" s="155"/>
      <c r="AV989" s="155"/>
      <c r="AW989" s="155"/>
      <c r="AX989" s="155"/>
      <c r="AY989" s="155"/>
      <c r="AZ989" s="155"/>
      <c r="BA989" s="155"/>
      <c r="BB989" s="155"/>
      <c r="BC989" s="155"/>
      <c r="BD989" s="155"/>
      <c r="BE989" s="155"/>
      <c r="BF989" s="155"/>
      <c r="BG989" s="155"/>
      <c r="BH989" s="155"/>
      <c r="BI989" s="155"/>
      <c r="BJ989" s="155"/>
      <c r="BK989" s="155"/>
      <c r="BL989" s="155"/>
      <c r="BM989" s="155"/>
      <c r="BN989" s="155"/>
      <c r="BO989" s="155"/>
      <c r="BP989" s="155"/>
      <c r="BQ989" s="155"/>
      <c r="BR989" s="155"/>
      <c r="BS989" s="155"/>
      <c r="BT989" s="155"/>
      <c r="BU989" s="155"/>
      <c r="BV989" s="155"/>
      <c r="BW989" s="155"/>
      <c r="BX989" s="155"/>
      <c r="BY989" s="155"/>
      <c r="BZ989" s="155"/>
      <c r="CA989" s="155"/>
      <c r="CB989" s="155"/>
      <c r="CC989" s="155"/>
      <c r="CD989" s="155"/>
      <c r="CE989" s="155"/>
      <c r="CF989" s="155"/>
      <c r="CG989" s="155"/>
      <c r="CH989" s="155"/>
      <c r="CI989" s="10"/>
    </row>
    <row r="990" spans="1:87" x14ac:dyDescent="0.2">
      <c r="A990" s="8"/>
      <c r="B990" s="218"/>
      <c r="C990" s="218"/>
      <c r="D990" s="155"/>
      <c r="E990" s="155"/>
      <c r="F990" s="155"/>
      <c r="G990" s="155"/>
      <c r="H990" s="230"/>
      <c r="I990" s="257"/>
      <c r="J990" s="257"/>
      <c r="K990" s="218"/>
      <c r="L990" s="218"/>
      <c r="M990" s="247"/>
      <c r="N990" s="247"/>
      <c r="O990" s="247"/>
      <c r="P990" s="247"/>
      <c r="Q990" s="218"/>
      <c r="R990" s="155"/>
      <c r="S990" s="155"/>
      <c r="T990" s="155"/>
      <c r="U990" s="155"/>
      <c r="V990" s="155"/>
      <c r="W990" s="155"/>
      <c r="X990" s="155"/>
      <c r="Y990" s="155"/>
      <c r="Z990" s="155"/>
      <c r="AA990" s="155"/>
      <c r="AB990" s="155"/>
      <c r="AC990" s="155"/>
      <c r="AD990" s="155"/>
      <c r="AE990" s="155"/>
      <c r="AF990" s="155"/>
      <c r="AG990" s="155"/>
      <c r="AH990" s="155"/>
      <c r="AI990" s="155"/>
      <c r="AJ990" s="155"/>
      <c r="AK990" s="155"/>
      <c r="AL990" s="155"/>
      <c r="AM990" s="155"/>
      <c r="AN990" s="155"/>
      <c r="AO990" s="155"/>
      <c r="AP990" s="155"/>
      <c r="AQ990" s="155"/>
      <c r="AR990" s="155"/>
      <c r="AS990" s="155"/>
      <c r="AT990" s="155"/>
      <c r="AU990" s="155"/>
      <c r="AV990" s="155"/>
      <c r="AW990" s="155"/>
      <c r="AX990" s="155"/>
      <c r="AY990" s="155"/>
      <c r="AZ990" s="155"/>
      <c r="BA990" s="155"/>
      <c r="BB990" s="155"/>
      <c r="BC990" s="155"/>
      <c r="BD990" s="155"/>
      <c r="BE990" s="155"/>
      <c r="BF990" s="155"/>
      <c r="BG990" s="155"/>
      <c r="BH990" s="155"/>
      <c r="BI990" s="155"/>
      <c r="BJ990" s="155"/>
      <c r="BK990" s="155"/>
      <c r="BL990" s="155"/>
      <c r="BM990" s="155"/>
      <c r="BN990" s="155"/>
      <c r="BO990" s="155"/>
      <c r="BP990" s="155"/>
      <c r="BQ990" s="155"/>
      <c r="BR990" s="155"/>
      <c r="BS990" s="155"/>
      <c r="BT990" s="155"/>
      <c r="BU990" s="155"/>
      <c r="BV990" s="155"/>
      <c r="BW990" s="155"/>
      <c r="BX990" s="155"/>
      <c r="BY990" s="155"/>
      <c r="BZ990" s="155"/>
      <c r="CA990" s="155"/>
      <c r="CB990" s="155"/>
      <c r="CC990" s="155"/>
      <c r="CD990" s="155"/>
      <c r="CE990" s="155"/>
      <c r="CF990" s="155"/>
      <c r="CG990" s="155"/>
      <c r="CH990" s="155"/>
      <c r="CI990" s="10"/>
    </row>
    <row r="991" spans="1:87" x14ac:dyDescent="0.2">
      <c r="A991" s="8"/>
      <c r="B991" s="218"/>
      <c r="C991" s="218"/>
      <c r="D991" s="155"/>
      <c r="E991" s="155"/>
      <c r="F991" s="155"/>
      <c r="G991" s="155"/>
      <c r="H991" s="230"/>
      <c r="I991" s="257"/>
      <c r="J991" s="257"/>
      <c r="K991" s="218"/>
      <c r="L991" s="218"/>
      <c r="M991" s="247"/>
      <c r="N991" s="247"/>
      <c r="O991" s="247"/>
      <c r="P991" s="247"/>
      <c r="Q991" s="218"/>
      <c r="R991" s="155"/>
      <c r="S991" s="155"/>
      <c r="T991" s="155"/>
      <c r="U991" s="155"/>
      <c r="V991" s="155"/>
      <c r="W991" s="155"/>
      <c r="X991" s="155"/>
      <c r="Y991" s="155"/>
      <c r="Z991" s="155"/>
      <c r="AA991" s="155"/>
      <c r="AB991" s="155"/>
      <c r="AC991" s="155"/>
      <c r="AD991" s="155"/>
      <c r="AE991" s="155"/>
      <c r="AF991" s="155"/>
      <c r="AG991" s="155"/>
      <c r="AH991" s="155"/>
      <c r="AI991" s="155"/>
      <c r="AJ991" s="155"/>
      <c r="AK991" s="155"/>
      <c r="AL991" s="155"/>
      <c r="AM991" s="155"/>
      <c r="AN991" s="155"/>
      <c r="AO991" s="155"/>
      <c r="AP991" s="155"/>
      <c r="AQ991" s="155"/>
      <c r="AR991" s="155"/>
      <c r="AS991" s="155"/>
      <c r="AT991" s="155"/>
      <c r="AU991" s="155"/>
      <c r="AV991" s="155"/>
      <c r="AW991" s="155"/>
      <c r="AX991" s="155"/>
      <c r="AY991" s="155"/>
      <c r="AZ991" s="155"/>
      <c r="BA991" s="155"/>
      <c r="BB991" s="155"/>
      <c r="BC991" s="155"/>
      <c r="BD991" s="155"/>
      <c r="BE991" s="155"/>
      <c r="BF991" s="155"/>
      <c r="BG991" s="155"/>
      <c r="BH991" s="155"/>
      <c r="BI991" s="155"/>
      <c r="BJ991" s="155"/>
      <c r="BK991" s="155"/>
      <c r="BL991" s="155"/>
      <c r="BM991" s="155"/>
      <c r="BN991" s="155"/>
      <c r="BO991" s="155"/>
      <c r="BP991" s="155"/>
      <c r="BQ991" s="155"/>
      <c r="BR991" s="155"/>
      <c r="BS991" s="155"/>
      <c r="BT991" s="155"/>
      <c r="BU991" s="155"/>
      <c r="BV991" s="155"/>
      <c r="BW991" s="155"/>
      <c r="BX991" s="155"/>
      <c r="BY991" s="155"/>
      <c r="BZ991" s="155"/>
      <c r="CA991" s="155"/>
      <c r="CB991" s="155"/>
      <c r="CC991" s="155"/>
      <c r="CD991" s="155"/>
      <c r="CE991" s="155"/>
      <c r="CF991" s="155"/>
      <c r="CG991" s="155"/>
      <c r="CH991" s="155"/>
      <c r="CI991" s="10"/>
    </row>
    <row r="992" spans="1:87" x14ac:dyDescent="0.2">
      <c r="A992" s="8"/>
      <c r="B992" s="218"/>
      <c r="C992" s="218"/>
      <c r="D992" s="155"/>
      <c r="E992" s="155"/>
      <c r="F992" s="155"/>
      <c r="G992" s="155"/>
      <c r="H992" s="230"/>
      <c r="I992" s="257"/>
      <c r="J992" s="257"/>
      <c r="K992" s="218"/>
      <c r="L992" s="218"/>
      <c r="M992" s="247"/>
      <c r="N992" s="247"/>
      <c r="O992" s="247"/>
      <c r="P992" s="247"/>
      <c r="Q992" s="218"/>
      <c r="R992" s="155"/>
      <c r="S992" s="155"/>
      <c r="T992" s="155"/>
      <c r="U992" s="155"/>
      <c r="V992" s="155"/>
      <c r="W992" s="155"/>
      <c r="X992" s="155"/>
      <c r="Y992" s="155"/>
      <c r="Z992" s="155"/>
      <c r="AA992" s="155"/>
      <c r="AB992" s="155"/>
      <c r="AC992" s="155"/>
      <c r="AD992" s="155"/>
      <c r="AE992" s="155"/>
      <c r="AF992" s="155"/>
      <c r="AG992" s="155"/>
      <c r="AH992" s="155"/>
      <c r="AI992" s="155"/>
      <c r="AJ992" s="155"/>
      <c r="AK992" s="155"/>
      <c r="AL992" s="155"/>
      <c r="AM992" s="155"/>
      <c r="AN992" s="155"/>
      <c r="AO992" s="155"/>
      <c r="AP992" s="155"/>
      <c r="AQ992" s="155"/>
      <c r="AR992" s="155"/>
      <c r="AS992" s="155"/>
      <c r="AT992" s="155"/>
      <c r="AU992" s="155"/>
      <c r="AV992" s="155"/>
      <c r="AW992" s="155"/>
      <c r="AX992" s="155"/>
      <c r="AY992" s="155"/>
      <c r="AZ992" s="155"/>
      <c r="BA992" s="155"/>
      <c r="BB992" s="155"/>
      <c r="BC992" s="155"/>
      <c r="BD992" s="155"/>
      <c r="BE992" s="155"/>
      <c r="BF992" s="155"/>
      <c r="BG992" s="155"/>
      <c r="BH992" s="155"/>
      <c r="BI992" s="155"/>
      <c r="BJ992" s="155"/>
      <c r="BK992" s="155"/>
      <c r="BL992" s="155"/>
      <c r="BM992" s="155"/>
      <c r="BN992" s="155"/>
      <c r="BO992" s="155"/>
      <c r="BP992" s="155"/>
      <c r="BQ992" s="155"/>
      <c r="BR992" s="155"/>
      <c r="BS992" s="155"/>
      <c r="BT992" s="155"/>
      <c r="BU992" s="155"/>
      <c r="BV992" s="155"/>
      <c r="BW992" s="155"/>
      <c r="BX992" s="155"/>
      <c r="BY992" s="155"/>
      <c r="BZ992" s="155"/>
      <c r="CA992" s="155"/>
      <c r="CB992" s="155"/>
      <c r="CC992" s="155"/>
      <c r="CD992" s="155"/>
      <c r="CE992" s="155"/>
      <c r="CF992" s="155"/>
      <c r="CG992" s="155"/>
      <c r="CH992" s="155"/>
      <c r="CI992" s="10"/>
    </row>
    <row r="993" spans="1:87" x14ac:dyDescent="0.2">
      <c r="A993" s="8"/>
      <c r="B993" s="218"/>
      <c r="C993" s="218"/>
      <c r="D993" s="155"/>
      <c r="E993" s="155"/>
      <c r="F993" s="155"/>
      <c r="G993" s="155"/>
      <c r="H993" s="230"/>
      <c r="I993" s="257"/>
      <c r="J993" s="257"/>
      <c r="K993" s="218"/>
      <c r="L993" s="218"/>
      <c r="M993" s="247"/>
      <c r="N993" s="247"/>
      <c r="O993" s="247"/>
      <c r="P993" s="247"/>
      <c r="Q993" s="218"/>
      <c r="R993" s="155"/>
      <c r="S993" s="155"/>
      <c r="T993" s="155"/>
      <c r="U993" s="155"/>
      <c r="V993" s="155"/>
      <c r="W993" s="155"/>
      <c r="X993" s="155"/>
      <c r="Y993" s="155"/>
      <c r="Z993" s="155"/>
      <c r="AA993" s="155"/>
      <c r="AB993" s="155"/>
      <c r="AC993" s="155"/>
      <c r="AD993" s="155"/>
      <c r="AE993" s="155"/>
      <c r="AF993" s="155"/>
      <c r="AG993" s="155"/>
      <c r="AH993" s="155"/>
      <c r="AI993" s="155"/>
      <c r="AJ993" s="155"/>
      <c r="AK993" s="155"/>
      <c r="AL993" s="155"/>
      <c r="AM993" s="155"/>
      <c r="AN993" s="155"/>
      <c r="AO993" s="155"/>
      <c r="AP993" s="155"/>
      <c r="AQ993" s="155"/>
      <c r="AR993" s="155"/>
      <c r="AS993" s="155"/>
      <c r="AT993" s="155"/>
      <c r="AU993" s="155"/>
      <c r="AV993" s="155"/>
      <c r="AW993" s="155"/>
      <c r="AX993" s="155"/>
      <c r="AY993" s="155"/>
      <c r="AZ993" s="155"/>
      <c r="BA993" s="155"/>
      <c r="BB993" s="155"/>
      <c r="BC993" s="155"/>
      <c r="BD993" s="155"/>
      <c r="BE993" s="155"/>
      <c r="BF993" s="155"/>
      <c r="BG993" s="155"/>
      <c r="BH993" s="155"/>
      <c r="BI993" s="155"/>
      <c r="BJ993" s="155"/>
      <c r="BK993" s="155"/>
      <c r="BL993" s="155"/>
      <c r="BM993" s="155"/>
      <c r="BN993" s="155"/>
      <c r="BO993" s="155"/>
      <c r="BP993" s="155"/>
      <c r="BQ993" s="155"/>
      <c r="BR993" s="155"/>
      <c r="BS993" s="155"/>
      <c r="BT993" s="155"/>
      <c r="BU993" s="155"/>
      <c r="BV993" s="155"/>
      <c r="BW993" s="155"/>
      <c r="BX993" s="155"/>
      <c r="BY993" s="155"/>
      <c r="BZ993" s="155"/>
      <c r="CA993" s="155"/>
      <c r="CB993" s="155"/>
      <c r="CC993" s="155"/>
      <c r="CD993" s="155"/>
      <c r="CE993" s="155"/>
      <c r="CF993" s="155"/>
      <c r="CG993" s="155"/>
      <c r="CH993" s="155"/>
      <c r="CI993" s="10"/>
    </row>
    <row r="994" spans="1:87" x14ac:dyDescent="0.2">
      <c r="A994" s="8"/>
      <c r="B994" s="218"/>
      <c r="C994" s="218"/>
      <c r="D994" s="155"/>
      <c r="E994" s="155"/>
      <c r="F994" s="155"/>
      <c r="G994" s="155"/>
      <c r="H994" s="230"/>
      <c r="I994" s="257"/>
      <c r="J994" s="257"/>
      <c r="K994" s="218"/>
      <c r="L994" s="218"/>
      <c r="M994" s="247"/>
      <c r="N994" s="247"/>
      <c r="O994" s="247"/>
      <c r="P994" s="247"/>
      <c r="Q994" s="218"/>
      <c r="R994" s="155"/>
      <c r="S994" s="155"/>
      <c r="T994" s="155"/>
      <c r="U994" s="155"/>
      <c r="V994" s="155"/>
      <c r="W994" s="155"/>
      <c r="X994" s="155"/>
      <c r="Y994" s="155"/>
      <c r="Z994" s="155"/>
      <c r="AA994" s="155"/>
      <c r="AB994" s="155"/>
      <c r="AC994" s="155"/>
      <c r="AD994" s="155"/>
      <c r="AE994" s="155"/>
      <c r="AF994" s="155"/>
      <c r="AG994" s="155"/>
      <c r="AH994" s="155"/>
      <c r="AI994" s="155"/>
      <c r="AJ994" s="155"/>
      <c r="AK994" s="155"/>
      <c r="AL994" s="155"/>
      <c r="AM994" s="155"/>
      <c r="AN994" s="155"/>
      <c r="AO994" s="155"/>
      <c r="AP994" s="155"/>
      <c r="AQ994" s="155"/>
      <c r="AR994" s="155"/>
      <c r="AS994" s="155"/>
      <c r="AT994" s="155"/>
      <c r="AU994" s="155"/>
      <c r="AV994" s="155"/>
      <c r="AW994" s="155"/>
      <c r="AX994" s="155"/>
      <c r="AY994" s="155"/>
      <c r="AZ994" s="155"/>
      <c r="BA994" s="155"/>
      <c r="BB994" s="155"/>
      <c r="BC994" s="155"/>
      <c r="BD994" s="155"/>
      <c r="BE994" s="155"/>
      <c r="BF994" s="155"/>
      <c r="BG994" s="155"/>
      <c r="BH994" s="155"/>
      <c r="BI994" s="155"/>
      <c r="BJ994" s="155"/>
      <c r="BK994" s="155"/>
      <c r="BL994" s="155"/>
      <c r="BM994" s="155"/>
      <c r="BN994" s="155"/>
      <c r="BO994" s="155"/>
      <c r="BP994" s="155"/>
      <c r="BQ994" s="155"/>
      <c r="BR994" s="155"/>
      <c r="BS994" s="155"/>
      <c r="BT994" s="155"/>
      <c r="BU994" s="155"/>
      <c r="BV994" s="155"/>
      <c r="BW994" s="155"/>
      <c r="BX994" s="155"/>
      <c r="BY994" s="155"/>
      <c r="BZ994" s="155"/>
      <c r="CA994" s="155"/>
      <c r="CB994" s="155"/>
      <c r="CC994" s="155"/>
      <c r="CD994" s="155"/>
      <c r="CE994" s="155"/>
      <c r="CF994" s="155"/>
      <c r="CG994" s="155"/>
      <c r="CH994" s="155"/>
      <c r="CI994" s="10"/>
    </row>
    <row r="995" spans="1:87" x14ac:dyDescent="0.2">
      <c r="A995" s="8"/>
      <c r="B995" s="218"/>
      <c r="C995" s="218"/>
      <c r="D995" s="155"/>
      <c r="E995" s="155"/>
      <c r="F995" s="155"/>
      <c r="G995" s="155"/>
      <c r="H995" s="230"/>
      <c r="I995" s="257"/>
      <c r="J995" s="257"/>
      <c r="K995" s="218"/>
      <c r="L995" s="218"/>
      <c r="M995" s="247"/>
      <c r="N995" s="247"/>
      <c r="O995" s="247"/>
      <c r="P995" s="247"/>
      <c r="Q995" s="218"/>
      <c r="R995" s="155"/>
      <c r="S995" s="155"/>
      <c r="T995" s="155"/>
      <c r="U995" s="155"/>
      <c r="V995" s="155"/>
      <c r="W995" s="155"/>
      <c r="X995" s="155"/>
      <c r="Y995" s="155"/>
      <c r="Z995" s="155"/>
      <c r="AA995" s="155"/>
      <c r="AB995" s="155"/>
      <c r="AC995" s="155"/>
      <c r="AD995" s="155"/>
      <c r="AE995" s="155"/>
      <c r="AF995" s="155"/>
      <c r="AG995" s="155"/>
      <c r="AH995" s="155"/>
      <c r="AI995" s="155"/>
      <c r="AJ995" s="155"/>
      <c r="AK995" s="155"/>
      <c r="AL995" s="155"/>
      <c r="AM995" s="155"/>
      <c r="AN995" s="155"/>
      <c r="AO995" s="155"/>
      <c r="AP995" s="155"/>
      <c r="AQ995" s="155"/>
      <c r="AR995" s="155"/>
      <c r="AS995" s="155"/>
      <c r="AT995" s="155"/>
      <c r="AU995" s="155"/>
      <c r="AV995" s="155"/>
      <c r="AW995" s="155"/>
      <c r="AX995" s="155"/>
      <c r="AY995" s="155"/>
      <c r="AZ995" s="155"/>
      <c r="BA995" s="155"/>
      <c r="BB995" s="155"/>
      <c r="BC995" s="155"/>
      <c r="BD995" s="155"/>
      <c r="BE995" s="155"/>
      <c r="BF995" s="155"/>
      <c r="BG995" s="155"/>
      <c r="BH995" s="155"/>
      <c r="BI995" s="155"/>
      <c r="BJ995" s="155"/>
      <c r="BK995" s="155"/>
      <c r="BL995" s="155"/>
      <c r="BM995" s="155"/>
      <c r="BN995" s="155"/>
      <c r="BO995" s="155"/>
      <c r="BP995" s="155"/>
      <c r="BQ995" s="155"/>
      <c r="BR995" s="155"/>
      <c r="BS995" s="155"/>
      <c r="BT995" s="155"/>
      <c r="BU995" s="155"/>
      <c r="BV995" s="155"/>
      <c r="BW995" s="155"/>
      <c r="BX995" s="155"/>
      <c r="BY995" s="155"/>
      <c r="BZ995" s="155"/>
      <c r="CA995" s="155"/>
      <c r="CB995" s="155"/>
      <c r="CC995" s="155"/>
      <c r="CD995" s="155"/>
      <c r="CE995" s="155"/>
      <c r="CF995" s="155"/>
      <c r="CG995" s="155"/>
      <c r="CH995" s="155"/>
      <c r="CI995" s="10"/>
    </row>
    <row r="996" spans="1:87" x14ac:dyDescent="0.2">
      <c r="A996" s="8"/>
      <c r="B996" s="218"/>
      <c r="C996" s="218"/>
      <c r="D996" s="155"/>
      <c r="E996" s="155"/>
      <c r="F996" s="155"/>
      <c r="G996" s="155"/>
      <c r="H996" s="230"/>
      <c r="I996" s="257"/>
      <c r="J996" s="257"/>
      <c r="K996" s="218"/>
      <c r="L996" s="218"/>
      <c r="M996" s="247"/>
      <c r="N996" s="247"/>
      <c r="O996" s="247"/>
      <c r="P996" s="247"/>
      <c r="Q996" s="218"/>
      <c r="R996" s="155"/>
      <c r="S996" s="155"/>
      <c r="T996" s="155"/>
      <c r="U996" s="155"/>
      <c r="V996" s="155"/>
      <c r="W996" s="155"/>
      <c r="X996" s="155"/>
      <c r="Y996" s="155"/>
      <c r="Z996" s="155"/>
      <c r="AA996" s="155"/>
      <c r="AB996" s="155"/>
      <c r="AC996" s="155"/>
      <c r="AD996" s="155"/>
      <c r="AE996" s="155"/>
      <c r="AF996" s="155"/>
      <c r="AG996" s="155"/>
      <c r="AH996" s="155"/>
      <c r="AI996" s="155"/>
      <c r="AJ996" s="155"/>
      <c r="AK996" s="155"/>
      <c r="AL996" s="155"/>
      <c r="AM996" s="155"/>
      <c r="AN996" s="155"/>
      <c r="AO996" s="155"/>
      <c r="AP996" s="155"/>
      <c r="AQ996" s="155"/>
      <c r="AR996" s="155"/>
      <c r="AS996" s="155"/>
      <c r="AT996" s="155"/>
      <c r="AU996" s="155"/>
      <c r="AV996" s="155"/>
      <c r="AW996" s="155"/>
      <c r="AX996" s="155"/>
      <c r="AY996" s="155"/>
      <c r="AZ996" s="155"/>
      <c r="BA996" s="155"/>
      <c r="BB996" s="155"/>
      <c r="BC996" s="155"/>
      <c r="BD996" s="155"/>
      <c r="BE996" s="155"/>
      <c r="BF996" s="155"/>
      <c r="BG996" s="155"/>
      <c r="BH996" s="155"/>
      <c r="BI996" s="155"/>
      <c r="BJ996" s="155"/>
      <c r="BK996" s="155"/>
      <c r="BL996" s="155"/>
      <c r="BM996" s="155"/>
      <c r="BN996" s="155"/>
      <c r="BO996" s="155"/>
      <c r="BP996" s="155"/>
      <c r="BQ996" s="155"/>
      <c r="BR996" s="155"/>
      <c r="BS996" s="155"/>
      <c r="BT996" s="155"/>
      <c r="BU996" s="155"/>
      <c r="BV996" s="155"/>
      <c r="BW996" s="155"/>
      <c r="BX996" s="155"/>
      <c r="BY996" s="155"/>
      <c r="BZ996" s="155"/>
      <c r="CA996" s="155"/>
      <c r="CB996" s="155"/>
      <c r="CC996" s="155"/>
      <c r="CD996" s="155"/>
      <c r="CE996" s="155"/>
      <c r="CF996" s="155"/>
      <c r="CG996" s="155"/>
      <c r="CH996" s="155"/>
      <c r="CI996" s="10"/>
    </row>
    <row r="997" spans="1:87" x14ac:dyDescent="0.2">
      <c r="A997" s="8"/>
      <c r="B997" s="218"/>
      <c r="C997" s="218"/>
      <c r="D997" s="155"/>
      <c r="E997" s="155"/>
      <c r="F997" s="155"/>
      <c r="G997" s="155"/>
      <c r="H997" s="230"/>
      <c r="I997" s="257"/>
      <c r="J997" s="257"/>
      <c r="K997" s="218"/>
      <c r="L997" s="218"/>
      <c r="M997" s="247"/>
      <c r="N997" s="247"/>
      <c r="O997" s="247"/>
      <c r="P997" s="247"/>
      <c r="Q997" s="218"/>
      <c r="R997" s="155"/>
      <c r="S997" s="155"/>
      <c r="T997" s="155"/>
      <c r="U997" s="155"/>
      <c r="V997" s="155"/>
      <c r="W997" s="155"/>
      <c r="X997" s="155"/>
      <c r="Y997" s="155"/>
      <c r="Z997" s="155"/>
      <c r="AA997" s="155"/>
      <c r="AB997" s="155"/>
      <c r="AC997" s="155"/>
      <c r="AD997" s="155"/>
      <c r="AE997" s="155"/>
      <c r="AF997" s="155"/>
      <c r="AG997" s="155"/>
      <c r="AH997" s="155"/>
      <c r="AI997" s="155"/>
      <c r="AJ997" s="155"/>
      <c r="AK997" s="155"/>
      <c r="AL997" s="155"/>
      <c r="AM997" s="155"/>
      <c r="AN997" s="155"/>
      <c r="AO997" s="155"/>
      <c r="AP997" s="155"/>
      <c r="AQ997" s="155"/>
      <c r="AR997" s="155"/>
      <c r="AS997" s="155"/>
      <c r="AT997" s="155"/>
      <c r="AU997" s="155"/>
      <c r="AV997" s="155"/>
      <c r="AW997" s="155"/>
      <c r="AX997" s="155"/>
      <c r="AY997" s="155"/>
      <c r="AZ997" s="155"/>
      <c r="BA997" s="155"/>
      <c r="BB997" s="155"/>
      <c r="BC997" s="155"/>
      <c r="BD997" s="155"/>
      <c r="BE997" s="155"/>
      <c r="BF997" s="155"/>
      <c r="BG997" s="155"/>
      <c r="BH997" s="155"/>
      <c r="BI997" s="155"/>
      <c r="BJ997" s="155"/>
      <c r="BK997" s="155"/>
      <c r="BL997" s="155"/>
      <c r="BM997" s="155"/>
      <c r="BN997" s="155"/>
      <c r="BO997" s="155"/>
      <c r="BP997" s="155"/>
      <c r="BQ997" s="155"/>
      <c r="BR997" s="155"/>
      <c r="BS997" s="155"/>
      <c r="BT997" s="155"/>
      <c r="BU997" s="155"/>
      <c r="BV997" s="155"/>
      <c r="BW997" s="155"/>
      <c r="BX997" s="155"/>
      <c r="BY997" s="155"/>
      <c r="BZ997" s="155"/>
      <c r="CA997" s="155"/>
      <c r="CB997" s="155"/>
      <c r="CC997" s="155"/>
      <c r="CD997" s="155"/>
      <c r="CE997" s="155"/>
      <c r="CF997" s="155"/>
      <c r="CG997" s="155"/>
      <c r="CH997" s="155"/>
      <c r="CI997" s="10"/>
    </row>
    <row r="998" spans="1:87" x14ac:dyDescent="0.2">
      <c r="A998" s="8"/>
      <c r="B998" s="218"/>
      <c r="C998" s="218"/>
      <c r="D998" s="155"/>
      <c r="E998" s="155"/>
      <c r="F998" s="155"/>
      <c r="G998" s="155"/>
      <c r="H998" s="230"/>
      <c r="I998" s="257"/>
      <c r="J998" s="257"/>
      <c r="K998" s="218"/>
      <c r="L998" s="218"/>
      <c r="M998" s="247"/>
      <c r="N998" s="247"/>
      <c r="O998" s="247"/>
      <c r="P998" s="247"/>
      <c r="Q998" s="218"/>
      <c r="R998" s="155"/>
      <c r="S998" s="155"/>
      <c r="T998" s="155"/>
      <c r="U998" s="155"/>
      <c r="V998" s="155"/>
      <c r="W998" s="155"/>
      <c r="X998" s="155"/>
      <c r="Y998" s="155"/>
      <c r="Z998" s="155"/>
      <c r="AA998" s="155"/>
      <c r="AB998" s="155"/>
      <c r="AC998" s="155"/>
      <c r="AD998" s="155"/>
      <c r="AE998" s="155"/>
      <c r="AF998" s="155"/>
      <c r="AG998" s="155"/>
      <c r="AH998" s="155"/>
      <c r="AI998" s="155"/>
      <c r="AJ998" s="155"/>
      <c r="AK998" s="155"/>
      <c r="AL998" s="155"/>
      <c r="AM998" s="155"/>
      <c r="AN998" s="155"/>
      <c r="AO998" s="155"/>
      <c r="AP998" s="155"/>
      <c r="AQ998" s="155"/>
      <c r="AR998" s="155"/>
      <c r="AS998" s="155"/>
      <c r="AT998" s="155"/>
      <c r="AU998" s="155"/>
      <c r="AV998" s="155"/>
      <c r="AW998" s="155"/>
      <c r="AX998" s="155"/>
      <c r="AY998" s="155"/>
      <c r="AZ998" s="155"/>
      <c r="BA998" s="155"/>
      <c r="BB998" s="155"/>
      <c r="BC998" s="155"/>
      <c r="BD998" s="155"/>
      <c r="BE998" s="155"/>
      <c r="BF998" s="155"/>
      <c r="BG998" s="155"/>
      <c r="BH998" s="155"/>
      <c r="BI998" s="155"/>
      <c r="BJ998" s="155"/>
      <c r="BK998" s="155"/>
      <c r="BL998" s="155"/>
      <c r="BM998" s="155"/>
      <c r="BN998" s="155"/>
      <c r="BO998" s="155"/>
      <c r="BP998" s="155"/>
      <c r="BQ998" s="155"/>
      <c r="BR998" s="155"/>
      <c r="BS998" s="155"/>
      <c r="BT998" s="155"/>
      <c r="BU998" s="155"/>
      <c r="BV998" s="155"/>
      <c r="BW998" s="155"/>
      <c r="BX998" s="155"/>
      <c r="BY998" s="155"/>
      <c r="BZ998" s="155"/>
      <c r="CA998" s="155"/>
      <c r="CB998" s="155"/>
      <c r="CC998" s="155"/>
      <c r="CD998" s="155"/>
      <c r="CE998" s="155"/>
      <c r="CF998" s="155"/>
      <c r="CG998" s="155"/>
      <c r="CH998" s="155"/>
      <c r="CI998" s="10"/>
    </row>
    <row r="999" spans="1:87" x14ac:dyDescent="0.2">
      <c r="A999" s="8"/>
      <c r="B999" s="218"/>
      <c r="C999" s="218"/>
      <c r="D999" s="155"/>
      <c r="E999" s="155"/>
      <c r="F999" s="155"/>
      <c r="G999" s="155"/>
      <c r="H999" s="230"/>
      <c r="I999" s="257"/>
      <c r="J999" s="257"/>
      <c r="K999" s="218"/>
      <c r="L999" s="218"/>
      <c r="M999" s="247"/>
      <c r="N999" s="247"/>
      <c r="O999" s="247"/>
      <c r="P999" s="247"/>
      <c r="Q999" s="218"/>
      <c r="R999" s="155"/>
      <c r="S999" s="155"/>
      <c r="T999" s="155"/>
      <c r="U999" s="155"/>
      <c r="V999" s="155"/>
      <c r="W999" s="155"/>
      <c r="X999" s="155"/>
      <c r="Y999" s="155"/>
      <c r="Z999" s="155"/>
      <c r="AA999" s="155"/>
      <c r="AB999" s="155"/>
      <c r="AC999" s="155"/>
      <c r="AD999" s="155"/>
      <c r="AE999" s="155"/>
      <c r="AF999" s="155"/>
      <c r="AG999" s="155"/>
      <c r="AH999" s="155"/>
      <c r="AI999" s="155"/>
      <c r="AJ999" s="155"/>
      <c r="AK999" s="155"/>
      <c r="AL999" s="155"/>
      <c r="AM999" s="155"/>
      <c r="AN999" s="155"/>
      <c r="AO999" s="155"/>
      <c r="AP999" s="155"/>
      <c r="AQ999" s="155"/>
      <c r="AR999" s="155"/>
      <c r="AS999" s="155"/>
      <c r="AT999" s="155"/>
      <c r="AU999" s="155"/>
      <c r="AV999" s="155"/>
      <c r="AW999" s="155"/>
      <c r="AX999" s="155"/>
      <c r="AY999" s="155"/>
      <c r="AZ999" s="155"/>
      <c r="BA999" s="155"/>
      <c r="BB999" s="155"/>
      <c r="BC999" s="155"/>
      <c r="BD999" s="155"/>
      <c r="BE999" s="155"/>
      <c r="BF999" s="155"/>
      <c r="BG999" s="155"/>
      <c r="BH999" s="155"/>
      <c r="BI999" s="155"/>
      <c r="BJ999" s="155"/>
      <c r="BK999" s="155"/>
      <c r="BL999" s="155"/>
      <c r="BM999" s="155"/>
      <c r="BN999" s="155"/>
      <c r="BO999" s="155"/>
      <c r="BP999" s="155"/>
      <c r="BQ999" s="155"/>
      <c r="BR999" s="155"/>
      <c r="BS999" s="155"/>
      <c r="BT999" s="155"/>
      <c r="BU999" s="155"/>
      <c r="BV999" s="155"/>
      <c r="BW999" s="155"/>
      <c r="BX999" s="155"/>
      <c r="BY999" s="155"/>
      <c r="BZ999" s="155"/>
      <c r="CA999" s="155"/>
      <c r="CB999" s="155"/>
      <c r="CC999" s="155"/>
      <c r="CD999" s="155"/>
      <c r="CE999" s="155"/>
      <c r="CF999" s="155"/>
      <c r="CG999" s="155"/>
      <c r="CH999" s="155"/>
      <c r="CI999" s="10"/>
    </row>
    <row r="1000" spans="1:87" x14ac:dyDescent="0.2">
      <c r="A1000" s="8"/>
      <c r="B1000" s="218"/>
      <c r="C1000" s="218"/>
      <c r="D1000" s="155"/>
      <c r="E1000" s="155"/>
      <c r="F1000" s="155"/>
      <c r="G1000" s="155"/>
      <c r="H1000" s="230"/>
      <c r="I1000" s="257"/>
      <c r="J1000" s="257"/>
      <c r="K1000" s="218"/>
      <c r="L1000" s="218"/>
      <c r="M1000" s="247"/>
      <c r="N1000" s="247"/>
      <c r="O1000" s="247"/>
      <c r="P1000" s="247"/>
      <c r="Q1000" s="218"/>
      <c r="R1000" s="155"/>
      <c r="S1000" s="155"/>
      <c r="T1000" s="155"/>
      <c r="U1000" s="155"/>
      <c r="V1000" s="155"/>
      <c r="W1000" s="155"/>
      <c r="X1000" s="155"/>
      <c r="Y1000" s="155"/>
      <c r="Z1000" s="155"/>
      <c r="AA1000" s="155"/>
      <c r="AB1000" s="155"/>
      <c r="AC1000" s="155"/>
      <c r="AD1000" s="155"/>
      <c r="AE1000" s="155"/>
      <c r="AF1000" s="155"/>
      <c r="AG1000" s="155"/>
      <c r="AH1000" s="155"/>
      <c r="AI1000" s="155"/>
      <c r="AJ1000" s="155"/>
      <c r="AK1000" s="155"/>
      <c r="AL1000" s="155"/>
      <c r="AM1000" s="155"/>
      <c r="AN1000" s="155"/>
      <c r="AO1000" s="155"/>
      <c r="AP1000" s="155"/>
      <c r="AQ1000" s="155"/>
      <c r="AR1000" s="155"/>
      <c r="AS1000" s="155"/>
      <c r="AT1000" s="155"/>
      <c r="AU1000" s="155"/>
      <c r="AV1000" s="155"/>
      <c r="AW1000" s="155"/>
      <c r="AX1000" s="155"/>
      <c r="AY1000" s="155"/>
      <c r="AZ1000" s="155"/>
      <c r="BA1000" s="155"/>
      <c r="BB1000" s="155"/>
      <c r="BC1000" s="155"/>
      <c r="BD1000" s="155"/>
      <c r="BE1000" s="155"/>
      <c r="BF1000" s="155"/>
      <c r="BG1000" s="155"/>
      <c r="BH1000" s="155"/>
      <c r="BI1000" s="155"/>
      <c r="BJ1000" s="155"/>
      <c r="BK1000" s="155"/>
      <c r="BL1000" s="155"/>
      <c r="BM1000" s="155"/>
      <c r="BN1000" s="155"/>
      <c r="BO1000" s="155"/>
      <c r="BP1000" s="155"/>
      <c r="BQ1000" s="155"/>
      <c r="BR1000" s="155"/>
      <c r="BS1000" s="155"/>
      <c r="BT1000" s="155"/>
      <c r="BU1000" s="155"/>
      <c r="BV1000" s="155"/>
      <c r="BW1000" s="155"/>
      <c r="BX1000" s="155"/>
      <c r="BY1000" s="155"/>
      <c r="BZ1000" s="155"/>
      <c r="CA1000" s="155"/>
      <c r="CB1000" s="155"/>
      <c r="CC1000" s="155"/>
      <c r="CD1000" s="155"/>
      <c r="CE1000" s="155"/>
      <c r="CF1000" s="155"/>
      <c r="CG1000" s="155"/>
      <c r="CH1000" s="155"/>
      <c r="CI1000" s="10"/>
    </row>
    <row r="1001" spans="1:87" x14ac:dyDescent="0.2">
      <c r="A1001" s="8"/>
      <c r="B1001" s="218"/>
      <c r="C1001" s="218"/>
      <c r="D1001" s="155"/>
      <c r="E1001" s="155"/>
      <c r="F1001" s="155"/>
      <c r="G1001" s="155"/>
      <c r="H1001" s="230"/>
      <c r="I1001" s="257"/>
      <c r="J1001" s="257"/>
      <c r="K1001" s="218"/>
      <c r="L1001" s="218"/>
      <c r="M1001" s="247"/>
      <c r="N1001" s="247"/>
      <c r="O1001" s="247"/>
      <c r="P1001" s="247"/>
      <c r="Q1001" s="218"/>
      <c r="R1001" s="155"/>
      <c r="S1001" s="155"/>
      <c r="T1001" s="155"/>
      <c r="U1001" s="155"/>
      <c r="V1001" s="155"/>
      <c r="W1001" s="155"/>
      <c r="X1001" s="155"/>
      <c r="Y1001" s="155"/>
      <c r="Z1001" s="155"/>
      <c r="AA1001" s="155"/>
      <c r="AB1001" s="155"/>
      <c r="AC1001" s="155"/>
      <c r="AD1001" s="155"/>
      <c r="AE1001" s="155"/>
      <c r="AF1001" s="155"/>
      <c r="AG1001" s="155"/>
      <c r="AH1001" s="155"/>
      <c r="AI1001" s="155"/>
      <c r="AJ1001" s="155"/>
      <c r="AK1001" s="155"/>
      <c r="AL1001" s="155"/>
      <c r="AM1001" s="155"/>
      <c r="AN1001" s="155"/>
      <c r="AO1001" s="155"/>
      <c r="AP1001" s="155"/>
      <c r="AQ1001" s="155"/>
      <c r="AR1001" s="155"/>
      <c r="AS1001" s="155"/>
      <c r="AT1001" s="155"/>
      <c r="AU1001" s="155"/>
      <c r="AV1001" s="155"/>
      <c r="AW1001" s="155"/>
      <c r="AX1001" s="155"/>
      <c r="AY1001" s="155"/>
      <c r="AZ1001" s="155"/>
      <c r="BA1001" s="155"/>
      <c r="BB1001" s="155"/>
      <c r="BC1001" s="155"/>
      <c r="BD1001" s="155"/>
      <c r="BE1001" s="155"/>
      <c r="BF1001" s="155"/>
      <c r="BG1001" s="155"/>
      <c r="BH1001" s="155"/>
      <c r="BI1001" s="155"/>
      <c r="BJ1001" s="155"/>
      <c r="BK1001" s="155"/>
      <c r="BL1001" s="155"/>
      <c r="BM1001" s="155"/>
      <c r="BN1001" s="155"/>
      <c r="BO1001" s="155"/>
      <c r="BP1001" s="155"/>
      <c r="BQ1001" s="155"/>
      <c r="BR1001" s="155"/>
      <c r="BS1001" s="155"/>
      <c r="BT1001" s="155"/>
      <c r="BU1001" s="155"/>
      <c r="BV1001" s="155"/>
      <c r="BW1001" s="155"/>
      <c r="BX1001" s="155"/>
      <c r="BY1001" s="155"/>
      <c r="BZ1001" s="155"/>
      <c r="CA1001" s="155"/>
      <c r="CB1001" s="155"/>
      <c r="CC1001" s="155"/>
      <c r="CD1001" s="155"/>
      <c r="CE1001" s="155"/>
      <c r="CF1001" s="155"/>
      <c r="CG1001" s="155"/>
      <c r="CH1001" s="155"/>
      <c r="CI1001" s="10"/>
    </row>
    <row r="1002" spans="1:87" x14ac:dyDescent="0.2">
      <c r="A1002" s="8"/>
      <c r="B1002" s="218"/>
      <c r="C1002" s="218"/>
      <c r="D1002" s="155"/>
      <c r="E1002" s="155"/>
      <c r="F1002" s="155"/>
      <c r="G1002" s="155"/>
      <c r="H1002" s="230"/>
      <c r="I1002" s="257"/>
      <c r="J1002" s="257"/>
      <c r="K1002" s="218"/>
      <c r="L1002" s="218"/>
      <c r="M1002" s="247"/>
      <c r="N1002" s="247"/>
      <c r="O1002" s="247"/>
      <c r="P1002" s="247"/>
      <c r="Q1002" s="218"/>
      <c r="R1002" s="155"/>
      <c r="S1002" s="155"/>
      <c r="T1002" s="155"/>
      <c r="U1002" s="155"/>
      <c r="V1002" s="155"/>
      <c r="W1002" s="155"/>
      <c r="X1002" s="155"/>
      <c r="Y1002" s="155"/>
      <c r="Z1002" s="155"/>
      <c r="AA1002" s="155"/>
      <c r="AB1002" s="155"/>
      <c r="AC1002" s="155"/>
      <c r="AD1002" s="155"/>
      <c r="AE1002" s="155"/>
      <c r="AF1002" s="155"/>
      <c r="AG1002" s="155"/>
      <c r="AH1002" s="155"/>
      <c r="AI1002" s="155"/>
      <c r="AJ1002" s="155"/>
      <c r="AK1002" s="155"/>
      <c r="AL1002" s="155"/>
      <c r="AM1002" s="155"/>
      <c r="AN1002" s="155"/>
      <c r="AO1002" s="155"/>
      <c r="AP1002" s="155"/>
      <c r="AQ1002" s="155"/>
      <c r="AR1002" s="155"/>
      <c r="AS1002" s="155"/>
      <c r="AT1002" s="155"/>
      <c r="AU1002" s="155"/>
      <c r="AV1002" s="155"/>
      <c r="AW1002" s="155"/>
      <c r="AX1002" s="155"/>
      <c r="AY1002" s="155"/>
      <c r="AZ1002" s="155"/>
      <c r="BA1002" s="155"/>
      <c r="BB1002" s="155"/>
      <c r="BC1002" s="155"/>
      <c r="BD1002" s="155"/>
      <c r="BE1002" s="155"/>
      <c r="BF1002" s="155"/>
      <c r="BG1002" s="155"/>
      <c r="BH1002" s="155"/>
      <c r="BI1002" s="155"/>
      <c r="BJ1002" s="155"/>
      <c r="BK1002" s="155"/>
      <c r="BL1002" s="155"/>
      <c r="BM1002" s="155"/>
      <c r="BN1002" s="155"/>
      <c r="BO1002" s="155"/>
      <c r="BP1002" s="155"/>
      <c r="BQ1002" s="155"/>
      <c r="BR1002" s="155"/>
      <c r="BS1002" s="155"/>
      <c r="BT1002" s="155"/>
      <c r="BU1002" s="155"/>
      <c r="BV1002" s="155"/>
      <c r="BW1002" s="155"/>
      <c r="BX1002" s="155"/>
      <c r="BY1002" s="155"/>
      <c r="BZ1002" s="155"/>
      <c r="CA1002" s="155"/>
      <c r="CB1002" s="155"/>
      <c r="CC1002" s="155"/>
      <c r="CD1002" s="155"/>
      <c r="CE1002" s="155"/>
      <c r="CF1002" s="155"/>
      <c r="CG1002" s="155"/>
      <c r="CH1002" s="155"/>
      <c r="CI1002" s="10"/>
    </row>
    <row r="1003" spans="1:87" x14ac:dyDescent="0.2">
      <c r="A1003" s="8"/>
      <c r="B1003" s="218"/>
      <c r="C1003" s="218"/>
      <c r="D1003" s="155"/>
      <c r="E1003" s="155"/>
      <c r="F1003" s="155"/>
      <c r="G1003" s="155"/>
      <c r="H1003" s="230"/>
      <c r="I1003" s="257"/>
      <c r="J1003" s="257"/>
      <c r="K1003" s="218"/>
      <c r="L1003" s="218"/>
      <c r="M1003" s="247"/>
      <c r="N1003" s="247"/>
      <c r="O1003" s="247"/>
      <c r="P1003" s="247"/>
      <c r="Q1003" s="218"/>
      <c r="R1003" s="155"/>
      <c r="S1003" s="155"/>
      <c r="T1003" s="155"/>
      <c r="U1003" s="155"/>
      <c r="V1003" s="155"/>
      <c r="W1003" s="155"/>
      <c r="X1003" s="155"/>
      <c r="Y1003" s="155"/>
      <c r="Z1003" s="155"/>
      <c r="AA1003" s="155"/>
      <c r="AB1003" s="155"/>
      <c r="AC1003" s="155"/>
      <c r="AD1003" s="155"/>
      <c r="AE1003" s="155"/>
      <c r="AF1003" s="155"/>
      <c r="AG1003" s="155"/>
      <c r="AH1003" s="155"/>
      <c r="AI1003" s="155"/>
      <c r="AJ1003" s="155"/>
      <c r="AK1003" s="155"/>
      <c r="AL1003" s="155"/>
      <c r="AM1003" s="155"/>
      <c r="AN1003" s="155"/>
      <c r="AO1003" s="155"/>
      <c r="AP1003" s="155"/>
      <c r="AQ1003" s="155"/>
      <c r="AR1003" s="155"/>
      <c r="AS1003" s="155"/>
      <c r="AT1003" s="155"/>
      <c r="AU1003" s="155"/>
      <c r="AV1003" s="155"/>
      <c r="AW1003" s="155"/>
      <c r="AX1003" s="155"/>
      <c r="AY1003" s="155"/>
      <c r="AZ1003" s="155"/>
      <c r="BA1003" s="155"/>
      <c r="BB1003" s="155"/>
      <c r="BC1003" s="155"/>
      <c r="BD1003" s="155"/>
      <c r="BE1003" s="155"/>
      <c r="BF1003" s="155"/>
      <c r="BG1003" s="155"/>
      <c r="BH1003" s="155"/>
      <c r="BI1003" s="155"/>
      <c r="BJ1003" s="155"/>
      <c r="BK1003" s="155"/>
      <c r="BL1003" s="155"/>
      <c r="BM1003" s="155"/>
      <c r="BN1003" s="155"/>
      <c r="BO1003" s="155"/>
      <c r="BP1003" s="155"/>
      <c r="BQ1003" s="155"/>
      <c r="BR1003" s="155"/>
      <c r="BS1003" s="155"/>
      <c r="BT1003" s="155"/>
      <c r="BU1003" s="155"/>
      <c r="BV1003" s="155"/>
      <c r="BW1003" s="155"/>
      <c r="BX1003" s="155"/>
      <c r="BY1003" s="155"/>
      <c r="BZ1003" s="155"/>
      <c r="CA1003" s="155"/>
      <c r="CB1003" s="155"/>
      <c r="CC1003" s="155"/>
      <c r="CD1003" s="155"/>
      <c r="CE1003" s="155"/>
      <c r="CF1003" s="155"/>
      <c r="CG1003" s="155"/>
      <c r="CH1003" s="155"/>
      <c r="CI1003" s="10"/>
    </row>
    <row r="1004" spans="1:87" x14ac:dyDescent="0.2">
      <c r="A1004" s="8"/>
      <c r="B1004" s="218"/>
      <c r="C1004" s="218"/>
      <c r="D1004" s="155"/>
      <c r="E1004" s="155"/>
      <c r="F1004" s="155"/>
      <c r="G1004" s="155"/>
      <c r="H1004" s="230"/>
      <c r="I1004" s="257"/>
      <c r="J1004" s="257"/>
      <c r="K1004" s="218"/>
      <c r="L1004" s="218"/>
      <c r="M1004" s="247"/>
      <c r="N1004" s="247"/>
      <c r="O1004" s="247"/>
      <c r="P1004" s="247"/>
      <c r="Q1004" s="218"/>
      <c r="R1004" s="155"/>
      <c r="S1004" s="155"/>
      <c r="T1004" s="155"/>
      <c r="U1004" s="155"/>
      <c r="V1004" s="155"/>
      <c r="W1004" s="155"/>
      <c r="X1004" s="155"/>
      <c r="Y1004" s="155"/>
      <c r="Z1004" s="155"/>
      <c r="AA1004" s="155"/>
      <c r="AB1004" s="155"/>
      <c r="AC1004" s="155"/>
      <c r="AD1004" s="155"/>
      <c r="AE1004" s="155"/>
      <c r="AF1004" s="155"/>
      <c r="AG1004" s="155"/>
      <c r="AH1004" s="155"/>
      <c r="AI1004" s="155"/>
      <c r="AJ1004" s="155"/>
      <c r="AK1004" s="155"/>
      <c r="AL1004" s="155"/>
      <c r="AM1004" s="155"/>
      <c r="AN1004" s="155"/>
      <c r="AO1004" s="155"/>
      <c r="AP1004" s="155"/>
      <c r="AQ1004" s="155"/>
      <c r="AR1004" s="155"/>
      <c r="AS1004" s="155"/>
      <c r="AT1004" s="155"/>
      <c r="AU1004" s="155"/>
      <c r="AV1004" s="155"/>
      <c r="AW1004" s="155"/>
      <c r="AX1004" s="155"/>
      <c r="AY1004" s="155"/>
      <c r="AZ1004" s="155"/>
      <c r="BA1004" s="155"/>
      <c r="BB1004" s="155"/>
      <c r="BC1004" s="155"/>
      <c r="BD1004" s="155"/>
      <c r="BE1004" s="155"/>
      <c r="BF1004" s="155"/>
      <c r="BG1004" s="155"/>
      <c r="BH1004" s="155"/>
      <c r="BI1004" s="155"/>
      <c r="BJ1004" s="155"/>
      <c r="BK1004" s="155"/>
      <c r="BL1004" s="155"/>
      <c r="BM1004" s="155"/>
      <c r="BN1004" s="155"/>
      <c r="BO1004" s="155"/>
      <c r="BP1004" s="155"/>
      <c r="BQ1004" s="155"/>
      <c r="BR1004" s="155"/>
      <c r="BS1004" s="155"/>
      <c r="BT1004" s="155"/>
      <c r="BU1004" s="155"/>
      <c r="BV1004" s="155"/>
      <c r="BW1004" s="155"/>
      <c r="BX1004" s="155"/>
      <c r="BY1004" s="155"/>
      <c r="BZ1004" s="155"/>
      <c r="CA1004" s="155"/>
      <c r="CB1004" s="155"/>
      <c r="CC1004" s="155"/>
      <c r="CD1004" s="155"/>
      <c r="CE1004" s="155"/>
      <c r="CF1004" s="155"/>
      <c r="CG1004" s="155"/>
      <c r="CH1004" s="155"/>
      <c r="CI1004" s="10"/>
    </row>
    <row r="1005" spans="1:87" x14ac:dyDescent="0.2">
      <c r="A1005" s="8"/>
      <c r="B1005" s="218"/>
      <c r="C1005" s="218"/>
      <c r="D1005" s="155"/>
      <c r="E1005" s="155"/>
      <c r="F1005" s="155"/>
      <c r="G1005" s="155"/>
      <c r="H1005" s="230"/>
      <c r="I1005" s="257"/>
      <c r="J1005" s="257"/>
      <c r="K1005" s="218"/>
      <c r="L1005" s="218"/>
      <c r="M1005" s="247"/>
      <c r="N1005" s="247"/>
      <c r="O1005" s="247"/>
      <c r="P1005" s="247"/>
      <c r="Q1005" s="218"/>
      <c r="R1005" s="155"/>
      <c r="S1005" s="155"/>
      <c r="T1005" s="155"/>
      <c r="U1005" s="155"/>
      <c r="V1005" s="155"/>
      <c r="W1005" s="155"/>
      <c r="X1005" s="155"/>
      <c r="Y1005" s="155"/>
      <c r="Z1005" s="155"/>
      <c r="AA1005" s="155"/>
      <c r="AB1005" s="155"/>
      <c r="AC1005" s="155"/>
      <c r="AD1005" s="155"/>
      <c r="AE1005" s="155"/>
      <c r="AF1005" s="155"/>
      <c r="AG1005" s="155"/>
      <c r="AH1005" s="155"/>
      <c r="AI1005" s="155"/>
      <c r="AJ1005" s="155"/>
      <c r="AK1005" s="155"/>
      <c r="AL1005" s="155"/>
      <c r="AM1005" s="155"/>
      <c r="AN1005" s="155"/>
      <c r="AO1005" s="155"/>
      <c r="AP1005" s="155"/>
      <c r="AQ1005" s="155"/>
      <c r="AR1005" s="155"/>
      <c r="AS1005" s="155"/>
      <c r="AT1005" s="155"/>
      <c r="AU1005" s="155"/>
      <c r="AV1005" s="155"/>
      <c r="AW1005" s="155"/>
      <c r="AX1005" s="155"/>
      <c r="AY1005" s="155"/>
      <c r="AZ1005" s="155"/>
      <c r="BA1005" s="155"/>
      <c r="BB1005" s="155"/>
      <c r="BC1005" s="155"/>
      <c r="BD1005" s="155"/>
      <c r="BE1005" s="155"/>
      <c r="BF1005" s="155"/>
      <c r="BG1005" s="155"/>
      <c r="BH1005" s="155"/>
      <c r="BI1005" s="155"/>
      <c r="BJ1005" s="155"/>
      <c r="BK1005" s="155"/>
      <c r="BL1005" s="155"/>
      <c r="BM1005" s="155"/>
      <c r="BN1005" s="155"/>
      <c r="BO1005" s="155"/>
      <c r="BP1005" s="155"/>
      <c r="BQ1005" s="155"/>
      <c r="BR1005" s="155"/>
      <c r="BS1005" s="155"/>
      <c r="BT1005" s="155"/>
      <c r="BU1005" s="155"/>
      <c r="BV1005" s="155"/>
      <c r="BW1005" s="155"/>
      <c r="BX1005" s="155"/>
      <c r="BY1005" s="155"/>
      <c r="BZ1005" s="155"/>
      <c r="CA1005" s="155"/>
      <c r="CB1005" s="155"/>
      <c r="CC1005" s="155"/>
      <c r="CD1005" s="155"/>
      <c r="CE1005" s="155"/>
      <c r="CF1005" s="155"/>
      <c r="CG1005" s="155"/>
      <c r="CH1005" s="155"/>
      <c r="CI1005" s="10"/>
    </row>
    <row r="1006" spans="1:87" x14ac:dyDescent="0.2">
      <c r="A1006" s="8"/>
      <c r="B1006" s="218"/>
      <c r="C1006" s="218"/>
      <c r="D1006" s="155"/>
      <c r="E1006" s="155"/>
      <c r="F1006" s="155"/>
      <c r="G1006" s="155"/>
      <c r="H1006" s="230"/>
      <c r="I1006" s="257"/>
      <c r="J1006" s="257"/>
      <c r="K1006" s="218"/>
      <c r="L1006" s="218"/>
      <c r="M1006" s="247"/>
      <c r="N1006" s="247"/>
      <c r="O1006" s="247"/>
      <c r="P1006" s="247"/>
      <c r="Q1006" s="218"/>
      <c r="R1006" s="155"/>
      <c r="S1006" s="155"/>
      <c r="T1006" s="155"/>
      <c r="U1006" s="155"/>
      <c r="V1006" s="155"/>
      <c r="W1006" s="155"/>
      <c r="X1006" s="155"/>
      <c r="Y1006" s="155"/>
      <c r="Z1006" s="155"/>
      <c r="AA1006" s="155"/>
      <c r="AB1006" s="155"/>
      <c r="AC1006" s="155"/>
      <c r="AD1006" s="155"/>
      <c r="AE1006" s="155"/>
      <c r="AF1006" s="155"/>
      <c r="AG1006" s="155"/>
      <c r="AH1006" s="155"/>
      <c r="AI1006" s="155"/>
      <c r="AJ1006" s="155"/>
      <c r="AK1006" s="155"/>
      <c r="AL1006" s="155"/>
      <c r="AM1006" s="155"/>
      <c r="AN1006" s="155"/>
      <c r="AO1006" s="155"/>
      <c r="AP1006" s="155"/>
      <c r="AQ1006" s="155"/>
      <c r="AR1006" s="155"/>
      <c r="AS1006" s="155"/>
      <c r="AT1006" s="155"/>
      <c r="AU1006" s="155"/>
      <c r="AV1006" s="155"/>
      <c r="AW1006" s="155"/>
      <c r="AX1006" s="155"/>
      <c r="AY1006" s="155"/>
      <c r="AZ1006" s="155"/>
      <c r="BA1006" s="155"/>
      <c r="BB1006" s="155"/>
      <c r="BC1006" s="155"/>
      <c r="BD1006" s="155"/>
      <c r="BE1006" s="155"/>
      <c r="BF1006" s="155"/>
      <c r="BG1006" s="155"/>
      <c r="BH1006" s="155"/>
      <c r="BI1006" s="155"/>
      <c r="BJ1006" s="155"/>
      <c r="BK1006" s="155"/>
      <c r="BL1006" s="155"/>
      <c r="BM1006" s="155"/>
      <c r="BN1006" s="155"/>
      <c r="BO1006" s="155"/>
      <c r="BP1006" s="155"/>
      <c r="BQ1006" s="155"/>
      <c r="BR1006" s="155"/>
      <c r="BS1006" s="155"/>
      <c r="BT1006" s="155"/>
      <c r="BU1006" s="155"/>
      <c r="BV1006" s="155"/>
      <c r="BW1006" s="155"/>
      <c r="BX1006" s="155"/>
      <c r="BY1006" s="155"/>
      <c r="BZ1006" s="155"/>
      <c r="CA1006" s="155"/>
      <c r="CB1006" s="155"/>
      <c r="CC1006" s="155"/>
      <c r="CD1006" s="155"/>
      <c r="CE1006" s="155"/>
      <c r="CF1006" s="155"/>
      <c r="CG1006" s="155"/>
      <c r="CH1006" s="155"/>
      <c r="CI1006" s="10"/>
    </row>
    <row r="1007" spans="1:87" x14ac:dyDescent="0.2">
      <c r="A1007" s="8"/>
      <c r="B1007" s="218"/>
      <c r="C1007" s="218"/>
      <c r="D1007" s="155"/>
      <c r="E1007" s="155"/>
      <c r="F1007" s="155"/>
      <c r="G1007" s="155"/>
      <c r="H1007" s="230"/>
      <c r="I1007" s="257"/>
      <c r="J1007" s="257"/>
      <c r="K1007" s="218"/>
      <c r="L1007" s="218"/>
      <c r="M1007" s="247"/>
      <c r="N1007" s="247"/>
      <c r="O1007" s="247"/>
      <c r="P1007" s="247"/>
      <c r="Q1007" s="218"/>
      <c r="R1007" s="155"/>
      <c r="S1007" s="155"/>
      <c r="T1007" s="155"/>
      <c r="U1007" s="155"/>
      <c r="V1007" s="155"/>
      <c r="W1007" s="155"/>
      <c r="X1007" s="155"/>
      <c r="Y1007" s="155"/>
      <c r="Z1007" s="155"/>
      <c r="AA1007" s="155"/>
      <c r="AB1007" s="155"/>
      <c r="AC1007" s="155"/>
      <c r="AD1007" s="155"/>
      <c r="AE1007" s="155"/>
      <c r="AF1007" s="155"/>
      <c r="AG1007" s="155"/>
      <c r="AH1007" s="155"/>
      <c r="AI1007" s="155"/>
      <c r="AJ1007" s="155"/>
      <c r="AK1007" s="155"/>
      <c r="AL1007" s="155"/>
      <c r="AM1007" s="155"/>
      <c r="AN1007" s="155"/>
      <c r="AO1007" s="155"/>
      <c r="AP1007" s="155"/>
      <c r="AQ1007" s="155"/>
      <c r="AR1007" s="155"/>
      <c r="AS1007" s="155"/>
      <c r="AT1007" s="155"/>
      <c r="AU1007" s="155"/>
      <c r="AV1007" s="155"/>
      <c r="AW1007" s="155"/>
      <c r="AX1007" s="155"/>
      <c r="AY1007" s="155"/>
      <c r="AZ1007" s="155"/>
      <c r="BA1007" s="155"/>
      <c r="BB1007" s="155"/>
      <c r="BC1007" s="155"/>
      <c r="BD1007" s="155"/>
      <c r="BE1007" s="155"/>
      <c r="BF1007" s="155"/>
      <c r="BG1007" s="155"/>
      <c r="BH1007" s="155"/>
      <c r="BI1007" s="155"/>
      <c r="BJ1007" s="155"/>
      <c r="BK1007" s="155"/>
      <c r="BL1007" s="155"/>
      <c r="BM1007" s="155"/>
      <c r="BN1007" s="155"/>
      <c r="BO1007" s="155"/>
      <c r="BP1007" s="155"/>
      <c r="BQ1007" s="155"/>
      <c r="BR1007" s="155"/>
      <c r="BS1007" s="155"/>
      <c r="BT1007" s="155"/>
      <c r="BU1007" s="155"/>
      <c r="BV1007" s="155"/>
      <c r="BW1007" s="155"/>
      <c r="BX1007" s="155"/>
      <c r="BY1007" s="155"/>
      <c r="BZ1007" s="155"/>
      <c r="CA1007" s="155"/>
      <c r="CB1007" s="155"/>
      <c r="CC1007" s="155"/>
      <c r="CD1007" s="155"/>
      <c r="CE1007" s="155"/>
      <c r="CF1007" s="155"/>
      <c r="CG1007" s="155"/>
      <c r="CH1007" s="155"/>
      <c r="CI1007" s="10"/>
    </row>
    <row r="1008" spans="1:87" x14ac:dyDescent="0.2">
      <c r="A1008" s="8"/>
      <c r="B1008" s="218"/>
      <c r="C1008" s="218"/>
      <c r="D1008" s="155"/>
      <c r="E1008" s="155"/>
      <c r="F1008" s="155"/>
      <c r="G1008" s="155"/>
      <c r="H1008" s="230"/>
      <c r="I1008" s="257"/>
      <c r="J1008" s="257"/>
      <c r="K1008" s="218"/>
      <c r="L1008" s="218"/>
      <c r="M1008" s="247"/>
      <c r="N1008" s="247"/>
      <c r="O1008" s="247"/>
      <c r="P1008" s="247"/>
      <c r="Q1008" s="218"/>
      <c r="R1008" s="155"/>
      <c r="S1008" s="155"/>
      <c r="T1008" s="155"/>
      <c r="U1008" s="155"/>
      <c r="V1008" s="155"/>
      <c r="W1008" s="155"/>
      <c r="X1008" s="155"/>
      <c r="Y1008" s="155"/>
      <c r="Z1008" s="155"/>
      <c r="AA1008" s="155"/>
      <c r="AB1008" s="155"/>
      <c r="AC1008" s="155"/>
      <c r="AD1008" s="155"/>
      <c r="AE1008" s="155"/>
      <c r="AF1008" s="155"/>
      <c r="AG1008" s="155"/>
      <c r="AH1008" s="155"/>
      <c r="AI1008" s="155"/>
      <c r="AJ1008" s="155"/>
      <c r="AK1008" s="155"/>
      <c r="AL1008" s="155"/>
      <c r="AM1008" s="155"/>
      <c r="AN1008" s="155"/>
      <c r="AO1008" s="155"/>
      <c r="AP1008" s="155"/>
      <c r="AQ1008" s="155"/>
      <c r="AR1008" s="155"/>
      <c r="AS1008" s="155"/>
      <c r="AT1008" s="155"/>
      <c r="AU1008" s="155"/>
      <c r="AV1008" s="155"/>
      <c r="AW1008" s="155"/>
      <c r="AX1008" s="155"/>
      <c r="AY1008" s="155"/>
      <c r="AZ1008" s="155"/>
      <c r="BA1008" s="155"/>
      <c r="BB1008" s="155"/>
      <c r="BC1008" s="155"/>
      <c r="BD1008" s="155"/>
      <c r="BE1008" s="155"/>
      <c r="BF1008" s="155"/>
      <c r="BG1008" s="155"/>
      <c r="BH1008" s="155"/>
      <c r="BI1008" s="155"/>
      <c r="BJ1008" s="155"/>
      <c r="BK1008" s="155"/>
      <c r="BL1008" s="155"/>
      <c r="BM1008" s="155"/>
      <c r="BN1008" s="155"/>
      <c r="BO1008" s="155"/>
      <c r="BP1008" s="155"/>
      <c r="BQ1008" s="155"/>
      <c r="BR1008" s="155"/>
      <c r="BS1008" s="155"/>
      <c r="BT1008" s="155"/>
      <c r="BU1008" s="155"/>
      <c r="BV1008" s="155"/>
      <c r="BW1008" s="155"/>
      <c r="BX1008" s="155"/>
      <c r="BY1008" s="155"/>
      <c r="BZ1008" s="155"/>
      <c r="CA1008" s="155"/>
      <c r="CB1008" s="155"/>
      <c r="CC1008" s="155"/>
      <c r="CD1008" s="155"/>
      <c r="CE1008" s="155"/>
      <c r="CF1008" s="155"/>
      <c r="CG1008" s="155"/>
      <c r="CH1008" s="155"/>
      <c r="CI1008" s="10"/>
    </row>
    <row r="1009" spans="1:87" x14ac:dyDescent="0.2">
      <c r="A1009" s="8"/>
      <c r="B1009" s="218"/>
      <c r="C1009" s="218"/>
      <c r="D1009" s="155"/>
      <c r="E1009" s="155"/>
      <c r="F1009" s="155"/>
      <c r="G1009" s="155"/>
      <c r="H1009" s="230"/>
      <c r="I1009" s="257"/>
      <c r="J1009" s="257"/>
      <c r="K1009" s="218"/>
      <c r="L1009" s="218"/>
      <c r="M1009" s="247"/>
      <c r="N1009" s="247"/>
      <c r="O1009" s="247"/>
      <c r="P1009" s="247"/>
      <c r="Q1009" s="218"/>
      <c r="R1009" s="155"/>
      <c r="S1009" s="155"/>
      <c r="T1009" s="155"/>
      <c r="U1009" s="155"/>
      <c r="V1009" s="155"/>
      <c r="W1009" s="155"/>
      <c r="X1009" s="155"/>
      <c r="Y1009" s="155"/>
      <c r="Z1009" s="155"/>
      <c r="AA1009" s="155"/>
      <c r="AB1009" s="155"/>
      <c r="AC1009" s="155"/>
      <c r="AD1009" s="155"/>
      <c r="AE1009" s="155"/>
      <c r="AF1009" s="155"/>
      <c r="AG1009" s="155"/>
      <c r="AH1009" s="155"/>
      <c r="AI1009" s="155"/>
      <c r="AJ1009" s="155"/>
      <c r="AK1009" s="155"/>
      <c r="AL1009" s="155"/>
      <c r="AM1009" s="155"/>
      <c r="AN1009" s="155"/>
      <c r="AO1009" s="155"/>
      <c r="AP1009" s="155"/>
      <c r="AQ1009" s="155"/>
      <c r="AR1009" s="155"/>
      <c r="AS1009" s="155"/>
      <c r="AT1009" s="155"/>
      <c r="AU1009" s="155"/>
      <c r="AV1009" s="155"/>
      <c r="AW1009" s="155"/>
      <c r="AX1009" s="155"/>
      <c r="AY1009" s="155"/>
      <c r="AZ1009" s="155"/>
      <c r="BA1009" s="155"/>
      <c r="BB1009" s="155"/>
      <c r="BC1009" s="155"/>
      <c r="BD1009" s="155"/>
      <c r="BE1009" s="155"/>
      <c r="BF1009" s="155"/>
      <c r="BG1009" s="155"/>
      <c r="BH1009" s="155"/>
      <c r="BI1009" s="155"/>
      <c r="BJ1009" s="155"/>
      <c r="BK1009" s="155"/>
      <c r="BL1009" s="155"/>
      <c r="BM1009" s="155"/>
      <c r="BN1009" s="155"/>
      <c r="BO1009" s="155"/>
      <c r="BP1009" s="155"/>
      <c r="BQ1009" s="155"/>
      <c r="BR1009" s="155"/>
      <c r="BS1009" s="155"/>
      <c r="BT1009" s="155"/>
      <c r="BU1009" s="155"/>
      <c r="BV1009" s="155"/>
      <c r="BW1009" s="155"/>
      <c r="BX1009" s="155"/>
      <c r="BY1009" s="155"/>
      <c r="BZ1009" s="155"/>
      <c r="CA1009" s="155"/>
      <c r="CB1009" s="155"/>
      <c r="CC1009" s="155"/>
      <c r="CD1009" s="155"/>
      <c r="CE1009" s="155"/>
      <c r="CF1009" s="155"/>
      <c r="CG1009" s="155"/>
      <c r="CH1009" s="155"/>
      <c r="CI1009" s="10"/>
    </row>
    <row r="1010" spans="1:87" x14ac:dyDescent="0.2">
      <c r="A1010" s="8"/>
      <c r="B1010" s="218"/>
      <c r="C1010" s="218"/>
      <c r="D1010" s="155"/>
      <c r="E1010" s="155"/>
      <c r="F1010" s="155"/>
      <c r="G1010" s="155"/>
      <c r="H1010" s="230"/>
      <c r="I1010" s="257"/>
      <c r="J1010" s="257"/>
      <c r="K1010" s="218"/>
      <c r="L1010" s="218"/>
      <c r="M1010" s="247"/>
      <c r="N1010" s="247"/>
      <c r="O1010" s="247"/>
      <c r="P1010" s="247"/>
      <c r="Q1010" s="218"/>
      <c r="R1010" s="155"/>
      <c r="S1010" s="155"/>
      <c r="T1010" s="155"/>
      <c r="U1010" s="155"/>
      <c r="V1010" s="155"/>
      <c r="W1010" s="155"/>
      <c r="X1010" s="155"/>
      <c r="Y1010" s="155"/>
      <c r="Z1010" s="155"/>
      <c r="AA1010" s="155"/>
      <c r="AB1010" s="155"/>
      <c r="AC1010" s="155"/>
      <c r="AD1010" s="155"/>
      <c r="AE1010" s="155"/>
      <c r="AF1010" s="155"/>
      <c r="AG1010" s="155"/>
      <c r="AH1010" s="155"/>
      <c r="AI1010" s="155"/>
      <c r="AJ1010" s="155"/>
      <c r="AK1010" s="155"/>
      <c r="AL1010" s="155"/>
      <c r="AM1010" s="155"/>
      <c r="AN1010" s="155"/>
      <c r="AO1010" s="155"/>
      <c r="AP1010" s="155"/>
      <c r="AQ1010" s="155"/>
      <c r="AR1010" s="155"/>
      <c r="AS1010" s="155"/>
      <c r="AT1010" s="155"/>
      <c r="AU1010" s="155"/>
      <c r="AV1010" s="155"/>
      <c r="AW1010" s="155"/>
      <c r="AX1010" s="155"/>
      <c r="AY1010" s="155"/>
      <c r="AZ1010" s="155"/>
      <c r="BA1010" s="155"/>
      <c r="BB1010" s="155"/>
      <c r="BC1010" s="155"/>
      <c r="BD1010" s="155"/>
      <c r="BE1010" s="155"/>
      <c r="BF1010" s="155"/>
      <c r="BG1010" s="155"/>
      <c r="BH1010" s="155"/>
      <c r="BI1010" s="155"/>
      <c r="BJ1010" s="155"/>
      <c r="BK1010" s="155"/>
      <c r="BL1010" s="155"/>
      <c r="BM1010" s="155"/>
      <c r="BN1010" s="155"/>
      <c r="BO1010" s="155"/>
      <c r="BP1010" s="155"/>
      <c r="BQ1010" s="155"/>
      <c r="BR1010" s="155"/>
      <c r="BS1010" s="155"/>
      <c r="BT1010" s="155"/>
      <c r="BU1010" s="155"/>
      <c r="BV1010" s="155"/>
      <c r="BW1010" s="155"/>
      <c r="BX1010" s="155"/>
      <c r="BY1010" s="155"/>
      <c r="BZ1010" s="155"/>
      <c r="CA1010" s="155"/>
      <c r="CB1010" s="155"/>
      <c r="CC1010" s="155"/>
      <c r="CD1010" s="155"/>
      <c r="CE1010" s="155"/>
      <c r="CF1010" s="155"/>
      <c r="CG1010" s="155"/>
      <c r="CH1010" s="155"/>
      <c r="CI1010" s="10"/>
    </row>
    <row r="1011" spans="1:87" x14ac:dyDescent="0.2">
      <c r="A1011" s="8"/>
      <c r="B1011" s="218"/>
      <c r="C1011" s="218"/>
      <c r="D1011" s="155"/>
      <c r="E1011" s="155"/>
      <c r="F1011" s="155"/>
      <c r="G1011" s="155"/>
      <c r="H1011" s="230"/>
      <c r="I1011" s="257"/>
      <c r="J1011" s="257"/>
      <c r="K1011" s="218"/>
      <c r="L1011" s="218"/>
      <c r="M1011" s="247"/>
      <c r="N1011" s="247"/>
      <c r="O1011" s="247"/>
      <c r="P1011" s="247"/>
      <c r="Q1011" s="218"/>
      <c r="R1011" s="155"/>
      <c r="S1011" s="155"/>
      <c r="T1011" s="155"/>
      <c r="U1011" s="155"/>
      <c r="V1011" s="155"/>
      <c r="W1011" s="155"/>
      <c r="X1011" s="155"/>
      <c r="Y1011" s="155"/>
      <c r="Z1011" s="155"/>
      <c r="AA1011" s="155"/>
      <c r="AB1011" s="155"/>
      <c r="AC1011" s="155"/>
      <c r="AD1011" s="155"/>
      <c r="AE1011" s="155"/>
      <c r="AF1011" s="155"/>
      <c r="AG1011" s="155"/>
      <c r="AH1011" s="155"/>
      <c r="AI1011" s="155"/>
      <c r="AJ1011" s="155"/>
      <c r="AK1011" s="155"/>
      <c r="AL1011" s="155"/>
      <c r="AM1011" s="155"/>
      <c r="AN1011" s="155"/>
      <c r="AO1011" s="155"/>
      <c r="AP1011" s="155"/>
      <c r="AQ1011" s="155"/>
      <c r="AR1011" s="155"/>
      <c r="AS1011" s="155"/>
      <c r="AT1011" s="155"/>
      <c r="AU1011" s="155"/>
      <c r="AV1011" s="155"/>
      <c r="AW1011" s="155"/>
      <c r="AX1011" s="155"/>
      <c r="AY1011" s="155"/>
      <c r="AZ1011" s="155"/>
      <c r="BA1011" s="155"/>
      <c r="BB1011" s="155"/>
      <c r="BC1011" s="155"/>
      <c r="BD1011" s="155"/>
      <c r="BE1011" s="155"/>
      <c r="BF1011" s="155"/>
      <c r="BG1011" s="155"/>
      <c r="BH1011" s="155"/>
      <c r="BI1011" s="155"/>
      <c r="BJ1011" s="155"/>
      <c r="BK1011" s="155"/>
      <c r="BL1011" s="155"/>
      <c r="BM1011" s="155"/>
      <c r="BN1011" s="155"/>
      <c r="BO1011" s="155"/>
      <c r="BP1011" s="155"/>
      <c r="BQ1011" s="155"/>
      <c r="BR1011" s="155"/>
      <c r="BS1011" s="155"/>
      <c r="BT1011" s="155"/>
      <c r="BU1011" s="155"/>
      <c r="BV1011" s="155"/>
      <c r="BW1011" s="155"/>
      <c r="BX1011" s="155"/>
      <c r="BY1011" s="155"/>
      <c r="BZ1011" s="155"/>
      <c r="CA1011" s="155"/>
      <c r="CB1011" s="155"/>
      <c r="CC1011" s="155"/>
      <c r="CD1011" s="155"/>
      <c r="CE1011" s="155"/>
      <c r="CF1011" s="155"/>
      <c r="CG1011" s="155"/>
      <c r="CH1011" s="155"/>
      <c r="CI1011" s="10"/>
    </row>
    <row r="1012" spans="1:87" x14ac:dyDescent="0.2">
      <c r="A1012" s="8"/>
      <c r="B1012" s="218"/>
      <c r="C1012" s="218"/>
      <c r="D1012" s="155"/>
      <c r="E1012" s="155"/>
      <c r="F1012" s="155"/>
      <c r="G1012" s="155"/>
      <c r="H1012" s="230"/>
      <c r="I1012" s="257"/>
      <c r="J1012" s="257"/>
      <c r="K1012" s="218"/>
      <c r="L1012" s="218"/>
      <c r="M1012" s="247"/>
      <c r="N1012" s="247"/>
      <c r="O1012" s="247"/>
      <c r="P1012" s="247"/>
      <c r="Q1012" s="218"/>
      <c r="R1012" s="155"/>
      <c r="S1012" s="155"/>
      <c r="T1012" s="155"/>
      <c r="U1012" s="155"/>
      <c r="V1012" s="155"/>
      <c r="W1012" s="155"/>
      <c r="X1012" s="155"/>
      <c r="Y1012" s="155"/>
      <c r="Z1012" s="155"/>
      <c r="AA1012" s="155"/>
      <c r="AB1012" s="155"/>
      <c r="AC1012" s="155"/>
      <c r="AD1012" s="155"/>
      <c r="AE1012" s="155"/>
      <c r="AF1012" s="155"/>
      <c r="AG1012" s="155"/>
      <c r="AH1012" s="155"/>
      <c r="AI1012" s="155"/>
      <c r="AJ1012" s="155"/>
      <c r="AK1012" s="155"/>
      <c r="AL1012" s="155"/>
      <c r="AM1012" s="155"/>
      <c r="AN1012" s="155"/>
      <c r="AO1012" s="155"/>
      <c r="AP1012" s="155"/>
      <c r="AQ1012" s="155"/>
      <c r="AR1012" s="155"/>
      <c r="AS1012" s="155"/>
      <c r="AT1012" s="155"/>
      <c r="AU1012" s="155"/>
      <c r="AV1012" s="155"/>
      <c r="AW1012" s="155"/>
      <c r="AX1012" s="155"/>
      <c r="AY1012" s="155"/>
      <c r="AZ1012" s="155"/>
      <c r="BA1012" s="155"/>
      <c r="BB1012" s="155"/>
      <c r="BC1012" s="155"/>
      <c r="BD1012" s="155"/>
      <c r="BE1012" s="155"/>
      <c r="BF1012" s="155"/>
      <c r="BG1012" s="155"/>
      <c r="BH1012" s="155"/>
      <c r="BI1012" s="155"/>
      <c r="BJ1012" s="155"/>
      <c r="BK1012" s="155"/>
      <c r="BL1012" s="155"/>
      <c r="BM1012" s="155"/>
      <c r="BN1012" s="155"/>
      <c r="BO1012" s="155"/>
      <c r="BP1012" s="155"/>
      <c r="BQ1012" s="155"/>
      <c r="BR1012" s="155"/>
      <c r="BS1012" s="155"/>
      <c r="BT1012" s="155"/>
      <c r="BU1012" s="155"/>
      <c r="BV1012" s="155"/>
      <c r="BW1012" s="155"/>
      <c r="BX1012" s="155"/>
      <c r="BY1012" s="155"/>
      <c r="BZ1012" s="155"/>
      <c r="CA1012" s="155"/>
      <c r="CB1012" s="155"/>
      <c r="CC1012" s="155"/>
      <c r="CD1012" s="155"/>
      <c r="CE1012" s="155"/>
      <c r="CF1012" s="155"/>
      <c r="CG1012" s="155"/>
      <c r="CH1012" s="155"/>
      <c r="CI1012" s="10"/>
    </row>
    <row r="1013" spans="1:87" x14ac:dyDescent="0.2">
      <c r="A1013" s="8"/>
      <c r="B1013" s="218"/>
      <c r="C1013" s="218"/>
      <c r="D1013" s="155"/>
      <c r="E1013" s="155"/>
      <c r="F1013" s="155"/>
      <c r="G1013" s="155"/>
      <c r="H1013" s="230"/>
      <c r="I1013" s="257"/>
      <c r="J1013" s="257"/>
      <c r="K1013" s="218"/>
      <c r="L1013" s="218"/>
      <c r="M1013" s="247"/>
      <c r="N1013" s="247"/>
      <c r="O1013" s="247"/>
      <c r="P1013" s="247"/>
      <c r="Q1013" s="218"/>
      <c r="R1013" s="155"/>
      <c r="S1013" s="155"/>
      <c r="T1013" s="155"/>
      <c r="U1013" s="155"/>
      <c r="V1013" s="155"/>
      <c r="W1013" s="155"/>
      <c r="X1013" s="155"/>
      <c r="Y1013" s="155"/>
      <c r="Z1013" s="155"/>
      <c r="AA1013" s="155"/>
      <c r="AB1013" s="155"/>
      <c r="AC1013" s="155"/>
      <c r="AD1013" s="155"/>
      <c r="AE1013" s="155"/>
      <c r="AF1013" s="155"/>
      <c r="AG1013" s="155"/>
      <c r="AH1013" s="155"/>
      <c r="AI1013" s="155"/>
      <c r="AJ1013" s="155"/>
      <c r="AK1013" s="155"/>
      <c r="AL1013" s="155"/>
      <c r="AM1013" s="155"/>
      <c r="AN1013" s="155"/>
      <c r="AO1013" s="155"/>
      <c r="AP1013" s="155"/>
      <c r="AQ1013" s="155"/>
      <c r="AR1013" s="155"/>
      <c r="AS1013" s="155"/>
      <c r="AT1013" s="155"/>
      <c r="AU1013" s="155"/>
      <c r="AV1013" s="155"/>
      <c r="AW1013" s="155"/>
      <c r="AX1013" s="155"/>
      <c r="AY1013" s="155"/>
      <c r="AZ1013" s="155"/>
      <c r="BA1013" s="155"/>
      <c r="BB1013" s="155"/>
      <c r="BC1013" s="155"/>
      <c r="BD1013" s="155"/>
      <c r="BE1013" s="155"/>
      <c r="BF1013" s="155"/>
      <c r="BG1013" s="155"/>
      <c r="BH1013" s="155"/>
      <c r="BI1013" s="155"/>
      <c r="BJ1013" s="155"/>
      <c r="BK1013" s="155"/>
      <c r="BL1013" s="155"/>
      <c r="BM1013" s="155"/>
      <c r="BN1013" s="155"/>
      <c r="BO1013" s="155"/>
      <c r="BP1013" s="155"/>
      <c r="BQ1013" s="155"/>
      <c r="BR1013" s="155"/>
      <c r="BS1013" s="155"/>
      <c r="BT1013" s="155"/>
      <c r="BU1013" s="155"/>
      <c r="BV1013" s="155"/>
      <c r="BW1013" s="155"/>
      <c r="BX1013" s="155"/>
      <c r="BY1013" s="155"/>
      <c r="BZ1013" s="155"/>
      <c r="CA1013" s="155"/>
      <c r="CB1013" s="155"/>
      <c r="CC1013" s="155"/>
      <c r="CD1013" s="155"/>
      <c r="CE1013" s="155"/>
      <c r="CF1013" s="155"/>
      <c r="CG1013" s="155"/>
      <c r="CH1013" s="155"/>
      <c r="CI1013" s="10"/>
    </row>
    <row r="1014" spans="1:87" x14ac:dyDescent="0.2">
      <c r="A1014" s="8"/>
      <c r="B1014" s="218"/>
      <c r="C1014" s="218"/>
      <c r="D1014" s="155"/>
      <c r="E1014" s="155"/>
      <c r="F1014" s="155"/>
      <c r="G1014" s="155"/>
      <c r="H1014" s="230"/>
      <c r="I1014" s="257"/>
      <c r="J1014" s="257"/>
      <c r="K1014" s="218"/>
      <c r="L1014" s="218"/>
      <c r="M1014" s="247"/>
      <c r="N1014" s="247"/>
      <c r="O1014" s="247"/>
      <c r="P1014" s="247"/>
      <c r="Q1014" s="218"/>
      <c r="R1014" s="155"/>
      <c r="S1014" s="155"/>
      <c r="T1014" s="155"/>
      <c r="U1014" s="155"/>
      <c r="V1014" s="155"/>
      <c r="W1014" s="155"/>
      <c r="X1014" s="155"/>
      <c r="Y1014" s="155"/>
      <c r="Z1014" s="155"/>
      <c r="AA1014" s="155"/>
      <c r="AB1014" s="155"/>
      <c r="AC1014" s="155"/>
      <c r="AD1014" s="155"/>
      <c r="AE1014" s="155"/>
      <c r="AF1014" s="155"/>
      <c r="AG1014" s="155"/>
      <c r="AH1014" s="155"/>
      <c r="AI1014" s="155"/>
      <c r="AJ1014" s="155"/>
      <c r="AK1014" s="155"/>
      <c r="AL1014" s="155"/>
      <c r="AM1014" s="155"/>
      <c r="AN1014" s="155"/>
      <c r="AO1014" s="155"/>
      <c r="AP1014" s="155"/>
      <c r="AQ1014" s="155"/>
      <c r="AR1014" s="155"/>
      <c r="AS1014" s="155"/>
      <c r="AT1014" s="155"/>
      <c r="AU1014" s="155"/>
      <c r="AV1014" s="155"/>
      <c r="AW1014" s="155"/>
      <c r="AX1014" s="155"/>
      <c r="AY1014" s="155"/>
      <c r="AZ1014" s="155"/>
      <c r="BA1014" s="155"/>
      <c r="BB1014" s="155"/>
      <c r="BC1014" s="155"/>
      <c r="BD1014" s="155"/>
      <c r="BE1014" s="155"/>
      <c r="BF1014" s="155"/>
      <c r="BG1014" s="155"/>
      <c r="BH1014" s="155"/>
      <c r="BI1014" s="155"/>
      <c r="BJ1014" s="155"/>
      <c r="BK1014" s="155"/>
      <c r="BL1014" s="155"/>
      <c r="BM1014" s="155"/>
      <c r="BN1014" s="155"/>
      <c r="BO1014" s="155"/>
      <c r="BP1014" s="155"/>
      <c r="BQ1014" s="155"/>
      <c r="BR1014" s="155"/>
      <c r="BS1014" s="155"/>
      <c r="BT1014" s="155"/>
      <c r="BU1014" s="155"/>
      <c r="BV1014" s="155"/>
      <c r="BW1014" s="155"/>
      <c r="BX1014" s="155"/>
      <c r="BY1014" s="155"/>
      <c r="BZ1014" s="155"/>
      <c r="CA1014" s="155"/>
      <c r="CB1014" s="155"/>
      <c r="CC1014" s="155"/>
      <c r="CD1014" s="155"/>
      <c r="CE1014" s="155"/>
      <c r="CF1014" s="155"/>
      <c r="CG1014" s="155"/>
      <c r="CH1014" s="155"/>
      <c r="CI1014" s="10"/>
    </row>
    <row r="1015" spans="1:87" x14ac:dyDescent="0.2">
      <c r="A1015" s="8"/>
      <c r="B1015" s="218"/>
      <c r="C1015" s="218"/>
      <c r="D1015" s="155"/>
      <c r="E1015" s="155"/>
      <c r="F1015" s="155"/>
      <c r="G1015" s="155"/>
      <c r="H1015" s="230"/>
      <c r="I1015" s="257"/>
      <c r="J1015" s="257"/>
      <c r="K1015" s="218"/>
      <c r="L1015" s="218"/>
      <c r="M1015" s="247"/>
      <c r="N1015" s="247"/>
      <c r="O1015" s="247"/>
      <c r="P1015" s="247"/>
      <c r="Q1015" s="218"/>
      <c r="R1015" s="155"/>
      <c r="S1015" s="155"/>
      <c r="T1015" s="155"/>
      <c r="U1015" s="155"/>
      <c r="V1015" s="155"/>
      <c r="W1015" s="155"/>
      <c r="X1015" s="155"/>
      <c r="Y1015" s="155"/>
      <c r="Z1015" s="155"/>
      <c r="AA1015" s="155"/>
      <c r="AB1015" s="155"/>
      <c r="AC1015" s="155"/>
      <c r="AD1015" s="155"/>
      <c r="AE1015" s="155"/>
      <c r="AF1015" s="155"/>
      <c r="AG1015" s="155"/>
      <c r="AH1015" s="155"/>
      <c r="AI1015" s="155"/>
      <c r="AJ1015" s="155"/>
      <c r="AK1015" s="155"/>
      <c r="AL1015" s="155"/>
      <c r="AM1015" s="155"/>
      <c r="AN1015" s="155"/>
      <c r="AO1015" s="155"/>
      <c r="AP1015" s="155"/>
      <c r="AQ1015" s="155"/>
      <c r="AR1015" s="155"/>
      <c r="AS1015" s="155"/>
      <c r="AT1015" s="155"/>
      <c r="AU1015" s="155"/>
      <c r="AV1015" s="155"/>
      <c r="AW1015" s="155"/>
      <c r="AX1015" s="155"/>
      <c r="AY1015" s="155"/>
      <c r="AZ1015" s="155"/>
      <c r="BA1015" s="155"/>
      <c r="BB1015" s="155"/>
      <c r="BC1015" s="155"/>
      <c r="BD1015" s="155"/>
      <c r="BE1015" s="155"/>
      <c r="BF1015" s="155"/>
      <c r="BG1015" s="155"/>
      <c r="BH1015" s="155"/>
      <c r="BI1015" s="155"/>
      <c r="BJ1015" s="155"/>
      <c r="BK1015" s="155"/>
      <c r="BL1015" s="155"/>
      <c r="BM1015" s="155"/>
      <c r="BN1015" s="155"/>
      <c r="BO1015" s="155"/>
      <c r="BP1015" s="155"/>
      <c r="BQ1015" s="155"/>
      <c r="BR1015" s="155"/>
      <c r="BS1015" s="155"/>
      <c r="BT1015" s="155"/>
      <c r="BU1015" s="155"/>
      <c r="BV1015" s="155"/>
      <c r="BW1015" s="155"/>
      <c r="BX1015" s="155"/>
      <c r="BY1015" s="155"/>
      <c r="BZ1015" s="155"/>
      <c r="CA1015" s="155"/>
      <c r="CB1015" s="155"/>
      <c r="CC1015" s="155"/>
      <c r="CD1015" s="155"/>
      <c r="CE1015" s="155"/>
      <c r="CF1015" s="155"/>
      <c r="CG1015" s="155"/>
      <c r="CH1015" s="155"/>
      <c r="CI1015" s="10"/>
    </row>
    <row r="1016" spans="1:87" x14ac:dyDescent="0.2">
      <c r="A1016" s="8"/>
      <c r="B1016" s="218"/>
      <c r="C1016" s="218"/>
      <c r="D1016" s="155"/>
      <c r="E1016" s="155"/>
      <c r="F1016" s="155"/>
      <c r="G1016" s="155"/>
      <c r="H1016" s="230"/>
      <c r="I1016" s="257"/>
      <c r="J1016" s="257"/>
      <c r="K1016" s="218"/>
      <c r="L1016" s="218"/>
      <c r="M1016" s="247"/>
      <c r="N1016" s="247"/>
      <c r="O1016" s="247"/>
      <c r="P1016" s="247"/>
      <c r="Q1016" s="218"/>
      <c r="R1016" s="155"/>
      <c r="S1016" s="155"/>
      <c r="T1016" s="155"/>
      <c r="U1016" s="155"/>
      <c r="V1016" s="155"/>
      <c r="W1016" s="155"/>
      <c r="X1016" s="155"/>
      <c r="Y1016" s="155"/>
      <c r="Z1016" s="155"/>
      <c r="AA1016" s="155"/>
      <c r="AB1016" s="155"/>
      <c r="AC1016" s="155"/>
      <c r="AD1016" s="155"/>
      <c r="AE1016" s="155"/>
      <c r="AF1016" s="155"/>
      <c r="AG1016" s="155"/>
      <c r="AH1016" s="155"/>
      <c r="AI1016" s="155"/>
      <c r="AJ1016" s="155"/>
      <c r="AK1016" s="155"/>
      <c r="AL1016" s="155"/>
      <c r="AM1016" s="155"/>
      <c r="AN1016" s="155"/>
      <c r="AO1016" s="155"/>
      <c r="AP1016" s="155"/>
      <c r="AQ1016" s="155"/>
      <c r="AR1016" s="155"/>
      <c r="AS1016" s="155"/>
      <c r="AT1016" s="155"/>
      <c r="AU1016" s="155"/>
      <c r="AV1016" s="155"/>
      <c r="AW1016" s="155"/>
      <c r="AX1016" s="155"/>
      <c r="AY1016" s="155"/>
      <c r="AZ1016" s="155"/>
      <c r="BA1016" s="155"/>
      <c r="BB1016" s="155"/>
      <c r="BC1016" s="155"/>
      <c r="BD1016" s="155"/>
      <c r="BE1016" s="155"/>
      <c r="BF1016" s="155"/>
      <c r="BG1016" s="155"/>
      <c r="BH1016" s="155"/>
      <c r="BI1016" s="155"/>
      <c r="BJ1016" s="155"/>
      <c r="BK1016" s="155"/>
      <c r="BL1016" s="155"/>
      <c r="BM1016" s="155"/>
      <c r="BN1016" s="155"/>
      <c r="BO1016" s="155"/>
      <c r="BP1016" s="155"/>
      <c r="BQ1016" s="155"/>
      <c r="BR1016" s="155"/>
      <c r="BS1016" s="155"/>
      <c r="BT1016" s="155"/>
      <c r="BU1016" s="155"/>
      <c r="BV1016" s="155"/>
      <c r="BW1016" s="155"/>
      <c r="BX1016" s="155"/>
      <c r="BY1016" s="155"/>
      <c r="BZ1016" s="155"/>
      <c r="CA1016" s="155"/>
      <c r="CB1016" s="155"/>
      <c r="CC1016" s="155"/>
      <c r="CD1016" s="155"/>
      <c r="CE1016" s="155"/>
      <c r="CF1016" s="155"/>
      <c r="CG1016" s="155"/>
      <c r="CH1016" s="155"/>
      <c r="CI1016" s="10"/>
    </row>
    <row r="1017" spans="1:87" x14ac:dyDescent="0.2">
      <c r="A1017" s="8"/>
      <c r="B1017" s="218"/>
      <c r="C1017" s="218"/>
      <c r="D1017" s="155"/>
      <c r="E1017" s="155"/>
      <c r="F1017" s="155"/>
      <c r="G1017" s="155"/>
      <c r="H1017" s="230"/>
      <c r="I1017" s="257"/>
      <c r="J1017" s="257"/>
      <c r="K1017" s="218"/>
      <c r="L1017" s="218"/>
      <c r="M1017" s="247"/>
      <c r="N1017" s="247"/>
      <c r="O1017" s="247"/>
      <c r="P1017" s="247"/>
      <c r="Q1017" s="218"/>
      <c r="R1017" s="155"/>
      <c r="S1017" s="155"/>
      <c r="T1017" s="155"/>
      <c r="U1017" s="155"/>
      <c r="V1017" s="155"/>
      <c r="W1017" s="155"/>
      <c r="X1017" s="155"/>
      <c r="Y1017" s="155"/>
      <c r="Z1017" s="155"/>
      <c r="AA1017" s="155"/>
      <c r="AB1017" s="155"/>
      <c r="AC1017" s="155"/>
      <c r="AD1017" s="155"/>
      <c r="AE1017" s="155"/>
      <c r="AF1017" s="155"/>
      <c r="AG1017" s="155"/>
      <c r="AH1017" s="155"/>
      <c r="AI1017" s="155"/>
      <c r="AJ1017" s="155"/>
      <c r="AK1017" s="155"/>
      <c r="AL1017" s="155"/>
      <c r="AM1017" s="155"/>
      <c r="AN1017" s="155"/>
      <c r="AO1017" s="155"/>
      <c r="AP1017" s="155"/>
      <c r="AQ1017" s="155"/>
      <c r="AR1017" s="155"/>
      <c r="AS1017" s="155"/>
      <c r="AT1017" s="155"/>
      <c r="AU1017" s="155"/>
      <c r="AV1017" s="155"/>
      <c r="AW1017" s="155"/>
      <c r="AX1017" s="155"/>
      <c r="AY1017" s="155"/>
      <c r="AZ1017" s="155"/>
      <c r="BA1017" s="155"/>
      <c r="BB1017" s="155"/>
      <c r="BC1017" s="155"/>
      <c r="BD1017" s="155"/>
      <c r="BE1017" s="155"/>
      <c r="BF1017" s="155"/>
      <c r="BG1017" s="155"/>
      <c r="BH1017" s="155"/>
      <c r="BI1017" s="155"/>
      <c r="BJ1017" s="155"/>
      <c r="BK1017" s="155"/>
      <c r="BL1017" s="155"/>
      <c r="BM1017" s="155"/>
      <c r="BN1017" s="155"/>
      <c r="BO1017" s="155"/>
      <c r="BP1017" s="155"/>
      <c r="BQ1017" s="155"/>
      <c r="BR1017" s="155"/>
      <c r="BS1017" s="155"/>
      <c r="BT1017" s="155"/>
      <c r="BU1017" s="155"/>
      <c r="BV1017" s="155"/>
      <c r="BW1017" s="155"/>
      <c r="BX1017" s="155"/>
      <c r="BY1017" s="155"/>
      <c r="BZ1017" s="155"/>
      <c r="CA1017" s="155"/>
      <c r="CB1017" s="155"/>
      <c r="CC1017" s="155"/>
      <c r="CD1017" s="155"/>
      <c r="CE1017" s="155"/>
      <c r="CF1017" s="155"/>
      <c r="CG1017" s="155"/>
      <c r="CH1017" s="155"/>
      <c r="CI1017" s="10"/>
    </row>
    <row r="1018" spans="1:87" x14ac:dyDescent="0.2">
      <c r="A1018" s="8"/>
      <c r="B1018" s="218"/>
      <c r="C1018" s="218"/>
      <c r="D1018" s="155"/>
      <c r="E1018" s="155"/>
      <c r="F1018" s="155"/>
      <c r="G1018" s="155"/>
      <c r="H1018" s="230"/>
      <c r="I1018" s="257"/>
      <c r="J1018" s="257"/>
      <c r="K1018" s="218"/>
      <c r="L1018" s="218"/>
      <c r="M1018" s="247"/>
      <c r="N1018" s="247"/>
      <c r="O1018" s="247"/>
      <c r="P1018" s="247"/>
      <c r="Q1018" s="218"/>
      <c r="R1018" s="155"/>
      <c r="S1018" s="155"/>
      <c r="T1018" s="155"/>
      <c r="U1018" s="155"/>
      <c r="V1018" s="155"/>
      <c r="W1018" s="155"/>
      <c r="X1018" s="155"/>
      <c r="Y1018" s="155"/>
      <c r="Z1018" s="155"/>
      <c r="AA1018" s="155"/>
      <c r="AB1018" s="155"/>
      <c r="AC1018" s="155"/>
      <c r="AD1018" s="155"/>
      <c r="AE1018" s="155"/>
      <c r="AF1018" s="155"/>
      <c r="AG1018" s="155"/>
      <c r="AH1018" s="155"/>
      <c r="AI1018" s="155"/>
      <c r="AJ1018" s="155"/>
      <c r="AK1018" s="155"/>
      <c r="AL1018" s="155"/>
      <c r="AM1018" s="155"/>
      <c r="AN1018" s="155"/>
      <c r="AO1018" s="155"/>
      <c r="AP1018" s="155"/>
      <c r="AQ1018" s="155"/>
      <c r="AR1018" s="155"/>
      <c r="AS1018" s="155"/>
      <c r="AT1018" s="155"/>
      <c r="AU1018" s="155"/>
      <c r="AV1018" s="155"/>
      <c r="AW1018" s="155"/>
      <c r="AX1018" s="155"/>
      <c r="AY1018" s="155"/>
      <c r="AZ1018" s="155"/>
      <c r="BA1018" s="155"/>
      <c r="BB1018" s="155"/>
      <c r="BC1018" s="155"/>
      <c r="BD1018" s="155"/>
      <c r="BE1018" s="155"/>
      <c r="BF1018" s="155"/>
      <c r="BG1018" s="155"/>
      <c r="BH1018" s="155"/>
      <c r="BI1018" s="155"/>
      <c r="BJ1018" s="155"/>
      <c r="BK1018" s="155"/>
      <c r="BL1018" s="155"/>
      <c r="BM1018" s="155"/>
      <c r="BN1018" s="155"/>
      <c r="BO1018" s="155"/>
      <c r="BP1018" s="155"/>
      <c r="BQ1018" s="155"/>
      <c r="BR1018" s="155"/>
      <c r="BS1018" s="155"/>
      <c r="BT1018" s="155"/>
      <c r="BU1018" s="155"/>
      <c r="BV1018" s="155"/>
      <c r="BW1018" s="155"/>
      <c r="BX1018" s="155"/>
      <c r="BY1018" s="155"/>
      <c r="BZ1018" s="155"/>
      <c r="CA1018" s="155"/>
      <c r="CB1018" s="155"/>
      <c r="CC1018" s="155"/>
      <c r="CD1018" s="155"/>
      <c r="CE1018" s="155"/>
      <c r="CF1018" s="155"/>
      <c r="CG1018" s="155"/>
      <c r="CH1018" s="155"/>
      <c r="CI1018" s="10"/>
    </row>
    <row r="1019" spans="1:87" x14ac:dyDescent="0.2">
      <c r="A1019" s="8"/>
      <c r="B1019" s="218"/>
      <c r="C1019" s="218"/>
      <c r="D1019" s="155"/>
      <c r="E1019" s="155"/>
      <c r="F1019" s="155"/>
      <c r="G1019" s="155"/>
      <c r="H1019" s="230"/>
      <c r="I1019" s="257"/>
      <c r="J1019" s="257"/>
      <c r="K1019" s="218"/>
      <c r="L1019" s="218"/>
      <c r="M1019" s="247"/>
      <c r="N1019" s="247"/>
      <c r="O1019" s="247"/>
      <c r="P1019" s="247"/>
      <c r="Q1019" s="218"/>
      <c r="R1019" s="155"/>
      <c r="S1019" s="155"/>
      <c r="T1019" s="155"/>
      <c r="U1019" s="155"/>
      <c r="V1019" s="155"/>
      <c r="W1019" s="155"/>
      <c r="X1019" s="155"/>
      <c r="Y1019" s="155"/>
      <c r="Z1019" s="155"/>
      <c r="AA1019" s="155"/>
      <c r="AB1019" s="155"/>
      <c r="AC1019" s="155"/>
      <c r="AD1019" s="155"/>
      <c r="AE1019" s="155"/>
      <c r="AF1019" s="155"/>
      <c r="AG1019" s="155"/>
      <c r="AH1019" s="155"/>
      <c r="AI1019" s="155"/>
      <c r="AJ1019" s="155"/>
      <c r="AK1019" s="155"/>
      <c r="AL1019" s="155"/>
      <c r="AM1019" s="155"/>
      <c r="AN1019" s="155"/>
      <c r="AO1019" s="155"/>
      <c r="AP1019" s="155"/>
      <c r="AQ1019" s="155"/>
      <c r="AR1019" s="155"/>
      <c r="AS1019" s="155"/>
      <c r="AT1019" s="155"/>
      <c r="AU1019" s="155"/>
      <c r="AV1019" s="155"/>
      <c r="AW1019" s="155"/>
      <c r="AX1019" s="155"/>
      <c r="AY1019" s="155"/>
      <c r="AZ1019" s="155"/>
      <c r="BA1019" s="155"/>
      <c r="BB1019" s="155"/>
      <c r="BC1019" s="155"/>
      <c r="BD1019" s="155"/>
      <c r="BE1019" s="155"/>
      <c r="BF1019" s="155"/>
      <c r="BG1019" s="155"/>
      <c r="BH1019" s="155"/>
      <c r="BI1019" s="155"/>
      <c r="BJ1019" s="155"/>
      <c r="BK1019" s="155"/>
      <c r="BL1019" s="155"/>
      <c r="BM1019" s="155"/>
      <c r="BN1019" s="155"/>
      <c r="BO1019" s="155"/>
      <c r="BP1019" s="155"/>
      <c r="BQ1019" s="155"/>
      <c r="BR1019" s="155"/>
      <c r="BS1019" s="155"/>
      <c r="BT1019" s="155"/>
      <c r="BU1019" s="155"/>
      <c r="BV1019" s="155"/>
      <c r="BW1019" s="155"/>
      <c r="BX1019" s="155"/>
      <c r="BY1019" s="155"/>
      <c r="BZ1019" s="155"/>
      <c r="CA1019" s="155"/>
      <c r="CB1019" s="155"/>
      <c r="CC1019" s="155"/>
      <c r="CD1019" s="155"/>
      <c r="CE1019" s="155"/>
      <c r="CF1019" s="155"/>
      <c r="CG1019" s="155"/>
      <c r="CH1019" s="155"/>
      <c r="CI1019" s="10"/>
    </row>
    <row r="1020" spans="1:87" x14ac:dyDescent="0.2">
      <c r="A1020" s="8"/>
      <c r="B1020" s="218"/>
      <c r="C1020" s="218"/>
      <c r="D1020" s="155"/>
      <c r="E1020" s="155"/>
      <c r="F1020" s="155"/>
      <c r="G1020" s="155"/>
      <c r="H1020" s="230"/>
      <c r="I1020" s="257"/>
      <c r="J1020" s="257"/>
      <c r="K1020" s="218"/>
      <c r="L1020" s="218"/>
      <c r="M1020" s="247"/>
      <c r="N1020" s="247"/>
      <c r="O1020" s="247"/>
      <c r="P1020" s="247"/>
      <c r="Q1020" s="218"/>
      <c r="R1020" s="155"/>
      <c r="S1020" s="155"/>
      <c r="T1020" s="155"/>
      <c r="U1020" s="155"/>
      <c r="V1020" s="155"/>
      <c r="W1020" s="155"/>
      <c r="X1020" s="155"/>
      <c r="Y1020" s="155"/>
      <c r="Z1020" s="155"/>
      <c r="AA1020" s="155"/>
      <c r="AB1020" s="155"/>
      <c r="AC1020" s="155"/>
      <c r="AD1020" s="155"/>
      <c r="AE1020" s="155"/>
      <c r="AF1020" s="155"/>
      <c r="AG1020" s="155"/>
      <c r="AH1020" s="155"/>
      <c r="AI1020" s="155"/>
      <c r="AJ1020" s="155"/>
      <c r="AK1020" s="155"/>
      <c r="AL1020" s="155"/>
      <c r="AM1020" s="155"/>
      <c r="AN1020" s="155"/>
      <c r="AO1020" s="155"/>
      <c r="AP1020" s="155"/>
      <c r="AQ1020" s="155"/>
      <c r="AR1020" s="155"/>
      <c r="AS1020" s="155"/>
      <c r="AT1020" s="155"/>
      <c r="AU1020" s="155"/>
      <c r="AV1020" s="155"/>
      <c r="AW1020" s="155"/>
      <c r="AX1020" s="155"/>
      <c r="AY1020" s="155"/>
      <c r="AZ1020" s="155"/>
      <c r="BA1020" s="155"/>
      <c r="BB1020" s="155"/>
      <c r="BC1020" s="155"/>
      <c r="BD1020" s="155"/>
      <c r="BE1020" s="155"/>
      <c r="BF1020" s="155"/>
      <c r="BG1020" s="155"/>
      <c r="BH1020" s="155"/>
      <c r="BI1020" s="155"/>
      <c r="BJ1020" s="155"/>
      <c r="BK1020" s="155"/>
      <c r="BL1020" s="155"/>
      <c r="BM1020" s="155"/>
      <c r="BN1020" s="155"/>
      <c r="BO1020" s="155"/>
      <c r="BP1020" s="155"/>
      <c r="BQ1020" s="155"/>
      <c r="BR1020" s="155"/>
      <c r="BS1020" s="155"/>
      <c r="BT1020" s="155"/>
      <c r="BU1020" s="155"/>
      <c r="BV1020" s="155"/>
      <c r="BW1020" s="155"/>
      <c r="BX1020" s="155"/>
      <c r="BY1020" s="155"/>
      <c r="BZ1020" s="155"/>
      <c r="CA1020" s="155"/>
      <c r="CB1020" s="155"/>
      <c r="CC1020" s="155"/>
      <c r="CD1020" s="155"/>
      <c r="CE1020" s="155"/>
      <c r="CF1020" s="155"/>
      <c r="CG1020" s="155"/>
      <c r="CH1020" s="155"/>
      <c r="CI1020" s="10"/>
    </row>
    <row r="1021" spans="1:87" x14ac:dyDescent="0.2">
      <c r="A1021" s="8"/>
      <c r="B1021" s="218"/>
      <c r="C1021" s="218"/>
      <c r="D1021" s="155"/>
      <c r="E1021" s="155"/>
      <c r="F1021" s="155"/>
      <c r="G1021" s="155"/>
      <c r="H1021" s="230"/>
      <c r="I1021" s="257"/>
      <c r="J1021" s="257"/>
      <c r="K1021" s="218"/>
      <c r="L1021" s="218"/>
      <c r="M1021" s="247"/>
      <c r="N1021" s="247"/>
      <c r="O1021" s="247"/>
      <c r="P1021" s="247"/>
      <c r="Q1021" s="218"/>
      <c r="R1021" s="155"/>
      <c r="S1021" s="155"/>
      <c r="T1021" s="155"/>
      <c r="U1021" s="155"/>
      <c r="V1021" s="155"/>
      <c r="W1021" s="155"/>
      <c r="X1021" s="155"/>
      <c r="Y1021" s="155"/>
      <c r="Z1021" s="155"/>
      <c r="AA1021" s="155"/>
      <c r="AB1021" s="155"/>
      <c r="AC1021" s="155"/>
      <c r="AD1021" s="155"/>
      <c r="AE1021" s="155"/>
      <c r="AF1021" s="155"/>
      <c r="AG1021" s="155"/>
      <c r="AH1021" s="155"/>
      <c r="AI1021" s="155"/>
      <c r="AJ1021" s="155"/>
      <c r="AK1021" s="155"/>
      <c r="AL1021" s="155"/>
      <c r="AM1021" s="155"/>
      <c r="AN1021" s="155"/>
      <c r="AO1021" s="155"/>
      <c r="AP1021" s="155"/>
      <c r="AQ1021" s="155"/>
      <c r="AR1021" s="155"/>
      <c r="AS1021" s="155"/>
      <c r="AT1021" s="155"/>
      <c r="AU1021" s="155"/>
      <c r="AV1021" s="155"/>
      <c r="AW1021" s="155"/>
      <c r="AX1021" s="155"/>
      <c r="AY1021" s="155"/>
      <c r="AZ1021" s="155"/>
      <c r="BA1021" s="155"/>
      <c r="BB1021" s="155"/>
      <c r="BC1021" s="155"/>
      <c r="BD1021" s="155"/>
      <c r="BE1021" s="155"/>
      <c r="BF1021" s="155"/>
      <c r="BG1021" s="155"/>
      <c r="BH1021" s="155"/>
      <c r="BI1021" s="155"/>
      <c r="BJ1021" s="155"/>
      <c r="BK1021" s="155"/>
      <c r="BL1021" s="155"/>
      <c r="BM1021" s="155"/>
      <c r="BN1021" s="155"/>
      <c r="BO1021" s="155"/>
      <c r="BP1021" s="155"/>
      <c r="BQ1021" s="155"/>
      <c r="BR1021" s="155"/>
      <c r="BS1021" s="155"/>
      <c r="BT1021" s="155"/>
      <c r="BU1021" s="155"/>
      <c r="BV1021" s="155"/>
      <c r="BW1021" s="155"/>
      <c r="BX1021" s="155"/>
      <c r="BY1021" s="155"/>
      <c r="BZ1021" s="155"/>
      <c r="CA1021" s="155"/>
      <c r="CB1021" s="155"/>
      <c r="CC1021" s="155"/>
      <c r="CD1021" s="155"/>
      <c r="CE1021" s="155"/>
      <c r="CF1021" s="155"/>
      <c r="CG1021" s="155"/>
      <c r="CH1021" s="155"/>
      <c r="CI1021" s="10"/>
    </row>
    <row r="1022" spans="1:87" x14ac:dyDescent="0.2">
      <c r="A1022" s="8"/>
      <c r="B1022" s="218"/>
      <c r="C1022" s="218"/>
      <c r="D1022" s="155"/>
      <c r="E1022" s="155"/>
      <c r="F1022" s="155"/>
      <c r="G1022" s="155"/>
      <c r="H1022" s="230"/>
      <c r="I1022" s="257"/>
      <c r="J1022" s="257"/>
      <c r="K1022" s="218"/>
      <c r="L1022" s="218"/>
      <c r="M1022" s="247"/>
      <c r="N1022" s="247"/>
      <c r="O1022" s="247"/>
      <c r="P1022" s="247"/>
      <c r="Q1022" s="218"/>
      <c r="R1022" s="155"/>
      <c r="S1022" s="155"/>
      <c r="T1022" s="155"/>
      <c r="U1022" s="155"/>
      <c r="V1022" s="155"/>
      <c r="W1022" s="155"/>
      <c r="X1022" s="155"/>
      <c r="Y1022" s="155"/>
      <c r="Z1022" s="155"/>
      <c r="AA1022" s="155"/>
      <c r="AB1022" s="155"/>
      <c r="AC1022" s="155"/>
      <c r="AD1022" s="155"/>
      <c r="AE1022" s="155"/>
      <c r="AF1022" s="155"/>
      <c r="AG1022" s="155"/>
      <c r="AH1022" s="155"/>
      <c r="AI1022" s="155"/>
      <c r="AJ1022" s="155"/>
      <c r="AK1022" s="155"/>
      <c r="AL1022" s="155"/>
      <c r="AM1022" s="155"/>
      <c r="AN1022" s="155"/>
      <c r="AO1022" s="155"/>
      <c r="AP1022" s="155"/>
      <c r="AQ1022" s="155"/>
      <c r="AR1022" s="155"/>
      <c r="AS1022" s="155"/>
      <c r="AT1022" s="155"/>
      <c r="AU1022" s="155"/>
      <c r="AV1022" s="155"/>
      <c r="AW1022" s="155"/>
      <c r="AX1022" s="155"/>
      <c r="AY1022" s="155"/>
      <c r="AZ1022" s="155"/>
      <c r="BA1022" s="155"/>
      <c r="BB1022" s="155"/>
      <c r="BC1022" s="155"/>
      <c r="BD1022" s="155"/>
      <c r="BE1022" s="155"/>
      <c r="BF1022" s="155"/>
      <c r="BG1022" s="155"/>
      <c r="BH1022" s="155"/>
      <c r="BI1022" s="155"/>
      <c r="BJ1022" s="155"/>
      <c r="BK1022" s="155"/>
      <c r="BL1022" s="155"/>
      <c r="BM1022" s="155"/>
      <c r="BN1022" s="155"/>
      <c r="BO1022" s="155"/>
      <c r="BP1022" s="155"/>
      <c r="BQ1022" s="155"/>
      <c r="BR1022" s="155"/>
      <c r="BS1022" s="155"/>
      <c r="BT1022" s="155"/>
      <c r="BU1022" s="155"/>
      <c r="BV1022" s="155"/>
      <c r="BW1022" s="155"/>
      <c r="BX1022" s="155"/>
      <c r="BY1022" s="155"/>
      <c r="BZ1022" s="155"/>
      <c r="CA1022" s="155"/>
      <c r="CB1022" s="155"/>
      <c r="CC1022" s="155"/>
      <c r="CD1022" s="155"/>
      <c r="CE1022" s="155"/>
      <c r="CF1022" s="155"/>
      <c r="CG1022" s="155"/>
      <c r="CH1022" s="155"/>
      <c r="CI1022" s="10"/>
    </row>
    <row r="1023" spans="1:87" x14ac:dyDescent="0.2">
      <c r="A1023" s="8"/>
      <c r="B1023" s="218"/>
      <c r="C1023" s="218"/>
      <c r="D1023" s="155"/>
      <c r="E1023" s="155"/>
      <c r="F1023" s="155"/>
      <c r="G1023" s="155"/>
      <c r="H1023" s="230"/>
      <c r="I1023" s="257"/>
      <c r="J1023" s="257"/>
      <c r="K1023" s="218"/>
      <c r="L1023" s="218"/>
      <c r="M1023" s="247"/>
      <c r="N1023" s="247"/>
      <c r="O1023" s="247"/>
      <c r="P1023" s="247"/>
      <c r="Q1023" s="218"/>
      <c r="R1023" s="155"/>
      <c r="S1023" s="155"/>
      <c r="T1023" s="155"/>
      <c r="U1023" s="155"/>
      <c r="V1023" s="155"/>
      <c r="W1023" s="155"/>
      <c r="X1023" s="155"/>
      <c r="Y1023" s="155"/>
      <c r="Z1023" s="155"/>
      <c r="AA1023" s="155"/>
      <c r="AB1023" s="155"/>
      <c r="AC1023" s="155"/>
      <c r="AD1023" s="155"/>
      <c r="AE1023" s="155"/>
      <c r="AF1023" s="155"/>
      <c r="AG1023" s="155"/>
      <c r="AH1023" s="155"/>
      <c r="AI1023" s="155"/>
      <c r="AJ1023" s="155"/>
      <c r="AK1023" s="155"/>
      <c r="AL1023" s="155"/>
      <c r="AM1023" s="155"/>
      <c r="AN1023" s="155"/>
      <c r="AO1023" s="155"/>
      <c r="AP1023" s="155"/>
      <c r="AQ1023" s="155"/>
      <c r="AR1023" s="155"/>
      <c r="AS1023" s="155"/>
      <c r="AT1023" s="155"/>
      <c r="AU1023" s="155"/>
      <c r="AV1023" s="155"/>
      <c r="AW1023" s="155"/>
      <c r="AX1023" s="155"/>
      <c r="AY1023" s="155"/>
      <c r="AZ1023" s="155"/>
      <c r="BA1023" s="155"/>
      <c r="BB1023" s="155"/>
      <c r="BC1023" s="155"/>
      <c r="BD1023" s="155"/>
      <c r="BE1023" s="155"/>
      <c r="BF1023" s="155"/>
      <c r="BG1023" s="155"/>
      <c r="BH1023" s="155"/>
      <c r="BI1023" s="155"/>
      <c r="BJ1023" s="155"/>
      <c r="BK1023" s="155"/>
      <c r="BL1023" s="155"/>
      <c r="BM1023" s="155"/>
      <c r="BN1023" s="155"/>
      <c r="BO1023" s="155"/>
      <c r="BP1023" s="155"/>
      <c r="BQ1023" s="155"/>
      <c r="BR1023" s="155"/>
      <c r="BS1023" s="155"/>
      <c r="BT1023" s="155"/>
      <c r="BU1023" s="155"/>
      <c r="BV1023" s="155"/>
      <c r="BW1023" s="155"/>
      <c r="BX1023" s="155"/>
      <c r="BY1023" s="155"/>
      <c r="BZ1023" s="155"/>
      <c r="CA1023" s="155"/>
      <c r="CB1023" s="155"/>
      <c r="CC1023" s="155"/>
      <c r="CD1023" s="155"/>
      <c r="CE1023" s="155"/>
      <c r="CF1023" s="155"/>
      <c r="CG1023" s="155"/>
      <c r="CH1023" s="155"/>
      <c r="CI1023" s="10"/>
    </row>
    <row r="1024" spans="1:87" x14ac:dyDescent="0.2">
      <c r="A1024" s="8"/>
      <c r="B1024" s="218"/>
      <c r="C1024" s="218"/>
      <c r="D1024" s="155"/>
      <c r="E1024" s="155"/>
      <c r="F1024" s="155"/>
      <c r="G1024" s="155"/>
      <c r="H1024" s="230"/>
      <c r="I1024" s="257"/>
      <c r="J1024" s="257"/>
      <c r="K1024" s="218"/>
      <c r="L1024" s="218"/>
      <c r="M1024" s="247"/>
      <c r="N1024" s="247"/>
      <c r="O1024" s="247"/>
      <c r="P1024" s="247"/>
      <c r="Q1024" s="218"/>
      <c r="R1024" s="155"/>
      <c r="S1024" s="155"/>
      <c r="T1024" s="155"/>
      <c r="U1024" s="155"/>
      <c r="V1024" s="155"/>
      <c r="W1024" s="155"/>
      <c r="X1024" s="155"/>
      <c r="Y1024" s="155"/>
      <c r="Z1024" s="155"/>
      <c r="AA1024" s="155"/>
      <c r="AB1024" s="155"/>
      <c r="AC1024" s="155"/>
      <c r="AD1024" s="155"/>
      <c r="AE1024" s="155"/>
      <c r="AF1024" s="155"/>
      <c r="AG1024" s="155"/>
      <c r="AH1024" s="155"/>
      <c r="AI1024" s="155"/>
      <c r="AJ1024" s="155"/>
      <c r="AK1024" s="155"/>
      <c r="AL1024" s="155"/>
      <c r="AM1024" s="155"/>
      <c r="AN1024" s="155"/>
      <c r="AO1024" s="155"/>
      <c r="AP1024" s="155"/>
      <c r="AQ1024" s="155"/>
      <c r="AR1024" s="155"/>
      <c r="AS1024" s="155"/>
      <c r="AT1024" s="155"/>
      <c r="AU1024" s="155"/>
      <c r="AV1024" s="155"/>
      <c r="AW1024" s="155"/>
      <c r="AX1024" s="155"/>
      <c r="AY1024" s="155"/>
      <c r="AZ1024" s="155"/>
      <c r="BA1024" s="155"/>
      <c r="BB1024" s="155"/>
      <c r="BC1024" s="155"/>
      <c r="BD1024" s="155"/>
      <c r="BE1024" s="155"/>
      <c r="BF1024" s="155"/>
      <c r="BG1024" s="155"/>
      <c r="BH1024" s="155"/>
      <c r="BI1024" s="155"/>
      <c r="BJ1024" s="155"/>
      <c r="BK1024" s="155"/>
      <c r="BL1024" s="155"/>
      <c r="BM1024" s="155"/>
      <c r="BN1024" s="155"/>
      <c r="BO1024" s="155"/>
      <c r="BP1024" s="155"/>
      <c r="BQ1024" s="155"/>
      <c r="BR1024" s="155"/>
      <c r="BS1024" s="155"/>
      <c r="BT1024" s="155"/>
      <c r="BU1024" s="155"/>
      <c r="BV1024" s="155"/>
      <c r="BW1024" s="155"/>
      <c r="BX1024" s="155"/>
      <c r="BY1024" s="155"/>
      <c r="BZ1024" s="155"/>
      <c r="CA1024" s="155"/>
      <c r="CB1024" s="155"/>
      <c r="CC1024" s="155"/>
      <c r="CD1024" s="155"/>
      <c r="CE1024" s="155"/>
      <c r="CF1024" s="155"/>
      <c r="CG1024" s="155"/>
      <c r="CH1024" s="155"/>
      <c r="CI1024" s="10"/>
    </row>
    <row r="1025" spans="1:87" x14ac:dyDescent="0.2">
      <c r="A1025" s="8"/>
      <c r="B1025" s="218"/>
      <c r="C1025" s="218"/>
      <c r="D1025" s="155"/>
      <c r="E1025" s="155"/>
      <c r="F1025" s="155"/>
      <c r="G1025" s="155"/>
      <c r="H1025" s="230"/>
      <c r="I1025" s="257"/>
      <c r="J1025" s="257"/>
      <c r="K1025" s="218"/>
      <c r="L1025" s="218"/>
      <c r="M1025" s="247"/>
      <c r="N1025" s="247"/>
      <c r="O1025" s="247"/>
      <c r="P1025" s="247"/>
      <c r="Q1025" s="218"/>
      <c r="R1025" s="155"/>
      <c r="S1025" s="155"/>
      <c r="T1025" s="155"/>
      <c r="U1025" s="155"/>
      <c r="V1025" s="155"/>
      <c r="W1025" s="155"/>
      <c r="X1025" s="155"/>
      <c r="Y1025" s="155"/>
      <c r="Z1025" s="155"/>
      <c r="AA1025" s="155"/>
      <c r="AB1025" s="155"/>
      <c r="AC1025" s="155"/>
      <c r="AD1025" s="155"/>
      <c r="AE1025" s="155"/>
      <c r="AF1025" s="155"/>
      <c r="AG1025" s="155"/>
      <c r="AH1025" s="155"/>
      <c r="AI1025" s="155"/>
      <c r="AJ1025" s="155"/>
      <c r="AK1025" s="155"/>
      <c r="AL1025" s="155"/>
      <c r="AM1025" s="155"/>
      <c r="AN1025" s="155"/>
      <c r="AO1025" s="155"/>
      <c r="AP1025" s="155"/>
      <c r="AQ1025" s="155"/>
      <c r="AR1025" s="155"/>
      <c r="AS1025" s="155"/>
      <c r="AT1025" s="155"/>
      <c r="AU1025" s="155"/>
      <c r="AV1025" s="155"/>
      <c r="AW1025" s="155"/>
      <c r="AX1025" s="155"/>
      <c r="AY1025" s="155"/>
      <c r="AZ1025" s="155"/>
      <c r="BA1025" s="155"/>
      <c r="BB1025" s="155"/>
      <c r="BC1025" s="155"/>
      <c r="BD1025" s="155"/>
      <c r="BE1025" s="155"/>
      <c r="BF1025" s="155"/>
      <c r="BG1025" s="155"/>
      <c r="BH1025" s="155"/>
      <c r="BI1025" s="155"/>
      <c r="BJ1025" s="155"/>
      <c r="BK1025" s="155"/>
      <c r="BL1025" s="155"/>
      <c r="BM1025" s="155"/>
      <c r="BN1025" s="155"/>
      <c r="BO1025" s="155"/>
      <c r="BP1025" s="155"/>
      <c r="BQ1025" s="155"/>
      <c r="BR1025" s="155"/>
      <c r="BS1025" s="155"/>
      <c r="BT1025" s="155"/>
      <c r="BU1025" s="155"/>
      <c r="BV1025" s="155"/>
      <c r="BW1025" s="155"/>
      <c r="BX1025" s="155"/>
      <c r="BY1025" s="155"/>
      <c r="BZ1025" s="155"/>
      <c r="CA1025" s="155"/>
      <c r="CB1025" s="155"/>
      <c r="CC1025" s="155"/>
      <c r="CD1025" s="155"/>
      <c r="CE1025" s="155"/>
      <c r="CF1025" s="155"/>
      <c r="CG1025" s="155"/>
      <c r="CH1025" s="155"/>
      <c r="CI1025" s="10"/>
    </row>
    <row r="1026" spans="1:87" x14ac:dyDescent="0.2">
      <c r="A1026" s="8"/>
      <c r="B1026" s="218"/>
      <c r="C1026" s="218"/>
      <c r="D1026" s="155"/>
      <c r="E1026" s="155"/>
      <c r="F1026" s="155"/>
      <c r="G1026" s="155"/>
      <c r="H1026" s="230"/>
      <c r="I1026" s="257"/>
      <c r="J1026" s="257"/>
      <c r="K1026" s="218"/>
      <c r="L1026" s="218"/>
      <c r="M1026" s="247"/>
      <c r="N1026" s="247"/>
      <c r="O1026" s="247"/>
      <c r="P1026" s="247"/>
      <c r="Q1026" s="218"/>
      <c r="R1026" s="155"/>
      <c r="S1026" s="155"/>
      <c r="T1026" s="155"/>
      <c r="U1026" s="155"/>
      <c r="V1026" s="155"/>
      <c r="W1026" s="155"/>
      <c r="X1026" s="155"/>
      <c r="Y1026" s="155"/>
      <c r="Z1026" s="155"/>
      <c r="AA1026" s="155"/>
      <c r="AB1026" s="155"/>
      <c r="AC1026" s="155"/>
      <c r="AD1026" s="155"/>
      <c r="AE1026" s="155"/>
      <c r="AF1026" s="155"/>
      <c r="AG1026" s="155"/>
      <c r="AH1026" s="155"/>
      <c r="AI1026" s="155"/>
      <c r="AJ1026" s="155"/>
      <c r="AK1026" s="155"/>
      <c r="AL1026" s="155"/>
      <c r="AM1026" s="155"/>
      <c r="AN1026" s="155"/>
      <c r="AO1026" s="155"/>
      <c r="AP1026" s="155"/>
      <c r="AQ1026" s="155"/>
      <c r="AR1026" s="155"/>
      <c r="AS1026" s="155"/>
      <c r="AT1026" s="155"/>
      <c r="AU1026" s="155"/>
      <c r="AV1026" s="155"/>
      <c r="AW1026" s="155"/>
      <c r="AX1026" s="155"/>
      <c r="AY1026" s="155"/>
      <c r="AZ1026" s="155"/>
      <c r="BA1026" s="155"/>
      <c r="BB1026" s="155"/>
      <c r="BC1026" s="155"/>
      <c r="BD1026" s="155"/>
      <c r="BE1026" s="155"/>
      <c r="BF1026" s="155"/>
      <c r="BG1026" s="155"/>
      <c r="BH1026" s="155"/>
      <c r="BI1026" s="155"/>
      <c r="BJ1026" s="155"/>
      <c r="BK1026" s="155"/>
      <c r="BL1026" s="155"/>
      <c r="BM1026" s="155"/>
      <c r="BN1026" s="155"/>
      <c r="BO1026" s="155"/>
      <c r="BP1026" s="155"/>
      <c r="BQ1026" s="155"/>
      <c r="BR1026" s="155"/>
      <c r="BS1026" s="155"/>
      <c r="BT1026" s="155"/>
      <c r="BU1026" s="155"/>
      <c r="BV1026" s="155"/>
      <c r="BW1026" s="155"/>
      <c r="BX1026" s="155"/>
      <c r="BY1026" s="155"/>
      <c r="BZ1026" s="155"/>
      <c r="CA1026" s="155"/>
      <c r="CB1026" s="155"/>
      <c r="CC1026" s="155"/>
      <c r="CD1026" s="155"/>
      <c r="CE1026" s="155"/>
      <c r="CF1026" s="155"/>
      <c r="CG1026" s="155"/>
      <c r="CH1026" s="155"/>
      <c r="CI1026" s="10"/>
    </row>
    <row r="1027" spans="1:87" x14ac:dyDescent="0.2">
      <c r="A1027" s="8"/>
      <c r="B1027" s="218"/>
      <c r="C1027" s="218"/>
      <c r="D1027" s="155"/>
      <c r="E1027" s="155"/>
      <c r="F1027" s="155"/>
      <c r="G1027" s="155"/>
      <c r="H1027" s="230"/>
      <c r="I1027" s="257"/>
      <c r="J1027" s="257"/>
      <c r="K1027" s="218"/>
      <c r="L1027" s="218"/>
      <c r="M1027" s="247"/>
      <c r="N1027" s="247"/>
      <c r="O1027" s="247"/>
      <c r="P1027" s="247"/>
      <c r="Q1027" s="218"/>
      <c r="R1027" s="155"/>
      <c r="S1027" s="155"/>
      <c r="T1027" s="155"/>
      <c r="U1027" s="155"/>
      <c r="V1027" s="155"/>
      <c r="W1027" s="155"/>
      <c r="X1027" s="155"/>
      <c r="Y1027" s="155"/>
      <c r="Z1027" s="155"/>
      <c r="AA1027" s="155"/>
      <c r="AB1027" s="155"/>
      <c r="AC1027" s="155"/>
      <c r="AD1027" s="155"/>
      <c r="AE1027" s="155"/>
      <c r="AF1027" s="155"/>
      <c r="AG1027" s="155"/>
      <c r="AH1027" s="155"/>
      <c r="AI1027" s="155"/>
      <c r="AJ1027" s="155"/>
      <c r="AK1027" s="155"/>
      <c r="AL1027" s="155"/>
      <c r="AM1027" s="155"/>
      <c r="AN1027" s="155"/>
      <c r="AO1027" s="155"/>
      <c r="AP1027" s="155"/>
      <c r="AQ1027" s="155"/>
      <c r="AR1027" s="155"/>
      <c r="AS1027" s="155"/>
      <c r="AT1027" s="155"/>
      <c r="AU1027" s="155"/>
      <c r="AV1027" s="155"/>
      <c r="AW1027" s="155"/>
      <c r="AX1027" s="155"/>
      <c r="AY1027" s="155"/>
      <c r="AZ1027" s="155"/>
      <c r="BA1027" s="155"/>
      <c r="BB1027" s="155"/>
      <c r="BC1027" s="155"/>
      <c r="BD1027" s="155"/>
      <c r="BE1027" s="155"/>
      <c r="BF1027" s="155"/>
      <c r="BG1027" s="155"/>
      <c r="BH1027" s="155"/>
      <c r="BI1027" s="155"/>
      <c r="BJ1027" s="155"/>
      <c r="BK1027" s="155"/>
      <c r="BL1027" s="155"/>
      <c r="BM1027" s="155"/>
      <c r="BN1027" s="155"/>
      <c r="BO1027" s="155"/>
      <c r="BP1027" s="155"/>
      <c r="BQ1027" s="155"/>
      <c r="BR1027" s="155"/>
      <c r="BS1027" s="155"/>
      <c r="BT1027" s="155"/>
      <c r="BU1027" s="155"/>
      <c r="BV1027" s="155"/>
      <c r="BW1027" s="155"/>
      <c r="BX1027" s="155"/>
      <c r="BY1027" s="155"/>
      <c r="BZ1027" s="155"/>
      <c r="CA1027" s="155"/>
      <c r="CB1027" s="155"/>
      <c r="CC1027" s="155"/>
      <c r="CD1027" s="155"/>
      <c r="CE1027" s="155"/>
      <c r="CF1027" s="155"/>
      <c r="CG1027" s="155"/>
      <c r="CH1027" s="155"/>
      <c r="CI1027" s="10"/>
    </row>
    <row r="1028" spans="1:87" x14ac:dyDescent="0.2">
      <c r="A1028" s="8"/>
      <c r="B1028" s="218"/>
      <c r="C1028" s="218"/>
      <c r="D1028" s="155"/>
      <c r="E1028" s="155"/>
      <c r="F1028" s="155"/>
      <c r="G1028" s="155"/>
      <c r="H1028" s="230"/>
      <c r="I1028" s="257"/>
      <c r="J1028" s="257"/>
      <c r="K1028" s="218"/>
      <c r="L1028" s="218"/>
      <c r="M1028" s="247"/>
      <c r="N1028" s="247"/>
      <c r="O1028" s="247"/>
      <c r="P1028" s="247"/>
      <c r="Q1028" s="218"/>
      <c r="R1028" s="155"/>
      <c r="S1028" s="155"/>
      <c r="T1028" s="155"/>
      <c r="U1028" s="155"/>
      <c r="V1028" s="155"/>
      <c r="W1028" s="155"/>
      <c r="X1028" s="155"/>
      <c r="Y1028" s="155"/>
      <c r="Z1028" s="155"/>
      <c r="AA1028" s="155"/>
      <c r="AB1028" s="155"/>
      <c r="AC1028" s="155"/>
      <c r="AD1028" s="155"/>
      <c r="AE1028" s="155"/>
      <c r="AF1028" s="155"/>
      <c r="AG1028" s="155"/>
      <c r="AH1028" s="155"/>
      <c r="AI1028" s="155"/>
      <c r="AJ1028" s="155"/>
      <c r="AK1028" s="155"/>
      <c r="AL1028" s="155"/>
      <c r="AM1028" s="155"/>
      <c r="AN1028" s="155"/>
      <c r="AO1028" s="155"/>
      <c r="AP1028" s="155"/>
      <c r="AQ1028" s="155"/>
      <c r="AR1028" s="155"/>
      <c r="AS1028" s="155"/>
      <c r="AT1028" s="155"/>
      <c r="AU1028" s="155"/>
      <c r="AV1028" s="155"/>
      <c r="AW1028" s="155"/>
      <c r="AX1028" s="155"/>
      <c r="AY1028" s="155"/>
      <c r="AZ1028" s="155"/>
      <c r="BA1028" s="155"/>
      <c r="BB1028" s="155"/>
      <c r="BC1028" s="155"/>
      <c r="BD1028" s="155"/>
      <c r="BE1028" s="155"/>
      <c r="BF1028" s="155"/>
      <c r="BG1028" s="155"/>
      <c r="BH1028" s="155"/>
      <c r="BI1028" s="155"/>
      <c r="BJ1028" s="155"/>
      <c r="BK1028" s="155"/>
      <c r="BL1028" s="155"/>
      <c r="BM1028" s="155"/>
      <c r="BN1028" s="155"/>
      <c r="BO1028" s="155"/>
      <c r="BP1028" s="155"/>
      <c r="BQ1028" s="155"/>
      <c r="BR1028" s="155"/>
      <c r="BS1028" s="155"/>
      <c r="BT1028" s="155"/>
      <c r="BU1028" s="155"/>
      <c r="BV1028" s="155"/>
      <c r="BW1028" s="155"/>
      <c r="BX1028" s="155"/>
      <c r="BY1028" s="155"/>
      <c r="BZ1028" s="155"/>
      <c r="CA1028" s="155"/>
      <c r="CB1028" s="155"/>
      <c r="CC1028" s="155"/>
      <c r="CD1028" s="155"/>
      <c r="CE1028" s="155"/>
      <c r="CF1028" s="155"/>
      <c r="CG1028" s="155"/>
      <c r="CH1028" s="155"/>
      <c r="CI1028" s="10"/>
    </row>
    <row r="1029" spans="1:87" x14ac:dyDescent="0.2">
      <c r="A1029" s="8"/>
      <c r="B1029" s="218"/>
      <c r="C1029" s="218"/>
      <c r="D1029" s="155"/>
      <c r="E1029" s="155"/>
      <c r="F1029" s="155"/>
      <c r="G1029" s="155"/>
      <c r="H1029" s="230"/>
      <c r="I1029" s="257"/>
      <c r="J1029" s="257"/>
      <c r="K1029" s="218"/>
      <c r="L1029" s="218"/>
      <c r="M1029" s="247"/>
      <c r="N1029" s="247"/>
      <c r="O1029" s="247"/>
      <c r="P1029" s="247"/>
      <c r="Q1029" s="218"/>
      <c r="R1029" s="155"/>
      <c r="S1029" s="155"/>
      <c r="T1029" s="155"/>
      <c r="U1029" s="155"/>
      <c r="V1029" s="155"/>
      <c r="W1029" s="155"/>
      <c r="X1029" s="155"/>
      <c r="Y1029" s="155"/>
      <c r="Z1029" s="155"/>
      <c r="AA1029" s="155"/>
      <c r="AB1029" s="155"/>
      <c r="AC1029" s="155"/>
      <c r="AD1029" s="155"/>
      <c r="AE1029" s="155"/>
      <c r="AF1029" s="155"/>
      <c r="AG1029" s="155"/>
      <c r="AH1029" s="155"/>
      <c r="AI1029" s="155"/>
      <c r="AJ1029" s="155"/>
      <c r="AK1029" s="155"/>
      <c r="AL1029" s="155"/>
      <c r="AM1029" s="155"/>
      <c r="AN1029" s="155"/>
      <c r="AO1029" s="155"/>
      <c r="AP1029" s="155"/>
      <c r="AQ1029" s="155"/>
      <c r="AR1029" s="155"/>
      <c r="AS1029" s="155"/>
      <c r="AT1029" s="155"/>
      <c r="AU1029" s="155"/>
      <c r="AV1029" s="155"/>
      <c r="AW1029" s="155"/>
      <c r="AX1029" s="155"/>
      <c r="AY1029" s="155"/>
      <c r="AZ1029" s="155"/>
      <c r="BA1029" s="155"/>
      <c r="BB1029" s="155"/>
      <c r="BC1029" s="155"/>
      <c r="BD1029" s="155"/>
      <c r="BE1029" s="155"/>
      <c r="BF1029" s="155"/>
      <c r="BG1029" s="155"/>
      <c r="BH1029" s="155"/>
      <c r="BI1029" s="155"/>
      <c r="BJ1029" s="155"/>
      <c r="BK1029" s="155"/>
      <c r="BL1029" s="155"/>
      <c r="BM1029" s="155"/>
      <c r="BN1029" s="155"/>
      <c r="BO1029" s="155"/>
      <c r="BP1029" s="155"/>
      <c r="BQ1029" s="155"/>
      <c r="BR1029" s="155"/>
      <c r="BS1029" s="155"/>
      <c r="BT1029" s="155"/>
      <c r="BU1029" s="155"/>
      <c r="BV1029" s="155"/>
      <c r="BW1029" s="155"/>
      <c r="BX1029" s="155"/>
      <c r="BY1029" s="155"/>
      <c r="BZ1029" s="155"/>
      <c r="CA1029" s="155"/>
      <c r="CB1029" s="155"/>
      <c r="CC1029" s="155"/>
      <c r="CD1029" s="155"/>
      <c r="CE1029" s="155"/>
      <c r="CF1029" s="155"/>
      <c r="CG1029" s="155"/>
      <c r="CH1029" s="155"/>
      <c r="CI1029" s="10"/>
    </row>
    <row r="1030" spans="1:87" x14ac:dyDescent="0.2">
      <c r="A1030" s="8"/>
      <c r="B1030" s="218"/>
      <c r="C1030" s="218"/>
      <c r="D1030" s="155"/>
      <c r="E1030" s="155"/>
      <c r="F1030" s="155"/>
      <c r="G1030" s="155"/>
      <c r="H1030" s="230"/>
      <c r="I1030" s="257"/>
      <c r="J1030" s="257"/>
      <c r="K1030" s="218"/>
      <c r="L1030" s="218"/>
      <c r="M1030" s="247"/>
      <c r="N1030" s="247"/>
      <c r="O1030" s="247"/>
      <c r="P1030" s="247"/>
      <c r="Q1030" s="218"/>
      <c r="R1030" s="155"/>
      <c r="S1030" s="155"/>
      <c r="T1030" s="155"/>
      <c r="U1030" s="155"/>
      <c r="V1030" s="155"/>
      <c r="W1030" s="155"/>
      <c r="X1030" s="155"/>
      <c r="Y1030" s="155"/>
      <c r="Z1030" s="155"/>
      <c r="AA1030" s="155"/>
      <c r="AB1030" s="155"/>
      <c r="AC1030" s="155"/>
      <c r="AD1030" s="155"/>
      <c r="AE1030" s="155"/>
      <c r="AF1030" s="155"/>
      <c r="AG1030" s="155"/>
      <c r="AH1030" s="155"/>
      <c r="AI1030" s="155"/>
      <c r="AJ1030" s="155"/>
      <c r="AK1030" s="155"/>
      <c r="AL1030" s="155"/>
      <c r="AM1030" s="155"/>
      <c r="AN1030" s="155"/>
      <c r="AO1030" s="155"/>
      <c r="AP1030" s="155"/>
      <c r="AQ1030" s="155"/>
      <c r="AR1030" s="155"/>
      <c r="AS1030" s="155"/>
      <c r="AT1030" s="155"/>
      <c r="AU1030" s="155"/>
      <c r="AV1030" s="155"/>
      <c r="AW1030" s="155"/>
      <c r="AX1030" s="155"/>
      <c r="AY1030" s="155"/>
      <c r="AZ1030" s="155"/>
      <c r="BA1030" s="155"/>
      <c r="BB1030" s="155"/>
      <c r="BC1030" s="155"/>
      <c r="BD1030" s="155"/>
      <c r="BE1030" s="155"/>
      <c r="BF1030" s="155"/>
      <c r="BG1030" s="155"/>
      <c r="BH1030" s="155"/>
      <c r="BI1030" s="155"/>
      <c r="BJ1030" s="155"/>
      <c r="BK1030" s="155"/>
      <c r="BL1030" s="155"/>
      <c r="BM1030" s="155"/>
      <c r="BN1030" s="155"/>
      <c r="BO1030" s="155"/>
      <c r="BP1030" s="155"/>
      <c r="BQ1030" s="155"/>
      <c r="BR1030" s="155"/>
      <c r="BS1030" s="155"/>
      <c r="BT1030" s="155"/>
      <c r="BU1030" s="155"/>
      <c r="BV1030" s="155"/>
      <c r="BW1030" s="155"/>
      <c r="BX1030" s="155"/>
      <c r="BY1030" s="155"/>
      <c r="BZ1030" s="155"/>
      <c r="CA1030" s="155"/>
      <c r="CB1030" s="155"/>
      <c r="CC1030" s="155"/>
      <c r="CD1030" s="155"/>
      <c r="CE1030" s="155"/>
      <c r="CF1030" s="155"/>
      <c r="CG1030" s="155"/>
      <c r="CH1030" s="155"/>
      <c r="CI1030" s="10"/>
    </row>
    <row r="1031" spans="1:87" x14ac:dyDescent="0.2">
      <c r="A1031" s="8"/>
      <c r="B1031" s="218"/>
      <c r="C1031" s="218"/>
      <c r="D1031" s="155"/>
      <c r="E1031" s="155"/>
      <c r="F1031" s="155"/>
      <c r="G1031" s="155"/>
      <c r="H1031" s="230"/>
      <c r="I1031" s="257"/>
      <c r="J1031" s="257"/>
      <c r="K1031" s="218"/>
      <c r="L1031" s="218"/>
      <c r="M1031" s="247"/>
      <c r="N1031" s="247"/>
      <c r="O1031" s="247"/>
      <c r="P1031" s="247"/>
      <c r="Q1031" s="218"/>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55"/>
      <c r="AO1031" s="155"/>
      <c r="AP1031" s="155"/>
      <c r="AQ1031" s="155"/>
      <c r="AR1031" s="155"/>
      <c r="AS1031" s="155"/>
      <c r="AT1031" s="155"/>
      <c r="AU1031" s="155"/>
      <c r="AV1031" s="155"/>
      <c r="AW1031" s="155"/>
      <c r="AX1031" s="155"/>
      <c r="AY1031" s="155"/>
      <c r="AZ1031" s="155"/>
      <c r="BA1031" s="155"/>
      <c r="BB1031" s="155"/>
      <c r="BC1031" s="155"/>
      <c r="BD1031" s="155"/>
      <c r="BE1031" s="155"/>
      <c r="BF1031" s="155"/>
      <c r="BG1031" s="155"/>
      <c r="BH1031" s="155"/>
      <c r="BI1031" s="155"/>
      <c r="BJ1031" s="155"/>
      <c r="BK1031" s="155"/>
      <c r="BL1031" s="155"/>
      <c r="BM1031" s="155"/>
      <c r="BN1031" s="155"/>
      <c r="BO1031" s="155"/>
      <c r="BP1031" s="155"/>
      <c r="BQ1031" s="155"/>
      <c r="BR1031" s="155"/>
      <c r="BS1031" s="155"/>
      <c r="BT1031" s="155"/>
      <c r="BU1031" s="155"/>
      <c r="BV1031" s="155"/>
      <c r="BW1031" s="155"/>
      <c r="BX1031" s="155"/>
      <c r="BY1031" s="155"/>
      <c r="BZ1031" s="155"/>
      <c r="CA1031" s="155"/>
      <c r="CB1031" s="155"/>
      <c r="CC1031" s="155"/>
      <c r="CD1031" s="155"/>
      <c r="CE1031" s="155"/>
      <c r="CF1031" s="155"/>
      <c r="CG1031" s="155"/>
      <c r="CH1031" s="155"/>
      <c r="CI1031" s="10"/>
    </row>
    <row r="1032" spans="1:87" x14ac:dyDescent="0.2">
      <c r="A1032" s="8"/>
      <c r="B1032" s="218"/>
      <c r="C1032" s="218"/>
      <c r="D1032" s="155"/>
      <c r="E1032" s="155"/>
      <c r="F1032" s="155"/>
      <c r="G1032" s="155"/>
      <c r="H1032" s="230"/>
      <c r="I1032" s="257"/>
      <c r="J1032" s="257"/>
      <c r="K1032" s="218"/>
      <c r="L1032" s="218"/>
      <c r="M1032" s="247"/>
      <c r="N1032" s="247"/>
      <c r="O1032" s="247"/>
      <c r="P1032" s="247"/>
      <c r="Q1032" s="218"/>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55"/>
      <c r="AO1032" s="155"/>
      <c r="AP1032" s="155"/>
      <c r="AQ1032" s="155"/>
      <c r="AR1032" s="155"/>
      <c r="AS1032" s="155"/>
      <c r="AT1032" s="155"/>
      <c r="AU1032" s="155"/>
      <c r="AV1032" s="155"/>
      <c r="AW1032" s="155"/>
      <c r="AX1032" s="155"/>
      <c r="AY1032" s="155"/>
      <c r="AZ1032" s="155"/>
      <c r="BA1032" s="155"/>
      <c r="BB1032" s="155"/>
      <c r="BC1032" s="155"/>
      <c r="BD1032" s="155"/>
      <c r="BE1032" s="155"/>
      <c r="BF1032" s="155"/>
      <c r="BG1032" s="155"/>
      <c r="BH1032" s="155"/>
      <c r="BI1032" s="155"/>
      <c r="BJ1032" s="155"/>
      <c r="BK1032" s="155"/>
      <c r="BL1032" s="155"/>
      <c r="BM1032" s="155"/>
      <c r="BN1032" s="155"/>
      <c r="BO1032" s="155"/>
      <c r="BP1032" s="155"/>
      <c r="BQ1032" s="155"/>
      <c r="BR1032" s="155"/>
      <c r="BS1032" s="155"/>
      <c r="BT1032" s="155"/>
      <c r="BU1032" s="155"/>
      <c r="BV1032" s="155"/>
      <c r="BW1032" s="155"/>
      <c r="BX1032" s="155"/>
      <c r="BY1032" s="155"/>
      <c r="BZ1032" s="155"/>
      <c r="CA1032" s="155"/>
      <c r="CB1032" s="155"/>
      <c r="CC1032" s="155"/>
      <c r="CD1032" s="155"/>
      <c r="CE1032" s="155"/>
      <c r="CF1032" s="155"/>
      <c r="CG1032" s="155"/>
      <c r="CH1032" s="155"/>
      <c r="CI1032" s="10"/>
    </row>
    <row r="1033" spans="1:87" x14ac:dyDescent="0.2">
      <c r="A1033" s="8"/>
      <c r="B1033" s="218"/>
      <c r="C1033" s="218"/>
      <c r="D1033" s="155"/>
      <c r="E1033" s="155"/>
      <c r="F1033" s="155"/>
      <c r="G1033" s="155"/>
      <c r="H1033" s="230"/>
      <c r="I1033" s="257"/>
      <c r="J1033" s="257"/>
      <c r="K1033" s="218"/>
      <c r="L1033" s="218"/>
      <c r="M1033" s="247"/>
      <c r="N1033" s="247"/>
      <c r="O1033" s="247"/>
      <c r="P1033" s="247"/>
      <c r="Q1033" s="218"/>
      <c r="R1033" s="155"/>
      <c r="S1033" s="155"/>
      <c r="T1033" s="155"/>
      <c r="U1033" s="155"/>
      <c r="V1033" s="155"/>
      <c r="W1033" s="155"/>
      <c r="X1033" s="155"/>
      <c r="Y1033" s="155"/>
      <c r="Z1033" s="155"/>
      <c r="AA1033" s="155"/>
      <c r="AB1033" s="155"/>
      <c r="AC1033" s="155"/>
      <c r="AD1033" s="155"/>
      <c r="AE1033" s="155"/>
      <c r="AF1033" s="155"/>
      <c r="AG1033" s="155"/>
      <c r="AH1033" s="155"/>
      <c r="AI1033" s="155"/>
      <c r="AJ1033" s="155"/>
      <c r="AK1033" s="155"/>
      <c r="AL1033" s="155"/>
      <c r="AM1033" s="155"/>
      <c r="AN1033" s="155"/>
      <c r="AO1033" s="155"/>
      <c r="AP1033" s="155"/>
      <c r="AQ1033" s="155"/>
      <c r="AR1033" s="155"/>
      <c r="AS1033" s="155"/>
      <c r="AT1033" s="155"/>
      <c r="AU1033" s="155"/>
      <c r="AV1033" s="155"/>
      <c r="AW1033" s="155"/>
      <c r="AX1033" s="155"/>
      <c r="AY1033" s="155"/>
      <c r="AZ1033" s="155"/>
      <c r="BA1033" s="155"/>
      <c r="BB1033" s="155"/>
      <c r="BC1033" s="155"/>
      <c r="BD1033" s="155"/>
      <c r="BE1033" s="155"/>
      <c r="BF1033" s="155"/>
      <c r="BG1033" s="155"/>
      <c r="BH1033" s="155"/>
      <c r="BI1033" s="155"/>
      <c r="BJ1033" s="155"/>
      <c r="BK1033" s="155"/>
      <c r="BL1033" s="155"/>
      <c r="BM1033" s="155"/>
      <c r="BN1033" s="155"/>
      <c r="BO1033" s="155"/>
      <c r="BP1033" s="155"/>
      <c r="BQ1033" s="155"/>
      <c r="BR1033" s="155"/>
      <c r="BS1033" s="155"/>
      <c r="BT1033" s="155"/>
      <c r="BU1033" s="155"/>
      <c r="BV1033" s="155"/>
      <c r="BW1033" s="155"/>
      <c r="BX1033" s="155"/>
      <c r="BY1033" s="155"/>
      <c r="BZ1033" s="155"/>
      <c r="CA1033" s="155"/>
      <c r="CB1033" s="155"/>
      <c r="CC1033" s="155"/>
      <c r="CD1033" s="155"/>
      <c r="CE1033" s="155"/>
      <c r="CF1033" s="155"/>
      <c r="CG1033" s="155"/>
      <c r="CH1033" s="155"/>
      <c r="CI1033" s="10"/>
    </row>
    <row r="1034" spans="1:87" x14ac:dyDescent="0.2">
      <c r="A1034" s="8"/>
      <c r="B1034" s="218"/>
      <c r="C1034" s="218"/>
      <c r="D1034" s="155"/>
      <c r="E1034" s="155"/>
      <c r="F1034" s="155"/>
      <c r="G1034" s="155"/>
      <c r="H1034" s="230"/>
      <c r="I1034" s="257"/>
      <c r="J1034" s="257"/>
      <c r="K1034" s="218"/>
      <c r="L1034" s="218"/>
      <c r="M1034" s="247"/>
      <c r="N1034" s="247"/>
      <c r="O1034" s="247"/>
      <c r="P1034" s="247"/>
      <c r="Q1034" s="218"/>
      <c r="R1034" s="155"/>
      <c r="S1034" s="155"/>
      <c r="T1034" s="155"/>
      <c r="U1034" s="155"/>
      <c r="V1034" s="155"/>
      <c r="W1034" s="155"/>
      <c r="X1034" s="155"/>
      <c r="Y1034" s="155"/>
      <c r="Z1034" s="155"/>
      <c r="AA1034" s="155"/>
      <c r="AB1034" s="155"/>
      <c r="AC1034" s="155"/>
      <c r="AD1034" s="155"/>
      <c r="AE1034" s="155"/>
      <c r="AF1034" s="155"/>
      <c r="AG1034" s="155"/>
      <c r="AH1034" s="155"/>
      <c r="AI1034" s="155"/>
      <c r="AJ1034" s="155"/>
      <c r="AK1034" s="155"/>
      <c r="AL1034" s="155"/>
      <c r="AM1034" s="155"/>
      <c r="AN1034" s="155"/>
      <c r="AO1034" s="155"/>
      <c r="AP1034" s="155"/>
      <c r="AQ1034" s="155"/>
      <c r="AR1034" s="155"/>
      <c r="AS1034" s="155"/>
      <c r="AT1034" s="155"/>
      <c r="AU1034" s="155"/>
      <c r="AV1034" s="155"/>
      <c r="AW1034" s="155"/>
      <c r="AX1034" s="155"/>
      <c r="AY1034" s="155"/>
      <c r="AZ1034" s="155"/>
      <c r="BA1034" s="155"/>
      <c r="BB1034" s="155"/>
      <c r="BC1034" s="155"/>
      <c r="BD1034" s="155"/>
      <c r="BE1034" s="155"/>
      <c r="BF1034" s="155"/>
      <c r="BG1034" s="155"/>
      <c r="BH1034" s="155"/>
      <c r="BI1034" s="155"/>
      <c r="BJ1034" s="155"/>
      <c r="BK1034" s="155"/>
      <c r="BL1034" s="155"/>
      <c r="BM1034" s="155"/>
      <c r="BN1034" s="155"/>
      <c r="BO1034" s="155"/>
      <c r="BP1034" s="155"/>
      <c r="BQ1034" s="155"/>
      <c r="BR1034" s="155"/>
      <c r="BS1034" s="155"/>
      <c r="BT1034" s="155"/>
      <c r="BU1034" s="155"/>
      <c r="BV1034" s="155"/>
      <c r="BW1034" s="155"/>
      <c r="BX1034" s="155"/>
      <c r="BY1034" s="155"/>
      <c r="BZ1034" s="155"/>
      <c r="CA1034" s="155"/>
      <c r="CB1034" s="155"/>
      <c r="CC1034" s="155"/>
      <c r="CD1034" s="155"/>
      <c r="CE1034" s="155"/>
      <c r="CF1034" s="155"/>
      <c r="CG1034" s="155"/>
      <c r="CH1034" s="155"/>
      <c r="CI1034" s="10"/>
    </row>
    <row r="1035" spans="1:87" x14ac:dyDescent="0.2">
      <c r="A1035" s="8"/>
      <c r="B1035" s="218"/>
      <c r="C1035" s="218"/>
      <c r="D1035" s="155"/>
      <c r="E1035" s="155"/>
      <c r="F1035" s="155"/>
      <c r="G1035" s="155"/>
      <c r="H1035" s="230"/>
      <c r="I1035" s="257"/>
      <c r="J1035" s="257"/>
      <c r="K1035" s="218"/>
      <c r="L1035" s="218"/>
      <c r="M1035" s="247"/>
      <c r="N1035" s="247"/>
      <c r="O1035" s="247"/>
      <c r="P1035" s="247"/>
      <c r="Q1035" s="218"/>
      <c r="R1035" s="155"/>
      <c r="S1035" s="155"/>
      <c r="T1035" s="155"/>
      <c r="U1035" s="155"/>
      <c r="V1035" s="155"/>
      <c r="W1035" s="155"/>
      <c r="X1035" s="155"/>
      <c r="Y1035" s="155"/>
      <c r="Z1035" s="155"/>
      <c r="AA1035" s="155"/>
      <c r="AB1035" s="155"/>
      <c r="AC1035" s="155"/>
      <c r="AD1035" s="155"/>
      <c r="AE1035" s="155"/>
      <c r="AF1035" s="155"/>
      <c r="AG1035" s="155"/>
      <c r="AH1035" s="155"/>
      <c r="AI1035" s="155"/>
      <c r="AJ1035" s="155"/>
      <c r="AK1035" s="155"/>
      <c r="AL1035" s="155"/>
      <c r="AM1035" s="155"/>
      <c r="AN1035" s="155"/>
      <c r="AO1035" s="155"/>
      <c r="AP1035" s="155"/>
      <c r="AQ1035" s="155"/>
      <c r="AR1035" s="155"/>
      <c r="AS1035" s="155"/>
      <c r="AT1035" s="155"/>
      <c r="AU1035" s="155"/>
      <c r="AV1035" s="155"/>
      <c r="AW1035" s="155"/>
      <c r="AX1035" s="155"/>
      <c r="AY1035" s="155"/>
      <c r="AZ1035" s="155"/>
      <c r="BA1035" s="155"/>
      <c r="BB1035" s="155"/>
      <c r="BC1035" s="155"/>
      <c r="BD1035" s="155"/>
      <c r="BE1035" s="155"/>
      <c r="BF1035" s="155"/>
      <c r="BG1035" s="155"/>
      <c r="BH1035" s="155"/>
      <c r="BI1035" s="155"/>
      <c r="BJ1035" s="155"/>
      <c r="BK1035" s="155"/>
      <c r="BL1035" s="155"/>
      <c r="BM1035" s="155"/>
      <c r="BN1035" s="155"/>
      <c r="BO1035" s="155"/>
      <c r="BP1035" s="155"/>
      <c r="BQ1035" s="155"/>
      <c r="BR1035" s="155"/>
      <c r="BS1035" s="155"/>
      <c r="BT1035" s="155"/>
      <c r="BU1035" s="155"/>
      <c r="BV1035" s="155"/>
      <c r="BW1035" s="155"/>
      <c r="BX1035" s="155"/>
      <c r="BY1035" s="155"/>
      <c r="BZ1035" s="155"/>
      <c r="CA1035" s="155"/>
      <c r="CB1035" s="155"/>
      <c r="CC1035" s="155"/>
      <c r="CD1035" s="155"/>
      <c r="CE1035" s="155"/>
      <c r="CF1035" s="155"/>
      <c r="CG1035" s="155"/>
      <c r="CH1035" s="155"/>
      <c r="CI1035" s="10"/>
    </row>
    <row r="1036" spans="1:87" x14ac:dyDescent="0.2">
      <c r="A1036" s="8"/>
      <c r="B1036" s="218"/>
      <c r="C1036" s="218"/>
      <c r="D1036" s="155"/>
      <c r="E1036" s="155"/>
      <c r="F1036" s="155"/>
      <c r="G1036" s="155"/>
      <c r="H1036" s="230"/>
      <c r="I1036" s="257"/>
      <c r="J1036" s="257"/>
      <c r="K1036" s="218"/>
      <c r="L1036" s="218"/>
      <c r="M1036" s="247"/>
      <c r="N1036" s="247"/>
      <c r="O1036" s="247"/>
      <c r="P1036" s="247"/>
      <c r="Q1036" s="218"/>
      <c r="R1036" s="155"/>
      <c r="S1036" s="155"/>
      <c r="T1036" s="155"/>
      <c r="U1036" s="155"/>
      <c r="V1036" s="155"/>
      <c r="W1036" s="155"/>
      <c r="X1036" s="155"/>
      <c r="Y1036" s="155"/>
      <c r="Z1036" s="155"/>
      <c r="AA1036" s="155"/>
      <c r="AB1036" s="155"/>
      <c r="AC1036" s="155"/>
      <c r="AD1036" s="155"/>
      <c r="AE1036" s="155"/>
      <c r="AF1036" s="155"/>
      <c r="AG1036" s="155"/>
      <c r="AH1036" s="155"/>
      <c r="AI1036" s="155"/>
      <c r="AJ1036" s="155"/>
      <c r="AK1036" s="155"/>
      <c r="AL1036" s="155"/>
      <c r="AM1036" s="155"/>
      <c r="AN1036" s="155"/>
      <c r="AO1036" s="155"/>
      <c r="AP1036" s="155"/>
      <c r="AQ1036" s="155"/>
      <c r="AR1036" s="155"/>
      <c r="AS1036" s="155"/>
      <c r="AT1036" s="155"/>
      <c r="AU1036" s="155"/>
      <c r="AV1036" s="155"/>
      <c r="AW1036" s="155"/>
      <c r="AX1036" s="155"/>
      <c r="AY1036" s="155"/>
      <c r="AZ1036" s="155"/>
      <c r="BA1036" s="155"/>
      <c r="BB1036" s="155"/>
      <c r="BC1036" s="155"/>
      <c r="BD1036" s="155"/>
      <c r="BE1036" s="155"/>
      <c r="BF1036" s="155"/>
      <c r="BG1036" s="155"/>
      <c r="BH1036" s="155"/>
      <c r="BI1036" s="155"/>
      <c r="BJ1036" s="155"/>
      <c r="BK1036" s="155"/>
      <c r="BL1036" s="155"/>
      <c r="BM1036" s="155"/>
      <c r="BN1036" s="155"/>
      <c r="BO1036" s="155"/>
      <c r="BP1036" s="155"/>
      <c r="BQ1036" s="155"/>
      <c r="BR1036" s="155"/>
      <c r="BS1036" s="155"/>
      <c r="BT1036" s="155"/>
      <c r="BU1036" s="155"/>
      <c r="BV1036" s="155"/>
      <c r="BW1036" s="155"/>
      <c r="BX1036" s="155"/>
      <c r="BY1036" s="155"/>
      <c r="BZ1036" s="155"/>
      <c r="CA1036" s="155"/>
      <c r="CB1036" s="155"/>
      <c r="CC1036" s="155"/>
      <c r="CD1036" s="155"/>
      <c r="CE1036" s="155"/>
      <c r="CF1036" s="155"/>
      <c r="CG1036" s="155"/>
      <c r="CH1036" s="155"/>
      <c r="CI1036" s="10"/>
    </row>
    <row r="1037" spans="1:87" x14ac:dyDescent="0.2">
      <c r="A1037" s="8"/>
      <c r="B1037" s="218"/>
      <c r="C1037" s="218"/>
      <c r="D1037" s="155"/>
      <c r="E1037" s="155"/>
      <c r="F1037" s="155"/>
      <c r="G1037" s="155"/>
      <c r="H1037" s="230"/>
      <c r="I1037" s="257"/>
      <c r="J1037" s="257"/>
      <c r="K1037" s="218"/>
      <c r="L1037" s="218"/>
      <c r="M1037" s="247"/>
      <c r="N1037" s="247"/>
      <c r="O1037" s="247"/>
      <c r="P1037" s="247"/>
      <c r="Q1037" s="218"/>
      <c r="R1037" s="155"/>
      <c r="S1037" s="155"/>
      <c r="T1037" s="155"/>
      <c r="U1037" s="155"/>
      <c r="V1037" s="155"/>
      <c r="W1037" s="155"/>
      <c r="X1037" s="155"/>
      <c r="Y1037" s="155"/>
      <c r="Z1037" s="155"/>
      <c r="AA1037" s="155"/>
      <c r="AB1037" s="155"/>
      <c r="AC1037" s="155"/>
      <c r="AD1037" s="155"/>
      <c r="AE1037" s="155"/>
      <c r="AF1037" s="155"/>
      <c r="AG1037" s="155"/>
      <c r="AH1037" s="155"/>
      <c r="AI1037" s="155"/>
      <c r="AJ1037" s="155"/>
      <c r="AK1037" s="155"/>
      <c r="AL1037" s="155"/>
      <c r="AM1037" s="155"/>
      <c r="AN1037" s="155"/>
      <c r="AO1037" s="155"/>
      <c r="AP1037" s="155"/>
      <c r="AQ1037" s="155"/>
      <c r="AR1037" s="155"/>
      <c r="AS1037" s="155"/>
      <c r="AT1037" s="155"/>
      <c r="AU1037" s="155"/>
      <c r="AV1037" s="155"/>
      <c r="AW1037" s="155"/>
      <c r="AX1037" s="155"/>
      <c r="AY1037" s="155"/>
      <c r="AZ1037" s="155"/>
      <c r="BA1037" s="155"/>
      <c r="BB1037" s="155"/>
      <c r="BC1037" s="155"/>
      <c r="BD1037" s="155"/>
      <c r="BE1037" s="155"/>
      <c r="BF1037" s="155"/>
      <c r="BG1037" s="155"/>
      <c r="BH1037" s="155"/>
      <c r="BI1037" s="155"/>
      <c r="BJ1037" s="155"/>
      <c r="BK1037" s="155"/>
      <c r="BL1037" s="155"/>
      <c r="BM1037" s="155"/>
      <c r="BN1037" s="155"/>
      <c r="BO1037" s="155"/>
      <c r="BP1037" s="155"/>
      <c r="BQ1037" s="155"/>
      <c r="BR1037" s="155"/>
      <c r="BS1037" s="155"/>
      <c r="BT1037" s="155"/>
      <c r="BU1037" s="155"/>
      <c r="BV1037" s="155"/>
      <c r="BW1037" s="155"/>
      <c r="BX1037" s="155"/>
      <c r="BY1037" s="155"/>
      <c r="BZ1037" s="155"/>
      <c r="CA1037" s="155"/>
      <c r="CB1037" s="155"/>
      <c r="CC1037" s="155"/>
      <c r="CD1037" s="155"/>
      <c r="CE1037" s="155"/>
      <c r="CF1037" s="155"/>
      <c r="CG1037" s="155"/>
      <c r="CH1037" s="155"/>
      <c r="CI1037" s="10"/>
    </row>
    <row r="1038" spans="1:87" x14ac:dyDescent="0.2">
      <c r="A1038" s="8"/>
      <c r="B1038" s="218"/>
      <c r="C1038" s="218"/>
      <c r="D1038" s="155"/>
      <c r="E1038" s="155"/>
      <c r="F1038" s="155"/>
      <c r="G1038" s="155"/>
      <c r="H1038" s="230"/>
      <c r="I1038" s="257"/>
      <c r="J1038" s="257"/>
      <c r="K1038" s="218"/>
      <c r="L1038" s="218"/>
      <c r="M1038" s="247"/>
      <c r="N1038" s="247"/>
      <c r="O1038" s="247"/>
      <c r="P1038" s="247"/>
      <c r="Q1038" s="218"/>
      <c r="R1038" s="155"/>
      <c r="S1038" s="155"/>
      <c r="T1038" s="155"/>
      <c r="U1038" s="155"/>
      <c r="V1038" s="155"/>
      <c r="W1038" s="155"/>
      <c r="X1038" s="155"/>
      <c r="Y1038" s="155"/>
      <c r="Z1038" s="155"/>
      <c r="AA1038" s="155"/>
      <c r="AB1038" s="155"/>
      <c r="AC1038" s="155"/>
      <c r="AD1038" s="155"/>
      <c r="AE1038" s="155"/>
      <c r="AF1038" s="155"/>
      <c r="AG1038" s="155"/>
      <c r="AH1038" s="155"/>
      <c r="AI1038" s="155"/>
      <c r="AJ1038" s="155"/>
      <c r="AK1038" s="155"/>
      <c r="AL1038" s="155"/>
      <c r="AM1038" s="155"/>
      <c r="AN1038" s="155"/>
      <c r="AO1038" s="155"/>
      <c r="AP1038" s="155"/>
      <c r="AQ1038" s="155"/>
      <c r="AR1038" s="155"/>
      <c r="AS1038" s="155"/>
      <c r="AT1038" s="155"/>
      <c r="AU1038" s="155"/>
      <c r="AV1038" s="155"/>
      <c r="AW1038" s="155"/>
      <c r="AX1038" s="155"/>
      <c r="AY1038" s="155"/>
      <c r="AZ1038" s="155"/>
      <c r="BA1038" s="155"/>
      <c r="BB1038" s="155"/>
      <c r="BC1038" s="155"/>
      <c r="BD1038" s="155"/>
      <c r="BE1038" s="155"/>
      <c r="BF1038" s="155"/>
      <c r="BG1038" s="155"/>
      <c r="BH1038" s="155"/>
      <c r="BI1038" s="155"/>
      <c r="BJ1038" s="155"/>
      <c r="BK1038" s="155"/>
      <c r="BL1038" s="155"/>
      <c r="BM1038" s="155"/>
      <c r="BN1038" s="155"/>
      <c r="BO1038" s="155"/>
      <c r="BP1038" s="155"/>
      <c r="BQ1038" s="155"/>
      <c r="BR1038" s="155"/>
      <c r="BS1038" s="155"/>
      <c r="BT1038" s="155"/>
      <c r="BU1038" s="155"/>
      <c r="BV1038" s="155"/>
      <c r="BW1038" s="155"/>
      <c r="BX1038" s="155"/>
      <c r="BY1038" s="155"/>
      <c r="BZ1038" s="155"/>
      <c r="CA1038" s="155"/>
      <c r="CB1038" s="155"/>
      <c r="CC1038" s="155"/>
      <c r="CD1038" s="155"/>
      <c r="CE1038" s="155"/>
      <c r="CF1038" s="155"/>
      <c r="CG1038" s="155"/>
      <c r="CH1038" s="155"/>
      <c r="CI1038" s="10"/>
    </row>
    <row r="1039" spans="1:87" x14ac:dyDescent="0.2">
      <c r="A1039" s="8"/>
      <c r="B1039" s="218"/>
      <c r="C1039" s="218"/>
      <c r="D1039" s="155"/>
      <c r="E1039" s="155"/>
      <c r="F1039" s="155"/>
      <c r="G1039" s="155"/>
      <c r="H1039" s="230"/>
      <c r="I1039" s="257"/>
      <c r="J1039" s="257"/>
      <c r="K1039" s="218"/>
      <c r="L1039" s="218"/>
      <c r="M1039" s="247"/>
      <c r="N1039" s="247"/>
      <c r="O1039" s="247"/>
      <c r="P1039" s="247"/>
      <c r="Q1039" s="218"/>
      <c r="R1039" s="155"/>
      <c r="S1039" s="155"/>
      <c r="T1039" s="155"/>
      <c r="U1039" s="155"/>
      <c r="V1039" s="155"/>
      <c r="W1039" s="155"/>
      <c r="X1039" s="155"/>
      <c r="Y1039" s="155"/>
      <c r="Z1039" s="155"/>
      <c r="AA1039" s="155"/>
      <c r="AB1039" s="155"/>
      <c r="AC1039" s="155"/>
      <c r="AD1039" s="155"/>
      <c r="AE1039" s="155"/>
      <c r="AF1039" s="155"/>
      <c r="AG1039" s="155"/>
      <c r="AH1039" s="155"/>
      <c r="AI1039" s="155"/>
      <c r="AJ1039" s="155"/>
      <c r="AK1039" s="155"/>
      <c r="AL1039" s="155"/>
      <c r="AM1039" s="155"/>
      <c r="AN1039" s="155"/>
      <c r="AO1039" s="155"/>
      <c r="AP1039" s="155"/>
      <c r="AQ1039" s="155"/>
      <c r="AR1039" s="155"/>
      <c r="AS1039" s="155"/>
      <c r="AT1039" s="155"/>
      <c r="AU1039" s="155"/>
      <c r="AV1039" s="155"/>
      <c r="AW1039" s="155"/>
      <c r="AX1039" s="155"/>
      <c r="AY1039" s="155"/>
      <c r="AZ1039" s="155"/>
      <c r="BA1039" s="155"/>
      <c r="BB1039" s="155"/>
      <c r="BC1039" s="155"/>
      <c r="BD1039" s="155"/>
      <c r="BE1039" s="155"/>
      <c r="BF1039" s="155"/>
      <c r="BG1039" s="155"/>
      <c r="BH1039" s="155"/>
      <c r="BI1039" s="155"/>
      <c r="BJ1039" s="155"/>
      <c r="BK1039" s="155"/>
      <c r="BL1039" s="155"/>
      <c r="BM1039" s="155"/>
      <c r="BN1039" s="155"/>
      <c r="BO1039" s="155"/>
      <c r="BP1039" s="155"/>
      <c r="BQ1039" s="155"/>
      <c r="BR1039" s="155"/>
      <c r="BS1039" s="155"/>
      <c r="BT1039" s="155"/>
      <c r="BU1039" s="155"/>
      <c r="BV1039" s="155"/>
      <c r="BW1039" s="155"/>
      <c r="BX1039" s="155"/>
      <c r="BY1039" s="155"/>
      <c r="BZ1039" s="155"/>
      <c r="CA1039" s="155"/>
      <c r="CB1039" s="155"/>
      <c r="CC1039" s="155"/>
      <c r="CD1039" s="155"/>
      <c r="CE1039" s="155"/>
      <c r="CF1039" s="155"/>
      <c r="CG1039" s="155"/>
      <c r="CH1039" s="155"/>
      <c r="CI1039" s="10"/>
    </row>
    <row r="1040" spans="1:87" x14ac:dyDescent="0.2">
      <c r="A1040" s="8"/>
      <c r="B1040" s="218"/>
      <c r="C1040" s="218"/>
      <c r="D1040" s="155"/>
      <c r="E1040" s="155"/>
      <c r="F1040" s="155"/>
      <c r="G1040" s="155"/>
      <c r="H1040" s="230"/>
      <c r="I1040" s="257"/>
      <c r="J1040" s="257"/>
      <c r="K1040" s="218"/>
      <c r="L1040" s="218"/>
      <c r="M1040" s="247"/>
      <c r="N1040" s="247"/>
      <c r="O1040" s="247"/>
      <c r="P1040" s="247"/>
      <c r="Q1040" s="218"/>
      <c r="R1040" s="155"/>
      <c r="S1040" s="155"/>
      <c r="T1040" s="155"/>
      <c r="U1040" s="155"/>
      <c r="V1040" s="155"/>
      <c r="W1040" s="155"/>
      <c r="X1040" s="155"/>
      <c r="Y1040" s="155"/>
      <c r="Z1040" s="155"/>
      <c r="AA1040" s="155"/>
      <c r="AB1040" s="155"/>
      <c r="AC1040" s="155"/>
      <c r="AD1040" s="155"/>
      <c r="AE1040" s="155"/>
      <c r="AF1040" s="155"/>
      <c r="AG1040" s="155"/>
      <c r="AH1040" s="155"/>
      <c r="AI1040" s="155"/>
      <c r="AJ1040" s="155"/>
      <c r="AK1040" s="155"/>
      <c r="AL1040" s="155"/>
      <c r="AM1040" s="155"/>
      <c r="AN1040" s="155"/>
      <c r="AO1040" s="155"/>
      <c r="AP1040" s="155"/>
      <c r="AQ1040" s="155"/>
      <c r="AR1040" s="155"/>
      <c r="AS1040" s="155"/>
      <c r="AT1040" s="155"/>
      <c r="AU1040" s="155"/>
      <c r="AV1040" s="155"/>
      <c r="AW1040" s="155"/>
      <c r="AX1040" s="155"/>
      <c r="AY1040" s="155"/>
      <c r="AZ1040" s="155"/>
      <c r="BA1040" s="155"/>
      <c r="BB1040" s="155"/>
      <c r="BC1040" s="155"/>
      <c r="BD1040" s="155"/>
      <c r="BE1040" s="155"/>
      <c r="BF1040" s="155"/>
      <c r="BG1040" s="155"/>
      <c r="BH1040" s="155"/>
      <c r="BI1040" s="155"/>
      <c r="BJ1040" s="155"/>
      <c r="BK1040" s="155"/>
      <c r="BL1040" s="155"/>
      <c r="BM1040" s="155"/>
      <c r="BN1040" s="155"/>
      <c r="BO1040" s="155"/>
      <c r="BP1040" s="155"/>
      <c r="BQ1040" s="155"/>
      <c r="BR1040" s="155"/>
      <c r="BS1040" s="155"/>
      <c r="BT1040" s="155"/>
      <c r="BU1040" s="155"/>
      <c r="BV1040" s="155"/>
      <c r="BW1040" s="155"/>
      <c r="BX1040" s="155"/>
      <c r="BY1040" s="155"/>
      <c r="BZ1040" s="155"/>
      <c r="CA1040" s="155"/>
      <c r="CB1040" s="155"/>
      <c r="CC1040" s="155"/>
      <c r="CD1040" s="155"/>
      <c r="CE1040" s="155"/>
      <c r="CF1040" s="155"/>
      <c r="CG1040" s="155"/>
      <c r="CH1040" s="155"/>
      <c r="CI1040" s="10"/>
    </row>
    <row r="1041" spans="1:87" x14ac:dyDescent="0.2">
      <c r="A1041" s="8"/>
      <c r="B1041" s="218"/>
      <c r="C1041" s="218"/>
      <c r="D1041" s="155"/>
      <c r="E1041" s="155"/>
      <c r="F1041" s="155"/>
      <c r="G1041" s="155"/>
      <c r="H1041" s="230"/>
      <c r="I1041" s="257"/>
      <c r="J1041" s="257"/>
      <c r="K1041" s="218"/>
      <c r="L1041" s="218"/>
      <c r="M1041" s="247"/>
      <c r="N1041" s="247"/>
      <c r="O1041" s="247"/>
      <c r="P1041" s="247"/>
      <c r="Q1041" s="218"/>
      <c r="R1041" s="155"/>
      <c r="S1041" s="155"/>
      <c r="T1041" s="155"/>
      <c r="U1041" s="155"/>
      <c r="V1041" s="155"/>
      <c r="W1041" s="155"/>
      <c r="X1041" s="155"/>
      <c r="Y1041" s="155"/>
      <c r="Z1041" s="155"/>
      <c r="AA1041" s="155"/>
      <c r="AB1041" s="155"/>
      <c r="AC1041" s="155"/>
      <c r="AD1041" s="155"/>
      <c r="AE1041" s="155"/>
      <c r="AF1041" s="155"/>
      <c r="AG1041" s="155"/>
      <c r="AH1041" s="155"/>
      <c r="AI1041" s="155"/>
      <c r="AJ1041" s="155"/>
      <c r="AK1041" s="155"/>
      <c r="AL1041" s="155"/>
      <c r="AM1041" s="155"/>
      <c r="AN1041" s="155"/>
      <c r="AO1041" s="155"/>
      <c r="AP1041" s="155"/>
      <c r="AQ1041" s="155"/>
      <c r="AR1041" s="155"/>
      <c r="AS1041" s="155"/>
      <c r="AT1041" s="155"/>
      <c r="AU1041" s="155"/>
      <c r="AV1041" s="155"/>
      <c r="AW1041" s="155"/>
      <c r="AX1041" s="155"/>
      <c r="AY1041" s="155"/>
      <c r="AZ1041" s="155"/>
      <c r="BA1041" s="155"/>
      <c r="BB1041" s="155"/>
      <c r="BC1041" s="155"/>
      <c r="BD1041" s="155"/>
      <c r="BE1041" s="155"/>
      <c r="BF1041" s="155"/>
      <c r="BG1041" s="155"/>
      <c r="BH1041" s="155"/>
      <c r="BI1041" s="155"/>
      <c r="BJ1041" s="155"/>
      <c r="BK1041" s="155"/>
      <c r="BL1041" s="155"/>
      <c r="BM1041" s="155"/>
      <c r="BN1041" s="155"/>
      <c r="BO1041" s="155"/>
      <c r="BP1041" s="155"/>
      <c r="BQ1041" s="155"/>
      <c r="BR1041" s="155"/>
      <c r="BS1041" s="155"/>
      <c r="BT1041" s="155"/>
      <c r="BU1041" s="155"/>
      <c r="BV1041" s="155"/>
      <c r="BW1041" s="155"/>
      <c r="BX1041" s="155"/>
      <c r="BY1041" s="155"/>
      <c r="BZ1041" s="155"/>
      <c r="CA1041" s="155"/>
      <c r="CB1041" s="155"/>
      <c r="CC1041" s="155"/>
      <c r="CD1041" s="155"/>
      <c r="CE1041" s="155"/>
      <c r="CF1041" s="155"/>
      <c r="CG1041" s="155"/>
      <c r="CH1041" s="155"/>
      <c r="CI1041" s="10"/>
    </row>
    <row r="1042" spans="1:87" x14ac:dyDescent="0.2">
      <c r="A1042" s="8"/>
      <c r="B1042" s="218"/>
      <c r="C1042" s="218"/>
      <c r="D1042" s="155"/>
      <c r="E1042" s="155"/>
      <c r="F1042" s="155"/>
      <c r="G1042" s="155"/>
      <c r="H1042" s="230"/>
      <c r="I1042" s="257"/>
      <c r="J1042" s="257"/>
      <c r="K1042" s="218"/>
      <c r="L1042" s="218"/>
      <c r="M1042" s="247"/>
      <c r="N1042" s="247"/>
      <c r="O1042" s="247"/>
      <c r="P1042" s="247"/>
      <c r="Q1042" s="218"/>
      <c r="R1042" s="155"/>
      <c r="S1042" s="155"/>
      <c r="T1042" s="155"/>
      <c r="U1042" s="155"/>
      <c r="V1042" s="155"/>
      <c r="W1042" s="155"/>
      <c r="X1042" s="155"/>
      <c r="Y1042" s="155"/>
      <c r="Z1042" s="155"/>
      <c r="AA1042" s="155"/>
      <c r="AB1042" s="155"/>
      <c r="AC1042" s="155"/>
      <c r="AD1042" s="155"/>
      <c r="AE1042" s="155"/>
      <c r="AF1042" s="155"/>
      <c r="AG1042" s="155"/>
      <c r="AH1042" s="155"/>
      <c r="AI1042" s="155"/>
      <c r="AJ1042" s="155"/>
      <c r="AK1042" s="155"/>
      <c r="AL1042" s="155"/>
      <c r="AM1042" s="155"/>
      <c r="AN1042" s="155"/>
      <c r="AO1042" s="155"/>
      <c r="AP1042" s="155"/>
      <c r="AQ1042" s="155"/>
      <c r="AR1042" s="155"/>
      <c r="AS1042" s="155"/>
      <c r="AT1042" s="155"/>
      <c r="AU1042" s="155"/>
      <c r="AV1042" s="155"/>
      <c r="AW1042" s="155"/>
      <c r="AX1042" s="155"/>
      <c r="AY1042" s="155"/>
      <c r="AZ1042" s="155"/>
      <c r="BA1042" s="155"/>
      <c r="BB1042" s="155"/>
      <c r="BC1042" s="155"/>
      <c r="BD1042" s="155"/>
      <c r="BE1042" s="155"/>
      <c r="BF1042" s="155"/>
      <c r="BG1042" s="155"/>
      <c r="BH1042" s="155"/>
      <c r="BI1042" s="155"/>
      <c r="BJ1042" s="155"/>
      <c r="BK1042" s="155"/>
      <c r="BL1042" s="155"/>
      <c r="BM1042" s="155"/>
      <c r="BN1042" s="155"/>
      <c r="BO1042" s="155"/>
      <c r="BP1042" s="155"/>
      <c r="BQ1042" s="155"/>
      <c r="BR1042" s="155"/>
      <c r="BS1042" s="155"/>
      <c r="BT1042" s="155"/>
      <c r="BU1042" s="155"/>
      <c r="BV1042" s="155"/>
      <c r="BW1042" s="155"/>
      <c r="BX1042" s="155"/>
      <c r="BY1042" s="155"/>
      <c r="BZ1042" s="155"/>
      <c r="CA1042" s="155"/>
      <c r="CB1042" s="155"/>
      <c r="CC1042" s="155"/>
      <c r="CD1042" s="155"/>
      <c r="CE1042" s="155"/>
      <c r="CF1042" s="155"/>
      <c r="CG1042" s="155"/>
      <c r="CH1042" s="155"/>
      <c r="CI1042" s="10"/>
    </row>
    <row r="1043" spans="1:87" x14ac:dyDescent="0.2">
      <c r="A1043" s="8"/>
      <c r="B1043" s="218"/>
      <c r="C1043" s="218"/>
      <c r="D1043" s="155"/>
      <c r="E1043" s="155"/>
      <c r="F1043" s="155"/>
      <c r="G1043" s="155"/>
      <c r="H1043" s="230"/>
      <c r="I1043" s="257"/>
      <c r="J1043" s="257"/>
      <c r="K1043" s="218"/>
      <c r="L1043" s="218"/>
      <c r="M1043" s="247"/>
      <c r="N1043" s="247"/>
      <c r="O1043" s="247"/>
      <c r="P1043" s="247"/>
      <c r="Q1043" s="218"/>
      <c r="R1043" s="155"/>
      <c r="S1043" s="155"/>
      <c r="T1043" s="155"/>
      <c r="U1043" s="155"/>
      <c r="V1043" s="155"/>
      <c r="W1043" s="155"/>
      <c r="X1043" s="155"/>
      <c r="Y1043" s="155"/>
      <c r="Z1043" s="155"/>
      <c r="AA1043" s="155"/>
      <c r="AB1043" s="155"/>
      <c r="AC1043" s="155"/>
      <c r="AD1043" s="155"/>
      <c r="AE1043" s="155"/>
      <c r="AF1043" s="155"/>
      <c r="AG1043" s="155"/>
      <c r="AH1043" s="155"/>
      <c r="AI1043" s="155"/>
      <c r="AJ1043" s="155"/>
      <c r="AK1043" s="155"/>
      <c r="AL1043" s="155"/>
      <c r="AM1043" s="155"/>
      <c r="AN1043" s="155"/>
      <c r="AO1043" s="155"/>
      <c r="AP1043" s="155"/>
      <c r="AQ1043" s="155"/>
      <c r="AR1043" s="155"/>
      <c r="AS1043" s="155"/>
      <c r="AT1043" s="155"/>
      <c r="AU1043" s="155"/>
      <c r="AV1043" s="155"/>
      <c r="AW1043" s="155"/>
      <c r="AX1043" s="155"/>
      <c r="AY1043" s="155"/>
      <c r="AZ1043" s="155"/>
      <c r="BA1043" s="155"/>
      <c r="BB1043" s="155"/>
      <c r="BC1043" s="155"/>
      <c r="BD1043" s="155"/>
      <c r="BE1043" s="155"/>
      <c r="BF1043" s="155"/>
      <c r="BG1043" s="155"/>
      <c r="BH1043" s="155"/>
      <c r="BI1043" s="155"/>
      <c r="BJ1043" s="155"/>
      <c r="BK1043" s="155"/>
      <c r="BL1043" s="155"/>
      <c r="BM1043" s="155"/>
      <c r="BN1043" s="155"/>
      <c r="BO1043" s="155"/>
      <c r="BP1043" s="155"/>
      <c r="BQ1043" s="155"/>
      <c r="BR1043" s="155"/>
      <c r="BS1043" s="155"/>
      <c r="BT1043" s="155"/>
      <c r="BU1043" s="155"/>
      <c r="BV1043" s="155"/>
      <c r="BW1043" s="155"/>
      <c r="BX1043" s="155"/>
      <c r="BY1043" s="155"/>
      <c r="BZ1043" s="155"/>
      <c r="CA1043" s="155"/>
      <c r="CB1043" s="155"/>
      <c r="CC1043" s="155"/>
      <c r="CD1043" s="155"/>
      <c r="CE1043" s="155"/>
      <c r="CF1043" s="155"/>
      <c r="CG1043" s="155"/>
      <c r="CH1043" s="155"/>
      <c r="CI1043" s="10"/>
    </row>
    <row r="1044" spans="1:87" x14ac:dyDescent="0.2">
      <c r="A1044" s="8"/>
      <c r="B1044" s="218"/>
      <c r="C1044" s="218"/>
      <c r="D1044" s="155"/>
      <c r="E1044" s="155"/>
      <c r="F1044" s="155"/>
      <c r="G1044" s="155"/>
      <c r="H1044" s="230"/>
      <c r="I1044" s="257"/>
      <c r="J1044" s="257"/>
      <c r="K1044" s="218"/>
      <c r="L1044" s="218"/>
      <c r="M1044" s="247"/>
      <c r="N1044" s="247"/>
      <c r="O1044" s="247"/>
      <c r="P1044" s="247"/>
      <c r="Q1044" s="218"/>
      <c r="R1044" s="155"/>
      <c r="S1044" s="155"/>
      <c r="T1044" s="155"/>
      <c r="U1044" s="155"/>
      <c r="V1044" s="155"/>
      <c r="W1044" s="155"/>
      <c r="X1044" s="155"/>
      <c r="Y1044" s="155"/>
      <c r="Z1044" s="155"/>
      <c r="AA1044" s="155"/>
      <c r="AB1044" s="155"/>
      <c r="AC1044" s="155"/>
      <c r="AD1044" s="155"/>
      <c r="AE1044" s="155"/>
      <c r="AF1044" s="155"/>
      <c r="AG1044" s="155"/>
      <c r="AH1044" s="155"/>
      <c r="AI1044" s="155"/>
      <c r="AJ1044" s="155"/>
      <c r="AK1044" s="155"/>
      <c r="AL1044" s="155"/>
      <c r="AM1044" s="155"/>
      <c r="AN1044" s="155"/>
      <c r="AO1044" s="155"/>
      <c r="AP1044" s="155"/>
      <c r="AQ1044" s="155"/>
      <c r="AR1044" s="155"/>
      <c r="AS1044" s="155"/>
      <c r="AT1044" s="155"/>
      <c r="AU1044" s="155"/>
      <c r="AV1044" s="155"/>
      <c r="AW1044" s="155"/>
      <c r="AX1044" s="155"/>
      <c r="AY1044" s="155"/>
      <c r="AZ1044" s="155"/>
      <c r="BA1044" s="155"/>
      <c r="BB1044" s="155"/>
      <c r="BC1044" s="155"/>
      <c r="BD1044" s="155"/>
      <c r="BE1044" s="155"/>
      <c r="BF1044" s="155"/>
      <c r="BG1044" s="155"/>
      <c r="BH1044" s="155"/>
      <c r="BI1044" s="155"/>
      <c r="BJ1044" s="155"/>
      <c r="BK1044" s="155"/>
      <c r="BL1044" s="155"/>
      <c r="BM1044" s="155"/>
      <c r="BN1044" s="155"/>
      <c r="BO1044" s="155"/>
      <c r="BP1044" s="155"/>
      <c r="BQ1044" s="155"/>
      <c r="BR1044" s="155"/>
      <c r="BS1044" s="155"/>
      <c r="BT1044" s="155"/>
      <c r="BU1044" s="155"/>
      <c r="BV1044" s="155"/>
      <c r="BW1044" s="155"/>
      <c r="BX1044" s="155"/>
      <c r="BY1044" s="155"/>
      <c r="BZ1044" s="155"/>
      <c r="CA1044" s="155"/>
      <c r="CB1044" s="155"/>
      <c r="CC1044" s="155"/>
      <c r="CD1044" s="155"/>
      <c r="CE1044" s="155"/>
      <c r="CF1044" s="155"/>
      <c r="CG1044" s="155"/>
      <c r="CH1044" s="155"/>
      <c r="CI1044" s="10"/>
    </row>
    <row r="1045" spans="1:87" x14ac:dyDescent="0.2">
      <c r="A1045" s="8"/>
      <c r="B1045" s="218"/>
      <c r="C1045" s="218"/>
      <c r="D1045" s="155"/>
      <c r="E1045" s="155"/>
      <c r="F1045" s="155"/>
      <c r="G1045" s="155"/>
      <c r="H1045" s="230"/>
      <c r="I1045" s="257"/>
      <c r="J1045" s="257"/>
      <c r="K1045" s="218"/>
      <c r="L1045" s="218"/>
      <c r="M1045" s="247"/>
      <c r="N1045" s="247"/>
      <c r="O1045" s="247"/>
      <c r="P1045" s="247"/>
      <c r="Q1045" s="218"/>
      <c r="R1045" s="155"/>
      <c r="S1045" s="155"/>
      <c r="T1045" s="155"/>
      <c r="U1045" s="155"/>
      <c r="V1045" s="155"/>
      <c r="W1045" s="155"/>
      <c r="X1045" s="155"/>
      <c r="Y1045" s="155"/>
      <c r="Z1045" s="155"/>
      <c r="AA1045" s="155"/>
      <c r="AB1045" s="155"/>
      <c r="AC1045" s="155"/>
      <c r="AD1045" s="155"/>
      <c r="AE1045" s="155"/>
      <c r="AF1045" s="155"/>
      <c r="AG1045" s="155"/>
      <c r="AH1045" s="155"/>
      <c r="AI1045" s="155"/>
      <c r="AJ1045" s="155"/>
      <c r="AK1045" s="155"/>
      <c r="AL1045" s="155"/>
      <c r="AM1045" s="155"/>
      <c r="AN1045" s="155"/>
      <c r="AO1045" s="155"/>
      <c r="AP1045" s="155"/>
      <c r="AQ1045" s="155"/>
      <c r="AR1045" s="155"/>
      <c r="AS1045" s="155"/>
      <c r="AT1045" s="155"/>
      <c r="AU1045" s="155"/>
      <c r="AV1045" s="155"/>
      <c r="AW1045" s="155"/>
      <c r="AX1045" s="155"/>
      <c r="AY1045" s="155"/>
      <c r="AZ1045" s="155"/>
      <c r="BA1045" s="155"/>
      <c r="BB1045" s="155"/>
      <c r="BC1045" s="155"/>
      <c r="BD1045" s="155"/>
      <c r="BE1045" s="155"/>
      <c r="BF1045" s="155"/>
      <c r="BG1045" s="155"/>
      <c r="BH1045" s="155"/>
      <c r="BI1045" s="155"/>
      <c r="BJ1045" s="155"/>
      <c r="BK1045" s="155"/>
      <c r="BL1045" s="155"/>
      <c r="BM1045" s="155"/>
      <c r="BN1045" s="155"/>
      <c r="BO1045" s="155"/>
      <c r="BP1045" s="155"/>
      <c r="BQ1045" s="155"/>
      <c r="BR1045" s="155"/>
      <c r="BS1045" s="155"/>
      <c r="BT1045" s="155"/>
      <c r="BU1045" s="155"/>
      <c r="BV1045" s="155"/>
      <c r="BW1045" s="155"/>
      <c r="BX1045" s="155"/>
      <c r="BY1045" s="155"/>
      <c r="BZ1045" s="155"/>
      <c r="CA1045" s="155"/>
      <c r="CB1045" s="155"/>
      <c r="CC1045" s="155"/>
      <c r="CD1045" s="155"/>
      <c r="CE1045" s="155"/>
      <c r="CF1045" s="155"/>
      <c r="CG1045" s="155"/>
      <c r="CH1045" s="155"/>
      <c r="CI1045" s="10"/>
    </row>
    <row r="1046" spans="1:87" x14ac:dyDescent="0.2">
      <c r="A1046" s="8"/>
      <c r="B1046" s="218"/>
      <c r="C1046" s="218"/>
      <c r="D1046" s="155"/>
      <c r="E1046" s="155"/>
      <c r="F1046" s="155"/>
      <c r="G1046" s="155"/>
      <c r="H1046" s="230"/>
      <c r="I1046" s="257"/>
      <c r="J1046" s="257"/>
      <c r="K1046" s="218"/>
      <c r="L1046" s="218"/>
      <c r="M1046" s="247"/>
      <c r="N1046" s="247"/>
      <c r="O1046" s="247"/>
      <c r="P1046" s="247"/>
      <c r="Q1046" s="218"/>
      <c r="R1046" s="155"/>
      <c r="S1046" s="155"/>
      <c r="T1046" s="155"/>
      <c r="U1046" s="155"/>
      <c r="V1046" s="155"/>
      <c r="W1046" s="155"/>
      <c r="X1046" s="155"/>
      <c r="Y1046" s="155"/>
      <c r="Z1046" s="155"/>
      <c r="AA1046" s="155"/>
      <c r="AB1046" s="155"/>
      <c r="AC1046" s="155"/>
      <c r="AD1046" s="155"/>
      <c r="AE1046" s="155"/>
      <c r="AF1046" s="155"/>
      <c r="AG1046" s="155"/>
      <c r="AH1046" s="155"/>
      <c r="AI1046" s="155"/>
      <c r="AJ1046" s="155"/>
      <c r="AK1046" s="155"/>
      <c r="AL1046" s="155"/>
      <c r="AM1046" s="155"/>
      <c r="AN1046" s="155"/>
      <c r="AO1046" s="155"/>
      <c r="AP1046" s="155"/>
      <c r="AQ1046" s="155"/>
      <c r="AR1046" s="155"/>
      <c r="AS1046" s="155"/>
      <c r="AT1046" s="155"/>
      <c r="AU1046" s="155"/>
      <c r="AV1046" s="155"/>
      <c r="AW1046" s="155"/>
      <c r="AX1046" s="155"/>
      <c r="AY1046" s="155"/>
      <c r="AZ1046" s="155"/>
      <c r="BA1046" s="155"/>
      <c r="BB1046" s="155"/>
      <c r="BC1046" s="155"/>
      <c r="BD1046" s="155"/>
      <c r="BE1046" s="155"/>
      <c r="BF1046" s="155"/>
      <c r="BG1046" s="155"/>
      <c r="BH1046" s="155"/>
      <c r="BI1046" s="155"/>
      <c r="BJ1046" s="155"/>
      <c r="BK1046" s="155"/>
      <c r="BL1046" s="155"/>
      <c r="BM1046" s="155"/>
      <c r="BN1046" s="155"/>
      <c r="BO1046" s="155"/>
      <c r="BP1046" s="155"/>
      <c r="BQ1046" s="155"/>
      <c r="BR1046" s="155"/>
      <c r="BS1046" s="155"/>
      <c r="BT1046" s="155"/>
      <c r="BU1046" s="155"/>
      <c r="BV1046" s="155"/>
      <c r="BW1046" s="155"/>
      <c r="BX1046" s="155"/>
      <c r="BY1046" s="155"/>
      <c r="BZ1046" s="155"/>
      <c r="CA1046" s="155"/>
      <c r="CB1046" s="155"/>
      <c r="CC1046" s="155"/>
      <c r="CD1046" s="155"/>
      <c r="CE1046" s="155"/>
      <c r="CF1046" s="155"/>
      <c r="CG1046" s="155"/>
      <c r="CH1046" s="155"/>
      <c r="CI1046" s="10"/>
    </row>
    <row r="1047" spans="1:87" x14ac:dyDescent="0.2">
      <c r="A1047" s="8"/>
      <c r="B1047" s="218"/>
      <c r="C1047" s="218"/>
      <c r="D1047" s="155"/>
      <c r="E1047" s="155"/>
      <c r="F1047" s="155"/>
      <c r="G1047" s="155"/>
      <c r="H1047" s="230"/>
      <c r="I1047" s="257"/>
      <c r="J1047" s="257"/>
      <c r="K1047" s="218"/>
      <c r="L1047" s="218"/>
      <c r="M1047" s="247"/>
      <c r="N1047" s="247"/>
      <c r="O1047" s="247"/>
      <c r="P1047" s="247"/>
      <c r="Q1047" s="218"/>
      <c r="R1047" s="155"/>
      <c r="S1047" s="155"/>
      <c r="T1047" s="155"/>
      <c r="U1047" s="155"/>
      <c r="V1047" s="155"/>
      <c r="W1047" s="155"/>
      <c r="X1047" s="155"/>
      <c r="Y1047" s="155"/>
      <c r="Z1047" s="155"/>
      <c r="AA1047" s="155"/>
      <c r="AB1047" s="155"/>
      <c r="AC1047" s="155"/>
      <c r="AD1047" s="155"/>
      <c r="AE1047" s="155"/>
      <c r="AF1047" s="155"/>
      <c r="AG1047" s="155"/>
      <c r="AH1047" s="155"/>
      <c r="AI1047" s="155"/>
      <c r="AJ1047" s="155"/>
      <c r="AK1047" s="155"/>
      <c r="AL1047" s="155"/>
      <c r="AM1047" s="155"/>
      <c r="AN1047" s="155"/>
      <c r="AO1047" s="155"/>
      <c r="AP1047" s="155"/>
      <c r="AQ1047" s="155"/>
      <c r="AR1047" s="155"/>
      <c r="AS1047" s="155"/>
      <c r="AT1047" s="155"/>
      <c r="AU1047" s="155"/>
      <c r="AV1047" s="155"/>
      <c r="AW1047" s="155"/>
      <c r="AX1047" s="155"/>
      <c r="AY1047" s="155"/>
      <c r="AZ1047" s="155"/>
      <c r="BA1047" s="155"/>
      <c r="BB1047" s="155"/>
      <c r="BC1047" s="155"/>
      <c r="BD1047" s="155"/>
      <c r="BE1047" s="155"/>
      <c r="BF1047" s="155"/>
      <c r="BG1047" s="155"/>
      <c r="BH1047" s="155"/>
      <c r="BI1047" s="155"/>
      <c r="BJ1047" s="155"/>
      <c r="BK1047" s="155"/>
      <c r="BL1047" s="155"/>
      <c r="BM1047" s="155"/>
      <c r="BN1047" s="155"/>
      <c r="BO1047" s="155"/>
      <c r="BP1047" s="155"/>
      <c r="BQ1047" s="155"/>
      <c r="BR1047" s="155"/>
      <c r="BS1047" s="155"/>
      <c r="BT1047" s="155"/>
      <c r="BU1047" s="155"/>
      <c r="BV1047" s="155"/>
      <c r="BW1047" s="155"/>
      <c r="BX1047" s="155"/>
      <c r="BY1047" s="155"/>
      <c r="BZ1047" s="155"/>
      <c r="CA1047" s="155"/>
      <c r="CB1047" s="155"/>
      <c r="CC1047" s="155"/>
      <c r="CD1047" s="155"/>
      <c r="CE1047" s="155"/>
      <c r="CF1047" s="155"/>
      <c r="CG1047" s="155"/>
      <c r="CH1047" s="155"/>
      <c r="CI1047" s="10"/>
    </row>
    <row r="1048" spans="1:87" x14ac:dyDescent="0.2">
      <c r="A1048" s="8"/>
      <c r="B1048" s="218"/>
      <c r="C1048" s="218"/>
      <c r="D1048" s="155"/>
      <c r="E1048" s="155"/>
      <c r="F1048" s="155"/>
      <c r="G1048" s="155"/>
      <c r="H1048" s="230"/>
      <c r="I1048" s="257"/>
      <c r="J1048" s="257"/>
      <c r="K1048" s="218"/>
      <c r="L1048" s="218"/>
      <c r="M1048" s="247"/>
      <c r="N1048" s="247"/>
      <c r="O1048" s="247"/>
      <c r="P1048" s="247"/>
      <c r="Q1048" s="218"/>
      <c r="R1048" s="155"/>
      <c r="S1048" s="155"/>
      <c r="T1048" s="155"/>
      <c r="U1048" s="155"/>
      <c r="V1048" s="155"/>
      <c r="W1048" s="155"/>
      <c r="X1048" s="155"/>
      <c r="Y1048" s="155"/>
      <c r="Z1048" s="155"/>
      <c r="AA1048" s="155"/>
      <c r="AB1048" s="155"/>
      <c r="AC1048" s="155"/>
      <c r="AD1048" s="155"/>
      <c r="AE1048" s="155"/>
      <c r="AF1048" s="155"/>
      <c r="AG1048" s="155"/>
      <c r="AH1048" s="155"/>
      <c r="AI1048" s="155"/>
      <c r="AJ1048" s="155"/>
      <c r="AK1048" s="155"/>
      <c r="AL1048" s="155"/>
      <c r="AM1048" s="155"/>
      <c r="AN1048" s="155"/>
      <c r="AO1048" s="155"/>
      <c r="AP1048" s="155"/>
      <c r="AQ1048" s="155"/>
      <c r="AR1048" s="155"/>
      <c r="AS1048" s="155"/>
      <c r="AT1048" s="155"/>
      <c r="AU1048" s="155"/>
      <c r="AV1048" s="155"/>
      <c r="AW1048" s="155"/>
      <c r="AX1048" s="155"/>
      <c r="AY1048" s="155"/>
      <c r="AZ1048" s="155"/>
      <c r="BA1048" s="155"/>
      <c r="BB1048" s="155"/>
      <c r="BC1048" s="155"/>
      <c r="BD1048" s="155"/>
      <c r="BE1048" s="155"/>
      <c r="BF1048" s="155"/>
      <c r="BG1048" s="155"/>
      <c r="BH1048" s="155"/>
      <c r="BI1048" s="155"/>
      <c r="BJ1048" s="155"/>
      <c r="BK1048" s="155"/>
      <c r="BL1048" s="155"/>
      <c r="BM1048" s="155"/>
      <c r="BN1048" s="155"/>
      <c r="BO1048" s="155"/>
      <c r="BP1048" s="155"/>
      <c r="BQ1048" s="155"/>
      <c r="BR1048" s="155"/>
      <c r="BS1048" s="155"/>
      <c r="BT1048" s="155"/>
      <c r="BU1048" s="155"/>
      <c r="BV1048" s="155"/>
      <c r="BW1048" s="155"/>
      <c r="BX1048" s="155"/>
      <c r="BY1048" s="155"/>
      <c r="BZ1048" s="155"/>
      <c r="CA1048" s="155"/>
      <c r="CB1048" s="155"/>
      <c r="CC1048" s="155"/>
      <c r="CD1048" s="155"/>
      <c r="CE1048" s="155"/>
      <c r="CF1048" s="155"/>
      <c r="CG1048" s="155"/>
      <c r="CH1048" s="155"/>
      <c r="CI1048" s="10"/>
    </row>
    <row r="1049" spans="1:87" x14ac:dyDescent="0.2">
      <c r="A1049" s="8"/>
      <c r="B1049" s="218"/>
      <c r="C1049" s="218"/>
      <c r="D1049" s="155"/>
      <c r="E1049" s="155"/>
      <c r="F1049" s="155"/>
      <c r="G1049" s="155"/>
      <c r="H1049" s="230"/>
      <c r="I1049" s="257"/>
      <c r="J1049" s="257"/>
      <c r="K1049" s="218"/>
      <c r="L1049" s="218"/>
      <c r="M1049" s="247"/>
      <c r="N1049" s="247"/>
      <c r="O1049" s="247"/>
      <c r="P1049" s="247"/>
      <c r="Q1049" s="218"/>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55"/>
      <c r="AO1049" s="155"/>
      <c r="AP1049" s="155"/>
      <c r="AQ1049" s="155"/>
      <c r="AR1049" s="155"/>
      <c r="AS1049" s="155"/>
      <c r="AT1049" s="155"/>
      <c r="AU1049" s="155"/>
      <c r="AV1049" s="155"/>
      <c r="AW1049" s="155"/>
      <c r="AX1049" s="155"/>
      <c r="AY1049" s="155"/>
      <c r="AZ1049" s="155"/>
      <c r="BA1049" s="155"/>
      <c r="BB1049" s="155"/>
      <c r="BC1049" s="155"/>
      <c r="BD1049" s="155"/>
      <c r="BE1049" s="155"/>
      <c r="BF1049" s="155"/>
      <c r="BG1049" s="155"/>
      <c r="BH1049" s="155"/>
      <c r="BI1049" s="155"/>
      <c r="BJ1049" s="155"/>
      <c r="BK1049" s="155"/>
      <c r="BL1049" s="155"/>
      <c r="BM1049" s="155"/>
      <c r="BN1049" s="155"/>
      <c r="BO1049" s="155"/>
      <c r="BP1049" s="155"/>
      <c r="BQ1049" s="155"/>
      <c r="BR1049" s="155"/>
      <c r="BS1049" s="155"/>
      <c r="BT1049" s="155"/>
      <c r="BU1049" s="155"/>
      <c r="BV1049" s="155"/>
      <c r="BW1049" s="155"/>
      <c r="BX1049" s="155"/>
      <c r="BY1049" s="155"/>
      <c r="BZ1049" s="155"/>
      <c r="CA1049" s="155"/>
      <c r="CB1049" s="155"/>
      <c r="CC1049" s="155"/>
      <c r="CD1049" s="155"/>
      <c r="CE1049" s="155"/>
      <c r="CF1049" s="155"/>
      <c r="CG1049" s="155"/>
      <c r="CH1049" s="155"/>
      <c r="CI1049" s="10"/>
    </row>
    <row r="1050" spans="1:87" x14ac:dyDescent="0.2">
      <c r="A1050" s="8"/>
      <c r="B1050" s="218"/>
      <c r="C1050" s="218"/>
      <c r="D1050" s="155"/>
      <c r="E1050" s="155"/>
      <c r="F1050" s="155"/>
      <c r="G1050" s="155"/>
      <c r="H1050" s="230"/>
      <c r="I1050" s="257"/>
      <c r="J1050" s="257"/>
      <c r="K1050" s="218"/>
      <c r="L1050" s="218"/>
      <c r="M1050" s="247"/>
      <c r="N1050" s="247"/>
      <c r="O1050" s="247"/>
      <c r="P1050" s="247"/>
      <c r="Q1050" s="218"/>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55"/>
      <c r="AO1050" s="155"/>
      <c r="AP1050" s="155"/>
      <c r="AQ1050" s="155"/>
      <c r="AR1050" s="155"/>
      <c r="AS1050" s="155"/>
      <c r="AT1050" s="155"/>
      <c r="AU1050" s="155"/>
      <c r="AV1050" s="155"/>
      <c r="AW1050" s="155"/>
      <c r="AX1050" s="155"/>
      <c r="AY1050" s="155"/>
      <c r="AZ1050" s="155"/>
      <c r="BA1050" s="155"/>
      <c r="BB1050" s="155"/>
      <c r="BC1050" s="155"/>
      <c r="BD1050" s="155"/>
      <c r="BE1050" s="155"/>
      <c r="BF1050" s="155"/>
      <c r="BG1050" s="155"/>
      <c r="BH1050" s="155"/>
      <c r="BI1050" s="155"/>
      <c r="BJ1050" s="155"/>
      <c r="BK1050" s="155"/>
      <c r="BL1050" s="155"/>
      <c r="BM1050" s="155"/>
      <c r="BN1050" s="155"/>
      <c r="BO1050" s="155"/>
      <c r="BP1050" s="155"/>
      <c r="BQ1050" s="155"/>
      <c r="BR1050" s="155"/>
      <c r="BS1050" s="155"/>
      <c r="BT1050" s="155"/>
      <c r="BU1050" s="155"/>
      <c r="BV1050" s="155"/>
      <c r="BW1050" s="155"/>
      <c r="BX1050" s="155"/>
      <c r="BY1050" s="155"/>
      <c r="BZ1050" s="155"/>
      <c r="CA1050" s="155"/>
      <c r="CB1050" s="155"/>
      <c r="CC1050" s="155"/>
      <c r="CD1050" s="155"/>
      <c r="CE1050" s="155"/>
      <c r="CF1050" s="155"/>
      <c r="CG1050" s="155"/>
      <c r="CH1050" s="155"/>
      <c r="CI1050" s="10"/>
    </row>
    <row r="1051" spans="1:87" x14ac:dyDescent="0.2">
      <c r="A1051" s="8"/>
      <c r="B1051" s="218"/>
      <c r="C1051" s="218"/>
      <c r="D1051" s="155"/>
      <c r="E1051" s="155"/>
      <c r="F1051" s="155"/>
      <c r="G1051" s="155"/>
      <c r="H1051" s="230"/>
      <c r="I1051" s="257"/>
      <c r="J1051" s="257"/>
      <c r="K1051" s="218"/>
      <c r="L1051" s="218"/>
      <c r="M1051" s="247"/>
      <c r="N1051" s="247"/>
      <c r="O1051" s="247"/>
      <c r="P1051" s="247"/>
      <c r="Q1051" s="218"/>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55"/>
      <c r="AO1051" s="155"/>
      <c r="AP1051" s="155"/>
      <c r="AQ1051" s="155"/>
      <c r="AR1051" s="155"/>
      <c r="AS1051" s="155"/>
      <c r="AT1051" s="155"/>
      <c r="AU1051" s="155"/>
      <c r="AV1051" s="155"/>
      <c r="AW1051" s="155"/>
      <c r="AX1051" s="155"/>
      <c r="AY1051" s="155"/>
      <c r="AZ1051" s="155"/>
      <c r="BA1051" s="155"/>
      <c r="BB1051" s="155"/>
      <c r="BC1051" s="155"/>
      <c r="BD1051" s="155"/>
      <c r="BE1051" s="155"/>
      <c r="BF1051" s="155"/>
      <c r="BG1051" s="155"/>
      <c r="BH1051" s="155"/>
      <c r="BI1051" s="155"/>
      <c r="BJ1051" s="155"/>
      <c r="BK1051" s="155"/>
      <c r="BL1051" s="155"/>
      <c r="BM1051" s="155"/>
      <c r="BN1051" s="155"/>
      <c r="BO1051" s="155"/>
      <c r="BP1051" s="155"/>
      <c r="BQ1051" s="155"/>
      <c r="BR1051" s="155"/>
      <c r="BS1051" s="155"/>
      <c r="BT1051" s="155"/>
      <c r="BU1051" s="155"/>
      <c r="BV1051" s="155"/>
      <c r="BW1051" s="155"/>
      <c r="BX1051" s="155"/>
      <c r="BY1051" s="155"/>
      <c r="BZ1051" s="155"/>
      <c r="CA1051" s="155"/>
      <c r="CB1051" s="155"/>
      <c r="CC1051" s="155"/>
      <c r="CD1051" s="155"/>
      <c r="CE1051" s="155"/>
      <c r="CF1051" s="155"/>
      <c r="CG1051" s="155"/>
      <c r="CH1051" s="155"/>
      <c r="CI1051" s="10"/>
    </row>
    <row r="1052" spans="1:87" x14ac:dyDescent="0.2">
      <c r="A1052" s="8"/>
      <c r="B1052" s="218"/>
      <c r="C1052" s="218"/>
      <c r="D1052" s="155"/>
      <c r="E1052" s="155"/>
      <c r="F1052" s="155"/>
      <c r="G1052" s="155"/>
      <c r="H1052" s="230"/>
      <c r="I1052" s="257"/>
      <c r="J1052" s="257"/>
      <c r="K1052" s="218"/>
      <c r="L1052" s="218"/>
      <c r="M1052" s="247"/>
      <c r="N1052" s="247"/>
      <c r="O1052" s="247"/>
      <c r="P1052" s="247"/>
      <c r="Q1052" s="218"/>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55"/>
      <c r="AO1052" s="155"/>
      <c r="AP1052" s="155"/>
      <c r="AQ1052" s="155"/>
      <c r="AR1052" s="155"/>
      <c r="AS1052" s="155"/>
      <c r="AT1052" s="155"/>
      <c r="AU1052" s="155"/>
      <c r="AV1052" s="155"/>
      <c r="AW1052" s="155"/>
      <c r="AX1052" s="155"/>
      <c r="AY1052" s="155"/>
      <c r="AZ1052" s="155"/>
      <c r="BA1052" s="155"/>
      <c r="BB1052" s="155"/>
      <c r="BC1052" s="155"/>
      <c r="BD1052" s="155"/>
      <c r="BE1052" s="155"/>
      <c r="BF1052" s="155"/>
      <c r="BG1052" s="155"/>
      <c r="BH1052" s="155"/>
      <c r="BI1052" s="155"/>
      <c r="BJ1052" s="155"/>
      <c r="BK1052" s="155"/>
      <c r="BL1052" s="155"/>
      <c r="BM1052" s="155"/>
      <c r="BN1052" s="155"/>
      <c r="BO1052" s="155"/>
      <c r="BP1052" s="155"/>
      <c r="BQ1052" s="155"/>
      <c r="BR1052" s="155"/>
      <c r="BS1052" s="155"/>
      <c r="BT1052" s="155"/>
      <c r="BU1052" s="155"/>
      <c r="BV1052" s="155"/>
      <c r="BW1052" s="155"/>
      <c r="BX1052" s="155"/>
      <c r="BY1052" s="155"/>
      <c r="BZ1052" s="155"/>
      <c r="CA1052" s="155"/>
      <c r="CB1052" s="155"/>
      <c r="CC1052" s="155"/>
      <c r="CD1052" s="155"/>
      <c r="CE1052" s="155"/>
      <c r="CF1052" s="155"/>
      <c r="CG1052" s="155"/>
      <c r="CH1052" s="155"/>
      <c r="CI1052" s="10"/>
    </row>
    <row r="1053" spans="1:87" x14ac:dyDescent="0.2">
      <c r="A1053" s="8"/>
      <c r="B1053" s="218"/>
      <c r="C1053" s="218"/>
      <c r="D1053" s="155"/>
      <c r="E1053" s="155"/>
      <c r="F1053" s="155"/>
      <c r="G1053" s="155"/>
      <c r="H1053" s="230"/>
      <c r="I1053" s="257"/>
      <c r="J1053" s="257"/>
      <c r="K1053" s="218"/>
      <c r="L1053" s="218"/>
      <c r="M1053" s="247"/>
      <c r="N1053" s="247"/>
      <c r="O1053" s="247"/>
      <c r="P1053" s="247"/>
      <c r="Q1053" s="218"/>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55"/>
      <c r="AO1053" s="155"/>
      <c r="AP1053" s="155"/>
      <c r="AQ1053" s="155"/>
      <c r="AR1053" s="155"/>
      <c r="AS1053" s="155"/>
      <c r="AT1053" s="155"/>
      <c r="AU1053" s="155"/>
      <c r="AV1053" s="155"/>
      <c r="AW1053" s="155"/>
      <c r="AX1053" s="155"/>
      <c r="AY1053" s="155"/>
      <c r="AZ1053" s="155"/>
      <c r="BA1053" s="155"/>
      <c r="BB1053" s="155"/>
      <c r="BC1053" s="155"/>
      <c r="BD1053" s="155"/>
      <c r="BE1053" s="155"/>
      <c r="BF1053" s="155"/>
      <c r="BG1053" s="155"/>
      <c r="BH1053" s="155"/>
      <c r="BI1053" s="155"/>
      <c r="BJ1053" s="155"/>
      <c r="BK1053" s="155"/>
      <c r="BL1053" s="155"/>
      <c r="BM1053" s="155"/>
      <c r="BN1053" s="155"/>
      <c r="BO1053" s="155"/>
      <c r="BP1053" s="155"/>
      <c r="BQ1053" s="155"/>
      <c r="BR1053" s="155"/>
      <c r="BS1053" s="155"/>
      <c r="BT1053" s="155"/>
      <c r="BU1053" s="155"/>
      <c r="BV1053" s="155"/>
      <c r="BW1053" s="155"/>
      <c r="BX1053" s="155"/>
      <c r="BY1053" s="155"/>
      <c r="BZ1053" s="155"/>
      <c r="CA1053" s="155"/>
      <c r="CB1053" s="155"/>
      <c r="CC1053" s="155"/>
      <c r="CD1053" s="155"/>
      <c r="CE1053" s="155"/>
      <c r="CF1053" s="155"/>
      <c r="CG1053" s="155"/>
      <c r="CH1053" s="155"/>
      <c r="CI1053" s="10"/>
    </row>
    <row r="1054" spans="1:87" x14ac:dyDescent="0.2">
      <c r="A1054" s="8"/>
      <c r="B1054" s="218"/>
      <c r="C1054" s="218"/>
      <c r="D1054" s="155"/>
      <c r="E1054" s="155"/>
      <c r="F1054" s="155"/>
      <c r="G1054" s="155"/>
      <c r="H1054" s="230"/>
      <c r="I1054" s="257"/>
      <c r="J1054" s="257"/>
      <c r="K1054" s="218"/>
      <c r="L1054" s="218"/>
      <c r="M1054" s="247"/>
      <c r="N1054" s="247"/>
      <c r="O1054" s="247"/>
      <c r="P1054" s="247"/>
      <c r="Q1054" s="218"/>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55"/>
      <c r="AO1054" s="155"/>
      <c r="AP1054" s="155"/>
      <c r="AQ1054" s="155"/>
      <c r="AR1054" s="155"/>
      <c r="AS1054" s="155"/>
      <c r="AT1054" s="155"/>
      <c r="AU1054" s="155"/>
      <c r="AV1054" s="155"/>
      <c r="AW1054" s="155"/>
      <c r="AX1054" s="155"/>
      <c r="AY1054" s="155"/>
      <c r="AZ1054" s="155"/>
      <c r="BA1054" s="155"/>
      <c r="BB1054" s="155"/>
      <c r="BC1054" s="155"/>
      <c r="BD1054" s="155"/>
      <c r="BE1054" s="155"/>
      <c r="BF1054" s="155"/>
      <c r="BG1054" s="155"/>
      <c r="BH1054" s="155"/>
      <c r="BI1054" s="155"/>
      <c r="BJ1054" s="155"/>
      <c r="BK1054" s="155"/>
      <c r="BL1054" s="155"/>
      <c r="BM1054" s="155"/>
      <c r="BN1054" s="155"/>
      <c r="BO1054" s="155"/>
      <c r="BP1054" s="155"/>
      <c r="BQ1054" s="155"/>
      <c r="BR1054" s="155"/>
      <c r="BS1054" s="155"/>
      <c r="BT1054" s="155"/>
      <c r="BU1054" s="155"/>
      <c r="BV1054" s="155"/>
      <c r="BW1054" s="155"/>
      <c r="BX1054" s="155"/>
      <c r="BY1054" s="155"/>
      <c r="BZ1054" s="155"/>
      <c r="CA1054" s="155"/>
      <c r="CB1054" s="155"/>
      <c r="CC1054" s="155"/>
      <c r="CD1054" s="155"/>
      <c r="CE1054" s="155"/>
      <c r="CF1054" s="155"/>
      <c r="CG1054" s="155"/>
      <c r="CH1054" s="155"/>
      <c r="CI1054" s="10"/>
    </row>
    <row r="1055" spans="1:87" x14ac:dyDescent="0.2">
      <c r="A1055" s="8"/>
      <c r="B1055" s="218"/>
      <c r="C1055" s="218"/>
      <c r="D1055" s="155"/>
      <c r="E1055" s="155"/>
      <c r="F1055" s="155"/>
      <c r="G1055" s="155"/>
      <c r="H1055" s="230"/>
      <c r="I1055" s="257"/>
      <c r="J1055" s="257"/>
      <c r="K1055" s="218"/>
      <c r="L1055" s="218"/>
      <c r="M1055" s="247"/>
      <c r="N1055" s="247"/>
      <c r="O1055" s="247"/>
      <c r="P1055" s="247"/>
      <c r="Q1055" s="218"/>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5"/>
      <c r="AY1055" s="155"/>
      <c r="AZ1055" s="155"/>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c r="CF1055" s="155"/>
      <c r="CG1055" s="155"/>
      <c r="CH1055" s="155"/>
      <c r="CI1055" s="10"/>
    </row>
    <row r="1056" spans="1:87" x14ac:dyDescent="0.2">
      <c r="A1056" s="8"/>
      <c r="B1056" s="218"/>
      <c r="C1056" s="218"/>
      <c r="D1056" s="155"/>
      <c r="E1056" s="155"/>
      <c r="F1056" s="155"/>
      <c r="G1056" s="155"/>
      <c r="H1056" s="230"/>
      <c r="I1056" s="257"/>
      <c r="J1056" s="257"/>
      <c r="K1056" s="218"/>
      <c r="L1056" s="218"/>
      <c r="M1056" s="247"/>
      <c r="N1056" s="247"/>
      <c r="O1056" s="247"/>
      <c r="P1056" s="247"/>
      <c r="Q1056" s="218"/>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55"/>
      <c r="AO1056" s="155"/>
      <c r="AP1056" s="155"/>
      <c r="AQ1056" s="155"/>
      <c r="AR1056" s="155"/>
      <c r="AS1056" s="155"/>
      <c r="AT1056" s="155"/>
      <c r="AU1056" s="155"/>
      <c r="AV1056" s="155"/>
      <c r="AW1056" s="155"/>
      <c r="AX1056" s="155"/>
      <c r="AY1056" s="155"/>
      <c r="AZ1056" s="155"/>
      <c r="BA1056" s="155"/>
      <c r="BB1056" s="155"/>
      <c r="BC1056" s="155"/>
      <c r="BD1056" s="155"/>
      <c r="BE1056" s="155"/>
      <c r="BF1056" s="155"/>
      <c r="BG1056" s="155"/>
      <c r="BH1056" s="155"/>
      <c r="BI1056" s="155"/>
      <c r="BJ1056" s="155"/>
      <c r="BK1056" s="155"/>
      <c r="BL1056" s="155"/>
      <c r="BM1056" s="155"/>
      <c r="BN1056" s="155"/>
      <c r="BO1056" s="155"/>
      <c r="BP1056" s="155"/>
      <c r="BQ1056" s="155"/>
      <c r="BR1056" s="155"/>
      <c r="BS1056" s="155"/>
      <c r="BT1056" s="155"/>
      <c r="BU1056" s="155"/>
      <c r="BV1056" s="155"/>
      <c r="BW1056" s="155"/>
      <c r="BX1056" s="155"/>
      <c r="BY1056" s="155"/>
      <c r="BZ1056" s="155"/>
      <c r="CA1056" s="155"/>
      <c r="CB1056" s="155"/>
      <c r="CC1056" s="155"/>
      <c r="CD1056" s="155"/>
      <c r="CE1056" s="155"/>
      <c r="CF1056" s="155"/>
      <c r="CG1056" s="155"/>
      <c r="CH1056" s="155"/>
      <c r="CI1056" s="10"/>
    </row>
    <row r="1057" spans="1:87" x14ac:dyDescent="0.2">
      <c r="A1057" s="8"/>
      <c r="B1057" s="218"/>
      <c r="C1057" s="218"/>
      <c r="D1057" s="155"/>
      <c r="E1057" s="155"/>
      <c r="F1057" s="155"/>
      <c r="G1057" s="155"/>
      <c r="H1057" s="230"/>
      <c r="I1057" s="257"/>
      <c r="J1057" s="257"/>
      <c r="K1057" s="218"/>
      <c r="L1057" s="218"/>
      <c r="M1057" s="247"/>
      <c r="N1057" s="247"/>
      <c r="O1057" s="247"/>
      <c r="P1057" s="247"/>
      <c r="Q1057" s="218"/>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55"/>
      <c r="AO1057" s="155"/>
      <c r="AP1057" s="155"/>
      <c r="AQ1057" s="155"/>
      <c r="AR1057" s="155"/>
      <c r="AS1057" s="155"/>
      <c r="AT1057" s="155"/>
      <c r="AU1057" s="155"/>
      <c r="AV1057" s="155"/>
      <c r="AW1057" s="155"/>
      <c r="AX1057" s="155"/>
      <c r="AY1057" s="155"/>
      <c r="AZ1057" s="155"/>
      <c r="BA1057" s="155"/>
      <c r="BB1057" s="155"/>
      <c r="BC1057" s="155"/>
      <c r="BD1057" s="155"/>
      <c r="BE1057" s="155"/>
      <c r="BF1057" s="155"/>
      <c r="BG1057" s="155"/>
      <c r="BH1057" s="155"/>
      <c r="BI1057" s="155"/>
      <c r="BJ1057" s="155"/>
      <c r="BK1057" s="155"/>
      <c r="BL1057" s="155"/>
      <c r="BM1057" s="155"/>
      <c r="BN1057" s="155"/>
      <c r="BO1057" s="155"/>
      <c r="BP1057" s="155"/>
      <c r="BQ1057" s="155"/>
      <c r="BR1057" s="155"/>
      <c r="BS1057" s="155"/>
      <c r="BT1057" s="155"/>
      <c r="BU1057" s="155"/>
      <c r="BV1057" s="155"/>
      <c r="BW1057" s="155"/>
      <c r="BX1057" s="155"/>
      <c r="BY1057" s="155"/>
      <c r="BZ1057" s="155"/>
      <c r="CA1057" s="155"/>
      <c r="CB1057" s="155"/>
      <c r="CC1057" s="155"/>
      <c r="CD1057" s="155"/>
      <c r="CE1057" s="155"/>
      <c r="CF1057" s="155"/>
      <c r="CG1057" s="155"/>
      <c r="CH1057" s="155"/>
      <c r="CI1057" s="10"/>
    </row>
    <row r="1058" spans="1:87" x14ac:dyDescent="0.2">
      <c r="A1058" s="8"/>
      <c r="B1058" s="218"/>
      <c r="C1058" s="218"/>
      <c r="D1058" s="155"/>
      <c r="E1058" s="155"/>
      <c r="F1058" s="155"/>
      <c r="G1058" s="155"/>
      <c r="H1058" s="230"/>
      <c r="I1058" s="257"/>
      <c r="J1058" s="257"/>
      <c r="K1058" s="218"/>
      <c r="L1058" s="218"/>
      <c r="M1058" s="247"/>
      <c r="N1058" s="247"/>
      <c r="O1058" s="247"/>
      <c r="P1058" s="247"/>
      <c r="Q1058" s="218"/>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c r="CF1058" s="155"/>
      <c r="CG1058" s="155"/>
      <c r="CH1058" s="155"/>
      <c r="CI1058" s="10"/>
    </row>
    <row r="1059" spans="1:87" x14ac:dyDescent="0.2">
      <c r="A1059" s="8"/>
      <c r="B1059" s="218"/>
      <c r="C1059" s="218"/>
      <c r="D1059" s="155"/>
      <c r="E1059" s="155"/>
      <c r="F1059" s="155"/>
      <c r="G1059" s="155"/>
      <c r="H1059" s="230"/>
      <c r="I1059" s="257"/>
      <c r="J1059" s="257"/>
      <c r="K1059" s="218"/>
      <c r="L1059" s="218"/>
      <c r="M1059" s="247"/>
      <c r="N1059" s="247"/>
      <c r="O1059" s="247"/>
      <c r="P1059" s="247"/>
      <c r="Q1059" s="218"/>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c r="CF1059" s="155"/>
      <c r="CG1059" s="155"/>
      <c r="CH1059" s="155"/>
      <c r="CI1059" s="10"/>
    </row>
    <row r="1060" spans="1:87" x14ac:dyDescent="0.2">
      <c r="A1060" s="8"/>
      <c r="B1060" s="218"/>
      <c r="C1060" s="218"/>
      <c r="D1060" s="155"/>
      <c r="E1060" s="155"/>
      <c r="F1060" s="155"/>
      <c r="G1060" s="155"/>
      <c r="H1060" s="230"/>
      <c r="I1060" s="257"/>
      <c r="J1060" s="257"/>
      <c r="K1060" s="218"/>
      <c r="L1060" s="218"/>
      <c r="M1060" s="247"/>
      <c r="N1060" s="247"/>
      <c r="O1060" s="247"/>
      <c r="P1060" s="247"/>
      <c r="Q1060" s="218"/>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c r="CF1060" s="155"/>
      <c r="CG1060" s="155"/>
      <c r="CH1060" s="155"/>
      <c r="CI1060" s="10"/>
    </row>
    <row r="1061" spans="1:87" x14ac:dyDescent="0.2">
      <c r="A1061" s="8"/>
      <c r="B1061" s="218"/>
      <c r="C1061" s="218"/>
      <c r="D1061" s="155"/>
      <c r="E1061" s="155"/>
      <c r="F1061" s="155"/>
      <c r="G1061" s="155"/>
      <c r="H1061" s="230"/>
      <c r="I1061" s="257"/>
      <c r="J1061" s="257"/>
      <c r="K1061" s="218"/>
      <c r="L1061" s="218"/>
      <c r="M1061" s="247"/>
      <c r="N1061" s="247"/>
      <c r="O1061" s="247"/>
      <c r="P1061" s="247"/>
      <c r="Q1061" s="218"/>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c r="CF1061" s="155"/>
      <c r="CG1061" s="155"/>
      <c r="CH1061" s="155"/>
      <c r="CI1061" s="10"/>
    </row>
    <row r="1062" spans="1:87" x14ac:dyDescent="0.2">
      <c r="A1062" s="8"/>
      <c r="B1062" s="218"/>
      <c r="C1062" s="218"/>
      <c r="D1062" s="155"/>
      <c r="E1062" s="155"/>
      <c r="F1062" s="155"/>
      <c r="G1062" s="155"/>
      <c r="H1062" s="230"/>
      <c r="I1062" s="257"/>
      <c r="J1062" s="257"/>
      <c r="K1062" s="218"/>
      <c r="L1062" s="218"/>
      <c r="M1062" s="247"/>
      <c r="N1062" s="247"/>
      <c r="O1062" s="247"/>
      <c r="P1062" s="247"/>
      <c r="Q1062" s="218"/>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c r="CF1062" s="155"/>
      <c r="CG1062" s="155"/>
      <c r="CH1062" s="155"/>
      <c r="CI1062" s="10"/>
    </row>
    <row r="1063" spans="1:87" x14ac:dyDescent="0.2">
      <c r="A1063" s="8"/>
      <c r="B1063" s="218"/>
      <c r="C1063" s="218"/>
      <c r="D1063" s="155"/>
      <c r="E1063" s="155"/>
      <c r="F1063" s="155"/>
      <c r="G1063" s="155"/>
      <c r="H1063" s="230"/>
      <c r="I1063" s="257"/>
      <c r="J1063" s="257"/>
      <c r="K1063" s="218"/>
      <c r="L1063" s="218"/>
      <c r="M1063" s="247"/>
      <c r="N1063" s="247"/>
      <c r="O1063" s="247"/>
      <c r="P1063" s="247"/>
      <c r="Q1063" s="218"/>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c r="CF1063" s="155"/>
      <c r="CG1063" s="155"/>
      <c r="CH1063" s="155"/>
      <c r="CI1063" s="10"/>
    </row>
    <row r="1064" spans="1:87" x14ac:dyDescent="0.2">
      <c r="A1064" s="8"/>
      <c r="B1064" s="218"/>
      <c r="C1064" s="218"/>
      <c r="D1064" s="155"/>
      <c r="E1064" s="155"/>
      <c r="F1064" s="155"/>
      <c r="G1064" s="155"/>
      <c r="H1064" s="230"/>
      <c r="I1064" s="257"/>
      <c r="J1064" s="257"/>
      <c r="K1064" s="218"/>
      <c r="L1064" s="218"/>
      <c r="M1064" s="247"/>
      <c r="N1064" s="247"/>
      <c r="O1064" s="247"/>
      <c r="P1064" s="247"/>
      <c r="Q1064" s="218"/>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c r="CF1064" s="155"/>
      <c r="CG1064" s="155"/>
      <c r="CH1064" s="155"/>
      <c r="CI1064" s="10"/>
    </row>
    <row r="1065" spans="1:87" x14ac:dyDescent="0.2">
      <c r="A1065" s="8"/>
      <c r="B1065" s="218"/>
      <c r="C1065" s="218"/>
      <c r="D1065" s="155"/>
      <c r="E1065" s="155"/>
      <c r="F1065" s="155"/>
      <c r="G1065" s="155"/>
      <c r="H1065" s="230"/>
      <c r="I1065" s="257"/>
      <c r="J1065" s="257"/>
      <c r="K1065" s="218"/>
      <c r="L1065" s="218"/>
      <c r="M1065" s="247"/>
      <c r="N1065" s="247"/>
      <c r="O1065" s="247"/>
      <c r="P1065" s="247"/>
      <c r="Q1065" s="218"/>
      <c r="R1065" s="155"/>
      <c r="S1065" s="155"/>
      <c r="T1065" s="155"/>
      <c r="U1065" s="155"/>
      <c r="V1065" s="155"/>
      <c r="W1065" s="155"/>
      <c r="X1065" s="155"/>
      <c r="Y1065" s="155"/>
      <c r="Z1065" s="155"/>
      <c r="AA1065" s="155"/>
      <c r="AB1065" s="155"/>
      <c r="AC1065" s="155"/>
      <c r="AD1065" s="155"/>
      <c r="AE1065" s="155"/>
      <c r="AF1065" s="155"/>
      <c r="AG1065" s="155"/>
      <c r="AH1065" s="155"/>
      <c r="AI1065" s="155"/>
      <c r="AJ1065" s="155"/>
      <c r="AK1065" s="155"/>
      <c r="AL1065" s="155"/>
      <c r="AM1065" s="155"/>
      <c r="AN1065" s="155"/>
      <c r="AO1065" s="155"/>
      <c r="AP1065" s="155"/>
      <c r="AQ1065" s="155"/>
      <c r="AR1065" s="155"/>
      <c r="AS1065" s="155"/>
      <c r="AT1065" s="155"/>
      <c r="AU1065" s="155"/>
      <c r="AV1065" s="155"/>
      <c r="AW1065" s="155"/>
      <c r="AX1065" s="155"/>
      <c r="AY1065" s="155"/>
      <c r="AZ1065" s="155"/>
      <c r="BA1065" s="155"/>
      <c r="BB1065" s="155"/>
      <c r="BC1065" s="155"/>
      <c r="BD1065" s="155"/>
      <c r="BE1065" s="155"/>
      <c r="BF1065" s="155"/>
      <c r="BG1065" s="155"/>
      <c r="BH1065" s="155"/>
      <c r="BI1065" s="155"/>
      <c r="BJ1065" s="155"/>
      <c r="BK1065" s="155"/>
      <c r="BL1065" s="155"/>
      <c r="BM1065" s="155"/>
      <c r="BN1065" s="155"/>
      <c r="BO1065" s="155"/>
      <c r="BP1065" s="155"/>
      <c r="BQ1065" s="155"/>
      <c r="BR1065" s="155"/>
      <c r="BS1065" s="155"/>
      <c r="BT1065" s="155"/>
      <c r="BU1065" s="155"/>
      <c r="BV1065" s="155"/>
      <c r="BW1065" s="155"/>
      <c r="BX1065" s="155"/>
      <c r="BY1065" s="155"/>
      <c r="BZ1065" s="155"/>
      <c r="CA1065" s="155"/>
      <c r="CB1065" s="155"/>
      <c r="CC1065" s="155"/>
      <c r="CD1065" s="155"/>
      <c r="CE1065" s="155"/>
      <c r="CF1065" s="155"/>
      <c r="CG1065" s="155"/>
      <c r="CH1065" s="155"/>
      <c r="CI1065" s="10"/>
    </row>
    <row r="1066" spans="1:87" x14ac:dyDescent="0.2">
      <c r="A1066" s="8"/>
      <c r="B1066" s="218"/>
      <c r="C1066" s="218"/>
      <c r="D1066" s="155"/>
      <c r="E1066" s="155"/>
      <c r="F1066" s="155"/>
      <c r="G1066" s="155"/>
      <c r="H1066" s="230"/>
      <c r="I1066" s="257"/>
      <c r="J1066" s="257"/>
      <c r="K1066" s="218"/>
      <c r="L1066" s="218"/>
      <c r="M1066" s="247"/>
      <c r="N1066" s="247"/>
      <c r="O1066" s="247"/>
      <c r="P1066" s="247"/>
      <c r="Q1066" s="218"/>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c r="CF1066" s="155"/>
      <c r="CG1066" s="155"/>
      <c r="CH1066" s="155"/>
      <c r="CI1066" s="10"/>
    </row>
    <row r="1067" spans="1:87" x14ac:dyDescent="0.2">
      <c r="A1067" s="8"/>
      <c r="B1067" s="218"/>
      <c r="C1067" s="218"/>
      <c r="D1067" s="155"/>
      <c r="E1067" s="155"/>
      <c r="F1067" s="155"/>
      <c r="G1067" s="155"/>
      <c r="H1067" s="230"/>
      <c r="I1067" s="257"/>
      <c r="J1067" s="257"/>
      <c r="K1067" s="218"/>
      <c r="L1067" s="218"/>
      <c r="M1067" s="247"/>
      <c r="N1067" s="247"/>
      <c r="O1067" s="247"/>
      <c r="P1067" s="247"/>
      <c r="Q1067" s="218"/>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c r="CF1067" s="155"/>
      <c r="CG1067" s="155"/>
      <c r="CH1067" s="155"/>
      <c r="CI1067" s="10"/>
    </row>
    <row r="1068" spans="1:87" x14ac:dyDescent="0.2">
      <c r="A1068" s="8"/>
      <c r="B1068" s="218"/>
      <c r="C1068" s="218"/>
      <c r="D1068" s="155"/>
      <c r="E1068" s="155"/>
      <c r="F1068" s="155"/>
      <c r="G1068" s="155"/>
      <c r="H1068" s="230"/>
      <c r="I1068" s="257"/>
      <c r="J1068" s="257"/>
      <c r="K1068" s="218"/>
      <c r="L1068" s="218"/>
      <c r="M1068" s="247"/>
      <c r="N1068" s="247"/>
      <c r="O1068" s="247"/>
      <c r="P1068" s="247"/>
      <c r="Q1068" s="218"/>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c r="CF1068" s="155"/>
      <c r="CG1068" s="155"/>
      <c r="CH1068" s="155"/>
      <c r="CI1068" s="10"/>
    </row>
    <row r="1069" spans="1:87" x14ac:dyDescent="0.2">
      <c r="A1069" s="8"/>
      <c r="B1069" s="218"/>
      <c r="C1069" s="218"/>
      <c r="D1069" s="155"/>
      <c r="E1069" s="155"/>
      <c r="F1069" s="155"/>
      <c r="G1069" s="155"/>
      <c r="H1069" s="230"/>
      <c r="I1069" s="257"/>
      <c r="J1069" s="257"/>
      <c r="K1069" s="218"/>
      <c r="L1069" s="218"/>
      <c r="M1069" s="247"/>
      <c r="N1069" s="247"/>
      <c r="O1069" s="247"/>
      <c r="P1069" s="247"/>
      <c r="Q1069" s="218"/>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c r="CF1069" s="155"/>
      <c r="CG1069" s="155"/>
      <c r="CH1069" s="155"/>
      <c r="CI1069" s="10"/>
    </row>
    <row r="1070" spans="1:87" x14ac:dyDescent="0.2">
      <c r="A1070" s="8"/>
      <c r="B1070" s="218"/>
      <c r="C1070" s="218"/>
      <c r="D1070" s="155"/>
      <c r="E1070" s="155"/>
      <c r="F1070" s="155"/>
      <c r="G1070" s="155"/>
      <c r="H1070" s="230"/>
      <c r="I1070" s="257"/>
      <c r="J1070" s="257"/>
      <c r="K1070" s="218"/>
      <c r="L1070" s="218"/>
      <c r="M1070" s="247"/>
      <c r="N1070" s="247"/>
      <c r="O1070" s="247"/>
      <c r="P1070" s="247"/>
      <c r="Q1070" s="218"/>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c r="CF1070" s="155"/>
      <c r="CG1070" s="155"/>
      <c r="CH1070" s="155"/>
      <c r="CI1070" s="10"/>
    </row>
    <row r="1071" spans="1:87" x14ac:dyDescent="0.2">
      <c r="A1071" s="8"/>
      <c r="B1071" s="218"/>
      <c r="C1071" s="218"/>
      <c r="D1071" s="155"/>
      <c r="E1071" s="155"/>
      <c r="F1071" s="155"/>
      <c r="G1071" s="155"/>
      <c r="H1071" s="230"/>
      <c r="I1071" s="257"/>
      <c r="J1071" s="257"/>
      <c r="K1071" s="218"/>
      <c r="L1071" s="218"/>
      <c r="M1071" s="247"/>
      <c r="N1071" s="247"/>
      <c r="O1071" s="247"/>
      <c r="P1071" s="247"/>
      <c r="Q1071" s="218"/>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c r="CF1071" s="155"/>
      <c r="CG1071" s="155"/>
      <c r="CH1071" s="155"/>
      <c r="CI1071" s="10"/>
    </row>
    <row r="1072" spans="1:87" x14ac:dyDescent="0.2">
      <c r="A1072" s="8"/>
      <c r="B1072" s="218"/>
      <c r="C1072" s="218"/>
      <c r="D1072" s="155"/>
      <c r="E1072" s="155"/>
      <c r="F1072" s="155"/>
      <c r="G1072" s="155"/>
      <c r="H1072" s="230"/>
      <c r="I1072" s="257"/>
      <c r="J1072" s="257"/>
      <c r="K1072" s="218"/>
      <c r="L1072" s="218"/>
      <c r="M1072" s="247"/>
      <c r="N1072" s="247"/>
      <c r="O1072" s="247"/>
      <c r="P1072" s="247"/>
      <c r="Q1072" s="218"/>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c r="CF1072" s="155"/>
      <c r="CG1072" s="155"/>
      <c r="CH1072" s="155"/>
      <c r="CI1072" s="10"/>
    </row>
    <row r="1073" spans="1:87" x14ac:dyDescent="0.2">
      <c r="A1073" s="8"/>
      <c r="B1073" s="218"/>
      <c r="C1073" s="218"/>
      <c r="D1073" s="155"/>
      <c r="E1073" s="155"/>
      <c r="F1073" s="155"/>
      <c r="G1073" s="155"/>
      <c r="H1073" s="230"/>
      <c r="I1073" s="257"/>
      <c r="J1073" s="257"/>
      <c r="K1073" s="218"/>
      <c r="L1073" s="218"/>
      <c r="M1073" s="247"/>
      <c r="N1073" s="247"/>
      <c r="O1073" s="247"/>
      <c r="P1073" s="247"/>
      <c r="Q1073" s="218"/>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c r="CF1073" s="155"/>
      <c r="CG1073" s="155"/>
      <c r="CH1073" s="155"/>
      <c r="CI1073" s="10"/>
    </row>
    <row r="1074" spans="1:87" x14ac:dyDescent="0.2">
      <c r="A1074" s="8"/>
      <c r="B1074" s="218"/>
      <c r="C1074" s="218"/>
      <c r="D1074" s="155"/>
      <c r="E1074" s="155"/>
      <c r="F1074" s="155"/>
      <c r="G1074" s="155"/>
      <c r="H1074" s="230"/>
      <c r="I1074" s="257"/>
      <c r="J1074" s="257"/>
      <c r="K1074" s="218"/>
      <c r="L1074" s="218"/>
      <c r="M1074" s="247"/>
      <c r="N1074" s="247"/>
      <c r="O1074" s="247"/>
      <c r="P1074" s="247"/>
      <c r="Q1074" s="218"/>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c r="CF1074" s="155"/>
      <c r="CG1074" s="155"/>
      <c r="CH1074" s="155"/>
      <c r="CI1074" s="10"/>
    </row>
    <row r="1075" spans="1:87" x14ac:dyDescent="0.2">
      <c r="A1075" s="8"/>
      <c r="B1075" s="218"/>
      <c r="C1075" s="218"/>
      <c r="D1075" s="155"/>
      <c r="E1075" s="155"/>
      <c r="F1075" s="155"/>
      <c r="G1075" s="155"/>
      <c r="H1075" s="230"/>
      <c r="I1075" s="257"/>
      <c r="J1075" s="257"/>
      <c r="K1075" s="218"/>
      <c r="L1075" s="218"/>
      <c r="M1075" s="247"/>
      <c r="N1075" s="247"/>
      <c r="O1075" s="247"/>
      <c r="P1075" s="247"/>
      <c r="Q1075" s="218"/>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c r="CF1075" s="155"/>
      <c r="CG1075" s="155"/>
      <c r="CH1075" s="155"/>
      <c r="CI1075" s="10"/>
    </row>
    <row r="1076" spans="1:87" x14ac:dyDescent="0.2">
      <c r="A1076" s="8"/>
      <c r="B1076" s="218"/>
      <c r="C1076" s="218"/>
      <c r="D1076" s="155"/>
      <c r="E1076" s="155"/>
      <c r="F1076" s="155"/>
      <c r="G1076" s="155"/>
      <c r="H1076" s="230"/>
      <c r="I1076" s="257"/>
      <c r="J1076" s="257"/>
      <c r="K1076" s="218"/>
      <c r="L1076" s="218"/>
      <c r="M1076" s="247"/>
      <c r="N1076" s="247"/>
      <c r="O1076" s="247"/>
      <c r="P1076" s="247"/>
      <c r="Q1076" s="218"/>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c r="CF1076" s="155"/>
      <c r="CG1076" s="155"/>
      <c r="CH1076" s="155"/>
      <c r="CI1076" s="10"/>
    </row>
    <row r="1077" spans="1:87" x14ac:dyDescent="0.2">
      <c r="A1077" s="8"/>
      <c r="B1077" s="218"/>
      <c r="C1077" s="218"/>
      <c r="D1077" s="155"/>
      <c r="E1077" s="155"/>
      <c r="F1077" s="155"/>
      <c r="G1077" s="155"/>
      <c r="H1077" s="230"/>
      <c r="I1077" s="257"/>
      <c r="J1077" s="257"/>
      <c r="K1077" s="218"/>
      <c r="L1077" s="218"/>
      <c r="M1077" s="247"/>
      <c r="N1077" s="247"/>
      <c r="O1077" s="247"/>
      <c r="P1077" s="247"/>
      <c r="Q1077" s="218"/>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c r="CF1077" s="155"/>
      <c r="CG1077" s="155"/>
      <c r="CH1077" s="155"/>
      <c r="CI1077" s="10"/>
    </row>
    <row r="1078" spans="1:87" x14ac:dyDescent="0.2">
      <c r="A1078" s="8"/>
      <c r="B1078" s="218"/>
      <c r="C1078" s="218"/>
      <c r="D1078" s="155"/>
      <c r="E1078" s="155"/>
      <c r="F1078" s="155"/>
      <c r="G1078" s="155"/>
      <c r="H1078" s="230"/>
      <c r="I1078" s="257"/>
      <c r="J1078" s="257"/>
      <c r="K1078" s="218"/>
      <c r="L1078" s="218"/>
      <c r="M1078" s="247"/>
      <c r="N1078" s="247"/>
      <c r="O1078" s="247"/>
      <c r="P1078" s="247"/>
      <c r="Q1078" s="218"/>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c r="CF1078" s="155"/>
      <c r="CG1078" s="155"/>
      <c r="CH1078" s="155"/>
      <c r="CI1078" s="10"/>
    </row>
    <row r="1079" spans="1:87" x14ac:dyDescent="0.2">
      <c r="A1079" s="8"/>
      <c r="B1079" s="218"/>
      <c r="C1079" s="218"/>
      <c r="D1079" s="155"/>
      <c r="E1079" s="155"/>
      <c r="F1079" s="155"/>
      <c r="G1079" s="155"/>
      <c r="H1079" s="230"/>
      <c r="I1079" s="257"/>
      <c r="J1079" s="257"/>
      <c r="K1079" s="218"/>
      <c r="L1079" s="218"/>
      <c r="M1079" s="247"/>
      <c r="N1079" s="247"/>
      <c r="O1079" s="247"/>
      <c r="P1079" s="247"/>
      <c r="Q1079" s="218"/>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c r="CF1079" s="155"/>
      <c r="CG1079" s="155"/>
      <c r="CH1079" s="155"/>
      <c r="CI1079" s="10"/>
    </row>
    <row r="1080" spans="1:87" x14ac:dyDescent="0.2">
      <c r="A1080" s="8"/>
      <c r="B1080" s="218"/>
      <c r="C1080" s="218"/>
      <c r="D1080" s="155"/>
      <c r="E1080" s="155"/>
      <c r="F1080" s="155"/>
      <c r="G1080" s="155"/>
      <c r="H1080" s="230"/>
      <c r="I1080" s="257"/>
      <c r="J1080" s="257"/>
      <c r="K1080" s="218"/>
      <c r="L1080" s="218"/>
      <c r="M1080" s="247"/>
      <c r="N1080" s="247"/>
      <c r="O1080" s="247"/>
      <c r="P1080" s="247"/>
      <c r="Q1080" s="218"/>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c r="CF1080" s="155"/>
      <c r="CG1080" s="155"/>
      <c r="CH1080" s="155"/>
      <c r="CI1080" s="10"/>
    </row>
    <row r="1081" spans="1:87" x14ac:dyDescent="0.2">
      <c r="A1081" s="8"/>
      <c r="B1081" s="218"/>
      <c r="C1081" s="218"/>
      <c r="D1081" s="155"/>
      <c r="E1081" s="155"/>
      <c r="F1081" s="155"/>
      <c r="G1081" s="155"/>
      <c r="H1081" s="230"/>
      <c r="I1081" s="257"/>
      <c r="J1081" s="257"/>
      <c r="K1081" s="218"/>
      <c r="L1081" s="218"/>
      <c r="M1081" s="247"/>
      <c r="N1081" s="247"/>
      <c r="O1081" s="247"/>
      <c r="P1081" s="247"/>
      <c r="Q1081" s="218"/>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c r="CF1081" s="155"/>
      <c r="CG1081" s="155"/>
      <c r="CH1081" s="155"/>
      <c r="CI1081" s="10"/>
    </row>
    <row r="1082" spans="1:87" x14ac:dyDescent="0.2">
      <c r="A1082" s="8"/>
      <c r="B1082" s="218"/>
      <c r="C1082" s="218"/>
      <c r="D1082" s="155"/>
      <c r="E1082" s="155"/>
      <c r="F1082" s="155"/>
      <c r="G1082" s="155"/>
      <c r="H1082" s="230"/>
      <c r="I1082" s="257"/>
      <c r="J1082" s="257"/>
      <c r="K1082" s="218"/>
      <c r="L1082" s="218"/>
      <c r="M1082" s="247"/>
      <c r="N1082" s="247"/>
      <c r="O1082" s="247"/>
      <c r="P1082" s="247"/>
      <c r="Q1082" s="218"/>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c r="CF1082" s="155"/>
      <c r="CG1082" s="155"/>
      <c r="CH1082" s="155"/>
      <c r="CI1082" s="10"/>
    </row>
    <row r="1083" spans="1:87" x14ac:dyDescent="0.2">
      <c r="A1083" s="8"/>
      <c r="B1083" s="218"/>
      <c r="C1083" s="218"/>
      <c r="D1083" s="155"/>
      <c r="E1083" s="155"/>
      <c r="F1083" s="155"/>
      <c r="G1083" s="155"/>
      <c r="H1083" s="230"/>
      <c r="I1083" s="257"/>
      <c r="J1083" s="257"/>
      <c r="K1083" s="218"/>
      <c r="L1083" s="218"/>
      <c r="M1083" s="247"/>
      <c r="N1083" s="247"/>
      <c r="O1083" s="247"/>
      <c r="P1083" s="247"/>
      <c r="Q1083" s="218"/>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c r="CF1083" s="155"/>
      <c r="CG1083" s="155"/>
      <c r="CH1083" s="155"/>
      <c r="CI1083" s="10"/>
    </row>
    <row r="1084" spans="1:87" x14ac:dyDescent="0.2">
      <c r="A1084" s="8"/>
      <c r="B1084" s="218"/>
      <c r="C1084" s="218"/>
      <c r="D1084" s="155"/>
      <c r="E1084" s="155"/>
      <c r="F1084" s="155"/>
      <c r="G1084" s="155"/>
      <c r="H1084" s="230"/>
      <c r="I1084" s="257"/>
      <c r="J1084" s="257"/>
      <c r="K1084" s="218"/>
      <c r="L1084" s="218"/>
      <c r="M1084" s="247"/>
      <c r="N1084" s="247"/>
      <c r="O1084" s="247"/>
      <c r="P1084" s="247"/>
      <c r="Q1084" s="218"/>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c r="CF1084" s="155"/>
      <c r="CG1084" s="155"/>
      <c r="CH1084" s="155"/>
      <c r="CI1084" s="10"/>
    </row>
    <row r="1085" spans="1:87" x14ac:dyDescent="0.2">
      <c r="A1085" s="8"/>
      <c r="B1085" s="218"/>
      <c r="C1085" s="218"/>
      <c r="D1085" s="155"/>
      <c r="E1085" s="155"/>
      <c r="F1085" s="155"/>
      <c r="G1085" s="155"/>
      <c r="H1085" s="230"/>
      <c r="I1085" s="257"/>
      <c r="J1085" s="257"/>
      <c r="K1085" s="218"/>
      <c r="L1085" s="218"/>
      <c r="M1085" s="247"/>
      <c r="N1085" s="247"/>
      <c r="O1085" s="247"/>
      <c r="P1085" s="247"/>
      <c r="Q1085" s="218"/>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c r="CF1085" s="155"/>
      <c r="CG1085" s="155"/>
      <c r="CH1085" s="155"/>
      <c r="CI1085" s="10"/>
    </row>
    <row r="1086" spans="1:87" x14ac:dyDescent="0.2">
      <c r="A1086" s="8"/>
      <c r="B1086" s="218"/>
      <c r="C1086" s="218"/>
      <c r="D1086" s="155"/>
      <c r="E1086" s="155"/>
      <c r="F1086" s="155"/>
      <c r="G1086" s="155"/>
      <c r="H1086" s="230"/>
      <c r="I1086" s="257"/>
      <c r="J1086" s="257"/>
      <c r="K1086" s="218"/>
      <c r="L1086" s="218"/>
      <c r="M1086" s="247"/>
      <c r="N1086" s="247"/>
      <c r="O1086" s="247"/>
      <c r="P1086" s="247"/>
      <c r="Q1086" s="218"/>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c r="CF1086" s="155"/>
      <c r="CG1086" s="155"/>
      <c r="CH1086" s="155"/>
      <c r="CI1086" s="10"/>
    </row>
    <row r="1087" spans="1:87" x14ac:dyDescent="0.2">
      <c r="A1087" s="8"/>
      <c r="B1087" s="218"/>
      <c r="C1087" s="218"/>
      <c r="D1087" s="155"/>
      <c r="E1087" s="155"/>
      <c r="F1087" s="155"/>
      <c r="G1087" s="155"/>
      <c r="H1087" s="230"/>
      <c r="I1087" s="257"/>
      <c r="J1087" s="257"/>
      <c r="K1087" s="218"/>
      <c r="L1087" s="218"/>
      <c r="M1087" s="247"/>
      <c r="N1087" s="247"/>
      <c r="O1087" s="247"/>
      <c r="P1087" s="247"/>
      <c r="Q1087" s="218"/>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c r="CF1087" s="155"/>
      <c r="CG1087" s="155"/>
      <c r="CH1087" s="155"/>
      <c r="CI1087" s="10"/>
    </row>
    <row r="1088" spans="1:87" x14ac:dyDescent="0.2">
      <c r="A1088" s="8"/>
      <c r="B1088" s="218"/>
      <c r="C1088" s="218"/>
      <c r="D1088" s="155"/>
      <c r="E1088" s="155"/>
      <c r="F1088" s="155"/>
      <c r="G1088" s="155"/>
      <c r="H1088" s="230"/>
      <c r="I1088" s="257"/>
      <c r="J1088" s="257"/>
      <c r="K1088" s="218"/>
      <c r="L1088" s="218"/>
      <c r="M1088" s="247"/>
      <c r="N1088" s="247"/>
      <c r="O1088" s="247"/>
      <c r="P1088" s="247"/>
      <c r="Q1088" s="218"/>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c r="CF1088" s="155"/>
      <c r="CG1088" s="155"/>
      <c r="CH1088" s="155"/>
      <c r="CI1088" s="10"/>
    </row>
    <row r="1089" spans="1:87" x14ac:dyDescent="0.2">
      <c r="A1089" s="8"/>
      <c r="B1089" s="218"/>
      <c r="C1089" s="218"/>
      <c r="D1089" s="155"/>
      <c r="E1089" s="155"/>
      <c r="F1089" s="155"/>
      <c r="G1089" s="155"/>
      <c r="H1089" s="230"/>
      <c r="I1089" s="257"/>
      <c r="J1089" s="257"/>
      <c r="K1089" s="218"/>
      <c r="L1089" s="218"/>
      <c r="M1089" s="247"/>
      <c r="N1089" s="247"/>
      <c r="O1089" s="247"/>
      <c r="P1089" s="247"/>
      <c r="Q1089" s="218"/>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c r="CF1089" s="155"/>
      <c r="CG1089" s="155"/>
      <c r="CH1089" s="155"/>
      <c r="CI1089" s="10"/>
    </row>
    <row r="1090" spans="1:87" x14ac:dyDescent="0.2">
      <c r="A1090" s="8"/>
      <c r="B1090" s="218"/>
      <c r="C1090" s="218"/>
      <c r="D1090" s="155"/>
      <c r="E1090" s="155"/>
      <c r="F1090" s="155"/>
      <c r="G1090" s="155"/>
      <c r="H1090" s="230"/>
      <c r="I1090" s="257"/>
      <c r="J1090" s="257"/>
      <c r="K1090" s="218"/>
      <c r="L1090" s="218"/>
      <c r="M1090" s="247"/>
      <c r="N1090" s="247"/>
      <c r="O1090" s="247"/>
      <c r="P1090" s="247"/>
      <c r="Q1090" s="218"/>
      <c r="R1090" s="155"/>
      <c r="S1090" s="155"/>
      <c r="T1090" s="155"/>
      <c r="U1090" s="155"/>
      <c r="V1090" s="155"/>
      <c r="W1090" s="155"/>
      <c r="X1090" s="155"/>
      <c r="Y1090" s="155"/>
      <c r="Z1090" s="155"/>
      <c r="AA1090" s="155"/>
      <c r="AB1090" s="155"/>
      <c r="AC1090" s="155"/>
      <c r="AD1090" s="155"/>
      <c r="AE1090" s="155"/>
      <c r="AF1090" s="155"/>
      <c r="AG1090" s="155"/>
      <c r="AH1090" s="155"/>
      <c r="AI1090" s="155"/>
      <c r="AJ1090" s="155"/>
      <c r="AK1090" s="155"/>
      <c r="AL1090" s="155"/>
      <c r="AM1090" s="155"/>
      <c r="AN1090" s="155"/>
      <c r="AO1090" s="155"/>
      <c r="AP1090" s="155"/>
      <c r="AQ1090" s="155"/>
      <c r="AR1090" s="155"/>
      <c r="AS1090" s="155"/>
      <c r="AT1090" s="155"/>
      <c r="AU1090" s="155"/>
      <c r="AV1090" s="155"/>
      <c r="AW1090" s="155"/>
      <c r="AX1090" s="155"/>
      <c r="AY1090" s="155"/>
      <c r="AZ1090" s="155"/>
      <c r="BA1090" s="155"/>
      <c r="BB1090" s="155"/>
      <c r="BC1090" s="155"/>
      <c r="BD1090" s="155"/>
      <c r="BE1090" s="155"/>
      <c r="BF1090" s="155"/>
      <c r="BG1090" s="155"/>
      <c r="BH1090" s="155"/>
      <c r="BI1090" s="155"/>
      <c r="BJ1090" s="155"/>
      <c r="BK1090" s="155"/>
      <c r="BL1090" s="155"/>
      <c r="BM1090" s="155"/>
      <c r="BN1090" s="155"/>
      <c r="BO1090" s="155"/>
      <c r="BP1090" s="155"/>
      <c r="BQ1090" s="155"/>
      <c r="BR1090" s="155"/>
      <c r="BS1090" s="155"/>
      <c r="BT1090" s="155"/>
      <c r="BU1090" s="155"/>
      <c r="BV1090" s="155"/>
      <c r="BW1090" s="155"/>
      <c r="BX1090" s="155"/>
      <c r="BY1090" s="155"/>
      <c r="BZ1090" s="155"/>
      <c r="CA1090" s="155"/>
      <c r="CB1090" s="155"/>
      <c r="CC1090" s="155"/>
      <c r="CD1090" s="155"/>
      <c r="CE1090" s="155"/>
      <c r="CF1090" s="155"/>
      <c r="CG1090" s="155"/>
      <c r="CH1090" s="155"/>
      <c r="CI1090" s="10"/>
    </row>
    <row r="1091" spans="1:87" x14ac:dyDescent="0.2">
      <c r="A1091" s="8"/>
      <c r="B1091" s="218"/>
      <c r="C1091" s="218"/>
      <c r="D1091" s="155"/>
      <c r="E1091" s="155"/>
      <c r="F1091" s="155"/>
      <c r="G1091" s="155"/>
      <c r="H1091" s="230"/>
      <c r="I1091" s="257"/>
      <c r="J1091" s="257"/>
      <c r="K1091" s="218"/>
      <c r="L1091" s="218"/>
      <c r="M1091" s="247"/>
      <c r="N1091" s="247"/>
      <c r="O1091" s="247"/>
      <c r="P1091" s="247"/>
      <c r="Q1091" s="218"/>
      <c r="R1091" s="155"/>
      <c r="S1091" s="155"/>
      <c r="T1091" s="155"/>
      <c r="U1091" s="155"/>
      <c r="V1091" s="155"/>
      <c r="W1091" s="155"/>
      <c r="X1091" s="155"/>
      <c r="Y1091" s="155"/>
      <c r="Z1091" s="155"/>
      <c r="AA1091" s="155"/>
      <c r="AB1091" s="155"/>
      <c r="AC1091" s="155"/>
      <c r="AD1091" s="155"/>
      <c r="AE1091" s="155"/>
      <c r="AF1091" s="155"/>
      <c r="AG1091" s="155"/>
      <c r="AH1091" s="155"/>
      <c r="AI1091" s="155"/>
      <c r="AJ1091" s="155"/>
      <c r="AK1091" s="155"/>
      <c r="AL1091" s="155"/>
      <c r="AM1091" s="155"/>
      <c r="AN1091" s="155"/>
      <c r="AO1091" s="155"/>
      <c r="AP1091" s="155"/>
      <c r="AQ1091" s="155"/>
      <c r="AR1091" s="155"/>
      <c r="AS1091" s="155"/>
      <c r="AT1091" s="155"/>
      <c r="AU1091" s="155"/>
      <c r="AV1091" s="155"/>
      <c r="AW1091" s="155"/>
      <c r="AX1091" s="155"/>
      <c r="AY1091" s="155"/>
      <c r="AZ1091" s="155"/>
      <c r="BA1091" s="155"/>
      <c r="BB1091" s="155"/>
      <c r="BC1091" s="155"/>
      <c r="BD1091" s="155"/>
      <c r="BE1091" s="155"/>
      <c r="BF1091" s="155"/>
      <c r="BG1091" s="155"/>
      <c r="BH1091" s="155"/>
      <c r="BI1091" s="155"/>
      <c r="BJ1091" s="155"/>
      <c r="BK1091" s="155"/>
      <c r="BL1091" s="155"/>
      <c r="BM1091" s="155"/>
      <c r="BN1091" s="155"/>
      <c r="BO1091" s="155"/>
      <c r="BP1091" s="155"/>
      <c r="BQ1091" s="155"/>
      <c r="BR1091" s="155"/>
      <c r="BS1091" s="155"/>
      <c r="BT1091" s="155"/>
      <c r="BU1091" s="155"/>
      <c r="BV1091" s="155"/>
      <c r="BW1091" s="155"/>
      <c r="BX1091" s="155"/>
      <c r="BY1091" s="155"/>
      <c r="BZ1091" s="155"/>
      <c r="CA1091" s="155"/>
      <c r="CB1091" s="155"/>
      <c r="CC1091" s="155"/>
      <c r="CD1091" s="155"/>
      <c r="CE1091" s="155"/>
      <c r="CF1091" s="155"/>
      <c r="CG1091" s="155"/>
      <c r="CH1091" s="155"/>
      <c r="CI1091" s="10"/>
    </row>
    <row r="1092" spans="1:87" x14ac:dyDescent="0.2">
      <c r="A1092" s="8"/>
      <c r="B1092" s="218"/>
      <c r="C1092" s="218"/>
      <c r="D1092" s="155"/>
      <c r="E1092" s="155"/>
      <c r="F1092" s="155"/>
      <c r="G1092" s="155"/>
      <c r="H1092" s="230"/>
      <c r="I1092" s="257"/>
      <c r="J1092" s="257"/>
      <c r="K1092" s="218"/>
      <c r="L1092" s="218"/>
      <c r="M1092" s="247"/>
      <c r="N1092" s="247"/>
      <c r="O1092" s="247"/>
      <c r="P1092" s="247"/>
      <c r="Q1092" s="218"/>
      <c r="R1092" s="155"/>
      <c r="S1092" s="155"/>
      <c r="T1092" s="155"/>
      <c r="U1092" s="155"/>
      <c r="V1092" s="155"/>
      <c r="W1092" s="155"/>
      <c r="X1092" s="155"/>
      <c r="Y1092" s="155"/>
      <c r="Z1092" s="155"/>
      <c r="AA1092" s="155"/>
      <c r="AB1092" s="155"/>
      <c r="AC1092" s="155"/>
      <c r="AD1092" s="155"/>
      <c r="AE1092" s="155"/>
      <c r="AF1092" s="155"/>
      <c r="AG1092" s="155"/>
      <c r="AH1092" s="155"/>
      <c r="AI1092" s="155"/>
      <c r="AJ1092" s="155"/>
      <c r="AK1092" s="155"/>
      <c r="AL1092" s="155"/>
      <c r="AM1092" s="155"/>
      <c r="AN1092" s="155"/>
      <c r="AO1092" s="155"/>
      <c r="AP1092" s="155"/>
      <c r="AQ1092" s="155"/>
      <c r="AR1092" s="155"/>
      <c r="AS1092" s="155"/>
      <c r="AT1092" s="155"/>
      <c r="AU1092" s="155"/>
      <c r="AV1092" s="155"/>
      <c r="AW1092" s="155"/>
      <c r="AX1092" s="155"/>
      <c r="AY1092" s="155"/>
      <c r="AZ1092" s="155"/>
      <c r="BA1092" s="155"/>
      <c r="BB1092" s="155"/>
      <c r="BC1092" s="155"/>
      <c r="BD1092" s="155"/>
      <c r="BE1092" s="155"/>
      <c r="BF1092" s="155"/>
      <c r="BG1092" s="155"/>
      <c r="BH1092" s="155"/>
      <c r="BI1092" s="155"/>
      <c r="BJ1092" s="155"/>
      <c r="BK1092" s="155"/>
      <c r="BL1092" s="155"/>
      <c r="BM1092" s="155"/>
      <c r="BN1092" s="155"/>
      <c r="BO1092" s="155"/>
      <c r="BP1092" s="155"/>
      <c r="BQ1092" s="155"/>
      <c r="BR1092" s="155"/>
      <c r="BS1092" s="155"/>
      <c r="BT1092" s="155"/>
      <c r="BU1092" s="155"/>
      <c r="BV1092" s="155"/>
      <c r="BW1092" s="155"/>
      <c r="BX1092" s="155"/>
      <c r="BY1092" s="155"/>
      <c r="BZ1092" s="155"/>
      <c r="CA1092" s="155"/>
      <c r="CB1092" s="155"/>
      <c r="CC1092" s="155"/>
      <c r="CD1092" s="155"/>
      <c r="CE1092" s="155"/>
      <c r="CF1092" s="155"/>
      <c r="CG1092" s="155"/>
      <c r="CH1092" s="155"/>
      <c r="CI1092" s="10"/>
    </row>
    <row r="1093" spans="1:87" x14ac:dyDescent="0.2">
      <c r="A1093" s="8"/>
      <c r="B1093" s="218"/>
      <c r="C1093" s="218"/>
      <c r="D1093" s="155"/>
      <c r="E1093" s="155"/>
      <c r="F1093" s="155"/>
      <c r="G1093" s="155"/>
      <c r="H1093" s="230"/>
      <c r="I1093" s="257"/>
      <c r="J1093" s="257"/>
      <c r="K1093" s="218"/>
      <c r="L1093" s="218"/>
      <c r="M1093" s="247"/>
      <c r="N1093" s="247"/>
      <c r="O1093" s="247"/>
      <c r="P1093" s="247"/>
      <c r="Q1093" s="218"/>
      <c r="R1093" s="155"/>
      <c r="S1093" s="155"/>
      <c r="T1093" s="155"/>
      <c r="U1093" s="155"/>
      <c r="V1093" s="155"/>
      <c r="W1093" s="155"/>
      <c r="X1093" s="155"/>
      <c r="Y1093" s="155"/>
      <c r="Z1093" s="155"/>
      <c r="AA1093" s="155"/>
      <c r="AB1093" s="155"/>
      <c r="AC1093" s="155"/>
      <c r="AD1093" s="155"/>
      <c r="AE1093" s="155"/>
      <c r="AF1093" s="155"/>
      <c r="AG1093" s="155"/>
      <c r="AH1093" s="155"/>
      <c r="AI1093" s="155"/>
      <c r="AJ1093" s="155"/>
      <c r="AK1093" s="155"/>
      <c r="AL1093" s="155"/>
      <c r="AM1093" s="155"/>
      <c r="AN1093" s="155"/>
      <c r="AO1093" s="155"/>
      <c r="AP1093" s="155"/>
      <c r="AQ1093" s="155"/>
      <c r="AR1093" s="155"/>
      <c r="AS1093" s="155"/>
      <c r="AT1093" s="155"/>
      <c r="AU1093" s="155"/>
      <c r="AV1093" s="155"/>
      <c r="AW1093" s="155"/>
      <c r="AX1093" s="155"/>
      <c r="AY1093" s="155"/>
      <c r="AZ1093" s="155"/>
      <c r="BA1093" s="155"/>
      <c r="BB1093" s="155"/>
      <c r="BC1093" s="155"/>
      <c r="BD1093" s="155"/>
      <c r="BE1093" s="155"/>
      <c r="BF1093" s="155"/>
      <c r="BG1093" s="155"/>
      <c r="BH1093" s="155"/>
      <c r="BI1093" s="155"/>
      <c r="BJ1093" s="155"/>
      <c r="BK1093" s="155"/>
      <c r="BL1093" s="155"/>
      <c r="BM1093" s="155"/>
      <c r="BN1093" s="155"/>
      <c r="BO1093" s="155"/>
      <c r="BP1093" s="155"/>
      <c r="BQ1093" s="155"/>
      <c r="BR1093" s="155"/>
      <c r="BS1093" s="155"/>
      <c r="BT1093" s="155"/>
      <c r="BU1093" s="155"/>
      <c r="BV1093" s="155"/>
      <c r="BW1093" s="155"/>
      <c r="BX1093" s="155"/>
      <c r="BY1093" s="155"/>
      <c r="BZ1093" s="155"/>
      <c r="CA1093" s="155"/>
      <c r="CB1093" s="155"/>
      <c r="CC1093" s="155"/>
      <c r="CD1093" s="155"/>
      <c r="CE1093" s="155"/>
      <c r="CF1093" s="155"/>
      <c r="CG1093" s="155"/>
      <c r="CH1093" s="155"/>
      <c r="CI1093" s="10"/>
    </row>
    <row r="1094" spans="1:87" x14ac:dyDescent="0.2">
      <c r="A1094" s="8"/>
      <c r="B1094" s="218"/>
      <c r="C1094" s="218"/>
      <c r="D1094" s="155"/>
      <c r="E1094" s="155"/>
      <c r="F1094" s="155"/>
      <c r="G1094" s="155"/>
      <c r="H1094" s="230"/>
      <c r="I1094" s="257"/>
      <c r="J1094" s="257"/>
      <c r="K1094" s="218"/>
      <c r="L1094" s="218"/>
      <c r="M1094" s="247"/>
      <c r="N1094" s="247"/>
      <c r="O1094" s="247"/>
      <c r="P1094" s="247"/>
      <c r="Q1094" s="218"/>
      <c r="R1094" s="155"/>
      <c r="S1094" s="155"/>
      <c r="T1094" s="155"/>
      <c r="U1094" s="155"/>
      <c r="V1094" s="155"/>
      <c r="W1094" s="155"/>
      <c r="X1094" s="155"/>
      <c r="Y1094" s="155"/>
      <c r="Z1094" s="155"/>
      <c r="AA1094" s="155"/>
      <c r="AB1094" s="155"/>
      <c r="AC1094" s="155"/>
      <c r="AD1094" s="155"/>
      <c r="AE1094" s="155"/>
      <c r="AF1094" s="155"/>
      <c r="AG1094" s="155"/>
      <c r="AH1094" s="155"/>
      <c r="AI1094" s="155"/>
      <c r="AJ1094" s="155"/>
      <c r="AK1094" s="155"/>
      <c r="AL1094" s="155"/>
      <c r="AM1094" s="155"/>
      <c r="AN1094" s="155"/>
      <c r="AO1094" s="155"/>
      <c r="AP1094" s="155"/>
      <c r="AQ1094" s="155"/>
      <c r="AR1094" s="155"/>
      <c r="AS1094" s="155"/>
      <c r="AT1094" s="155"/>
      <c r="AU1094" s="155"/>
      <c r="AV1094" s="155"/>
      <c r="AW1094" s="155"/>
      <c r="AX1094" s="155"/>
      <c r="AY1094" s="155"/>
      <c r="AZ1094" s="155"/>
      <c r="BA1094" s="155"/>
      <c r="BB1094" s="155"/>
      <c r="BC1094" s="155"/>
      <c r="BD1094" s="155"/>
      <c r="BE1094" s="155"/>
      <c r="BF1094" s="155"/>
      <c r="BG1094" s="155"/>
      <c r="BH1094" s="155"/>
      <c r="BI1094" s="155"/>
      <c r="BJ1094" s="155"/>
      <c r="BK1094" s="155"/>
      <c r="BL1094" s="155"/>
      <c r="BM1094" s="155"/>
      <c r="BN1094" s="155"/>
      <c r="BO1094" s="155"/>
      <c r="BP1094" s="155"/>
      <c r="BQ1094" s="155"/>
      <c r="BR1094" s="155"/>
      <c r="BS1094" s="155"/>
      <c r="BT1094" s="155"/>
      <c r="BU1094" s="155"/>
      <c r="BV1094" s="155"/>
      <c r="BW1094" s="155"/>
      <c r="BX1094" s="155"/>
      <c r="BY1094" s="155"/>
      <c r="BZ1094" s="155"/>
      <c r="CA1094" s="155"/>
      <c r="CB1094" s="155"/>
      <c r="CC1094" s="155"/>
      <c r="CD1094" s="155"/>
      <c r="CE1094" s="155"/>
      <c r="CF1094" s="155"/>
      <c r="CG1094" s="155"/>
      <c r="CH1094" s="155"/>
      <c r="CI1094" s="10"/>
    </row>
    <row r="1095" spans="1:87" x14ac:dyDescent="0.2">
      <c r="A1095" s="8"/>
      <c r="B1095" s="218"/>
      <c r="C1095" s="218"/>
      <c r="D1095" s="155"/>
      <c r="E1095" s="155"/>
      <c r="F1095" s="155"/>
      <c r="G1095" s="155"/>
      <c r="H1095" s="230"/>
      <c r="I1095" s="257"/>
      <c r="J1095" s="257"/>
      <c r="K1095" s="218"/>
      <c r="L1095" s="218"/>
      <c r="M1095" s="247"/>
      <c r="N1095" s="247"/>
      <c r="O1095" s="247"/>
      <c r="P1095" s="247"/>
      <c r="Q1095" s="218"/>
      <c r="R1095" s="155"/>
      <c r="S1095" s="155"/>
      <c r="T1095" s="155"/>
      <c r="U1095" s="155"/>
      <c r="V1095" s="155"/>
      <c r="W1095" s="155"/>
      <c r="X1095" s="155"/>
      <c r="Y1095" s="155"/>
      <c r="Z1095" s="155"/>
      <c r="AA1095" s="155"/>
      <c r="AB1095" s="155"/>
      <c r="AC1095" s="155"/>
      <c r="AD1095" s="155"/>
      <c r="AE1095" s="155"/>
      <c r="AF1095" s="155"/>
      <c r="AG1095" s="155"/>
      <c r="AH1095" s="155"/>
      <c r="AI1095" s="155"/>
      <c r="AJ1095" s="155"/>
      <c r="AK1095" s="155"/>
      <c r="AL1095" s="155"/>
      <c r="AM1095" s="155"/>
      <c r="AN1095" s="155"/>
      <c r="AO1095" s="155"/>
      <c r="AP1095" s="155"/>
      <c r="AQ1095" s="155"/>
      <c r="AR1095" s="155"/>
      <c r="AS1095" s="155"/>
      <c r="AT1095" s="155"/>
      <c r="AU1095" s="155"/>
      <c r="AV1095" s="155"/>
      <c r="AW1095" s="155"/>
      <c r="AX1095" s="155"/>
      <c r="AY1095" s="155"/>
      <c r="AZ1095" s="155"/>
      <c r="BA1095" s="155"/>
      <c r="BB1095" s="155"/>
      <c r="BC1095" s="155"/>
      <c r="BD1095" s="155"/>
      <c r="BE1095" s="155"/>
      <c r="BF1095" s="155"/>
      <c r="BG1095" s="155"/>
      <c r="BH1095" s="155"/>
      <c r="BI1095" s="155"/>
      <c r="BJ1095" s="155"/>
      <c r="BK1095" s="155"/>
      <c r="BL1095" s="155"/>
      <c r="BM1095" s="155"/>
      <c r="BN1095" s="155"/>
      <c r="BO1095" s="155"/>
      <c r="BP1095" s="155"/>
      <c r="BQ1095" s="155"/>
      <c r="BR1095" s="155"/>
      <c r="BS1095" s="155"/>
      <c r="BT1095" s="155"/>
      <c r="BU1095" s="155"/>
      <c r="BV1095" s="155"/>
      <c r="BW1095" s="155"/>
      <c r="BX1095" s="155"/>
      <c r="BY1095" s="155"/>
      <c r="BZ1095" s="155"/>
      <c r="CA1095" s="155"/>
      <c r="CB1095" s="155"/>
      <c r="CC1095" s="155"/>
      <c r="CD1095" s="155"/>
      <c r="CE1095" s="155"/>
      <c r="CF1095" s="155"/>
      <c r="CG1095" s="155"/>
      <c r="CH1095" s="155"/>
      <c r="CI1095" s="10"/>
    </row>
    <row r="1096" spans="1:87" x14ac:dyDescent="0.2">
      <c r="A1096" s="8"/>
      <c r="B1096" s="218"/>
      <c r="C1096" s="218"/>
      <c r="D1096" s="155"/>
      <c r="E1096" s="155"/>
      <c r="F1096" s="155"/>
      <c r="G1096" s="155"/>
      <c r="H1096" s="230"/>
      <c r="I1096" s="257"/>
      <c r="J1096" s="257"/>
      <c r="K1096" s="218"/>
      <c r="L1096" s="218"/>
      <c r="M1096" s="247"/>
      <c r="N1096" s="247"/>
      <c r="O1096" s="247"/>
      <c r="P1096" s="247"/>
      <c r="Q1096" s="218"/>
      <c r="R1096" s="155"/>
      <c r="S1096" s="155"/>
      <c r="T1096" s="155"/>
      <c r="U1096" s="155"/>
      <c r="V1096" s="155"/>
      <c r="W1096" s="155"/>
      <c r="X1096" s="155"/>
      <c r="Y1096" s="155"/>
      <c r="Z1096" s="155"/>
      <c r="AA1096" s="155"/>
      <c r="AB1096" s="155"/>
      <c r="AC1096" s="155"/>
      <c r="AD1096" s="155"/>
      <c r="AE1096" s="155"/>
      <c r="AF1096" s="155"/>
      <c r="AG1096" s="155"/>
      <c r="AH1096" s="155"/>
      <c r="AI1096" s="155"/>
      <c r="AJ1096" s="155"/>
      <c r="AK1096" s="155"/>
      <c r="AL1096" s="155"/>
      <c r="AM1096" s="155"/>
      <c r="AN1096" s="155"/>
      <c r="AO1096" s="155"/>
      <c r="AP1096" s="155"/>
      <c r="AQ1096" s="155"/>
      <c r="AR1096" s="155"/>
      <c r="AS1096" s="155"/>
      <c r="AT1096" s="155"/>
      <c r="AU1096" s="155"/>
      <c r="AV1096" s="155"/>
      <c r="AW1096" s="155"/>
      <c r="AX1096" s="155"/>
      <c r="AY1096" s="155"/>
      <c r="AZ1096" s="155"/>
      <c r="BA1096" s="155"/>
      <c r="BB1096" s="155"/>
      <c r="BC1096" s="155"/>
      <c r="BD1096" s="155"/>
      <c r="BE1096" s="155"/>
      <c r="BF1096" s="155"/>
      <c r="BG1096" s="155"/>
      <c r="BH1096" s="155"/>
      <c r="BI1096" s="155"/>
      <c r="BJ1096" s="155"/>
      <c r="BK1096" s="155"/>
      <c r="BL1096" s="155"/>
      <c r="BM1096" s="155"/>
      <c r="BN1096" s="155"/>
      <c r="BO1096" s="155"/>
      <c r="BP1096" s="155"/>
      <c r="BQ1096" s="155"/>
      <c r="BR1096" s="155"/>
      <c r="BS1096" s="155"/>
      <c r="BT1096" s="155"/>
      <c r="BU1096" s="155"/>
      <c r="BV1096" s="155"/>
      <c r="BW1096" s="155"/>
      <c r="BX1096" s="155"/>
      <c r="BY1096" s="155"/>
      <c r="BZ1096" s="155"/>
      <c r="CA1096" s="155"/>
      <c r="CB1096" s="155"/>
      <c r="CC1096" s="155"/>
      <c r="CD1096" s="155"/>
      <c r="CE1096" s="155"/>
      <c r="CF1096" s="155"/>
      <c r="CG1096" s="155"/>
      <c r="CH1096" s="155"/>
      <c r="CI1096" s="10"/>
    </row>
    <row r="1097" spans="1:87" x14ac:dyDescent="0.2">
      <c r="A1097" s="8"/>
      <c r="B1097" s="218"/>
      <c r="C1097" s="218"/>
      <c r="D1097" s="155"/>
      <c r="E1097" s="155"/>
      <c r="F1097" s="155"/>
      <c r="G1097" s="155"/>
      <c r="H1097" s="230"/>
      <c r="I1097" s="257"/>
      <c r="J1097" s="257"/>
      <c r="K1097" s="218"/>
      <c r="L1097" s="218"/>
      <c r="M1097" s="247"/>
      <c r="N1097" s="247"/>
      <c r="O1097" s="247"/>
      <c r="P1097" s="247"/>
      <c r="Q1097" s="218"/>
      <c r="R1097" s="155"/>
      <c r="S1097" s="155"/>
      <c r="T1097" s="155"/>
      <c r="U1097" s="155"/>
      <c r="V1097" s="155"/>
      <c r="W1097" s="155"/>
      <c r="X1097" s="155"/>
      <c r="Y1097" s="155"/>
      <c r="Z1097" s="155"/>
      <c r="AA1097" s="155"/>
      <c r="AB1097" s="155"/>
      <c r="AC1097" s="155"/>
      <c r="AD1097" s="155"/>
      <c r="AE1097" s="155"/>
      <c r="AF1097" s="155"/>
      <c r="AG1097" s="155"/>
      <c r="AH1097" s="155"/>
      <c r="AI1097" s="155"/>
      <c r="AJ1097" s="155"/>
      <c r="AK1097" s="155"/>
      <c r="AL1097" s="155"/>
      <c r="AM1097" s="155"/>
      <c r="AN1097" s="155"/>
      <c r="AO1097" s="155"/>
      <c r="AP1097" s="155"/>
      <c r="AQ1097" s="155"/>
      <c r="AR1097" s="155"/>
      <c r="AS1097" s="155"/>
      <c r="AT1097" s="155"/>
      <c r="AU1097" s="155"/>
      <c r="AV1097" s="155"/>
      <c r="AW1097" s="155"/>
      <c r="AX1097" s="155"/>
      <c r="AY1097" s="155"/>
      <c r="AZ1097" s="155"/>
      <c r="BA1097" s="155"/>
      <c r="BB1097" s="155"/>
      <c r="BC1097" s="155"/>
      <c r="BD1097" s="155"/>
      <c r="BE1097" s="155"/>
      <c r="BF1097" s="155"/>
      <c r="BG1097" s="155"/>
      <c r="BH1097" s="155"/>
      <c r="BI1097" s="155"/>
      <c r="BJ1097" s="155"/>
      <c r="BK1097" s="155"/>
      <c r="BL1097" s="155"/>
      <c r="BM1097" s="155"/>
      <c r="BN1097" s="155"/>
      <c r="BO1097" s="155"/>
      <c r="BP1097" s="155"/>
      <c r="BQ1097" s="155"/>
      <c r="BR1097" s="155"/>
      <c r="BS1097" s="155"/>
      <c r="BT1097" s="155"/>
      <c r="BU1097" s="155"/>
      <c r="BV1097" s="155"/>
      <c r="BW1097" s="155"/>
      <c r="BX1097" s="155"/>
      <c r="BY1097" s="155"/>
      <c r="BZ1097" s="155"/>
      <c r="CA1097" s="155"/>
      <c r="CB1097" s="155"/>
      <c r="CC1097" s="155"/>
      <c r="CD1097" s="155"/>
      <c r="CE1097" s="155"/>
      <c r="CF1097" s="155"/>
      <c r="CG1097" s="155"/>
      <c r="CH1097" s="155"/>
      <c r="CI1097" s="10"/>
    </row>
    <row r="1098" spans="1:87" x14ac:dyDescent="0.2">
      <c r="A1098" s="8"/>
      <c r="B1098" s="218"/>
      <c r="C1098" s="218"/>
      <c r="D1098" s="155"/>
      <c r="E1098" s="155"/>
      <c r="F1098" s="155"/>
      <c r="G1098" s="155"/>
      <c r="H1098" s="230"/>
      <c r="I1098" s="257"/>
      <c r="J1098" s="257"/>
      <c r="K1098" s="218"/>
      <c r="L1098" s="218"/>
      <c r="M1098" s="247"/>
      <c r="N1098" s="247"/>
      <c r="O1098" s="247"/>
      <c r="P1098" s="247"/>
      <c r="Q1098" s="218"/>
      <c r="R1098" s="155"/>
      <c r="S1098" s="155"/>
      <c r="T1098" s="155"/>
      <c r="U1098" s="155"/>
      <c r="V1098" s="155"/>
      <c r="W1098" s="155"/>
      <c r="X1098" s="155"/>
      <c r="Y1098" s="155"/>
      <c r="Z1098" s="155"/>
      <c r="AA1098" s="155"/>
      <c r="AB1098" s="155"/>
      <c r="AC1098" s="155"/>
      <c r="AD1098" s="155"/>
      <c r="AE1098" s="155"/>
      <c r="AF1098" s="155"/>
      <c r="AG1098" s="155"/>
      <c r="AH1098" s="155"/>
      <c r="AI1098" s="155"/>
      <c r="AJ1098" s="155"/>
      <c r="AK1098" s="155"/>
      <c r="AL1098" s="155"/>
      <c r="AM1098" s="155"/>
      <c r="AN1098" s="155"/>
      <c r="AO1098" s="155"/>
      <c r="AP1098" s="155"/>
      <c r="AQ1098" s="155"/>
      <c r="AR1098" s="155"/>
      <c r="AS1098" s="155"/>
      <c r="AT1098" s="155"/>
      <c r="AU1098" s="155"/>
      <c r="AV1098" s="155"/>
      <c r="AW1098" s="155"/>
      <c r="AX1098" s="155"/>
      <c r="AY1098" s="155"/>
      <c r="AZ1098" s="155"/>
      <c r="BA1098" s="155"/>
      <c r="BB1098" s="155"/>
      <c r="BC1098" s="155"/>
      <c r="BD1098" s="155"/>
      <c r="BE1098" s="155"/>
      <c r="BF1098" s="155"/>
      <c r="BG1098" s="155"/>
      <c r="BH1098" s="155"/>
      <c r="BI1098" s="155"/>
      <c r="BJ1098" s="155"/>
      <c r="BK1098" s="155"/>
      <c r="BL1098" s="155"/>
      <c r="BM1098" s="155"/>
      <c r="BN1098" s="155"/>
      <c r="BO1098" s="155"/>
      <c r="BP1098" s="155"/>
      <c r="BQ1098" s="155"/>
      <c r="BR1098" s="155"/>
      <c r="BS1098" s="155"/>
      <c r="BT1098" s="155"/>
      <c r="BU1098" s="155"/>
      <c r="BV1098" s="155"/>
      <c r="BW1098" s="155"/>
      <c r="BX1098" s="155"/>
      <c r="BY1098" s="155"/>
      <c r="BZ1098" s="155"/>
      <c r="CA1098" s="155"/>
      <c r="CB1098" s="155"/>
      <c r="CC1098" s="155"/>
      <c r="CD1098" s="155"/>
      <c r="CE1098" s="155"/>
      <c r="CF1098" s="155"/>
      <c r="CG1098" s="155"/>
      <c r="CH1098" s="155"/>
      <c r="CI1098" s="10"/>
    </row>
    <row r="1099" spans="1:87" x14ac:dyDescent="0.2">
      <c r="A1099" s="8"/>
      <c r="B1099" s="218"/>
      <c r="C1099" s="218"/>
      <c r="D1099" s="155"/>
      <c r="E1099" s="155"/>
      <c r="F1099" s="155"/>
      <c r="G1099" s="155"/>
      <c r="H1099" s="230"/>
      <c r="I1099" s="257"/>
      <c r="J1099" s="257"/>
      <c r="K1099" s="218"/>
      <c r="L1099" s="218"/>
      <c r="M1099" s="247"/>
      <c r="N1099" s="247"/>
      <c r="O1099" s="247"/>
      <c r="P1099" s="247"/>
      <c r="Q1099" s="218"/>
      <c r="R1099" s="155"/>
      <c r="S1099" s="155"/>
      <c r="T1099" s="155"/>
      <c r="U1099" s="155"/>
      <c r="V1099" s="155"/>
      <c r="W1099" s="155"/>
      <c r="X1099" s="155"/>
      <c r="Y1099" s="155"/>
      <c r="Z1099" s="155"/>
      <c r="AA1099" s="155"/>
      <c r="AB1099" s="155"/>
      <c r="AC1099" s="155"/>
      <c r="AD1099" s="155"/>
      <c r="AE1099" s="155"/>
      <c r="AF1099" s="155"/>
      <c r="AG1099" s="155"/>
      <c r="AH1099" s="155"/>
      <c r="AI1099" s="155"/>
      <c r="AJ1099" s="155"/>
      <c r="AK1099" s="155"/>
      <c r="AL1099" s="155"/>
      <c r="AM1099" s="155"/>
      <c r="AN1099" s="155"/>
      <c r="AO1099" s="155"/>
      <c r="AP1099" s="155"/>
      <c r="AQ1099" s="155"/>
      <c r="AR1099" s="155"/>
      <c r="AS1099" s="155"/>
      <c r="AT1099" s="155"/>
      <c r="AU1099" s="155"/>
      <c r="AV1099" s="155"/>
      <c r="AW1099" s="155"/>
      <c r="AX1099" s="155"/>
      <c r="AY1099" s="155"/>
      <c r="AZ1099" s="155"/>
      <c r="BA1099" s="155"/>
      <c r="BB1099" s="155"/>
      <c r="BC1099" s="155"/>
      <c r="BD1099" s="155"/>
      <c r="BE1099" s="155"/>
      <c r="BF1099" s="155"/>
      <c r="BG1099" s="155"/>
      <c r="BH1099" s="155"/>
      <c r="BI1099" s="155"/>
      <c r="BJ1099" s="155"/>
      <c r="BK1099" s="155"/>
      <c r="BL1099" s="155"/>
      <c r="BM1099" s="155"/>
      <c r="BN1099" s="155"/>
      <c r="BO1099" s="155"/>
      <c r="BP1099" s="155"/>
      <c r="BQ1099" s="155"/>
      <c r="BR1099" s="155"/>
      <c r="BS1099" s="155"/>
      <c r="BT1099" s="155"/>
      <c r="BU1099" s="155"/>
      <c r="BV1099" s="155"/>
      <c r="BW1099" s="155"/>
      <c r="BX1099" s="155"/>
      <c r="BY1099" s="155"/>
      <c r="BZ1099" s="155"/>
      <c r="CA1099" s="155"/>
      <c r="CB1099" s="155"/>
      <c r="CC1099" s="155"/>
      <c r="CD1099" s="155"/>
      <c r="CE1099" s="155"/>
      <c r="CF1099" s="155"/>
      <c r="CG1099" s="155"/>
      <c r="CH1099" s="155"/>
      <c r="CI1099" s="10"/>
    </row>
    <row r="1100" spans="1:87" x14ac:dyDescent="0.2">
      <c r="A1100" s="8"/>
      <c r="B1100" s="218"/>
      <c r="C1100" s="218"/>
      <c r="D1100" s="155"/>
      <c r="E1100" s="155"/>
      <c r="F1100" s="155"/>
      <c r="G1100" s="155"/>
      <c r="H1100" s="230"/>
      <c r="I1100" s="257"/>
      <c r="J1100" s="257"/>
      <c r="K1100" s="218"/>
      <c r="L1100" s="218"/>
      <c r="M1100" s="247"/>
      <c r="N1100" s="247"/>
      <c r="O1100" s="247"/>
      <c r="P1100" s="247"/>
      <c r="Q1100" s="218"/>
      <c r="R1100" s="155"/>
      <c r="S1100" s="155"/>
      <c r="T1100" s="155"/>
      <c r="U1100" s="155"/>
      <c r="V1100" s="155"/>
      <c r="W1100" s="155"/>
      <c r="X1100" s="155"/>
      <c r="Y1100" s="155"/>
      <c r="Z1100" s="155"/>
      <c r="AA1100" s="155"/>
      <c r="AB1100" s="155"/>
      <c r="AC1100" s="155"/>
      <c r="AD1100" s="155"/>
      <c r="AE1100" s="155"/>
      <c r="AF1100" s="155"/>
      <c r="AG1100" s="155"/>
      <c r="AH1100" s="155"/>
      <c r="AI1100" s="155"/>
      <c r="AJ1100" s="155"/>
      <c r="AK1100" s="155"/>
      <c r="AL1100" s="155"/>
      <c r="AM1100" s="155"/>
      <c r="AN1100" s="155"/>
      <c r="AO1100" s="155"/>
      <c r="AP1100" s="155"/>
      <c r="AQ1100" s="155"/>
      <c r="AR1100" s="155"/>
      <c r="AS1100" s="155"/>
      <c r="AT1100" s="155"/>
      <c r="AU1100" s="155"/>
      <c r="AV1100" s="155"/>
      <c r="AW1100" s="155"/>
      <c r="AX1100" s="155"/>
      <c r="AY1100" s="155"/>
      <c r="AZ1100" s="155"/>
      <c r="BA1100" s="155"/>
      <c r="BB1100" s="155"/>
      <c r="BC1100" s="155"/>
      <c r="BD1100" s="155"/>
      <c r="BE1100" s="155"/>
      <c r="BF1100" s="155"/>
      <c r="BG1100" s="155"/>
      <c r="BH1100" s="155"/>
      <c r="BI1100" s="155"/>
      <c r="BJ1100" s="155"/>
      <c r="BK1100" s="155"/>
      <c r="BL1100" s="155"/>
      <c r="BM1100" s="155"/>
      <c r="BN1100" s="155"/>
      <c r="BO1100" s="155"/>
      <c r="BP1100" s="155"/>
      <c r="BQ1100" s="155"/>
      <c r="BR1100" s="155"/>
      <c r="BS1100" s="155"/>
      <c r="BT1100" s="155"/>
      <c r="BU1100" s="155"/>
      <c r="BV1100" s="155"/>
      <c r="BW1100" s="155"/>
      <c r="BX1100" s="155"/>
      <c r="BY1100" s="155"/>
      <c r="BZ1100" s="155"/>
      <c r="CA1100" s="155"/>
      <c r="CB1100" s="155"/>
      <c r="CC1100" s="155"/>
      <c r="CD1100" s="155"/>
      <c r="CE1100" s="155"/>
      <c r="CF1100" s="155"/>
      <c r="CG1100" s="155"/>
      <c r="CH1100" s="155"/>
      <c r="CI1100" s="10"/>
    </row>
    <row r="1101" spans="1:87" x14ac:dyDescent="0.2">
      <c r="A1101" s="8"/>
      <c r="B1101" s="218"/>
      <c r="C1101" s="218"/>
      <c r="D1101" s="155"/>
      <c r="E1101" s="155"/>
      <c r="F1101" s="155"/>
      <c r="G1101" s="155"/>
      <c r="H1101" s="230"/>
      <c r="I1101" s="257"/>
      <c r="J1101" s="257"/>
      <c r="K1101" s="218"/>
      <c r="L1101" s="218"/>
      <c r="M1101" s="247"/>
      <c r="N1101" s="247"/>
      <c r="O1101" s="247"/>
      <c r="P1101" s="247"/>
      <c r="Q1101" s="218"/>
      <c r="R1101" s="155"/>
      <c r="S1101" s="155"/>
      <c r="T1101" s="155"/>
      <c r="U1101" s="155"/>
      <c r="V1101" s="155"/>
      <c r="W1101" s="155"/>
      <c r="X1101" s="155"/>
      <c r="Y1101" s="155"/>
      <c r="Z1101" s="155"/>
      <c r="AA1101" s="155"/>
      <c r="AB1101" s="155"/>
      <c r="AC1101" s="155"/>
      <c r="AD1101" s="155"/>
      <c r="AE1101" s="155"/>
      <c r="AF1101" s="155"/>
      <c r="AG1101" s="155"/>
      <c r="AH1101" s="155"/>
      <c r="AI1101" s="155"/>
      <c r="AJ1101" s="155"/>
      <c r="AK1101" s="155"/>
      <c r="AL1101" s="155"/>
      <c r="AM1101" s="155"/>
      <c r="AN1101" s="155"/>
      <c r="AO1101" s="155"/>
      <c r="AP1101" s="155"/>
      <c r="AQ1101" s="155"/>
      <c r="AR1101" s="155"/>
      <c r="AS1101" s="155"/>
      <c r="AT1101" s="155"/>
      <c r="AU1101" s="155"/>
      <c r="AV1101" s="155"/>
      <c r="AW1101" s="155"/>
      <c r="AX1101" s="155"/>
      <c r="AY1101" s="155"/>
      <c r="AZ1101" s="155"/>
      <c r="BA1101" s="155"/>
      <c r="BB1101" s="155"/>
      <c r="BC1101" s="155"/>
      <c r="BD1101" s="155"/>
      <c r="BE1101" s="155"/>
      <c r="BF1101" s="155"/>
      <c r="BG1101" s="155"/>
      <c r="BH1101" s="155"/>
      <c r="BI1101" s="155"/>
      <c r="BJ1101" s="155"/>
      <c r="BK1101" s="155"/>
      <c r="BL1101" s="155"/>
      <c r="BM1101" s="155"/>
      <c r="BN1101" s="155"/>
      <c r="BO1101" s="155"/>
      <c r="BP1101" s="155"/>
      <c r="BQ1101" s="155"/>
      <c r="BR1101" s="155"/>
      <c r="BS1101" s="155"/>
      <c r="BT1101" s="155"/>
      <c r="BU1101" s="155"/>
      <c r="BV1101" s="155"/>
      <c r="BW1101" s="155"/>
      <c r="BX1101" s="155"/>
      <c r="BY1101" s="155"/>
      <c r="BZ1101" s="155"/>
      <c r="CA1101" s="155"/>
      <c r="CB1101" s="155"/>
      <c r="CC1101" s="155"/>
      <c r="CD1101" s="155"/>
      <c r="CE1101" s="155"/>
      <c r="CF1101" s="155"/>
      <c r="CG1101" s="155"/>
      <c r="CH1101" s="155"/>
      <c r="CI1101" s="10"/>
    </row>
    <row r="1102" spans="1:87" x14ac:dyDescent="0.2">
      <c r="A1102" s="8"/>
      <c r="B1102" s="218"/>
      <c r="C1102" s="218"/>
      <c r="D1102" s="155"/>
      <c r="E1102" s="155"/>
      <c r="F1102" s="155"/>
      <c r="G1102" s="155"/>
      <c r="H1102" s="230"/>
      <c r="I1102" s="257"/>
      <c r="J1102" s="257"/>
      <c r="K1102" s="218"/>
      <c r="L1102" s="218"/>
      <c r="M1102" s="247"/>
      <c r="N1102" s="247"/>
      <c r="O1102" s="247"/>
      <c r="P1102" s="247"/>
      <c r="Q1102" s="218"/>
      <c r="R1102" s="155"/>
      <c r="S1102" s="155"/>
      <c r="T1102" s="155"/>
      <c r="U1102" s="155"/>
      <c r="V1102" s="155"/>
      <c r="W1102" s="155"/>
      <c r="X1102" s="155"/>
      <c r="Y1102" s="155"/>
      <c r="Z1102" s="155"/>
      <c r="AA1102" s="155"/>
      <c r="AB1102" s="155"/>
      <c r="AC1102" s="155"/>
      <c r="AD1102" s="155"/>
      <c r="AE1102" s="155"/>
      <c r="AF1102" s="155"/>
      <c r="AG1102" s="155"/>
      <c r="AH1102" s="155"/>
      <c r="AI1102" s="155"/>
      <c r="AJ1102" s="155"/>
      <c r="AK1102" s="155"/>
      <c r="AL1102" s="155"/>
      <c r="AM1102" s="155"/>
      <c r="AN1102" s="155"/>
      <c r="AO1102" s="155"/>
      <c r="AP1102" s="155"/>
      <c r="AQ1102" s="155"/>
      <c r="AR1102" s="155"/>
      <c r="AS1102" s="155"/>
      <c r="AT1102" s="155"/>
      <c r="AU1102" s="155"/>
      <c r="AV1102" s="155"/>
      <c r="AW1102" s="155"/>
      <c r="AX1102" s="155"/>
      <c r="AY1102" s="155"/>
      <c r="AZ1102" s="155"/>
      <c r="BA1102" s="155"/>
      <c r="BB1102" s="155"/>
      <c r="BC1102" s="155"/>
      <c r="BD1102" s="155"/>
      <c r="BE1102" s="155"/>
      <c r="BF1102" s="155"/>
      <c r="BG1102" s="155"/>
      <c r="BH1102" s="155"/>
      <c r="BI1102" s="155"/>
      <c r="BJ1102" s="155"/>
      <c r="BK1102" s="155"/>
      <c r="BL1102" s="155"/>
      <c r="BM1102" s="155"/>
      <c r="BN1102" s="155"/>
      <c r="BO1102" s="155"/>
      <c r="BP1102" s="155"/>
      <c r="BQ1102" s="155"/>
      <c r="BR1102" s="155"/>
      <c r="BS1102" s="155"/>
      <c r="BT1102" s="155"/>
      <c r="BU1102" s="155"/>
      <c r="BV1102" s="155"/>
      <c r="BW1102" s="155"/>
      <c r="BX1102" s="155"/>
      <c r="BY1102" s="155"/>
      <c r="BZ1102" s="155"/>
      <c r="CA1102" s="155"/>
      <c r="CB1102" s="155"/>
      <c r="CC1102" s="155"/>
      <c r="CD1102" s="155"/>
      <c r="CE1102" s="155"/>
      <c r="CF1102" s="155"/>
      <c r="CG1102" s="155"/>
      <c r="CH1102" s="155"/>
      <c r="CI1102" s="10"/>
    </row>
    <row r="1103" spans="1:87" x14ac:dyDescent="0.2">
      <c r="A1103" s="8"/>
      <c r="B1103" s="218"/>
      <c r="C1103" s="218"/>
      <c r="D1103" s="155"/>
      <c r="E1103" s="155"/>
      <c r="F1103" s="155"/>
      <c r="G1103" s="155"/>
      <c r="H1103" s="230"/>
      <c r="I1103" s="257"/>
      <c r="J1103" s="257"/>
      <c r="K1103" s="218"/>
      <c r="L1103" s="218"/>
      <c r="M1103" s="247"/>
      <c r="N1103" s="247"/>
      <c r="O1103" s="247"/>
      <c r="P1103" s="247"/>
      <c r="Q1103" s="218"/>
      <c r="R1103" s="155"/>
      <c r="S1103" s="155"/>
      <c r="T1103" s="155"/>
      <c r="U1103" s="155"/>
      <c r="V1103" s="155"/>
      <c r="W1103" s="155"/>
      <c r="X1103" s="155"/>
      <c r="Y1103" s="155"/>
      <c r="Z1103" s="155"/>
      <c r="AA1103" s="155"/>
      <c r="AB1103" s="155"/>
      <c r="AC1103" s="155"/>
      <c r="AD1103" s="155"/>
      <c r="AE1103" s="155"/>
      <c r="AF1103" s="155"/>
      <c r="AG1103" s="155"/>
      <c r="AH1103" s="155"/>
      <c r="AI1103" s="155"/>
      <c r="AJ1103" s="155"/>
      <c r="AK1103" s="155"/>
      <c r="AL1103" s="155"/>
      <c r="AM1103" s="155"/>
      <c r="AN1103" s="155"/>
      <c r="AO1103" s="155"/>
      <c r="AP1103" s="155"/>
      <c r="AQ1103" s="155"/>
      <c r="AR1103" s="155"/>
      <c r="AS1103" s="155"/>
      <c r="AT1103" s="155"/>
      <c r="AU1103" s="155"/>
      <c r="AV1103" s="155"/>
      <c r="AW1103" s="155"/>
      <c r="AX1103" s="155"/>
      <c r="AY1103" s="155"/>
      <c r="AZ1103" s="155"/>
      <c r="BA1103" s="155"/>
      <c r="BB1103" s="155"/>
      <c r="BC1103" s="155"/>
      <c r="BD1103" s="155"/>
      <c r="BE1103" s="155"/>
      <c r="BF1103" s="155"/>
      <c r="BG1103" s="155"/>
      <c r="BH1103" s="155"/>
      <c r="BI1103" s="155"/>
      <c r="BJ1103" s="155"/>
      <c r="BK1103" s="155"/>
      <c r="BL1103" s="155"/>
      <c r="BM1103" s="155"/>
      <c r="BN1103" s="155"/>
      <c r="BO1103" s="155"/>
      <c r="BP1103" s="155"/>
      <c r="BQ1103" s="155"/>
      <c r="BR1103" s="155"/>
      <c r="BS1103" s="155"/>
      <c r="BT1103" s="155"/>
      <c r="BU1103" s="155"/>
      <c r="BV1103" s="155"/>
      <c r="BW1103" s="155"/>
      <c r="BX1103" s="155"/>
      <c r="BY1103" s="155"/>
      <c r="BZ1103" s="155"/>
      <c r="CA1103" s="155"/>
      <c r="CB1103" s="155"/>
      <c r="CC1103" s="155"/>
      <c r="CD1103" s="155"/>
      <c r="CE1103" s="155"/>
      <c r="CF1103" s="155"/>
      <c r="CG1103" s="155"/>
      <c r="CH1103" s="155"/>
      <c r="CI1103" s="10"/>
    </row>
    <row r="1104" spans="1:87" x14ac:dyDescent="0.2">
      <c r="H1104" s="187"/>
      <c r="K1104" s="259"/>
      <c r="L1104" s="259"/>
      <c r="M1104" s="260"/>
      <c r="N1104" s="260"/>
      <c r="O1104" s="260"/>
      <c r="P1104" s="260"/>
      <c r="Q1104" s="259"/>
    </row>
    <row r="1105" spans="8:17" x14ac:dyDescent="0.2">
      <c r="H1105" s="187"/>
      <c r="K1105" s="259"/>
      <c r="L1105" s="259"/>
      <c r="M1105" s="260"/>
      <c r="N1105" s="260"/>
      <c r="O1105" s="260"/>
      <c r="P1105" s="260"/>
      <c r="Q1105" s="259"/>
    </row>
    <row r="1106" spans="8:17" x14ac:dyDescent="0.2">
      <c r="H1106" s="187"/>
      <c r="K1106" s="259"/>
      <c r="L1106" s="259"/>
      <c r="M1106" s="260"/>
      <c r="N1106" s="260"/>
      <c r="O1106" s="260"/>
      <c r="P1106" s="260"/>
      <c r="Q1106" s="259"/>
    </row>
    <row r="1107" spans="8:17" x14ac:dyDescent="0.2">
      <c r="H1107" s="187"/>
      <c r="K1107" s="259"/>
      <c r="L1107" s="259"/>
      <c r="M1107" s="260"/>
      <c r="N1107" s="260"/>
      <c r="O1107" s="260"/>
      <c r="P1107" s="260"/>
      <c r="Q1107" s="259"/>
    </row>
    <row r="1108" spans="8:17" x14ac:dyDescent="0.2">
      <c r="H1108" s="187"/>
      <c r="K1108" s="259"/>
      <c r="L1108" s="259"/>
      <c r="M1108" s="260"/>
      <c r="N1108" s="260"/>
      <c r="O1108" s="260"/>
      <c r="P1108" s="260"/>
      <c r="Q1108" s="259"/>
    </row>
    <row r="1109" spans="8:17" x14ac:dyDescent="0.2">
      <c r="H1109" s="187"/>
      <c r="K1109" s="259"/>
      <c r="L1109" s="259"/>
      <c r="M1109" s="260"/>
      <c r="N1109" s="260"/>
      <c r="O1109" s="260"/>
      <c r="P1109" s="260"/>
      <c r="Q1109" s="259"/>
    </row>
    <row r="1110" spans="8:17" x14ac:dyDescent="0.2">
      <c r="H1110" s="187"/>
      <c r="K1110" s="259"/>
      <c r="L1110" s="259"/>
      <c r="M1110" s="260"/>
      <c r="N1110" s="260"/>
      <c r="O1110" s="260"/>
      <c r="P1110" s="260"/>
      <c r="Q1110" s="259"/>
    </row>
    <row r="1111" spans="8:17" x14ac:dyDescent="0.2">
      <c r="H1111" s="187"/>
      <c r="K1111" s="259"/>
      <c r="L1111" s="259"/>
      <c r="M1111" s="260"/>
      <c r="N1111" s="260"/>
      <c r="O1111" s="260"/>
      <c r="P1111" s="260"/>
      <c r="Q1111" s="259"/>
    </row>
    <row r="1112" spans="8:17" x14ac:dyDescent="0.2">
      <c r="H1112" s="187"/>
      <c r="K1112" s="259"/>
      <c r="L1112" s="259"/>
      <c r="M1112" s="260"/>
      <c r="N1112" s="260"/>
      <c r="O1112" s="260"/>
      <c r="P1112" s="260"/>
      <c r="Q1112" s="259"/>
    </row>
    <row r="1113" spans="8:17" x14ac:dyDescent="0.2">
      <c r="H1113" s="187"/>
      <c r="K1113" s="259"/>
      <c r="L1113" s="259"/>
      <c r="M1113" s="260"/>
      <c r="N1113" s="260"/>
      <c r="O1113" s="260"/>
      <c r="P1113" s="260"/>
      <c r="Q1113" s="259"/>
    </row>
    <row r="1114" spans="8:17" x14ac:dyDescent="0.2">
      <c r="H1114" s="187"/>
      <c r="K1114" s="259"/>
      <c r="L1114" s="259"/>
      <c r="M1114" s="260"/>
      <c r="N1114" s="260"/>
      <c r="O1114" s="260"/>
      <c r="P1114" s="260"/>
      <c r="Q1114" s="259"/>
    </row>
    <row r="1115" spans="8:17" x14ac:dyDescent="0.2">
      <c r="H1115" s="187"/>
      <c r="K1115" s="259"/>
      <c r="L1115" s="259"/>
      <c r="M1115" s="260"/>
      <c r="N1115" s="260"/>
      <c r="O1115" s="260"/>
      <c r="P1115" s="260"/>
      <c r="Q1115" s="259"/>
    </row>
    <row r="1116" spans="8:17" x14ac:dyDescent="0.2">
      <c r="H1116" s="187"/>
      <c r="K1116" s="259"/>
      <c r="L1116" s="259"/>
      <c r="M1116" s="260"/>
      <c r="N1116" s="260"/>
      <c r="O1116" s="260"/>
      <c r="P1116" s="260"/>
      <c r="Q1116" s="259"/>
    </row>
    <row r="1117" spans="8:17" x14ac:dyDescent="0.2">
      <c r="H1117" s="187"/>
      <c r="K1117" s="259"/>
      <c r="L1117" s="259"/>
      <c r="M1117" s="260"/>
      <c r="N1117" s="260"/>
      <c r="O1117" s="260"/>
      <c r="P1117" s="260"/>
      <c r="Q1117" s="259"/>
    </row>
    <row r="1118" spans="8:17" x14ac:dyDescent="0.2">
      <c r="H1118" s="187"/>
      <c r="K1118" s="259"/>
      <c r="L1118" s="259"/>
      <c r="M1118" s="260"/>
      <c r="N1118" s="260"/>
      <c r="O1118" s="260"/>
      <c r="P1118" s="260"/>
      <c r="Q1118" s="259"/>
    </row>
    <row r="1119" spans="8:17" x14ac:dyDescent="0.2">
      <c r="H1119" s="187"/>
      <c r="K1119" s="259"/>
      <c r="L1119" s="259"/>
      <c r="M1119" s="260"/>
      <c r="N1119" s="260"/>
      <c r="O1119" s="260"/>
      <c r="P1119" s="260"/>
      <c r="Q1119" s="259"/>
    </row>
    <row r="1120" spans="8:17" x14ac:dyDescent="0.2">
      <c r="H1120" s="187"/>
      <c r="K1120" s="259"/>
      <c r="L1120" s="259"/>
      <c r="M1120" s="260"/>
      <c r="N1120" s="260"/>
      <c r="O1120" s="260"/>
      <c r="P1120" s="260"/>
      <c r="Q1120" s="259"/>
    </row>
    <row r="1121" spans="8:17" x14ac:dyDescent="0.2">
      <c r="H1121" s="187"/>
      <c r="K1121" s="259"/>
      <c r="L1121" s="259"/>
      <c r="M1121" s="260"/>
      <c r="N1121" s="260"/>
      <c r="O1121" s="260"/>
      <c r="P1121" s="260"/>
      <c r="Q1121" s="259"/>
    </row>
    <row r="1122" spans="8:17" x14ac:dyDescent="0.2">
      <c r="H1122" s="187"/>
      <c r="K1122" s="259"/>
      <c r="L1122" s="259"/>
      <c r="M1122" s="260"/>
      <c r="N1122" s="260"/>
      <c r="O1122" s="260"/>
      <c r="P1122" s="260"/>
      <c r="Q1122" s="259"/>
    </row>
    <row r="1123" spans="8:17" x14ac:dyDescent="0.2">
      <c r="H1123" s="187"/>
      <c r="K1123" s="259"/>
      <c r="L1123" s="259"/>
      <c r="M1123" s="260"/>
      <c r="N1123" s="260"/>
      <c r="O1123" s="260"/>
      <c r="P1123" s="260"/>
      <c r="Q1123" s="259"/>
    </row>
    <row r="1124" spans="8:17" x14ac:dyDescent="0.2">
      <c r="H1124" s="187"/>
      <c r="K1124" s="259"/>
      <c r="L1124" s="259"/>
      <c r="M1124" s="260"/>
      <c r="N1124" s="260"/>
      <c r="O1124" s="260"/>
      <c r="P1124" s="260"/>
      <c r="Q1124" s="259"/>
    </row>
    <row r="1125" spans="8:17" x14ac:dyDescent="0.2">
      <c r="H1125" s="187"/>
      <c r="K1125" s="259"/>
      <c r="L1125" s="259"/>
      <c r="M1125" s="260"/>
      <c r="N1125" s="260"/>
      <c r="O1125" s="260"/>
      <c r="P1125" s="260"/>
      <c r="Q1125" s="259"/>
    </row>
    <row r="1126" spans="8:17" x14ac:dyDescent="0.2">
      <c r="H1126" s="187"/>
      <c r="K1126" s="259"/>
      <c r="L1126" s="259"/>
      <c r="M1126" s="260"/>
      <c r="N1126" s="260"/>
      <c r="O1126" s="260"/>
      <c r="P1126" s="260"/>
      <c r="Q1126" s="259"/>
    </row>
    <row r="1127" spans="8:17" x14ac:dyDescent="0.2">
      <c r="H1127" s="187"/>
      <c r="K1127" s="259"/>
      <c r="L1127" s="259"/>
      <c r="M1127" s="260"/>
      <c r="N1127" s="260"/>
      <c r="O1127" s="260"/>
      <c r="P1127" s="260"/>
      <c r="Q1127" s="259"/>
    </row>
    <row r="1128" spans="8:17" x14ac:dyDescent="0.2">
      <c r="H1128" s="187"/>
      <c r="K1128" s="259"/>
      <c r="L1128" s="259"/>
      <c r="M1128" s="260"/>
      <c r="N1128" s="260"/>
      <c r="O1128" s="260"/>
      <c r="P1128" s="260"/>
      <c r="Q1128" s="259"/>
    </row>
    <row r="1129" spans="8:17" x14ac:dyDescent="0.2">
      <c r="H1129" s="187"/>
      <c r="K1129" s="259"/>
      <c r="L1129" s="259"/>
      <c r="M1129" s="260"/>
      <c r="N1129" s="260"/>
      <c r="O1129" s="260"/>
      <c r="P1129" s="260"/>
      <c r="Q1129" s="259"/>
    </row>
    <row r="1130" spans="8:17" x14ac:dyDescent="0.2">
      <c r="H1130" s="187"/>
      <c r="K1130" s="259"/>
      <c r="L1130" s="259"/>
      <c r="M1130" s="260"/>
      <c r="N1130" s="260"/>
      <c r="O1130" s="260"/>
      <c r="P1130" s="260"/>
      <c r="Q1130" s="259"/>
    </row>
    <row r="1131" spans="8:17" x14ac:dyDescent="0.2">
      <c r="H1131" s="187"/>
      <c r="K1131" s="259"/>
      <c r="L1131" s="259"/>
      <c r="M1131" s="260"/>
      <c r="N1131" s="260"/>
      <c r="O1131" s="260"/>
      <c r="P1131" s="260"/>
      <c r="Q1131" s="259"/>
    </row>
    <row r="1132" spans="8:17" x14ac:dyDescent="0.2">
      <c r="H1132" s="187"/>
      <c r="K1132" s="259"/>
      <c r="L1132" s="259"/>
      <c r="M1132" s="260"/>
      <c r="N1132" s="260"/>
      <c r="O1132" s="260"/>
      <c r="P1132" s="260"/>
      <c r="Q1132" s="259"/>
    </row>
    <row r="1133" spans="8:17" x14ac:dyDescent="0.2">
      <c r="H1133" s="187"/>
      <c r="K1133" s="259"/>
      <c r="L1133" s="259"/>
      <c r="M1133" s="260"/>
      <c r="N1133" s="260"/>
      <c r="O1133" s="260"/>
      <c r="P1133" s="260"/>
      <c r="Q1133" s="259"/>
    </row>
    <row r="1134" spans="8:17" x14ac:dyDescent="0.2">
      <c r="H1134" s="187"/>
      <c r="K1134" s="259"/>
      <c r="L1134" s="259"/>
      <c r="M1134" s="260"/>
      <c r="N1134" s="260"/>
      <c r="O1134" s="260"/>
      <c r="P1134" s="260"/>
      <c r="Q1134" s="259"/>
    </row>
    <row r="1135" spans="8:17" x14ac:dyDescent="0.2">
      <c r="H1135" s="187"/>
      <c r="K1135" s="259"/>
      <c r="L1135" s="259"/>
      <c r="M1135" s="260"/>
      <c r="N1135" s="260"/>
      <c r="O1135" s="260"/>
      <c r="P1135" s="260"/>
      <c r="Q1135" s="259"/>
    </row>
    <row r="1136" spans="8:17" x14ac:dyDescent="0.2">
      <c r="H1136" s="187"/>
      <c r="K1136" s="259"/>
      <c r="L1136" s="259"/>
      <c r="M1136" s="260"/>
      <c r="N1136" s="260"/>
      <c r="O1136" s="260"/>
      <c r="P1136" s="260"/>
      <c r="Q1136" s="259"/>
    </row>
    <row r="1137" spans="8:17" x14ac:dyDescent="0.2">
      <c r="H1137" s="187"/>
      <c r="K1137" s="259"/>
      <c r="L1137" s="259"/>
      <c r="M1137" s="260"/>
      <c r="N1137" s="260"/>
      <c r="O1137" s="260"/>
      <c r="P1137" s="260"/>
      <c r="Q1137" s="259"/>
    </row>
    <row r="1138" spans="8:17" x14ac:dyDescent="0.2">
      <c r="H1138" s="187"/>
      <c r="K1138" s="259"/>
      <c r="L1138" s="259"/>
      <c r="M1138" s="260"/>
      <c r="N1138" s="260"/>
      <c r="O1138" s="260"/>
      <c r="P1138" s="260"/>
      <c r="Q1138" s="259"/>
    </row>
    <row r="1139" spans="8:17" x14ac:dyDescent="0.2">
      <c r="H1139" s="187"/>
      <c r="K1139" s="259"/>
      <c r="L1139" s="259"/>
      <c r="M1139" s="260"/>
      <c r="N1139" s="260"/>
      <c r="O1139" s="260"/>
      <c r="P1139" s="260"/>
      <c r="Q1139" s="259"/>
    </row>
    <row r="1140" spans="8:17" x14ac:dyDescent="0.2">
      <c r="H1140" s="187"/>
      <c r="K1140" s="259"/>
      <c r="L1140" s="259"/>
      <c r="M1140" s="260"/>
      <c r="N1140" s="260"/>
      <c r="O1140" s="260"/>
      <c r="P1140" s="260"/>
      <c r="Q1140" s="259"/>
    </row>
    <row r="1141" spans="8:17" x14ac:dyDescent="0.2">
      <c r="H1141" s="187"/>
      <c r="K1141" s="259"/>
      <c r="L1141" s="259"/>
      <c r="M1141" s="260"/>
      <c r="N1141" s="260"/>
      <c r="O1141" s="260"/>
      <c r="P1141" s="260"/>
      <c r="Q1141" s="259"/>
    </row>
    <row r="1142" spans="8:17" x14ac:dyDescent="0.2">
      <c r="H1142" s="187"/>
      <c r="K1142" s="259"/>
      <c r="L1142" s="259"/>
      <c r="M1142" s="260"/>
      <c r="N1142" s="260"/>
      <c r="O1142" s="260"/>
      <c r="P1142" s="260"/>
      <c r="Q1142" s="259"/>
    </row>
    <row r="1143" spans="8:17" x14ac:dyDescent="0.2">
      <c r="H1143" s="187"/>
      <c r="K1143" s="259"/>
      <c r="L1143" s="259"/>
      <c r="M1143" s="260"/>
      <c r="N1143" s="260"/>
      <c r="O1143" s="260"/>
      <c r="P1143" s="260"/>
      <c r="Q1143" s="259"/>
    </row>
    <row r="1144" spans="8:17" x14ac:dyDescent="0.2">
      <c r="H1144" s="187"/>
      <c r="K1144" s="259"/>
      <c r="L1144" s="259"/>
      <c r="M1144" s="260"/>
      <c r="N1144" s="260"/>
      <c r="O1144" s="260"/>
      <c r="P1144" s="260"/>
      <c r="Q1144" s="259"/>
    </row>
    <row r="1145" spans="8:17" x14ac:dyDescent="0.2">
      <c r="H1145" s="187"/>
      <c r="K1145" s="259"/>
      <c r="L1145" s="259"/>
      <c r="M1145" s="260"/>
      <c r="N1145" s="260"/>
      <c r="O1145" s="260"/>
      <c r="P1145" s="260"/>
      <c r="Q1145" s="259"/>
    </row>
    <row r="1146" spans="8:17" x14ac:dyDescent="0.2">
      <c r="H1146" s="187"/>
      <c r="K1146" s="259"/>
      <c r="L1146" s="259"/>
      <c r="M1146" s="260"/>
      <c r="N1146" s="260"/>
      <c r="O1146" s="260"/>
      <c r="P1146" s="260"/>
      <c r="Q1146" s="259"/>
    </row>
    <row r="1147" spans="8:17" x14ac:dyDescent="0.2">
      <c r="H1147" s="187"/>
      <c r="K1147" s="259"/>
      <c r="L1147" s="259"/>
      <c r="M1147" s="260"/>
      <c r="N1147" s="260"/>
      <c r="O1147" s="260"/>
      <c r="P1147" s="260"/>
      <c r="Q1147" s="259"/>
    </row>
    <row r="1148" spans="8:17" x14ac:dyDescent="0.2">
      <c r="H1148" s="187"/>
      <c r="K1148" s="259"/>
      <c r="L1148" s="259"/>
      <c r="M1148" s="260"/>
      <c r="N1148" s="260"/>
      <c r="O1148" s="260"/>
      <c r="P1148" s="260"/>
      <c r="Q1148" s="259"/>
    </row>
    <row r="1149" spans="8:17" x14ac:dyDescent="0.2">
      <c r="H1149" s="187"/>
      <c r="K1149" s="259"/>
      <c r="L1149" s="259"/>
      <c r="M1149" s="260"/>
      <c r="N1149" s="260"/>
      <c r="O1149" s="260"/>
      <c r="P1149" s="260"/>
      <c r="Q1149" s="259"/>
    </row>
    <row r="1150" spans="8:17" x14ac:dyDescent="0.2">
      <c r="H1150" s="187"/>
      <c r="K1150" s="259"/>
      <c r="L1150" s="259"/>
      <c r="M1150" s="260"/>
      <c r="N1150" s="260"/>
      <c r="O1150" s="260"/>
      <c r="P1150" s="260"/>
      <c r="Q1150" s="259"/>
    </row>
    <row r="1151" spans="8:17" x14ac:dyDescent="0.2">
      <c r="H1151" s="187"/>
      <c r="K1151" s="259"/>
      <c r="L1151" s="259"/>
      <c r="M1151" s="260"/>
      <c r="N1151" s="260"/>
      <c r="O1151" s="260"/>
      <c r="P1151" s="260"/>
      <c r="Q1151" s="259"/>
    </row>
    <row r="1152" spans="8:17" x14ac:dyDescent="0.2">
      <c r="H1152" s="187"/>
      <c r="K1152" s="259"/>
      <c r="L1152" s="259"/>
      <c r="M1152" s="260"/>
      <c r="N1152" s="260"/>
      <c r="O1152" s="260"/>
      <c r="P1152" s="260"/>
      <c r="Q1152" s="259"/>
    </row>
    <row r="1153" spans="8:17" x14ac:dyDescent="0.2">
      <c r="H1153" s="187"/>
      <c r="K1153" s="259"/>
      <c r="L1153" s="259"/>
      <c r="M1153" s="260"/>
      <c r="N1153" s="260"/>
      <c r="O1153" s="260"/>
      <c r="P1153" s="260"/>
      <c r="Q1153" s="259"/>
    </row>
    <row r="1154" spans="8:17" x14ac:dyDescent="0.2">
      <c r="H1154" s="187"/>
      <c r="K1154" s="259"/>
      <c r="L1154" s="259"/>
      <c r="M1154" s="260"/>
      <c r="N1154" s="260"/>
      <c r="O1154" s="260"/>
      <c r="P1154" s="260"/>
      <c r="Q1154" s="259"/>
    </row>
    <row r="1155" spans="8:17" x14ac:dyDescent="0.2">
      <c r="H1155" s="187"/>
      <c r="K1155" s="259"/>
      <c r="L1155" s="259"/>
      <c r="M1155" s="260"/>
      <c r="N1155" s="260"/>
      <c r="O1155" s="260"/>
      <c r="P1155" s="260"/>
      <c r="Q1155" s="259"/>
    </row>
    <row r="1156" spans="8:17" x14ac:dyDescent="0.2">
      <c r="H1156" s="187"/>
      <c r="K1156" s="259"/>
      <c r="L1156" s="259"/>
      <c r="M1156" s="260"/>
      <c r="N1156" s="260"/>
      <c r="O1156" s="260"/>
      <c r="P1156" s="260"/>
      <c r="Q1156" s="259"/>
    </row>
    <row r="1157" spans="8:17" x14ac:dyDescent="0.2">
      <c r="H1157" s="187"/>
      <c r="K1157" s="259"/>
      <c r="L1157" s="259"/>
      <c r="M1157" s="260"/>
      <c r="N1157" s="260"/>
      <c r="O1157" s="260"/>
      <c r="P1157" s="260"/>
      <c r="Q1157" s="259"/>
    </row>
    <row r="1158" spans="8:17" x14ac:dyDescent="0.2">
      <c r="H1158" s="187"/>
      <c r="K1158" s="259"/>
      <c r="L1158" s="259"/>
      <c r="M1158" s="260"/>
      <c r="N1158" s="260"/>
      <c r="O1158" s="260"/>
      <c r="P1158" s="260"/>
      <c r="Q1158" s="259"/>
    </row>
    <row r="1159" spans="8:17" x14ac:dyDescent="0.2">
      <c r="H1159" s="187"/>
      <c r="K1159" s="259"/>
      <c r="L1159" s="259"/>
      <c r="M1159" s="260"/>
      <c r="N1159" s="260"/>
      <c r="O1159" s="260"/>
      <c r="P1159" s="260"/>
      <c r="Q1159" s="259"/>
    </row>
    <row r="1160" spans="8:17" x14ac:dyDescent="0.2">
      <c r="H1160" s="187"/>
      <c r="K1160" s="259"/>
      <c r="L1160" s="259"/>
      <c r="M1160" s="260"/>
      <c r="N1160" s="260"/>
      <c r="O1160" s="260"/>
      <c r="P1160" s="260"/>
      <c r="Q1160" s="259"/>
    </row>
    <row r="1161" spans="8:17" x14ac:dyDescent="0.2">
      <c r="H1161" s="187"/>
      <c r="K1161" s="259"/>
      <c r="L1161" s="259"/>
      <c r="M1161" s="260"/>
      <c r="N1161" s="260"/>
      <c r="O1161" s="260"/>
      <c r="P1161" s="260"/>
      <c r="Q1161" s="259"/>
    </row>
    <row r="1162" spans="8:17" x14ac:dyDescent="0.2">
      <c r="H1162" s="187"/>
      <c r="K1162" s="259"/>
      <c r="L1162" s="259"/>
      <c r="M1162" s="260"/>
      <c r="N1162" s="260"/>
      <c r="O1162" s="260"/>
      <c r="P1162" s="260"/>
      <c r="Q1162" s="259"/>
    </row>
    <row r="1163" spans="8:17" x14ac:dyDescent="0.2">
      <c r="H1163" s="187"/>
      <c r="K1163" s="259"/>
      <c r="L1163" s="259"/>
      <c r="M1163" s="260"/>
      <c r="N1163" s="260"/>
      <c r="O1163" s="260"/>
      <c r="P1163" s="260"/>
      <c r="Q1163" s="259"/>
    </row>
    <row r="1164" spans="8:17" x14ac:dyDescent="0.2">
      <c r="H1164" s="187"/>
      <c r="K1164" s="259"/>
      <c r="L1164" s="259"/>
      <c r="M1164" s="260"/>
      <c r="N1164" s="260"/>
      <c r="O1164" s="260"/>
      <c r="P1164" s="260"/>
      <c r="Q1164" s="259"/>
    </row>
    <row r="1165" spans="8:17" x14ac:dyDescent="0.2">
      <c r="H1165" s="187"/>
      <c r="K1165" s="259"/>
      <c r="L1165" s="259"/>
      <c r="M1165" s="260"/>
      <c r="N1165" s="260"/>
      <c r="O1165" s="260"/>
      <c r="P1165" s="260"/>
      <c r="Q1165" s="259"/>
    </row>
    <row r="1166" spans="8:17" x14ac:dyDescent="0.2">
      <c r="H1166" s="187"/>
      <c r="K1166" s="259"/>
      <c r="L1166" s="259"/>
      <c r="M1166" s="260"/>
      <c r="N1166" s="260"/>
      <c r="O1166" s="260"/>
      <c r="P1166" s="260"/>
      <c r="Q1166" s="259"/>
    </row>
    <row r="1167" spans="8:17" x14ac:dyDescent="0.2">
      <c r="H1167" s="187"/>
      <c r="K1167" s="259"/>
      <c r="L1167" s="259"/>
      <c r="M1167" s="260"/>
      <c r="N1167" s="260"/>
      <c r="O1167" s="260"/>
      <c r="P1167" s="260"/>
      <c r="Q1167" s="259"/>
    </row>
    <row r="1168" spans="8:17" x14ac:dyDescent="0.2">
      <c r="H1168" s="187"/>
      <c r="K1168" s="259"/>
      <c r="L1168" s="259"/>
      <c r="M1168" s="260"/>
      <c r="N1168" s="260"/>
      <c r="O1168" s="260"/>
      <c r="P1168" s="260"/>
      <c r="Q1168" s="259"/>
    </row>
    <row r="1169" spans="8:17" x14ac:dyDescent="0.2">
      <c r="H1169" s="187"/>
      <c r="K1169" s="259"/>
      <c r="L1169" s="259"/>
      <c r="M1169" s="260"/>
      <c r="N1169" s="260"/>
      <c r="O1169" s="260"/>
      <c r="P1169" s="260"/>
      <c r="Q1169" s="259"/>
    </row>
    <row r="1170" spans="8:17" x14ac:dyDescent="0.2">
      <c r="H1170" s="187"/>
      <c r="K1170" s="259"/>
      <c r="L1170" s="259"/>
      <c r="M1170" s="260"/>
      <c r="N1170" s="260"/>
      <c r="O1170" s="260"/>
      <c r="P1170" s="260"/>
      <c r="Q1170" s="259"/>
    </row>
    <row r="1171" spans="8:17" x14ac:dyDescent="0.2">
      <c r="H1171" s="187"/>
      <c r="K1171" s="259"/>
      <c r="L1171" s="259"/>
      <c r="M1171" s="260"/>
      <c r="N1171" s="260"/>
      <c r="O1171" s="260"/>
      <c r="P1171" s="260"/>
      <c r="Q1171" s="259"/>
    </row>
    <row r="1172" spans="8:17" x14ac:dyDescent="0.2">
      <c r="H1172" s="187"/>
      <c r="K1172" s="259"/>
      <c r="L1172" s="259"/>
      <c r="M1172" s="260"/>
      <c r="N1172" s="260"/>
      <c r="O1172" s="260"/>
      <c r="P1172" s="260"/>
      <c r="Q1172" s="259"/>
    </row>
    <row r="1173" spans="8:17" x14ac:dyDescent="0.2">
      <c r="H1173" s="187"/>
      <c r="K1173" s="259"/>
      <c r="L1173" s="259"/>
      <c r="M1173" s="260"/>
      <c r="N1173" s="260"/>
      <c r="O1173" s="260"/>
      <c r="P1173" s="260"/>
      <c r="Q1173" s="259"/>
    </row>
    <row r="1174" spans="8:17" x14ac:dyDescent="0.2">
      <c r="H1174" s="187"/>
      <c r="K1174" s="259"/>
      <c r="L1174" s="259"/>
      <c r="M1174" s="260"/>
      <c r="N1174" s="260"/>
      <c r="O1174" s="260"/>
      <c r="P1174" s="260"/>
      <c r="Q1174" s="259"/>
    </row>
    <row r="1175" spans="8:17" x14ac:dyDescent="0.2">
      <c r="H1175" s="187"/>
      <c r="K1175" s="259"/>
      <c r="L1175" s="259"/>
      <c r="M1175" s="260"/>
      <c r="N1175" s="260"/>
      <c r="O1175" s="260"/>
      <c r="P1175" s="260"/>
      <c r="Q1175" s="259"/>
    </row>
    <row r="1176" spans="8:17" x14ac:dyDescent="0.2">
      <c r="H1176" s="187"/>
      <c r="K1176" s="259"/>
      <c r="L1176" s="259"/>
      <c r="M1176" s="260"/>
      <c r="N1176" s="260"/>
      <c r="O1176" s="260"/>
      <c r="P1176" s="260"/>
      <c r="Q1176" s="259"/>
    </row>
    <row r="1177" spans="8:17" x14ac:dyDescent="0.2">
      <c r="H1177" s="187"/>
      <c r="K1177" s="259"/>
      <c r="L1177" s="259"/>
      <c r="M1177" s="260"/>
      <c r="N1177" s="260"/>
      <c r="O1177" s="260"/>
      <c r="P1177" s="260"/>
      <c r="Q1177" s="259"/>
    </row>
    <row r="1178" spans="8:17" x14ac:dyDescent="0.2">
      <c r="H1178" s="187"/>
      <c r="K1178" s="259"/>
      <c r="L1178" s="259"/>
      <c r="M1178" s="260"/>
      <c r="N1178" s="260"/>
      <c r="O1178" s="260"/>
      <c r="P1178" s="260"/>
      <c r="Q1178" s="259"/>
    </row>
    <row r="1179" spans="8:17" x14ac:dyDescent="0.2">
      <c r="H1179" s="187"/>
      <c r="K1179" s="259"/>
      <c r="L1179" s="259"/>
      <c r="M1179" s="260"/>
      <c r="N1179" s="260"/>
      <c r="O1179" s="260"/>
      <c r="P1179" s="260"/>
      <c r="Q1179" s="259"/>
    </row>
    <row r="1180" spans="8:17" x14ac:dyDescent="0.2">
      <c r="H1180" s="187"/>
      <c r="K1180" s="259"/>
      <c r="L1180" s="259"/>
      <c r="M1180" s="260"/>
      <c r="N1180" s="260"/>
      <c r="O1180" s="260"/>
      <c r="P1180" s="260"/>
      <c r="Q1180" s="259"/>
    </row>
    <row r="1181" spans="8:17" x14ac:dyDescent="0.2">
      <c r="H1181" s="187"/>
      <c r="K1181" s="259"/>
      <c r="L1181" s="259"/>
      <c r="M1181" s="260"/>
      <c r="N1181" s="260"/>
      <c r="O1181" s="260"/>
      <c r="P1181" s="260"/>
      <c r="Q1181" s="259"/>
    </row>
    <row r="1182" spans="8:17" x14ac:dyDescent="0.2">
      <c r="H1182" s="187"/>
      <c r="K1182" s="259"/>
      <c r="L1182" s="259"/>
      <c r="M1182" s="260"/>
      <c r="N1182" s="260"/>
      <c r="O1182" s="260"/>
      <c r="P1182" s="260"/>
      <c r="Q1182" s="259"/>
    </row>
    <row r="1183" spans="8:17" x14ac:dyDescent="0.2">
      <c r="H1183" s="187"/>
      <c r="K1183" s="259"/>
      <c r="L1183" s="259"/>
      <c r="M1183" s="260"/>
      <c r="N1183" s="260"/>
      <c r="O1183" s="260"/>
      <c r="P1183" s="260"/>
      <c r="Q1183" s="259"/>
    </row>
    <row r="1184" spans="8:17" x14ac:dyDescent="0.2">
      <c r="H1184" s="187"/>
      <c r="K1184" s="259"/>
      <c r="L1184" s="259"/>
      <c r="M1184" s="260"/>
      <c r="N1184" s="260"/>
      <c r="O1184" s="260"/>
      <c r="P1184" s="260"/>
      <c r="Q1184" s="259"/>
    </row>
    <row r="1185" spans="8:17" x14ac:dyDescent="0.2">
      <c r="H1185" s="187"/>
      <c r="K1185" s="259"/>
      <c r="L1185" s="259"/>
      <c r="M1185" s="260"/>
      <c r="N1185" s="260"/>
      <c r="O1185" s="260"/>
      <c r="P1185" s="260"/>
      <c r="Q1185" s="259"/>
    </row>
    <row r="1186" spans="8:17" x14ac:dyDescent="0.2">
      <c r="H1186" s="187"/>
      <c r="K1186" s="259"/>
      <c r="L1186" s="259"/>
      <c r="M1186" s="260"/>
      <c r="N1186" s="260"/>
      <c r="O1186" s="260"/>
      <c r="P1186" s="260"/>
      <c r="Q1186" s="259"/>
    </row>
    <row r="1187" spans="8:17" x14ac:dyDescent="0.2">
      <c r="H1187" s="187"/>
      <c r="K1187" s="259"/>
      <c r="L1187" s="259"/>
      <c r="M1187" s="260"/>
      <c r="N1187" s="260"/>
      <c r="O1187" s="260"/>
      <c r="P1187" s="260"/>
      <c r="Q1187" s="259"/>
    </row>
    <row r="1188" spans="8:17" x14ac:dyDescent="0.2">
      <c r="H1188" s="187"/>
      <c r="K1188" s="259"/>
      <c r="L1188" s="259"/>
      <c r="M1188" s="260"/>
      <c r="N1188" s="260"/>
      <c r="O1188" s="260"/>
      <c r="P1188" s="260"/>
      <c r="Q1188" s="259"/>
    </row>
    <row r="1189" spans="8:17" x14ac:dyDescent="0.2">
      <c r="H1189" s="187"/>
      <c r="K1189" s="259"/>
      <c r="L1189" s="259"/>
      <c r="M1189" s="260"/>
      <c r="N1189" s="260"/>
      <c r="O1189" s="260"/>
      <c r="P1189" s="260"/>
      <c r="Q1189" s="259"/>
    </row>
    <row r="1190" spans="8:17" x14ac:dyDescent="0.2">
      <c r="H1190" s="187"/>
      <c r="K1190" s="259"/>
      <c r="L1190" s="259"/>
      <c r="M1190" s="260"/>
      <c r="N1190" s="260"/>
      <c r="O1190" s="260"/>
      <c r="P1190" s="260"/>
      <c r="Q1190" s="259"/>
    </row>
    <row r="1191" spans="8:17" x14ac:dyDescent="0.2">
      <c r="H1191" s="187"/>
      <c r="K1191" s="259"/>
      <c r="L1191" s="259"/>
      <c r="M1191" s="260"/>
      <c r="N1191" s="260"/>
      <c r="O1191" s="260"/>
      <c r="P1191" s="260"/>
      <c r="Q1191" s="259"/>
    </row>
    <row r="1192" spans="8:17" x14ac:dyDescent="0.2">
      <c r="H1192" s="187"/>
      <c r="K1192" s="259"/>
      <c r="L1192" s="259"/>
      <c r="M1192" s="260"/>
      <c r="N1192" s="260"/>
      <c r="O1192" s="260"/>
      <c r="P1192" s="260"/>
      <c r="Q1192" s="259"/>
    </row>
    <row r="1193" spans="8:17" x14ac:dyDescent="0.2">
      <c r="H1193" s="187"/>
      <c r="K1193" s="259"/>
      <c r="L1193" s="259"/>
      <c r="M1193" s="260"/>
      <c r="N1193" s="260"/>
      <c r="O1193" s="260"/>
      <c r="P1193" s="260"/>
      <c r="Q1193" s="259"/>
    </row>
    <row r="1194" spans="8:17" x14ac:dyDescent="0.2">
      <c r="H1194" s="187"/>
      <c r="K1194" s="259"/>
      <c r="L1194" s="259"/>
      <c r="M1194" s="260"/>
      <c r="N1194" s="260"/>
      <c r="O1194" s="260"/>
      <c r="P1194" s="260"/>
      <c r="Q1194" s="259"/>
    </row>
    <row r="1195" spans="8:17" x14ac:dyDescent="0.2">
      <c r="H1195" s="187"/>
      <c r="K1195" s="259"/>
      <c r="L1195" s="259"/>
      <c r="M1195" s="260"/>
      <c r="N1195" s="260"/>
      <c r="O1195" s="260"/>
      <c r="P1195" s="260"/>
      <c r="Q1195" s="259"/>
    </row>
    <row r="1196" spans="8:17" x14ac:dyDescent="0.2">
      <c r="H1196" s="187"/>
      <c r="K1196" s="259"/>
      <c r="L1196" s="259"/>
      <c r="M1196" s="260"/>
      <c r="N1196" s="260"/>
      <c r="O1196" s="260"/>
      <c r="P1196" s="260"/>
      <c r="Q1196" s="259"/>
    </row>
    <row r="1197" spans="8:17" x14ac:dyDescent="0.2">
      <c r="H1197" s="187"/>
      <c r="K1197" s="259"/>
      <c r="L1197" s="259"/>
      <c r="M1197" s="260"/>
      <c r="N1197" s="260"/>
      <c r="O1197" s="260"/>
      <c r="P1197" s="260"/>
      <c r="Q1197" s="259"/>
    </row>
    <row r="1198" spans="8:17" x14ac:dyDescent="0.2">
      <c r="H1198" s="187"/>
      <c r="K1198" s="259"/>
      <c r="L1198" s="259"/>
      <c r="M1198" s="260"/>
      <c r="N1198" s="260"/>
      <c r="O1198" s="260"/>
      <c r="P1198" s="260"/>
      <c r="Q1198" s="259"/>
    </row>
    <row r="1199" spans="8:17" x14ac:dyDescent="0.2">
      <c r="H1199" s="187"/>
      <c r="K1199" s="259"/>
      <c r="L1199" s="259"/>
      <c r="M1199" s="260"/>
      <c r="N1199" s="260"/>
      <c r="O1199" s="260"/>
      <c r="P1199" s="260"/>
      <c r="Q1199" s="259"/>
    </row>
    <row r="1200" spans="8:17" x14ac:dyDescent="0.2">
      <c r="H1200" s="187"/>
      <c r="K1200" s="259"/>
      <c r="L1200" s="259"/>
      <c r="M1200" s="260"/>
      <c r="N1200" s="260"/>
      <c r="O1200" s="260"/>
      <c r="P1200" s="260"/>
      <c r="Q1200" s="259"/>
    </row>
    <row r="1201" spans="8:17" x14ac:dyDescent="0.2">
      <c r="H1201" s="187"/>
      <c r="K1201" s="259"/>
      <c r="L1201" s="259"/>
      <c r="M1201" s="260"/>
      <c r="N1201" s="260"/>
      <c r="O1201" s="260"/>
      <c r="P1201" s="260"/>
      <c r="Q1201" s="259"/>
    </row>
    <row r="1202" spans="8:17" x14ac:dyDescent="0.2">
      <c r="H1202" s="187"/>
      <c r="K1202" s="259"/>
      <c r="L1202" s="259"/>
      <c r="M1202" s="260"/>
      <c r="N1202" s="260"/>
      <c r="O1202" s="260"/>
      <c r="P1202" s="260"/>
      <c r="Q1202" s="259"/>
    </row>
    <row r="1203" spans="8:17" x14ac:dyDescent="0.2">
      <c r="H1203" s="187"/>
      <c r="K1203" s="259"/>
      <c r="L1203" s="259"/>
      <c r="M1203" s="260"/>
      <c r="N1203" s="260"/>
      <c r="O1203" s="260"/>
      <c r="P1203" s="260"/>
      <c r="Q1203" s="259"/>
    </row>
    <row r="1204" spans="8:17" x14ac:dyDescent="0.2">
      <c r="H1204" s="187"/>
      <c r="K1204" s="259"/>
      <c r="L1204" s="259"/>
      <c r="M1204" s="260"/>
      <c r="N1204" s="260"/>
      <c r="O1204" s="260"/>
      <c r="P1204" s="260"/>
      <c r="Q1204" s="259"/>
    </row>
    <row r="1205" spans="8:17" x14ac:dyDescent="0.2">
      <c r="H1205" s="187"/>
      <c r="K1205" s="259"/>
      <c r="L1205" s="259"/>
      <c r="M1205" s="260"/>
      <c r="N1205" s="260"/>
      <c r="O1205" s="260"/>
      <c r="P1205" s="260"/>
      <c r="Q1205" s="259"/>
    </row>
    <row r="1206" spans="8:17" x14ac:dyDescent="0.2">
      <c r="H1206" s="187"/>
      <c r="K1206" s="259"/>
      <c r="L1206" s="259"/>
      <c r="M1206" s="260"/>
      <c r="N1206" s="260"/>
      <c r="O1206" s="260"/>
      <c r="P1206" s="260"/>
      <c r="Q1206" s="259"/>
    </row>
    <row r="1207" spans="8:17" x14ac:dyDescent="0.2">
      <c r="H1207" s="187"/>
      <c r="K1207" s="259"/>
      <c r="L1207" s="259"/>
      <c r="M1207" s="260"/>
      <c r="N1207" s="260"/>
      <c r="O1207" s="260"/>
      <c r="P1207" s="260"/>
      <c r="Q1207" s="259"/>
    </row>
    <row r="1208" spans="8:17" x14ac:dyDescent="0.2">
      <c r="H1208" s="187"/>
      <c r="K1208" s="259"/>
      <c r="L1208" s="259"/>
      <c r="M1208" s="260"/>
      <c r="N1208" s="260"/>
      <c r="O1208" s="260"/>
      <c r="P1208" s="260"/>
      <c r="Q1208" s="259"/>
    </row>
    <row r="1209" spans="8:17" x14ac:dyDescent="0.2">
      <c r="H1209" s="187"/>
      <c r="K1209" s="259"/>
      <c r="L1209" s="259"/>
      <c r="M1209" s="260"/>
      <c r="N1209" s="260"/>
      <c r="O1209" s="260"/>
      <c r="P1209" s="260"/>
      <c r="Q1209" s="259"/>
    </row>
    <row r="1210" spans="8:17" x14ac:dyDescent="0.2">
      <c r="H1210" s="187"/>
      <c r="K1210" s="259"/>
      <c r="L1210" s="259"/>
      <c r="M1210" s="260"/>
      <c r="N1210" s="260"/>
      <c r="O1210" s="260"/>
      <c r="P1210" s="260"/>
      <c r="Q1210" s="259"/>
    </row>
    <row r="1211" spans="8:17" x14ac:dyDescent="0.2">
      <c r="H1211" s="187"/>
      <c r="K1211" s="259"/>
      <c r="L1211" s="259"/>
      <c r="M1211" s="260"/>
      <c r="N1211" s="260"/>
      <c r="O1211" s="260"/>
      <c r="P1211" s="260"/>
      <c r="Q1211" s="259"/>
    </row>
    <row r="1212" spans="8:17" x14ac:dyDescent="0.2">
      <c r="H1212" s="187"/>
      <c r="K1212" s="259"/>
      <c r="L1212" s="259"/>
      <c r="M1212" s="260"/>
      <c r="N1212" s="260"/>
      <c r="O1212" s="260"/>
      <c r="P1212" s="260"/>
      <c r="Q1212" s="259"/>
    </row>
    <row r="1213" spans="8:17" x14ac:dyDescent="0.2">
      <c r="H1213" s="187"/>
      <c r="K1213" s="259"/>
      <c r="L1213" s="259"/>
      <c r="M1213" s="260"/>
      <c r="N1213" s="260"/>
      <c r="O1213" s="260"/>
      <c r="P1213" s="260"/>
      <c r="Q1213" s="259"/>
    </row>
    <row r="1214" spans="8:17" x14ac:dyDescent="0.2">
      <c r="H1214" s="187"/>
      <c r="K1214" s="259"/>
      <c r="L1214" s="259"/>
      <c r="M1214" s="260"/>
      <c r="N1214" s="260"/>
      <c r="O1214" s="260"/>
      <c r="P1214" s="260"/>
      <c r="Q1214" s="259"/>
    </row>
    <row r="1215" spans="8:17" x14ac:dyDescent="0.2">
      <c r="H1215" s="187"/>
      <c r="K1215" s="259"/>
      <c r="L1215" s="259"/>
      <c r="M1215" s="260"/>
      <c r="N1215" s="260"/>
      <c r="O1215" s="260"/>
      <c r="P1215" s="260"/>
      <c r="Q1215" s="259"/>
    </row>
    <row r="1216" spans="8:17" x14ac:dyDescent="0.2">
      <c r="H1216" s="187"/>
      <c r="K1216" s="259"/>
      <c r="L1216" s="259"/>
      <c r="M1216" s="260"/>
      <c r="N1216" s="260"/>
      <c r="O1216" s="260"/>
      <c r="P1216" s="260"/>
      <c r="Q1216" s="259"/>
    </row>
    <row r="1217" spans="8:17" x14ac:dyDescent="0.2">
      <c r="H1217" s="187"/>
      <c r="K1217" s="259"/>
      <c r="L1217" s="259"/>
      <c r="M1217" s="260"/>
      <c r="N1217" s="260"/>
      <c r="O1217" s="260"/>
      <c r="P1217" s="260"/>
      <c r="Q1217" s="259"/>
    </row>
    <row r="1218" spans="8:17" x14ac:dyDescent="0.2">
      <c r="H1218" s="187"/>
      <c r="K1218" s="259"/>
      <c r="L1218" s="259"/>
      <c r="M1218" s="260"/>
      <c r="N1218" s="260"/>
      <c r="O1218" s="260"/>
      <c r="P1218" s="260"/>
      <c r="Q1218" s="259"/>
    </row>
    <row r="1219" spans="8:17" x14ac:dyDescent="0.2">
      <c r="H1219" s="187"/>
      <c r="K1219" s="259"/>
      <c r="L1219" s="259"/>
      <c r="M1219" s="260"/>
      <c r="N1219" s="260"/>
      <c r="O1219" s="260"/>
      <c r="P1219" s="260"/>
      <c r="Q1219" s="259"/>
    </row>
    <row r="1220" spans="8:17" x14ac:dyDescent="0.2">
      <c r="H1220" s="187"/>
      <c r="K1220" s="259"/>
      <c r="L1220" s="259"/>
      <c r="M1220" s="260"/>
      <c r="N1220" s="260"/>
      <c r="O1220" s="260"/>
      <c r="P1220" s="260"/>
      <c r="Q1220" s="259"/>
    </row>
    <row r="1221" spans="8:17" x14ac:dyDescent="0.2">
      <c r="H1221" s="187"/>
      <c r="K1221" s="259"/>
      <c r="L1221" s="259"/>
      <c r="M1221" s="260"/>
      <c r="N1221" s="260"/>
      <c r="O1221" s="260"/>
      <c r="P1221" s="260"/>
      <c r="Q1221" s="259"/>
    </row>
    <row r="1222" spans="8:17" x14ac:dyDescent="0.2">
      <c r="H1222" s="187"/>
      <c r="K1222" s="259"/>
      <c r="L1222" s="259"/>
      <c r="M1222" s="260"/>
      <c r="N1222" s="260"/>
      <c r="O1222" s="260"/>
      <c r="P1222" s="260"/>
      <c r="Q1222" s="259"/>
    </row>
    <row r="1223" spans="8:17" x14ac:dyDescent="0.2">
      <c r="H1223" s="187"/>
      <c r="K1223" s="259"/>
      <c r="L1223" s="259"/>
      <c r="M1223" s="260"/>
      <c r="N1223" s="260"/>
      <c r="O1223" s="260"/>
      <c r="P1223" s="260"/>
      <c r="Q1223" s="259"/>
    </row>
    <row r="1224" spans="8:17" x14ac:dyDescent="0.2">
      <c r="H1224" s="187"/>
      <c r="K1224" s="259"/>
      <c r="L1224" s="259"/>
      <c r="M1224" s="260"/>
      <c r="N1224" s="260"/>
      <c r="O1224" s="260"/>
      <c r="P1224" s="260"/>
      <c r="Q1224" s="259"/>
    </row>
    <row r="1225" spans="8:17" x14ac:dyDescent="0.2">
      <c r="H1225" s="187"/>
      <c r="K1225" s="259"/>
      <c r="L1225" s="259"/>
      <c r="M1225" s="260"/>
      <c r="N1225" s="260"/>
      <c r="O1225" s="260"/>
      <c r="P1225" s="260"/>
      <c r="Q1225" s="259"/>
    </row>
    <row r="1226" spans="8:17" x14ac:dyDescent="0.2">
      <c r="H1226" s="187"/>
      <c r="K1226" s="259"/>
      <c r="L1226" s="259"/>
      <c r="M1226" s="260"/>
      <c r="N1226" s="260"/>
      <c r="O1226" s="260"/>
      <c r="P1226" s="260"/>
      <c r="Q1226" s="259"/>
    </row>
    <row r="1227" spans="8:17" x14ac:dyDescent="0.2">
      <c r="H1227" s="187"/>
      <c r="K1227" s="259"/>
      <c r="L1227" s="259"/>
      <c r="M1227" s="260"/>
      <c r="N1227" s="260"/>
      <c r="O1227" s="260"/>
      <c r="P1227" s="260"/>
      <c r="Q1227" s="259"/>
    </row>
    <row r="1228" spans="8:17" x14ac:dyDescent="0.2">
      <c r="H1228" s="187"/>
      <c r="K1228" s="259"/>
      <c r="L1228" s="259"/>
      <c r="M1228" s="260"/>
      <c r="N1228" s="260"/>
      <c r="O1228" s="260"/>
      <c r="P1228" s="260"/>
      <c r="Q1228" s="259"/>
    </row>
    <row r="1229" spans="8:17" x14ac:dyDescent="0.2">
      <c r="H1229" s="187"/>
      <c r="K1229" s="259"/>
      <c r="L1229" s="259"/>
      <c r="M1229" s="260"/>
      <c r="N1229" s="260"/>
      <c r="O1229" s="260"/>
      <c r="P1229" s="260"/>
      <c r="Q1229" s="259"/>
    </row>
    <row r="1230" spans="8:17" x14ac:dyDescent="0.2">
      <c r="H1230" s="187"/>
      <c r="K1230" s="259"/>
      <c r="L1230" s="259"/>
      <c r="M1230" s="260"/>
      <c r="N1230" s="260"/>
      <c r="O1230" s="260"/>
      <c r="P1230" s="260"/>
      <c r="Q1230" s="259"/>
    </row>
    <row r="1231" spans="8:17" x14ac:dyDescent="0.2">
      <c r="H1231" s="187"/>
      <c r="K1231" s="259"/>
      <c r="L1231" s="259"/>
      <c r="M1231" s="260"/>
      <c r="N1231" s="260"/>
      <c r="O1231" s="260"/>
      <c r="P1231" s="260"/>
      <c r="Q1231" s="259"/>
    </row>
    <row r="1232" spans="8:17" x14ac:dyDescent="0.2">
      <c r="H1232" s="187"/>
      <c r="K1232" s="259"/>
      <c r="L1232" s="259"/>
      <c r="M1232" s="260"/>
      <c r="N1232" s="260"/>
      <c r="O1232" s="260"/>
      <c r="P1232" s="260"/>
      <c r="Q1232" s="259"/>
    </row>
    <row r="1233" spans="8:17" x14ac:dyDescent="0.2">
      <c r="H1233" s="187"/>
      <c r="K1233" s="259"/>
      <c r="L1233" s="259"/>
      <c r="M1233" s="260"/>
      <c r="N1233" s="260"/>
      <c r="O1233" s="260"/>
      <c r="P1233" s="260"/>
      <c r="Q1233" s="259"/>
    </row>
    <row r="1234" spans="8:17" x14ac:dyDescent="0.2">
      <c r="H1234" s="187"/>
      <c r="K1234" s="259"/>
      <c r="L1234" s="259"/>
      <c r="M1234" s="260"/>
      <c r="N1234" s="260"/>
      <c r="O1234" s="260"/>
      <c r="P1234" s="260"/>
      <c r="Q1234" s="259"/>
    </row>
    <row r="1235" spans="8:17" x14ac:dyDescent="0.2">
      <c r="H1235" s="187"/>
      <c r="K1235" s="259"/>
      <c r="L1235" s="259"/>
      <c r="M1235" s="260"/>
      <c r="N1235" s="260"/>
      <c r="O1235" s="260"/>
      <c r="P1235" s="260"/>
      <c r="Q1235" s="259"/>
    </row>
    <row r="1236" spans="8:17" x14ac:dyDescent="0.2">
      <c r="H1236" s="187"/>
      <c r="K1236" s="259"/>
      <c r="L1236" s="259"/>
      <c r="M1236" s="260"/>
      <c r="N1236" s="260"/>
      <c r="O1236" s="260"/>
      <c r="P1236" s="260"/>
      <c r="Q1236" s="259"/>
    </row>
    <row r="1237" spans="8:17" x14ac:dyDescent="0.2">
      <c r="H1237" s="187"/>
      <c r="K1237" s="259"/>
      <c r="L1237" s="259"/>
      <c r="M1237" s="260"/>
      <c r="N1237" s="260"/>
      <c r="O1237" s="260"/>
      <c r="P1237" s="260"/>
      <c r="Q1237" s="259"/>
    </row>
    <row r="1238" spans="8:17" x14ac:dyDescent="0.2">
      <c r="H1238" s="187"/>
      <c r="K1238" s="259"/>
      <c r="L1238" s="259"/>
      <c r="M1238" s="260"/>
      <c r="N1238" s="260"/>
      <c r="O1238" s="260"/>
      <c r="P1238" s="260"/>
      <c r="Q1238" s="259"/>
    </row>
    <row r="1239" spans="8:17" x14ac:dyDescent="0.2">
      <c r="H1239" s="187"/>
      <c r="K1239" s="259"/>
      <c r="L1239" s="259"/>
      <c r="M1239" s="260"/>
      <c r="N1239" s="260"/>
      <c r="O1239" s="260"/>
      <c r="P1239" s="260"/>
      <c r="Q1239" s="259"/>
    </row>
    <row r="1240" spans="8:17" x14ac:dyDescent="0.2">
      <c r="H1240" s="187"/>
      <c r="K1240" s="259"/>
      <c r="L1240" s="259"/>
      <c r="M1240" s="260"/>
      <c r="N1240" s="260"/>
      <c r="O1240" s="260"/>
      <c r="P1240" s="260"/>
      <c r="Q1240" s="259"/>
    </row>
    <row r="1241" spans="8:17" x14ac:dyDescent="0.2">
      <c r="H1241" s="187"/>
      <c r="K1241" s="259"/>
      <c r="L1241" s="259"/>
      <c r="M1241" s="260"/>
      <c r="N1241" s="260"/>
      <c r="O1241" s="260"/>
      <c r="P1241" s="260"/>
      <c r="Q1241" s="259"/>
    </row>
    <row r="1242" spans="8:17" x14ac:dyDescent="0.2">
      <c r="H1242" s="187"/>
      <c r="K1242" s="259"/>
      <c r="L1242" s="259"/>
      <c r="M1242" s="260"/>
      <c r="N1242" s="260"/>
      <c r="O1242" s="260"/>
      <c r="P1242" s="260"/>
      <c r="Q1242" s="259"/>
    </row>
    <row r="1243" spans="8:17" x14ac:dyDescent="0.2">
      <c r="H1243" s="187"/>
      <c r="K1243" s="259"/>
      <c r="L1243" s="259"/>
      <c r="M1243" s="260"/>
      <c r="N1243" s="260"/>
      <c r="O1243" s="260"/>
      <c r="P1243" s="260"/>
      <c r="Q1243" s="259"/>
    </row>
    <row r="1244" spans="8:17" x14ac:dyDescent="0.2">
      <c r="H1244" s="187"/>
      <c r="K1244" s="259"/>
      <c r="L1244" s="259"/>
      <c r="M1244" s="260"/>
      <c r="N1244" s="260"/>
      <c r="O1244" s="260"/>
      <c r="P1244" s="260"/>
      <c r="Q1244" s="259"/>
    </row>
    <row r="1245" spans="8:17" x14ac:dyDescent="0.2">
      <c r="H1245" s="187"/>
      <c r="K1245" s="259"/>
      <c r="L1245" s="259"/>
      <c r="M1245" s="260"/>
      <c r="N1245" s="260"/>
      <c r="O1245" s="260"/>
      <c r="P1245" s="260"/>
      <c r="Q1245" s="259"/>
    </row>
    <row r="1246" spans="8:17" x14ac:dyDescent="0.2">
      <c r="H1246" s="187"/>
      <c r="K1246" s="259"/>
      <c r="L1246" s="259"/>
      <c r="M1246" s="260"/>
      <c r="N1246" s="260"/>
      <c r="O1246" s="260"/>
      <c r="P1246" s="260"/>
      <c r="Q1246" s="259"/>
    </row>
    <row r="1247" spans="8:17" x14ac:dyDescent="0.2">
      <c r="H1247" s="187"/>
      <c r="K1247" s="259"/>
      <c r="L1247" s="259"/>
      <c r="M1247" s="260"/>
      <c r="N1247" s="260"/>
      <c r="O1247" s="260"/>
      <c r="P1247" s="260"/>
      <c r="Q1247" s="259"/>
    </row>
    <row r="1248" spans="8:17" x14ac:dyDescent="0.2">
      <c r="H1248" s="187"/>
      <c r="K1248" s="259"/>
      <c r="L1248" s="259"/>
      <c r="M1248" s="260"/>
      <c r="N1248" s="260"/>
      <c r="O1248" s="260"/>
      <c r="P1248" s="260"/>
      <c r="Q1248" s="259"/>
    </row>
    <row r="1249" spans="8:17" x14ac:dyDescent="0.2">
      <c r="H1249" s="187"/>
      <c r="K1249" s="259"/>
      <c r="L1249" s="259"/>
      <c r="M1249" s="260"/>
      <c r="N1249" s="260"/>
      <c r="O1249" s="260"/>
      <c r="P1249" s="260"/>
      <c r="Q1249" s="259"/>
    </row>
    <row r="1250" spans="8:17" x14ac:dyDescent="0.2">
      <c r="H1250" s="187"/>
      <c r="K1250" s="259"/>
      <c r="L1250" s="259"/>
      <c r="M1250" s="260"/>
      <c r="N1250" s="260"/>
      <c r="O1250" s="260"/>
      <c r="P1250" s="260"/>
      <c r="Q1250" s="259"/>
    </row>
    <row r="1251" spans="8:17" x14ac:dyDescent="0.2">
      <c r="H1251" s="187"/>
      <c r="K1251" s="259"/>
      <c r="L1251" s="259"/>
      <c r="M1251" s="260"/>
      <c r="N1251" s="260"/>
      <c r="O1251" s="260"/>
      <c r="P1251" s="260"/>
      <c r="Q1251" s="259"/>
    </row>
    <row r="1252" spans="8:17" x14ac:dyDescent="0.2">
      <c r="H1252" s="187"/>
      <c r="K1252" s="259"/>
      <c r="L1252" s="259"/>
      <c r="M1252" s="260"/>
      <c r="N1252" s="260"/>
      <c r="O1252" s="260"/>
      <c r="P1252" s="260"/>
      <c r="Q1252" s="259"/>
    </row>
    <row r="1253" spans="8:17" x14ac:dyDescent="0.2">
      <c r="H1253" s="187"/>
      <c r="K1253" s="259"/>
      <c r="L1253" s="259"/>
      <c r="M1253" s="260"/>
      <c r="N1253" s="260"/>
      <c r="O1253" s="260"/>
      <c r="P1253" s="260"/>
      <c r="Q1253" s="259"/>
    </row>
    <row r="1254" spans="8:17" x14ac:dyDescent="0.2">
      <c r="H1254" s="187"/>
      <c r="K1254" s="259"/>
      <c r="L1254" s="259"/>
      <c r="M1254" s="260"/>
      <c r="N1254" s="260"/>
      <c r="O1254" s="260"/>
      <c r="P1254" s="260"/>
      <c r="Q1254" s="259"/>
    </row>
    <row r="1255" spans="8:17" x14ac:dyDescent="0.2">
      <c r="H1255" s="187"/>
      <c r="K1255" s="259"/>
      <c r="L1255" s="259"/>
      <c r="M1255" s="260"/>
      <c r="N1255" s="260"/>
      <c r="O1255" s="260"/>
      <c r="P1255" s="260"/>
      <c r="Q1255" s="259"/>
    </row>
    <row r="1256" spans="8:17" x14ac:dyDescent="0.2">
      <c r="H1256" s="187"/>
      <c r="K1256" s="259"/>
      <c r="L1256" s="259"/>
      <c r="M1256" s="260"/>
      <c r="N1256" s="260"/>
      <c r="O1256" s="260"/>
      <c r="P1256" s="260"/>
      <c r="Q1256" s="259"/>
    </row>
    <row r="1257" spans="8:17" x14ac:dyDescent="0.2">
      <c r="H1257" s="187"/>
      <c r="K1257" s="259"/>
      <c r="L1257" s="259"/>
      <c r="M1257" s="260"/>
      <c r="N1257" s="260"/>
      <c r="O1257" s="260"/>
      <c r="P1257" s="260"/>
      <c r="Q1257" s="259"/>
    </row>
    <row r="1258" spans="8:17" x14ac:dyDescent="0.2">
      <c r="H1258" s="187"/>
      <c r="K1258" s="259"/>
      <c r="L1258" s="259"/>
      <c r="M1258" s="260"/>
      <c r="N1258" s="260"/>
      <c r="O1258" s="260"/>
      <c r="P1258" s="260"/>
      <c r="Q1258" s="259"/>
    </row>
    <row r="1259" spans="8:17" x14ac:dyDescent="0.2">
      <c r="H1259" s="187"/>
      <c r="K1259" s="259"/>
      <c r="L1259" s="259"/>
      <c r="M1259" s="260"/>
      <c r="N1259" s="260"/>
      <c r="O1259" s="260"/>
      <c r="P1259" s="260"/>
      <c r="Q1259" s="259"/>
    </row>
    <row r="1260" spans="8:17" x14ac:dyDescent="0.2">
      <c r="H1260" s="187"/>
      <c r="K1260" s="259"/>
      <c r="L1260" s="259"/>
      <c r="M1260" s="260"/>
      <c r="N1260" s="260"/>
      <c r="O1260" s="260"/>
      <c r="P1260" s="260"/>
      <c r="Q1260" s="259"/>
    </row>
    <row r="1261" spans="8:17" x14ac:dyDescent="0.2">
      <c r="H1261" s="187"/>
      <c r="K1261" s="259"/>
      <c r="L1261" s="259"/>
      <c r="M1261" s="260"/>
      <c r="N1261" s="260"/>
      <c r="O1261" s="260"/>
      <c r="P1261" s="260"/>
      <c r="Q1261" s="259"/>
    </row>
    <row r="1262" spans="8:17" x14ac:dyDescent="0.2">
      <c r="H1262" s="187"/>
      <c r="K1262" s="259"/>
      <c r="L1262" s="259"/>
      <c r="M1262" s="260"/>
      <c r="N1262" s="260"/>
      <c r="O1262" s="260"/>
      <c r="P1262" s="260"/>
      <c r="Q1262" s="259"/>
    </row>
    <row r="1263" spans="8:17" x14ac:dyDescent="0.2">
      <c r="H1263" s="187"/>
      <c r="K1263" s="259"/>
      <c r="L1263" s="259"/>
      <c r="M1263" s="260"/>
      <c r="N1263" s="260"/>
      <c r="O1263" s="260"/>
      <c r="P1263" s="260"/>
      <c r="Q1263" s="259"/>
    </row>
    <row r="1264" spans="8:17" x14ac:dyDescent="0.2">
      <c r="H1264" s="187"/>
      <c r="K1264" s="259"/>
      <c r="L1264" s="259"/>
      <c r="M1264" s="260"/>
      <c r="N1264" s="260"/>
      <c r="O1264" s="260"/>
      <c r="P1264" s="260"/>
      <c r="Q1264" s="259"/>
    </row>
    <row r="1265" spans="8:17" x14ac:dyDescent="0.2">
      <c r="H1265" s="187"/>
      <c r="K1265" s="259"/>
      <c r="L1265" s="259"/>
      <c r="M1265" s="260"/>
      <c r="N1265" s="260"/>
      <c r="O1265" s="260"/>
      <c r="P1265" s="260"/>
      <c r="Q1265" s="259"/>
    </row>
    <row r="1266" spans="8:17" x14ac:dyDescent="0.2">
      <c r="H1266" s="187"/>
      <c r="K1266" s="259"/>
      <c r="L1266" s="259"/>
      <c r="M1266" s="260"/>
      <c r="N1266" s="260"/>
      <c r="O1266" s="260"/>
      <c r="P1266" s="260"/>
      <c r="Q1266" s="259"/>
    </row>
    <row r="1267" spans="8:17" x14ac:dyDescent="0.2">
      <c r="H1267" s="187"/>
      <c r="K1267" s="259"/>
      <c r="L1267" s="259"/>
      <c r="M1267" s="260"/>
      <c r="N1267" s="260"/>
      <c r="O1267" s="260"/>
      <c r="P1267" s="260"/>
      <c r="Q1267" s="259"/>
    </row>
    <row r="1268" spans="8:17" x14ac:dyDescent="0.2">
      <c r="H1268" s="187"/>
      <c r="K1268" s="259"/>
      <c r="L1268" s="259"/>
      <c r="M1268" s="260"/>
      <c r="N1268" s="260"/>
      <c r="O1268" s="260"/>
      <c r="P1268" s="260"/>
      <c r="Q1268" s="259"/>
    </row>
    <row r="1269" spans="8:17" x14ac:dyDescent="0.2">
      <c r="H1269" s="187"/>
      <c r="K1269" s="259"/>
      <c r="L1269" s="259"/>
      <c r="M1269" s="260"/>
      <c r="N1269" s="260"/>
      <c r="O1269" s="260"/>
      <c r="P1269" s="260"/>
      <c r="Q1269" s="259"/>
    </row>
    <row r="1270" spans="8:17" x14ac:dyDescent="0.2">
      <c r="H1270" s="187"/>
      <c r="K1270" s="259"/>
      <c r="L1270" s="259"/>
      <c r="M1270" s="260"/>
      <c r="N1270" s="260"/>
      <c r="O1270" s="260"/>
      <c r="P1270" s="260"/>
      <c r="Q1270" s="259"/>
    </row>
    <row r="1271" spans="8:17" x14ac:dyDescent="0.2">
      <c r="H1271" s="187"/>
      <c r="K1271" s="259"/>
      <c r="L1271" s="259"/>
      <c r="M1271" s="260"/>
      <c r="N1271" s="260"/>
      <c r="O1271" s="260"/>
      <c r="P1271" s="260"/>
      <c r="Q1271" s="259"/>
    </row>
    <row r="1272" spans="8:17" x14ac:dyDescent="0.2">
      <c r="H1272" s="187"/>
      <c r="K1272" s="259"/>
      <c r="L1272" s="259"/>
      <c r="M1272" s="260"/>
      <c r="N1272" s="260"/>
      <c r="O1272" s="260"/>
      <c r="P1272" s="260"/>
      <c r="Q1272" s="259"/>
    </row>
    <row r="1273" spans="8:17" x14ac:dyDescent="0.2">
      <c r="H1273" s="187"/>
      <c r="K1273" s="259"/>
      <c r="L1273" s="259"/>
      <c r="M1273" s="260"/>
      <c r="N1273" s="260"/>
      <c r="O1273" s="260"/>
      <c r="P1273" s="260"/>
      <c r="Q1273" s="259"/>
    </row>
    <row r="1274" spans="8:17" x14ac:dyDescent="0.2">
      <c r="H1274" s="187"/>
      <c r="K1274" s="259"/>
      <c r="L1274" s="259"/>
      <c r="M1274" s="260"/>
      <c r="N1274" s="260"/>
      <c r="O1274" s="260"/>
      <c r="P1274" s="260"/>
      <c r="Q1274" s="259"/>
    </row>
    <row r="1275" spans="8:17" x14ac:dyDescent="0.2">
      <c r="H1275" s="187"/>
      <c r="K1275" s="259"/>
      <c r="L1275" s="259"/>
      <c r="M1275" s="260"/>
      <c r="N1275" s="260"/>
      <c r="O1275" s="260"/>
      <c r="P1275" s="260"/>
      <c r="Q1275" s="259"/>
    </row>
    <row r="1276" spans="8:17" x14ac:dyDescent="0.2">
      <c r="H1276" s="187"/>
      <c r="K1276" s="259"/>
      <c r="L1276" s="259"/>
      <c r="M1276" s="260"/>
      <c r="N1276" s="260"/>
      <c r="O1276" s="260"/>
      <c r="P1276" s="260"/>
      <c r="Q1276" s="259"/>
    </row>
    <row r="1277" spans="8:17" x14ac:dyDescent="0.2">
      <c r="H1277" s="187"/>
      <c r="K1277" s="259"/>
      <c r="L1277" s="259"/>
      <c r="M1277" s="260"/>
      <c r="N1277" s="260"/>
      <c r="O1277" s="260"/>
      <c r="P1277" s="260"/>
      <c r="Q1277" s="259"/>
    </row>
    <row r="1278" spans="8:17" x14ac:dyDescent="0.2">
      <c r="H1278" s="187"/>
      <c r="K1278" s="259"/>
      <c r="L1278" s="259"/>
      <c r="M1278" s="260"/>
      <c r="N1278" s="260"/>
      <c r="O1278" s="260"/>
      <c r="P1278" s="260"/>
      <c r="Q1278" s="259"/>
    </row>
    <row r="1279" spans="8:17" x14ac:dyDescent="0.2">
      <c r="H1279" s="187"/>
      <c r="K1279" s="259"/>
      <c r="L1279" s="259"/>
      <c r="M1279" s="260"/>
      <c r="N1279" s="260"/>
      <c r="O1279" s="260"/>
      <c r="P1279" s="260"/>
      <c r="Q1279" s="259"/>
    </row>
    <row r="1280" spans="8:17" x14ac:dyDescent="0.2">
      <c r="H1280" s="187"/>
      <c r="K1280" s="259"/>
      <c r="L1280" s="259"/>
      <c r="M1280" s="260"/>
      <c r="N1280" s="260"/>
      <c r="O1280" s="260"/>
      <c r="P1280" s="260"/>
      <c r="Q1280" s="259"/>
    </row>
    <row r="1281" spans="8:17" x14ac:dyDescent="0.2">
      <c r="H1281" s="187"/>
      <c r="K1281" s="259"/>
      <c r="L1281" s="259"/>
      <c r="M1281" s="260"/>
      <c r="N1281" s="260"/>
      <c r="O1281" s="260"/>
      <c r="P1281" s="260"/>
      <c r="Q1281" s="259"/>
    </row>
    <row r="1282" spans="8:17" x14ac:dyDescent="0.2">
      <c r="H1282" s="187"/>
      <c r="K1282" s="259"/>
      <c r="L1282" s="259"/>
      <c r="M1282" s="260"/>
      <c r="N1282" s="260"/>
      <c r="O1282" s="260"/>
      <c r="P1282" s="260"/>
      <c r="Q1282" s="259"/>
    </row>
    <row r="1283" spans="8:17" x14ac:dyDescent="0.2">
      <c r="H1283" s="187"/>
      <c r="K1283" s="259"/>
      <c r="L1283" s="259"/>
      <c r="M1283" s="260"/>
      <c r="N1283" s="260"/>
      <c r="O1283" s="260"/>
      <c r="P1283" s="260"/>
      <c r="Q1283" s="259"/>
    </row>
    <row r="1284" spans="8:17" x14ac:dyDescent="0.2">
      <c r="H1284" s="187"/>
      <c r="K1284" s="259"/>
      <c r="L1284" s="259"/>
      <c r="M1284" s="260"/>
      <c r="N1284" s="260"/>
      <c r="O1284" s="260"/>
      <c r="P1284" s="260"/>
      <c r="Q1284" s="259"/>
    </row>
    <row r="1285" spans="8:17" x14ac:dyDescent="0.2">
      <c r="H1285" s="187"/>
      <c r="K1285" s="259"/>
      <c r="L1285" s="259"/>
      <c r="M1285" s="260"/>
      <c r="N1285" s="260"/>
      <c r="O1285" s="260"/>
      <c r="P1285" s="260"/>
      <c r="Q1285" s="259"/>
    </row>
    <row r="1286" spans="8:17" x14ac:dyDescent="0.2">
      <c r="H1286" s="187"/>
      <c r="K1286" s="259"/>
      <c r="L1286" s="259"/>
      <c r="M1286" s="260"/>
      <c r="N1286" s="260"/>
      <c r="O1286" s="260"/>
      <c r="P1286" s="260"/>
      <c r="Q1286" s="259"/>
    </row>
    <row r="1287" spans="8:17" x14ac:dyDescent="0.2">
      <c r="H1287" s="187"/>
      <c r="K1287" s="259"/>
      <c r="L1287" s="259"/>
      <c r="M1287" s="260"/>
      <c r="N1287" s="260"/>
      <c r="O1287" s="260"/>
      <c r="P1287" s="260"/>
      <c r="Q1287" s="259"/>
    </row>
    <row r="1288" spans="8:17" x14ac:dyDescent="0.2">
      <c r="H1288" s="187"/>
      <c r="K1288" s="259"/>
      <c r="L1288" s="259"/>
      <c r="M1288" s="260"/>
      <c r="N1288" s="260"/>
      <c r="O1288" s="260"/>
      <c r="P1288" s="260"/>
      <c r="Q1288" s="259"/>
    </row>
    <row r="1289" spans="8:17" x14ac:dyDescent="0.2">
      <c r="H1289" s="187"/>
      <c r="K1289" s="259"/>
      <c r="L1289" s="259"/>
      <c r="M1289" s="260"/>
      <c r="N1289" s="260"/>
      <c r="O1289" s="260"/>
      <c r="P1289" s="260"/>
      <c r="Q1289" s="259"/>
    </row>
    <row r="1290" spans="8:17" x14ac:dyDescent="0.2">
      <c r="H1290" s="187"/>
      <c r="K1290" s="259"/>
      <c r="L1290" s="259"/>
      <c r="M1290" s="260"/>
      <c r="N1290" s="260"/>
      <c r="O1290" s="260"/>
      <c r="P1290" s="260"/>
      <c r="Q1290" s="259"/>
    </row>
    <row r="1291" spans="8:17" x14ac:dyDescent="0.2">
      <c r="H1291" s="187"/>
      <c r="K1291" s="259"/>
      <c r="L1291" s="259"/>
      <c r="M1291" s="260"/>
      <c r="N1291" s="260"/>
      <c r="O1291" s="260"/>
      <c r="P1291" s="260"/>
      <c r="Q1291" s="259"/>
    </row>
    <row r="1292" spans="8:17" x14ac:dyDescent="0.2">
      <c r="H1292" s="187"/>
      <c r="K1292" s="259"/>
      <c r="L1292" s="259"/>
      <c r="M1292" s="260"/>
      <c r="N1292" s="260"/>
      <c r="O1292" s="260"/>
      <c r="P1292" s="260"/>
      <c r="Q1292" s="259"/>
    </row>
    <row r="1293" spans="8:17" x14ac:dyDescent="0.2">
      <c r="H1293" s="187"/>
      <c r="K1293" s="259"/>
      <c r="L1293" s="259"/>
      <c r="M1293" s="260"/>
      <c r="N1293" s="260"/>
      <c r="O1293" s="260"/>
      <c r="P1293" s="260"/>
      <c r="Q1293" s="259"/>
    </row>
    <row r="1294" spans="8:17" x14ac:dyDescent="0.2">
      <c r="H1294" s="187"/>
      <c r="K1294" s="259"/>
      <c r="L1294" s="259"/>
      <c r="M1294" s="260"/>
      <c r="N1294" s="260"/>
      <c r="O1294" s="260"/>
      <c r="P1294" s="260"/>
      <c r="Q1294" s="259"/>
    </row>
    <row r="1295" spans="8:17" x14ac:dyDescent="0.2">
      <c r="H1295" s="187"/>
      <c r="K1295" s="259"/>
      <c r="L1295" s="259"/>
      <c r="M1295" s="260"/>
      <c r="N1295" s="260"/>
      <c r="O1295" s="260"/>
      <c r="P1295" s="260"/>
      <c r="Q1295" s="259"/>
    </row>
    <row r="1296" spans="8:17" x14ac:dyDescent="0.2">
      <c r="H1296" s="187"/>
      <c r="K1296" s="259"/>
      <c r="L1296" s="259"/>
      <c r="M1296" s="260"/>
      <c r="N1296" s="260"/>
      <c r="O1296" s="260"/>
      <c r="P1296" s="260"/>
      <c r="Q1296" s="259"/>
    </row>
    <row r="1297" spans="8:17" x14ac:dyDescent="0.2">
      <c r="H1297" s="187"/>
      <c r="K1297" s="259"/>
      <c r="L1297" s="259"/>
      <c r="M1297" s="260"/>
      <c r="N1297" s="260"/>
      <c r="O1297" s="260"/>
      <c r="P1297" s="260"/>
      <c r="Q1297" s="259"/>
    </row>
    <row r="1298" spans="8:17" x14ac:dyDescent="0.2">
      <c r="H1298" s="187"/>
      <c r="K1298" s="259"/>
      <c r="L1298" s="259"/>
      <c r="M1298" s="260"/>
      <c r="N1298" s="260"/>
      <c r="O1298" s="260"/>
      <c r="P1298" s="260"/>
      <c r="Q1298" s="259"/>
    </row>
    <row r="1299" spans="8:17" x14ac:dyDescent="0.2">
      <c r="H1299" s="187"/>
      <c r="K1299" s="259"/>
      <c r="L1299" s="259"/>
      <c r="M1299" s="260"/>
      <c r="N1299" s="260"/>
      <c r="O1299" s="260"/>
      <c r="P1299" s="260"/>
      <c r="Q1299" s="259"/>
    </row>
    <row r="1300" spans="8:17" x14ac:dyDescent="0.2">
      <c r="H1300" s="187"/>
      <c r="K1300" s="259"/>
      <c r="L1300" s="259"/>
      <c r="M1300" s="260"/>
      <c r="N1300" s="260"/>
      <c r="O1300" s="260"/>
      <c r="P1300" s="260"/>
      <c r="Q1300" s="259"/>
    </row>
    <row r="1301" spans="8:17" x14ac:dyDescent="0.2">
      <c r="H1301" s="187"/>
      <c r="K1301" s="259"/>
      <c r="L1301" s="259"/>
      <c r="M1301" s="260"/>
      <c r="N1301" s="260"/>
      <c r="O1301" s="260"/>
      <c r="P1301" s="260"/>
      <c r="Q1301" s="259"/>
    </row>
    <row r="1302" spans="8:17" x14ac:dyDescent="0.2">
      <c r="H1302" s="187"/>
      <c r="K1302" s="259"/>
      <c r="L1302" s="259"/>
      <c r="M1302" s="260"/>
      <c r="N1302" s="260"/>
      <c r="O1302" s="260"/>
      <c r="P1302" s="260"/>
      <c r="Q1302" s="259"/>
    </row>
    <row r="1303" spans="8:17" x14ac:dyDescent="0.2">
      <c r="H1303" s="187"/>
      <c r="K1303" s="259"/>
      <c r="L1303" s="259"/>
      <c r="M1303" s="260"/>
      <c r="N1303" s="260"/>
      <c r="O1303" s="260"/>
      <c r="P1303" s="260"/>
      <c r="Q1303" s="259"/>
    </row>
    <row r="1304" spans="8:17" x14ac:dyDescent="0.2">
      <c r="H1304" s="187"/>
      <c r="K1304" s="259"/>
      <c r="L1304" s="259"/>
      <c r="M1304" s="260"/>
      <c r="N1304" s="260"/>
      <c r="O1304" s="260"/>
      <c r="P1304" s="260"/>
      <c r="Q1304" s="259"/>
    </row>
    <row r="1305" spans="8:17" x14ac:dyDescent="0.2">
      <c r="H1305" s="187"/>
      <c r="K1305" s="259"/>
      <c r="L1305" s="259"/>
      <c r="M1305" s="260"/>
      <c r="N1305" s="260"/>
      <c r="O1305" s="260"/>
      <c r="P1305" s="260"/>
      <c r="Q1305" s="259"/>
    </row>
    <row r="1306" spans="8:17" x14ac:dyDescent="0.2">
      <c r="H1306" s="187"/>
      <c r="K1306" s="259"/>
      <c r="L1306" s="259"/>
      <c r="M1306" s="260"/>
      <c r="N1306" s="260"/>
      <c r="O1306" s="260"/>
      <c r="P1306" s="260"/>
      <c r="Q1306" s="259"/>
    </row>
    <row r="1307" spans="8:17" x14ac:dyDescent="0.2">
      <c r="H1307" s="187"/>
      <c r="K1307" s="259"/>
      <c r="L1307" s="259"/>
      <c r="M1307" s="260"/>
      <c r="N1307" s="260"/>
      <c r="O1307" s="260"/>
      <c r="P1307" s="260"/>
      <c r="Q1307" s="259"/>
    </row>
    <row r="1308" spans="8:17" x14ac:dyDescent="0.2">
      <c r="H1308" s="187"/>
      <c r="K1308" s="259"/>
      <c r="L1308" s="259"/>
      <c r="M1308" s="260"/>
      <c r="N1308" s="260"/>
      <c r="O1308" s="260"/>
      <c r="P1308" s="260"/>
      <c r="Q1308" s="259"/>
    </row>
    <row r="1309" spans="8:17" x14ac:dyDescent="0.2">
      <c r="H1309" s="187"/>
      <c r="K1309" s="259"/>
      <c r="L1309" s="259"/>
      <c r="M1309" s="260"/>
      <c r="N1309" s="260"/>
      <c r="O1309" s="260"/>
      <c r="P1309" s="260"/>
      <c r="Q1309" s="259"/>
    </row>
    <row r="1310" spans="8:17" x14ac:dyDescent="0.2">
      <c r="H1310" s="187"/>
      <c r="K1310" s="259"/>
      <c r="L1310" s="259"/>
      <c r="M1310" s="260"/>
      <c r="N1310" s="260"/>
      <c r="O1310" s="260"/>
      <c r="P1310" s="260"/>
      <c r="Q1310" s="259"/>
    </row>
    <row r="1311" spans="8:17" x14ac:dyDescent="0.2">
      <c r="H1311" s="187"/>
      <c r="K1311" s="259"/>
      <c r="L1311" s="259"/>
      <c r="M1311" s="260"/>
      <c r="N1311" s="260"/>
      <c r="O1311" s="260"/>
      <c r="P1311" s="260"/>
      <c r="Q1311" s="259"/>
    </row>
    <row r="1312" spans="8:17" x14ac:dyDescent="0.2">
      <c r="H1312" s="187"/>
      <c r="K1312" s="259"/>
      <c r="L1312" s="259"/>
      <c r="M1312" s="260"/>
      <c r="N1312" s="260"/>
      <c r="O1312" s="260"/>
      <c r="P1312" s="260"/>
      <c r="Q1312" s="259"/>
    </row>
    <row r="1313" spans="8:17" x14ac:dyDescent="0.2">
      <c r="H1313" s="187"/>
      <c r="K1313" s="259"/>
      <c r="L1313" s="259"/>
      <c r="M1313" s="260"/>
      <c r="N1313" s="260"/>
      <c r="O1313" s="260"/>
      <c r="P1313" s="260"/>
      <c r="Q1313" s="259"/>
    </row>
    <row r="1314" spans="8:17" x14ac:dyDescent="0.2">
      <c r="H1314" s="187"/>
      <c r="K1314" s="259"/>
      <c r="L1314" s="259"/>
      <c r="M1314" s="260"/>
      <c r="N1314" s="260"/>
      <c r="O1314" s="260"/>
      <c r="P1314" s="260"/>
      <c r="Q1314" s="259"/>
    </row>
    <row r="1315" spans="8:17" x14ac:dyDescent="0.2">
      <c r="H1315" s="187"/>
      <c r="K1315" s="259"/>
      <c r="L1315" s="259"/>
      <c r="M1315" s="260"/>
      <c r="N1315" s="260"/>
      <c r="O1315" s="260"/>
      <c r="P1315" s="260"/>
      <c r="Q1315" s="259"/>
    </row>
    <row r="1316" spans="8:17" x14ac:dyDescent="0.2">
      <c r="H1316" s="187"/>
      <c r="K1316" s="259"/>
      <c r="L1316" s="259"/>
      <c r="M1316" s="260"/>
      <c r="N1316" s="260"/>
      <c r="O1316" s="260"/>
      <c r="P1316" s="260"/>
      <c r="Q1316" s="259"/>
    </row>
    <row r="1317" spans="8:17" x14ac:dyDescent="0.2">
      <c r="H1317" s="187"/>
      <c r="K1317" s="259"/>
      <c r="L1317" s="259"/>
      <c r="M1317" s="260"/>
      <c r="N1317" s="260"/>
      <c r="O1317" s="260"/>
      <c r="P1317" s="260"/>
      <c r="Q1317" s="259"/>
    </row>
    <row r="1318" spans="8:17" x14ac:dyDescent="0.2">
      <c r="H1318" s="187"/>
      <c r="K1318" s="259"/>
      <c r="L1318" s="259"/>
      <c r="M1318" s="260"/>
      <c r="N1318" s="260"/>
      <c r="O1318" s="260"/>
      <c r="P1318" s="260"/>
      <c r="Q1318" s="259"/>
    </row>
    <row r="1319" spans="8:17" x14ac:dyDescent="0.2">
      <c r="H1319" s="187"/>
      <c r="K1319" s="259"/>
      <c r="L1319" s="259"/>
      <c r="M1319" s="260"/>
      <c r="N1319" s="260"/>
      <c r="O1319" s="260"/>
      <c r="P1319" s="260"/>
      <c r="Q1319" s="259"/>
    </row>
    <row r="1320" spans="8:17" x14ac:dyDescent="0.2">
      <c r="H1320" s="187"/>
      <c r="K1320" s="259"/>
      <c r="L1320" s="259"/>
      <c r="M1320" s="260"/>
      <c r="N1320" s="260"/>
      <c r="O1320" s="260"/>
      <c r="P1320" s="260"/>
      <c r="Q1320" s="259"/>
    </row>
    <row r="1321" spans="8:17" x14ac:dyDescent="0.2">
      <c r="H1321" s="187"/>
      <c r="K1321" s="259"/>
      <c r="L1321" s="259"/>
      <c r="M1321" s="260"/>
      <c r="N1321" s="260"/>
      <c r="O1321" s="260"/>
      <c r="P1321" s="260"/>
      <c r="Q1321" s="259"/>
    </row>
    <row r="1322" spans="8:17" x14ac:dyDescent="0.2">
      <c r="H1322" s="187"/>
      <c r="K1322" s="259"/>
      <c r="L1322" s="259"/>
      <c r="M1322" s="260"/>
      <c r="N1322" s="260"/>
      <c r="O1322" s="260"/>
      <c r="P1322" s="260"/>
      <c r="Q1322" s="259"/>
    </row>
    <row r="1323" spans="8:17" x14ac:dyDescent="0.2">
      <c r="H1323" s="187"/>
      <c r="K1323" s="259"/>
      <c r="L1323" s="259"/>
      <c r="M1323" s="260"/>
      <c r="N1323" s="260"/>
      <c r="O1323" s="260"/>
      <c r="P1323" s="260"/>
      <c r="Q1323" s="259"/>
    </row>
    <row r="1324" spans="8:17" x14ac:dyDescent="0.2">
      <c r="H1324" s="187"/>
      <c r="K1324" s="259"/>
      <c r="L1324" s="259"/>
      <c r="M1324" s="260"/>
      <c r="N1324" s="260"/>
      <c r="O1324" s="260"/>
      <c r="P1324" s="260"/>
      <c r="Q1324" s="259"/>
    </row>
    <row r="1325" spans="8:17" x14ac:dyDescent="0.2">
      <c r="H1325" s="187"/>
      <c r="K1325" s="259"/>
      <c r="L1325" s="259"/>
      <c r="M1325" s="260"/>
      <c r="N1325" s="260"/>
      <c r="O1325" s="260"/>
      <c r="P1325" s="260"/>
      <c r="Q1325" s="259"/>
    </row>
    <row r="1326" spans="8:17" x14ac:dyDescent="0.2">
      <c r="H1326" s="187"/>
      <c r="K1326" s="259"/>
      <c r="L1326" s="259"/>
      <c r="M1326" s="260"/>
      <c r="N1326" s="260"/>
      <c r="O1326" s="260"/>
      <c r="P1326" s="260"/>
      <c r="Q1326" s="259"/>
    </row>
    <row r="1327" spans="8:17" x14ac:dyDescent="0.2">
      <c r="H1327" s="187"/>
      <c r="K1327" s="259"/>
      <c r="L1327" s="259"/>
      <c r="M1327" s="260"/>
      <c r="N1327" s="260"/>
      <c r="O1327" s="260"/>
      <c r="P1327" s="260"/>
      <c r="Q1327" s="259"/>
    </row>
    <row r="1328" spans="8:17" x14ac:dyDescent="0.2">
      <c r="H1328" s="187"/>
      <c r="K1328" s="259"/>
      <c r="L1328" s="259"/>
      <c r="M1328" s="260"/>
      <c r="N1328" s="260"/>
      <c r="O1328" s="260"/>
      <c r="P1328" s="260"/>
      <c r="Q1328" s="259"/>
    </row>
    <row r="1329" spans="8:17" x14ac:dyDescent="0.2">
      <c r="H1329" s="187"/>
      <c r="K1329" s="259"/>
      <c r="L1329" s="259"/>
      <c r="M1329" s="260"/>
      <c r="N1329" s="260"/>
      <c r="O1329" s="260"/>
      <c r="P1329" s="260"/>
      <c r="Q1329" s="259"/>
    </row>
    <row r="1330" spans="8:17" x14ac:dyDescent="0.2">
      <c r="H1330" s="187"/>
      <c r="K1330" s="259"/>
      <c r="L1330" s="259"/>
      <c r="M1330" s="260"/>
      <c r="N1330" s="260"/>
      <c r="O1330" s="260"/>
      <c r="P1330" s="260"/>
      <c r="Q1330" s="259"/>
    </row>
    <row r="1331" spans="8:17" x14ac:dyDescent="0.2">
      <c r="H1331" s="187"/>
      <c r="K1331" s="259"/>
      <c r="L1331" s="259"/>
      <c r="M1331" s="260"/>
      <c r="N1331" s="260"/>
      <c r="O1331" s="260"/>
      <c r="P1331" s="260"/>
      <c r="Q1331" s="259"/>
    </row>
    <row r="1332" spans="8:17" x14ac:dyDescent="0.2">
      <c r="H1332" s="187"/>
      <c r="K1332" s="259"/>
      <c r="L1332" s="259"/>
      <c r="M1332" s="260"/>
      <c r="N1332" s="260"/>
      <c r="O1332" s="260"/>
      <c r="P1332" s="260"/>
      <c r="Q1332" s="259"/>
    </row>
    <row r="1333" spans="8:17" x14ac:dyDescent="0.2">
      <c r="H1333" s="187"/>
      <c r="K1333" s="259"/>
      <c r="L1333" s="259"/>
      <c r="M1333" s="260"/>
      <c r="N1333" s="260"/>
      <c r="O1333" s="260"/>
      <c r="P1333" s="260"/>
      <c r="Q1333" s="259"/>
    </row>
    <row r="1334" spans="8:17" x14ac:dyDescent="0.2">
      <c r="H1334" s="187"/>
      <c r="K1334" s="259"/>
      <c r="L1334" s="259"/>
      <c r="M1334" s="260"/>
      <c r="N1334" s="260"/>
      <c r="O1334" s="260"/>
      <c r="P1334" s="260"/>
      <c r="Q1334" s="259"/>
    </row>
    <row r="1335" spans="8:17" x14ac:dyDescent="0.2">
      <c r="H1335" s="187"/>
      <c r="K1335" s="259"/>
      <c r="L1335" s="259"/>
      <c r="M1335" s="260"/>
      <c r="N1335" s="260"/>
      <c r="O1335" s="260"/>
      <c r="P1335" s="260"/>
      <c r="Q1335" s="259"/>
    </row>
    <row r="1336" spans="8:17" x14ac:dyDescent="0.2">
      <c r="H1336" s="187"/>
      <c r="K1336" s="259"/>
      <c r="L1336" s="259"/>
      <c r="M1336" s="260"/>
      <c r="N1336" s="260"/>
      <c r="O1336" s="260"/>
      <c r="P1336" s="260"/>
      <c r="Q1336" s="259"/>
    </row>
    <row r="1337" spans="8:17" x14ac:dyDescent="0.2">
      <c r="H1337" s="187"/>
      <c r="K1337" s="259"/>
      <c r="L1337" s="259"/>
      <c r="M1337" s="260"/>
      <c r="N1337" s="260"/>
      <c r="O1337" s="260"/>
      <c r="P1337" s="260"/>
      <c r="Q1337" s="259"/>
    </row>
    <row r="1338" spans="8:17" x14ac:dyDescent="0.2">
      <c r="H1338" s="187"/>
      <c r="K1338" s="259"/>
      <c r="L1338" s="259"/>
      <c r="M1338" s="260"/>
      <c r="N1338" s="260"/>
      <c r="O1338" s="260"/>
      <c r="P1338" s="260"/>
      <c r="Q1338" s="259"/>
    </row>
    <row r="1339" spans="8:17" x14ac:dyDescent="0.2">
      <c r="H1339" s="187"/>
      <c r="K1339" s="259"/>
      <c r="L1339" s="259"/>
      <c r="M1339" s="260"/>
      <c r="N1339" s="260"/>
      <c r="O1339" s="260"/>
      <c r="P1339" s="260"/>
      <c r="Q1339" s="259"/>
    </row>
    <row r="1340" spans="8:17" x14ac:dyDescent="0.2">
      <c r="H1340" s="187"/>
      <c r="K1340" s="259"/>
      <c r="L1340" s="259"/>
      <c r="M1340" s="260"/>
      <c r="N1340" s="260"/>
      <c r="O1340" s="260"/>
      <c r="P1340" s="260"/>
      <c r="Q1340" s="259"/>
    </row>
    <row r="1341" spans="8:17" x14ac:dyDescent="0.2">
      <c r="H1341" s="187"/>
      <c r="K1341" s="259"/>
      <c r="L1341" s="259"/>
      <c r="M1341" s="260"/>
      <c r="N1341" s="260"/>
      <c r="O1341" s="260"/>
      <c r="P1341" s="260"/>
      <c r="Q1341" s="259"/>
    </row>
    <row r="1342" spans="8:17" x14ac:dyDescent="0.2">
      <c r="H1342" s="187"/>
      <c r="K1342" s="259"/>
      <c r="L1342" s="259"/>
      <c r="M1342" s="260"/>
      <c r="N1342" s="260"/>
      <c r="O1342" s="260"/>
      <c r="P1342" s="260"/>
      <c r="Q1342" s="259"/>
    </row>
    <row r="1343" spans="8:17" x14ac:dyDescent="0.2">
      <c r="H1343" s="187"/>
      <c r="K1343" s="259"/>
      <c r="L1343" s="259"/>
      <c r="M1343" s="260"/>
      <c r="N1343" s="260"/>
      <c r="O1343" s="260"/>
      <c r="P1343" s="260"/>
      <c r="Q1343" s="259"/>
    </row>
    <row r="1344" spans="8:17" x14ac:dyDescent="0.2">
      <c r="H1344" s="187"/>
      <c r="K1344" s="259"/>
      <c r="L1344" s="259"/>
      <c r="M1344" s="260"/>
      <c r="N1344" s="260"/>
      <c r="O1344" s="260"/>
      <c r="P1344" s="260"/>
      <c r="Q1344" s="259"/>
    </row>
    <row r="1345" spans="8:17" x14ac:dyDescent="0.2">
      <c r="H1345" s="187"/>
      <c r="K1345" s="259"/>
      <c r="L1345" s="259"/>
      <c r="M1345" s="260"/>
      <c r="N1345" s="260"/>
      <c r="O1345" s="260"/>
      <c r="P1345" s="260"/>
      <c r="Q1345" s="259"/>
    </row>
    <row r="1346" spans="8:17" x14ac:dyDescent="0.2">
      <c r="H1346" s="187"/>
      <c r="K1346" s="259"/>
      <c r="L1346" s="259"/>
      <c r="M1346" s="260"/>
      <c r="N1346" s="260"/>
      <c r="O1346" s="260"/>
      <c r="P1346" s="260"/>
      <c r="Q1346" s="259"/>
    </row>
    <row r="1347" spans="8:17" x14ac:dyDescent="0.2">
      <c r="H1347" s="187"/>
      <c r="K1347" s="259"/>
      <c r="L1347" s="259"/>
      <c r="M1347" s="260"/>
      <c r="N1347" s="260"/>
      <c r="O1347" s="260"/>
      <c r="P1347" s="260"/>
      <c r="Q1347" s="259"/>
    </row>
    <row r="1348" spans="8:17" x14ac:dyDescent="0.2">
      <c r="H1348" s="187"/>
      <c r="K1348" s="259"/>
      <c r="L1348" s="259"/>
      <c r="M1348" s="260"/>
      <c r="N1348" s="260"/>
      <c r="O1348" s="260"/>
      <c r="P1348" s="260"/>
      <c r="Q1348" s="259"/>
    </row>
    <row r="1349" spans="8:17" x14ac:dyDescent="0.2">
      <c r="H1349" s="187"/>
      <c r="K1349" s="259"/>
      <c r="L1349" s="259"/>
      <c r="M1349" s="260"/>
      <c r="N1349" s="260"/>
      <c r="O1349" s="260"/>
      <c r="P1349" s="260"/>
      <c r="Q1349" s="259"/>
    </row>
    <row r="1350" spans="8:17" x14ac:dyDescent="0.2">
      <c r="H1350" s="187"/>
      <c r="K1350" s="259"/>
      <c r="L1350" s="259"/>
      <c r="M1350" s="260"/>
      <c r="N1350" s="260"/>
      <c r="O1350" s="260"/>
      <c r="P1350" s="260"/>
      <c r="Q1350" s="259"/>
    </row>
    <row r="1351" spans="8:17" x14ac:dyDescent="0.2">
      <c r="H1351" s="187"/>
      <c r="K1351" s="259"/>
      <c r="L1351" s="259"/>
      <c r="M1351" s="260"/>
      <c r="N1351" s="260"/>
      <c r="O1351" s="260"/>
      <c r="P1351" s="260"/>
      <c r="Q1351" s="259"/>
    </row>
    <row r="1352" spans="8:17" x14ac:dyDescent="0.2">
      <c r="H1352" s="187"/>
      <c r="K1352" s="259"/>
      <c r="L1352" s="259"/>
      <c r="M1352" s="260"/>
      <c r="N1352" s="260"/>
      <c r="O1352" s="260"/>
      <c r="P1352" s="260"/>
      <c r="Q1352" s="259"/>
    </row>
    <row r="1353" spans="8:17" x14ac:dyDescent="0.2">
      <c r="H1353" s="187"/>
      <c r="K1353" s="259"/>
      <c r="L1353" s="259"/>
      <c r="M1353" s="260"/>
      <c r="N1353" s="260"/>
      <c r="O1353" s="260"/>
      <c r="P1353" s="260"/>
      <c r="Q1353" s="259"/>
    </row>
    <row r="1354" spans="8:17" x14ac:dyDescent="0.2">
      <c r="H1354" s="187"/>
      <c r="K1354" s="259"/>
      <c r="L1354" s="259"/>
      <c r="M1354" s="260"/>
      <c r="N1354" s="260"/>
      <c r="O1354" s="260"/>
      <c r="P1354" s="260"/>
      <c r="Q1354" s="259"/>
    </row>
    <row r="1355" spans="8:17" x14ac:dyDescent="0.2">
      <c r="H1355" s="187"/>
      <c r="K1355" s="259"/>
      <c r="L1355" s="259"/>
      <c r="M1355" s="260"/>
      <c r="N1355" s="260"/>
      <c r="O1355" s="260"/>
      <c r="P1355" s="260"/>
      <c r="Q1355" s="259"/>
    </row>
    <row r="1356" spans="8:17" x14ac:dyDescent="0.2">
      <c r="H1356" s="187"/>
      <c r="K1356" s="259"/>
      <c r="L1356" s="259"/>
      <c r="M1356" s="260"/>
      <c r="N1356" s="260"/>
      <c r="O1356" s="260"/>
      <c r="P1356" s="260"/>
      <c r="Q1356" s="259"/>
    </row>
    <row r="1357" spans="8:17" x14ac:dyDescent="0.2">
      <c r="H1357" s="187"/>
      <c r="K1357" s="259"/>
      <c r="L1357" s="259"/>
      <c r="M1357" s="260"/>
      <c r="N1357" s="260"/>
      <c r="O1357" s="260"/>
      <c r="P1357" s="260"/>
      <c r="Q1357" s="259"/>
    </row>
    <row r="1358" spans="8:17" x14ac:dyDescent="0.2">
      <c r="H1358" s="187"/>
      <c r="K1358" s="259"/>
      <c r="L1358" s="259"/>
      <c r="M1358" s="260"/>
      <c r="N1358" s="260"/>
      <c r="O1358" s="260"/>
      <c r="P1358" s="260"/>
      <c r="Q1358" s="259"/>
    </row>
    <row r="1359" spans="8:17" x14ac:dyDescent="0.2">
      <c r="H1359" s="187"/>
      <c r="K1359" s="259"/>
      <c r="L1359" s="259"/>
      <c r="M1359" s="260"/>
      <c r="N1359" s="260"/>
      <c r="O1359" s="260"/>
      <c r="P1359" s="260"/>
      <c r="Q1359" s="259"/>
    </row>
    <row r="1360" spans="8:17" x14ac:dyDescent="0.2">
      <c r="H1360" s="187"/>
      <c r="K1360" s="259"/>
      <c r="L1360" s="259"/>
      <c r="M1360" s="260"/>
      <c r="N1360" s="260"/>
      <c r="O1360" s="260"/>
      <c r="P1360" s="260"/>
      <c r="Q1360" s="259"/>
    </row>
    <row r="1361" spans="8:17" x14ac:dyDescent="0.2">
      <c r="H1361" s="187"/>
      <c r="K1361" s="259"/>
      <c r="L1361" s="259"/>
      <c r="M1361" s="260"/>
      <c r="N1361" s="260"/>
      <c r="O1361" s="260"/>
      <c r="P1361" s="260"/>
      <c r="Q1361" s="259"/>
    </row>
    <row r="1362" spans="8:17" x14ac:dyDescent="0.2">
      <c r="H1362" s="187"/>
      <c r="K1362" s="259"/>
      <c r="L1362" s="259"/>
      <c r="M1362" s="260"/>
      <c r="N1362" s="260"/>
      <c r="O1362" s="260"/>
      <c r="P1362" s="260"/>
      <c r="Q1362" s="259"/>
    </row>
    <row r="1363" spans="8:17" x14ac:dyDescent="0.2">
      <c r="H1363" s="187"/>
      <c r="K1363" s="259"/>
      <c r="L1363" s="259"/>
      <c r="M1363" s="260"/>
      <c r="N1363" s="260"/>
      <c r="O1363" s="260"/>
      <c r="P1363" s="260"/>
      <c r="Q1363" s="259"/>
    </row>
    <row r="1364" spans="8:17" x14ac:dyDescent="0.2">
      <c r="H1364" s="187"/>
      <c r="K1364" s="259"/>
      <c r="L1364" s="259"/>
      <c r="M1364" s="260"/>
      <c r="N1364" s="260"/>
      <c r="O1364" s="260"/>
      <c r="P1364" s="260"/>
      <c r="Q1364" s="259"/>
    </row>
    <row r="1365" spans="8:17" x14ac:dyDescent="0.2">
      <c r="H1365" s="187"/>
      <c r="K1365" s="259"/>
      <c r="L1365" s="259"/>
      <c r="M1365" s="260"/>
      <c r="N1365" s="260"/>
      <c r="O1365" s="260"/>
      <c r="P1365" s="260"/>
      <c r="Q1365" s="259"/>
    </row>
    <row r="1366" spans="8:17" x14ac:dyDescent="0.2">
      <c r="H1366" s="187"/>
      <c r="K1366" s="259"/>
      <c r="L1366" s="259"/>
      <c r="M1366" s="260"/>
      <c r="N1366" s="260"/>
      <c r="O1366" s="260"/>
      <c r="P1366" s="260"/>
      <c r="Q1366" s="259"/>
    </row>
    <row r="1367" spans="8:17" x14ac:dyDescent="0.2">
      <c r="H1367" s="187"/>
      <c r="K1367" s="259"/>
      <c r="L1367" s="259"/>
      <c r="M1367" s="260"/>
      <c r="N1367" s="260"/>
      <c r="O1367" s="260"/>
      <c r="P1367" s="260"/>
      <c r="Q1367" s="259"/>
    </row>
    <row r="1368" spans="8:17" x14ac:dyDescent="0.2">
      <c r="H1368" s="187"/>
      <c r="K1368" s="259"/>
      <c r="L1368" s="259"/>
      <c r="M1368" s="260"/>
      <c r="N1368" s="260"/>
      <c r="O1368" s="260"/>
      <c r="P1368" s="260"/>
      <c r="Q1368" s="259"/>
    </row>
    <row r="1369" spans="8:17" x14ac:dyDescent="0.2">
      <c r="H1369" s="187"/>
      <c r="K1369" s="259"/>
      <c r="L1369" s="259"/>
      <c r="M1369" s="260"/>
      <c r="N1369" s="260"/>
      <c r="O1369" s="260"/>
      <c r="P1369" s="260"/>
      <c r="Q1369" s="259"/>
    </row>
    <row r="1370" spans="8:17" x14ac:dyDescent="0.2">
      <c r="H1370" s="187"/>
      <c r="K1370" s="259"/>
      <c r="L1370" s="259"/>
      <c r="M1370" s="260"/>
      <c r="N1370" s="260"/>
      <c r="O1370" s="260"/>
      <c r="P1370" s="260"/>
      <c r="Q1370" s="259"/>
    </row>
    <row r="1371" spans="8:17" x14ac:dyDescent="0.2">
      <c r="H1371" s="187"/>
      <c r="K1371" s="259"/>
      <c r="L1371" s="259"/>
      <c r="M1371" s="260"/>
      <c r="N1371" s="260"/>
      <c r="O1371" s="260"/>
      <c r="P1371" s="260"/>
      <c r="Q1371" s="259"/>
    </row>
    <row r="1372" spans="8:17" x14ac:dyDescent="0.2">
      <c r="H1372" s="187"/>
      <c r="K1372" s="259"/>
      <c r="L1372" s="259"/>
      <c r="M1372" s="260"/>
      <c r="N1372" s="260"/>
      <c r="O1372" s="260"/>
      <c r="P1372" s="260"/>
      <c r="Q1372" s="259"/>
    </row>
    <row r="1373" spans="8:17" x14ac:dyDescent="0.2">
      <c r="H1373" s="187"/>
      <c r="K1373" s="259"/>
      <c r="L1373" s="259"/>
      <c r="M1373" s="260"/>
      <c r="N1373" s="260"/>
      <c r="O1373" s="260"/>
      <c r="P1373" s="260"/>
      <c r="Q1373" s="259"/>
    </row>
    <row r="1374" spans="8:17" x14ac:dyDescent="0.2">
      <c r="H1374" s="187"/>
      <c r="K1374" s="259"/>
      <c r="L1374" s="259"/>
      <c r="M1374" s="260"/>
      <c r="N1374" s="260"/>
      <c r="O1374" s="260"/>
      <c r="P1374" s="260"/>
      <c r="Q1374" s="259"/>
    </row>
    <row r="1375" spans="8:17" x14ac:dyDescent="0.2">
      <c r="H1375" s="187"/>
      <c r="K1375" s="259"/>
      <c r="L1375" s="259"/>
      <c r="M1375" s="260"/>
      <c r="N1375" s="260"/>
      <c r="O1375" s="260"/>
      <c r="P1375" s="260"/>
      <c r="Q1375" s="259"/>
    </row>
    <row r="1376" spans="8:17" x14ac:dyDescent="0.2">
      <c r="H1376" s="187"/>
      <c r="K1376" s="259"/>
      <c r="L1376" s="259"/>
      <c r="M1376" s="260"/>
      <c r="N1376" s="260"/>
      <c r="O1376" s="260"/>
      <c r="P1376" s="260"/>
      <c r="Q1376" s="259"/>
    </row>
    <row r="1377" spans="8:17" x14ac:dyDescent="0.2">
      <c r="H1377" s="187"/>
      <c r="K1377" s="259"/>
      <c r="L1377" s="259"/>
      <c r="M1377" s="260"/>
      <c r="N1377" s="260"/>
      <c r="O1377" s="260"/>
      <c r="P1377" s="260"/>
      <c r="Q1377" s="259"/>
    </row>
    <row r="1378" spans="8:17" x14ac:dyDescent="0.2">
      <c r="H1378" s="187"/>
      <c r="K1378" s="259"/>
      <c r="L1378" s="259"/>
      <c r="M1378" s="260"/>
      <c r="N1378" s="260"/>
      <c r="O1378" s="260"/>
      <c r="P1378" s="260"/>
      <c r="Q1378" s="259"/>
    </row>
    <row r="1379" spans="8:17" x14ac:dyDescent="0.2">
      <c r="H1379" s="187"/>
      <c r="K1379" s="259"/>
      <c r="L1379" s="259"/>
      <c r="M1379" s="260"/>
      <c r="N1379" s="260"/>
      <c r="O1379" s="260"/>
      <c r="P1379" s="260"/>
      <c r="Q1379" s="259"/>
    </row>
    <row r="1380" spans="8:17" x14ac:dyDescent="0.2">
      <c r="H1380" s="187"/>
      <c r="K1380" s="259"/>
      <c r="L1380" s="259"/>
      <c r="M1380" s="260"/>
      <c r="N1380" s="260"/>
      <c r="O1380" s="260"/>
      <c r="P1380" s="260"/>
      <c r="Q1380" s="259"/>
    </row>
    <row r="1381" spans="8:17" x14ac:dyDescent="0.2">
      <c r="H1381" s="187"/>
      <c r="K1381" s="259"/>
      <c r="L1381" s="259"/>
      <c r="M1381" s="260"/>
      <c r="N1381" s="260"/>
      <c r="O1381" s="260"/>
      <c r="P1381" s="260"/>
      <c r="Q1381" s="259"/>
    </row>
    <row r="1382" spans="8:17" x14ac:dyDescent="0.2">
      <c r="H1382" s="187"/>
      <c r="K1382" s="259"/>
      <c r="L1382" s="259"/>
      <c r="M1382" s="260"/>
      <c r="N1382" s="260"/>
      <c r="O1382" s="260"/>
      <c r="P1382" s="260"/>
      <c r="Q1382" s="259"/>
    </row>
    <row r="1383" spans="8:17" x14ac:dyDescent="0.2">
      <c r="H1383" s="187"/>
      <c r="K1383" s="259"/>
      <c r="L1383" s="259"/>
      <c r="M1383" s="260"/>
      <c r="N1383" s="260"/>
      <c r="O1383" s="260"/>
      <c r="P1383" s="260"/>
      <c r="Q1383" s="259"/>
    </row>
    <row r="1384" spans="8:17" x14ac:dyDescent="0.2">
      <c r="H1384" s="187"/>
      <c r="K1384" s="259"/>
      <c r="L1384" s="259"/>
      <c r="M1384" s="260"/>
      <c r="N1384" s="260"/>
      <c r="O1384" s="260"/>
      <c r="P1384" s="260"/>
      <c r="Q1384" s="259"/>
    </row>
    <row r="1385" spans="8:17" x14ac:dyDescent="0.2">
      <c r="H1385" s="187"/>
      <c r="K1385" s="259"/>
      <c r="L1385" s="259"/>
      <c r="M1385" s="260"/>
      <c r="N1385" s="260"/>
      <c r="O1385" s="260"/>
      <c r="P1385" s="260"/>
      <c r="Q1385" s="259"/>
    </row>
    <row r="1386" spans="8:17" x14ac:dyDescent="0.2">
      <c r="H1386" s="187"/>
      <c r="K1386" s="259"/>
      <c r="L1386" s="259"/>
      <c r="M1386" s="260"/>
      <c r="N1386" s="260"/>
      <c r="O1386" s="260"/>
      <c r="P1386" s="260"/>
      <c r="Q1386" s="259"/>
    </row>
    <row r="1387" spans="8:17" x14ac:dyDescent="0.2">
      <c r="H1387" s="187"/>
      <c r="K1387" s="259"/>
      <c r="L1387" s="259"/>
      <c r="M1387" s="260"/>
      <c r="N1387" s="260"/>
      <c r="O1387" s="260"/>
      <c r="P1387" s="260"/>
      <c r="Q1387" s="259"/>
    </row>
    <row r="1388" spans="8:17" x14ac:dyDescent="0.2">
      <c r="H1388" s="187"/>
      <c r="K1388" s="259"/>
      <c r="L1388" s="259"/>
      <c r="M1388" s="260"/>
      <c r="N1388" s="260"/>
      <c r="O1388" s="260"/>
      <c r="P1388" s="260"/>
      <c r="Q1388" s="259"/>
    </row>
    <row r="1389" spans="8:17" x14ac:dyDescent="0.2">
      <c r="H1389" s="187"/>
      <c r="K1389" s="259"/>
      <c r="L1389" s="259"/>
      <c r="M1389" s="260"/>
      <c r="N1389" s="260"/>
      <c r="O1389" s="260"/>
      <c r="P1389" s="260"/>
      <c r="Q1389" s="259"/>
    </row>
    <row r="1390" spans="8:17" x14ac:dyDescent="0.2">
      <c r="H1390" s="187"/>
      <c r="K1390" s="259"/>
      <c r="L1390" s="259"/>
      <c r="M1390" s="260"/>
      <c r="N1390" s="260"/>
      <c r="O1390" s="260"/>
      <c r="P1390" s="260"/>
      <c r="Q1390" s="259"/>
    </row>
    <row r="1391" spans="8:17" x14ac:dyDescent="0.2">
      <c r="H1391" s="187"/>
      <c r="K1391" s="259"/>
      <c r="L1391" s="259"/>
      <c r="M1391" s="260"/>
      <c r="N1391" s="260"/>
      <c r="O1391" s="260"/>
      <c r="P1391" s="260"/>
      <c r="Q1391" s="259"/>
    </row>
    <row r="1392" spans="8:17" x14ac:dyDescent="0.2">
      <c r="H1392" s="187"/>
      <c r="K1392" s="259"/>
      <c r="L1392" s="259"/>
      <c r="M1392" s="260"/>
      <c r="N1392" s="260"/>
      <c r="O1392" s="260"/>
      <c r="P1392" s="260"/>
      <c r="Q1392" s="259"/>
    </row>
    <row r="1393" spans="8:17" x14ac:dyDescent="0.2">
      <c r="H1393" s="187"/>
      <c r="K1393" s="259"/>
      <c r="L1393" s="259"/>
      <c r="M1393" s="260"/>
      <c r="N1393" s="260"/>
      <c r="O1393" s="260"/>
      <c r="P1393" s="260"/>
      <c r="Q1393" s="259"/>
    </row>
    <row r="1394" spans="8:17" x14ac:dyDescent="0.2">
      <c r="H1394" s="187"/>
      <c r="K1394" s="259"/>
      <c r="L1394" s="259"/>
      <c r="M1394" s="260"/>
      <c r="N1394" s="260"/>
      <c r="O1394" s="260"/>
      <c r="P1394" s="260"/>
      <c r="Q1394" s="259"/>
    </row>
    <row r="1395" spans="8:17" x14ac:dyDescent="0.2">
      <c r="H1395" s="187"/>
      <c r="K1395" s="259"/>
      <c r="L1395" s="259"/>
      <c r="M1395" s="260"/>
      <c r="N1395" s="260"/>
      <c r="O1395" s="260"/>
      <c r="P1395" s="260"/>
      <c r="Q1395" s="259"/>
    </row>
    <row r="1396" spans="8:17" x14ac:dyDescent="0.2">
      <c r="H1396" s="187"/>
      <c r="K1396" s="259"/>
      <c r="L1396" s="259"/>
      <c r="M1396" s="260"/>
      <c r="N1396" s="260"/>
      <c r="O1396" s="260"/>
      <c r="P1396" s="260"/>
      <c r="Q1396" s="259"/>
    </row>
    <row r="1397" spans="8:17" x14ac:dyDescent="0.2">
      <c r="H1397" s="187"/>
      <c r="K1397" s="259"/>
      <c r="L1397" s="259"/>
      <c r="M1397" s="260"/>
      <c r="N1397" s="260"/>
      <c r="O1397" s="260"/>
      <c r="P1397" s="260"/>
      <c r="Q1397" s="259"/>
    </row>
    <row r="1398" spans="8:17" x14ac:dyDescent="0.2">
      <c r="H1398" s="187"/>
      <c r="K1398" s="259"/>
      <c r="L1398" s="259"/>
      <c r="M1398" s="260"/>
      <c r="N1398" s="260"/>
      <c r="O1398" s="260"/>
      <c r="P1398" s="260"/>
      <c r="Q1398" s="259"/>
    </row>
    <row r="1399" spans="8:17" x14ac:dyDescent="0.2">
      <c r="H1399" s="187"/>
      <c r="K1399" s="259"/>
      <c r="L1399" s="259"/>
      <c r="M1399" s="260"/>
      <c r="N1399" s="260"/>
      <c r="O1399" s="260"/>
      <c r="P1399" s="260"/>
      <c r="Q1399" s="259"/>
    </row>
    <row r="1400" spans="8:17" x14ac:dyDescent="0.2">
      <c r="H1400" s="187"/>
      <c r="K1400" s="259"/>
      <c r="L1400" s="259"/>
      <c r="M1400" s="260"/>
      <c r="N1400" s="260"/>
      <c r="O1400" s="260"/>
      <c r="P1400" s="260"/>
      <c r="Q1400" s="259"/>
    </row>
    <row r="1401" spans="8:17" x14ac:dyDescent="0.2">
      <c r="H1401" s="187"/>
      <c r="K1401" s="259"/>
      <c r="L1401" s="259"/>
      <c r="M1401" s="260"/>
      <c r="N1401" s="260"/>
      <c r="O1401" s="260"/>
      <c r="P1401" s="260"/>
      <c r="Q1401" s="259"/>
    </row>
    <row r="1402" spans="8:17" x14ac:dyDescent="0.2">
      <c r="H1402" s="187"/>
      <c r="K1402" s="259"/>
      <c r="L1402" s="259"/>
      <c r="M1402" s="260"/>
      <c r="N1402" s="260"/>
      <c r="O1402" s="260"/>
      <c r="P1402" s="260"/>
      <c r="Q1402" s="259"/>
    </row>
    <row r="1403" spans="8:17" x14ac:dyDescent="0.2">
      <c r="H1403" s="187"/>
      <c r="K1403" s="259"/>
      <c r="L1403" s="259"/>
      <c r="M1403" s="260"/>
      <c r="N1403" s="260"/>
      <c r="O1403" s="260"/>
      <c r="P1403" s="260"/>
      <c r="Q1403" s="259"/>
    </row>
    <row r="1404" spans="8:17" x14ac:dyDescent="0.2">
      <c r="H1404" s="187"/>
      <c r="K1404" s="259"/>
      <c r="L1404" s="259"/>
      <c r="M1404" s="260"/>
      <c r="N1404" s="260"/>
      <c r="O1404" s="260"/>
      <c r="P1404" s="260"/>
      <c r="Q1404" s="259"/>
    </row>
    <row r="1405" spans="8:17" x14ac:dyDescent="0.2">
      <c r="H1405" s="187"/>
      <c r="K1405" s="259"/>
      <c r="L1405" s="259"/>
      <c r="M1405" s="260"/>
      <c r="N1405" s="260"/>
      <c r="O1405" s="260"/>
      <c r="P1405" s="260"/>
      <c r="Q1405" s="259"/>
    </row>
    <row r="1406" spans="8:17" x14ac:dyDescent="0.2">
      <c r="H1406" s="187"/>
      <c r="K1406" s="259"/>
      <c r="L1406" s="259"/>
      <c r="M1406" s="260"/>
      <c r="N1406" s="260"/>
      <c r="O1406" s="260"/>
      <c r="P1406" s="260"/>
      <c r="Q1406" s="259"/>
    </row>
    <row r="1407" spans="8:17" x14ac:dyDescent="0.2">
      <c r="H1407" s="187"/>
      <c r="K1407" s="259"/>
      <c r="L1407" s="259"/>
      <c r="M1407" s="260"/>
      <c r="N1407" s="260"/>
      <c r="O1407" s="260"/>
      <c r="P1407" s="260"/>
      <c r="Q1407" s="259"/>
    </row>
    <row r="1408" spans="8:17" x14ac:dyDescent="0.2">
      <c r="H1408" s="187"/>
      <c r="K1408" s="259"/>
      <c r="L1408" s="259"/>
      <c r="M1408" s="260"/>
      <c r="N1408" s="260"/>
      <c r="O1408" s="260"/>
      <c r="P1408" s="260"/>
      <c r="Q1408" s="259"/>
    </row>
    <row r="1409" spans="8:17" x14ac:dyDescent="0.2">
      <c r="H1409" s="187"/>
      <c r="K1409" s="259"/>
      <c r="L1409" s="259"/>
      <c r="M1409" s="260"/>
      <c r="N1409" s="260"/>
      <c r="O1409" s="260"/>
      <c r="P1409" s="260"/>
      <c r="Q1409" s="259"/>
    </row>
    <row r="1410" spans="8:17" x14ac:dyDescent="0.2">
      <c r="H1410" s="187"/>
      <c r="K1410" s="259"/>
      <c r="L1410" s="259"/>
      <c r="M1410" s="260"/>
      <c r="N1410" s="260"/>
      <c r="O1410" s="260"/>
      <c r="P1410" s="260"/>
      <c r="Q1410" s="259"/>
    </row>
    <row r="1411" spans="8:17" x14ac:dyDescent="0.2">
      <c r="H1411" s="187"/>
      <c r="K1411" s="259"/>
      <c r="L1411" s="259"/>
      <c r="M1411" s="260"/>
      <c r="N1411" s="260"/>
      <c r="O1411" s="260"/>
      <c r="P1411" s="260"/>
      <c r="Q1411" s="259"/>
    </row>
    <row r="1412" spans="8:17" x14ac:dyDescent="0.2">
      <c r="H1412" s="187"/>
      <c r="K1412" s="259"/>
      <c r="L1412" s="259"/>
      <c r="M1412" s="260"/>
      <c r="N1412" s="260"/>
      <c r="O1412" s="260"/>
      <c r="P1412" s="260"/>
      <c r="Q1412" s="259"/>
    </row>
    <row r="1413" spans="8:17" x14ac:dyDescent="0.2">
      <c r="H1413" s="187"/>
      <c r="K1413" s="259"/>
      <c r="L1413" s="259"/>
      <c r="M1413" s="260"/>
      <c r="N1413" s="260"/>
      <c r="O1413" s="260"/>
      <c r="P1413" s="260"/>
      <c r="Q1413" s="259"/>
    </row>
    <row r="1414" spans="8:17" x14ac:dyDescent="0.2">
      <c r="H1414" s="187"/>
      <c r="K1414" s="259"/>
      <c r="L1414" s="259"/>
      <c r="M1414" s="260"/>
      <c r="N1414" s="260"/>
      <c r="O1414" s="260"/>
      <c r="P1414" s="260"/>
      <c r="Q1414" s="259"/>
    </row>
    <row r="1415" spans="8:17" x14ac:dyDescent="0.2">
      <c r="H1415" s="187"/>
      <c r="K1415" s="259"/>
      <c r="L1415" s="259"/>
      <c r="M1415" s="260"/>
      <c r="N1415" s="260"/>
      <c r="O1415" s="260"/>
      <c r="P1415" s="260"/>
      <c r="Q1415" s="259"/>
    </row>
    <row r="1416" spans="8:17" x14ac:dyDescent="0.2">
      <c r="H1416" s="187"/>
      <c r="K1416" s="259"/>
      <c r="L1416" s="259"/>
      <c r="M1416" s="260"/>
      <c r="N1416" s="260"/>
      <c r="O1416" s="260"/>
      <c r="P1416" s="260"/>
      <c r="Q1416" s="259"/>
    </row>
    <row r="1417" spans="8:17" x14ac:dyDescent="0.2">
      <c r="H1417" s="187"/>
      <c r="K1417" s="259"/>
      <c r="L1417" s="259"/>
      <c r="M1417" s="260"/>
      <c r="N1417" s="260"/>
      <c r="O1417" s="260"/>
      <c r="P1417" s="260"/>
      <c r="Q1417" s="259"/>
    </row>
    <row r="1418" spans="8:17" x14ac:dyDescent="0.2">
      <c r="H1418" s="187"/>
      <c r="K1418" s="259"/>
      <c r="L1418" s="259"/>
      <c r="M1418" s="260"/>
      <c r="N1418" s="260"/>
      <c r="O1418" s="260"/>
      <c r="P1418" s="260"/>
      <c r="Q1418" s="259"/>
    </row>
    <row r="1419" spans="8:17" x14ac:dyDescent="0.2">
      <c r="H1419" s="187"/>
      <c r="K1419" s="259"/>
      <c r="L1419" s="259"/>
      <c r="M1419" s="260"/>
      <c r="N1419" s="260"/>
      <c r="O1419" s="260"/>
      <c r="P1419" s="260"/>
      <c r="Q1419" s="259"/>
    </row>
    <row r="1420" spans="8:17" x14ac:dyDescent="0.2">
      <c r="H1420" s="187"/>
      <c r="K1420" s="259"/>
      <c r="L1420" s="259"/>
      <c r="M1420" s="260"/>
      <c r="N1420" s="260"/>
      <c r="O1420" s="260"/>
      <c r="P1420" s="260"/>
      <c r="Q1420" s="259"/>
    </row>
    <row r="1421" spans="8:17" x14ac:dyDescent="0.2">
      <c r="H1421" s="187"/>
      <c r="K1421" s="259"/>
      <c r="L1421" s="259"/>
      <c r="M1421" s="260"/>
      <c r="N1421" s="260"/>
      <c r="O1421" s="260"/>
      <c r="P1421" s="260"/>
      <c r="Q1421" s="259"/>
    </row>
    <row r="1422" spans="8:17" x14ac:dyDescent="0.2">
      <c r="H1422" s="187"/>
      <c r="K1422" s="259"/>
      <c r="L1422" s="259"/>
      <c r="M1422" s="260"/>
      <c r="N1422" s="260"/>
      <c r="O1422" s="260"/>
      <c r="P1422" s="260"/>
      <c r="Q1422" s="259"/>
    </row>
    <row r="1423" spans="8:17" x14ac:dyDescent="0.2">
      <c r="H1423" s="187"/>
      <c r="K1423" s="259"/>
      <c r="L1423" s="259"/>
      <c r="M1423" s="260"/>
      <c r="N1423" s="260"/>
      <c r="O1423" s="260"/>
      <c r="P1423" s="260"/>
      <c r="Q1423" s="259"/>
    </row>
    <row r="1424" spans="8:17" x14ac:dyDescent="0.2">
      <c r="H1424" s="187"/>
      <c r="K1424" s="259"/>
      <c r="L1424" s="259"/>
      <c r="M1424" s="260"/>
      <c r="N1424" s="260"/>
      <c r="O1424" s="260"/>
      <c r="P1424" s="260"/>
      <c r="Q1424" s="259"/>
    </row>
    <row r="1425" spans="8:17" x14ac:dyDescent="0.2">
      <c r="H1425" s="187"/>
      <c r="K1425" s="259"/>
      <c r="L1425" s="259"/>
      <c r="M1425" s="260"/>
      <c r="N1425" s="260"/>
      <c r="O1425" s="260"/>
      <c r="P1425" s="260"/>
      <c r="Q1425" s="259"/>
    </row>
    <row r="1426" spans="8:17" x14ac:dyDescent="0.2">
      <c r="H1426" s="187"/>
      <c r="K1426" s="259"/>
      <c r="L1426" s="259"/>
      <c r="M1426" s="260"/>
      <c r="N1426" s="260"/>
      <c r="O1426" s="260"/>
      <c r="P1426" s="260"/>
      <c r="Q1426" s="259"/>
    </row>
    <row r="1427" spans="8:17" x14ac:dyDescent="0.2">
      <c r="H1427" s="187"/>
      <c r="K1427" s="259"/>
      <c r="L1427" s="259"/>
      <c r="M1427" s="260"/>
      <c r="N1427" s="260"/>
      <c r="O1427" s="260"/>
      <c r="P1427" s="260"/>
      <c r="Q1427" s="259"/>
    </row>
    <row r="1428" spans="8:17" x14ac:dyDescent="0.2">
      <c r="H1428" s="187"/>
      <c r="K1428" s="259"/>
      <c r="L1428" s="259"/>
      <c r="M1428" s="260"/>
      <c r="N1428" s="260"/>
      <c r="O1428" s="260"/>
      <c r="P1428" s="260"/>
      <c r="Q1428" s="259"/>
    </row>
    <row r="1429" spans="8:17" x14ac:dyDescent="0.2">
      <c r="H1429" s="187"/>
      <c r="K1429" s="259"/>
      <c r="L1429" s="259"/>
      <c r="M1429" s="260"/>
      <c r="N1429" s="260"/>
      <c r="O1429" s="260"/>
      <c r="P1429" s="260"/>
      <c r="Q1429" s="259"/>
    </row>
    <row r="1430" spans="8:17" x14ac:dyDescent="0.2">
      <c r="H1430" s="187"/>
      <c r="K1430" s="259"/>
      <c r="L1430" s="259"/>
      <c r="M1430" s="260"/>
      <c r="N1430" s="260"/>
      <c r="O1430" s="260"/>
      <c r="P1430" s="260"/>
      <c r="Q1430" s="259"/>
    </row>
    <row r="1431" spans="8:17" x14ac:dyDescent="0.2">
      <c r="H1431" s="187"/>
      <c r="K1431" s="259"/>
      <c r="L1431" s="259"/>
      <c r="M1431" s="260"/>
      <c r="N1431" s="260"/>
      <c r="O1431" s="260"/>
      <c r="P1431" s="260"/>
      <c r="Q1431" s="259"/>
    </row>
    <row r="1432" spans="8:17" x14ac:dyDescent="0.2">
      <c r="H1432" s="187"/>
      <c r="K1432" s="259"/>
      <c r="L1432" s="259"/>
      <c r="M1432" s="260"/>
      <c r="N1432" s="260"/>
      <c r="O1432" s="260"/>
      <c r="P1432" s="260"/>
      <c r="Q1432" s="259"/>
    </row>
    <row r="1433" spans="8:17" x14ac:dyDescent="0.2">
      <c r="H1433" s="187"/>
      <c r="K1433" s="259"/>
      <c r="L1433" s="259"/>
      <c r="M1433" s="260"/>
      <c r="N1433" s="260"/>
      <c r="O1433" s="260"/>
      <c r="P1433" s="260"/>
      <c r="Q1433" s="259"/>
    </row>
    <row r="1434" spans="8:17" x14ac:dyDescent="0.2">
      <c r="H1434" s="187"/>
      <c r="K1434" s="259"/>
      <c r="L1434" s="259"/>
      <c r="M1434" s="260"/>
      <c r="N1434" s="260"/>
      <c r="O1434" s="260"/>
      <c r="P1434" s="260"/>
      <c r="Q1434" s="259"/>
    </row>
    <row r="1435" spans="8:17" x14ac:dyDescent="0.2">
      <c r="H1435" s="187"/>
      <c r="K1435" s="259"/>
      <c r="L1435" s="259"/>
      <c r="M1435" s="260"/>
      <c r="N1435" s="260"/>
      <c r="O1435" s="260"/>
      <c r="P1435" s="260"/>
      <c r="Q1435" s="259"/>
    </row>
    <row r="1436" spans="8:17" x14ac:dyDescent="0.2">
      <c r="H1436" s="187"/>
      <c r="K1436" s="259"/>
      <c r="L1436" s="259"/>
      <c r="M1436" s="260"/>
      <c r="N1436" s="260"/>
      <c r="O1436" s="260"/>
      <c r="P1436" s="260"/>
      <c r="Q1436" s="259"/>
    </row>
    <row r="1437" spans="8:17" x14ac:dyDescent="0.2">
      <c r="H1437" s="187"/>
      <c r="K1437" s="259"/>
      <c r="L1437" s="259"/>
      <c r="M1437" s="260"/>
      <c r="N1437" s="260"/>
      <c r="O1437" s="260"/>
      <c r="P1437" s="260"/>
      <c r="Q1437" s="259"/>
    </row>
    <row r="1438" spans="8:17" x14ac:dyDescent="0.2">
      <c r="H1438" s="187"/>
      <c r="K1438" s="259"/>
      <c r="L1438" s="259"/>
      <c r="M1438" s="260"/>
      <c r="N1438" s="260"/>
      <c r="O1438" s="260"/>
      <c r="P1438" s="260"/>
      <c r="Q1438" s="259"/>
    </row>
    <row r="1439" spans="8:17" x14ac:dyDescent="0.2">
      <c r="H1439" s="187"/>
      <c r="K1439" s="259"/>
      <c r="L1439" s="259"/>
      <c r="M1439" s="260"/>
      <c r="N1439" s="260"/>
      <c r="O1439" s="260"/>
      <c r="P1439" s="260"/>
      <c r="Q1439" s="259"/>
    </row>
    <row r="1440" spans="8:17" x14ac:dyDescent="0.2">
      <c r="H1440" s="187"/>
      <c r="K1440" s="259"/>
      <c r="L1440" s="259"/>
      <c r="M1440" s="260"/>
      <c r="N1440" s="260"/>
      <c r="O1440" s="260"/>
      <c r="P1440" s="260"/>
      <c r="Q1440" s="259"/>
    </row>
    <row r="1441" spans="8:17" x14ac:dyDescent="0.2">
      <c r="H1441" s="187"/>
      <c r="K1441" s="259"/>
      <c r="L1441" s="259"/>
      <c r="M1441" s="260"/>
      <c r="N1441" s="260"/>
      <c r="O1441" s="260"/>
      <c r="P1441" s="260"/>
      <c r="Q1441" s="259"/>
    </row>
    <row r="1442" spans="8:17" x14ac:dyDescent="0.2">
      <c r="H1442" s="187"/>
      <c r="K1442" s="259"/>
      <c r="L1442" s="259"/>
      <c r="M1442" s="260"/>
      <c r="N1442" s="260"/>
      <c r="O1442" s="260"/>
      <c r="P1442" s="260"/>
      <c r="Q1442" s="259"/>
    </row>
    <row r="1443" spans="8:17" x14ac:dyDescent="0.2">
      <c r="H1443" s="187"/>
      <c r="K1443" s="259"/>
      <c r="L1443" s="259"/>
      <c r="M1443" s="260"/>
      <c r="N1443" s="260"/>
      <c r="O1443" s="260"/>
      <c r="P1443" s="260"/>
      <c r="Q1443" s="259"/>
    </row>
    <row r="1444" spans="8:17" x14ac:dyDescent="0.2">
      <c r="H1444" s="187"/>
      <c r="K1444" s="259"/>
      <c r="L1444" s="259"/>
      <c r="M1444" s="260"/>
      <c r="N1444" s="260"/>
      <c r="O1444" s="260"/>
      <c r="P1444" s="260"/>
      <c r="Q1444" s="259"/>
    </row>
    <row r="1445" spans="8:17" x14ac:dyDescent="0.2">
      <c r="H1445" s="187"/>
      <c r="K1445" s="259"/>
      <c r="L1445" s="259"/>
      <c r="M1445" s="260"/>
      <c r="N1445" s="260"/>
      <c r="O1445" s="260"/>
      <c r="P1445" s="260"/>
      <c r="Q1445" s="259"/>
    </row>
    <row r="1446" spans="8:17" x14ac:dyDescent="0.2">
      <c r="H1446" s="187"/>
      <c r="K1446" s="259"/>
      <c r="L1446" s="259"/>
      <c r="M1446" s="260"/>
      <c r="N1446" s="260"/>
      <c r="O1446" s="260"/>
      <c r="P1446" s="260"/>
      <c r="Q1446" s="259"/>
    </row>
    <row r="1447" spans="8:17" x14ac:dyDescent="0.2">
      <c r="H1447" s="187"/>
      <c r="K1447" s="259"/>
      <c r="L1447" s="259"/>
      <c r="M1447" s="260"/>
      <c r="N1447" s="260"/>
      <c r="O1447" s="260"/>
      <c r="P1447" s="260"/>
      <c r="Q1447" s="259"/>
    </row>
    <row r="1448" spans="8:17" x14ac:dyDescent="0.2">
      <c r="H1448" s="187"/>
      <c r="K1448" s="259"/>
      <c r="L1448" s="259"/>
      <c r="M1448" s="260"/>
      <c r="N1448" s="260"/>
      <c r="O1448" s="260"/>
      <c r="P1448" s="260"/>
      <c r="Q1448" s="259"/>
    </row>
    <row r="1449" spans="8:17" x14ac:dyDescent="0.2">
      <c r="H1449" s="187"/>
      <c r="K1449" s="259"/>
      <c r="L1449" s="259"/>
      <c r="M1449" s="260"/>
      <c r="N1449" s="260"/>
      <c r="O1449" s="260"/>
      <c r="P1449" s="260"/>
      <c r="Q1449" s="259"/>
    </row>
    <row r="1450" spans="8:17" x14ac:dyDescent="0.2">
      <c r="H1450" s="187"/>
      <c r="K1450" s="259"/>
      <c r="L1450" s="259"/>
      <c r="M1450" s="260"/>
      <c r="N1450" s="260"/>
      <c r="O1450" s="260"/>
      <c r="P1450" s="260"/>
      <c r="Q1450" s="259"/>
    </row>
    <row r="1451" spans="8:17" x14ac:dyDescent="0.2">
      <c r="H1451" s="187"/>
      <c r="K1451" s="259"/>
      <c r="L1451" s="259"/>
      <c r="M1451" s="260"/>
      <c r="N1451" s="260"/>
      <c r="O1451" s="260"/>
      <c r="P1451" s="260"/>
      <c r="Q1451" s="259"/>
    </row>
    <row r="1452" spans="8:17" x14ac:dyDescent="0.2">
      <c r="H1452" s="187"/>
      <c r="K1452" s="259"/>
      <c r="L1452" s="259"/>
      <c r="M1452" s="260"/>
      <c r="N1452" s="260"/>
      <c r="O1452" s="260"/>
      <c r="P1452" s="260"/>
      <c r="Q1452" s="259"/>
    </row>
    <row r="1453" spans="8:17" x14ac:dyDescent="0.2">
      <c r="H1453" s="187"/>
      <c r="K1453" s="259"/>
      <c r="L1453" s="259"/>
      <c r="M1453" s="260"/>
      <c r="N1453" s="260"/>
      <c r="O1453" s="260"/>
      <c r="P1453" s="260"/>
      <c r="Q1453" s="259"/>
    </row>
    <row r="1454" spans="8:17" x14ac:dyDescent="0.2">
      <c r="H1454" s="187"/>
      <c r="K1454" s="259"/>
      <c r="L1454" s="259"/>
      <c r="M1454" s="260"/>
      <c r="N1454" s="260"/>
      <c r="O1454" s="260"/>
      <c r="P1454" s="260"/>
      <c r="Q1454" s="259"/>
    </row>
    <row r="1455" spans="8:17" x14ac:dyDescent="0.2">
      <c r="H1455" s="187"/>
      <c r="K1455" s="259"/>
      <c r="L1455" s="259"/>
      <c r="M1455" s="260"/>
      <c r="N1455" s="260"/>
      <c r="O1455" s="260"/>
      <c r="P1455" s="260"/>
      <c r="Q1455" s="259"/>
    </row>
    <row r="1456" spans="8:17" x14ac:dyDescent="0.2">
      <c r="H1456" s="187"/>
      <c r="K1456" s="259"/>
      <c r="L1456" s="259"/>
      <c r="M1456" s="260"/>
      <c r="N1456" s="260"/>
      <c r="O1456" s="260"/>
      <c r="P1456" s="260"/>
      <c r="Q1456" s="259"/>
    </row>
    <row r="1457" spans="8:17" x14ac:dyDescent="0.2">
      <c r="H1457" s="187"/>
      <c r="K1457" s="259"/>
      <c r="L1457" s="259"/>
      <c r="M1457" s="260"/>
      <c r="N1457" s="260"/>
      <c r="O1457" s="260"/>
      <c r="P1457" s="260"/>
      <c r="Q1457" s="259"/>
    </row>
    <row r="1458" spans="8:17" x14ac:dyDescent="0.2">
      <c r="H1458" s="187"/>
      <c r="K1458" s="259"/>
      <c r="L1458" s="259"/>
      <c r="M1458" s="260"/>
      <c r="N1458" s="260"/>
      <c r="O1458" s="260"/>
      <c r="P1458" s="260"/>
      <c r="Q1458" s="259"/>
    </row>
    <row r="1459" spans="8:17" x14ac:dyDescent="0.2">
      <c r="H1459" s="187"/>
      <c r="K1459" s="259"/>
      <c r="L1459" s="259"/>
      <c r="M1459" s="260"/>
      <c r="N1459" s="260"/>
      <c r="O1459" s="260"/>
      <c r="P1459" s="260"/>
      <c r="Q1459" s="259"/>
    </row>
    <row r="1460" spans="8:17" x14ac:dyDescent="0.2">
      <c r="H1460" s="187"/>
      <c r="K1460" s="259"/>
      <c r="L1460" s="259"/>
      <c r="M1460" s="260"/>
      <c r="N1460" s="260"/>
      <c r="O1460" s="260"/>
      <c r="P1460" s="260"/>
      <c r="Q1460" s="259"/>
    </row>
    <row r="1461" spans="8:17" x14ac:dyDescent="0.2">
      <c r="H1461" s="187"/>
      <c r="K1461" s="259"/>
      <c r="L1461" s="259"/>
      <c r="M1461" s="260"/>
      <c r="N1461" s="260"/>
      <c r="O1461" s="260"/>
      <c r="P1461" s="260"/>
      <c r="Q1461" s="259"/>
    </row>
    <row r="1462" spans="8:17" x14ac:dyDescent="0.2">
      <c r="H1462" s="187"/>
      <c r="K1462" s="259"/>
      <c r="L1462" s="259"/>
      <c r="M1462" s="260"/>
      <c r="N1462" s="260"/>
      <c r="O1462" s="260"/>
      <c r="P1462" s="260"/>
      <c r="Q1462" s="259"/>
    </row>
    <row r="1463" spans="8:17" x14ac:dyDescent="0.2">
      <c r="H1463" s="187"/>
      <c r="K1463" s="259"/>
      <c r="L1463" s="259"/>
      <c r="M1463" s="260"/>
      <c r="N1463" s="260"/>
      <c r="O1463" s="260"/>
      <c r="P1463" s="260"/>
      <c r="Q1463" s="259"/>
    </row>
    <row r="1464" spans="8:17" x14ac:dyDescent="0.2">
      <c r="H1464" s="187"/>
      <c r="K1464" s="259"/>
      <c r="L1464" s="259"/>
      <c r="M1464" s="260"/>
      <c r="N1464" s="260"/>
      <c r="O1464" s="260"/>
      <c r="P1464" s="260"/>
      <c r="Q1464" s="259"/>
    </row>
    <row r="1465" spans="8:17" x14ac:dyDescent="0.2">
      <c r="H1465" s="187"/>
      <c r="K1465" s="259"/>
      <c r="L1465" s="259"/>
      <c r="M1465" s="260"/>
      <c r="N1465" s="260"/>
      <c r="O1465" s="260"/>
      <c r="P1465" s="260"/>
      <c r="Q1465" s="259"/>
    </row>
    <row r="1466" spans="8:17" x14ac:dyDescent="0.2">
      <c r="H1466" s="187"/>
      <c r="K1466" s="259"/>
      <c r="L1466" s="259"/>
      <c r="M1466" s="260"/>
      <c r="N1466" s="260"/>
      <c r="O1466" s="260"/>
      <c r="P1466" s="260"/>
      <c r="Q1466" s="259"/>
    </row>
    <row r="1467" spans="8:17" x14ac:dyDescent="0.2">
      <c r="H1467" s="187"/>
      <c r="K1467" s="259"/>
      <c r="L1467" s="259"/>
      <c r="M1467" s="260"/>
      <c r="N1467" s="260"/>
      <c r="O1467" s="260"/>
      <c r="P1467" s="260"/>
      <c r="Q1467" s="259"/>
    </row>
    <row r="1468" spans="8:17" x14ac:dyDescent="0.2">
      <c r="H1468" s="187"/>
      <c r="K1468" s="259"/>
      <c r="L1468" s="259"/>
      <c r="M1468" s="260"/>
      <c r="N1468" s="260"/>
      <c r="O1468" s="260"/>
      <c r="P1468" s="260"/>
      <c r="Q1468" s="259"/>
    </row>
    <row r="1469" spans="8:17" x14ac:dyDescent="0.2">
      <c r="H1469" s="187"/>
      <c r="K1469" s="259"/>
      <c r="L1469" s="259"/>
      <c r="M1469" s="260"/>
      <c r="N1469" s="260"/>
      <c r="O1469" s="260"/>
      <c r="P1469" s="260"/>
      <c r="Q1469" s="259"/>
    </row>
    <row r="1470" spans="8:17" x14ac:dyDescent="0.2">
      <c r="H1470" s="187"/>
      <c r="K1470" s="259"/>
      <c r="L1470" s="259"/>
      <c r="M1470" s="260"/>
      <c r="N1470" s="260"/>
      <c r="O1470" s="260"/>
      <c r="P1470" s="260"/>
      <c r="Q1470" s="259"/>
    </row>
    <row r="1471" spans="8:17" x14ac:dyDescent="0.2">
      <c r="H1471" s="187"/>
      <c r="K1471" s="259"/>
      <c r="L1471" s="259"/>
      <c r="M1471" s="260"/>
      <c r="N1471" s="260"/>
      <c r="O1471" s="260"/>
      <c r="P1471" s="260"/>
      <c r="Q1471" s="259"/>
    </row>
    <row r="1472" spans="8:17" x14ac:dyDescent="0.2">
      <c r="H1472" s="187"/>
      <c r="K1472" s="259"/>
      <c r="L1472" s="259"/>
      <c r="M1472" s="260"/>
      <c r="N1472" s="260"/>
      <c r="O1472" s="260"/>
      <c r="P1472" s="260"/>
      <c r="Q1472" s="259"/>
    </row>
    <row r="1473" spans="8:17" x14ac:dyDescent="0.2">
      <c r="H1473" s="187"/>
      <c r="K1473" s="259"/>
      <c r="L1473" s="259"/>
      <c r="M1473" s="260"/>
      <c r="N1473" s="260"/>
      <c r="O1473" s="260"/>
      <c r="P1473" s="260"/>
      <c r="Q1473" s="259"/>
    </row>
    <row r="1474" spans="8:17" x14ac:dyDescent="0.2">
      <c r="H1474" s="187"/>
      <c r="K1474" s="259"/>
      <c r="L1474" s="259"/>
      <c r="M1474" s="260"/>
      <c r="N1474" s="260"/>
      <c r="O1474" s="260"/>
      <c r="P1474" s="260"/>
      <c r="Q1474" s="259"/>
    </row>
    <row r="1475" spans="8:17" x14ac:dyDescent="0.2">
      <c r="H1475" s="187"/>
      <c r="K1475" s="259"/>
      <c r="L1475" s="259"/>
      <c r="M1475" s="260"/>
      <c r="N1475" s="260"/>
      <c r="O1475" s="260"/>
      <c r="P1475" s="260"/>
      <c r="Q1475" s="259"/>
    </row>
    <row r="1476" spans="8:17" x14ac:dyDescent="0.2">
      <c r="H1476" s="187"/>
      <c r="K1476" s="259"/>
      <c r="L1476" s="259"/>
      <c r="M1476" s="260"/>
      <c r="N1476" s="260"/>
      <c r="O1476" s="260"/>
      <c r="P1476" s="260"/>
      <c r="Q1476" s="259"/>
    </row>
    <row r="1477" spans="8:17" x14ac:dyDescent="0.2">
      <c r="H1477" s="187"/>
      <c r="K1477" s="259"/>
      <c r="L1477" s="259"/>
      <c r="M1477" s="260"/>
      <c r="N1477" s="260"/>
      <c r="O1477" s="260"/>
      <c r="P1477" s="260"/>
      <c r="Q1477" s="259"/>
    </row>
    <row r="1478" spans="8:17" x14ac:dyDescent="0.2">
      <c r="H1478" s="187"/>
      <c r="K1478" s="259"/>
      <c r="L1478" s="259"/>
      <c r="M1478" s="260"/>
      <c r="N1478" s="260"/>
      <c r="O1478" s="260"/>
      <c r="P1478" s="260"/>
      <c r="Q1478" s="259"/>
    </row>
    <row r="1479" spans="8:17" x14ac:dyDescent="0.2">
      <c r="H1479" s="187"/>
      <c r="K1479" s="259"/>
      <c r="L1479" s="259"/>
      <c r="M1479" s="260"/>
      <c r="N1479" s="260"/>
      <c r="O1479" s="260"/>
      <c r="P1479" s="260"/>
      <c r="Q1479" s="259"/>
    </row>
    <row r="1480" spans="8:17" x14ac:dyDescent="0.2">
      <c r="H1480" s="187"/>
      <c r="K1480" s="259"/>
      <c r="L1480" s="259"/>
      <c r="M1480" s="260"/>
      <c r="N1480" s="260"/>
      <c r="O1480" s="260"/>
      <c r="P1480" s="260"/>
      <c r="Q1480" s="259"/>
    </row>
    <row r="1481" spans="8:17" x14ac:dyDescent="0.2">
      <c r="H1481" s="187"/>
      <c r="K1481" s="259"/>
      <c r="L1481" s="259"/>
      <c r="M1481" s="260"/>
      <c r="N1481" s="260"/>
      <c r="O1481" s="260"/>
      <c r="P1481" s="260"/>
      <c r="Q1481" s="259"/>
    </row>
    <row r="1482" spans="8:17" x14ac:dyDescent="0.2">
      <c r="H1482" s="187"/>
      <c r="K1482" s="259"/>
      <c r="L1482" s="259"/>
      <c r="M1482" s="260"/>
      <c r="N1482" s="260"/>
      <c r="O1482" s="260"/>
      <c r="P1482" s="260"/>
      <c r="Q1482" s="259"/>
    </row>
    <row r="1483" spans="8:17" x14ac:dyDescent="0.2">
      <c r="H1483" s="187"/>
      <c r="K1483" s="259"/>
      <c r="L1483" s="259"/>
      <c r="M1483" s="260"/>
      <c r="N1483" s="260"/>
      <c r="O1483" s="260"/>
      <c r="P1483" s="260"/>
      <c r="Q1483" s="259"/>
    </row>
    <row r="1484" spans="8:17" x14ac:dyDescent="0.2">
      <c r="H1484" s="187"/>
      <c r="K1484" s="259"/>
      <c r="L1484" s="259"/>
      <c r="M1484" s="260"/>
      <c r="N1484" s="260"/>
      <c r="O1484" s="260"/>
      <c r="P1484" s="260"/>
      <c r="Q1484" s="259"/>
    </row>
    <row r="1485" spans="8:17" x14ac:dyDescent="0.2">
      <c r="H1485" s="187"/>
      <c r="K1485" s="259"/>
      <c r="L1485" s="259"/>
      <c r="M1485" s="260"/>
      <c r="N1485" s="260"/>
      <c r="O1485" s="260"/>
      <c r="P1485" s="260"/>
      <c r="Q1485" s="259"/>
    </row>
    <row r="1486" spans="8:17" x14ac:dyDescent="0.2">
      <c r="H1486" s="187"/>
      <c r="K1486" s="259"/>
      <c r="L1486" s="259"/>
      <c r="M1486" s="260"/>
      <c r="N1486" s="260"/>
      <c r="O1486" s="260"/>
      <c r="P1486" s="260"/>
      <c r="Q1486" s="259"/>
    </row>
    <row r="1487" spans="8:17" x14ac:dyDescent="0.2">
      <c r="H1487" s="187"/>
      <c r="K1487" s="259"/>
      <c r="L1487" s="259"/>
      <c r="M1487" s="260"/>
      <c r="N1487" s="260"/>
      <c r="O1487" s="260"/>
      <c r="P1487" s="260"/>
      <c r="Q1487" s="259"/>
    </row>
    <row r="1488" spans="8:17" x14ac:dyDescent="0.2">
      <c r="H1488" s="187"/>
      <c r="K1488" s="259"/>
      <c r="L1488" s="259"/>
      <c r="M1488" s="260"/>
      <c r="N1488" s="260"/>
      <c r="O1488" s="260"/>
      <c r="P1488" s="260"/>
      <c r="Q1488" s="259"/>
    </row>
    <row r="1489" spans="8:17" x14ac:dyDescent="0.2">
      <c r="H1489" s="187"/>
      <c r="K1489" s="259"/>
      <c r="L1489" s="259"/>
      <c r="M1489" s="260"/>
      <c r="N1489" s="260"/>
      <c r="O1489" s="260"/>
      <c r="P1489" s="260"/>
      <c r="Q1489" s="259"/>
    </row>
    <row r="1490" spans="8:17" x14ac:dyDescent="0.2">
      <c r="H1490" s="187"/>
      <c r="K1490" s="259"/>
      <c r="L1490" s="259"/>
      <c r="M1490" s="260"/>
      <c r="N1490" s="260"/>
      <c r="O1490" s="260"/>
      <c r="P1490" s="260"/>
      <c r="Q1490" s="259"/>
    </row>
    <row r="1491" spans="8:17" x14ac:dyDescent="0.2">
      <c r="H1491" s="187"/>
      <c r="K1491" s="259"/>
      <c r="L1491" s="259"/>
      <c r="M1491" s="260"/>
      <c r="N1491" s="260"/>
      <c r="O1491" s="260"/>
      <c r="P1491" s="260"/>
      <c r="Q1491" s="259"/>
    </row>
    <row r="1492" spans="8:17" x14ac:dyDescent="0.2">
      <c r="H1492" s="187"/>
      <c r="K1492" s="259"/>
      <c r="L1492" s="259"/>
      <c r="M1492" s="260"/>
      <c r="N1492" s="260"/>
      <c r="O1492" s="260"/>
      <c r="P1492" s="260"/>
      <c r="Q1492" s="259"/>
    </row>
    <row r="1493" spans="8:17" x14ac:dyDescent="0.2">
      <c r="H1493" s="187"/>
      <c r="K1493" s="259"/>
      <c r="L1493" s="259"/>
      <c r="M1493" s="260"/>
      <c r="N1493" s="260"/>
      <c r="O1493" s="260"/>
      <c r="P1493" s="260"/>
      <c r="Q1493" s="259"/>
    </row>
    <row r="1494" spans="8:17" x14ac:dyDescent="0.2">
      <c r="H1494" s="187"/>
      <c r="K1494" s="259"/>
      <c r="L1494" s="259"/>
      <c r="M1494" s="260"/>
      <c r="N1494" s="260"/>
      <c r="O1494" s="260"/>
      <c r="P1494" s="260"/>
      <c r="Q1494" s="259"/>
    </row>
    <row r="1495" spans="8:17" x14ac:dyDescent="0.2">
      <c r="H1495" s="187"/>
      <c r="K1495" s="259"/>
      <c r="L1495" s="259"/>
      <c r="M1495" s="260"/>
      <c r="N1495" s="260"/>
      <c r="O1495" s="260"/>
      <c r="P1495" s="260"/>
      <c r="Q1495" s="259"/>
    </row>
    <row r="1496" spans="8:17" x14ac:dyDescent="0.2">
      <c r="H1496" s="187"/>
      <c r="K1496" s="259"/>
      <c r="L1496" s="259"/>
      <c r="M1496" s="260"/>
      <c r="N1496" s="260"/>
      <c r="O1496" s="260"/>
      <c r="P1496" s="260"/>
      <c r="Q1496" s="259"/>
    </row>
    <row r="1497" spans="8:17" x14ac:dyDescent="0.2">
      <c r="H1497" s="187"/>
      <c r="K1497" s="259"/>
      <c r="L1497" s="259"/>
      <c r="M1497" s="260"/>
      <c r="N1497" s="260"/>
      <c r="O1497" s="260"/>
      <c r="P1497" s="260"/>
      <c r="Q1497" s="259"/>
    </row>
    <row r="1498" spans="8:17" x14ac:dyDescent="0.2">
      <c r="H1498" s="187"/>
      <c r="K1498" s="259"/>
      <c r="L1498" s="259"/>
      <c r="M1498" s="260"/>
      <c r="N1498" s="260"/>
      <c r="O1498" s="260"/>
      <c r="P1498" s="260"/>
      <c r="Q1498" s="259"/>
    </row>
    <row r="1499" spans="8:17" x14ac:dyDescent="0.2">
      <c r="H1499" s="187"/>
      <c r="K1499" s="259"/>
      <c r="L1499" s="259"/>
      <c r="M1499" s="260"/>
      <c r="N1499" s="260"/>
      <c r="O1499" s="260"/>
      <c r="P1499" s="260"/>
      <c r="Q1499" s="259"/>
    </row>
    <row r="1500" spans="8:17" x14ac:dyDescent="0.2">
      <c r="H1500" s="187"/>
      <c r="K1500" s="259"/>
      <c r="L1500" s="259"/>
      <c r="M1500" s="260"/>
      <c r="N1500" s="260"/>
      <c r="O1500" s="260"/>
      <c r="P1500" s="260"/>
      <c r="Q1500" s="259"/>
    </row>
    <row r="1501" spans="8:17" x14ac:dyDescent="0.2">
      <c r="H1501" s="187"/>
      <c r="K1501" s="259"/>
      <c r="L1501" s="259"/>
      <c r="M1501" s="260"/>
      <c r="N1501" s="260"/>
      <c r="O1501" s="260"/>
      <c r="P1501" s="260"/>
      <c r="Q1501" s="259"/>
    </row>
    <row r="1502" spans="8:17" x14ac:dyDescent="0.2">
      <c r="H1502" s="187"/>
      <c r="K1502" s="259"/>
      <c r="L1502" s="259"/>
      <c r="M1502" s="260"/>
      <c r="N1502" s="260"/>
      <c r="O1502" s="260"/>
      <c r="P1502" s="260"/>
      <c r="Q1502" s="259"/>
    </row>
    <row r="1503" spans="8:17" x14ac:dyDescent="0.2">
      <c r="H1503" s="187"/>
      <c r="K1503" s="259"/>
      <c r="L1503" s="259"/>
      <c r="M1503" s="260"/>
      <c r="N1503" s="260"/>
      <c r="O1503" s="260"/>
      <c r="P1503" s="260"/>
      <c r="Q1503" s="259"/>
    </row>
    <row r="1504" spans="8:17" x14ac:dyDescent="0.2">
      <c r="H1504" s="187"/>
      <c r="K1504" s="259"/>
      <c r="L1504" s="259"/>
      <c r="M1504" s="260"/>
      <c r="N1504" s="260"/>
      <c r="O1504" s="260"/>
      <c r="P1504" s="260"/>
      <c r="Q1504" s="259"/>
    </row>
    <row r="1505" spans="8:17" x14ac:dyDescent="0.2">
      <c r="H1505" s="187"/>
      <c r="K1505" s="259"/>
      <c r="L1505" s="259"/>
      <c r="M1505" s="260"/>
      <c r="N1505" s="260"/>
      <c r="O1505" s="260"/>
      <c r="P1505" s="260"/>
      <c r="Q1505" s="259"/>
    </row>
    <row r="1506" spans="8:17" x14ac:dyDescent="0.2">
      <c r="H1506" s="187"/>
      <c r="K1506" s="259"/>
      <c r="L1506" s="259"/>
      <c r="M1506" s="260"/>
      <c r="N1506" s="260"/>
      <c r="O1506" s="260"/>
      <c r="P1506" s="260"/>
      <c r="Q1506" s="259"/>
    </row>
    <row r="1507" spans="8:17" x14ac:dyDescent="0.2">
      <c r="H1507" s="187"/>
      <c r="K1507" s="259"/>
      <c r="L1507" s="259"/>
      <c r="M1507" s="260"/>
      <c r="N1507" s="260"/>
      <c r="O1507" s="260"/>
      <c r="P1507" s="260"/>
      <c r="Q1507" s="259"/>
    </row>
    <row r="1508" spans="8:17" x14ac:dyDescent="0.2">
      <c r="H1508" s="187"/>
      <c r="K1508" s="259"/>
      <c r="L1508" s="259"/>
      <c r="M1508" s="260"/>
      <c r="N1508" s="260"/>
      <c r="O1508" s="260"/>
      <c r="P1508" s="260"/>
      <c r="Q1508" s="259"/>
    </row>
    <row r="1509" spans="8:17" x14ac:dyDescent="0.2">
      <c r="H1509" s="187"/>
      <c r="K1509" s="259"/>
      <c r="L1509" s="259"/>
      <c r="M1509" s="260"/>
      <c r="N1509" s="260"/>
      <c r="O1509" s="260"/>
      <c r="P1509" s="260"/>
      <c r="Q1509" s="259"/>
    </row>
    <row r="1510" spans="8:17" x14ac:dyDescent="0.2">
      <c r="H1510" s="187"/>
      <c r="K1510" s="259"/>
      <c r="L1510" s="259"/>
      <c r="M1510" s="260"/>
      <c r="N1510" s="260"/>
      <c r="O1510" s="260"/>
      <c r="P1510" s="260"/>
      <c r="Q1510" s="259"/>
    </row>
    <row r="1511" spans="8:17" x14ac:dyDescent="0.2">
      <c r="H1511" s="187"/>
      <c r="K1511" s="259"/>
      <c r="L1511" s="259"/>
      <c r="M1511" s="260"/>
      <c r="N1511" s="260"/>
      <c r="O1511" s="260"/>
      <c r="P1511" s="260"/>
      <c r="Q1511" s="259"/>
    </row>
    <row r="1512" spans="8:17" x14ac:dyDescent="0.2">
      <c r="H1512" s="187"/>
      <c r="K1512" s="259"/>
      <c r="L1512" s="259"/>
      <c r="M1512" s="260"/>
      <c r="N1512" s="260"/>
      <c r="O1512" s="260"/>
      <c r="P1512" s="260"/>
      <c r="Q1512" s="259"/>
    </row>
    <row r="1513" spans="8:17" x14ac:dyDescent="0.2">
      <c r="H1513" s="187"/>
      <c r="K1513" s="259"/>
      <c r="L1513" s="259"/>
      <c r="M1513" s="260"/>
      <c r="N1513" s="260"/>
      <c r="O1513" s="260"/>
      <c r="P1513" s="260"/>
      <c r="Q1513" s="259"/>
    </row>
    <row r="1514" spans="8:17" x14ac:dyDescent="0.2">
      <c r="H1514" s="187"/>
      <c r="K1514" s="259"/>
      <c r="L1514" s="259"/>
      <c r="M1514" s="260"/>
      <c r="N1514" s="260"/>
      <c r="O1514" s="260"/>
      <c r="P1514" s="260"/>
      <c r="Q1514" s="259"/>
    </row>
    <row r="1515" spans="8:17" x14ac:dyDescent="0.2">
      <c r="H1515" s="187"/>
      <c r="K1515" s="259"/>
      <c r="L1515" s="259"/>
      <c r="M1515" s="260"/>
      <c r="N1515" s="260"/>
      <c r="O1515" s="260"/>
      <c r="P1515" s="260"/>
      <c r="Q1515" s="259"/>
    </row>
    <row r="1516" spans="8:17" x14ac:dyDescent="0.2">
      <c r="H1516" s="187"/>
      <c r="K1516" s="259"/>
      <c r="L1516" s="259"/>
      <c r="M1516" s="260"/>
      <c r="N1516" s="260"/>
      <c r="O1516" s="260"/>
      <c r="P1516" s="260"/>
      <c r="Q1516" s="259"/>
    </row>
    <row r="1517" spans="8:17" x14ac:dyDescent="0.2">
      <c r="H1517" s="187"/>
      <c r="K1517" s="259"/>
      <c r="L1517" s="259"/>
      <c r="M1517" s="260"/>
      <c r="N1517" s="260"/>
      <c r="O1517" s="260"/>
      <c r="P1517" s="260"/>
      <c r="Q1517" s="259"/>
    </row>
    <row r="1518" spans="8:17" x14ac:dyDescent="0.2">
      <c r="H1518" s="187"/>
      <c r="K1518" s="259"/>
      <c r="L1518" s="259"/>
      <c r="M1518" s="260"/>
      <c r="N1518" s="260"/>
      <c r="O1518" s="260"/>
      <c r="P1518" s="260"/>
      <c r="Q1518" s="259"/>
    </row>
    <row r="1519" spans="8:17" x14ac:dyDescent="0.2">
      <c r="H1519" s="187"/>
      <c r="K1519" s="259"/>
      <c r="L1519" s="259"/>
      <c r="M1519" s="260"/>
      <c r="N1519" s="260"/>
      <c r="O1519" s="260"/>
      <c r="P1519" s="260"/>
      <c r="Q1519" s="259"/>
    </row>
    <row r="1520" spans="8:17" x14ac:dyDescent="0.2">
      <c r="H1520" s="187"/>
      <c r="K1520" s="259"/>
      <c r="L1520" s="259"/>
      <c r="M1520" s="260"/>
      <c r="N1520" s="260"/>
      <c r="O1520" s="260"/>
      <c r="P1520" s="260"/>
      <c r="Q1520" s="259"/>
    </row>
    <row r="1521" spans="8:17" x14ac:dyDescent="0.2">
      <c r="H1521" s="187"/>
      <c r="K1521" s="259"/>
      <c r="L1521" s="259"/>
      <c r="M1521" s="260"/>
      <c r="N1521" s="260"/>
      <c r="O1521" s="260"/>
      <c r="P1521" s="260"/>
      <c r="Q1521" s="259"/>
    </row>
    <row r="1522" spans="8:17" x14ac:dyDescent="0.2">
      <c r="H1522" s="187"/>
      <c r="K1522" s="259"/>
      <c r="L1522" s="259"/>
      <c r="M1522" s="260"/>
      <c r="N1522" s="260"/>
      <c r="O1522" s="260"/>
      <c r="P1522" s="260"/>
      <c r="Q1522" s="259"/>
    </row>
    <row r="1523" spans="8:17" x14ac:dyDescent="0.2">
      <c r="H1523" s="187"/>
      <c r="K1523" s="259"/>
      <c r="L1523" s="259"/>
      <c r="M1523" s="260"/>
      <c r="N1523" s="260"/>
      <c r="O1523" s="260"/>
      <c r="P1523" s="260"/>
      <c r="Q1523" s="259"/>
    </row>
    <row r="1524" spans="8:17" x14ac:dyDescent="0.2">
      <c r="H1524" s="187"/>
      <c r="K1524" s="259"/>
      <c r="L1524" s="259"/>
      <c r="M1524" s="260"/>
      <c r="N1524" s="260"/>
      <c r="O1524" s="260"/>
      <c r="P1524" s="260"/>
      <c r="Q1524" s="259"/>
    </row>
    <row r="1525" spans="8:17" x14ac:dyDescent="0.2">
      <c r="H1525" s="187"/>
      <c r="K1525" s="259"/>
      <c r="L1525" s="259"/>
      <c r="M1525" s="260"/>
      <c r="N1525" s="260"/>
      <c r="O1525" s="260"/>
      <c r="P1525" s="260"/>
      <c r="Q1525" s="259"/>
    </row>
    <row r="1526" spans="8:17" x14ac:dyDescent="0.2">
      <c r="H1526" s="187"/>
      <c r="K1526" s="259"/>
      <c r="L1526" s="259"/>
      <c r="M1526" s="260"/>
      <c r="N1526" s="260"/>
      <c r="O1526" s="260"/>
      <c r="P1526" s="260"/>
      <c r="Q1526" s="259"/>
    </row>
    <row r="1527" spans="8:17" x14ac:dyDescent="0.2">
      <c r="H1527" s="187"/>
      <c r="K1527" s="259"/>
      <c r="L1527" s="259"/>
      <c r="M1527" s="260"/>
      <c r="N1527" s="260"/>
      <c r="O1527" s="260"/>
      <c r="P1527" s="260"/>
      <c r="Q1527" s="259"/>
    </row>
    <row r="1528" spans="8:17" x14ac:dyDescent="0.2">
      <c r="H1528" s="187"/>
      <c r="K1528" s="259"/>
      <c r="L1528" s="259"/>
      <c r="M1528" s="260"/>
      <c r="N1528" s="260"/>
      <c r="O1528" s="260"/>
      <c r="P1528" s="260"/>
      <c r="Q1528" s="259"/>
    </row>
    <row r="1529" spans="8:17" x14ac:dyDescent="0.2">
      <c r="H1529" s="187"/>
      <c r="K1529" s="259"/>
      <c r="L1529" s="259"/>
      <c r="M1529" s="260"/>
      <c r="N1529" s="260"/>
      <c r="O1529" s="260"/>
      <c r="P1529" s="260"/>
      <c r="Q1529" s="259"/>
    </row>
    <row r="1530" spans="8:17" x14ac:dyDescent="0.2">
      <c r="H1530" s="187"/>
      <c r="K1530" s="259"/>
      <c r="L1530" s="259"/>
      <c r="M1530" s="260"/>
      <c r="N1530" s="260"/>
      <c r="O1530" s="260"/>
      <c r="P1530" s="260"/>
      <c r="Q1530" s="259"/>
    </row>
    <row r="1531" spans="8:17" x14ac:dyDescent="0.2">
      <c r="H1531" s="187"/>
      <c r="K1531" s="259"/>
      <c r="L1531" s="259"/>
      <c r="M1531" s="260"/>
      <c r="N1531" s="260"/>
      <c r="O1531" s="260"/>
      <c r="P1531" s="260"/>
      <c r="Q1531" s="259"/>
    </row>
    <row r="1532" spans="8:17" x14ac:dyDescent="0.2">
      <c r="H1532" s="187"/>
      <c r="K1532" s="259"/>
      <c r="L1532" s="259"/>
      <c r="M1532" s="260"/>
      <c r="N1532" s="260"/>
      <c r="O1532" s="260"/>
      <c r="P1532" s="260"/>
      <c r="Q1532" s="259"/>
    </row>
    <row r="1533" spans="8:17" x14ac:dyDescent="0.2">
      <c r="H1533" s="187"/>
      <c r="K1533" s="259"/>
      <c r="L1533" s="259"/>
      <c r="M1533" s="260"/>
      <c r="N1533" s="260"/>
      <c r="O1533" s="260"/>
      <c r="P1533" s="260"/>
      <c r="Q1533" s="259"/>
    </row>
    <row r="1534" spans="8:17" x14ac:dyDescent="0.2">
      <c r="H1534" s="187"/>
      <c r="K1534" s="259"/>
      <c r="L1534" s="259"/>
      <c r="M1534" s="260"/>
      <c r="N1534" s="260"/>
      <c r="O1534" s="260"/>
      <c r="P1534" s="260"/>
      <c r="Q1534" s="259"/>
    </row>
    <row r="1535" spans="8:17" x14ac:dyDescent="0.2">
      <c r="H1535" s="187"/>
      <c r="K1535" s="259"/>
      <c r="L1535" s="259"/>
      <c r="M1535" s="260"/>
      <c r="N1535" s="260"/>
      <c r="O1535" s="260"/>
      <c r="P1535" s="260"/>
      <c r="Q1535" s="259"/>
    </row>
    <row r="1536" spans="8:17" x14ac:dyDescent="0.2">
      <c r="H1536" s="187"/>
      <c r="K1536" s="259"/>
      <c r="L1536" s="259"/>
      <c r="M1536" s="260"/>
      <c r="N1536" s="260"/>
      <c r="O1536" s="260"/>
      <c r="P1536" s="260"/>
      <c r="Q1536" s="259"/>
    </row>
    <row r="1537" spans="8:17" x14ac:dyDescent="0.2">
      <c r="H1537" s="187"/>
      <c r="K1537" s="259"/>
      <c r="L1537" s="259"/>
      <c r="M1537" s="260"/>
      <c r="N1537" s="260"/>
      <c r="O1537" s="260"/>
      <c r="P1537" s="260"/>
      <c r="Q1537" s="259"/>
    </row>
    <row r="1538" spans="8:17" x14ac:dyDescent="0.2">
      <c r="H1538" s="187"/>
      <c r="K1538" s="259"/>
      <c r="L1538" s="259"/>
      <c r="M1538" s="260"/>
      <c r="N1538" s="260"/>
      <c r="O1538" s="260"/>
      <c r="P1538" s="260"/>
      <c r="Q1538" s="259"/>
    </row>
    <row r="1539" spans="8:17" x14ac:dyDescent="0.2">
      <c r="H1539" s="187"/>
      <c r="K1539" s="259"/>
      <c r="L1539" s="259"/>
      <c r="M1539" s="260"/>
      <c r="N1539" s="260"/>
      <c r="O1539" s="260"/>
      <c r="P1539" s="260"/>
      <c r="Q1539" s="259"/>
    </row>
    <row r="1540" spans="8:17" x14ac:dyDescent="0.2">
      <c r="H1540" s="187"/>
      <c r="K1540" s="259"/>
      <c r="L1540" s="259"/>
      <c r="M1540" s="260"/>
      <c r="N1540" s="260"/>
      <c r="O1540" s="260"/>
      <c r="P1540" s="260"/>
      <c r="Q1540" s="259"/>
    </row>
    <row r="1541" spans="8:17" x14ac:dyDescent="0.2">
      <c r="H1541" s="187"/>
      <c r="K1541" s="259"/>
      <c r="L1541" s="259"/>
      <c r="M1541" s="260"/>
      <c r="N1541" s="260"/>
      <c r="O1541" s="260"/>
      <c r="P1541" s="260"/>
      <c r="Q1541" s="259"/>
    </row>
    <row r="1542" spans="8:17" x14ac:dyDescent="0.2">
      <c r="H1542" s="187"/>
      <c r="K1542" s="259"/>
      <c r="L1542" s="259"/>
      <c r="M1542" s="260"/>
      <c r="N1542" s="260"/>
      <c r="O1542" s="260"/>
      <c r="P1542" s="260"/>
      <c r="Q1542" s="259"/>
    </row>
    <row r="1543" spans="8:17" x14ac:dyDescent="0.2">
      <c r="H1543" s="187"/>
      <c r="K1543" s="259"/>
      <c r="L1543" s="259"/>
      <c r="M1543" s="260"/>
      <c r="N1543" s="260"/>
      <c r="O1543" s="260"/>
      <c r="P1543" s="260"/>
      <c r="Q1543" s="259"/>
    </row>
    <row r="1544" spans="8:17" x14ac:dyDescent="0.2">
      <c r="H1544" s="187"/>
      <c r="K1544" s="259"/>
      <c r="L1544" s="259"/>
      <c r="M1544" s="260"/>
      <c r="N1544" s="260"/>
      <c r="O1544" s="260"/>
      <c r="P1544" s="260"/>
      <c r="Q1544" s="259"/>
    </row>
    <row r="1545" spans="8:17" x14ac:dyDescent="0.2">
      <c r="H1545" s="187"/>
      <c r="K1545" s="259"/>
      <c r="L1545" s="259"/>
      <c r="M1545" s="260"/>
      <c r="N1545" s="260"/>
      <c r="O1545" s="260"/>
      <c r="P1545" s="260"/>
      <c r="Q1545" s="259"/>
    </row>
    <row r="1546" spans="8:17" x14ac:dyDescent="0.2">
      <c r="H1546" s="187"/>
      <c r="K1546" s="259"/>
      <c r="L1546" s="259"/>
      <c r="M1546" s="260"/>
      <c r="N1546" s="260"/>
      <c r="O1546" s="260"/>
      <c r="P1546" s="260"/>
      <c r="Q1546" s="259"/>
    </row>
    <row r="1547" spans="8:17" x14ac:dyDescent="0.2">
      <c r="H1547" s="187"/>
      <c r="K1547" s="259"/>
      <c r="L1547" s="259"/>
      <c r="M1547" s="260"/>
      <c r="N1547" s="260"/>
      <c r="O1547" s="260"/>
      <c r="P1547" s="260"/>
      <c r="Q1547" s="259"/>
    </row>
    <row r="1548" spans="8:17" x14ac:dyDescent="0.2">
      <c r="H1548" s="187"/>
      <c r="K1548" s="259"/>
      <c r="L1548" s="259"/>
      <c r="M1548" s="260"/>
      <c r="N1548" s="260"/>
      <c r="O1548" s="260"/>
      <c r="P1548" s="260"/>
      <c r="Q1548" s="259"/>
    </row>
    <row r="1549" spans="8:17" x14ac:dyDescent="0.2">
      <c r="H1549" s="187"/>
      <c r="K1549" s="259"/>
      <c r="L1549" s="259"/>
      <c r="M1549" s="260"/>
      <c r="N1549" s="260"/>
      <c r="O1549" s="260"/>
      <c r="P1549" s="260"/>
      <c r="Q1549" s="259"/>
    </row>
    <row r="1550" spans="8:17" x14ac:dyDescent="0.2">
      <c r="H1550" s="187"/>
      <c r="K1550" s="259"/>
      <c r="L1550" s="259"/>
      <c r="M1550" s="260"/>
      <c r="N1550" s="260"/>
      <c r="O1550" s="260"/>
      <c r="P1550" s="260"/>
      <c r="Q1550" s="259"/>
    </row>
    <row r="1551" spans="8:17" x14ac:dyDescent="0.2">
      <c r="H1551" s="187"/>
      <c r="K1551" s="259"/>
      <c r="L1551" s="259"/>
      <c r="M1551" s="260"/>
      <c r="N1551" s="260"/>
      <c r="O1551" s="260"/>
      <c r="P1551" s="260"/>
      <c r="Q1551" s="259"/>
    </row>
    <row r="1552" spans="8:17" x14ac:dyDescent="0.2">
      <c r="H1552" s="187"/>
      <c r="K1552" s="259"/>
      <c r="L1552" s="259"/>
      <c r="M1552" s="260"/>
      <c r="N1552" s="260"/>
      <c r="O1552" s="260"/>
      <c r="P1552" s="260"/>
      <c r="Q1552" s="259"/>
    </row>
    <row r="1553" spans="8:17" x14ac:dyDescent="0.2">
      <c r="H1553" s="187"/>
      <c r="K1553" s="259"/>
      <c r="L1553" s="259"/>
      <c r="M1553" s="260"/>
      <c r="N1553" s="260"/>
      <c r="O1553" s="260"/>
      <c r="P1553" s="260"/>
      <c r="Q1553" s="259"/>
    </row>
    <row r="1554" spans="8:17" x14ac:dyDescent="0.2">
      <c r="H1554" s="187"/>
      <c r="K1554" s="259"/>
      <c r="L1554" s="259"/>
      <c r="M1554" s="260"/>
      <c r="N1554" s="260"/>
      <c r="O1554" s="260"/>
      <c r="P1554" s="260"/>
      <c r="Q1554" s="259"/>
    </row>
    <row r="1555" spans="8:17" x14ac:dyDescent="0.2">
      <c r="H1555" s="187"/>
      <c r="K1555" s="259"/>
      <c r="L1555" s="259"/>
      <c r="M1555" s="260"/>
      <c r="N1555" s="260"/>
      <c r="O1555" s="260"/>
      <c r="P1555" s="260"/>
      <c r="Q1555" s="259"/>
    </row>
    <row r="1556" spans="8:17" x14ac:dyDescent="0.2">
      <c r="H1556" s="187"/>
      <c r="K1556" s="259"/>
      <c r="L1556" s="259"/>
      <c r="M1556" s="260"/>
      <c r="N1556" s="260"/>
      <c r="O1556" s="260"/>
      <c r="P1556" s="260"/>
      <c r="Q1556" s="259"/>
    </row>
    <row r="1557" spans="8:17" x14ac:dyDescent="0.2">
      <c r="H1557" s="187"/>
      <c r="K1557" s="259"/>
      <c r="L1557" s="259"/>
      <c r="M1557" s="260"/>
      <c r="N1557" s="260"/>
      <c r="O1557" s="260"/>
      <c r="P1557" s="260"/>
      <c r="Q1557" s="259"/>
    </row>
    <row r="1558" spans="8:17" x14ac:dyDescent="0.2">
      <c r="H1558" s="187"/>
      <c r="K1558" s="259"/>
      <c r="L1558" s="259"/>
      <c r="M1558" s="260"/>
      <c r="N1558" s="260"/>
      <c r="O1558" s="260"/>
      <c r="P1558" s="260"/>
      <c r="Q1558" s="259"/>
    </row>
    <row r="1559" spans="8:17" x14ac:dyDescent="0.2">
      <c r="H1559" s="187"/>
      <c r="K1559" s="259"/>
      <c r="L1559" s="259"/>
      <c r="M1559" s="260"/>
      <c r="N1559" s="260"/>
      <c r="O1559" s="260"/>
      <c r="P1559" s="260"/>
      <c r="Q1559" s="259"/>
    </row>
    <row r="1560" spans="8:17" x14ac:dyDescent="0.2">
      <c r="H1560" s="187"/>
      <c r="K1560" s="259"/>
      <c r="L1560" s="259"/>
      <c r="M1560" s="260"/>
      <c r="N1560" s="260"/>
      <c r="O1560" s="260"/>
      <c r="P1560" s="260"/>
      <c r="Q1560" s="259"/>
    </row>
    <row r="1561" spans="8:17" x14ac:dyDescent="0.2">
      <c r="H1561" s="187"/>
      <c r="K1561" s="259"/>
      <c r="L1561" s="259"/>
      <c r="M1561" s="260"/>
      <c r="N1561" s="260"/>
      <c r="O1561" s="260"/>
      <c r="P1561" s="260"/>
      <c r="Q1561" s="259"/>
    </row>
    <row r="1562" spans="8:17" x14ac:dyDescent="0.2">
      <c r="H1562" s="187"/>
      <c r="K1562" s="259"/>
      <c r="L1562" s="259"/>
      <c r="M1562" s="260"/>
      <c r="N1562" s="260"/>
      <c r="O1562" s="260"/>
      <c r="P1562" s="260"/>
      <c r="Q1562" s="259"/>
    </row>
    <row r="1563" spans="8:17" x14ac:dyDescent="0.2">
      <c r="H1563" s="187"/>
      <c r="K1563" s="259"/>
      <c r="L1563" s="259"/>
      <c r="M1563" s="260"/>
      <c r="N1563" s="260"/>
      <c r="O1563" s="260"/>
      <c r="P1563" s="260"/>
      <c r="Q1563" s="259"/>
    </row>
    <row r="1564" spans="8:17" x14ac:dyDescent="0.2">
      <c r="H1564" s="187"/>
      <c r="K1564" s="259"/>
      <c r="L1564" s="259"/>
      <c r="M1564" s="260"/>
      <c r="N1564" s="260"/>
      <c r="O1564" s="260"/>
      <c r="P1564" s="260"/>
      <c r="Q1564" s="259"/>
    </row>
    <row r="1565" spans="8:17" x14ac:dyDescent="0.2">
      <c r="H1565" s="187"/>
      <c r="K1565" s="259"/>
      <c r="L1565" s="259"/>
      <c r="M1565" s="260"/>
      <c r="N1565" s="260"/>
      <c r="O1565" s="260"/>
      <c r="P1565" s="260"/>
      <c r="Q1565" s="259"/>
    </row>
    <row r="1566" spans="8:17" x14ac:dyDescent="0.2">
      <c r="H1566" s="187"/>
      <c r="K1566" s="259"/>
      <c r="L1566" s="259"/>
      <c r="M1566" s="260"/>
      <c r="N1566" s="260"/>
      <c r="O1566" s="260"/>
      <c r="P1566" s="260"/>
      <c r="Q1566" s="259"/>
    </row>
    <row r="1567" spans="8:17" x14ac:dyDescent="0.2">
      <c r="H1567" s="187"/>
      <c r="K1567" s="259"/>
      <c r="L1567" s="259"/>
      <c r="M1567" s="260"/>
      <c r="N1567" s="260"/>
      <c r="O1567" s="260"/>
      <c r="P1567" s="260"/>
      <c r="Q1567" s="259"/>
    </row>
    <row r="1568" spans="8:17" x14ac:dyDescent="0.2">
      <c r="H1568" s="187"/>
      <c r="K1568" s="259"/>
      <c r="L1568" s="259"/>
      <c r="M1568" s="260"/>
      <c r="N1568" s="260"/>
      <c r="O1568" s="260"/>
      <c r="P1568" s="260"/>
      <c r="Q1568" s="259"/>
    </row>
    <row r="1569" spans="8:17" x14ac:dyDescent="0.2">
      <c r="H1569" s="187"/>
      <c r="K1569" s="259"/>
      <c r="L1569" s="259"/>
      <c r="M1569" s="260"/>
      <c r="N1569" s="260"/>
      <c r="O1569" s="260"/>
      <c r="P1569" s="260"/>
      <c r="Q1569" s="259"/>
    </row>
    <row r="1570" spans="8:17" x14ac:dyDescent="0.2">
      <c r="H1570" s="187"/>
      <c r="K1570" s="259"/>
      <c r="L1570" s="259"/>
      <c r="M1570" s="260"/>
      <c r="N1570" s="260"/>
      <c r="O1570" s="260"/>
      <c r="P1570" s="260"/>
      <c r="Q1570" s="259"/>
    </row>
    <row r="1571" spans="8:17" x14ac:dyDescent="0.2">
      <c r="H1571" s="187"/>
      <c r="K1571" s="259"/>
      <c r="L1571" s="259"/>
      <c r="M1571" s="260"/>
      <c r="N1571" s="260"/>
      <c r="O1571" s="260"/>
      <c r="P1571" s="260"/>
      <c r="Q1571" s="259"/>
    </row>
    <row r="1572" spans="8:17" x14ac:dyDescent="0.2">
      <c r="H1572" s="187"/>
      <c r="K1572" s="259"/>
      <c r="L1572" s="259"/>
      <c r="M1572" s="260"/>
      <c r="N1572" s="260"/>
      <c r="O1572" s="260"/>
      <c r="P1572" s="260"/>
      <c r="Q1572" s="259"/>
    </row>
    <row r="1573" spans="8:17" x14ac:dyDescent="0.2">
      <c r="H1573" s="187"/>
      <c r="K1573" s="259"/>
      <c r="L1573" s="259"/>
      <c r="M1573" s="260"/>
      <c r="N1573" s="260"/>
      <c r="O1573" s="260"/>
      <c r="P1573" s="260"/>
      <c r="Q1573" s="259"/>
    </row>
    <row r="1574" spans="8:17" x14ac:dyDescent="0.2">
      <c r="H1574" s="187"/>
      <c r="K1574" s="259"/>
      <c r="L1574" s="259"/>
      <c r="M1574" s="260"/>
      <c r="N1574" s="260"/>
      <c r="O1574" s="260"/>
      <c r="P1574" s="260"/>
      <c r="Q1574" s="259"/>
    </row>
    <row r="1575" spans="8:17" x14ac:dyDescent="0.2">
      <c r="H1575" s="187"/>
      <c r="K1575" s="259"/>
      <c r="L1575" s="259"/>
      <c r="M1575" s="260"/>
      <c r="N1575" s="260"/>
      <c r="O1575" s="260"/>
      <c r="P1575" s="260"/>
      <c r="Q1575" s="259"/>
    </row>
    <row r="1576" spans="8:17" x14ac:dyDescent="0.2">
      <c r="H1576" s="187"/>
      <c r="K1576" s="259"/>
      <c r="L1576" s="259"/>
      <c r="M1576" s="260"/>
      <c r="N1576" s="260"/>
      <c r="O1576" s="260"/>
      <c r="P1576" s="260"/>
      <c r="Q1576" s="259"/>
    </row>
    <row r="1577" spans="8:17" x14ac:dyDescent="0.2">
      <c r="H1577" s="187"/>
      <c r="K1577" s="259"/>
      <c r="L1577" s="259"/>
      <c r="M1577" s="260"/>
      <c r="N1577" s="260"/>
      <c r="O1577" s="260"/>
      <c r="P1577" s="260"/>
      <c r="Q1577" s="259"/>
    </row>
    <row r="1578" spans="8:17" x14ac:dyDescent="0.2">
      <c r="H1578" s="187"/>
      <c r="K1578" s="259"/>
      <c r="L1578" s="259"/>
      <c r="M1578" s="260"/>
      <c r="N1578" s="260"/>
      <c r="O1578" s="260"/>
      <c r="P1578" s="260"/>
      <c r="Q1578" s="259"/>
    </row>
    <row r="1579" spans="8:17" x14ac:dyDescent="0.2">
      <c r="H1579" s="187"/>
      <c r="K1579" s="259"/>
      <c r="L1579" s="259"/>
      <c r="M1579" s="260"/>
      <c r="N1579" s="260"/>
      <c r="O1579" s="260"/>
      <c r="P1579" s="260"/>
      <c r="Q1579" s="259"/>
    </row>
    <row r="1580" spans="8:17" x14ac:dyDescent="0.2">
      <c r="H1580" s="187"/>
      <c r="K1580" s="259"/>
      <c r="L1580" s="259"/>
      <c r="M1580" s="260"/>
      <c r="N1580" s="260"/>
      <c r="O1580" s="260"/>
      <c r="P1580" s="260"/>
      <c r="Q1580" s="259"/>
    </row>
    <row r="1581" spans="8:17" x14ac:dyDescent="0.2">
      <c r="H1581" s="187"/>
      <c r="K1581" s="259"/>
      <c r="L1581" s="259"/>
      <c r="M1581" s="260"/>
      <c r="N1581" s="260"/>
      <c r="O1581" s="260"/>
      <c r="P1581" s="260"/>
      <c r="Q1581" s="259"/>
    </row>
    <row r="1582" spans="8:17" x14ac:dyDescent="0.2">
      <c r="H1582" s="187"/>
      <c r="K1582" s="259"/>
      <c r="L1582" s="259"/>
      <c r="M1582" s="260"/>
      <c r="N1582" s="260"/>
      <c r="O1582" s="260"/>
      <c r="P1582" s="260"/>
      <c r="Q1582" s="259"/>
    </row>
    <row r="1583" spans="8:17" x14ac:dyDescent="0.2">
      <c r="H1583" s="187"/>
      <c r="K1583" s="259"/>
      <c r="L1583" s="259"/>
      <c r="M1583" s="260"/>
      <c r="N1583" s="260"/>
      <c r="O1583" s="260"/>
      <c r="P1583" s="260"/>
      <c r="Q1583" s="259"/>
    </row>
    <row r="1584" spans="8:17" x14ac:dyDescent="0.2">
      <c r="H1584" s="187"/>
      <c r="K1584" s="259"/>
      <c r="L1584" s="259"/>
      <c r="M1584" s="260"/>
      <c r="N1584" s="260"/>
      <c r="O1584" s="260"/>
      <c r="P1584" s="260"/>
      <c r="Q1584" s="259"/>
    </row>
    <row r="1585" spans="8:17" x14ac:dyDescent="0.2">
      <c r="H1585" s="187"/>
      <c r="K1585" s="259"/>
      <c r="L1585" s="259"/>
      <c r="M1585" s="260"/>
      <c r="N1585" s="260"/>
      <c r="O1585" s="260"/>
      <c r="P1585" s="260"/>
      <c r="Q1585" s="259"/>
    </row>
    <row r="1586" spans="8:17" x14ac:dyDescent="0.2">
      <c r="H1586" s="187"/>
      <c r="K1586" s="259"/>
      <c r="L1586" s="259"/>
      <c r="M1586" s="260"/>
      <c r="N1586" s="260"/>
      <c r="O1586" s="260"/>
      <c r="P1586" s="260"/>
      <c r="Q1586" s="259"/>
    </row>
    <row r="1587" spans="8:17" x14ac:dyDescent="0.2">
      <c r="H1587" s="187"/>
      <c r="K1587" s="259"/>
      <c r="L1587" s="259"/>
      <c r="M1587" s="260"/>
      <c r="N1587" s="260"/>
      <c r="O1587" s="260"/>
      <c r="P1587" s="260"/>
      <c r="Q1587" s="259"/>
    </row>
    <row r="1588" spans="8:17" x14ac:dyDescent="0.2">
      <c r="H1588" s="187"/>
      <c r="K1588" s="259"/>
      <c r="L1588" s="259"/>
      <c r="M1588" s="260"/>
      <c r="N1588" s="260"/>
      <c r="O1588" s="260"/>
      <c r="P1588" s="260"/>
      <c r="Q1588" s="259"/>
    </row>
    <row r="1589" spans="8:17" x14ac:dyDescent="0.2">
      <c r="H1589" s="187"/>
      <c r="K1589" s="259"/>
      <c r="L1589" s="259"/>
      <c r="M1589" s="260"/>
      <c r="N1589" s="260"/>
      <c r="O1589" s="260"/>
      <c r="P1589" s="260"/>
      <c r="Q1589" s="259"/>
    </row>
    <row r="1590" spans="8:17" x14ac:dyDescent="0.2">
      <c r="H1590" s="187"/>
      <c r="K1590" s="259"/>
      <c r="L1590" s="259"/>
      <c r="M1590" s="260"/>
      <c r="N1590" s="260"/>
      <c r="O1590" s="260"/>
      <c r="P1590" s="260"/>
      <c r="Q1590" s="259"/>
    </row>
    <row r="1591" spans="8:17" x14ac:dyDescent="0.2">
      <c r="H1591" s="187"/>
      <c r="K1591" s="259"/>
      <c r="L1591" s="259"/>
      <c r="M1591" s="260"/>
      <c r="N1591" s="260"/>
      <c r="O1591" s="260"/>
      <c r="P1591" s="260"/>
      <c r="Q1591" s="259"/>
    </row>
    <row r="1592" spans="8:17" x14ac:dyDescent="0.2">
      <c r="H1592" s="187"/>
      <c r="K1592" s="259"/>
      <c r="L1592" s="259"/>
      <c r="M1592" s="260"/>
      <c r="N1592" s="260"/>
      <c r="O1592" s="260"/>
      <c r="P1592" s="260"/>
      <c r="Q1592" s="259"/>
    </row>
    <row r="1593" spans="8:17" x14ac:dyDescent="0.2">
      <c r="H1593" s="187"/>
      <c r="K1593" s="259"/>
      <c r="L1593" s="259"/>
      <c r="M1593" s="260"/>
      <c r="N1593" s="260"/>
      <c r="O1593" s="260"/>
      <c r="P1593" s="260"/>
      <c r="Q1593" s="259"/>
    </row>
    <row r="1594" spans="8:17" x14ac:dyDescent="0.2">
      <c r="H1594" s="187"/>
      <c r="K1594" s="259"/>
      <c r="L1594" s="259"/>
      <c r="M1594" s="260"/>
      <c r="N1594" s="260"/>
      <c r="O1594" s="260"/>
      <c r="P1594" s="260"/>
      <c r="Q1594" s="259"/>
    </row>
    <row r="1595" spans="8:17" x14ac:dyDescent="0.2">
      <c r="H1595" s="187"/>
      <c r="K1595" s="259"/>
      <c r="L1595" s="259"/>
      <c r="M1595" s="260"/>
      <c r="N1595" s="260"/>
      <c r="O1595" s="260"/>
      <c r="P1595" s="260"/>
      <c r="Q1595" s="259"/>
    </row>
    <row r="1596" spans="8:17" x14ac:dyDescent="0.2">
      <c r="H1596" s="187"/>
      <c r="K1596" s="259"/>
      <c r="L1596" s="259"/>
      <c r="M1596" s="260"/>
      <c r="N1596" s="260"/>
      <c r="O1596" s="260"/>
      <c r="P1596" s="260"/>
      <c r="Q1596" s="259"/>
    </row>
    <row r="1597" spans="8:17" x14ac:dyDescent="0.2">
      <c r="H1597" s="187"/>
      <c r="K1597" s="259"/>
      <c r="L1597" s="259"/>
      <c r="M1597" s="260"/>
      <c r="N1597" s="260"/>
      <c r="O1597" s="260"/>
      <c r="P1597" s="260"/>
      <c r="Q1597" s="259"/>
    </row>
    <row r="1598" spans="8:17" x14ac:dyDescent="0.2">
      <c r="H1598" s="187"/>
      <c r="K1598" s="259"/>
      <c r="L1598" s="259"/>
      <c r="M1598" s="260"/>
      <c r="N1598" s="260"/>
      <c r="O1598" s="260"/>
      <c r="P1598" s="260"/>
      <c r="Q1598" s="259"/>
    </row>
    <row r="1599" spans="8:17" x14ac:dyDescent="0.2">
      <c r="H1599" s="187"/>
      <c r="K1599" s="259"/>
      <c r="L1599" s="259"/>
      <c r="M1599" s="260"/>
      <c r="N1599" s="260"/>
      <c r="O1599" s="260"/>
      <c r="P1599" s="260"/>
      <c r="Q1599" s="259"/>
    </row>
    <row r="1600" spans="8:17" x14ac:dyDescent="0.2">
      <c r="H1600" s="187"/>
      <c r="K1600" s="259"/>
      <c r="L1600" s="259"/>
      <c r="M1600" s="260"/>
      <c r="N1600" s="260"/>
      <c r="O1600" s="260"/>
      <c r="P1600" s="260"/>
      <c r="Q1600" s="259"/>
    </row>
    <row r="1601" spans="8:17" x14ac:dyDescent="0.2">
      <c r="H1601" s="187"/>
      <c r="K1601" s="259"/>
      <c r="L1601" s="259"/>
      <c r="M1601" s="260"/>
      <c r="N1601" s="260"/>
      <c r="O1601" s="260"/>
      <c r="P1601" s="260"/>
      <c r="Q1601" s="259"/>
    </row>
    <row r="1602" spans="8:17" x14ac:dyDescent="0.2">
      <c r="H1602" s="187"/>
      <c r="K1602" s="259"/>
      <c r="L1602" s="259"/>
      <c r="M1602" s="260"/>
      <c r="N1602" s="260"/>
      <c r="O1602" s="260"/>
      <c r="P1602" s="260"/>
      <c r="Q1602" s="259"/>
    </row>
    <row r="1603" spans="8:17" x14ac:dyDescent="0.2">
      <c r="H1603" s="187"/>
      <c r="K1603" s="259"/>
      <c r="L1603" s="259"/>
      <c r="M1603" s="260"/>
      <c r="N1603" s="260"/>
      <c r="O1603" s="260"/>
      <c r="P1603" s="260"/>
      <c r="Q1603" s="259"/>
    </row>
    <row r="1604" spans="8:17" x14ac:dyDescent="0.2">
      <c r="H1604" s="187"/>
      <c r="K1604" s="259"/>
      <c r="L1604" s="259"/>
      <c r="M1604" s="260"/>
      <c r="N1604" s="260"/>
      <c r="O1604" s="260"/>
      <c r="P1604" s="260"/>
      <c r="Q1604" s="259"/>
    </row>
    <row r="1605" spans="8:17" x14ac:dyDescent="0.2">
      <c r="H1605" s="187"/>
      <c r="K1605" s="259"/>
      <c r="L1605" s="259"/>
      <c r="M1605" s="260"/>
      <c r="N1605" s="260"/>
      <c r="O1605" s="260"/>
      <c r="P1605" s="260"/>
      <c r="Q1605" s="259"/>
    </row>
    <row r="1606" spans="8:17" x14ac:dyDescent="0.2">
      <c r="H1606" s="187"/>
      <c r="K1606" s="259"/>
      <c r="L1606" s="259"/>
      <c r="M1606" s="260"/>
      <c r="N1606" s="260"/>
      <c r="O1606" s="260"/>
      <c r="P1606" s="260"/>
      <c r="Q1606" s="259"/>
    </row>
    <row r="1607" spans="8:17" x14ac:dyDescent="0.2">
      <c r="H1607" s="187"/>
      <c r="K1607" s="259"/>
      <c r="L1607" s="259"/>
      <c r="M1607" s="260"/>
      <c r="N1607" s="260"/>
      <c r="O1607" s="260"/>
      <c r="P1607" s="260"/>
      <c r="Q1607" s="259"/>
    </row>
    <row r="1608" spans="8:17" x14ac:dyDescent="0.2">
      <c r="H1608" s="187"/>
      <c r="K1608" s="259"/>
      <c r="L1608" s="259"/>
      <c r="M1608" s="260"/>
      <c r="N1608" s="260"/>
      <c r="O1608" s="260"/>
      <c r="P1608" s="260"/>
      <c r="Q1608" s="259"/>
    </row>
    <row r="1609" spans="8:17" x14ac:dyDescent="0.2">
      <c r="H1609" s="187"/>
      <c r="K1609" s="259"/>
      <c r="L1609" s="259"/>
      <c r="M1609" s="260"/>
      <c r="N1609" s="260"/>
      <c r="O1609" s="260"/>
      <c r="P1609" s="260"/>
      <c r="Q1609" s="259"/>
    </row>
    <row r="1610" spans="8:17" x14ac:dyDescent="0.2">
      <c r="H1610" s="187"/>
      <c r="K1610" s="259"/>
      <c r="L1610" s="259"/>
      <c r="M1610" s="260"/>
      <c r="N1610" s="260"/>
      <c r="O1610" s="260"/>
      <c r="P1610" s="260"/>
      <c r="Q1610" s="259"/>
    </row>
    <row r="1611" spans="8:17" x14ac:dyDescent="0.2">
      <c r="H1611" s="187"/>
      <c r="K1611" s="259"/>
      <c r="L1611" s="259"/>
      <c r="M1611" s="260"/>
      <c r="N1611" s="260"/>
      <c r="O1611" s="260"/>
      <c r="P1611" s="260"/>
      <c r="Q1611" s="259"/>
    </row>
    <row r="1612" spans="8:17" x14ac:dyDescent="0.2">
      <c r="H1612" s="187"/>
      <c r="K1612" s="259"/>
      <c r="L1612" s="259"/>
      <c r="M1612" s="260"/>
      <c r="N1612" s="260"/>
      <c r="O1612" s="260"/>
      <c r="P1612" s="260"/>
      <c r="Q1612" s="259"/>
    </row>
    <row r="1613" spans="8:17" x14ac:dyDescent="0.2">
      <c r="H1613" s="187"/>
      <c r="K1613" s="259"/>
      <c r="L1613" s="259"/>
      <c r="M1613" s="260"/>
      <c r="N1613" s="260"/>
      <c r="O1613" s="260"/>
      <c r="P1613" s="260"/>
      <c r="Q1613" s="259"/>
    </row>
    <row r="1614" spans="8:17" x14ac:dyDescent="0.2">
      <c r="H1614" s="187"/>
      <c r="K1614" s="259"/>
      <c r="L1614" s="259"/>
      <c r="M1614" s="260"/>
      <c r="N1614" s="260"/>
      <c r="O1614" s="260"/>
      <c r="P1614" s="260"/>
      <c r="Q1614" s="259"/>
    </row>
    <row r="1615" spans="8:17" x14ac:dyDescent="0.2">
      <c r="H1615" s="187"/>
      <c r="K1615" s="259"/>
      <c r="L1615" s="259"/>
      <c r="M1615" s="260"/>
      <c r="N1615" s="260"/>
      <c r="O1615" s="260"/>
      <c r="P1615" s="260"/>
      <c r="Q1615" s="259"/>
    </row>
    <row r="1616" spans="8:17" x14ac:dyDescent="0.2">
      <c r="H1616" s="187"/>
      <c r="K1616" s="259"/>
      <c r="L1616" s="259"/>
      <c r="M1616" s="260"/>
      <c r="N1616" s="260"/>
      <c r="O1616" s="260"/>
      <c r="P1616" s="260"/>
      <c r="Q1616" s="259"/>
    </row>
    <row r="1617" spans="8:17" x14ac:dyDescent="0.2">
      <c r="H1617" s="187"/>
      <c r="K1617" s="259"/>
      <c r="L1617" s="259"/>
      <c r="M1617" s="260"/>
      <c r="N1617" s="260"/>
      <c r="O1617" s="260"/>
      <c r="P1617" s="260"/>
      <c r="Q1617" s="259"/>
    </row>
    <row r="1618" spans="8:17" x14ac:dyDescent="0.2">
      <c r="H1618" s="187"/>
      <c r="K1618" s="259"/>
      <c r="L1618" s="259"/>
      <c r="M1618" s="260"/>
      <c r="N1618" s="260"/>
      <c r="O1618" s="260"/>
      <c r="P1618" s="260"/>
      <c r="Q1618" s="259"/>
    </row>
    <row r="1619" spans="8:17" x14ac:dyDescent="0.2">
      <c r="H1619" s="187"/>
      <c r="K1619" s="259"/>
      <c r="L1619" s="259"/>
      <c r="M1619" s="260"/>
      <c r="N1619" s="260"/>
      <c r="O1619" s="260"/>
      <c r="P1619" s="260"/>
      <c r="Q1619" s="259"/>
    </row>
    <row r="1620" spans="8:17" x14ac:dyDescent="0.2">
      <c r="H1620" s="187"/>
      <c r="K1620" s="259"/>
      <c r="L1620" s="259"/>
      <c r="M1620" s="260"/>
      <c r="N1620" s="260"/>
      <c r="O1620" s="260"/>
      <c r="P1620" s="260"/>
      <c r="Q1620" s="259"/>
    </row>
    <row r="1621" spans="8:17" x14ac:dyDescent="0.2">
      <c r="H1621" s="187"/>
      <c r="K1621" s="259"/>
      <c r="L1621" s="259"/>
      <c r="M1621" s="260"/>
      <c r="N1621" s="260"/>
      <c r="O1621" s="260"/>
      <c r="P1621" s="260"/>
      <c r="Q1621" s="259"/>
    </row>
    <row r="1622" spans="8:17" x14ac:dyDescent="0.2">
      <c r="H1622" s="187"/>
      <c r="K1622" s="259"/>
      <c r="L1622" s="259"/>
      <c r="M1622" s="260"/>
      <c r="N1622" s="260"/>
      <c r="O1622" s="260"/>
      <c r="P1622" s="260"/>
      <c r="Q1622" s="259"/>
    </row>
    <row r="1623" spans="8:17" x14ac:dyDescent="0.2">
      <c r="H1623" s="187"/>
      <c r="K1623" s="259"/>
      <c r="L1623" s="259"/>
      <c r="M1623" s="260"/>
      <c r="N1623" s="260"/>
      <c r="O1623" s="260"/>
      <c r="P1623" s="260"/>
      <c r="Q1623" s="259"/>
    </row>
    <row r="1624" spans="8:17" x14ac:dyDescent="0.2">
      <c r="H1624" s="187"/>
      <c r="K1624" s="259"/>
      <c r="L1624" s="259"/>
      <c r="M1624" s="260"/>
      <c r="N1624" s="260"/>
      <c r="O1624" s="260"/>
      <c r="P1624" s="260"/>
      <c r="Q1624" s="259"/>
    </row>
    <row r="1625" spans="8:17" x14ac:dyDescent="0.2">
      <c r="H1625" s="187"/>
      <c r="K1625" s="259"/>
      <c r="L1625" s="259"/>
      <c r="M1625" s="260"/>
      <c r="N1625" s="260"/>
      <c r="O1625" s="260"/>
      <c r="P1625" s="260"/>
      <c r="Q1625" s="259"/>
    </row>
    <row r="1626" spans="8:17" x14ac:dyDescent="0.2">
      <c r="H1626" s="187"/>
      <c r="K1626" s="259"/>
      <c r="L1626" s="259"/>
      <c r="M1626" s="260"/>
      <c r="N1626" s="260"/>
      <c r="O1626" s="260"/>
      <c r="P1626" s="260"/>
      <c r="Q1626" s="259"/>
    </row>
    <row r="1627" spans="8:17" x14ac:dyDescent="0.2">
      <c r="H1627" s="187"/>
      <c r="K1627" s="259"/>
      <c r="L1627" s="259"/>
      <c r="M1627" s="260"/>
      <c r="N1627" s="260"/>
      <c r="O1627" s="260"/>
      <c r="P1627" s="260"/>
      <c r="Q1627" s="259"/>
    </row>
    <row r="1628" spans="8:17" x14ac:dyDescent="0.2">
      <c r="H1628" s="187"/>
      <c r="K1628" s="259"/>
      <c r="L1628" s="259"/>
      <c r="M1628" s="260"/>
      <c r="N1628" s="260"/>
      <c r="O1628" s="260"/>
      <c r="P1628" s="260"/>
      <c r="Q1628" s="259"/>
    </row>
    <row r="1629" spans="8:17" x14ac:dyDescent="0.2">
      <c r="H1629" s="187"/>
      <c r="K1629" s="259"/>
      <c r="L1629" s="259"/>
      <c r="M1629" s="260"/>
      <c r="N1629" s="260"/>
      <c r="O1629" s="260"/>
      <c r="P1629" s="260"/>
      <c r="Q1629" s="259"/>
    </row>
    <row r="1630" spans="8:17" x14ac:dyDescent="0.2">
      <c r="H1630" s="187"/>
      <c r="K1630" s="259"/>
      <c r="L1630" s="259"/>
      <c r="M1630" s="260"/>
      <c r="N1630" s="260"/>
      <c r="O1630" s="260"/>
      <c r="P1630" s="260"/>
      <c r="Q1630" s="259"/>
    </row>
    <row r="1631" spans="8:17" x14ac:dyDescent="0.2">
      <c r="H1631" s="187"/>
      <c r="K1631" s="259"/>
      <c r="L1631" s="259"/>
      <c r="M1631" s="260"/>
      <c r="N1631" s="260"/>
      <c r="O1631" s="260"/>
      <c r="P1631" s="260"/>
      <c r="Q1631" s="259"/>
    </row>
    <row r="1632" spans="8:17" x14ac:dyDescent="0.2">
      <c r="H1632" s="187"/>
      <c r="K1632" s="259"/>
      <c r="L1632" s="259"/>
      <c r="M1632" s="260"/>
      <c r="N1632" s="260"/>
      <c r="O1632" s="260"/>
      <c r="P1632" s="260"/>
      <c r="Q1632" s="259"/>
    </row>
    <row r="1633" spans="8:17" x14ac:dyDescent="0.2">
      <c r="H1633" s="187"/>
      <c r="K1633" s="259"/>
      <c r="L1633" s="259"/>
      <c r="M1633" s="260"/>
      <c r="N1633" s="260"/>
      <c r="O1633" s="260"/>
      <c r="P1633" s="260"/>
      <c r="Q1633" s="259"/>
    </row>
    <row r="1634" spans="8:17" x14ac:dyDescent="0.2">
      <c r="H1634" s="187"/>
      <c r="K1634" s="259"/>
      <c r="L1634" s="259"/>
      <c r="M1634" s="260"/>
      <c r="N1634" s="260"/>
      <c r="O1634" s="260"/>
      <c r="P1634" s="260"/>
      <c r="Q1634" s="259"/>
    </row>
    <row r="1635" spans="8:17" x14ac:dyDescent="0.2">
      <c r="H1635" s="187"/>
      <c r="K1635" s="259"/>
      <c r="L1635" s="259"/>
      <c r="M1635" s="260"/>
      <c r="N1635" s="260"/>
      <c r="O1635" s="260"/>
      <c r="P1635" s="260"/>
      <c r="Q1635" s="259"/>
    </row>
    <row r="1636" spans="8:17" x14ac:dyDescent="0.2">
      <c r="H1636" s="187"/>
      <c r="K1636" s="259"/>
      <c r="L1636" s="259"/>
      <c r="M1636" s="260"/>
      <c r="N1636" s="260"/>
      <c r="O1636" s="260"/>
      <c r="P1636" s="260"/>
      <c r="Q1636" s="259"/>
    </row>
    <row r="1637" spans="8:17" x14ac:dyDescent="0.2">
      <c r="H1637" s="187"/>
      <c r="K1637" s="259"/>
      <c r="L1637" s="259"/>
      <c r="M1637" s="260"/>
      <c r="N1637" s="260"/>
      <c r="O1637" s="260"/>
      <c r="P1637" s="260"/>
      <c r="Q1637" s="259"/>
    </row>
    <row r="1638" spans="8:17" x14ac:dyDescent="0.2">
      <c r="H1638" s="187"/>
      <c r="K1638" s="259"/>
      <c r="L1638" s="259"/>
      <c r="M1638" s="260"/>
      <c r="N1638" s="260"/>
      <c r="O1638" s="260"/>
      <c r="P1638" s="260"/>
      <c r="Q1638" s="259"/>
    </row>
    <row r="1639" spans="8:17" x14ac:dyDescent="0.2">
      <c r="H1639" s="187"/>
      <c r="K1639" s="259"/>
      <c r="L1639" s="259"/>
      <c r="M1639" s="260"/>
      <c r="N1639" s="260"/>
      <c r="O1639" s="260"/>
      <c r="P1639" s="260"/>
      <c r="Q1639" s="259"/>
    </row>
    <row r="1640" spans="8:17" x14ac:dyDescent="0.2">
      <c r="H1640" s="187"/>
      <c r="K1640" s="259"/>
      <c r="L1640" s="259"/>
      <c r="M1640" s="260"/>
      <c r="N1640" s="260"/>
      <c r="O1640" s="260"/>
      <c r="P1640" s="260"/>
      <c r="Q1640" s="259"/>
    </row>
    <row r="1641" spans="8:17" x14ac:dyDescent="0.2">
      <c r="H1641" s="187"/>
      <c r="K1641" s="259"/>
      <c r="L1641" s="259"/>
      <c r="M1641" s="260"/>
      <c r="N1641" s="260"/>
      <c r="O1641" s="260"/>
      <c r="P1641" s="260"/>
      <c r="Q1641" s="259"/>
    </row>
    <row r="1642" spans="8:17" x14ac:dyDescent="0.2">
      <c r="H1642" s="187"/>
      <c r="K1642" s="259"/>
      <c r="L1642" s="259"/>
      <c r="M1642" s="260"/>
      <c r="N1642" s="260"/>
      <c r="O1642" s="260"/>
      <c r="P1642" s="260"/>
      <c r="Q1642" s="259"/>
    </row>
    <row r="1643" spans="8:17" x14ac:dyDescent="0.2">
      <c r="H1643" s="187"/>
      <c r="K1643" s="259"/>
      <c r="L1643" s="259"/>
      <c r="M1643" s="260"/>
      <c r="N1643" s="260"/>
      <c r="O1643" s="260"/>
      <c r="P1643" s="260"/>
      <c r="Q1643" s="259"/>
    </row>
    <row r="1644" spans="8:17" x14ac:dyDescent="0.2">
      <c r="H1644" s="187"/>
      <c r="K1644" s="259"/>
      <c r="L1644" s="259"/>
      <c r="M1644" s="260"/>
      <c r="N1644" s="260"/>
      <c r="O1644" s="260"/>
      <c r="P1644" s="260"/>
      <c r="Q1644" s="259"/>
    </row>
    <row r="1645" spans="8:17" x14ac:dyDescent="0.2">
      <c r="H1645" s="187"/>
      <c r="K1645" s="259"/>
      <c r="L1645" s="259"/>
      <c r="M1645" s="260"/>
      <c r="N1645" s="260"/>
      <c r="O1645" s="260"/>
      <c r="P1645" s="260"/>
      <c r="Q1645" s="259"/>
    </row>
    <row r="1646" spans="8:17" x14ac:dyDescent="0.2">
      <c r="H1646" s="187"/>
      <c r="K1646" s="259"/>
      <c r="L1646" s="259"/>
      <c r="M1646" s="260"/>
      <c r="N1646" s="260"/>
      <c r="O1646" s="260"/>
      <c r="P1646" s="260"/>
      <c r="Q1646" s="259"/>
    </row>
    <row r="1647" spans="8:17" x14ac:dyDescent="0.2">
      <c r="H1647" s="187"/>
      <c r="K1647" s="259"/>
      <c r="L1647" s="259"/>
      <c r="M1647" s="260"/>
      <c r="N1647" s="260"/>
      <c r="O1647" s="260"/>
      <c r="P1647" s="260"/>
      <c r="Q1647" s="259"/>
    </row>
    <row r="1648" spans="8:17" x14ac:dyDescent="0.2">
      <c r="H1648" s="187"/>
      <c r="K1648" s="259"/>
      <c r="L1648" s="259"/>
      <c r="M1648" s="260"/>
      <c r="N1648" s="260"/>
      <c r="O1648" s="260"/>
      <c r="P1648" s="260"/>
      <c r="Q1648" s="259"/>
    </row>
    <row r="1649" spans="8:17" x14ac:dyDescent="0.2">
      <c r="H1649" s="187"/>
      <c r="K1649" s="259"/>
      <c r="L1649" s="259"/>
      <c r="M1649" s="260"/>
      <c r="N1649" s="260"/>
      <c r="O1649" s="260"/>
      <c r="P1649" s="260"/>
      <c r="Q1649" s="259"/>
    </row>
    <row r="1650" spans="8:17" x14ac:dyDescent="0.2">
      <c r="H1650" s="187"/>
      <c r="K1650" s="259"/>
      <c r="L1650" s="259"/>
      <c r="M1650" s="260"/>
      <c r="N1650" s="260"/>
      <c r="O1650" s="260"/>
      <c r="P1650" s="260"/>
      <c r="Q1650" s="259"/>
    </row>
    <row r="1651" spans="8:17" x14ac:dyDescent="0.2">
      <c r="H1651" s="187"/>
      <c r="K1651" s="259"/>
      <c r="L1651" s="259"/>
      <c r="M1651" s="260"/>
      <c r="N1651" s="260"/>
      <c r="O1651" s="260"/>
      <c r="P1651" s="260"/>
      <c r="Q1651" s="259"/>
    </row>
    <row r="1652" spans="8:17" x14ac:dyDescent="0.2">
      <c r="H1652" s="187"/>
      <c r="K1652" s="259"/>
      <c r="L1652" s="259"/>
      <c r="M1652" s="260"/>
      <c r="N1652" s="260"/>
      <c r="O1652" s="260"/>
      <c r="P1652" s="260"/>
      <c r="Q1652" s="259"/>
    </row>
    <row r="1653" spans="8:17" x14ac:dyDescent="0.2">
      <c r="H1653" s="187"/>
      <c r="K1653" s="259"/>
      <c r="L1653" s="259"/>
      <c r="M1653" s="260"/>
      <c r="N1653" s="260"/>
      <c r="O1653" s="260"/>
      <c r="P1653" s="260"/>
      <c r="Q1653" s="259"/>
    </row>
    <row r="1654" spans="8:17" x14ac:dyDescent="0.2">
      <c r="H1654" s="187"/>
      <c r="K1654" s="259"/>
      <c r="L1654" s="259"/>
      <c r="M1654" s="260"/>
      <c r="N1654" s="260"/>
      <c r="O1654" s="260"/>
      <c r="P1654" s="260"/>
      <c r="Q1654" s="259"/>
    </row>
    <row r="1655" spans="8:17" x14ac:dyDescent="0.2">
      <c r="H1655" s="187"/>
      <c r="K1655" s="259"/>
      <c r="L1655" s="259"/>
      <c r="M1655" s="260"/>
      <c r="N1655" s="260"/>
      <c r="O1655" s="260"/>
      <c r="P1655" s="260"/>
      <c r="Q1655" s="259"/>
    </row>
    <row r="1656" spans="8:17" x14ac:dyDescent="0.2">
      <c r="H1656" s="187"/>
      <c r="K1656" s="259"/>
      <c r="L1656" s="259"/>
      <c r="M1656" s="260"/>
      <c r="N1656" s="260"/>
      <c r="O1656" s="260"/>
      <c r="P1656" s="260"/>
      <c r="Q1656" s="259"/>
    </row>
    <row r="1657" spans="8:17" x14ac:dyDescent="0.2">
      <c r="H1657" s="187"/>
      <c r="K1657" s="259"/>
      <c r="L1657" s="259"/>
      <c r="M1657" s="260"/>
      <c r="N1657" s="260"/>
      <c r="O1657" s="260"/>
      <c r="P1657" s="260"/>
      <c r="Q1657" s="259"/>
    </row>
    <row r="1658" spans="8:17" x14ac:dyDescent="0.2">
      <c r="H1658" s="187"/>
      <c r="K1658" s="259"/>
      <c r="L1658" s="259"/>
      <c r="M1658" s="260"/>
      <c r="N1658" s="260"/>
      <c r="O1658" s="260"/>
      <c r="P1658" s="260"/>
      <c r="Q1658" s="259"/>
    </row>
    <row r="1659" spans="8:17" x14ac:dyDescent="0.2">
      <c r="H1659" s="187"/>
      <c r="K1659" s="259"/>
      <c r="L1659" s="259"/>
      <c r="M1659" s="260"/>
      <c r="N1659" s="260"/>
      <c r="O1659" s="260"/>
      <c r="P1659" s="260"/>
      <c r="Q1659" s="259"/>
    </row>
    <row r="1660" spans="8:17" x14ac:dyDescent="0.2">
      <c r="H1660" s="187"/>
      <c r="K1660" s="259"/>
      <c r="L1660" s="259"/>
      <c r="M1660" s="260"/>
      <c r="N1660" s="260"/>
      <c r="O1660" s="260"/>
      <c r="P1660" s="260"/>
      <c r="Q1660" s="259"/>
    </row>
    <row r="1661" spans="8:17" x14ac:dyDescent="0.2">
      <c r="H1661" s="187"/>
      <c r="K1661" s="259"/>
      <c r="L1661" s="259"/>
      <c r="M1661" s="260"/>
      <c r="N1661" s="260"/>
      <c r="O1661" s="260"/>
      <c r="P1661" s="260"/>
      <c r="Q1661" s="259"/>
    </row>
    <row r="1662" spans="8:17" x14ac:dyDescent="0.2">
      <c r="H1662" s="187"/>
      <c r="K1662" s="259"/>
      <c r="L1662" s="259"/>
      <c r="M1662" s="260"/>
      <c r="N1662" s="260"/>
      <c r="O1662" s="260"/>
      <c r="P1662" s="260"/>
      <c r="Q1662" s="259"/>
    </row>
    <row r="1663" spans="8:17" x14ac:dyDescent="0.2">
      <c r="H1663" s="187"/>
      <c r="K1663" s="259"/>
      <c r="L1663" s="259"/>
      <c r="M1663" s="260"/>
      <c r="N1663" s="260"/>
      <c r="O1663" s="260"/>
      <c r="P1663" s="260"/>
      <c r="Q1663" s="259"/>
    </row>
    <row r="1664" spans="8:17" x14ac:dyDescent="0.2">
      <c r="H1664" s="187"/>
      <c r="K1664" s="259"/>
      <c r="L1664" s="259"/>
      <c r="M1664" s="260"/>
      <c r="N1664" s="260"/>
      <c r="O1664" s="260"/>
      <c r="P1664" s="260"/>
      <c r="Q1664" s="259"/>
    </row>
    <row r="1665" spans="8:17" x14ac:dyDescent="0.2">
      <c r="H1665" s="187"/>
      <c r="K1665" s="259"/>
      <c r="L1665" s="259"/>
      <c r="M1665" s="260"/>
      <c r="N1665" s="260"/>
      <c r="O1665" s="260"/>
      <c r="P1665" s="260"/>
      <c r="Q1665" s="259"/>
    </row>
    <row r="1666" spans="8:17" x14ac:dyDescent="0.2">
      <c r="H1666" s="187"/>
      <c r="K1666" s="259"/>
      <c r="L1666" s="259"/>
      <c r="M1666" s="260"/>
      <c r="N1666" s="260"/>
      <c r="O1666" s="260"/>
      <c r="P1666" s="260"/>
      <c r="Q1666" s="259"/>
    </row>
    <row r="1667" spans="8:17" x14ac:dyDescent="0.2">
      <c r="H1667" s="187"/>
      <c r="K1667" s="259"/>
      <c r="L1667" s="259"/>
      <c r="M1667" s="260"/>
      <c r="N1667" s="260"/>
      <c r="O1667" s="260"/>
      <c r="P1667" s="260"/>
      <c r="Q1667" s="259"/>
    </row>
    <row r="1668" spans="8:17" x14ac:dyDescent="0.2">
      <c r="H1668" s="187"/>
      <c r="K1668" s="259"/>
      <c r="L1668" s="259"/>
      <c r="M1668" s="260"/>
      <c r="N1668" s="260"/>
      <c r="O1668" s="260"/>
      <c r="P1668" s="260"/>
      <c r="Q1668" s="259"/>
    </row>
    <row r="1669" spans="8:17" x14ac:dyDescent="0.2">
      <c r="H1669" s="187"/>
      <c r="K1669" s="259"/>
      <c r="L1669" s="259"/>
      <c r="M1669" s="260"/>
      <c r="N1669" s="260"/>
      <c r="O1669" s="260"/>
      <c r="P1669" s="260"/>
      <c r="Q1669" s="259"/>
    </row>
    <row r="1670" spans="8:17" x14ac:dyDescent="0.2">
      <c r="H1670" s="187"/>
      <c r="K1670" s="259"/>
      <c r="L1670" s="259"/>
      <c r="M1670" s="260"/>
      <c r="N1670" s="260"/>
      <c r="O1670" s="260"/>
      <c r="P1670" s="260"/>
      <c r="Q1670" s="259"/>
    </row>
    <row r="1671" spans="8:17" x14ac:dyDescent="0.2">
      <c r="H1671" s="187"/>
      <c r="K1671" s="259"/>
      <c r="L1671" s="259"/>
      <c r="M1671" s="260"/>
      <c r="N1671" s="260"/>
      <c r="O1671" s="260"/>
      <c r="P1671" s="260"/>
      <c r="Q1671" s="259"/>
    </row>
    <row r="1672" spans="8:17" x14ac:dyDescent="0.2">
      <c r="H1672" s="187"/>
      <c r="K1672" s="259"/>
      <c r="L1672" s="259"/>
      <c r="M1672" s="260"/>
      <c r="N1672" s="260"/>
      <c r="O1672" s="260"/>
      <c r="P1672" s="260"/>
      <c r="Q1672" s="259"/>
    </row>
    <row r="1673" spans="8:17" x14ac:dyDescent="0.2">
      <c r="H1673" s="187"/>
      <c r="K1673" s="259"/>
      <c r="L1673" s="259"/>
      <c r="M1673" s="260"/>
      <c r="N1673" s="260"/>
      <c r="O1673" s="260"/>
      <c r="P1673" s="260"/>
      <c r="Q1673" s="259"/>
    </row>
    <row r="1674" spans="8:17" x14ac:dyDescent="0.2">
      <c r="H1674" s="187"/>
      <c r="K1674" s="259"/>
      <c r="L1674" s="259"/>
      <c r="M1674" s="260"/>
      <c r="N1674" s="260"/>
      <c r="O1674" s="260"/>
      <c r="P1674" s="260"/>
      <c r="Q1674" s="259"/>
    </row>
    <row r="1675" spans="8:17" x14ac:dyDescent="0.2">
      <c r="H1675" s="187"/>
      <c r="K1675" s="259"/>
      <c r="L1675" s="259"/>
      <c r="M1675" s="260"/>
      <c r="N1675" s="260"/>
      <c r="O1675" s="260"/>
      <c r="P1675" s="260"/>
      <c r="Q1675" s="259"/>
    </row>
    <row r="1676" spans="8:17" x14ac:dyDescent="0.2">
      <c r="H1676" s="187"/>
      <c r="K1676" s="259"/>
      <c r="L1676" s="259"/>
      <c r="M1676" s="260"/>
      <c r="N1676" s="260"/>
      <c r="O1676" s="260"/>
      <c r="P1676" s="260"/>
      <c r="Q1676" s="259"/>
    </row>
    <row r="1677" spans="8:17" x14ac:dyDescent="0.2">
      <c r="H1677" s="187"/>
      <c r="K1677" s="259"/>
      <c r="L1677" s="259"/>
      <c r="M1677" s="260"/>
      <c r="N1677" s="260"/>
      <c r="O1677" s="260"/>
      <c r="P1677" s="260"/>
      <c r="Q1677" s="259"/>
    </row>
    <row r="1678" spans="8:17" x14ac:dyDescent="0.2">
      <c r="H1678" s="187"/>
      <c r="K1678" s="259"/>
      <c r="L1678" s="259"/>
      <c r="M1678" s="260"/>
      <c r="N1678" s="260"/>
      <c r="O1678" s="260"/>
      <c r="P1678" s="260"/>
      <c r="Q1678" s="259"/>
    </row>
    <row r="1679" spans="8:17" x14ac:dyDescent="0.2">
      <c r="H1679" s="187"/>
      <c r="K1679" s="259"/>
      <c r="L1679" s="259"/>
      <c r="M1679" s="260"/>
      <c r="N1679" s="260"/>
      <c r="O1679" s="260"/>
      <c r="P1679" s="260"/>
      <c r="Q1679" s="259"/>
    </row>
    <row r="1680" spans="8:17" x14ac:dyDescent="0.2">
      <c r="H1680" s="187"/>
      <c r="K1680" s="259"/>
      <c r="L1680" s="259"/>
      <c r="M1680" s="260"/>
      <c r="N1680" s="260"/>
      <c r="O1680" s="260"/>
      <c r="P1680" s="260"/>
      <c r="Q1680" s="259"/>
    </row>
    <row r="1681" spans="8:17" x14ac:dyDescent="0.2">
      <c r="H1681" s="187"/>
      <c r="K1681" s="259"/>
      <c r="L1681" s="259"/>
      <c r="M1681" s="260"/>
      <c r="N1681" s="260"/>
      <c r="O1681" s="260"/>
      <c r="P1681" s="260"/>
      <c r="Q1681" s="259"/>
    </row>
    <row r="1682" spans="8:17" x14ac:dyDescent="0.2">
      <c r="H1682" s="187"/>
      <c r="K1682" s="259"/>
      <c r="L1682" s="259"/>
      <c r="M1682" s="260"/>
      <c r="N1682" s="260"/>
      <c r="O1682" s="260"/>
      <c r="P1682" s="260"/>
      <c r="Q1682" s="259"/>
    </row>
    <row r="1683" spans="8:17" x14ac:dyDescent="0.2">
      <c r="H1683" s="187"/>
      <c r="K1683" s="259"/>
      <c r="L1683" s="259"/>
      <c r="M1683" s="260"/>
      <c r="N1683" s="260"/>
      <c r="O1683" s="260"/>
      <c r="P1683" s="260"/>
      <c r="Q1683" s="259"/>
    </row>
    <row r="1684" spans="8:17" x14ac:dyDescent="0.2">
      <c r="H1684" s="187"/>
      <c r="K1684" s="259"/>
      <c r="L1684" s="259"/>
      <c r="M1684" s="260"/>
      <c r="N1684" s="260"/>
      <c r="O1684" s="260"/>
      <c r="P1684" s="260"/>
      <c r="Q1684" s="259"/>
    </row>
    <row r="1685" spans="8:17" x14ac:dyDescent="0.2">
      <c r="H1685" s="187"/>
      <c r="K1685" s="259"/>
      <c r="L1685" s="259"/>
      <c r="M1685" s="260"/>
      <c r="N1685" s="260"/>
      <c r="O1685" s="260"/>
      <c r="P1685" s="260"/>
      <c r="Q1685" s="259"/>
    </row>
    <row r="1686" spans="8:17" x14ac:dyDescent="0.2">
      <c r="H1686" s="187"/>
      <c r="K1686" s="259"/>
      <c r="L1686" s="259"/>
      <c r="M1686" s="260"/>
      <c r="N1686" s="260"/>
      <c r="O1686" s="260"/>
      <c r="P1686" s="260"/>
      <c r="Q1686" s="259"/>
    </row>
    <row r="1687" spans="8:17" x14ac:dyDescent="0.2">
      <c r="H1687" s="187"/>
      <c r="K1687" s="259"/>
      <c r="L1687" s="259"/>
      <c r="M1687" s="260"/>
      <c r="N1687" s="260"/>
      <c r="O1687" s="260"/>
      <c r="P1687" s="260"/>
      <c r="Q1687" s="259"/>
    </row>
    <row r="1688" spans="8:17" x14ac:dyDescent="0.2">
      <c r="H1688" s="187"/>
      <c r="K1688" s="259"/>
      <c r="L1688" s="259"/>
      <c r="M1688" s="260"/>
      <c r="N1688" s="260"/>
      <c r="O1688" s="260"/>
      <c r="P1688" s="260"/>
      <c r="Q1688" s="259"/>
    </row>
    <row r="1689" spans="8:17" x14ac:dyDescent="0.2">
      <c r="H1689" s="187"/>
      <c r="K1689" s="259"/>
      <c r="L1689" s="259"/>
      <c r="M1689" s="260"/>
      <c r="N1689" s="260"/>
      <c r="O1689" s="260"/>
      <c r="P1689" s="260"/>
      <c r="Q1689" s="259"/>
    </row>
    <row r="1690" spans="8:17" x14ac:dyDescent="0.2">
      <c r="H1690" s="187"/>
      <c r="K1690" s="259"/>
      <c r="L1690" s="259"/>
      <c r="M1690" s="260"/>
      <c r="N1690" s="260"/>
      <c r="O1690" s="260"/>
      <c r="P1690" s="260"/>
      <c r="Q1690" s="259"/>
    </row>
    <row r="1691" spans="8:17" x14ac:dyDescent="0.2">
      <c r="H1691" s="187"/>
      <c r="K1691" s="259"/>
      <c r="L1691" s="259"/>
      <c r="M1691" s="260"/>
      <c r="N1691" s="260"/>
      <c r="O1691" s="260"/>
      <c r="P1691" s="260"/>
      <c r="Q1691" s="259"/>
    </row>
    <row r="1692" spans="8:17" x14ac:dyDescent="0.2">
      <c r="H1692" s="187"/>
      <c r="K1692" s="259"/>
      <c r="L1692" s="259"/>
      <c r="M1692" s="260"/>
      <c r="N1692" s="260"/>
      <c r="O1692" s="260"/>
      <c r="P1692" s="260"/>
      <c r="Q1692" s="259"/>
    </row>
    <row r="1693" spans="8:17" x14ac:dyDescent="0.2">
      <c r="H1693" s="187"/>
      <c r="K1693" s="259"/>
      <c r="L1693" s="259"/>
      <c r="M1693" s="260"/>
      <c r="N1693" s="260"/>
      <c r="O1693" s="260"/>
      <c r="P1693" s="260"/>
      <c r="Q1693" s="259"/>
    </row>
    <row r="1694" spans="8:17" x14ac:dyDescent="0.2">
      <c r="H1694" s="187"/>
      <c r="K1694" s="259"/>
      <c r="L1694" s="259"/>
      <c r="M1694" s="260"/>
      <c r="N1694" s="260"/>
      <c r="O1694" s="260"/>
      <c r="P1694" s="260"/>
      <c r="Q1694" s="259"/>
    </row>
    <row r="1695" spans="8:17" x14ac:dyDescent="0.2">
      <c r="H1695" s="187"/>
      <c r="K1695" s="259"/>
      <c r="L1695" s="259"/>
      <c r="M1695" s="260"/>
      <c r="N1695" s="260"/>
      <c r="O1695" s="260"/>
      <c r="P1695" s="260"/>
      <c r="Q1695" s="259"/>
    </row>
    <row r="1696" spans="8:17" x14ac:dyDescent="0.2">
      <c r="H1696" s="187"/>
      <c r="K1696" s="259"/>
      <c r="L1696" s="259"/>
      <c r="M1696" s="260"/>
      <c r="N1696" s="260"/>
      <c r="O1696" s="260"/>
      <c r="P1696" s="260"/>
      <c r="Q1696" s="259"/>
    </row>
    <row r="1697" spans="8:17" x14ac:dyDescent="0.2">
      <c r="H1697" s="187"/>
      <c r="K1697" s="259"/>
      <c r="L1697" s="259"/>
      <c r="M1697" s="260"/>
      <c r="N1697" s="260"/>
      <c r="O1697" s="260"/>
      <c r="P1697" s="260"/>
      <c r="Q1697" s="259"/>
    </row>
    <row r="1698" spans="8:17" x14ac:dyDescent="0.2">
      <c r="H1698" s="187"/>
      <c r="K1698" s="259"/>
      <c r="L1698" s="259"/>
      <c r="M1698" s="260"/>
      <c r="N1698" s="260"/>
      <c r="O1698" s="260"/>
      <c r="P1698" s="260"/>
      <c r="Q1698" s="259"/>
    </row>
    <row r="1699" spans="8:17" x14ac:dyDescent="0.2">
      <c r="H1699" s="187"/>
      <c r="K1699" s="259"/>
      <c r="L1699" s="259"/>
      <c r="M1699" s="260"/>
      <c r="N1699" s="260"/>
      <c r="O1699" s="260"/>
      <c r="P1699" s="260"/>
      <c r="Q1699" s="259"/>
    </row>
    <row r="1700" spans="8:17" x14ac:dyDescent="0.2">
      <c r="H1700" s="187"/>
      <c r="K1700" s="259"/>
      <c r="L1700" s="259"/>
      <c r="M1700" s="260"/>
      <c r="N1700" s="260"/>
      <c r="O1700" s="260"/>
      <c r="P1700" s="260"/>
      <c r="Q1700" s="259"/>
    </row>
    <row r="1701" spans="8:17" x14ac:dyDescent="0.2">
      <c r="H1701" s="187"/>
      <c r="K1701" s="259"/>
      <c r="L1701" s="259"/>
      <c r="M1701" s="260"/>
      <c r="N1701" s="260"/>
      <c r="O1701" s="260"/>
      <c r="P1701" s="260"/>
      <c r="Q1701" s="259"/>
    </row>
    <row r="1702" spans="8:17" x14ac:dyDescent="0.2">
      <c r="H1702" s="187"/>
      <c r="K1702" s="259"/>
      <c r="L1702" s="259"/>
      <c r="M1702" s="260"/>
      <c r="N1702" s="260"/>
      <c r="O1702" s="260"/>
      <c r="P1702" s="260"/>
      <c r="Q1702" s="259"/>
    </row>
    <row r="1703" spans="8:17" x14ac:dyDescent="0.2">
      <c r="H1703" s="187"/>
      <c r="K1703" s="259"/>
      <c r="L1703" s="259"/>
      <c r="M1703" s="260"/>
      <c r="N1703" s="260"/>
      <c r="O1703" s="260"/>
      <c r="P1703" s="260"/>
      <c r="Q1703" s="259"/>
    </row>
    <row r="1704" spans="8:17" x14ac:dyDescent="0.2">
      <c r="H1704" s="187"/>
      <c r="K1704" s="259"/>
      <c r="L1704" s="259"/>
      <c r="M1704" s="260"/>
      <c r="N1704" s="260"/>
      <c r="O1704" s="260"/>
      <c r="P1704" s="260"/>
      <c r="Q1704" s="259"/>
    </row>
    <row r="1705" spans="8:17" x14ac:dyDescent="0.2">
      <c r="H1705" s="187"/>
      <c r="K1705" s="259"/>
      <c r="L1705" s="259"/>
      <c r="M1705" s="260"/>
      <c r="N1705" s="260"/>
      <c r="O1705" s="260"/>
      <c r="P1705" s="260"/>
      <c r="Q1705" s="259"/>
    </row>
    <row r="1706" spans="8:17" x14ac:dyDescent="0.2">
      <c r="H1706" s="187"/>
      <c r="K1706" s="259"/>
      <c r="L1706" s="259"/>
      <c r="M1706" s="260"/>
      <c r="N1706" s="260"/>
      <c r="O1706" s="260"/>
      <c r="P1706" s="260"/>
      <c r="Q1706" s="259"/>
    </row>
    <row r="1707" spans="8:17" x14ac:dyDescent="0.2">
      <c r="H1707" s="187"/>
      <c r="K1707" s="259"/>
      <c r="L1707" s="259"/>
      <c r="M1707" s="260"/>
      <c r="N1707" s="260"/>
      <c r="O1707" s="260"/>
      <c r="P1707" s="260"/>
      <c r="Q1707" s="259"/>
    </row>
    <row r="1708" spans="8:17" x14ac:dyDescent="0.2">
      <c r="H1708" s="187"/>
      <c r="K1708" s="259"/>
      <c r="L1708" s="259"/>
      <c r="M1708" s="260"/>
      <c r="N1708" s="260"/>
      <c r="O1708" s="260"/>
      <c r="P1708" s="260"/>
      <c r="Q1708" s="259"/>
    </row>
    <row r="1709" spans="8:17" x14ac:dyDescent="0.2">
      <c r="H1709" s="187"/>
      <c r="K1709" s="259"/>
      <c r="L1709" s="259"/>
      <c r="M1709" s="260"/>
      <c r="N1709" s="260"/>
      <c r="O1709" s="260"/>
      <c r="P1709" s="260"/>
      <c r="Q1709" s="259"/>
    </row>
    <row r="1710" spans="8:17" x14ac:dyDescent="0.2">
      <c r="H1710" s="187"/>
      <c r="K1710" s="259"/>
      <c r="L1710" s="259"/>
      <c r="M1710" s="260"/>
      <c r="N1710" s="260"/>
      <c r="O1710" s="260"/>
      <c r="P1710" s="260"/>
      <c r="Q1710" s="259"/>
    </row>
    <row r="1711" spans="8:17" x14ac:dyDescent="0.2">
      <c r="H1711" s="187"/>
      <c r="K1711" s="259"/>
      <c r="L1711" s="259"/>
      <c r="M1711" s="260"/>
      <c r="N1711" s="260"/>
      <c r="O1711" s="260"/>
      <c r="P1711" s="260"/>
      <c r="Q1711" s="259"/>
    </row>
    <row r="1712" spans="8:17" x14ac:dyDescent="0.2">
      <c r="H1712" s="187"/>
      <c r="K1712" s="259"/>
      <c r="L1712" s="259"/>
      <c r="M1712" s="260"/>
      <c r="N1712" s="260"/>
      <c r="O1712" s="260"/>
      <c r="P1712" s="260"/>
      <c r="Q1712" s="259"/>
    </row>
    <row r="1713" spans="8:17" x14ac:dyDescent="0.2">
      <c r="H1713" s="187"/>
      <c r="K1713" s="259"/>
      <c r="L1713" s="259"/>
      <c r="M1713" s="260"/>
      <c r="N1713" s="260"/>
      <c r="O1713" s="260"/>
      <c r="P1713" s="260"/>
      <c r="Q1713" s="259"/>
    </row>
    <row r="1714" spans="8:17" x14ac:dyDescent="0.2">
      <c r="H1714" s="187"/>
      <c r="K1714" s="259"/>
      <c r="L1714" s="259"/>
      <c r="M1714" s="260"/>
      <c r="N1714" s="260"/>
      <c r="O1714" s="260"/>
      <c r="P1714" s="260"/>
      <c r="Q1714" s="259"/>
    </row>
    <row r="1715" spans="8:17" x14ac:dyDescent="0.2">
      <c r="H1715" s="187"/>
      <c r="K1715" s="259"/>
      <c r="L1715" s="259"/>
      <c r="M1715" s="260"/>
      <c r="N1715" s="260"/>
      <c r="O1715" s="260"/>
      <c r="P1715" s="260"/>
      <c r="Q1715" s="259"/>
    </row>
    <row r="1716" spans="8:17" x14ac:dyDescent="0.2">
      <c r="H1716" s="187"/>
      <c r="K1716" s="259"/>
      <c r="L1716" s="259"/>
      <c r="M1716" s="260"/>
      <c r="N1716" s="260"/>
      <c r="O1716" s="260"/>
      <c r="P1716" s="260"/>
      <c r="Q1716" s="259"/>
    </row>
    <row r="1717" spans="8:17" x14ac:dyDescent="0.2">
      <c r="H1717" s="187"/>
      <c r="K1717" s="259"/>
      <c r="L1717" s="259"/>
      <c r="M1717" s="260"/>
      <c r="N1717" s="260"/>
      <c r="O1717" s="260"/>
      <c r="P1717" s="260"/>
      <c r="Q1717" s="259"/>
    </row>
    <row r="1718" spans="8:17" x14ac:dyDescent="0.2">
      <c r="H1718" s="187"/>
      <c r="K1718" s="259"/>
      <c r="L1718" s="259"/>
      <c r="M1718" s="260"/>
      <c r="N1718" s="260"/>
      <c r="O1718" s="260"/>
      <c r="P1718" s="260"/>
      <c r="Q1718" s="259"/>
    </row>
    <row r="1719" spans="8:17" x14ac:dyDescent="0.2">
      <c r="H1719" s="187"/>
      <c r="K1719" s="259"/>
      <c r="L1719" s="259"/>
      <c r="M1719" s="260"/>
      <c r="N1719" s="260"/>
      <c r="O1719" s="260"/>
      <c r="P1719" s="260"/>
      <c r="Q1719" s="259"/>
    </row>
    <row r="1720" spans="8:17" x14ac:dyDescent="0.2">
      <c r="H1720" s="187"/>
      <c r="K1720" s="259"/>
      <c r="L1720" s="259"/>
      <c r="M1720" s="260"/>
      <c r="N1720" s="260"/>
      <c r="O1720" s="260"/>
      <c r="P1720" s="260"/>
      <c r="Q1720" s="259"/>
    </row>
    <row r="1721" spans="8:17" x14ac:dyDescent="0.2">
      <c r="H1721" s="187"/>
      <c r="K1721" s="259"/>
      <c r="L1721" s="259"/>
      <c r="M1721" s="260"/>
      <c r="N1721" s="260"/>
      <c r="O1721" s="260"/>
      <c r="P1721" s="260"/>
      <c r="Q1721" s="259"/>
    </row>
    <row r="1722" spans="8:17" x14ac:dyDescent="0.2">
      <c r="H1722" s="187"/>
      <c r="K1722" s="259"/>
      <c r="L1722" s="259"/>
      <c r="M1722" s="260"/>
      <c r="N1722" s="260"/>
      <c r="O1722" s="260"/>
      <c r="P1722" s="260"/>
      <c r="Q1722" s="259"/>
    </row>
    <row r="1723" spans="8:17" x14ac:dyDescent="0.2">
      <c r="H1723" s="187"/>
      <c r="K1723" s="259"/>
      <c r="L1723" s="259"/>
      <c r="M1723" s="260"/>
      <c r="N1723" s="260"/>
      <c r="O1723" s="260"/>
      <c r="P1723" s="260"/>
      <c r="Q1723" s="259"/>
    </row>
    <row r="1724" spans="8:17" x14ac:dyDescent="0.2">
      <c r="H1724" s="187"/>
      <c r="K1724" s="259"/>
      <c r="L1724" s="259"/>
      <c r="M1724" s="260"/>
      <c r="N1724" s="260"/>
      <c r="O1724" s="260"/>
      <c r="P1724" s="260"/>
      <c r="Q1724" s="259"/>
    </row>
    <row r="1725" spans="8:17" x14ac:dyDescent="0.2">
      <c r="H1725" s="187"/>
      <c r="K1725" s="259"/>
      <c r="L1725" s="259"/>
      <c r="M1725" s="260"/>
      <c r="N1725" s="260"/>
      <c r="O1725" s="260"/>
      <c r="P1725" s="260"/>
      <c r="Q1725" s="259"/>
    </row>
    <row r="1726" spans="8:17" x14ac:dyDescent="0.2">
      <c r="H1726" s="187"/>
      <c r="K1726" s="259"/>
      <c r="L1726" s="259"/>
      <c r="M1726" s="260"/>
      <c r="N1726" s="260"/>
      <c r="O1726" s="260"/>
      <c r="P1726" s="260"/>
      <c r="Q1726" s="259"/>
    </row>
    <row r="1727" spans="8:17" x14ac:dyDescent="0.2">
      <c r="H1727" s="187"/>
      <c r="K1727" s="259"/>
      <c r="L1727" s="259"/>
      <c r="M1727" s="260"/>
      <c r="N1727" s="260"/>
      <c r="O1727" s="260"/>
      <c r="P1727" s="260"/>
      <c r="Q1727" s="259"/>
    </row>
    <row r="1728" spans="8:17" x14ac:dyDescent="0.2">
      <c r="H1728" s="187"/>
      <c r="K1728" s="259"/>
      <c r="L1728" s="259"/>
      <c r="M1728" s="260"/>
      <c r="N1728" s="260"/>
      <c r="O1728" s="260"/>
      <c r="P1728" s="260"/>
      <c r="Q1728" s="259"/>
    </row>
    <row r="1729" spans="8:17" x14ac:dyDescent="0.2">
      <c r="H1729" s="187"/>
      <c r="K1729" s="259"/>
      <c r="L1729" s="259"/>
      <c r="M1729" s="260"/>
      <c r="N1729" s="260"/>
      <c r="O1729" s="260"/>
      <c r="P1729" s="260"/>
      <c r="Q1729" s="259"/>
    </row>
    <row r="1730" spans="8:17" x14ac:dyDescent="0.2">
      <c r="H1730" s="187"/>
      <c r="K1730" s="259"/>
      <c r="L1730" s="259"/>
      <c r="M1730" s="260"/>
      <c r="N1730" s="260"/>
      <c r="O1730" s="260"/>
      <c r="P1730" s="260"/>
      <c r="Q1730" s="259"/>
    </row>
    <row r="1731" spans="8:17" x14ac:dyDescent="0.2">
      <c r="H1731" s="187"/>
      <c r="K1731" s="259"/>
      <c r="L1731" s="259"/>
      <c r="M1731" s="260"/>
      <c r="N1731" s="260"/>
      <c r="O1731" s="260"/>
      <c r="P1731" s="260"/>
      <c r="Q1731" s="259"/>
    </row>
    <row r="1732" spans="8:17" x14ac:dyDescent="0.2">
      <c r="H1732" s="187"/>
      <c r="K1732" s="259"/>
      <c r="L1732" s="259"/>
      <c r="M1732" s="260"/>
      <c r="N1732" s="260"/>
      <c r="O1732" s="260"/>
      <c r="P1732" s="260"/>
      <c r="Q1732" s="259"/>
    </row>
    <row r="1733" spans="8:17" x14ac:dyDescent="0.2">
      <c r="H1733" s="187"/>
      <c r="K1733" s="259"/>
      <c r="L1733" s="259"/>
      <c r="M1733" s="260"/>
      <c r="N1733" s="260"/>
      <c r="O1733" s="260"/>
      <c r="P1733" s="260"/>
      <c r="Q1733" s="259"/>
    </row>
    <row r="1734" spans="8:17" x14ac:dyDescent="0.2">
      <c r="H1734" s="187"/>
      <c r="K1734" s="259"/>
      <c r="L1734" s="259"/>
      <c r="M1734" s="260"/>
      <c r="N1734" s="260"/>
      <c r="O1734" s="260"/>
      <c r="P1734" s="260"/>
      <c r="Q1734" s="259"/>
    </row>
    <row r="1735" spans="8:17" x14ac:dyDescent="0.2">
      <c r="H1735" s="187"/>
      <c r="K1735" s="259"/>
      <c r="L1735" s="259"/>
      <c r="M1735" s="260"/>
      <c r="N1735" s="260"/>
      <c r="O1735" s="260"/>
      <c r="P1735" s="260"/>
      <c r="Q1735" s="259"/>
    </row>
    <row r="1736" spans="8:17" x14ac:dyDescent="0.2">
      <c r="H1736" s="187"/>
      <c r="K1736" s="259"/>
      <c r="L1736" s="259"/>
      <c r="M1736" s="260"/>
      <c r="N1736" s="260"/>
      <c r="O1736" s="260"/>
      <c r="P1736" s="260"/>
      <c r="Q1736" s="259"/>
    </row>
    <row r="1737" spans="8:17" x14ac:dyDescent="0.2">
      <c r="H1737" s="187"/>
      <c r="K1737" s="259"/>
      <c r="L1737" s="259"/>
      <c r="M1737" s="260"/>
      <c r="N1737" s="260"/>
      <c r="O1737" s="260"/>
      <c r="P1737" s="260"/>
      <c r="Q1737" s="259"/>
    </row>
    <row r="1738" spans="8:17" x14ac:dyDescent="0.2">
      <c r="H1738" s="187"/>
      <c r="K1738" s="259"/>
      <c r="L1738" s="259"/>
      <c r="M1738" s="260"/>
      <c r="N1738" s="260"/>
      <c r="O1738" s="260"/>
      <c r="P1738" s="260"/>
      <c r="Q1738" s="259"/>
    </row>
    <row r="1739" spans="8:17" x14ac:dyDescent="0.2">
      <c r="H1739" s="187"/>
      <c r="K1739" s="259"/>
      <c r="L1739" s="259"/>
      <c r="M1739" s="260"/>
      <c r="N1739" s="260"/>
      <c r="O1739" s="260"/>
      <c r="P1739" s="260"/>
      <c r="Q1739" s="259"/>
    </row>
    <row r="1740" spans="8:17" x14ac:dyDescent="0.2">
      <c r="H1740" s="187"/>
      <c r="K1740" s="259"/>
      <c r="L1740" s="259"/>
      <c r="M1740" s="260"/>
      <c r="N1740" s="260"/>
      <c r="O1740" s="260"/>
      <c r="P1740" s="260"/>
      <c r="Q1740" s="259"/>
    </row>
    <row r="1741" spans="8:17" x14ac:dyDescent="0.2">
      <c r="H1741" s="187"/>
      <c r="K1741" s="259"/>
      <c r="L1741" s="259"/>
      <c r="M1741" s="260"/>
      <c r="N1741" s="260"/>
      <c r="O1741" s="260"/>
      <c r="P1741" s="260"/>
      <c r="Q1741" s="259"/>
    </row>
    <row r="1742" spans="8:17" x14ac:dyDescent="0.2">
      <c r="H1742" s="187"/>
      <c r="K1742" s="259"/>
      <c r="L1742" s="259"/>
      <c r="M1742" s="260"/>
      <c r="N1742" s="260"/>
      <c r="O1742" s="260"/>
      <c r="P1742" s="260"/>
      <c r="Q1742" s="259"/>
    </row>
    <row r="1743" spans="8:17" x14ac:dyDescent="0.2">
      <c r="H1743" s="187"/>
      <c r="K1743" s="259"/>
      <c r="L1743" s="259"/>
      <c r="M1743" s="260"/>
      <c r="N1743" s="260"/>
      <c r="O1743" s="260"/>
      <c r="P1743" s="260"/>
      <c r="Q1743" s="259"/>
    </row>
    <row r="1744" spans="8:17" x14ac:dyDescent="0.2">
      <c r="H1744" s="187"/>
      <c r="K1744" s="259"/>
      <c r="L1744" s="259"/>
      <c r="M1744" s="260"/>
      <c r="N1744" s="260"/>
      <c r="O1744" s="260"/>
      <c r="P1744" s="260"/>
      <c r="Q1744" s="259"/>
    </row>
    <row r="1745" spans="8:17" x14ac:dyDescent="0.2">
      <c r="H1745" s="187"/>
      <c r="K1745" s="259"/>
      <c r="L1745" s="259"/>
      <c r="M1745" s="260"/>
      <c r="N1745" s="260"/>
      <c r="O1745" s="260"/>
      <c r="P1745" s="260"/>
      <c r="Q1745" s="259"/>
    </row>
    <row r="1746" spans="8:17" x14ac:dyDescent="0.2">
      <c r="H1746" s="187"/>
      <c r="K1746" s="259"/>
      <c r="L1746" s="259"/>
      <c r="M1746" s="260"/>
      <c r="N1746" s="260"/>
      <c r="O1746" s="260"/>
      <c r="P1746" s="260"/>
      <c r="Q1746" s="259"/>
    </row>
    <row r="1747" spans="8:17" x14ac:dyDescent="0.2">
      <c r="H1747" s="187"/>
      <c r="K1747" s="259"/>
      <c r="L1747" s="259"/>
      <c r="M1747" s="260"/>
      <c r="N1747" s="260"/>
      <c r="O1747" s="260"/>
      <c r="P1747" s="260"/>
      <c r="Q1747" s="259"/>
    </row>
    <row r="1748" spans="8:17" x14ac:dyDescent="0.2">
      <c r="H1748" s="187"/>
      <c r="K1748" s="259"/>
      <c r="L1748" s="259"/>
      <c r="M1748" s="260"/>
      <c r="N1748" s="260"/>
      <c r="O1748" s="260"/>
      <c r="P1748" s="260"/>
      <c r="Q1748" s="259"/>
    </row>
    <row r="1749" spans="8:17" x14ac:dyDescent="0.2">
      <c r="H1749" s="187"/>
      <c r="K1749" s="259"/>
      <c r="L1749" s="259"/>
      <c r="M1749" s="260"/>
      <c r="N1749" s="260"/>
      <c r="O1749" s="260"/>
      <c r="P1749" s="260"/>
      <c r="Q1749" s="259"/>
    </row>
    <row r="1750" spans="8:17" x14ac:dyDescent="0.2">
      <c r="H1750" s="187"/>
      <c r="K1750" s="259"/>
      <c r="L1750" s="259"/>
      <c r="M1750" s="260"/>
      <c r="N1750" s="260"/>
      <c r="O1750" s="260"/>
      <c r="P1750" s="260"/>
      <c r="Q1750" s="259"/>
    </row>
    <row r="1751" spans="8:17" x14ac:dyDescent="0.2">
      <c r="H1751" s="187"/>
      <c r="K1751" s="259"/>
      <c r="L1751" s="259"/>
      <c r="M1751" s="260"/>
      <c r="N1751" s="260"/>
      <c r="O1751" s="260"/>
      <c r="P1751" s="260"/>
      <c r="Q1751" s="259"/>
    </row>
    <row r="1752" spans="8:17" x14ac:dyDescent="0.2">
      <c r="H1752" s="187"/>
      <c r="K1752" s="259"/>
      <c r="L1752" s="259"/>
      <c r="M1752" s="260"/>
      <c r="N1752" s="260"/>
      <c r="O1752" s="260"/>
      <c r="P1752" s="260"/>
      <c r="Q1752" s="259"/>
    </row>
    <row r="1753" spans="8:17" x14ac:dyDescent="0.2">
      <c r="H1753" s="187"/>
      <c r="K1753" s="259"/>
      <c r="L1753" s="259"/>
      <c r="M1753" s="260"/>
      <c r="N1753" s="260"/>
      <c r="O1753" s="260"/>
      <c r="P1753" s="260"/>
      <c r="Q1753" s="259"/>
    </row>
    <row r="1754" spans="8:17" x14ac:dyDescent="0.2">
      <c r="H1754" s="187"/>
      <c r="K1754" s="259"/>
      <c r="L1754" s="259"/>
      <c r="M1754" s="260"/>
      <c r="N1754" s="260"/>
      <c r="O1754" s="260"/>
      <c r="P1754" s="260"/>
      <c r="Q1754" s="259"/>
    </row>
    <row r="1755" spans="8:17" x14ac:dyDescent="0.2">
      <c r="H1755" s="187"/>
      <c r="K1755" s="259"/>
      <c r="L1755" s="259"/>
      <c r="M1755" s="260"/>
      <c r="N1755" s="260"/>
      <c r="O1755" s="260"/>
      <c r="P1755" s="260"/>
      <c r="Q1755" s="259"/>
    </row>
    <row r="1756" spans="8:17" x14ac:dyDescent="0.2">
      <c r="H1756" s="187"/>
      <c r="K1756" s="259"/>
      <c r="L1756" s="259"/>
      <c r="M1756" s="260"/>
      <c r="N1756" s="260"/>
      <c r="O1756" s="260"/>
      <c r="P1756" s="260"/>
      <c r="Q1756" s="259"/>
    </row>
    <row r="1757" spans="8:17" x14ac:dyDescent="0.2">
      <c r="H1757" s="187"/>
      <c r="K1757" s="259"/>
      <c r="L1757" s="259"/>
      <c r="M1757" s="260"/>
      <c r="N1757" s="260"/>
      <c r="O1757" s="260"/>
      <c r="P1757" s="260"/>
      <c r="Q1757" s="259"/>
    </row>
    <row r="1758" spans="8:17" x14ac:dyDescent="0.2">
      <c r="H1758" s="187"/>
      <c r="K1758" s="259"/>
      <c r="L1758" s="259"/>
      <c r="M1758" s="260"/>
      <c r="N1758" s="260"/>
      <c r="O1758" s="260"/>
      <c r="P1758" s="260"/>
      <c r="Q1758" s="259"/>
    </row>
    <row r="1759" spans="8:17" x14ac:dyDescent="0.2">
      <c r="H1759" s="187"/>
      <c r="K1759" s="259"/>
      <c r="L1759" s="259"/>
      <c r="M1759" s="260"/>
      <c r="N1759" s="260"/>
      <c r="O1759" s="260"/>
      <c r="P1759" s="260"/>
      <c r="Q1759" s="259"/>
    </row>
    <row r="1760" spans="8:17" x14ac:dyDescent="0.2">
      <c r="H1760" s="187"/>
      <c r="K1760" s="259"/>
      <c r="L1760" s="259"/>
      <c r="M1760" s="260"/>
      <c r="N1760" s="260"/>
      <c r="O1760" s="260"/>
      <c r="P1760" s="260"/>
      <c r="Q1760" s="259"/>
    </row>
    <row r="1761" spans="8:17" x14ac:dyDescent="0.2">
      <c r="H1761" s="187"/>
      <c r="K1761" s="259"/>
      <c r="L1761" s="259"/>
      <c r="M1761" s="260"/>
      <c r="N1761" s="260"/>
      <c r="O1761" s="260"/>
      <c r="P1761" s="260"/>
      <c r="Q1761" s="259"/>
    </row>
    <row r="1762" spans="8:17" x14ac:dyDescent="0.2">
      <c r="H1762" s="187"/>
      <c r="K1762" s="259"/>
      <c r="L1762" s="259"/>
      <c r="M1762" s="260"/>
      <c r="N1762" s="260"/>
      <c r="O1762" s="260"/>
      <c r="P1762" s="260"/>
      <c r="Q1762" s="259"/>
    </row>
    <row r="1763" spans="8:17" x14ac:dyDescent="0.2">
      <c r="H1763" s="187"/>
      <c r="K1763" s="259"/>
      <c r="L1763" s="259"/>
      <c r="M1763" s="260"/>
      <c r="N1763" s="260"/>
      <c r="O1763" s="260"/>
      <c r="P1763" s="260"/>
      <c r="Q1763" s="259"/>
    </row>
    <row r="1764" spans="8:17" x14ac:dyDescent="0.2">
      <c r="H1764" s="187"/>
      <c r="K1764" s="259"/>
      <c r="L1764" s="259"/>
      <c r="M1764" s="260"/>
      <c r="N1764" s="260"/>
      <c r="O1764" s="260"/>
      <c r="P1764" s="260"/>
      <c r="Q1764" s="259"/>
    </row>
    <row r="1765" spans="8:17" x14ac:dyDescent="0.2">
      <c r="H1765" s="187"/>
      <c r="K1765" s="259"/>
      <c r="L1765" s="259"/>
      <c r="M1765" s="260"/>
      <c r="N1765" s="260"/>
      <c r="O1765" s="260"/>
      <c r="P1765" s="260"/>
      <c r="Q1765" s="259"/>
    </row>
    <row r="1766" spans="8:17" x14ac:dyDescent="0.2">
      <c r="H1766" s="187"/>
      <c r="K1766" s="259"/>
      <c r="L1766" s="259"/>
      <c r="M1766" s="260"/>
      <c r="N1766" s="260"/>
      <c r="O1766" s="260"/>
      <c r="P1766" s="260"/>
      <c r="Q1766" s="259"/>
    </row>
    <row r="1767" spans="8:17" x14ac:dyDescent="0.2">
      <c r="H1767" s="187"/>
      <c r="K1767" s="259"/>
      <c r="L1767" s="259"/>
      <c r="M1767" s="260"/>
      <c r="N1767" s="260"/>
      <c r="O1767" s="260"/>
      <c r="P1767" s="260"/>
      <c r="Q1767" s="259"/>
    </row>
    <row r="1768" spans="8:17" x14ac:dyDescent="0.2">
      <c r="H1768" s="187"/>
      <c r="K1768" s="259"/>
      <c r="L1768" s="259"/>
      <c r="M1768" s="260"/>
      <c r="N1768" s="260"/>
      <c r="O1768" s="260"/>
      <c r="P1768" s="260"/>
      <c r="Q1768" s="259"/>
    </row>
    <row r="1769" spans="8:17" x14ac:dyDescent="0.2">
      <c r="H1769" s="187"/>
      <c r="K1769" s="259"/>
      <c r="L1769" s="259"/>
      <c r="M1769" s="260"/>
      <c r="N1769" s="260"/>
      <c r="O1769" s="260"/>
      <c r="P1769" s="260"/>
      <c r="Q1769" s="259"/>
    </row>
    <row r="1770" spans="8:17" x14ac:dyDescent="0.2">
      <c r="H1770" s="187"/>
      <c r="K1770" s="259"/>
      <c r="L1770" s="259"/>
      <c r="M1770" s="260"/>
      <c r="N1770" s="260"/>
      <c r="O1770" s="260"/>
      <c r="P1770" s="260"/>
      <c r="Q1770" s="259"/>
    </row>
    <row r="1771" spans="8:17" x14ac:dyDescent="0.2">
      <c r="H1771" s="187"/>
      <c r="K1771" s="259"/>
      <c r="L1771" s="259"/>
      <c r="M1771" s="260"/>
      <c r="N1771" s="260"/>
      <c r="O1771" s="260"/>
      <c r="P1771" s="260"/>
      <c r="Q1771" s="259"/>
    </row>
    <row r="1772" spans="8:17" x14ac:dyDescent="0.2">
      <c r="H1772" s="187"/>
      <c r="K1772" s="259"/>
      <c r="L1772" s="259"/>
      <c r="M1772" s="260"/>
      <c r="N1772" s="260"/>
      <c r="O1772" s="260"/>
      <c r="P1772" s="260"/>
      <c r="Q1772" s="259"/>
    </row>
    <row r="1773" spans="8:17" x14ac:dyDescent="0.2">
      <c r="H1773" s="187"/>
      <c r="K1773" s="259"/>
      <c r="L1773" s="259"/>
      <c r="M1773" s="260"/>
      <c r="N1773" s="260"/>
      <c r="O1773" s="260"/>
      <c r="P1773" s="260"/>
      <c r="Q1773" s="259"/>
    </row>
    <row r="1774" spans="8:17" x14ac:dyDescent="0.2">
      <c r="H1774" s="187"/>
      <c r="K1774" s="259"/>
      <c r="L1774" s="259"/>
      <c r="M1774" s="260"/>
      <c r="N1774" s="260"/>
      <c r="O1774" s="260"/>
      <c r="P1774" s="260"/>
      <c r="Q1774" s="259"/>
    </row>
    <row r="1775" spans="8:17" x14ac:dyDescent="0.2">
      <c r="H1775" s="187"/>
      <c r="K1775" s="259"/>
      <c r="L1775" s="259"/>
      <c r="M1775" s="260"/>
      <c r="N1775" s="260"/>
      <c r="O1775" s="260"/>
      <c r="P1775" s="260"/>
      <c r="Q1775" s="259"/>
    </row>
    <row r="1776" spans="8:17" x14ac:dyDescent="0.2">
      <c r="H1776" s="187"/>
      <c r="K1776" s="259"/>
      <c r="L1776" s="259"/>
      <c r="M1776" s="260"/>
      <c r="N1776" s="260"/>
      <c r="O1776" s="260"/>
      <c r="P1776" s="260"/>
      <c r="Q1776" s="259"/>
    </row>
    <row r="1777" spans="8:17" x14ac:dyDescent="0.2">
      <c r="H1777" s="187"/>
      <c r="K1777" s="259"/>
      <c r="L1777" s="259"/>
      <c r="M1777" s="260"/>
      <c r="N1777" s="260"/>
      <c r="O1777" s="260"/>
      <c r="P1777" s="260"/>
      <c r="Q1777" s="259"/>
    </row>
    <row r="1778" spans="8:17" x14ac:dyDescent="0.2">
      <c r="H1778" s="187"/>
      <c r="K1778" s="259"/>
      <c r="L1778" s="259"/>
      <c r="M1778" s="260"/>
      <c r="N1778" s="260"/>
      <c r="O1778" s="260"/>
      <c r="P1778" s="260"/>
      <c r="Q1778" s="259"/>
    </row>
    <row r="1779" spans="8:17" x14ac:dyDescent="0.2">
      <c r="H1779" s="187"/>
      <c r="K1779" s="259"/>
      <c r="L1779" s="259"/>
      <c r="M1779" s="260"/>
      <c r="N1779" s="260"/>
      <c r="O1779" s="260"/>
      <c r="P1779" s="260"/>
      <c r="Q1779" s="259"/>
    </row>
    <row r="1780" spans="8:17" x14ac:dyDescent="0.2">
      <c r="H1780" s="187"/>
      <c r="K1780" s="259"/>
      <c r="L1780" s="259"/>
      <c r="M1780" s="260"/>
      <c r="N1780" s="260"/>
      <c r="O1780" s="260"/>
      <c r="P1780" s="260"/>
      <c r="Q1780" s="259"/>
    </row>
    <row r="1781" spans="8:17" x14ac:dyDescent="0.2">
      <c r="H1781" s="187"/>
      <c r="K1781" s="259"/>
      <c r="L1781" s="259"/>
      <c r="M1781" s="260"/>
      <c r="N1781" s="260"/>
      <c r="O1781" s="260"/>
      <c r="P1781" s="260"/>
      <c r="Q1781" s="259"/>
    </row>
    <row r="1782" spans="8:17" x14ac:dyDescent="0.2">
      <c r="H1782" s="187"/>
      <c r="K1782" s="259"/>
      <c r="L1782" s="259"/>
      <c r="M1782" s="260"/>
      <c r="N1782" s="260"/>
      <c r="O1782" s="260"/>
      <c r="P1782" s="260"/>
      <c r="Q1782" s="259"/>
    </row>
    <row r="1783" spans="8:17" x14ac:dyDescent="0.2">
      <c r="H1783" s="187"/>
      <c r="K1783" s="259"/>
      <c r="L1783" s="259"/>
      <c r="M1783" s="260"/>
      <c r="N1783" s="260"/>
      <c r="O1783" s="260"/>
      <c r="P1783" s="260"/>
      <c r="Q1783" s="259"/>
    </row>
    <row r="1784" spans="8:17" x14ac:dyDescent="0.2">
      <c r="H1784" s="187"/>
      <c r="K1784" s="259"/>
      <c r="L1784" s="259"/>
      <c r="M1784" s="260"/>
      <c r="N1784" s="260"/>
      <c r="O1784" s="260"/>
      <c r="P1784" s="260"/>
      <c r="Q1784" s="259"/>
    </row>
    <row r="1785" spans="8:17" x14ac:dyDescent="0.2">
      <c r="H1785" s="187"/>
      <c r="K1785" s="259"/>
      <c r="L1785" s="259"/>
      <c r="M1785" s="260"/>
      <c r="N1785" s="260"/>
      <c r="O1785" s="260"/>
      <c r="P1785" s="260"/>
      <c r="Q1785" s="259"/>
    </row>
    <row r="1786" spans="8:17" x14ac:dyDescent="0.2">
      <c r="H1786" s="187"/>
      <c r="K1786" s="259"/>
      <c r="L1786" s="259"/>
      <c r="M1786" s="260"/>
      <c r="N1786" s="260"/>
      <c r="O1786" s="260"/>
      <c r="P1786" s="260"/>
      <c r="Q1786" s="259"/>
    </row>
    <row r="1787" spans="8:17" x14ac:dyDescent="0.2">
      <c r="H1787" s="187"/>
      <c r="K1787" s="259"/>
      <c r="L1787" s="259"/>
      <c r="M1787" s="260"/>
      <c r="N1787" s="260"/>
      <c r="O1787" s="260"/>
      <c r="P1787" s="260"/>
      <c r="Q1787" s="259"/>
    </row>
    <row r="1788" spans="8:17" x14ac:dyDescent="0.2">
      <c r="H1788" s="187"/>
      <c r="K1788" s="259"/>
      <c r="L1788" s="259"/>
      <c r="M1788" s="260"/>
      <c r="N1788" s="260"/>
      <c r="O1788" s="260"/>
      <c r="P1788" s="260"/>
      <c r="Q1788" s="259"/>
    </row>
    <row r="1789" spans="8:17" x14ac:dyDescent="0.2">
      <c r="H1789" s="187"/>
      <c r="K1789" s="259"/>
      <c r="L1789" s="259"/>
      <c r="M1789" s="260"/>
      <c r="N1789" s="260"/>
      <c r="O1789" s="260"/>
      <c r="P1789" s="260"/>
      <c r="Q1789" s="259"/>
    </row>
    <row r="1790" spans="8:17" x14ac:dyDescent="0.2">
      <c r="H1790" s="187"/>
      <c r="K1790" s="259"/>
      <c r="L1790" s="259"/>
      <c r="M1790" s="260"/>
      <c r="N1790" s="260"/>
      <c r="O1790" s="260"/>
      <c r="P1790" s="260"/>
      <c r="Q1790" s="259"/>
    </row>
    <row r="1791" spans="8:17" x14ac:dyDescent="0.2">
      <c r="H1791" s="187"/>
      <c r="K1791" s="259"/>
      <c r="L1791" s="259"/>
      <c r="M1791" s="260"/>
      <c r="N1791" s="260"/>
      <c r="O1791" s="260"/>
      <c r="P1791" s="260"/>
      <c r="Q1791" s="259"/>
    </row>
    <row r="1792" spans="8:17" x14ac:dyDescent="0.2">
      <c r="H1792" s="187"/>
      <c r="K1792" s="259"/>
      <c r="L1792" s="259"/>
      <c r="M1792" s="260"/>
      <c r="N1792" s="260"/>
      <c r="O1792" s="260"/>
      <c r="P1792" s="260"/>
      <c r="Q1792" s="259"/>
    </row>
    <row r="1793" spans="8:17" x14ac:dyDescent="0.2">
      <c r="H1793" s="187"/>
      <c r="K1793" s="259"/>
      <c r="L1793" s="259"/>
      <c r="M1793" s="260"/>
      <c r="N1793" s="260"/>
      <c r="O1793" s="260"/>
      <c r="P1793" s="260"/>
      <c r="Q1793" s="259"/>
    </row>
    <row r="1794" spans="8:17" x14ac:dyDescent="0.2">
      <c r="H1794" s="187"/>
      <c r="K1794" s="259"/>
      <c r="L1794" s="259"/>
      <c r="M1794" s="260"/>
      <c r="N1794" s="260"/>
      <c r="O1794" s="260"/>
      <c r="P1794" s="260"/>
      <c r="Q1794" s="259"/>
    </row>
    <row r="1795" spans="8:17" x14ac:dyDescent="0.2">
      <c r="H1795" s="187"/>
      <c r="K1795" s="259"/>
      <c r="L1795" s="259"/>
      <c r="M1795" s="260"/>
      <c r="N1795" s="260"/>
      <c r="O1795" s="260"/>
      <c r="P1795" s="260"/>
      <c r="Q1795" s="259"/>
    </row>
    <row r="1796" spans="8:17" x14ac:dyDescent="0.2">
      <c r="H1796" s="187"/>
      <c r="K1796" s="259"/>
      <c r="L1796" s="259"/>
      <c r="M1796" s="260"/>
      <c r="N1796" s="260"/>
      <c r="O1796" s="260"/>
      <c r="P1796" s="260"/>
      <c r="Q1796" s="259"/>
    </row>
    <row r="1797" spans="8:17" x14ac:dyDescent="0.2">
      <c r="H1797" s="187"/>
      <c r="K1797" s="259"/>
      <c r="L1797" s="259"/>
      <c r="M1797" s="260"/>
      <c r="N1797" s="260"/>
      <c r="O1797" s="260"/>
      <c r="P1797" s="260"/>
      <c r="Q1797" s="259"/>
    </row>
    <row r="1798" spans="8:17" x14ac:dyDescent="0.2">
      <c r="H1798" s="187"/>
      <c r="K1798" s="259"/>
      <c r="L1798" s="259"/>
      <c r="M1798" s="260"/>
      <c r="N1798" s="260"/>
      <c r="O1798" s="260"/>
      <c r="P1798" s="260"/>
      <c r="Q1798" s="259"/>
    </row>
    <row r="1799" spans="8:17" x14ac:dyDescent="0.2">
      <c r="H1799" s="187"/>
      <c r="K1799" s="259"/>
      <c r="L1799" s="259"/>
      <c r="M1799" s="260"/>
      <c r="N1799" s="260"/>
      <c r="O1799" s="260"/>
      <c r="P1799" s="260"/>
      <c r="Q1799" s="259"/>
    </row>
    <row r="1800" spans="8:17" x14ac:dyDescent="0.2">
      <c r="H1800" s="187"/>
      <c r="K1800" s="259"/>
      <c r="L1800" s="259"/>
      <c r="M1800" s="260"/>
      <c r="N1800" s="260"/>
      <c r="O1800" s="260"/>
      <c r="P1800" s="260"/>
      <c r="Q1800" s="259"/>
    </row>
    <row r="1801" spans="8:17" x14ac:dyDescent="0.2">
      <c r="H1801" s="187"/>
      <c r="K1801" s="259"/>
      <c r="L1801" s="259"/>
      <c r="M1801" s="260"/>
      <c r="N1801" s="260"/>
      <c r="O1801" s="260"/>
      <c r="P1801" s="260"/>
      <c r="Q1801" s="259"/>
    </row>
    <row r="1802" spans="8:17" x14ac:dyDescent="0.2">
      <c r="H1802" s="187"/>
      <c r="K1802" s="259"/>
      <c r="L1802" s="259"/>
      <c r="M1802" s="260"/>
      <c r="N1802" s="260"/>
      <c r="O1802" s="260"/>
      <c r="P1802" s="260"/>
      <c r="Q1802" s="259"/>
    </row>
    <row r="1803" spans="8:17" x14ac:dyDescent="0.2">
      <c r="H1803" s="187"/>
      <c r="K1803" s="259"/>
      <c r="L1803" s="259"/>
      <c r="M1803" s="260"/>
      <c r="N1803" s="260"/>
      <c r="O1803" s="260"/>
      <c r="P1803" s="260"/>
      <c r="Q1803" s="259"/>
    </row>
    <row r="1804" spans="8:17" x14ac:dyDescent="0.2">
      <c r="H1804" s="187"/>
      <c r="K1804" s="259"/>
      <c r="L1804" s="259"/>
      <c r="M1804" s="260"/>
      <c r="N1804" s="260"/>
      <c r="O1804" s="260"/>
      <c r="P1804" s="260"/>
      <c r="Q1804" s="259"/>
    </row>
    <row r="1805" spans="8:17" x14ac:dyDescent="0.2">
      <c r="H1805" s="187"/>
      <c r="K1805" s="259"/>
      <c r="L1805" s="259"/>
      <c r="M1805" s="260"/>
      <c r="N1805" s="260"/>
      <c r="O1805" s="260"/>
      <c r="P1805" s="260"/>
      <c r="Q1805" s="259"/>
    </row>
    <row r="1806" spans="8:17" x14ac:dyDescent="0.2">
      <c r="H1806" s="187"/>
      <c r="K1806" s="259"/>
      <c r="L1806" s="259"/>
      <c r="M1806" s="260"/>
      <c r="N1806" s="260"/>
      <c r="O1806" s="260"/>
      <c r="P1806" s="260"/>
      <c r="Q1806" s="259"/>
    </row>
    <row r="1807" spans="8:17" x14ac:dyDescent="0.2">
      <c r="H1807" s="187"/>
      <c r="K1807" s="259"/>
      <c r="L1807" s="259"/>
      <c r="M1807" s="260"/>
      <c r="N1807" s="260"/>
      <c r="O1807" s="260"/>
      <c r="P1807" s="260"/>
      <c r="Q1807" s="259"/>
    </row>
    <row r="1808" spans="8:17" x14ac:dyDescent="0.2">
      <c r="H1808" s="187"/>
      <c r="K1808" s="259"/>
      <c r="L1808" s="259"/>
      <c r="M1808" s="260"/>
      <c r="N1808" s="260"/>
      <c r="O1808" s="260"/>
      <c r="P1808" s="260"/>
      <c r="Q1808" s="259"/>
    </row>
    <row r="1809" spans="8:17" x14ac:dyDescent="0.2">
      <c r="H1809" s="187"/>
      <c r="K1809" s="259"/>
      <c r="L1809" s="259"/>
      <c r="M1809" s="260"/>
      <c r="N1809" s="260"/>
      <c r="O1809" s="260"/>
      <c r="P1809" s="260"/>
      <c r="Q1809" s="259"/>
    </row>
    <row r="1810" spans="8:17" x14ac:dyDescent="0.2">
      <c r="H1810" s="187"/>
      <c r="K1810" s="259"/>
      <c r="L1810" s="259"/>
      <c r="M1810" s="260"/>
      <c r="N1810" s="260"/>
      <c r="O1810" s="260"/>
      <c r="P1810" s="260"/>
      <c r="Q1810" s="259"/>
    </row>
    <row r="1811" spans="8:17" x14ac:dyDescent="0.2">
      <c r="H1811" s="187"/>
      <c r="K1811" s="259"/>
      <c r="L1811" s="259"/>
      <c r="M1811" s="260"/>
      <c r="N1811" s="260"/>
      <c r="O1811" s="260"/>
      <c r="P1811" s="260"/>
      <c r="Q1811" s="259"/>
    </row>
    <row r="1812" spans="8:17" x14ac:dyDescent="0.2">
      <c r="H1812" s="187"/>
      <c r="K1812" s="259"/>
      <c r="L1812" s="259"/>
      <c r="M1812" s="260"/>
      <c r="N1812" s="260"/>
      <c r="O1812" s="260"/>
      <c r="P1812" s="260"/>
      <c r="Q1812" s="259"/>
    </row>
    <row r="1813" spans="8:17" x14ac:dyDescent="0.2">
      <c r="H1813" s="187"/>
      <c r="K1813" s="259"/>
      <c r="L1813" s="259"/>
      <c r="M1813" s="260"/>
      <c r="N1813" s="260"/>
      <c r="O1813" s="260"/>
      <c r="P1813" s="260"/>
      <c r="Q1813" s="259"/>
    </row>
    <row r="1814" spans="8:17" x14ac:dyDescent="0.2">
      <c r="H1814" s="187"/>
      <c r="K1814" s="259"/>
      <c r="L1814" s="259"/>
      <c r="M1814" s="260"/>
      <c r="N1814" s="260"/>
      <c r="O1814" s="260"/>
      <c r="P1814" s="260"/>
      <c r="Q1814" s="259"/>
    </row>
    <row r="1815" spans="8:17" x14ac:dyDescent="0.2">
      <c r="H1815" s="187"/>
      <c r="K1815" s="259"/>
      <c r="L1815" s="259"/>
      <c r="M1815" s="260"/>
      <c r="N1815" s="260"/>
      <c r="O1815" s="260"/>
      <c r="P1815" s="260"/>
      <c r="Q1815" s="259"/>
    </row>
    <row r="1816" spans="8:17" x14ac:dyDescent="0.2">
      <c r="H1816" s="187"/>
      <c r="K1816" s="259"/>
      <c r="L1816" s="259"/>
      <c r="M1816" s="260"/>
      <c r="N1816" s="260"/>
      <c r="O1816" s="260"/>
      <c r="P1816" s="260"/>
      <c r="Q1816" s="259"/>
    </row>
    <row r="1817" spans="8:17" x14ac:dyDescent="0.2">
      <c r="H1817" s="187"/>
      <c r="K1817" s="259"/>
      <c r="L1817" s="259"/>
      <c r="M1817" s="260"/>
      <c r="N1817" s="260"/>
      <c r="O1817" s="260"/>
      <c r="P1817" s="260"/>
      <c r="Q1817" s="259"/>
    </row>
    <row r="1818" spans="8:17" x14ac:dyDescent="0.2">
      <c r="H1818" s="187"/>
      <c r="K1818" s="259"/>
      <c r="L1818" s="259"/>
      <c r="M1818" s="260"/>
      <c r="N1818" s="260"/>
      <c r="O1818" s="260"/>
      <c r="P1818" s="260"/>
      <c r="Q1818" s="259"/>
    </row>
    <row r="1819" spans="8:17" x14ac:dyDescent="0.2">
      <c r="H1819" s="187"/>
      <c r="K1819" s="259"/>
      <c r="L1819" s="259"/>
      <c r="M1819" s="260"/>
      <c r="N1819" s="260"/>
      <c r="O1819" s="260"/>
      <c r="P1819" s="260"/>
      <c r="Q1819" s="259"/>
    </row>
    <row r="1820" spans="8:17" x14ac:dyDescent="0.2">
      <c r="H1820" s="187"/>
      <c r="K1820" s="259"/>
      <c r="L1820" s="259"/>
      <c r="M1820" s="260"/>
      <c r="N1820" s="260"/>
      <c r="O1820" s="260"/>
      <c r="P1820" s="260"/>
      <c r="Q1820" s="259"/>
    </row>
    <row r="1821" spans="8:17" x14ac:dyDescent="0.2">
      <c r="H1821" s="187"/>
      <c r="K1821" s="259"/>
      <c r="L1821" s="259"/>
      <c r="M1821" s="260"/>
      <c r="N1821" s="260"/>
      <c r="O1821" s="260"/>
      <c r="P1821" s="260"/>
      <c r="Q1821" s="259"/>
    </row>
    <row r="1822" spans="8:17" x14ac:dyDescent="0.2">
      <c r="H1822" s="187"/>
      <c r="K1822" s="259"/>
      <c r="L1822" s="259"/>
      <c r="M1822" s="260"/>
      <c r="N1822" s="260"/>
      <c r="O1822" s="260"/>
      <c r="P1822" s="260"/>
      <c r="Q1822" s="259"/>
    </row>
    <row r="1823" spans="8:17" x14ac:dyDescent="0.2">
      <c r="H1823" s="187"/>
      <c r="K1823" s="259"/>
      <c r="L1823" s="259"/>
      <c r="M1823" s="260"/>
      <c r="N1823" s="260"/>
      <c r="O1823" s="260"/>
      <c r="P1823" s="260"/>
      <c r="Q1823" s="259"/>
    </row>
    <row r="1824" spans="8:17" x14ac:dyDescent="0.2">
      <c r="H1824" s="187"/>
      <c r="K1824" s="259"/>
      <c r="L1824" s="259"/>
      <c r="M1824" s="260"/>
      <c r="N1824" s="260"/>
      <c r="O1824" s="260"/>
      <c r="P1824" s="260"/>
      <c r="Q1824" s="259"/>
    </row>
    <row r="1825" spans="8:17" x14ac:dyDescent="0.2">
      <c r="H1825" s="187"/>
      <c r="K1825" s="259"/>
      <c r="L1825" s="259"/>
      <c r="M1825" s="260"/>
      <c r="N1825" s="260"/>
      <c r="O1825" s="260"/>
      <c r="P1825" s="260"/>
      <c r="Q1825" s="259"/>
    </row>
    <row r="1826" spans="8:17" x14ac:dyDescent="0.2">
      <c r="H1826" s="187"/>
      <c r="K1826" s="259"/>
      <c r="L1826" s="259"/>
      <c r="M1826" s="260"/>
      <c r="N1826" s="260"/>
      <c r="O1826" s="260"/>
      <c r="P1826" s="260"/>
      <c r="Q1826" s="259"/>
    </row>
    <row r="1827" spans="8:17" x14ac:dyDescent="0.2">
      <c r="H1827" s="187"/>
      <c r="K1827" s="259"/>
      <c r="L1827" s="259"/>
      <c r="M1827" s="260"/>
      <c r="N1827" s="260"/>
      <c r="O1827" s="260"/>
      <c r="P1827" s="260"/>
      <c r="Q1827" s="259"/>
    </row>
    <row r="1828" spans="8:17" x14ac:dyDescent="0.2">
      <c r="H1828" s="187"/>
      <c r="K1828" s="259"/>
      <c r="L1828" s="259"/>
      <c r="M1828" s="260"/>
      <c r="N1828" s="260"/>
      <c r="O1828" s="260"/>
      <c r="P1828" s="260"/>
      <c r="Q1828" s="259"/>
    </row>
    <row r="1829" spans="8:17" x14ac:dyDescent="0.2">
      <c r="H1829" s="187"/>
      <c r="K1829" s="259"/>
      <c r="L1829" s="259"/>
      <c r="M1829" s="260"/>
      <c r="N1829" s="260"/>
      <c r="O1829" s="260"/>
      <c r="P1829" s="260"/>
      <c r="Q1829" s="259"/>
    </row>
    <row r="1830" spans="8:17" x14ac:dyDescent="0.2">
      <c r="H1830" s="187"/>
      <c r="K1830" s="259"/>
      <c r="L1830" s="259"/>
      <c r="M1830" s="260"/>
      <c r="N1830" s="260"/>
      <c r="O1830" s="260"/>
      <c r="P1830" s="260"/>
      <c r="Q1830" s="259"/>
    </row>
    <row r="1831" spans="8:17" x14ac:dyDescent="0.2">
      <c r="H1831" s="187"/>
      <c r="K1831" s="259"/>
      <c r="L1831" s="259"/>
      <c r="M1831" s="260"/>
      <c r="N1831" s="260"/>
      <c r="O1831" s="260"/>
      <c r="P1831" s="260"/>
      <c r="Q1831" s="259"/>
    </row>
    <row r="1832" spans="8:17" x14ac:dyDescent="0.2">
      <c r="H1832" s="187"/>
      <c r="K1832" s="259"/>
      <c r="L1832" s="259"/>
      <c r="M1832" s="260"/>
      <c r="N1832" s="260"/>
      <c r="O1832" s="260"/>
      <c r="P1832" s="260"/>
      <c r="Q1832" s="259"/>
    </row>
    <row r="1833" spans="8:17" x14ac:dyDescent="0.2">
      <c r="H1833" s="187"/>
      <c r="K1833" s="259"/>
      <c r="L1833" s="259"/>
      <c r="M1833" s="260"/>
      <c r="N1833" s="260"/>
      <c r="O1833" s="260"/>
      <c r="P1833" s="260"/>
      <c r="Q1833" s="259"/>
    </row>
    <row r="1834" spans="8:17" x14ac:dyDescent="0.2">
      <c r="H1834" s="187"/>
      <c r="K1834" s="259"/>
      <c r="L1834" s="259"/>
      <c r="M1834" s="260"/>
      <c r="N1834" s="260"/>
      <c r="O1834" s="260"/>
      <c r="P1834" s="260"/>
      <c r="Q1834" s="259"/>
    </row>
    <row r="1835" spans="8:17" x14ac:dyDescent="0.2">
      <c r="H1835" s="187"/>
      <c r="K1835" s="259"/>
      <c r="L1835" s="259"/>
      <c r="M1835" s="260"/>
      <c r="N1835" s="260"/>
      <c r="O1835" s="260"/>
      <c r="P1835" s="260"/>
      <c r="Q1835" s="259"/>
    </row>
    <row r="1836" spans="8:17" x14ac:dyDescent="0.2">
      <c r="H1836" s="187"/>
      <c r="K1836" s="259"/>
      <c r="L1836" s="259"/>
      <c r="M1836" s="260"/>
      <c r="N1836" s="260"/>
      <c r="O1836" s="260"/>
      <c r="P1836" s="260"/>
      <c r="Q1836" s="259"/>
    </row>
    <row r="1837" spans="8:17" x14ac:dyDescent="0.2">
      <c r="H1837" s="187"/>
      <c r="K1837" s="259"/>
      <c r="L1837" s="259"/>
      <c r="M1837" s="260"/>
      <c r="N1837" s="260"/>
      <c r="O1837" s="260"/>
      <c r="P1837" s="260"/>
      <c r="Q1837" s="259"/>
    </row>
    <row r="1838" spans="8:17" x14ac:dyDescent="0.2">
      <c r="H1838" s="187"/>
      <c r="K1838" s="259"/>
      <c r="L1838" s="259"/>
      <c r="M1838" s="260"/>
      <c r="N1838" s="260"/>
      <c r="O1838" s="260"/>
      <c r="P1838" s="260"/>
      <c r="Q1838" s="259"/>
    </row>
    <row r="1839" spans="8:17" x14ac:dyDescent="0.2">
      <c r="H1839" s="187"/>
      <c r="K1839" s="259"/>
      <c r="L1839" s="259"/>
      <c r="M1839" s="260"/>
      <c r="N1839" s="260"/>
      <c r="O1839" s="260"/>
      <c r="P1839" s="260"/>
      <c r="Q1839" s="259"/>
    </row>
    <row r="1840" spans="8:17" x14ac:dyDescent="0.2">
      <c r="H1840" s="187"/>
      <c r="K1840" s="259"/>
      <c r="L1840" s="259"/>
      <c r="M1840" s="260"/>
      <c r="N1840" s="260"/>
      <c r="O1840" s="260"/>
      <c r="P1840" s="260"/>
      <c r="Q1840" s="259"/>
    </row>
    <row r="1841" spans="8:17" x14ac:dyDescent="0.2">
      <c r="H1841" s="187"/>
      <c r="K1841" s="259"/>
      <c r="L1841" s="259"/>
      <c r="M1841" s="260"/>
      <c r="N1841" s="260"/>
      <c r="O1841" s="260"/>
      <c r="P1841" s="260"/>
      <c r="Q1841" s="259"/>
    </row>
    <row r="1842" spans="8:17" x14ac:dyDescent="0.2">
      <c r="H1842" s="187"/>
      <c r="K1842" s="259"/>
      <c r="L1842" s="259"/>
      <c r="M1842" s="260"/>
      <c r="N1842" s="260"/>
      <c r="O1842" s="260"/>
      <c r="P1842" s="260"/>
      <c r="Q1842" s="259"/>
    </row>
    <row r="1843" spans="8:17" x14ac:dyDescent="0.2">
      <c r="H1843" s="187"/>
      <c r="K1843" s="259"/>
      <c r="L1843" s="259"/>
      <c r="M1843" s="260"/>
      <c r="N1843" s="260"/>
      <c r="O1843" s="260"/>
      <c r="P1843" s="260"/>
      <c r="Q1843" s="259"/>
    </row>
    <row r="1844" spans="8:17" x14ac:dyDescent="0.2">
      <c r="H1844" s="187"/>
      <c r="K1844" s="259"/>
      <c r="L1844" s="259"/>
      <c r="M1844" s="260"/>
      <c r="N1844" s="260"/>
      <c r="O1844" s="260"/>
      <c r="P1844" s="260"/>
      <c r="Q1844" s="259"/>
    </row>
    <row r="1845" spans="8:17" x14ac:dyDescent="0.2">
      <c r="H1845" s="187"/>
      <c r="K1845" s="259"/>
      <c r="L1845" s="259"/>
      <c r="M1845" s="260"/>
      <c r="N1845" s="260"/>
      <c r="O1845" s="260"/>
      <c r="P1845" s="260"/>
      <c r="Q1845" s="259"/>
    </row>
    <row r="1846" spans="8:17" x14ac:dyDescent="0.2">
      <c r="H1846" s="187"/>
      <c r="K1846" s="259"/>
      <c r="L1846" s="259"/>
      <c r="M1846" s="260"/>
      <c r="N1846" s="260"/>
      <c r="O1846" s="260"/>
      <c r="P1846" s="260"/>
      <c r="Q1846" s="259"/>
    </row>
    <row r="1847" spans="8:17" x14ac:dyDescent="0.2">
      <c r="H1847" s="187"/>
      <c r="K1847" s="259"/>
      <c r="L1847" s="259"/>
      <c r="M1847" s="260"/>
      <c r="N1847" s="260"/>
      <c r="O1847" s="260"/>
      <c r="P1847" s="260"/>
      <c r="Q1847" s="259"/>
    </row>
    <row r="1848" spans="8:17" x14ac:dyDescent="0.2">
      <c r="H1848" s="187"/>
      <c r="K1848" s="259"/>
      <c r="L1848" s="259"/>
      <c r="M1848" s="260"/>
      <c r="N1848" s="260"/>
      <c r="O1848" s="260"/>
      <c r="P1848" s="260"/>
      <c r="Q1848" s="259"/>
    </row>
    <row r="1849" spans="8:17" x14ac:dyDescent="0.2">
      <c r="H1849" s="187"/>
      <c r="K1849" s="259"/>
      <c r="L1849" s="259"/>
      <c r="M1849" s="260"/>
      <c r="N1849" s="260"/>
      <c r="O1849" s="260"/>
      <c r="P1849" s="260"/>
      <c r="Q1849" s="259"/>
    </row>
    <row r="1850" spans="8:17" x14ac:dyDescent="0.2">
      <c r="H1850" s="187"/>
      <c r="K1850" s="259"/>
      <c r="L1850" s="259"/>
      <c r="M1850" s="260"/>
      <c r="N1850" s="260"/>
      <c r="O1850" s="260"/>
      <c r="P1850" s="260"/>
      <c r="Q1850" s="259"/>
    </row>
    <row r="1851" spans="8:17" x14ac:dyDescent="0.2">
      <c r="H1851" s="187"/>
      <c r="K1851" s="259"/>
      <c r="L1851" s="259"/>
      <c r="M1851" s="260"/>
      <c r="N1851" s="260"/>
      <c r="O1851" s="260"/>
      <c r="P1851" s="260"/>
      <c r="Q1851" s="259"/>
    </row>
    <row r="1852" spans="8:17" x14ac:dyDescent="0.2">
      <c r="H1852" s="187"/>
      <c r="K1852" s="259"/>
      <c r="L1852" s="259"/>
      <c r="M1852" s="260"/>
      <c r="N1852" s="260"/>
      <c r="O1852" s="260"/>
      <c r="P1852" s="260"/>
      <c r="Q1852" s="259"/>
    </row>
    <row r="1853" spans="8:17" x14ac:dyDescent="0.2">
      <c r="H1853" s="187"/>
      <c r="K1853" s="259"/>
      <c r="L1853" s="259"/>
      <c r="M1853" s="260"/>
      <c r="N1853" s="260"/>
      <c r="O1853" s="260"/>
      <c r="P1853" s="260"/>
      <c r="Q1853" s="259"/>
    </row>
    <row r="1854" spans="8:17" x14ac:dyDescent="0.2">
      <c r="H1854" s="187"/>
      <c r="K1854" s="259"/>
      <c r="L1854" s="259"/>
      <c r="M1854" s="260"/>
      <c r="N1854" s="260"/>
      <c r="O1854" s="260"/>
      <c r="P1854" s="260"/>
      <c r="Q1854" s="259"/>
    </row>
    <row r="1855" spans="8:17" x14ac:dyDescent="0.2">
      <c r="H1855" s="187"/>
      <c r="K1855" s="259"/>
      <c r="L1855" s="259"/>
      <c r="M1855" s="260"/>
      <c r="N1855" s="260"/>
      <c r="O1855" s="260"/>
      <c r="P1855" s="260"/>
      <c r="Q1855" s="259"/>
    </row>
    <row r="1856" spans="8:17" x14ac:dyDescent="0.2">
      <c r="H1856" s="187"/>
      <c r="K1856" s="259"/>
      <c r="L1856" s="259"/>
      <c r="M1856" s="260"/>
      <c r="N1856" s="260"/>
      <c r="O1856" s="260"/>
      <c r="P1856" s="260"/>
      <c r="Q1856" s="259"/>
    </row>
    <row r="1857" spans="8:17" x14ac:dyDescent="0.2">
      <c r="H1857" s="187"/>
      <c r="K1857" s="259"/>
      <c r="L1857" s="259"/>
      <c r="M1857" s="260"/>
      <c r="N1857" s="260"/>
      <c r="O1857" s="260"/>
      <c r="P1857" s="260"/>
      <c r="Q1857" s="259"/>
    </row>
    <row r="1858" spans="8:17" x14ac:dyDescent="0.2">
      <c r="H1858" s="187"/>
      <c r="K1858" s="259"/>
      <c r="L1858" s="259"/>
      <c r="M1858" s="260"/>
      <c r="N1858" s="260"/>
      <c r="O1858" s="260"/>
      <c r="P1858" s="260"/>
      <c r="Q1858" s="259"/>
    </row>
    <row r="1859" spans="8:17" x14ac:dyDescent="0.2">
      <c r="H1859" s="187"/>
      <c r="K1859" s="259"/>
      <c r="L1859" s="259"/>
      <c r="M1859" s="260"/>
      <c r="N1859" s="260"/>
      <c r="O1859" s="260"/>
      <c r="P1859" s="260"/>
      <c r="Q1859" s="259"/>
    </row>
    <row r="1860" spans="8:17" x14ac:dyDescent="0.2">
      <c r="H1860" s="187"/>
      <c r="K1860" s="259"/>
      <c r="L1860" s="259"/>
      <c r="M1860" s="260"/>
      <c r="N1860" s="260"/>
      <c r="O1860" s="260"/>
      <c r="P1860" s="260"/>
      <c r="Q1860" s="259"/>
    </row>
    <row r="1861" spans="8:17" x14ac:dyDescent="0.2">
      <c r="H1861" s="187"/>
      <c r="K1861" s="259"/>
      <c r="L1861" s="259"/>
      <c r="M1861" s="260"/>
      <c r="N1861" s="260"/>
      <c r="O1861" s="260"/>
      <c r="P1861" s="260"/>
      <c r="Q1861" s="259"/>
    </row>
    <row r="1862" spans="8:17" x14ac:dyDescent="0.2">
      <c r="H1862" s="187"/>
      <c r="K1862" s="259"/>
      <c r="L1862" s="259"/>
      <c r="M1862" s="260"/>
      <c r="N1862" s="260"/>
      <c r="O1862" s="260"/>
      <c r="P1862" s="260"/>
      <c r="Q1862" s="259"/>
    </row>
    <row r="1863" spans="8:17" x14ac:dyDescent="0.2">
      <c r="H1863" s="187"/>
      <c r="K1863" s="259"/>
      <c r="L1863" s="259"/>
      <c r="M1863" s="260"/>
      <c r="N1863" s="260"/>
      <c r="O1863" s="260"/>
      <c r="P1863" s="260"/>
      <c r="Q1863" s="259"/>
    </row>
    <row r="1864" spans="8:17" x14ac:dyDescent="0.2">
      <c r="H1864" s="187"/>
      <c r="K1864" s="259"/>
      <c r="L1864" s="259"/>
      <c r="M1864" s="260"/>
      <c r="N1864" s="260"/>
      <c r="O1864" s="260"/>
      <c r="P1864" s="260"/>
      <c r="Q1864" s="259"/>
    </row>
    <row r="1865" spans="8:17" x14ac:dyDescent="0.2">
      <c r="H1865" s="187"/>
      <c r="K1865" s="259"/>
      <c r="L1865" s="259"/>
      <c r="M1865" s="260"/>
      <c r="N1865" s="260"/>
      <c r="O1865" s="260"/>
      <c r="P1865" s="260"/>
      <c r="Q1865" s="259"/>
    </row>
    <row r="1866" spans="8:17" x14ac:dyDescent="0.2">
      <c r="H1866" s="187"/>
      <c r="K1866" s="259"/>
      <c r="L1866" s="259"/>
      <c r="M1866" s="260"/>
      <c r="N1866" s="260"/>
      <c r="O1866" s="260"/>
      <c r="P1866" s="260"/>
      <c r="Q1866" s="259"/>
    </row>
    <row r="1867" spans="8:17" x14ac:dyDescent="0.2">
      <c r="H1867" s="187"/>
      <c r="K1867" s="259"/>
      <c r="L1867" s="259"/>
      <c r="M1867" s="260"/>
      <c r="N1867" s="260"/>
      <c r="O1867" s="260"/>
      <c r="P1867" s="260"/>
      <c r="Q1867" s="259"/>
    </row>
    <row r="1868" spans="8:17" x14ac:dyDescent="0.2">
      <c r="H1868" s="187"/>
      <c r="K1868" s="259"/>
      <c r="L1868" s="259"/>
      <c r="M1868" s="260"/>
      <c r="N1868" s="260"/>
      <c r="O1868" s="260"/>
      <c r="P1868" s="260"/>
      <c r="Q1868" s="259"/>
    </row>
    <row r="1869" spans="8:17" x14ac:dyDescent="0.2">
      <c r="H1869" s="187"/>
      <c r="K1869" s="259"/>
      <c r="L1869" s="259"/>
      <c r="M1869" s="260"/>
      <c r="N1869" s="260"/>
      <c r="O1869" s="260"/>
      <c r="P1869" s="260"/>
      <c r="Q1869" s="259"/>
    </row>
    <row r="1870" spans="8:17" x14ac:dyDescent="0.2">
      <c r="H1870" s="187"/>
      <c r="K1870" s="259"/>
      <c r="L1870" s="259"/>
      <c r="M1870" s="260"/>
      <c r="N1870" s="260"/>
      <c r="O1870" s="260"/>
      <c r="P1870" s="260"/>
      <c r="Q1870" s="259"/>
    </row>
    <row r="1871" spans="8:17" x14ac:dyDescent="0.2">
      <c r="H1871" s="187"/>
      <c r="K1871" s="259"/>
      <c r="L1871" s="259"/>
      <c r="M1871" s="260"/>
      <c r="N1871" s="260"/>
      <c r="O1871" s="260"/>
      <c r="P1871" s="260"/>
      <c r="Q1871" s="259"/>
    </row>
    <row r="1872" spans="8:17" x14ac:dyDescent="0.2">
      <c r="H1872" s="187"/>
      <c r="K1872" s="259"/>
      <c r="L1872" s="259"/>
      <c r="M1872" s="260"/>
      <c r="N1872" s="260"/>
      <c r="O1872" s="260"/>
      <c r="P1872" s="260"/>
      <c r="Q1872" s="259"/>
    </row>
    <row r="1873" spans="8:17" x14ac:dyDescent="0.2">
      <c r="H1873" s="187"/>
      <c r="K1873" s="259"/>
      <c r="L1873" s="259"/>
      <c r="M1873" s="260"/>
      <c r="N1873" s="260"/>
      <c r="O1873" s="260"/>
      <c r="P1873" s="260"/>
      <c r="Q1873" s="259"/>
    </row>
    <row r="1874" spans="8:17" x14ac:dyDescent="0.2">
      <c r="H1874" s="187"/>
      <c r="K1874" s="259"/>
      <c r="L1874" s="259"/>
      <c r="M1874" s="260"/>
      <c r="N1874" s="260"/>
      <c r="O1874" s="260"/>
      <c r="P1874" s="260"/>
      <c r="Q1874" s="259"/>
    </row>
    <row r="1875" spans="8:17" x14ac:dyDescent="0.2">
      <c r="H1875" s="187"/>
      <c r="K1875" s="259"/>
      <c r="L1875" s="259"/>
      <c r="M1875" s="260"/>
      <c r="N1875" s="260"/>
      <c r="O1875" s="260"/>
      <c r="P1875" s="260"/>
      <c r="Q1875" s="259"/>
    </row>
    <row r="1876" spans="8:17" x14ac:dyDescent="0.2">
      <c r="H1876" s="187"/>
      <c r="K1876" s="259"/>
      <c r="L1876" s="259"/>
      <c r="M1876" s="260"/>
      <c r="N1876" s="260"/>
      <c r="O1876" s="260"/>
      <c r="P1876" s="260"/>
      <c r="Q1876" s="259"/>
    </row>
    <row r="1877" spans="8:17" x14ac:dyDescent="0.2">
      <c r="H1877" s="187"/>
      <c r="K1877" s="259"/>
      <c r="L1877" s="259"/>
      <c r="M1877" s="260"/>
      <c r="N1877" s="260"/>
      <c r="O1877" s="260"/>
      <c r="P1877" s="260"/>
      <c r="Q1877" s="259"/>
    </row>
    <row r="1878" spans="8:17" x14ac:dyDescent="0.2">
      <c r="H1878" s="187"/>
      <c r="K1878" s="259"/>
      <c r="L1878" s="259"/>
      <c r="M1878" s="260"/>
      <c r="N1878" s="260"/>
      <c r="O1878" s="260"/>
      <c r="P1878" s="260"/>
      <c r="Q1878" s="259"/>
    </row>
    <row r="1879" spans="8:17" x14ac:dyDescent="0.2">
      <c r="H1879" s="187"/>
      <c r="K1879" s="259"/>
      <c r="L1879" s="259"/>
      <c r="M1879" s="260"/>
      <c r="N1879" s="260"/>
      <c r="O1879" s="260"/>
      <c r="P1879" s="260"/>
      <c r="Q1879" s="259"/>
    </row>
    <row r="1880" spans="8:17" x14ac:dyDescent="0.2">
      <c r="H1880" s="187"/>
      <c r="K1880" s="259"/>
      <c r="L1880" s="259"/>
      <c r="M1880" s="260"/>
      <c r="N1880" s="260"/>
      <c r="O1880" s="260"/>
      <c r="P1880" s="260"/>
      <c r="Q1880" s="259"/>
    </row>
    <row r="1881" spans="8:17" x14ac:dyDescent="0.2">
      <c r="H1881" s="187"/>
      <c r="K1881" s="259"/>
      <c r="L1881" s="259"/>
      <c r="M1881" s="260"/>
      <c r="N1881" s="260"/>
      <c r="O1881" s="260"/>
      <c r="P1881" s="260"/>
      <c r="Q1881" s="259"/>
    </row>
    <row r="1882" spans="8:17" x14ac:dyDescent="0.2">
      <c r="H1882" s="187"/>
      <c r="K1882" s="259"/>
      <c r="L1882" s="259"/>
      <c r="M1882" s="260"/>
      <c r="N1882" s="260"/>
      <c r="O1882" s="260"/>
      <c r="P1882" s="260"/>
      <c r="Q1882" s="259"/>
    </row>
    <row r="1883" spans="8:17" x14ac:dyDescent="0.2">
      <c r="H1883" s="187"/>
      <c r="K1883" s="259"/>
      <c r="L1883" s="259"/>
      <c r="M1883" s="260"/>
      <c r="N1883" s="260"/>
      <c r="O1883" s="260"/>
      <c r="P1883" s="260"/>
      <c r="Q1883" s="259"/>
    </row>
    <row r="1884" spans="8:17" x14ac:dyDescent="0.2">
      <c r="H1884" s="187"/>
      <c r="K1884" s="259"/>
      <c r="L1884" s="259"/>
      <c r="M1884" s="260"/>
      <c r="N1884" s="260"/>
      <c r="O1884" s="260"/>
      <c r="P1884" s="260"/>
      <c r="Q1884" s="259"/>
    </row>
    <row r="1885" spans="8:17" x14ac:dyDescent="0.2">
      <c r="H1885" s="187"/>
      <c r="K1885" s="259"/>
      <c r="L1885" s="259"/>
      <c r="M1885" s="260"/>
      <c r="N1885" s="260"/>
      <c r="O1885" s="260"/>
      <c r="P1885" s="260"/>
      <c r="Q1885" s="259"/>
    </row>
    <row r="1886" spans="8:17" x14ac:dyDescent="0.2">
      <c r="H1886" s="187"/>
      <c r="K1886" s="259"/>
      <c r="L1886" s="259"/>
      <c r="M1886" s="260"/>
      <c r="N1886" s="260"/>
      <c r="O1886" s="260"/>
      <c r="P1886" s="260"/>
      <c r="Q1886" s="259"/>
    </row>
    <row r="1887" spans="8:17" x14ac:dyDescent="0.2">
      <c r="H1887" s="187"/>
      <c r="K1887" s="259"/>
      <c r="L1887" s="259"/>
      <c r="M1887" s="260"/>
      <c r="N1887" s="260"/>
      <c r="O1887" s="260"/>
      <c r="P1887" s="260"/>
      <c r="Q1887" s="259"/>
    </row>
    <row r="1888" spans="8:17" x14ac:dyDescent="0.2">
      <c r="H1888" s="187"/>
      <c r="K1888" s="259"/>
      <c r="L1888" s="259"/>
      <c r="M1888" s="260"/>
      <c r="N1888" s="260"/>
      <c r="O1888" s="260"/>
      <c r="P1888" s="260"/>
      <c r="Q1888" s="259"/>
    </row>
    <row r="1889" spans="8:17" x14ac:dyDescent="0.2">
      <c r="H1889" s="187"/>
      <c r="K1889" s="259"/>
      <c r="L1889" s="259"/>
      <c r="M1889" s="260"/>
      <c r="N1889" s="260"/>
      <c r="O1889" s="260"/>
      <c r="P1889" s="260"/>
      <c r="Q1889" s="259"/>
    </row>
    <row r="1890" spans="8:17" x14ac:dyDescent="0.2">
      <c r="H1890" s="187"/>
      <c r="K1890" s="259"/>
      <c r="L1890" s="259"/>
      <c r="M1890" s="260"/>
      <c r="N1890" s="260"/>
      <c r="O1890" s="260"/>
      <c r="P1890" s="260"/>
      <c r="Q1890" s="259"/>
    </row>
    <row r="1891" spans="8:17" x14ac:dyDescent="0.2">
      <c r="H1891" s="187"/>
      <c r="K1891" s="259"/>
      <c r="L1891" s="259"/>
      <c r="M1891" s="260"/>
      <c r="N1891" s="260"/>
      <c r="O1891" s="260"/>
      <c r="P1891" s="260"/>
      <c r="Q1891" s="259"/>
    </row>
    <row r="1892" spans="8:17" x14ac:dyDescent="0.2">
      <c r="H1892" s="187"/>
      <c r="K1892" s="259"/>
      <c r="L1892" s="259"/>
      <c r="M1892" s="260"/>
      <c r="N1892" s="260"/>
      <c r="O1892" s="260"/>
      <c r="P1892" s="260"/>
      <c r="Q1892" s="259"/>
    </row>
    <row r="1893" spans="8:17" x14ac:dyDescent="0.2">
      <c r="H1893" s="187"/>
      <c r="K1893" s="259"/>
      <c r="L1893" s="259"/>
      <c r="M1893" s="260"/>
      <c r="N1893" s="260"/>
      <c r="O1893" s="260"/>
      <c r="P1893" s="260"/>
      <c r="Q1893" s="259"/>
    </row>
    <row r="1894" spans="8:17" x14ac:dyDescent="0.2">
      <c r="H1894" s="187"/>
      <c r="K1894" s="259"/>
      <c r="L1894" s="259"/>
      <c r="M1894" s="260"/>
      <c r="N1894" s="260"/>
      <c r="O1894" s="260"/>
      <c r="P1894" s="260"/>
      <c r="Q1894" s="259"/>
    </row>
    <row r="1895" spans="8:17" x14ac:dyDescent="0.2">
      <c r="H1895" s="187"/>
      <c r="K1895" s="259"/>
      <c r="L1895" s="259"/>
      <c r="M1895" s="260"/>
      <c r="N1895" s="260"/>
      <c r="O1895" s="260"/>
      <c r="P1895" s="260"/>
      <c r="Q1895" s="259"/>
    </row>
    <row r="1896" spans="8:17" x14ac:dyDescent="0.2">
      <c r="H1896" s="187"/>
      <c r="K1896" s="259"/>
      <c r="L1896" s="259"/>
      <c r="M1896" s="260"/>
      <c r="N1896" s="260"/>
      <c r="O1896" s="260"/>
      <c r="P1896" s="260"/>
      <c r="Q1896" s="259"/>
    </row>
    <row r="1897" spans="8:17" x14ac:dyDescent="0.2">
      <c r="H1897" s="187"/>
      <c r="K1897" s="259"/>
      <c r="L1897" s="259"/>
      <c r="M1897" s="260"/>
      <c r="N1897" s="260"/>
      <c r="O1897" s="260"/>
      <c r="P1897" s="260"/>
      <c r="Q1897" s="259"/>
    </row>
    <row r="1898" spans="8:17" x14ac:dyDescent="0.2">
      <c r="H1898" s="187"/>
      <c r="K1898" s="259"/>
      <c r="L1898" s="259"/>
      <c r="M1898" s="260"/>
      <c r="N1898" s="260"/>
      <c r="O1898" s="260"/>
      <c r="P1898" s="260"/>
      <c r="Q1898" s="259"/>
    </row>
    <row r="1899" spans="8:17" x14ac:dyDescent="0.2">
      <c r="H1899" s="187"/>
      <c r="K1899" s="259"/>
      <c r="L1899" s="259"/>
      <c r="M1899" s="260"/>
      <c r="N1899" s="260"/>
      <c r="O1899" s="260"/>
      <c r="P1899" s="260"/>
      <c r="Q1899" s="259"/>
    </row>
    <row r="1900" spans="8:17" x14ac:dyDescent="0.2">
      <c r="H1900" s="187"/>
      <c r="K1900" s="259"/>
      <c r="L1900" s="259"/>
      <c r="M1900" s="260"/>
      <c r="N1900" s="260"/>
      <c r="O1900" s="260"/>
      <c r="P1900" s="260"/>
      <c r="Q1900" s="259"/>
    </row>
    <row r="1901" spans="8:17" x14ac:dyDescent="0.2">
      <c r="H1901" s="187"/>
      <c r="K1901" s="259"/>
      <c r="L1901" s="259"/>
      <c r="M1901" s="260"/>
      <c r="N1901" s="260"/>
      <c r="O1901" s="260"/>
      <c r="P1901" s="260"/>
      <c r="Q1901" s="259"/>
    </row>
    <row r="1902" spans="8:17" x14ac:dyDescent="0.2">
      <c r="H1902" s="187"/>
      <c r="K1902" s="259"/>
      <c r="L1902" s="259"/>
      <c r="M1902" s="260"/>
      <c r="N1902" s="260"/>
      <c r="O1902" s="260"/>
      <c r="P1902" s="260"/>
      <c r="Q1902" s="259"/>
    </row>
    <row r="1903" spans="8:17" x14ac:dyDescent="0.2">
      <c r="H1903" s="187"/>
      <c r="K1903" s="259"/>
      <c r="L1903" s="259"/>
      <c r="M1903" s="260"/>
      <c r="N1903" s="260"/>
      <c r="O1903" s="260"/>
      <c r="P1903" s="260"/>
      <c r="Q1903" s="259"/>
    </row>
    <row r="1904" spans="8:17" x14ac:dyDescent="0.2">
      <c r="H1904" s="187"/>
      <c r="K1904" s="259"/>
      <c r="L1904" s="259"/>
      <c r="M1904" s="260"/>
      <c r="N1904" s="260"/>
      <c r="O1904" s="260"/>
      <c r="P1904" s="260"/>
      <c r="Q1904" s="259"/>
    </row>
    <row r="1905" spans="8:17" x14ac:dyDescent="0.2">
      <c r="H1905" s="187"/>
      <c r="K1905" s="259"/>
      <c r="L1905" s="259"/>
      <c r="M1905" s="260"/>
      <c r="N1905" s="260"/>
      <c r="O1905" s="260"/>
      <c r="P1905" s="260"/>
      <c r="Q1905" s="259"/>
    </row>
    <row r="1906" spans="8:17" x14ac:dyDescent="0.2">
      <c r="H1906" s="187"/>
      <c r="K1906" s="259"/>
      <c r="L1906" s="259"/>
      <c r="M1906" s="260"/>
      <c r="N1906" s="260"/>
      <c r="O1906" s="260"/>
      <c r="P1906" s="260"/>
      <c r="Q1906" s="259"/>
    </row>
    <row r="1907" spans="8:17" x14ac:dyDescent="0.2">
      <c r="H1907" s="187"/>
      <c r="K1907" s="259"/>
      <c r="L1907" s="259"/>
      <c r="M1907" s="260"/>
      <c r="N1907" s="260"/>
      <c r="O1907" s="260"/>
      <c r="P1907" s="260"/>
      <c r="Q1907" s="259"/>
    </row>
    <row r="1908" spans="8:17" x14ac:dyDescent="0.2">
      <c r="H1908" s="187"/>
      <c r="K1908" s="259"/>
      <c r="L1908" s="259"/>
      <c r="M1908" s="260"/>
      <c r="N1908" s="260"/>
      <c r="O1908" s="260"/>
      <c r="P1908" s="260"/>
      <c r="Q1908" s="259"/>
    </row>
    <row r="1909" spans="8:17" x14ac:dyDescent="0.2">
      <c r="H1909" s="187"/>
      <c r="K1909" s="259"/>
      <c r="L1909" s="259"/>
      <c r="M1909" s="260"/>
      <c r="N1909" s="260"/>
      <c r="O1909" s="260"/>
      <c r="P1909" s="260"/>
      <c r="Q1909" s="259"/>
    </row>
    <row r="1910" spans="8:17" x14ac:dyDescent="0.2">
      <c r="H1910" s="187"/>
      <c r="K1910" s="259"/>
      <c r="L1910" s="259"/>
      <c r="M1910" s="260"/>
      <c r="N1910" s="260"/>
      <c r="O1910" s="260"/>
      <c r="P1910" s="260"/>
      <c r="Q1910" s="259"/>
    </row>
    <row r="1911" spans="8:17" x14ac:dyDescent="0.2">
      <c r="H1911" s="187"/>
      <c r="K1911" s="259"/>
      <c r="L1911" s="259"/>
      <c r="M1911" s="260"/>
      <c r="N1911" s="260"/>
      <c r="O1911" s="260"/>
      <c r="P1911" s="260"/>
      <c r="Q1911" s="259"/>
    </row>
    <row r="1912" spans="8:17" x14ac:dyDescent="0.2">
      <c r="H1912" s="187"/>
      <c r="K1912" s="259"/>
      <c r="L1912" s="259"/>
      <c r="M1912" s="260"/>
      <c r="N1912" s="260"/>
      <c r="O1912" s="260"/>
      <c r="P1912" s="260"/>
      <c r="Q1912" s="259"/>
    </row>
    <row r="1913" spans="8:17" x14ac:dyDescent="0.2">
      <c r="H1913" s="187"/>
      <c r="K1913" s="259"/>
      <c r="L1913" s="259"/>
      <c r="M1913" s="260"/>
      <c r="N1913" s="260"/>
      <c r="O1913" s="260"/>
      <c r="P1913" s="260"/>
      <c r="Q1913" s="259"/>
    </row>
    <row r="1914" spans="8:17" x14ac:dyDescent="0.2">
      <c r="H1914" s="187"/>
      <c r="K1914" s="259"/>
      <c r="L1914" s="259"/>
      <c r="M1914" s="260"/>
      <c r="N1914" s="260"/>
      <c r="O1914" s="260"/>
      <c r="P1914" s="260"/>
      <c r="Q1914" s="259"/>
    </row>
    <row r="1915" spans="8:17" x14ac:dyDescent="0.2">
      <c r="H1915" s="187"/>
      <c r="K1915" s="259"/>
      <c r="L1915" s="259"/>
      <c r="M1915" s="260"/>
      <c r="N1915" s="260"/>
      <c r="O1915" s="260"/>
      <c r="P1915" s="260"/>
      <c r="Q1915" s="259"/>
    </row>
    <row r="1916" spans="8:17" x14ac:dyDescent="0.2">
      <c r="H1916" s="187"/>
      <c r="K1916" s="259"/>
      <c r="L1916" s="259"/>
      <c r="M1916" s="260"/>
      <c r="N1916" s="260"/>
      <c r="O1916" s="260"/>
      <c r="P1916" s="260"/>
      <c r="Q1916" s="259"/>
    </row>
    <row r="1917" spans="8:17" x14ac:dyDescent="0.2">
      <c r="H1917" s="187"/>
      <c r="K1917" s="259"/>
      <c r="L1917" s="259"/>
      <c r="M1917" s="260"/>
      <c r="N1917" s="260"/>
      <c r="O1917" s="260"/>
      <c r="P1917" s="260"/>
      <c r="Q1917" s="259"/>
    </row>
    <row r="1918" spans="8:17" x14ac:dyDescent="0.2">
      <c r="H1918" s="187"/>
      <c r="K1918" s="259"/>
      <c r="L1918" s="259"/>
      <c r="M1918" s="260"/>
      <c r="N1918" s="260"/>
      <c r="O1918" s="260"/>
      <c r="P1918" s="260"/>
      <c r="Q1918" s="259"/>
    </row>
    <row r="1919" spans="8:17" x14ac:dyDescent="0.2">
      <c r="H1919" s="187"/>
      <c r="K1919" s="259"/>
      <c r="L1919" s="259"/>
      <c r="M1919" s="260"/>
      <c r="N1919" s="260"/>
      <c r="O1919" s="260"/>
      <c r="P1919" s="260"/>
      <c r="Q1919" s="259"/>
    </row>
    <row r="1920" spans="8:17" x14ac:dyDescent="0.2">
      <c r="H1920" s="187"/>
      <c r="K1920" s="259"/>
      <c r="L1920" s="259"/>
      <c r="M1920" s="260"/>
      <c r="N1920" s="260"/>
      <c r="O1920" s="260"/>
      <c r="P1920" s="260"/>
      <c r="Q1920" s="259"/>
    </row>
    <row r="1921" spans="8:17" x14ac:dyDescent="0.2">
      <c r="H1921" s="187"/>
      <c r="K1921" s="259"/>
      <c r="L1921" s="259"/>
      <c r="M1921" s="260"/>
      <c r="N1921" s="260"/>
      <c r="O1921" s="260"/>
      <c r="P1921" s="260"/>
      <c r="Q1921" s="259"/>
    </row>
    <row r="1922" spans="8:17" x14ac:dyDescent="0.2">
      <c r="H1922" s="187"/>
      <c r="K1922" s="259"/>
      <c r="L1922" s="259"/>
      <c r="M1922" s="260"/>
      <c r="N1922" s="260"/>
      <c r="O1922" s="260"/>
      <c r="P1922" s="260"/>
      <c r="Q1922" s="259"/>
    </row>
    <row r="1923" spans="8:17" x14ac:dyDescent="0.2">
      <c r="H1923" s="187"/>
      <c r="K1923" s="259"/>
      <c r="L1923" s="259"/>
      <c r="M1923" s="260"/>
      <c r="N1923" s="260"/>
      <c r="O1923" s="260"/>
      <c r="P1923" s="260"/>
      <c r="Q1923" s="259"/>
    </row>
    <row r="1924" spans="8:17" x14ac:dyDescent="0.2">
      <c r="H1924" s="187"/>
      <c r="K1924" s="259"/>
      <c r="L1924" s="259"/>
      <c r="M1924" s="260"/>
      <c r="N1924" s="260"/>
      <c r="O1924" s="260"/>
      <c r="P1924" s="260"/>
      <c r="Q1924" s="259"/>
    </row>
    <row r="1925" spans="8:17" x14ac:dyDescent="0.2">
      <c r="H1925" s="187"/>
      <c r="K1925" s="259"/>
      <c r="L1925" s="259"/>
      <c r="M1925" s="260"/>
      <c r="N1925" s="260"/>
      <c r="O1925" s="260"/>
      <c r="P1925" s="260"/>
      <c r="Q1925" s="259"/>
    </row>
    <row r="1926" spans="8:17" x14ac:dyDescent="0.2">
      <c r="H1926" s="187"/>
      <c r="K1926" s="259"/>
      <c r="L1926" s="259"/>
      <c r="M1926" s="260"/>
      <c r="N1926" s="260"/>
      <c r="O1926" s="260"/>
      <c r="P1926" s="260"/>
      <c r="Q1926" s="259"/>
    </row>
    <row r="1927" spans="8:17" x14ac:dyDescent="0.2">
      <c r="H1927" s="187"/>
      <c r="K1927" s="259"/>
      <c r="L1927" s="259"/>
      <c r="M1927" s="260"/>
      <c r="N1927" s="260"/>
      <c r="O1927" s="260"/>
      <c r="P1927" s="260"/>
      <c r="Q1927" s="259"/>
    </row>
    <row r="1928" spans="8:17" x14ac:dyDescent="0.2">
      <c r="H1928" s="187"/>
      <c r="K1928" s="259"/>
      <c r="L1928" s="259"/>
      <c r="M1928" s="260"/>
      <c r="N1928" s="260"/>
      <c r="O1928" s="260"/>
      <c r="P1928" s="260"/>
      <c r="Q1928" s="259"/>
    </row>
    <row r="1929" spans="8:17" x14ac:dyDescent="0.2">
      <c r="H1929" s="187"/>
      <c r="K1929" s="259"/>
      <c r="L1929" s="259"/>
      <c r="M1929" s="260"/>
      <c r="N1929" s="260"/>
      <c r="O1929" s="260"/>
      <c r="P1929" s="260"/>
      <c r="Q1929" s="259"/>
    </row>
    <row r="1930" spans="8:17" x14ac:dyDescent="0.2">
      <c r="H1930" s="187"/>
      <c r="K1930" s="259"/>
      <c r="L1930" s="259"/>
      <c r="M1930" s="260"/>
      <c r="N1930" s="260"/>
      <c r="O1930" s="260"/>
      <c r="P1930" s="260"/>
      <c r="Q1930" s="259"/>
    </row>
    <row r="1931" spans="8:17" x14ac:dyDescent="0.2">
      <c r="H1931" s="187"/>
      <c r="K1931" s="259"/>
      <c r="L1931" s="259"/>
      <c r="M1931" s="260"/>
      <c r="N1931" s="260"/>
      <c r="O1931" s="260"/>
      <c r="P1931" s="260"/>
      <c r="Q1931" s="259"/>
    </row>
    <row r="1932" spans="8:17" x14ac:dyDescent="0.2">
      <c r="H1932" s="187"/>
      <c r="K1932" s="259"/>
      <c r="L1932" s="259"/>
      <c r="M1932" s="260"/>
      <c r="N1932" s="260"/>
      <c r="O1932" s="260"/>
      <c r="P1932" s="260"/>
      <c r="Q1932" s="259"/>
    </row>
    <row r="1933" spans="8:17" x14ac:dyDescent="0.2">
      <c r="H1933" s="187"/>
      <c r="K1933" s="259"/>
      <c r="L1933" s="259"/>
      <c r="M1933" s="260"/>
      <c r="N1933" s="260"/>
      <c r="O1933" s="260"/>
      <c r="P1933" s="260"/>
      <c r="Q1933" s="259"/>
    </row>
    <row r="1934" spans="8:17" x14ac:dyDescent="0.2">
      <c r="H1934" s="187"/>
      <c r="K1934" s="259"/>
      <c r="L1934" s="259"/>
      <c r="M1934" s="260"/>
      <c r="N1934" s="260"/>
      <c r="O1934" s="260"/>
      <c r="P1934" s="260"/>
      <c r="Q1934" s="259"/>
    </row>
    <row r="1935" spans="8:17" x14ac:dyDescent="0.2">
      <c r="H1935" s="187"/>
      <c r="K1935" s="259"/>
      <c r="L1935" s="259"/>
      <c r="M1935" s="260"/>
      <c r="N1935" s="260"/>
      <c r="O1935" s="260"/>
      <c r="P1935" s="260"/>
      <c r="Q1935" s="259"/>
    </row>
    <row r="1936" spans="8:17" x14ac:dyDescent="0.2">
      <c r="H1936" s="187"/>
      <c r="K1936" s="259"/>
      <c r="L1936" s="259"/>
      <c r="M1936" s="260"/>
      <c r="N1936" s="260"/>
      <c r="O1936" s="260"/>
      <c r="P1936" s="260"/>
      <c r="Q1936" s="259"/>
    </row>
    <row r="1937" spans="8:17" x14ac:dyDescent="0.2">
      <c r="H1937" s="187"/>
      <c r="K1937" s="259"/>
      <c r="L1937" s="259"/>
      <c r="M1937" s="260"/>
      <c r="N1937" s="260"/>
      <c r="O1937" s="260"/>
      <c r="P1937" s="260"/>
      <c r="Q1937" s="259"/>
    </row>
    <row r="1938" spans="8:17" x14ac:dyDescent="0.2">
      <c r="H1938" s="187"/>
      <c r="K1938" s="259"/>
      <c r="L1938" s="259"/>
      <c r="M1938" s="260"/>
      <c r="N1938" s="260"/>
      <c r="O1938" s="260"/>
      <c r="P1938" s="260"/>
      <c r="Q1938" s="259"/>
    </row>
    <row r="1939" spans="8:17" x14ac:dyDescent="0.2">
      <c r="H1939" s="187"/>
      <c r="K1939" s="259"/>
      <c r="L1939" s="259"/>
      <c r="M1939" s="260"/>
      <c r="N1939" s="260"/>
      <c r="O1939" s="260"/>
      <c r="P1939" s="260"/>
      <c r="Q1939" s="259"/>
    </row>
    <row r="1940" spans="8:17" x14ac:dyDescent="0.2">
      <c r="H1940" s="187"/>
      <c r="K1940" s="259"/>
      <c r="L1940" s="259"/>
      <c r="M1940" s="260"/>
      <c r="N1940" s="260"/>
      <c r="O1940" s="260"/>
      <c r="P1940" s="260"/>
      <c r="Q1940" s="259"/>
    </row>
    <row r="1941" spans="8:17" x14ac:dyDescent="0.2">
      <c r="H1941" s="187"/>
      <c r="K1941" s="259"/>
      <c r="L1941" s="259"/>
      <c r="M1941" s="260"/>
      <c r="N1941" s="260"/>
      <c r="O1941" s="260"/>
      <c r="P1941" s="260"/>
      <c r="Q1941" s="259"/>
    </row>
    <row r="1942" spans="8:17" x14ac:dyDescent="0.2">
      <c r="H1942" s="187"/>
      <c r="K1942" s="259"/>
      <c r="L1942" s="259"/>
      <c r="M1942" s="260"/>
      <c r="N1942" s="260"/>
      <c r="O1942" s="260"/>
      <c r="P1942" s="260"/>
      <c r="Q1942" s="259"/>
    </row>
    <row r="1943" spans="8:17" x14ac:dyDescent="0.2">
      <c r="H1943" s="187"/>
      <c r="K1943" s="259"/>
      <c r="L1943" s="259"/>
      <c r="M1943" s="260"/>
      <c r="N1943" s="260"/>
      <c r="O1943" s="260"/>
      <c r="P1943" s="260"/>
      <c r="Q1943" s="259"/>
    </row>
    <row r="1944" spans="8:17" x14ac:dyDescent="0.2">
      <c r="H1944" s="187"/>
      <c r="K1944" s="259"/>
      <c r="L1944" s="259"/>
      <c r="M1944" s="260"/>
      <c r="N1944" s="260"/>
      <c r="O1944" s="260"/>
      <c r="P1944" s="260"/>
      <c r="Q1944" s="259"/>
    </row>
    <row r="1945" spans="8:17" x14ac:dyDescent="0.2">
      <c r="H1945" s="187"/>
      <c r="K1945" s="259"/>
      <c r="L1945" s="259"/>
      <c r="M1945" s="260"/>
      <c r="N1945" s="260"/>
      <c r="O1945" s="260"/>
      <c r="P1945" s="260"/>
      <c r="Q1945" s="259"/>
    </row>
    <row r="1946" spans="8:17" x14ac:dyDescent="0.2">
      <c r="H1946" s="187"/>
      <c r="K1946" s="259"/>
      <c r="L1946" s="259"/>
      <c r="M1946" s="260"/>
      <c r="N1946" s="260"/>
      <c r="O1946" s="260"/>
      <c r="P1946" s="260"/>
      <c r="Q1946" s="259"/>
    </row>
    <row r="1947" spans="8:17" x14ac:dyDescent="0.2">
      <c r="H1947" s="187"/>
      <c r="K1947" s="259"/>
      <c r="L1947" s="259"/>
      <c r="M1947" s="260"/>
      <c r="N1947" s="260"/>
      <c r="O1947" s="260"/>
      <c r="P1947" s="260"/>
      <c r="Q1947" s="259"/>
    </row>
    <row r="1948" spans="8:17" x14ac:dyDescent="0.2">
      <c r="H1948" s="187"/>
      <c r="K1948" s="259"/>
      <c r="L1948" s="259"/>
      <c r="M1948" s="260"/>
      <c r="N1948" s="260"/>
      <c r="O1948" s="260"/>
      <c r="P1948" s="260"/>
      <c r="Q1948" s="259"/>
    </row>
    <row r="1949" spans="8:17" x14ac:dyDescent="0.2">
      <c r="H1949" s="187"/>
      <c r="K1949" s="259"/>
      <c r="L1949" s="259"/>
      <c r="M1949" s="260"/>
      <c r="N1949" s="260"/>
      <c r="O1949" s="260"/>
      <c r="P1949" s="260"/>
      <c r="Q1949" s="259"/>
    </row>
    <row r="1950" spans="8:17" x14ac:dyDescent="0.2">
      <c r="H1950" s="187"/>
      <c r="K1950" s="259"/>
      <c r="L1950" s="259"/>
      <c r="M1950" s="260"/>
      <c r="N1950" s="260"/>
      <c r="O1950" s="260"/>
      <c r="P1950" s="260"/>
      <c r="Q1950" s="259"/>
    </row>
    <row r="1951" spans="8:17" x14ac:dyDescent="0.2">
      <c r="H1951" s="187"/>
      <c r="K1951" s="259"/>
      <c r="L1951" s="259"/>
      <c r="M1951" s="260"/>
      <c r="N1951" s="260"/>
      <c r="O1951" s="260"/>
      <c r="P1951" s="260"/>
      <c r="Q1951" s="259"/>
    </row>
    <row r="1952" spans="8:17" x14ac:dyDescent="0.2">
      <c r="H1952" s="187"/>
      <c r="K1952" s="259"/>
      <c r="L1952" s="259"/>
      <c r="M1952" s="260"/>
      <c r="N1952" s="260"/>
      <c r="O1952" s="260"/>
      <c r="P1952" s="260"/>
      <c r="Q1952" s="259"/>
    </row>
    <row r="1953" spans="8:17" x14ac:dyDescent="0.2">
      <c r="H1953" s="187"/>
      <c r="K1953" s="259"/>
      <c r="L1953" s="259"/>
      <c r="M1953" s="260"/>
      <c r="N1953" s="260"/>
      <c r="O1953" s="260"/>
      <c r="P1953" s="260"/>
      <c r="Q1953" s="259"/>
    </row>
    <row r="1954" spans="8:17" x14ac:dyDescent="0.2">
      <c r="H1954" s="187"/>
      <c r="K1954" s="259"/>
      <c r="L1954" s="259"/>
      <c r="M1954" s="260"/>
      <c r="N1954" s="260"/>
      <c r="O1954" s="260"/>
      <c r="P1954" s="260"/>
      <c r="Q1954" s="259"/>
    </row>
    <row r="1955" spans="8:17" x14ac:dyDescent="0.2">
      <c r="H1955" s="187"/>
      <c r="K1955" s="259"/>
      <c r="L1955" s="259"/>
      <c r="M1955" s="260"/>
      <c r="N1955" s="260"/>
      <c r="O1955" s="260"/>
      <c r="P1955" s="260"/>
      <c r="Q1955" s="259"/>
    </row>
    <row r="1956" spans="8:17" x14ac:dyDescent="0.2">
      <c r="H1956" s="187"/>
      <c r="K1956" s="259"/>
      <c r="L1956" s="259"/>
      <c r="M1956" s="260"/>
      <c r="N1956" s="260"/>
      <c r="O1956" s="260"/>
      <c r="P1956" s="260"/>
      <c r="Q1956" s="259"/>
    </row>
    <row r="1957" spans="8:17" x14ac:dyDescent="0.2">
      <c r="H1957" s="187"/>
      <c r="K1957" s="259"/>
      <c r="L1957" s="259"/>
      <c r="M1957" s="260"/>
      <c r="N1957" s="260"/>
      <c r="O1957" s="260"/>
      <c r="P1957" s="260"/>
      <c r="Q1957" s="259"/>
    </row>
    <row r="1958" spans="8:17" x14ac:dyDescent="0.2">
      <c r="H1958" s="187"/>
      <c r="K1958" s="259"/>
      <c r="L1958" s="259"/>
      <c r="M1958" s="260"/>
      <c r="N1958" s="260"/>
      <c r="O1958" s="260"/>
      <c r="P1958" s="260"/>
      <c r="Q1958" s="259"/>
    </row>
    <row r="1959" spans="8:17" x14ac:dyDescent="0.2">
      <c r="H1959" s="187"/>
      <c r="K1959" s="259"/>
      <c r="L1959" s="259"/>
      <c r="M1959" s="260"/>
      <c r="N1959" s="260"/>
      <c r="O1959" s="260"/>
      <c r="P1959" s="260"/>
      <c r="Q1959" s="259"/>
    </row>
    <row r="1960" spans="8:17" x14ac:dyDescent="0.2">
      <c r="H1960" s="187"/>
      <c r="K1960" s="259"/>
      <c r="L1960" s="259"/>
      <c r="M1960" s="260"/>
      <c r="N1960" s="260"/>
      <c r="O1960" s="260"/>
      <c r="P1960" s="260"/>
      <c r="Q1960" s="259"/>
    </row>
    <row r="1961" spans="8:17" x14ac:dyDescent="0.2">
      <c r="H1961" s="187"/>
      <c r="K1961" s="259"/>
      <c r="L1961" s="259"/>
      <c r="M1961" s="260"/>
      <c r="N1961" s="260"/>
      <c r="O1961" s="260"/>
      <c r="P1961" s="260"/>
      <c r="Q1961" s="259"/>
    </row>
    <row r="1962" spans="8:17" x14ac:dyDescent="0.2">
      <c r="H1962" s="187"/>
      <c r="K1962" s="259"/>
      <c r="L1962" s="259"/>
      <c r="M1962" s="260"/>
      <c r="N1962" s="260"/>
      <c r="O1962" s="260"/>
      <c r="P1962" s="260"/>
      <c r="Q1962" s="259"/>
    </row>
    <row r="1963" spans="8:17" x14ac:dyDescent="0.2">
      <c r="H1963" s="187"/>
      <c r="K1963" s="259"/>
      <c r="L1963" s="259"/>
      <c r="M1963" s="260"/>
      <c r="N1963" s="260"/>
      <c r="O1963" s="260"/>
      <c r="P1963" s="260"/>
      <c r="Q1963" s="259"/>
    </row>
    <row r="1964" spans="8:17" x14ac:dyDescent="0.2">
      <c r="H1964" s="187"/>
      <c r="K1964" s="259"/>
      <c r="L1964" s="259"/>
      <c r="M1964" s="260"/>
      <c r="N1964" s="260"/>
      <c r="O1964" s="260"/>
      <c r="P1964" s="260"/>
      <c r="Q1964" s="259"/>
    </row>
    <row r="1965" spans="8:17" x14ac:dyDescent="0.2">
      <c r="H1965" s="187"/>
      <c r="K1965" s="259"/>
      <c r="L1965" s="259"/>
      <c r="M1965" s="260"/>
      <c r="N1965" s="260"/>
      <c r="O1965" s="260"/>
      <c r="P1965" s="260"/>
      <c r="Q1965" s="259"/>
    </row>
    <row r="1966" spans="8:17" x14ac:dyDescent="0.2">
      <c r="H1966" s="187"/>
      <c r="K1966" s="259"/>
      <c r="L1966" s="259"/>
      <c r="M1966" s="260"/>
      <c r="N1966" s="260"/>
      <c r="O1966" s="260"/>
      <c r="P1966" s="260"/>
      <c r="Q1966" s="259"/>
    </row>
    <row r="1967" spans="8:17" x14ac:dyDescent="0.2">
      <c r="H1967" s="187"/>
      <c r="K1967" s="259"/>
      <c r="L1967" s="259"/>
      <c r="M1967" s="260"/>
      <c r="N1967" s="260"/>
      <c r="O1967" s="260"/>
      <c r="P1967" s="260"/>
      <c r="Q1967" s="259"/>
    </row>
    <row r="1968" spans="8:17" x14ac:dyDescent="0.2">
      <c r="H1968" s="187"/>
      <c r="K1968" s="259"/>
      <c r="L1968" s="259"/>
      <c r="M1968" s="260"/>
      <c r="N1968" s="260"/>
      <c r="O1968" s="260"/>
      <c r="P1968" s="260"/>
      <c r="Q1968" s="259"/>
    </row>
    <row r="1969" spans="8:17" x14ac:dyDescent="0.2">
      <c r="H1969" s="187"/>
      <c r="K1969" s="259"/>
      <c r="L1969" s="259"/>
      <c r="M1969" s="260"/>
      <c r="N1969" s="260"/>
      <c r="O1969" s="260"/>
      <c r="P1969" s="260"/>
      <c r="Q1969" s="259"/>
    </row>
    <row r="1970" spans="8:17" x14ac:dyDescent="0.2">
      <c r="H1970" s="187"/>
      <c r="K1970" s="259"/>
      <c r="L1970" s="259"/>
      <c r="M1970" s="260"/>
      <c r="N1970" s="260"/>
      <c r="O1970" s="260"/>
      <c r="P1970" s="260"/>
      <c r="Q1970" s="259"/>
    </row>
    <row r="1971" spans="8:17" x14ac:dyDescent="0.2">
      <c r="H1971" s="187"/>
      <c r="K1971" s="259"/>
      <c r="L1971" s="259"/>
      <c r="M1971" s="260"/>
      <c r="N1971" s="260"/>
      <c r="O1971" s="260"/>
      <c r="P1971" s="260"/>
      <c r="Q1971" s="259"/>
    </row>
    <row r="1972" spans="8:17" x14ac:dyDescent="0.2">
      <c r="H1972" s="187"/>
      <c r="K1972" s="259"/>
      <c r="L1972" s="259"/>
      <c r="M1972" s="260"/>
      <c r="N1972" s="260"/>
      <c r="O1972" s="260"/>
      <c r="P1972" s="260"/>
      <c r="Q1972" s="259"/>
    </row>
    <row r="1973" spans="8:17" x14ac:dyDescent="0.2">
      <c r="H1973" s="187"/>
      <c r="K1973" s="259"/>
      <c r="L1973" s="259"/>
      <c r="M1973" s="260"/>
      <c r="N1973" s="260"/>
      <c r="O1973" s="260"/>
      <c r="P1973" s="260"/>
      <c r="Q1973" s="259"/>
    </row>
  </sheetData>
  <customSheetViews>
    <customSheetView guid="{9F9DAF4D-D2EF-4660-943E-0C19C13C2663}" scale="70">
      <selection activeCell="J21" sqref="J21"/>
      <pageMargins left="0" right="0" top="0" bottom="0" header="0" footer="0"/>
      <pageSetup paperSize="9" orientation="portrait" r:id="rId1"/>
    </customSheetView>
    <customSheetView guid="{DEC7CBE2-9713-4252-8444-1D6959C164AB}" scale="80">
      <selection activeCell="M1" sqref="B1:M1"/>
      <pageMargins left="0" right="0" top="0" bottom="0" header="0" footer="0"/>
    </customSheetView>
    <customSheetView guid="{03B04745-F29E-4E26-B62E-F0D2264078A4}" scale="40" topLeftCell="C1">
      <selection activeCell="C9" sqref="C9"/>
      <pageMargins left="0" right="0" top="0" bottom="0" header="0" footer="0"/>
    </customSheetView>
    <customSheetView guid="{853B6239-A439-411F-9927-AA08BF431DBB}" scale="50" topLeftCell="J1">
      <selection activeCell="U8" sqref="U8"/>
      <pageMargins left="0" right="0" top="0" bottom="0" header="0" footer="0"/>
      <pageSetup paperSize="9" orientation="portrait" r:id="rId2"/>
    </customSheetView>
  </customSheetViews>
  <conditionalFormatting sqref="A3:XFD3">
    <cfRule type="containsText" dxfId="22" priority="1" operator="containsText" text="Y">
      <formula>NOT(ISERROR(SEARCH("Y",A3)))</formula>
    </cfRule>
  </conditionalFormatting>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2">
        <x14:dataValidation type="list" allowBlank="1" showInputMessage="1" showErrorMessage="1" errorTitle="INVALID ENTRY" error="The value entered is not specified within the required list for this field." xr:uid="{00000000-0002-0000-0F00-000000000000}">
          <x14:formula1>
            <xm:f>'VALIDATION _DICTIONARY'!$J$5:$J$14</xm:f>
          </x14:formula1>
          <xm:sqref>B9:B10 B1103</xm:sqref>
        </x14:dataValidation>
        <x14:dataValidation type="list" allowBlank="1" showInputMessage="1" showErrorMessage="1" errorTitle="INVALID ENTRY" error="The value entered is not specified within the required list for this field." xr:uid="{00000000-0002-0000-0F00-000001000000}">
          <x14:formula1>
            <xm:f>'VALIDATION _DICTIONARY'!$K$5:$K$38</xm:f>
          </x14:formula1>
          <xm:sqref>C9:C10 C1103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61"/>
  <sheetViews>
    <sheetView topLeftCell="P76" zoomScale="70" zoomScaleNormal="70" workbookViewId="0">
      <selection activeCell="P9" sqref="A9:XFD160"/>
    </sheetView>
  </sheetViews>
  <sheetFormatPr baseColWidth="10" defaultColWidth="8.83203125" defaultRowHeight="15" outlineLevelRow="1" x14ac:dyDescent="0.2"/>
  <cols>
    <col min="1" max="1" width="42.1640625" bestFit="1" customWidth="1"/>
    <col min="2" max="2" width="18.6640625" bestFit="1" customWidth="1"/>
    <col min="3" max="3" width="20.5" bestFit="1" customWidth="1"/>
    <col min="4" max="4" width="19.6640625" bestFit="1" customWidth="1"/>
    <col min="5" max="5" width="28.1640625" bestFit="1" customWidth="1"/>
    <col min="6" max="6" width="28.6640625" bestFit="1" customWidth="1"/>
    <col min="7" max="7" width="12.5" bestFit="1" customWidth="1"/>
    <col min="8" max="8" width="21.5" bestFit="1" customWidth="1"/>
    <col min="9" max="9" width="38.83203125" bestFit="1" customWidth="1"/>
    <col min="10" max="10" width="22.5" bestFit="1" customWidth="1"/>
    <col min="11" max="11" width="39.5" bestFit="1" customWidth="1"/>
    <col min="12" max="12" width="30.33203125" customWidth="1"/>
    <col min="13" max="13" width="27" customWidth="1"/>
    <col min="14" max="14" width="22.1640625" customWidth="1"/>
    <col min="15" max="15" width="27" customWidth="1"/>
    <col min="16" max="16" width="22.1640625" customWidth="1"/>
    <col min="17" max="17" width="27" customWidth="1"/>
    <col min="18" max="18" width="22.1640625" customWidth="1"/>
    <col min="19" max="19" width="41.1640625" bestFit="1" customWidth="1"/>
    <col min="20" max="20" width="20" bestFit="1" customWidth="1"/>
    <col min="21" max="21" width="22.5" bestFit="1" customWidth="1"/>
    <col min="22" max="22" width="27.1640625" bestFit="1" customWidth="1"/>
    <col min="23" max="23" width="23" bestFit="1" customWidth="1"/>
    <col min="24" max="24" width="27.5" bestFit="1" customWidth="1"/>
    <col min="25" max="25" width="25.5" bestFit="1" customWidth="1"/>
    <col min="26" max="26" width="24.5" bestFit="1" customWidth="1"/>
    <col min="27" max="27" width="19.5" bestFit="1" customWidth="1"/>
    <col min="28" max="28" width="32" bestFit="1" customWidth="1"/>
    <col min="29" max="29" width="15.6640625" bestFit="1" customWidth="1"/>
    <col min="30" max="30" width="34.5" bestFit="1" customWidth="1"/>
    <col min="31" max="31" width="73.33203125" customWidth="1"/>
  </cols>
  <sheetData>
    <row r="1" spans="1:31" ht="25.25" customHeight="1" x14ac:dyDescent="0.2">
      <c r="A1" s="1" t="s">
        <v>66</v>
      </c>
      <c r="B1" s="94" t="s">
        <v>1248</v>
      </c>
      <c r="C1" s="94" t="s">
        <v>1595</v>
      </c>
      <c r="D1" s="94" t="s">
        <v>1596</v>
      </c>
      <c r="E1" s="94" t="s">
        <v>1597</v>
      </c>
      <c r="F1" s="94" t="s">
        <v>100</v>
      </c>
      <c r="G1" s="94" t="s">
        <v>99</v>
      </c>
      <c r="H1" s="94" t="s">
        <v>1598</v>
      </c>
      <c r="I1" s="94" t="s">
        <v>1599</v>
      </c>
      <c r="J1" s="94" t="s">
        <v>1600</v>
      </c>
      <c r="K1" s="94" t="s">
        <v>1601</v>
      </c>
      <c r="L1" s="94" t="s">
        <v>1602</v>
      </c>
      <c r="M1" s="94" t="s">
        <v>1603</v>
      </c>
      <c r="N1" s="94" t="s">
        <v>1604</v>
      </c>
      <c r="O1" s="94" t="s">
        <v>1605</v>
      </c>
      <c r="P1" s="94" t="s">
        <v>1606</v>
      </c>
      <c r="Q1" s="94" t="s">
        <v>1607</v>
      </c>
      <c r="R1" s="94" t="s">
        <v>1608</v>
      </c>
      <c r="S1" s="94" t="s">
        <v>1609</v>
      </c>
      <c r="T1" s="94" t="s">
        <v>1610</v>
      </c>
      <c r="U1" s="94" t="s">
        <v>1611</v>
      </c>
      <c r="V1" s="94" t="s">
        <v>1612</v>
      </c>
      <c r="W1" s="94" t="s">
        <v>1613</v>
      </c>
      <c r="X1" s="94" t="s">
        <v>1614</v>
      </c>
      <c r="Y1" s="94" t="s">
        <v>1615</v>
      </c>
      <c r="Z1" s="94" t="s">
        <v>1616</v>
      </c>
      <c r="AA1" s="94" t="s">
        <v>1617</v>
      </c>
      <c r="AB1" s="94" t="s">
        <v>85</v>
      </c>
      <c r="AC1" s="94" t="s">
        <v>102</v>
      </c>
      <c r="AD1" s="94" t="s">
        <v>103</v>
      </c>
      <c r="AE1" s="94" t="s">
        <v>1189</v>
      </c>
    </row>
    <row r="2" spans="1:31" ht="25.25" customHeight="1" outlineLevel="1" x14ac:dyDescent="0.2">
      <c r="A2" s="32" t="s">
        <v>68</v>
      </c>
      <c r="B2" s="162" t="s">
        <v>1261</v>
      </c>
      <c r="C2" s="162" t="s">
        <v>1261</v>
      </c>
      <c r="D2" s="162" t="s">
        <v>1261</v>
      </c>
      <c r="E2" s="162"/>
      <c r="F2" s="162" t="s">
        <v>1261</v>
      </c>
      <c r="G2" s="162" t="s">
        <v>1261</v>
      </c>
      <c r="H2" s="162" t="s">
        <v>1261</v>
      </c>
      <c r="I2" s="162" t="s">
        <v>1261</v>
      </c>
      <c r="J2" s="162" t="s">
        <v>1261</v>
      </c>
      <c r="K2" s="162" t="s">
        <v>1261</v>
      </c>
      <c r="L2" s="162" t="s">
        <v>1261</v>
      </c>
      <c r="M2" s="162" t="s">
        <v>1261</v>
      </c>
      <c r="N2" s="162" t="s">
        <v>1261</v>
      </c>
      <c r="O2" s="162" t="s">
        <v>1261</v>
      </c>
      <c r="P2" s="162" t="s">
        <v>1261</v>
      </c>
      <c r="Q2" s="162" t="s">
        <v>1261</v>
      </c>
      <c r="R2" s="162" t="s">
        <v>1261</v>
      </c>
      <c r="S2" s="162" t="s">
        <v>1261</v>
      </c>
      <c r="T2" s="162" t="s">
        <v>1261</v>
      </c>
      <c r="U2" s="162" t="s">
        <v>1261</v>
      </c>
      <c r="V2" s="162" t="s">
        <v>1261</v>
      </c>
      <c r="W2" s="162" t="s">
        <v>1261</v>
      </c>
      <c r="X2" s="162" t="s">
        <v>1261</v>
      </c>
      <c r="Y2" s="162" t="s">
        <v>1261</v>
      </c>
      <c r="Z2" s="162" t="s">
        <v>1261</v>
      </c>
      <c r="AA2" s="162" t="s">
        <v>1261</v>
      </c>
      <c r="AB2" s="162" t="s">
        <v>1261</v>
      </c>
      <c r="AC2" s="162" t="s">
        <v>1261</v>
      </c>
      <c r="AD2" s="162" t="s">
        <v>1261</v>
      </c>
      <c r="AE2" s="162" t="s">
        <v>1232</v>
      </c>
    </row>
    <row r="3" spans="1:31" ht="25.25" customHeight="1" outlineLevel="1" x14ac:dyDescent="0.2">
      <c r="A3" s="43" t="s">
        <v>17</v>
      </c>
      <c r="B3" s="157" t="s">
        <v>1190</v>
      </c>
      <c r="C3" s="157" t="s">
        <v>1190</v>
      </c>
      <c r="D3" s="157" t="s">
        <v>1190</v>
      </c>
      <c r="E3" s="157"/>
      <c r="F3" s="157"/>
      <c r="G3" s="157"/>
      <c r="H3" s="157"/>
      <c r="I3" s="157" t="s">
        <v>1190</v>
      </c>
      <c r="J3" s="157"/>
      <c r="K3" s="157" t="s">
        <v>1191</v>
      </c>
      <c r="L3" s="157"/>
      <c r="M3" s="157"/>
      <c r="N3" s="157"/>
      <c r="O3" s="157"/>
      <c r="P3" s="157"/>
      <c r="Q3" s="157"/>
      <c r="R3" s="157"/>
      <c r="S3" s="157" t="s">
        <v>1191</v>
      </c>
      <c r="T3" s="157" t="s">
        <v>1191</v>
      </c>
      <c r="U3" s="157"/>
      <c r="V3" s="157"/>
      <c r="W3" s="157"/>
      <c r="X3" s="157"/>
      <c r="Y3" s="157"/>
      <c r="Z3" s="157"/>
      <c r="AA3" s="157"/>
      <c r="AB3" s="157"/>
      <c r="AC3" s="157"/>
      <c r="AD3" s="157"/>
      <c r="AE3" s="157"/>
    </row>
    <row r="4" spans="1:31" ht="25.25" customHeight="1" outlineLevel="1" x14ac:dyDescent="0.2">
      <c r="A4" s="5" t="s">
        <v>71</v>
      </c>
      <c r="B4" s="158" t="s">
        <v>1192</v>
      </c>
      <c r="C4" s="158" t="s">
        <v>1233</v>
      </c>
      <c r="D4" s="158" t="s">
        <v>1233</v>
      </c>
      <c r="E4" s="158" t="s">
        <v>1233</v>
      </c>
      <c r="F4" s="158" t="s">
        <v>1192</v>
      </c>
      <c r="G4" s="158" t="s">
        <v>1192</v>
      </c>
      <c r="H4" s="158" t="s">
        <v>1192</v>
      </c>
      <c r="I4" s="158" t="s">
        <v>1192</v>
      </c>
      <c r="J4" s="158" t="s">
        <v>1233</v>
      </c>
      <c r="K4" s="158" t="s">
        <v>1192</v>
      </c>
      <c r="L4" s="158" t="s">
        <v>1233</v>
      </c>
      <c r="M4" s="158" t="s">
        <v>1192</v>
      </c>
      <c r="N4" s="158" t="s">
        <v>1233</v>
      </c>
      <c r="O4" s="158" t="s">
        <v>1192</v>
      </c>
      <c r="P4" s="158" t="s">
        <v>1233</v>
      </c>
      <c r="Q4" s="158" t="s">
        <v>1192</v>
      </c>
      <c r="R4" s="158" t="s">
        <v>1233</v>
      </c>
      <c r="S4" s="158" t="s">
        <v>1192</v>
      </c>
      <c r="T4" s="158" t="s">
        <v>1192</v>
      </c>
      <c r="U4" s="158" t="s">
        <v>1192</v>
      </c>
      <c r="V4" s="158" t="s">
        <v>1233</v>
      </c>
      <c r="W4" s="158" t="s">
        <v>1192</v>
      </c>
      <c r="X4" s="158" t="s">
        <v>1233</v>
      </c>
      <c r="Y4" s="158" t="s">
        <v>1192</v>
      </c>
      <c r="Z4" s="158" t="s">
        <v>1268</v>
      </c>
      <c r="AA4" s="158" t="s">
        <v>1233</v>
      </c>
      <c r="AB4" s="158" t="s">
        <v>1192</v>
      </c>
      <c r="AC4" s="158" t="s">
        <v>1192</v>
      </c>
      <c r="AD4" s="158" t="s">
        <v>1192</v>
      </c>
      <c r="AE4" s="158" t="s">
        <v>1192</v>
      </c>
    </row>
    <row r="5" spans="1:31" ht="25.25" customHeight="1" outlineLevel="1" x14ac:dyDescent="0.2">
      <c r="A5" s="5" t="s">
        <v>73</v>
      </c>
      <c r="B5" s="158">
        <v>255</v>
      </c>
      <c r="C5" s="158" t="s">
        <v>1271</v>
      </c>
      <c r="D5" s="158" t="s">
        <v>1271</v>
      </c>
      <c r="E5" s="158" t="s">
        <v>1270</v>
      </c>
      <c r="F5" s="158">
        <v>1</v>
      </c>
      <c r="G5" s="158">
        <v>8</v>
      </c>
      <c r="H5" s="158">
        <v>40</v>
      </c>
      <c r="I5" s="158">
        <v>40</v>
      </c>
      <c r="J5" s="158" t="s">
        <v>1270</v>
      </c>
      <c r="K5" s="158">
        <v>40</v>
      </c>
      <c r="L5" s="158" t="s">
        <v>1270</v>
      </c>
      <c r="M5" s="158">
        <v>40</v>
      </c>
      <c r="N5" s="158" t="s">
        <v>1270</v>
      </c>
      <c r="O5" s="158">
        <v>40</v>
      </c>
      <c r="P5" s="158" t="s">
        <v>1270</v>
      </c>
      <c r="Q5" s="158">
        <v>40</v>
      </c>
      <c r="R5" s="158" t="s">
        <v>1270</v>
      </c>
      <c r="S5" s="158">
        <v>40</v>
      </c>
      <c r="T5" s="158">
        <v>40</v>
      </c>
      <c r="U5" s="158">
        <v>40</v>
      </c>
      <c r="V5" s="158" t="s">
        <v>1270</v>
      </c>
      <c r="W5" s="158">
        <v>40</v>
      </c>
      <c r="X5" s="158" t="s">
        <v>1270</v>
      </c>
      <c r="Y5" s="158">
        <v>40</v>
      </c>
      <c r="Z5" s="158">
        <v>255</v>
      </c>
      <c r="AA5" s="158" t="s">
        <v>1270</v>
      </c>
      <c r="AB5" s="158">
        <v>40</v>
      </c>
      <c r="AC5" s="158">
        <v>40</v>
      </c>
      <c r="AD5" s="158">
        <v>40</v>
      </c>
      <c r="AE5" s="158">
        <v>2000</v>
      </c>
    </row>
    <row r="6" spans="1:31" ht="25.25" customHeight="1" outlineLevel="1" x14ac:dyDescent="0.2">
      <c r="A6" s="5" t="s">
        <v>75</v>
      </c>
      <c r="B6" s="158" t="s">
        <v>1195</v>
      </c>
      <c r="C6" s="158" t="s">
        <v>1272</v>
      </c>
      <c r="D6" s="158" t="s">
        <v>1272</v>
      </c>
      <c r="E6" s="158" t="s">
        <v>1272</v>
      </c>
      <c r="F6" s="158" t="s">
        <v>1195</v>
      </c>
      <c r="G6" s="158" t="s">
        <v>1195</v>
      </c>
      <c r="H6" s="158" t="s">
        <v>1195</v>
      </c>
      <c r="I6" s="158" t="s">
        <v>1195</v>
      </c>
      <c r="J6" s="158" t="s">
        <v>1618</v>
      </c>
      <c r="K6" s="158" t="s">
        <v>1195</v>
      </c>
      <c r="L6" s="158" t="s">
        <v>1618</v>
      </c>
      <c r="M6" s="158" t="s">
        <v>1195</v>
      </c>
      <c r="N6" s="158" t="s">
        <v>1618</v>
      </c>
      <c r="O6" s="158" t="s">
        <v>1195</v>
      </c>
      <c r="P6" s="158" t="s">
        <v>1618</v>
      </c>
      <c r="Q6" s="158" t="s">
        <v>1195</v>
      </c>
      <c r="R6" s="158" t="s">
        <v>1618</v>
      </c>
      <c r="S6" s="158" t="s">
        <v>1195</v>
      </c>
      <c r="T6" s="158" t="s">
        <v>1195</v>
      </c>
      <c r="U6" s="158" t="s">
        <v>1195</v>
      </c>
      <c r="V6" s="158" t="s">
        <v>1618</v>
      </c>
      <c r="W6" s="158" t="s">
        <v>1195</v>
      </c>
      <c r="X6" s="158" t="s">
        <v>1618</v>
      </c>
      <c r="Y6" s="158" t="s">
        <v>1195</v>
      </c>
      <c r="Z6" s="158" t="s">
        <v>1195</v>
      </c>
      <c r="AA6" s="158" t="s">
        <v>1618</v>
      </c>
      <c r="AB6" s="158" t="s">
        <v>1195</v>
      </c>
      <c r="AC6" s="158" t="s">
        <v>1195</v>
      </c>
      <c r="AD6" s="158" t="s">
        <v>1195</v>
      </c>
      <c r="AE6" s="158" t="s">
        <v>1195</v>
      </c>
    </row>
    <row r="7" spans="1:31" ht="25.25" customHeight="1" outlineLevel="1" x14ac:dyDescent="0.2">
      <c r="A7" s="5" t="s">
        <v>77</v>
      </c>
      <c r="B7" s="158" t="s">
        <v>1195</v>
      </c>
      <c r="C7" s="158">
        <v>2</v>
      </c>
      <c r="D7" s="158">
        <v>2</v>
      </c>
      <c r="E7" s="158">
        <v>2</v>
      </c>
      <c r="F7" s="158" t="s">
        <v>1195</v>
      </c>
      <c r="G7" s="158" t="s">
        <v>1195</v>
      </c>
      <c r="H7" s="158" t="s">
        <v>1195</v>
      </c>
      <c r="I7" s="158" t="s">
        <v>1195</v>
      </c>
      <c r="J7" s="158">
        <v>0</v>
      </c>
      <c r="K7" s="158" t="s">
        <v>1195</v>
      </c>
      <c r="L7" s="158">
        <v>0</v>
      </c>
      <c r="M7" s="158" t="s">
        <v>1195</v>
      </c>
      <c r="N7" s="158">
        <v>0</v>
      </c>
      <c r="O7" s="158" t="s">
        <v>1195</v>
      </c>
      <c r="P7" s="158">
        <v>0</v>
      </c>
      <c r="Q7" s="158" t="s">
        <v>1195</v>
      </c>
      <c r="R7" s="158">
        <v>0</v>
      </c>
      <c r="S7" s="158" t="s">
        <v>1195</v>
      </c>
      <c r="T7" s="158" t="s">
        <v>1195</v>
      </c>
      <c r="U7" s="158" t="s">
        <v>1195</v>
      </c>
      <c r="V7" s="158">
        <v>0</v>
      </c>
      <c r="W7" s="158" t="s">
        <v>1195</v>
      </c>
      <c r="X7" s="158">
        <v>0</v>
      </c>
      <c r="Y7" s="158" t="s">
        <v>1195</v>
      </c>
      <c r="Z7" s="158" t="s">
        <v>1195</v>
      </c>
      <c r="AA7" s="158">
        <v>0</v>
      </c>
      <c r="AB7" s="158" t="s">
        <v>1195</v>
      </c>
      <c r="AC7" s="158" t="s">
        <v>1195</v>
      </c>
      <c r="AD7" s="158" t="s">
        <v>1195</v>
      </c>
      <c r="AE7" s="158" t="s">
        <v>1195</v>
      </c>
    </row>
    <row r="8" spans="1:31" ht="144" outlineLevel="1" x14ac:dyDescent="0.2">
      <c r="A8" s="44" t="s">
        <v>65</v>
      </c>
      <c r="B8" s="159" t="s">
        <v>1306</v>
      </c>
      <c r="C8" s="159" t="s">
        <v>1619</v>
      </c>
      <c r="D8" s="159" t="s">
        <v>1620</v>
      </c>
      <c r="E8" s="159" t="s">
        <v>1621</v>
      </c>
      <c r="F8" s="159" t="s">
        <v>1622</v>
      </c>
      <c r="G8" s="159" t="s">
        <v>1623</v>
      </c>
      <c r="H8" s="159" t="s">
        <v>1624</v>
      </c>
      <c r="I8" s="159" t="s">
        <v>1625</v>
      </c>
      <c r="J8" s="159" t="s">
        <v>1626</v>
      </c>
      <c r="K8" s="159" t="s">
        <v>1627</v>
      </c>
      <c r="L8" s="159" t="s">
        <v>1628</v>
      </c>
      <c r="M8" s="159" t="s">
        <v>1629</v>
      </c>
      <c r="N8" s="159" t="s">
        <v>1630</v>
      </c>
      <c r="O8" s="159" t="s">
        <v>1631</v>
      </c>
      <c r="P8" s="159" t="s">
        <v>1630</v>
      </c>
      <c r="Q8" s="159" t="s">
        <v>1632</v>
      </c>
      <c r="R8" s="159" t="s">
        <v>1630</v>
      </c>
      <c r="S8" s="159" t="s">
        <v>1633</v>
      </c>
      <c r="T8" s="159" t="s">
        <v>1634</v>
      </c>
      <c r="U8" s="159" t="s">
        <v>1635</v>
      </c>
      <c r="V8" s="159" t="s">
        <v>1636</v>
      </c>
      <c r="W8" s="159" t="s">
        <v>1637</v>
      </c>
      <c r="X8" s="159" t="s">
        <v>1638</v>
      </c>
      <c r="Y8" s="159" t="s">
        <v>1639</v>
      </c>
      <c r="Z8" s="159" t="s">
        <v>1640</v>
      </c>
      <c r="AA8" s="159" t="s">
        <v>1641</v>
      </c>
      <c r="AB8" s="159" t="s">
        <v>1642</v>
      </c>
      <c r="AC8" s="159" t="s">
        <v>1643</v>
      </c>
      <c r="AD8" s="159" t="s">
        <v>1644</v>
      </c>
      <c r="AE8" s="159" t="s">
        <v>1200</v>
      </c>
    </row>
    <row r="9" spans="1:31" s="181" customFormat="1" x14ac:dyDescent="0.2">
      <c r="A9" s="178"/>
      <c r="B9" s="172"/>
      <c r="C9" s="221"/>
      <c r="D9" s="221"/>
      <c r="E9" s="221"/>
      <c r="F9" s="185"/>
      <c r="G9" s="185"/>
      <c r="H9" s="249"/>
      <c r="I9" s="217"/>
      <c r="J9" s="185"/>
      <c r="K9" s="217"/>
      <c r="L9" s="185"/>
      <c r="M9" s="185"/>
      <c r="N9" s="185"/>
      <c r="O9" s="185"/>
      <c r="P9" s="185"/>
      <c r="Q9" s="185"/>
      <c r="R9" s="185"/>
      <c r="S9" s="185"/>
      <c r="T9" s="185"/>
      <c r="U9" s="185"/>
      <c r="V9" s="185"/>
      <c r="W9" s="185"/>
      <c r="X9" s="185"/>
      <c r="Y9" s="185"/>
      <c r="Z9" s="185"/>
      <c r="AA9" s="185"/>
      <c r="AB9" s="185"/>
      <c r="AC9" s="185"/>
      <c r="AD9" s="185"/>
      <c r="AE9" s="186"/>
    </row>
    <row r="10" spans="1:31" x14ac:dyDescent="0.2">
      <c r="A10" s="8"/>
      <c r="B10" s="257"/>
      <c r="C10" s="155"/>
      <c r="D10" s="155"/>
      <c r="E10" s="155"/>
      <c r="F10" s="49"/>
      <c r="G10" s="49"/>
      <c r="H10" s="49"/>
      <c r="I10" s="218"/>
      <c r="J10" s="218"/>
      <c r="K10" s="218"/>
      <c r="L10" s="49"/>
      <c r="M10" s="49"/>
      <c r="N10" s="49"/>
      <c r="O10" s="49"/>
      <c r="P10" s="49"/>
      <c r="Q10" s="49"/>
      <c r="R10" s="49"/>
      <c r="S10" s="49"/>
      <c r="T10" s="49"/>
      <c r="U10" s="49"/>
      <c r="V10" s="49"/>
      <c r="W10" s="49"/>
      <c r="X10" s="49"/>
      <c r="Y10" s="49"/>
      <c r="Z10" s="49"/>
      <c r="AA10" s="49"/>
      <c r="AB10" s="49"/>
      <c r="AC10" s="49"/>
      <c r="AD10" s="49"/>
      <c r="AE10" s="10"/>
    </row>
    <row r="11" spans="1:31" x14ac:dyDescent="0.2">
      <c r="A11" s="8"/>
      <c r="B11" s="257"/>
      <c r="C11" s="155"/>
      <c r="D11" s="155"/>
      <c r="E11" s="155"/>
      <c r="F11" s="49"/>
      <c r="G11" s="49"/>
      <c r="H11" s="49"/>
      <c r="I11" s="218"/>
      <c r="J11" s="49"/>
      <c r="K11" s="218"/>
      <c r="L11" s="49"/>
      <c r="M11" s="49"/>
      <c r="N11" s="49"/>
      <c r="O11" s="49"/>
      <c r="P11" s="49"/>
      <c r="Q11" s="49"/>
      <c r="R11" s="49"/>
      <c r="S11" s="49"/>
      <c r="T11" s="49"/>
      <c r="U11" s="49"/>
      <c r="V11" s="49"/>
      <c r="W11" s="49"/>
      <c r="X11" s="49"/>
      <c r="Y11" s="49"/>
      <c r="Z11" s="49"/>
      <c r="AA11" s="49"/>
      <c r="AB11" s="49"/>
      <c r="AC11" s="49"/>
      <c r="AD11" s="49"/>
      <c r="AE11" s="10"/>
    </row>
    <row r="12" spans="1:31" x14ac:dyDescent="0.2">
      <c r="A12" s="8"/>
      <c r="B12" s="257"/>
      <c r="C12" s="155"/>
      <c r="D12" s="155"/>
      <c r="E12" s="155"/>
      <c r="F12" s="49"/>
      <c r="G12" s="49"/>
      <c r="H12" s="49"/>
      <c r="I12" s="218"/>
      <c r="J12" s="49"/>
      <c r="K12" s="218"/>
      <c r="L12" s="49"/>
      <c r="M12" s="49"/>
      <c r="N12" s="49"/>
      <c r="O12" s="49"/>
      <c r="P12" s="49"/>
      <c r="Q12" s="49"/>
      <c r="R12" s="49"/>
      <c r="S12" s="49"/>
      <c r="T12" s="49"/>
      <c r="U12" s="49"/>
      <c r="V12" s="49"/>
      <c r="W12" s="49"/>
      <c r="X12" s="49"/>
      <c r="Y12" s="49"/>
      <c r="Z12" s="49"/>
      <c r="AA12" s="49"/>
      <c r="AB12" s="49"/>
      <c r="AC12" s="49"/>
      <c r="AD12" s="49"/>
      <c r="AE12" s="10"/>
    </row>
    <row r="13" spans="1:31" x14ac:dyDescent="0.2">
      <c r="A13" s="8"/>
      <c r="B13" s="257"/>
      <c r="C13" s="155"/>
      <c r="D13" s="155"/>
      <c r="E13" s="155"/>
      <c r="F13" s="49"/>
      <c r="G13" s="49"/>
      <c r="H13" s="49"/>
      <c r="I13" s="218"/>
      <c r="J13" s="49"/>
      <c r="K13" s="218"/>
      <c r="L13" s="49"/>
      <c r="M13" s="49"/>
      <c r="N13" s="49"/>
      <c r="O13" s="49"/>
      <c r="P13" s="49"/>
      <c r="Q13" s="49"/>
      <c r="R13" s="49"/>
      <c r="S13" s="49"/>
      <c r="T13" s="49"/>
      <c r="U13" s="49"/>
      <c r="V13" s="49"/>
      <c r="W13" s="49"/>
      <c r="X13" s="49"/>
      <c r="Y13" s="49"/>
      <c r="Z13" s="49"/>
      <c r="AA13" s="49"/>
      <c r="AB13" s="49"/>
      <c r="AC13" s="49"/>
      <c r="AD13" s="49"/>
      <c r="AE13" s="10"/>
    </row>
    <row r="14" spans="1:31" x14ac:dyDescent="0.2">
      <c r="A14" s="8"/>
      <c r="B14" s="257"/>
      <c r="C14" s="155"/>
      <c r="D14" s="155"/>
      <c r="E14" s="155"/>
      <c r="F14" s="49"/>
      <c r="G14" s="49"/>
      <c r="H14" s="49"/>
      <c r="I14" s="218"/>
      <c r="J14" s="49"/>
      <c r="K14" s="218"/>
      <c r="L14" s="49"/>
      <c r="M14" s="49"/>
      <c r="N14" s="49"/>
      <c r="O14" s="49"/>
      <c r="P14" s="49"/>
      <c r="Q14" s="49"/>
      <c r="R14" s="49"/>
      <c r="S14" s="49"/>
      <c r="T14" s="49"/>
      <c r="U14" s="49"/>
      <c r="V14" s="49"/>
      <c r="W14" s="49"/>
      <c r="X14" s="49"/>
      <c r="Y14" s="49"/>
      <c r="Z14" s="49"/>
      <c r="AA14" s="49"/>
      <c r="AB14" s="49"/>
      <c r="AC14" s="49"/>
      <c r="AD14" s="49"/>
      <c r="AE14" s="10"/>
    </row>
    <row r="15" spans="1:31" x14ac:dyDescent="0.2">
      <c r="A15" s="8"/>
      <c r="B15" s="257"/>
      <c r="C15" s="155"/>
      <c r="D15" s="155"/>
      <c r="E15" s="155"/>
      <c r="F15" s="49"/>
      <c r="G15" s="49"/>
      <c r="H15" s="49"/>
      <c r="I15" s="218"/>
      <c r="J15" s="49"/>
      <c r="K15" s="218"/>
      <c r="L15" s="49"/>
      <c r="M15" s="49"/>
      <c r="N15" s="49"/>
      <c r="O15" s="49"/>
      <c r="P15" s="49"/>
      <c r="Q15" s="49"/>
      <c r="R15" s="49"/>
      <c r="S15" s="49"/>
      <c r="T15" s="49"/>
      <c r="U15" s="49"/>
      <c r="V15" s="49"/>
      <c r="W15" s="49"/>
      <c r="X15" s="49"/>
      <c r="Y15" s="49"/>
      <c r="Z15" s="49"/>
      <c r="AA15" s="49"/>
      <c r="AB15" s="49"/>
      <c r="AC15" s="49"/>
      <c r="AD15" s="49"/>
      <c r="AE15" s="10"/>
    </row>
    <row r="16" spans="1:31" x14ac:dyDescent="0.2">
      <c r="A16" s="8"/>
      <c r="B16" s="257"/>
      <c r="C16" s="155"/>
      <c r="D16" s="155"/>
      <c r="E16" s="155"/>
      <c r="F16" s="49"/>
      <c r="G16" s="49"/>
      <c r="H16" s="49"/>
      <c r="I16" s="218"/>
      <c r="J16" s="49"/>
      <c r="K16" s="218"/>
      <c r="L16" s="49"/>
      <c r="M16" s="49"/>
      <c r="N16" s="49"/>
      <c r="O16" s="49"/>
      <c r="P16" s="49"/>
      <c r="Q16" s="49"/>
      <c r="R16" s="49"/>
      <c r="S16" s="49"/>
      <c r="T16" s="49"/>
      <c r="U16" s="49"/>
      <c r="V16" s="49"/>
      <c r="W16" s="49"/>
      <c r="X16" s="49"/>
      <c r="Y16" s="49"/>
      <c r="Z16" s="49"/>
      <c r="AA16" s="49"/>
      <c r="AB16" s="49"/>
      <c r="AC16" s="49"/>
      <c r="AD16" s="49"/>
      <c r="AE16" s="10"/>
    </row>
    <row r="17" spans="1:31" x14ac:dyDescent="0.2">
      <c r="A17" s="8"/>
      <c r="B17" s="257"/>
      <c r="C17" s="155"/>
      <c r="D17" s="155"/>
      <c r="E17" s="155"/>
      <c r="F17" s="49"/>
      <c r="G17" s="49"/>
      <c r="H17" s="49"/>
      <c r="I17" s="218"/>
      <c r="J17" s="49"/>
      <c r="K17" s="218"/>
      <c r="L17" s="49"/>
      <c r="M17" s="49"/>
      <c r="N17" s="49"/>
      <c r="O17" s="49"/>
      <c r="P17" s="49"/>
      <c r="Q17" s="49"/>
      <c r="R17" s="49"/>
      <c r="S17" s="49"/>
      <c r="T17" s="49"/>
      <c r="U17" s="49"/>
      <c r="V17" s="49"/>
      <c r="W17" s="49"/>
      <c r="X17" s="49"/>
      <c r="Y17" s="49"/>
      <c r="Z17" s="49"/>
      <c r="AA17" s="49"/>
      <c r="AB17" s="49"/>
      <c r="AC17" s="49"/>
      <c r="AD17" s="49"/>
      <c r="AE17" s="10"/>
    </row>
    <row r="18" spans="1:31" x14ac:dyDescent="0.2">
      <c r="A18" s="8"/>
      <c r="B18" s="257"/>
      <c r="C18" s="155"/>
      <c r="D18" s="155"/>
      <c r="E18" s="155"/>
      <c r="F18" s="49"/>
      <c r="G18" s="49"/>
      <c r="H18" s="49"/>
      <c r="I18" s="218"/>
      <c r="J18" s="49"/>
      <c r="K18" s="218"/>
      <c r="L18" s="49"/>
      <c r="M18" s="49"/>
      <c r="N18" s="49"/>
      <c r="O18" s="49"/>
      <c r="P18" s="49"/>
      <c r="Q18" s="49"/>
      <c r="R18" s="49"/>
      <c r="S18" s="49"/>
      <c r="T18" s="49"/>
      <c r="U18" s="49"/>
      <c r="V18" s="49"/>
      <c r="W18" s="49"/>
      <c r="X18" s="49"/>
      <c r="Y18" s="49"/>
      <c r="Z18" s="49"/>
      <c r="AA18" s="49"/>
      <c r="AB18" s="49"/>
      <c r="AC18" s="49"/>
      <c r="AD18" s="49"/>
      <c r="AE18" s="10"/>
    </row>
    <row r="19" spans="1:31" x14ac:dyDescent="0.2">
      <c r="A19" s="8"/>
      <c r="B19" s="257"/>
      <c r="C19" s="155"/>
      <c r="D19" s="155"/>
      <c r="E19" s="155"/>
      <c r="F19" s="49"/>
      <c r="G19" s="49"/>
      <c r="H19" s="49"/>
      <c r="I19" s="218"/>
      <c r="J19" s="49"/>
      <c r="K19" s="218"/>
      <c r="L19" s="49"/>
      <c r="M19" s="49"/>
      <c r="N19" s="49"/>
      <c r="O19" s="49"/>
      <c r="P19" s="49"/>
      <c r="Q19" s="49"/>
      <c r="R19" s="49"/>
      <c r="S19" s="49"/>
      <c r="T19" s="49"/>
      <c r="U19" s="49"/>
      <c r="V19" s="49"/>
      <c r="W19" s="49"/>
      <c r="X19" s="49"/>
      <c r="Y19" s="49"/>
      <c r="Z19" s="49"/>
      <c r="AA19" s="49"/>
      <c r="AB19" s="49"/>
      <c r="AC19" s="49"/>
      <c r="AD19" s="49"/>
      <c r="AE19" s="10"/>
    </row>
    <row r="20" spans="1:31" x14ac:dyDescent="0.2">
      <c r="A20" s="8"/>
      <c r="B20" s="257"/>
      <c r="C20" s="155"/>
      <c r="D20" s="155"/>
      <c r="E20" s="155"/>
      <c r="F20" s="49"/>
      <c r="G20" s="49"/>
      <c r="H20" s="49"/>
      <c r="I20" s="218"/>
      <c r="J20" s="49"/>
      <c r="K20" s="218"/>
      <c r="L20" s="49"/>
      <c r="M20" s="49"/>
      <c r="N20" s="49"/>
      <c r="O20" s="49"/>
      <c r="P20" s="49"/>
      <c r="Q20" s="49"/>
      <c r="R20" s="49"/>
      <c r="S20" s="49"/>
      <c r="T20" s="49"/>
      <c r="U20" s="49"/>
      <c r="V20" s="49"/>
      <c r="W20" s="49"/>
      <c r="X20" s="49"/>
      <c r="Y20" s="49"/>
      <c r="Z20" s="49"/>
      <c r="AA20" s="49"/>
      <c r="AB20" s="49"/>
      <c r="AC20" s="49"/>
      <c r="AD20" s="49"/>
      <c r="AE20" s="10"/>
    </row>
    <row r="21" spans="1:31" x14ac:dyDescent="0.2">
      <c r="A21" s="8"/>
      <c r="B21" s="257"/>
      <c r="C21" s="155"/>
      <c r="D21" s="155"/>
      <c r="E21" s="155"/>
      <c r="F21" s="49"/>
      <c r="G21" s="49"/>
      <c r="H21" s="49"/>
      <c r="I21" s="218"/>
      <c r="J21" s="49"/>
      <c r="K21" s="218"/>
      <c r="L21" s="49"/>
      <c r="M21" s="49"/>
      <c r="N21" s="49"/>
      <c r="O21" s="49"/>
      <c r="P21" s="49"/>
      <c r="Q21" s="49"/>
      <c r="R21" s="49"/>
      <c r="S21" s="49"/>
      <c r="T21" s="49"/>
      <c r="U21" s="49"/>
      <c r="V21" s="49"/>
      <c r="W21" s="49"/>
      <c r="X21" s="49"/>
      <c r="Y21" s="49"/>
      <c r="Z21" s="49"/>
      <c r="AA21" s="49"/>
      <c r="AB21" s="49"/>
      <c r="AC21" s="49"/>
      <c r="AD21" s="49"/>
      <c r="AE21" s="10"/>
    </row>
    <row r="22" spans="1:31" x14ac:dyDescent="0.2">
      <c r="A22" s="8"/>
      <c r="B22" s="257"/>
      <c r="C22" s="155"/>
      <c r="D22" s="155"/>
      <c r="E22" s="155"/>
      <c r="F22" s="49"/>
      <c r="G22" s="49"/>
      <c r="H22" s="49"/>
      <c r="I22" s="218"/>
      <c r="J22" s="49"/>
      <c r="K22" s="218"/>
      <c r="L22" s="49"/>
      <c r="M22" s="49"/>
      <c r="N22" s="49"/>
      <c r="O22" s="49"/>
      <c r="P22" s="49"/>
      <c r="Q22" s="49"/>
      <c r="R22" s="49"/>
      <c r="S22" s="49"/>
      <c r="T22" s="49"/>
      <c r="U22" s="49"/>
      <c r="V22" s="49"/>
      <c r="W22" s="49"/>
      <c r="X22" s="49"/>
      <c r="Y22" s="49"/>
      <c r="Z22" s="49"/>
      <c r="AA22" s="49"/>
      <c r="AB22" s="49"/>
      <c r="AC22" s="49"/>
      <c r="AD22" s="49"/>
      <c r="AE22" s="10"/>
    </row>
    <row r="23" spans="1:31" x14ac:dyDescent="0.2">
      <c r="A23" s="8"/>
      <c r="B23" s="257"/>
      <c r="C23" s="155"/>
      <c r="D23" s="155"/>
      <c r="E23" s="155"/>
      <c r="F23" s="49"/>
      <c r="G23" s="49"/>
      <c r="H23" s="49"/>
      <c r="I23" s="218"/>
      <c r="J23" s="49"/>
      <c r="K23" s="218"/>
      <c r="L23" s="49"/>
      <c r="M23" s="49"/>
      <c r="N23" s="49"/>
      <c r="O23" s="49"/>
      <c r="P23" s="49"/>
      <c r="Q23" s="49"/>
      <c r="R23" s="49"/>
      <c r="S23" s="49"/>
      <c r="T23" s="49"/>
      <c r="U23" s="49"/>
      <c r="V23" s="49"/>
      <c r="W23" s="49"/>
      <c r="X23" s="49"/>
      <c r="Y23" s="49"/>
      <c r="Z23" s="49"/>
      <c r="AA23" s="49"/>
      <c r="AB23" s="49"/>
      <c r="AC23" s="49"/>
      <c r="AD23" s="49"/>
      <c r="AE23" s="10"/>
    </row>
    <row r="24" spans="1:31" x14ac:dyDescent="0.2">
      <c r="A24" s="8"/>
      <c r="B24" s="257"/>
      <c r="C24" s="155"/>
      <c r="D24" s="155"/>
      <c r="E24" s="155"/>
      <c r="F24" s="49"/>
      <c r="G24" s="49"/>
      <c r="H24" s="49"/>
      <c r="I24" s="218"/>
      <c r="J24" s="49"/>
      <c r="K24" s="218"/>
      <c r="L24" s="49"/>
      <c r="M24" s="49"/>
      <c r="N24" s="49"/>
      <c r="O24" s="49"/>
      <c r="P24" s="49"/>
      <c r="Q24" s="49"/>
      <c r="R24" s="49"/>
      <c r="S24" s="49"/>
      <c r="T24" s="49"/>
      <c r="U24" s="49"/>
      <c r="V24" s="49"/>
      <c r="W24" s="49"/>
      <c r="X24" s="49"/>
      <c r="Y24" s="49"/>
      <c r="Z24" s="49"/>
      <c r="AA24" s="49"/>
      <c r="AB24" s="49"/>
      <c r="AC24" s="49"/>
      <c r="AD24" s="49"/>
      <c r="AE24" s="10"/>
    </row>
    <row r="25" spans="1:31" x14ac:dyDescent="0.2">
      <c r="A25" s="8"/>
      <c r="B25" s="257"/>
      <c r="C25" s="155"/>
      <c r="D25" s="155"/>
      <c r="E25" s="155"/>
      <c r="F25" s="49"/>
      <c r="G25" s="49"/>
      <c r="H25" s="49"/>
      <c r="I25" s="218"/>
      <c r="J25" s="49"/>
      <c r="K25" s="218"/>
      <c r="L25" s="49"/>
      <c r="M25" s="49"/>
      <c r="N25" s="49"/>
      <c r="O25" s="49"/>
      <c r="P25" s="49"/>
      <c r="Q25" s="49"/>
      <c r="R25" s="49"/>
      <c r="S25" s="49"/>
      <c r="T25" s="49"/>
      <c r="U25" s="49"/>
      <c r="V25" s="49"/>
      <c r="W25" s="49"/>
      <c r="X25" s="49"/>
      <c r="Y25" s="49"/>
      <c r="Z25" s="49"/>
      <c r="AA25" s="49"/>
      <c r="AB25" s="49"/>
      <c r="AC25" s="49"/>
      <c r="AD25" s="49"/>
      <c r="AE25" s="10"/>
    </row>
    <row r="26" spans="1:31" x14ac:dyDescent="0.2">
      <c r="A26" s="8"/>
      <c r="B26" s="257"/>
      <c r="C26" s="155"/>
      <c r="D26" s="155"/>
      <c r="E26" s="155"/>
      <c r="F26" s="49"/>
      <c r="G26" s="49"/>
      <c r="H26" s="49"/>
      <c r="I26" s="218"/>
      <c r="J26" s="49"/>
      <c r="K26" s="218"/>
      <c r="L26" s="49"/>
      <c r="M26" s="49"/>
      <c r="N26" s="49"/>
      <c r="O26" s="49"/>
      <c r="P26" s="49"/>
      <c r="Q26" s="49"/>
      <c r="R26" s="49"/>
      <c r="S26" s="49"/>
      <c r="T26" s="49"/>
      <c r="U26" s="49"/>
      <c r="V26" s="49"/>
      <c r="W26" s="49"/>
      <c r="X26" s="49"/>
      <c r="Y26" s="49"/>
      <c r="Z26" s="49"/>
      <c r="AA26" s="49"/>
      <c r="AB26" s="49"/>
      <c r="AC26" s="49"/>
      <c r="AD26" s="49"/>
      <c r="AE26" s="10"/>
    </row>
    <row r="27" spans="1:31" x14ac:dyDescent="0.2">
      <c r="A27" s="8"/>
      <c r="B27" s="257"/>
      <c r="C27" s="155"/>
      <c r="D27" s="155"/>
      <c r="E27" s="155"/>
      <c r="F27" s="49"/>
      <c r="G27" s="49"/>
      <c r="H27" s="49"/>
      <c r="I27" s="218"/>
      <c r="J27" s="49"/>
      <c r="K27" s="218"/>
      <c r="L27" s="49"/>
      <c r="M27" s="49"/>
      <c r="N27" s="49"/>
      <c r="O27" s="49"/>
      <c r="P27" s="49"/>
      <c r="Q27" s="49"/>
      <c r="R27" s="49"/>
      <c r="S27" s="49"/>
      <c r="T27" s="49"/>
      <c r="U27" s="49"/>
      <c r="V27" s="49"/>
      <c r="W27" s="49"/>
      <c r="X27" s="49"/>
      <c r="Y27" s="49"/>
      <c r="Z27" s="49"/>
      <c r="AA27" s="49"/>
      <c r="AB27" s="49"/>
      <c r="AC27" s="49"/>
      <c r="AD27" s="49"/>
      <c r="AE27" s="10"/>
    </row>
    <row r="28" spans="1:31" x14ac:dyDescent="0.2">
      <c r="A28" s="8"/>
      <c r="B28" s="257"/>
      <c r="C28" s="155"/>
      <c r="D28" s="155"/>
      <c r="E28" s="155"/>
      <c r="F28" s="49"/>
      <c r="G28" s="49"/>
      <c r="H28" s="49"/>
      <c r="I28" s="218"/>
      <c r="J28" s="49"/>
      <c r="K28" s="218"/>
      <c r="L28" s="49"/>
      <c r="M28" s="49"/>
      <c r="N28" s="49"/>
      <c r="O28" s="49"/>
      <c r="P28" s="49"/>
      <c r="Q28" s="49"/>
      <c r="R28" s="49"/>
      <c r="S28" s="49"/>
      <c r="T28" s="49"/>
      <c r="U28" s="49"/>
      <c r="V28" s="49"/>
      <c r="W28" s="49"/>
      <c r="X28" s="49"/>
      <c r="Y28" s="49"/>
      <c r="Z28" s="49"/>
      <c r="AA28" s="49"/>
      <c r="AB28" s="49"/>
      <c r="AC28" s="49"/>
      <c r="AD28" s="49"/>
      <c r="AE28" s="10"/>
    </row>
    <row r="29" spans="1:31" x14ac:dyDescent="0.2">
      <c r="A29" s="8"/>
      <c r="B29" s="257"/>
      <c r="C29" s="155"/>
      <c r="D29" s="155"/>
      <c r="E29" s="155"/>
      <c r="F29" s="49"/>
      <c r="G29" s="49"/>
      <c r="H29" s="49"/>
      <c r="I29" s="218"/>
      <c r="J29" s="49"/>
      <c r="K29" s="218"/>
      <c r="L29" s="49"/>
      <c r="M29" s="49"/>
      <c r="N29" s="49"/>
      <c r="O29" s="49"/>
      <c r="P29" s="49"/>
      <c r="Q29" s="49"/>
      <c r="R29" s="49"/>
      <c r="S29" s="49"/>
      <c r="T29" s="49"/>
      <c r="U29" s="49"/>
      <c r="V29" s="49"/>
      <c r="W29" s="49"/>
      <c r="X29" s="49"/>
      <c r="Y29" s="49"/>
      <c r="Z29" s="49"/>
      <c r="AA29" s="49"/>
      <c r="AB29" s="49"/>
      <c r="AC29" s="49"/>
      <c r="AD29" s="49"/>
      <c r="AE29" s="10"/>
    </row>
    <row r="30" spans="1:31" x14ac:dyDescent="0.2">
      <c r="A30" s="8"/>
      <c r="B30" s="257"/>
      <c r="C30" s="155"/>
      <c r="D30" s="155"/>
      <c r="E30" s="155"/>
      <c r="F30" s="49"/>
      <c r="G30" s="49"/>
      <c r="H30" s="49"/>
      <c r="I30" s="218"/>
      <c r="J30" s="49"/>
      <c r="K30" s="218"/>
      <c r="L30" s="49"/>
      <c r="M30" s="49"/>
      <c r="N30" s="49"/>
      <c r="O30" s="49"/>
      <c r="P30" s="49"/>
      <c r="Q30" s="49"/>
      <c r="R30" s="49"/>
      <c r="S30" s="49"/>
      <c r="T30" s="49"/>
      <c r="U30" s="49"/>
      <c r="V30" s="49"/>
      <c r="W30" s="49"/>
      <c r="X30" s="49"/>
      <c r="Y30" s="49"/>
      <c r="Z30" s="49"/>
      <c r="AA30" s="49"/>
      <c r="AB30" s="49"/>
      <c r="AC30" s="49"/>
      <c r="AD30" s="49"/>
      <c r="AE30" s="10"/>
    </row>
    <row r="31" spans="1:31" x14ac:dyDescent="0.2">
      <c r="A31" s="8"/>
      <c r="B31" s="257"/>
      <c r="C31" s="155"/>
      <c r="D31" s="155"/>
      <c r="E31" s="155"/>
      <c r="F31" s="49"/>
      <c r="G31" s="49"/>
      <c r="H31" s="49"/>
      <c r="I31" s="218"/>
      <c r="J31" s="49"/>
      <c r="K31" s="218"/>
      <c r="L31" s="49"/>
      <c r="M31" s="49"/>
      <c r="N31" s="49"/>
      <c r="O31" s="49"/>
      <c r="P31" s="49"/>
      <c r="Q31" s="49"/>
      <c r="R31" s="49"/>
      <c r="S31" s="49"/>
      <c r="T31" s="49"/>
      <c r="U31" s="49"/>
      <c r="V31" s="49"/>
      <c r="W31" s="49"/>
      <c r="X31" s="49"/>
      <c r="Y31" s="49"/>
      <c r="Z31" s="49"/>
      <c r="AA31" s="49"/>
      <c r="AB31" s="49"/>
      <c r="AC31" s="49"/>
      <c r="AD31" s="49"/>
      <c r="AE31" s="10"/>
    </row>
    <row r="32" spans="1:31" x14ac:dyDescent="0.2">
      <c r="A32" s="8"/>
      <c r="B32" s="257"/>
      <c r="C32" s="155"/>
      <c r="D32" s="155"/>
      <c r="E32" s="155"/>
      <c r="F32" s="49"/>
      <c r="G32" s="49"/>
      <c r="H32" s="49"/>
      <c r="I32" s="218"/>
      <c r="J32" s="49"/>
      <c r="K32" s="218"/>
      <c r="L32" s="49"/>
      <c r="M32" s="49"/>
      <c r="N32" s="49"/>
      <c r="O32" s="49"/>
      <c r="P32" s="49"/>
      <c r="Q32" s="49"/>
      <c r="R32" s="49"/>
      <c r="S32" s="49"/>
      <c r="T32" s="49"/>
      <c r="U32" s="49"/>
      <c r="V32" s="49"/>
      <c r="W32" s="49"/>
      <c r="X32" s="49"/>
      <c r="Y32" s="49"/>
      <c r="Z32" s="49"/>
      <c r="AA32" s="49"/>
      <c r="AB32" s="49"/>
      <c r="AC32" s="49"/>
      <c r="AD32" s="49"/>
      <c r="AE32" s="10"/>
    </row>
    <row r="33" spans="1:31" x14ac:dyDescent="0.2">
      <c r="A33" s="8"/>
      <c r="B33" s="257"/>
      <c r="C33" s="155"/>
      <c r="D33" s="155"/>
      <c r="E33" s="155"/>
      <c r="F33" s="49"/>
      <c r="G33" s="49"/>
      <c r="H33" s="49"/>
      <c r="I33" s="218"/>
      <c r="J33" s="49"/>
      <c r="K33" s="218"/>
      <c r="L33" s="49"/>
      <c r="M33" s="49"/>
      <c r="N33" s="49"/>
      <c r="O33" s="49"/>
      <c r="P33" s="49"/>
      <c r="Q33" s="49"/>
      <c r="R33" s="49"/>
      <c r="S33" s="49"/>
      <c r="T33" s="49"/>
      <c r="U33" s="49"/>
      <c r="V33" s="49"/>
      <c r="W33" s="49"/>
      <c r="X33" s="49"/>
      <c r="Y33" s="49"/>
      <c r="Z33" s="49"/>
      <c r="AA33" s="49"/>
      <c r="AB33" s="49"/>
      <c r="AC33" s="49"/>
      <c r="AD33" s="49"/>
      <c r="AE33" s="10"/>
    </row>
    <row r="34" spans="1:31" x14ac:dyDescent="0.2">
      <c r="A34" s="8"/>
      <c r="B34" s="257"/>
      <c r="C34" s="155"/>
      <c r="D34" s="155"/>
      <c r="E34" s="155"/>
      <c r="F34" s="49"/>
      <c r="G34" s="49"/>
      <c r="H34" s="49"/>
      <c r="I34" s="218"/>
      <c r="J34" s="49"/>
      <c r="K34" s="218"/>
      <c r="L34" s="49"/>
      <c r="M34" s="49"/>
      <c r="N34" s="49"/>
      <c r="O34" s="49"/>
      <c r="P34" s="49"/>
      <c r="Q34" s="49"/>
      <c r="R34" s="49"/>
      <c r="S34" s="49"/>
      <c r="T34" s="49"/>
      <c r="U34" s="49"/>
      <c r="V34" s="49"/>
      <c r="W34" s="49"/>
      <c r="X34" s="49"/>
      <c r="Y34" s="49"/>
      <c r="Z34" s="49"/>
      <c r="AA34" s="49"/>
      <c r="AB34" s="49"/>
      <c r="AC34" s="49"/>
      <c r="AD34" s="49"/>
      <c r="AE34" s="10"/>
    </row>
    <row r="35" spans="1:31" x14ac:dyDescent="0.2">
      <c r="A35" s="8"/>
      <c r="B35" s="257"/>
      <c r="C35" s="155"/>
      <c r="D35" s="155"/>
      <c r="E35" s="155"/>
      <c r="F35" s="49"/>
      <c r="G35" s="49"/>
      <c r="H35" s="49"/>
      <c r="I35" s="218"/>
      <c r="J35" s="49"/>
      <c r="K35" s="218"/>
      <c r="L35" s="49"/>
      <c r="M35" s="49"/>
      <c r="N35" s="49"/>
      <c r="O35" s="49"/>
      <c r="P35" s="49"/>
      <c r="Q35" s="49"/>
      <c r="R35" s="49"/>
      <c r="S35" s="49"/>
      <c r="T35" s="49"/>
      <c r="U35" s="49"/>
      <c r="V35" s="49"/>
      <c r="W35" s="49"/>
      <c r="X35" s="49"/>
      <c r="Y35" s="49"/>
      <c r="Z35" s="49"/>
      <c r="AA35" s="49"/>
      <c r="AB35" s="49"/>
      <c r="AC35" s="49"/>
      <c r="AD35" s="49"/>
      <c r="AE35" s="10"/>
    </row>
    <row r="36" spans="1:31" x14ac:dyDescent="0.2">
      <c r="A36" s="8"/>
      <c r="B36" s="257"/>
      <c r="C36" s="155"/>
      <c r="D36" s="155"/>
      <c r="E36" s="155"/>
      <c r="F36" s="49"/>
      <c r="G36" s="49"/>
      <c r="H36" s="49"/>
      <c r="I36" s="218"/>
      <c r="J36" s="49"/>
      <c r="K36" s="218"/>
      <c r="L36" s="49"/>
      <c r="M36" s="49"/>
      <c r="N36" s="49"/>
      <c r="O36" s="49"/>
      <c r="P36" s="49"/>
      <c r="Q36" s="49"/>
      <c r="R36" s="49"/>
      <c r="S36" s="49"/>
      <c r="T36" s="49"/>
      <c r="U36" s="49"/>
      <c r="V36" s="49"/>
      <c r="W36" s="49"/>
      <c r="X36" s="49"/>
      <c r="Y36" s="49"/>
      <c r="Z36" s="49"/>
      <c r="AA36" s="49"/>
      <c r="AB36" s="49"/>
      <c r="AC36" s="49"/>
      <c r="AD36" s="49"/>
      <c r="AE36" s="10"/>
    </row>
    <row r="37" spans="1:31" x14ac:dyDescent="0.2">
      <c r="A37" s="8"/>
      <c r="B37" s="257"/>
      <c r="C37" s="155"/>
      <c r="D37" s="155"/>
      <c r="E37" s="155"/>
      <c r="F37" s="49"/>
      <c r="G37" s="49"/>
      <c r="H37" s="49"/>
      <c r="I37" s="218"/>
      <c r="J37" s="49"/>
      <c r="K37" s="218"/>
      <c r="L37" s="49"/>
      <c r="M37" s="49"/>
      <c r="N37" s="49"/>
      <c r="O37" s="49"/>
      <c r="P37" s="49"/>
      <c r="Q37" s="49"/>
      <c r="R37" s="49"/>
      <c r="S37" s="49"/>
      <c r="T37" s="49"/>
      <c r="U37" s="49"/>
      <c r="V37" s="49"/>
      <c r="W37" s="49"/>
      <c r="X37" s="49"/>
      <c r="Y37" s="49"/>
      <c r="Z37" s="49"/>
      <c r="AA37" s="49"/>
      <c r="AB37" s="49"/>
      <c r="AC37" s="49"/>
      <c r="AD37" s="49"/>
      <c r="AE37" s="10"/>
    </row>
    <row r="38" spans="1:31" x14ac:dyDescent="0.2">
      <c r="A38" s="8"/>
      <c r="B38" s="257"/>
      <c r="C38" s="155"/>
      <c r="D38" s="155"/>
      <c r="E38" s="155"/>
      <c r="F38" s="49"/>
      <c r="G38" s="49"/>
      <c r="H38" s="49"/>
      <c r="I38" s="218"/>
      <c r="J38" s="49"/>
      <c r="K38" s="218"/>
      <c r="L38" s="49"/>
      <c r="M38" s="49"/>
      <c r="N38" s="49"/>
      <c r="O38" s="49"/>
      <c r="P38" s="49"/>
      <c r="Q38" s="49"/>
      <c r="R38" s="49"/>
      <c r="S38" s="49"/>
      <c r="T38" s="49"/>
      <c r="U38" s="49"/>
      <c r="V38" s="49"/>
      <c r="W38" s="49"/>
      <c r="X38" s="49"/>
      <c r="Y38" s="49"/>
      <c r="Z38" s="49"/>
      <c r="AA38" s="49"/>
      <c r="AB38" s="49"/>
      <c r="AC38" s="49"/>
      <c r="AD38" s="49"/>
      <c r="AE38" s="10"/>
    </row>
    <row r="39" spans="1:31" x14ac:dyDescent="0.2">
      <c r="A39" s="8"/>
      <c r="B39" s="257"/>
      <c r="C39" s="155"/>
      <c r="D39" s="155"/>
      <c r="E39" s="155"/>
      <c r="F39" s="49"/>
      <c r="G39" s="49"/>
      <c r="H39" s="49"/>
      <c r="I39" s="218"/>
      <c r="J39" s="49"/>
      <c r="K39" s="218"/>
      <c r="L39" s="49"/>
      <c r="M39" s="49"/>
      <c r="N39" s="49"/>
      <c r="O39" s="49"/>
      <c r="P39" s="49"/>
      <c r="Q39" s="49"/>
      <c r="R39" s="49"/>
      <c r="S39" s="49"/>
      <c r="T39" s="49"/>
      <c r="U39" s="49"/>
      <c r="V39" s="49"/>
      <c r="W39" s="49"/>
      <c r="X39" s="49"/>
      <c r="Y39" s="49"/>
      <c r="Z39" s="49"/>
      <c r="AA39" s="49"/>
      <c r="AB39" s="49"/>
      <c r="AC39" s="49"/>
      <c r="AD39" s="49"/>
      <c r="AE39" s="10"/>
    </row>
    <row r="40" spans="1:31" x14ac:dyDescent="0.2">
      <c r="A40" s="8"/>
      <c r="B40" s="257"/>
      <c r="C40" s="155"/>
      <c r="D40" s="155"/>
      <c r="E40" s="155"/>
      <c r="F40" s="49"/>
      <c r="G40" s="49"/>
      <c r="H40" s="49"/>
      <c r="I40" s="218"/>
      <c r="J40" s="49"/>
      <c r="K40" s="218"/>
      <c r="L40" s="49"/>
      <c r="M40" s="49"/>
      <c r="N40" s="49"/>
      <c r="O40" s="49"/>
      <c r="P40" s="49"/>
      <c r="Q40" s="49"/>
      <c r="R40" s="49"/>
      <c r="S40" s="49"/>
      <c r="T40" s="49"/>
      <c r="U40" s="49"/>
      <c r="V40" s="49"/>
      <c r="W40" s="49"/>
      <c r="X40" s="49"/>
      <c r="Y40" s="49"/>
      <c r="Z40" s="49"/>
      <c r="AA40" s="49"/>
      <c r="AB40" s="49"/>
      <c r="AC40" s="49"/>
      <c r="AD40" s="49"/>
      <c r="AE40" s="10"/>
    </row>
    <row r="41" spans="1:31" x14ac:dyDescent="0.2">
      <c r="A41" s="8"/>
      <c r="B41" s="257"/>
      <c r="C41" s="155"/>
      <c r="D41" s="155"/>
      <c r="E41" s="155"/>
      <c r="F41" s="49"/>
      <c r="G41" s="49"/>
      <c r="H41" s="49"/>
      <c r="I41" s="218"/>
      <c r="J41" s="49"/>
      <c r="K41" s="218"/>
      <c r="L41" s="49"/>
      <c r="M41" s="49"/>
      <c r="N41" s="49"/>
      <c r="O41" s="49"/>
      <c r="P41" s="49"/>
      <c r="Q41" s="49"/>
      <c r="R41" s="49"/>
      <c r="S41" s="49"/>
      <c r="T41" s="49"/>
      <c r="U41" s="49"/>
      <c r="V41" s="49"/>
      <c r="W41" s="49"/>
      <c r="X41" s="49"/>
      <c r="Y41" s="49"/>
      <c r="Z41" s="49"/>
      <c r="AA41" s="49"/>
      <c r="AB41" s="49"/>
      <c r="AC41" s="49"/>
      <c r="AD41" s="49"/>
      <c r="AE41" s="10"/>
    </row>
    <row r="42" spans="1:31" x14ac:dyDescent="0.2">
      <c r="A42" s="8"/>
      <c r="B42" s="257"/>
      <c r="C42" s="155"/>
      <c r="D42" s="155"/>
      <c r="E42" s="155"/>
      <c r="F42" s="49"/>
      <c r="G42" s="49"/>
      <c r="H42" s="49"/>
      <c r="I42" s="218"/>
      <c r="J42" s="49"/>
      <c r="K42" s="218"/>
      <c r="L42" s="49"/>
      <c r="M42" s="49"/>
      <c r="N42" s="49"/>
      <c r="O42" s="49"/>
      <c r="P42" s="49"/>
      <c r="Q42" s="49"/>
      <c r="R42" s="49"/>
      <c r="S42" s="49"/>
      <c r="T42" s="49"/>
      <c r="U42" s="49"/>
      <c r="V42" s="49"/>
      <c r="W42" s="49"/>
      <c r="X42" s="49"/>
      <c r="Y42" s="49"/>
      <c r="Z42" s="49"/>
      <c r="AA42" s="49"/>
      <c r="AB42" s="49"/>
      <c r="AC42" s="49"/>
      <c r="AD42" s="49"/>
      <c r="AE42" s="10"/>
    </row>
    <row r="43" spans="1:31" x14ac:dyDescent="0.2">
      <c r="A43" s="8"/>
      <c r="B43" s="257"/>
      <c r="C43" s="155"/>
      <c r="D43" s="155"/>
      <c r="E43" s="155"/>
      <c r="F43" s="49"/>
      <c r="G43" s="49"/>
      <c r="H43" s="49"/>
      <c r="I43" s="218"/>
      <c r="J43" s="49"/>
      <c r="K43" s="218"/>
      <c r="L43" s="49"/>
      <c r="M43" s="49"/>
      <c r="N43" s="49"/>
      <c r="O43" s="49"/>
      <c r="P43" s="49"/>
      <c r="Q43" s="49"/>
      <c r="R43" s="49"/>
      <c r="S43" s="49"/>
      <c r="T43" s="49"/>
      <c r="U43" s="49"/>
      <c r="V43" s="49"/>
      <c r="W43" s="49"/>
      <c r="X43" s="49"/>
      <c r="Y43" s="49"/>
      <c r="Z43" s="49"/>
      <c r="AA43" s="49"/>
      <c r="AB43" s="49"/>
      <c r="AC43" s="49"/>
      <c r="AD43" s="49"/>
      <c r="AE43" s="10"/>
    </row>
    <row r="44" spans="1:31" x14ac:dyDescent="0.2">
      <c r="A44" s="8"/>
      <c r="B44" s="257"/>
      <c r="C44" s="155"/>
      <c r="D44" s="155"/>
      <c r="E44" s="155"/>
      <c r="F44" s="49"/>
      <c r="G44" s="49"/>
      <c r="H44" s="49"/>
      <c r="I44" s="218"/>
      <c r="J44" s="49"/>
      <c r="K44" s="218"/>
      <c r="L44" s="49"/>
      <c r="M44" s="49"/>
      <c r="N44" s="49"/>
      <c r="O44" s="49"/>
      <c r="P44" s="49"/>
      <c r="Q44" s="49"/>
      <c r="R44" s="49"/>
      <c r="S44" s="49"/>
      <c r="T44" s="49"/>
      <c r="U44" s="49"/>
      <c r="V44" s="49"/>
      <c r="W44" s="49"/>
      <c r="X44" s="49"/>
      <c r="Y44" s="49"/>
      <c r="Z44" s="49"/>
      <c r="AA44" s="49"/>
      <c r="AB44" s="49"/>
      <c r="AC44" s="49"/>
      <c r="AD44" s="49"/>
      <c r="AE44" s="10"/>
    </row>
    <row r="45" spans="1:31" x14ac:dyDescent="0.2">
      <c r="A45" s="8"/>
      <c r="B45" s="257"/>
      <c r="C45" s="155"/>
      <c r="D45" s="155"/>
      <c r="E45" s="155"/>
      <c r="F45" s="49"/>
      <c r="G45" s="49"/>
      <c r="H45" s="49"/>
      <c r="I45" s="218"/>
      <c r="J45" s="49"/>
      <c r="K45" s="218"/>
      <c r="L45" s="49"/>
      <c r="M45" s="49"/>
      <c r="N45" s="49"/>
      <c r="O45" s="49"/>
      <c r="P45" s="49"/>
      <c r="Q45" s="49"/>
      <c r="R45" s="49"/>
      <c r="S45" s="49"/>
      <c r="T45" s="49"/>
      <c r="U45" s="49"/>
      <c r="V45" s="49"/>
      <c r="W45" s="49"/>
      <c r="X45" s="49"/>
      <c r="Y45" s="49"/>
      <c r="Z45" s="49"/>
      <c r="AA45" s="49"/>
      <c r="AB45" s="49"/>
      <c r="AC45" s="49"/>
      <c r="AD45" s="49"/>
      <c r="AE45" s="10"/>
    </row>
    <row r="46" spans="1:31" x14ac:dyDescent="0.2">
      <c r="A46" s="8"/>
      <c r="B46" s="257"/>
      <c r="C46" s="155"/>
      <c r="D46" s="155"/>
      <c r="E46" s="155"/>
      <c r="F46" s="49"/>
      <c r="G46" s="49"/>
      <c r="H46" s="49"/>
      <c r="I46" s="218"/>
      <c r="J46" s="49"/>
      <c r="K46" s="218"/>
      <c r="L46" s="49"/>
      <c r="M46" s="49"/>
      <c r="N46" s="49"/>
      <c r="O46" s="49"/>
      <c r="P46" s="49"/>
      <c r="Q46" s="49"/>
      <c r="R46" s="49"/>
      <c r="S46" s="49"/>
      <c r="T46" s="49"/>
      <c r="U46" s="49"/>
      <c r="V46" s="49"/>
      <c r="W46" s="49"/>
      <c r="X46" s="49"/>
      <c r="Y46" s="49"/>
      <c r="Z46" s="49"/>
      <c r="AA46" s="49"/>
      <c r="AB46" s="49"/>
      <c r="AC46" s="49"/>
      <c r="AD46" s="49"/>
      <c r="AE46" s="10"/>
    </row>
    <row r="47" spans="1:31" x14ac:dyDescent="0.2">
      <c r="A47" s="8"/>
      <c r="B47" s="257"/>
      <c r="C47" s="155"/>
      <c r="D47" s="155"/>
      <c r="E47" s="155"/>
      <c r="F47" s="49"/>
      <c r="G47" s="49"/>
      <c r="H47" s="49"/>
      <c r="I47" s="218"/>
      <c r="J47" s="49"/>
      <c r="K47" s="218"/>
      <c r="L47" s="49"/>
      <c r="M47" s="49"/>
      <c r="N47" s="49"/>
      <c r="O47" s="49"/>
      <c r="P47" s="49"/>
      <c r="Q47" s="49"/>
      <c r="R47" s="49"/>
      <c r="S47" s="49"/>
      <c r="T47" s="49"/>
      <c r="U47" s="49"/>
      <c r="V47" s="49"/>
      <c r="W47" s="49"/>
      <c r="X47" s="49"/>
      <c r="Y47" s="49"/>
      <c r="Z47" s="49"/>
      <c r="AA47" s="49"/>
      <c r="AB47" s="49"/>
      <c r="AC47" s="49"/>
      <c r="AD47" s="49"/>
      <c r="AE47" s="10"/>
    </row>
    <row r="48" spans="1:31" x14ac:dyDescent="0.2">
      <c r="A48" s="8"/>
      <c r="B48" s="257"/>
      <c r="C48" s="155"/>
      <c r="D48" s="155"/>
      <c r="E48" s="155"/>
      <c r="F48" s="49"/>
      <c r="G48" s="49"/>
      <c r="H48" s="49"/>
      <c r="I48" s="218"/>
      <c r="J48" s="49"/>
      <c r="K48" s="218"/>
      <c r="L48" s="49"/>
      <c r="M48" s="49"/>
      <c r="N48" s="49"/>
      <c r="O48" s="49"/>
      <c r="P48" s="49"/>
      <c r="Q48" s="49"/>
      <c r="R48" s="49"/>
      <c r="S48" s="49"/>
      <c r="T48" s="49"/>
      <c r="U48" s="49"/>
      <c r="V48" s="49"/>
      <c r="W48" s="49"/>
      <c r="X48" s="49"/>
      <c r="Y48" s="49"/>
      <c r="Z48" s="49"/>
      <c r="AA48" s="49"/>
      <c r="AB48" s="49"/>
      <c r="AC48" s="49"/>
      <c r="AD48" s="49"/>
      <c r="AE48" s="10"/>
    </row>
    <row r="49" spans="1:31" x14ac:dyDescent="0.2">
      <c r="A49" s="8"/>
      <c r="B49" s="257"/>
      <c r="C49" s="155"/>
      <c r="D49" s="155"/>
      <c r="E49" s="155"/>
      <c r="F49" s="49"/>
      <c r="G49" s="49"/>
      <c r="H49" s="49"/>
      <c r="I49" s="218"/>
      <c r="J49" s="49"/>
      <c r="K49" s="218"/>
      <c r="L49" s="49"/>
      <c r="M49" s="49"/>
      <c r="N49" s="49"/>
      <c r="O49" s="49"/>
      <c r="P49" s="49"/>
      <c r="Q49" s="49"/>
      <c r="R49" s="49"/>
      <c r="S49" s="49"/>
      <c r="T49" s="49"/>
      <c r="U49" s="49"/>
      <c r="V49" s="49"/>
      <c r="W49" s="49"/>
      <c r="X49" s="49"/>
      <c r="Y49" s="49"/>
      <c r="Z49" s="49"/>
      <c r="AA49" s="49"/>
      <c r="AB49" s="49"/>
      <c r="AC49" s="49"/>
      <c r="AD49" s="49"/>
      <c r="AE49" s="10"/>
    </row>
    <row r="50" spans="1:31" x14ac:dyDescent="0.2">
      <c r="A50" s="8"/>
      <c r="B50" s="257"/>
      <c r="C50" s="155"/>
      <c r="D50" s="155"/>
      <c r="E50" s="155"/>
      <c r="F50" s="49"/>
      <c r="G50" s="49"/>
      <c r="H50" s="49"/>
      <c r="I50" s="218"/>
      <c r="J50" s="49"/>
      <c r="K50" s="218"/>
      <c r="L50" s="49"/>
      <c r="M50" s="49"/>
      <c r="N50" s="49"/>
      <c r="O50" s="49"/>
      <c r="P50" s="49"/>
      <c r="Q50" s="49"/>
      <c r="R50" s="49"/>
      <c r="S50" s="49"/>
      <c r="T50" s="49"/>
      <c r="U50" s="49"/>
      <c r="V50" s="49"/>
      <c r="W50" s="49"/>
      <c r="X50" s="49"/>
      <c r="Y50" s="49"/>
      <c r="Z50" s="49"/>
      <c r="AA50" s="49"/>
      <c r="AB50" s="49"/>
      <c r="AC50" s="49"/>
      <c r="AD50" s="49"/>
      <c r="AE50" s="10"/>
    </row>
    <row r="51" spans="1:31" x14ac:dyDescent="0.2">
      <c r="A51" s="8"/>
      <c r="B51" s="257"/>
      <c r="C51" s="155"/>
      <c r="D51" s="155"/>
      <c r="E51" s="155"/>
      <c r="F51" s="49"/>
      <c r="G51" s="49"/>
      <c r="H51" s="49"/>
      <c r="I51" s="218"/>
      <c r="J51" s="49"/>
      <c r="K51" s="218"/>
      <c r="L51" s="49"/>
      <c r="M51" s="49"/>
      <c r="N51" s="49"/>
      <c r="O51" s="49"/>
      <c r="P51" s="49"/>
      <c r="Q51" s="49"/>
      <c r="R51" s="49"/>
      <c r="S51" s="49"/>
      <c r="T51" s="49"/>
      <c r="U51" s="49"/>
      <c r="V51" s="49"/>
      <c r="W51" s="49"/>
      <c r="X51" s="49"/>
      <c r="Y51" s="49"/>
      <c r="Z51" s="49"/>
      <c r="AA51" s="49"/>
      <c r="AB51" s="49"/>
      <c r="AC51" s="49"/>
      <c r="AD51" s="49"/>
      <c r="AE51" s="10"/>
    </row>
    <row r="52" spans="1:31" x14ac:dyDescent="0.2">
      <c r="A52" s="8"/>
      <c r="B52" s="257"/>
      <c r="C52" s="155"/>
      <c r="D52" s="155"/>
      <c r="E52" s="155"/>
      <c r="F52" s="49"/>
      <c r="G52" s="49"/>
      <c r="H52" s="49"/>
      <c r="I52" s="218"/>
      <c r="J52" s="49"/>
      <c r="K52" s="218"/>
      <c r="L52" s="49"/>
      <c r="M52" s="49"/>
      <c r="N52" s="49"/>
      <c r="O52" s="49"/>
      <c r="P52" s="49"/>
      <c r="Q52" s="49"/>
      <c r="R52" s="49"/>
      <c r="S52" s="49"/>
      <c r="T52" s="49"/>
      <c r="U52" s="49"/>
      <c r="V52" s="49"/>
      <c r="W52" s="49"/>
      <c r="X52" s="49"/>
      <c r="Y52" s="49"/>
      <c r="Z52" s="49"/>
      <c r="AA52" s="49"/>
      <c r="AB52" s="49"/>
      <c r="AC52" s="49"/>
      <c r="AD52" s="49"/>
      <c r="AE52" s="10"/>
    </row>
    <row r="53" spans="1:31" x14ac:dyDescent="0.2">
      <c r="A53" s="8"/>
      <c r="B53" s="257"/>
      <c r="C53" s="155"/>
      <c r="D53" s="155"/>
      <c r="E53" s="155"/>
      <c r="F53" s="49"/>
      <c r="G53" s="49"/>
      <c r="H53" s="49"/>
      <c r="I53" s="218"/>
      <c r="J53" s="49"/>
      <c r="K53" s="218"/>
      <c r="L53" s="49"/>
      <c r="M53" s="49"/>
      <c r="N53" s="49"/>
      <c r="O53" s="49"/>
      <c r="P53" s="49"/>
      <c r="Q53" s="49"/>
      <c r="R53" s="49"/>
      <c r="S53" s="49"/>
      <c r="T53" s="49"/>
      <c r="U53" s="49"/>
      <c r="V53" s="49"/>
      <c r="W53" s="49"/>
      <c r="X53" s="49"/>
      <c r="Y53" s="49"/>
      <c r="Z53" s="49"/>
      <c r="AA53" s="49"/>
      <c r="AB53" s="49"/>
      <c r="AC53" s="49"/>
      <c r="AD53" s="49"/>
      <c r="AE53" s="10"/>
    </row>
    <row r="54" spans="1:31" x14ac:dyDescent="0.2">
      <c r="A54" s="8"/>
      <c r="B54" s="257"/>
      <c r="C54" s="155"/>
      <c r="D54" s="155"/>
      <c r="E54" s="155"/>
      <c r="F54" s="49"/>
      <c r="G54" s="49"/>
      <c r="H54" s="49"/>
      <c r="I54" s="218"/>
      <c r="J54" s="49"/>
      <c r="K54" s="218"/>
      <c r="L54" s="49"/>
      <c r="M54" s="49"/>
      <c r="N54" s="49"/>
      <c r="O54" s="49"/>
      <c r="P54" s="49"/>
      <c r="Q54" s="49"/>
      <c r="R54" s="49"/>
      <c r="S54" s="49"/>
      <c r="T54" s="49"/>
      <c r="U54" s="49"/>
      <c r="V54" s="49"/>
      <c r="W54" s="49"/>
      <c r="X54" s="49"/>
      <c r="Y54" s="49"/>
      <c r="Z54" s="49"/>
      <c r="AA54" s="49"/>
      <c r="AB54" s="49"/>
      <c r="AC54" s="49"/>
      <c r="AD54" s="49"/>
      <c r="AE54" s="10"/>
    </row>
    <row r="55" spans="1:31" x14ac:dyDescent="0.2">
      <c r="A55" s="8"/>
      <c r="B55" s="257"/>
      <c r="C55" s="155"/>
      <c r="D55" s="155"/>
      <c r="E55" s="155"/>
      <c r="F55" s="49"/>
      <c r="G55" s="49"/>
      <c r="H55" s="49"/>
      <c r="I55" s="218"/>
      <c r="J55" s="49"/>
      <c r="K55" s="218"/>
      <c r="L55" s="49"/>
      <c r="M55" s="49"/>
      <c r="N55" s="49"/>
      <c r="O55" s="49"/>
      <c r="P55" s="49"/>
      <c r="Q55" s="49"/>
      <c r="R55" s="49"/>
      <c r="S55" s="49"/>
      <c r="T55" s="49"/>
      <c r="U55" s="49"/>
      <c r="V55" s="49"/>
      <c r="W55" s="49"/>
      <c r="X55" s="49"/>
      <c r="Y55" s="49"/>
      <c r="Z55" s="49"/>
      <c r="AA55" s="49"/>
      <c r="AB55" s="49"/>
      <c r="AC55" s="49"/>
      <c r="AD55" s="49"/>
      <c r="AE55" s="10"/>
    </row>
    <row r="56" spans="1:31" x14ac:dyDescent="0.2">
      <c r="A56" s="8"/>
      <c r="B56" s="257"/>
      <c r="C56" s="155"/>
      <c r="D56" s="155"/>
      <c r="E56" s="155"/>
      <c r="F56" s="49"/>
      <c r="G56" s="49"/>
      <c r="H56" s="49"/>
      <c r="I56" s="218"/>
      <c r="J56" s="49"/>
      <c r="K56" s="218"/>
      <c r="L56" s="49"/>
      <c r="M56" s="49"/>
      <c r="N56" s="49"/>
      <c r="O56" s="49"/>
      <c r="P56" s="49"/>
      <c r="Q56" s="49"/>
      <c r="R56" s="49"/>
      <c r="S56" s="49"/>
      <c r="T56" s="49"/>
      <c r="U56" s="49"/>
      <c r="V56" s="49"/>
      <c r="W56" s="49"/>
      <c r="X56" s="49"/>
      <c r="Y56" s="49"/>
      <c r="Z56" s="49"/>
      <c r="AA56" s="49"/>
      <c r="AB56" s="49"/>
      <c r="AC56" s="49"/>
      <c r="AD56" s="49"/>
      <c r="AE56" s="10"/>
    </row>
    <row r="57" spans="1:31" x14ac:dyDescent="0.2">
      <c r="A57" s="8"/>
      <c r="B57" s="257"/>
      <c r="C57" s="155"/>
      <c r="D57" s="155"/>
      <c r="E57" s="155"/>
      <c r="F57" s="49"/>
      <c r="G57" s="49"/>
      <c r="H57" s="49"/>
      <c r="I57" s="218"/>
      <c r="J57" s="49"/>
      <c r="K57" s="218"/>
      <c r="L57" s="49"/>
      <c r="M57" s="49"/>
      <c r="N57" s="49"/>
      <c r="O57" s="49"/>
      <c r="P57" s="49"/>
      <c r="Q57" s="49"/>
      <c r="R57" s="49"/>
      <c r="S57" s="49"/>
      <c r="T57" s="49"/>
      <c r="U57" s="49"/>
      <c r="V57" s="49"/>
      <c r="W57" s="49"/>
      <c r="X57" s="49"/>
      <c r="Y57" s="49"/>
      <c r="Z57" s="49"/>
      <c r="AA57" s="49"/>
      <c r="AB57" s="49"/>
      <c r="AC57" s="49"/>
      <c r="AD57" s="49"/>
      <c r="AE57" s="10"/>
    </row>
    <row r="58" spans="1:31" x14ac:dyDescent="0.2">
      <c r="A58" s="8"/>
      <c r="B58" s="257"/>
      <c r="C58" s="155"/>
      <c r="D58" s="155"/>
      <c r="E58" s="155"/>
      <c r="F58" s="49"/>
      <c r="G58" s="49"/>
      <c r="H58" s="49"/>
      <c r="I58" s="218"/>
      <c r="J58" s="49"/>
      <c r="K58" s="218"/>
      <c r="L58" s="49"/>
      <c r="M58" s="49"/>
      <c r="N58" s="49"/>
      <c r="O58" s="49"/>
      <c r="P58" s="49"/>
      <c r="Q58" s="49"/>
      <c r="R58" s="49"/>
      <c r="S58" s="49"/>
      <c r="T58" s="49"/>
      <c r="U58" s="49"/>
      <c r="V58" s="49"/>
      <c r="W58" s="49"/>
      <c r="X58" s="49"/>
      <c r="Y58" s="49"/>
      <c r="Z58" s="49"/>
      <c r="AA58" s="49"/>
      <c r="AB58" s="49"/>
      <c r="AC58" s="49"/>
      <c r="AD58" s="49"/>
      <c r="AE58" s="10"/>
    </row>
    <row r="59" spans="1:31" x14ac:dyDescent="0.2">
      <c r="A59" s="8"/>
      <c r="B59" s="257"/>
      <c r="C59" s="155"/>
      <c r="D59" s="155"/>
      <c r="E59" s="155"/>
      <c r="F59" s="49"/>
      <c r="G59" s="49"/>
      <c r="H59" s="49"/>
      <c r="I59" s="218"/>
      <c r="J59" s="49"/>
      <c r="K59" s="218"/>
      <c r="L59" s="49"/>
      <c r="M59" s="49"/>
      <c r="N59" s="49"/>
      <c r="O59" s="49"/>
      <c r="P59" s="49"/>
      <c r="Q59" s="49"/>
      <c r="R59" s="49"/>
      <c r="S59" s="49"/>
      <c r="T59" s="49"/>
      <c r="U59" s="49"/>
      <c r="V59" s="49"/>
      <c r="W59" s="49"/>
      <c r="X59" s="49"/>
      <c r="Y59" s="49"/>
      <c r="Z59" s="49"/>
      <c r="AA59" s="49"/>
      <c r="AB59" s="49"/>
      <c r="AC59" s="49"/>
      <c r="AD59" s="49"/>
      <c r="AE59" s="10"/>
    </row>
    <row r="60" spans="1:31" x14ac:dyDescent="0.2">
      <c r="A60" s="8"/>
      <c r="B60" s="257"/>
      <c r="C60" s="155"/>
      <c r="D60" s="155"/>
      <c r="E60" s="155"/>
      <c r="F60" s="49"/>
      <c r="G60" s="49"/>
      <c r="H60" s="49"/>
      <c r="I60" s="218"/>
      <c r="J60" s="49"/>
      <c r="K60" s="218"/>
      <c r="L60" s="49"/>
      <c r="M60" s="49"/>
      <c r="N60" s="49"/>
      <c r="O60" s="49"/>
      <c r="P60" s="49"/>
      <c r="Q60" s="49"/>
      <c r="R60" s="49"/>
      <c r="S60" s="49"/>
      <c r="T60" s="49"/>
      <c r="U60" s="49"/>
      <c r="V60" s="49"/>
      <c r="W60" s="49"/>
      <c r="X60" s="49"/>
      <c r="Y60" s="49"/>
      <c r="Z60" s="49"/>
      <c r="AA60" s="49"/>
      <c r="AB60" s="49"/>
      <c r="AC60" s="49"/>
      <c r="AD60" s="49"/>
      <c r="AE60" s="10"/>
    </row>
    <row r="61" spans="1:31" x14ac:dyDescent="0.2">
      <c r="A61" s="8"/>
      <c r="B61" s="257"/>
      <c r="C61" s="155"/>
      <c r="D61" s="155"/>
      <c r="E61" s="155"/>
      <c r="F61" s="49"/>
      <c r="G61" s="49"/>
      <c r="H61" s="49"/>
      <c r="I61" s="218"/>
      <c r="J61" s="49"/>
      <c r="K61" s="218"/>
      <c r="L61" s="49"/>
      <c r="M61" s="49"/>
      <c r="N61" s="49"/>
      <c r="O61" s="49"/>
      <c r="P61" s="49"/>
      <c r="Q61" s="49"/>
      <c r="R61" s="49"/>
      <c r="S61" s="49"/>
      <c r="T61" s="49"/>
      <c r="U61" s="49"/>
      <c r="V61" s="49"/>
      <c r="W61" s="49"/>
      <c r="X61" s="49"/>
      <c r="Y61" s="49"/>
      <c r="Z61" s="49"/>
      <c r="AA61" s="49"/>
      <c r="AB61" s="49"/>
      <c r="AC61" s="49"/>
      <c r="AD61" s="49"/>
      <c r="AE61" s="10"/>
    </row>
    <row r="62" spans="1:31" x14ac:dyDescent="0.2">
      <c r="A62" s="8"/>
      <c r="B62" s="257"/>
      <c r="C62" s="155"/>
      <c r="D62" s="155"/>
      <c r="E62" s="155"/>
      <c r="F62" s="49"/>
      <c r="G62" s="49"/>
      <c r="H62" s="49"/>
      <c r="I62" s="218"/>
      <c r="J62" s="49"/>
      <c r="K62" s="218"/>
      <c r="L62" s="49"/>
      <c r="M62" s="49"/>
      <c r="N62" s="49"/>
      <c r="O62" s="49"/>
      <c r="P62" s="49"/>
      <c r="Q62" s="49"/>
      <c r="R62" s="49"/>
      <c r="S62" s="49"/>
      <c r="T62" s="49"/>
      <c r="U62" s="49"/>
      <c r="V62" s="49"/>
      <c r="W62" s="49"/>
      <c r="X62" s="49"/>
      <c r="Y62" s="49"/>
      <c r="Z62" s="49"/>
      <c r="AA62" s="49"/>
      <c r="AB62" s="49"/>
      <c r="AC62" s="49"/>
      <c r="AD62" s="49"/>
      <c r="AE62" s="10"/>
    </row>
    <row r="63" spans="1:31" x14ac:dyDescent="0.2">
      <c r="A63" s="8"/>
      <c r="B63" s="257"/>
      <c r="C63" s="155"/>
      <c r="D63" s="155"/>
      <c r="E63" s="155"/>
      <c r="F63" s="49"/>
      <c r="G63" s="49"/>
      <c r="H63" s="49"/>
      <c r="I63" s="218"/>
      <c r="J63" s="49"/>
      <c r="K63" s="218"/>
      <c r="L63" s="49"/>
      <c r="M63" s="49"/>
      <c r="N63" s="49"/>
      <c r="O63" s="49"/>
      <c r="P63" s="49"/>
      <c r="Q63" s="49"/>
      <c r="R63" s="49"/>
      <c r="S63" s="49"/>
      <c r="T63" s="49"/>
      <c r="U63" s="49"/>
      <c r="V63" s="49"/>
      <c r="W63" s="49"/>
      <c r="X63" s="49"/>
      <c r="Y63" s="49"/>
      <c r="Z63" s="49"/>
      <c r="AA63" s="49"/>
      <c r="AB63" s="49"/>
      <c r="AC63" s="49"/>
      <c r="AD63" s="49"/>
      <c r="AE63" s="10"/>
    </row>
    <row r="64" spans="1:31" x14ac:dyDescent="0.2">
      <c r="A64" s="8"/>
      <c r="B64" s="257"/>
      <c r="C64" s="155"/>
      <c r="D64" s="155"/>
      <c r="E64" s="155"/>
      <c r="F64" s="49"/>
      <c r="G64" s="49"/>
      <c r="H64" s="49"/>
      <c r="I64" s="218"/>
      <c r="J64" s="49"/>
      <c r="K64" s="218"/>
      <c r="L64" s="49"/>
      <c r="M64" s="49"/>
      <c r="N64" s="49"/>
      <c r="O64" s="49"/>
      <c r="P64" s="49"/>
      <c r="Q64" s="49"/>
      <c r="R64" s="49"/>
      <c r="S64" s="49"/>
      <c r="T64" s="49"/>
      <c r="U64" s="49"/>
      <c r="V64" s="49"/>
      <c r="W64" s="49"/>
      <c r="X64" s="49"/>
      <c r="Y64" s="49"/>
      <c r="Z64" s="49"/>
      <c r="AA64" s="49"/>
      <c r="AB64" s="49"/>
      <c r="AC64" s="49"/>
      <c r="AD64" s="49"/>
      <c r="AE64" s="10"/>
    </row>
    <row r="65" spans="1:31" x14ac:dyDescent="0.2">
      <c r="A65" s="8"/>
      <c r="B65" s="257"/>
      <c r="C65" s="155"/>
      <c r="D65" s="155"/>
      <c r="E65" s="155"/>
      <c r="F65" s="49"/>
      <c r="G65" s="49"/>
      <c r="H65" s="49"/>
      <c r="I65" s="218"/>
      <c r="J65" s="49"/>
      <c r="K65" s="218"/>
      <c r="L65" s="49"/>
      <c r="M65" s="49"/>
      <c r="N65" s="49"/>
      <c r="O65" s="49"/>
      <c r="P65" s="49"/>
      <c r="Q65" s="49"/>
      <c r="R65" s="49"/>
      <c r="S65" s="49"/>
      <c r="T65" s="49"/>
      <c r="U65" s="49"/>
      <c r="V65" s="49"/>
      <c r="W65" s="49"/>
      <c r="X65" s="49"/>
      <c r="Y65" s="49"/>
      <c r="Z65" s="49"/>
      <c r="AA65" s="49"/>
      <c r="AB65" s="49"/>
      <c r="AC65" s="49"/>
      <c r="AD65" s="49"/>
      <c r="AE65" s="10"/>
    </row>
    <row r="66" spans="1:31" x14ac:dyDescent="0.2">
      <c r="A66" s="8"/>
      <c r="B66" s="257"/>
      <c r="C66" s="155"/>
      <c r="D66" s="155"/>
      <c r="E66" s="155"/>
      <c r="F66" s="49"/>
      <c r="G66" s="49"/>
      <c r="H66" s="49"/>
      <c r="I66" s="218"/>
      <c r="J66" s="49"/>
      <c r="K66" s="218"/>
      <c r="L66" s="49"/>
      <c r="M66" s="49"/>
      <c r="N66" s="49"/>
      <c r="O66" s="49"/>
      <c r="P66" s="49"/>
      <c r="Q66" s="49"/>
      <c r="R66" s="49"/>
      <c r="S66" s="49"/>
      <c r="T66" s="49"/>
      <c r="U66" s="49"/>
      <c r="V66" s="49"/>
      <c r="W66" s="49"/>
      <c r="X66" s="49"/>
      <c r="Y66" s="49"/>
      <c r="Z66" s="49"/>
      <c r="AA66" s="49"/>
      <c r="AB66" s="49"/>
      <c r="AC66" s="49"/>
      <c r="AD66" s="49"/>
      <c r="AE66" s="10"/>
    </row>
    <row r="67" spans="1:31" x14ac:dyDescent="0.2">
      <c r="A67" s="8"/>
      <c r="B67" s="257"/>
      <c r="C67" s="155"/>
      <c r="D67" s="155"/>
      <c r="E67" s="155"/>
      <c r="F67" s="49"/>
      <c r="G67" s="49"/>
      <c r="H67" s="49"/>
      <c r="I67" s="218"/>
      <c r="J67" s="49"/>
      <c r="K67" s="218"/>
      <c r="L67" s="49"/>
      <c r="M67" s="49"/>
      <c r="N67" s="49"/>
      <c r="O67" s="49"/>
      <c r="P67" s="49"/>
      <c r="Q67" s="49"/>
      <c r="R67" s="49"/>
      <c r="S67" s="49"/>
      <c r="T67" s="49"/>
      <c r="U67" s="49"/>
      <c r="V67" s="49"/>
      <c r="W67" s="49"/>
      <c r="X67" s="49"/>
      <c r="Y67" s="49"/>
      <c r="Z67" s="49"/>
      <c r="AA67" s="49"/>
      <c r="AB67" s="49"/>
      <c r="AC67" s="49"/>
      <c r="AD67" s="49"/>
      <c r="AE67" s="10"/>
    </row>
    <row r="68" spans="1:31" x14ac:dyDescent="0.2">
      <c r="A68" s="8"/>
      <c r="B68" s="257"/>
      <c r="C68" s="155"/>
      <c r="D68" s="155"/>
      <c r="E68" s="155"/>
      <c r="F68" s="49"/>
      <c r="G68" s="49"/>
      <c r="H68" s="49"/>
      <c r="I68" s="218"/>
      <c r="J68" s="49"/>
      <c r="K68" s="218"/>
      <c r="L68" s="49"/>
      <c r="M68" s="49"/>
      <c r="N68" s="49"/>
      <c r="O68" s="49"/>
      <c r="P68" s="49"/>
      <c r="Q68" s="49"/>
      <c r="R68" s="49"/>
      <c r="S68" s="49"/>
      <c r="T68" s="49"/>
      <c r="U68" s="49"/>
      <c r="V68" s="49"/>
      <c r="W68" s="49"/>
      <c r="X68" s="49"/>
      <c r="Y68" s="49"/>
      <c r="Z68" s="49"/>
      <c r="AA68" s="49"/>
      <c r="AB68" s="49"/>
      <c r="AC68" s="49"/>
      <c r="AD68" s="49"/>
      <c r="AE68" s="10"/>
    </row>
    <row r="69" spans="1:31" x14ac:dyDescent="0.2">
      <c r="A69" s="8"/>
      <c r="B69" s="257"/>
      <c r="C69" s="155"/>
      <c r="D69" s="155"/>
      <c r="E69" s="155"/>
      <c r="F69" s="49"/>
      <c r="G69" s="49"/>
      <c r="H69" s="49"/>
      <c r="I69" s="218"/>
      <c r="J69" s="49"/>
      <c r="K69" s="218"/>
      <c r="L69" s="49"/>
      <c r="M69" s="49"/>
      <c r="N69" s="49"/>
      <c r="O69" s="49"/>
      <c r="P69" s="49"/>
      <c r="Q69" s="49"/>
      <c r="R69" s="49"/>
      <c r="S69" s="49"/>
      <c r="T69" s="49"/>
      <c r="U69" s="49"/>
      <c r="V69" s="49"/>
      <c r="W69" s="49"/>
      <c r="X69" s="49"/>
      <c r="Y69" s="49"/>
      <c r="Z69" s="49"/>
      <c r="AA69" s="49"/>
      <c r="AB69" s="49"/>
      <c r="AC69" s="49"/>
      <c r="AD69" s="49"/>
      <c r="AE69" s="10"/>
    </row>
    <row r="70" spans="1:31" x14ac:dyDescent="0.2">
      <c r="A70" s="8"/>
      <c r="B70" s="257"/>
      <c r="C70" s="155"/>
      <c r="D70" s="155"/>
      <c r="E70" s="155"/>
      <c r="F70" s="49"/>
      <c r="G70" s="49"/>
      <c r="H70" s="49"/>
      <c r="I70" s="218"/>
      <c r="J70" s="49"/>
      <c r="K70" s="218"/>
      <c r="L70" s="49"/>
      <c r="M70" s="49"/>
      <c r="N70" s="49"/>
      <c r="O70" s="49"/>
      <c r="P70" s="49"/>
      <c r="Q70" s="49"/>
      <c r="R70" s="49"/>
      <c r="S70" s="49"/>
      <c r="T70" s="49"/>
      <c r="U70" s="49"/>
      <c r="V70" s="49"/>
      <c r="W70" s="49"/>
      <c r="X70" s="49"/>
      <c r="Y70" s="49"/>
      <c r="Z70" s="49"/>
      <c r="AA70" s="49"/>
      <c r="AB70" s="49"/>
      <c r="AC70" s="49"/>
      <c r="AD70" s="49"/>
      <c r="AE70" s="10"/>
    </row>
    <row r="71" spans="1:31" x14ac:dyDescent="0.2">
      <c r="A71" s="8"/>
      <c r="B71" s="257"/>
      <c r="C71" s="155"/>
      <c r="D71" s="155"/>
      <c r="E71" s="155"/>
      <c r="F71" s="49"/>
      <c r="G71" s="49"/>
      <c r="H71" s="49"/>
      <c r="I71" s="218"/>
      <c r="J71" s="49"/>
      <c r="K71" s="218"/>
      <c r="L71" s="49"/>
      <c r="M71" s="49"/>
      <c r="N71" s="49"/>
      <c r="O71" s="49"/>
      <c r="P71" s="49"/>
      <c r="Q71" s="49"/>
      <c r="R71" s="49"/>
      <c r="S71" s="49"/>
      <c r="T71" s="49"/>
      <c r="U71" s="49"/>
      <c r="V71" s="49"/>
      <c r="W71" s="49"/>
      <c r="X71" s="49"/>
      <c r="Y71" s="49"/>
      <c r="Z71" s="49"/>
      <c r="AA71" s="49"/>
      <c r="AB71" s="49"/>
      <c r="AC71" s="49"/>
      <c r="AD71" s="49"/>
      <c r="AE71" s="10"/>
    </row>
    <row r="72" spans="1:31" x14ac:dyDescent="0.2">
      <c r="A72" s="8"/>
      <c r="B72" s="257"/>
      <c r="C72" s="155"/>
      <c r="D72" s="155"/>
      <c r="E72" s="155"/>
      <c r="F72" s="49"/>
      <c r="G72" s="49"/>
      <c r="H72" s="49"/>
      <c r="I72" s="218"/>
      <c r="J72" s="49"/>
      <c r="K72" s="218"/>
      <c r="L72" s="49"/>
      <c r="M72" s="49"/>
      <c r="N72" s="49"/>
      <c r="O72" s="49"/>
      <c r="P72" s="49"/>
      <c r="Q72" s="49"/>
      <c r="R72" s="49"/>
      <c r="S72" s="49"/>
      <c r="T72" s="49"/>
      <c r="U72" s="49"/>
      <c r="V72" s="49"/>
      <c r="W72" s="49"/>
      <c r="X72" s="49"/>
      <c r="Y72" s="49"/>
      <c r="Z72" s="49"/>
      <c r="AA72" s="49"/>
      <c r="AB72" s="49"/>
      <c r="AC72" s="49"/>
      <c r="AD72" s="49"/>
      <c r="AE72" s="10"/>
    </row>
    <row r="73" spans="1:31" x14ac:dyDescent="0.2">
      <c r="A73" s="8"/>
      <c r="B73" s="257"/>
      <c r="C73" s="155"/>
      <c r="D73" s="155"/>
      <c r="E73" s="155"/>
      <c r="F73" s="49"/>
      <c r="G73" s="49"/>
      <c r="H73" s="49"/>
      <c r="I73" s="218"/>
      <c r="J73" s="49"/>
      <c r="K73" s="218"/>
      <c r="L73" s="49"/>
      <c r="M73" s="49"/>
      <c r="N73" s="49"/>
      <c r="O73" s="49"/>
      <c r="P73" s="49"/>
      <c r="Q73" s="49"/>
      <c r="R73" s="49"/>
      <c r="S73" s="49"/>
      <c r="T73" s="49"/>
      <c r="U73" s="49"/>
      <c r="V73" s="49"/>
      <c r="W73" s="49"/>
      <c r="X73" s="49"/>
      <c r="Y73" s="49"/>
      <c r="Z73" s="49"/>
      <c r="AA73" s="49"/>
      <c r="AB73" s="49"/>
      <c r="AC73" s="49"/>
      <c r="AD73" s="49"/>
      <c r="AE73" s="10"/>
    </row>
    <row r="74" spans="1:31" x14ac:dyDescent="0.2">
      <c r="A74" s="8"/>
      <c r="B74" s="257"/>
      <c r="C74" s="155"/>
      <c r="D74" s="155"/>
      <c r="E74" s="155"/>
      <c r="F74" s="49"/>
      <c r="G74" s="49"/>
      <c r="H74" s="49"/>
      <c r="I74" s="218"/>
      <c r="J74" s="49"/>
      <c r="K74" s="218"/>
      <c r="L74" s="49"/>
      <c r="M74" s="49"/>
      <c r="N74" s="49"/>
      <c r="O74" s="49"/>
      <c r="P74" s="49"/>
      <c r="Q74" s="49"/>
      <c r="R74" s="49"/>
      <c r="S74" s="49"/>
      <c r="T74" s="49"/>
      <c r="U74" s="49"/>
      <c r="V74" s="49"/>
      <c r="W74" s="49"/>
      <c r="X74" s="49"/>
      <c r="Y74" s="49"/>
      <c r="Z74" s="49"/>
      <c r="AA74" s="49"/>
      <c r="AB74" s="49"/>
      <c r="AC74" s="49"/>
      <c r="AD74" s="49"/>
      <c r="AE74" s="10"/>
    </row>
    <row r="75" spans="1:31" x14ac:dyDescent="0.2">
      <c r="A75" s="8"/>
      <c r="B75" s="257"/>
      <c r="C75" s="155"/>
      <c r="D75" s="155"/>
      <c r="E75" s="155"/>
      <c r="F75" s="49"/>
      <c r="G75" s="49"/>
      <c r="H75" s="49"/>
      <c r="I75" s="218"/>
      <c r="J75" s="49"/>
      <c r="K75" s="218"/>
      <c r="L75" s="49"/>
      <c r="M75" s="49"/>
      <c r="N75" s="49"/>
      <c r="O75" s="49"/>
      <c r="P75" s="49"/>
      <c r="Q75" s="49"/>
      <c r="R75" s="49"/>
      <c r="S75" s="49"/>
      <c r="T75" s="49"/>
      <c r="U75" s="49"/>
      <c r="V75" s="49"/>
      <c r="W75" s="49"/>
      <c r="X75" s="49"/>
      <c r="Y75" s="49"/>
      <c r="Z75" s="49"/>
      <c r="AA75" s="49"/>
      <c r="AB75" s="49"/>
      <c r="AC75" s="49"/>
      <c r="AD75" s="49"/>
      <c r="AE75" s="10"/>
    </row>
    <row r="76" spans="1:31" x14ac:dyDescent="0.2">
      <c r="A76" s="8"/>
      <c r="B76" s="257"/>
      <c r="C76" s="155"/>
      <c r="D76" s="155"/>
      <c r="E76" s="155"/>
      <c r="F76" s="49"/>
      <c r="G76" s="49"/>
      <c r="H76" s="49"/>
      <c r="I76" s="218"/>
      <c r="J76" s="49"/>
      <c r="K76" s="218"/>
      <c r="L76" s="49"/>
      <c r="M76" s="49"/>
      <c r="N76" s="49"/>
      <c r="O76" s="49"/>
      <c r="P76" s="49"/>
      <c r="Q76" s="49"/>
      <c r="R76" s="49"/>
      <c r="S76" s="49"/>
      <c r="T76" s="49"/>
      <c r="U76" s="49"/>
      <c r="V76" s="49"/>
      <c r="W76" s="49"/>
      <c r="X76" s="49"/>
      <c r="Y76" s="49"/>
      <c r="Z76" s="49"/>
      <c r="AA76" s="49"/>
      <c r="AB76" s="49"/>
      <c r="AC76" s="49"/>
      <c r="AD76" s="49"/>
      <c r="AE76" s="10"/>
    </row>
    <row r="77" spans="1:31" x14ac:dyDescent="0.2">
      <c r="A77" s="8"/>
      <c r="B77" s="257"/>
      <c r="C77" s="155"/>
      <c r="D77" s="155"/>
      <c r="E77" s="155"/>
      <c r="F77" s="49"/>
      <c r="G77" s="49"/>
      <c r="H77" s="49"/>
      <c r="I77" s="218"/>
      <c r="J77" s="49"/>
      <c r="K77" s="218"/>
      <c r="L77" s="49"/>
      <c r="M77" s="49"/>
      <c r="N77" s="49"/>
      <c r="O77" s="49"/>
      <c r="P77" s="49"/>
      <c r="Q77" s="49"/>
      <c r="R77" s="49"/>
      <c r="S77" s="49"/>
      <c r="T77" s="49"/>
      <c r="U77" s="49"/>
      <c r="V77" s="49"/>
      <c r="W77" s="49"/>
      <c r="X77" s="49"/>
      <c r="Y77" s="49"/>
      <c r="Z77" s="49"/>
      <c r="AA77" s="49"/>
      <c r="AB77" s="49"/>
      <c r="AC77" s="49"/>
      <c r="AD77" s="49"/>
      <c r="AE77" s="10"/>
    </row>
    <row r="78" spans="1:31" x14ac:dyDescent="0.2">
      <c r="A78" s="8"/>
      <c r="B78" s="257"/>
      <c r="C78" s="155"/>
      <c r="D78" s="155"/>
      <c r="E78" s="155"/>
      <c r="F78" s="49"/>
      <c r="G78" s="49"/>
      <c r="H78" s="49"/>
      <c r="I78" s="218"/>
      <c r="J78" s="49"/>
      <c r="K78" s="218"/>
      <c r="L78" s="49"/>
      <c r="M78" s="49"/>
      <c r="N78" s="49"/>
      <c r="O78" s="49"/>
      <c r="P78" s="49"/>
      <c r="Q78" s="49"/>
      <c r="R78" s="49"/>
      <c r="S78" s="49"/>
      <c r="T78" s="49"/>
      <c r="U78" s="49"/>
      <c r="V78" s="49"/>
      <c r="W78" s="49"/>
      <c r="X78" s="49"/>
      <c r="Y78" s="49"/>
      <c r="Z78" s="49"/>
      <c r="AA78" s="49"/>
      <c r="AB78" s="49"/>
      <c r="AC78" s="49"/>
      <c r="AD78" s="49"/>
      <c r="AE78" s="10"/>
    </row>
    <row r="79" spans="1:31" x14ac:dyDescent="0.2">
      <c r="A79" s="8"/>
      <c r="B79" s="257"/>
      <c r="C79" s="155"/>
      <c r="D79" s="155"/>
      <c r="E79" s="155"/>
      <c r="F79" s="49"/>
      <c r="G79" s="49"/>
      <c r="H79" s="49"/>
      <c r="I79" s="218"/>
      <c r="J79" s="49"/>
      <c r="K79" s="218"/>
      <c r="L79" s="49"/>
      <c r="M79" s="49"/>
      <c r="N79" s="49"/>
      <c r="O79" s="49"/>
      <c r="P79" s="49"/>
      <c r="Q79" s="49"/>
      <c r="R79" s="49"/>
      <c r="S79" s="49"/>
      <c r="T79" s="49"/>
      <c r="U79" s="49"/>
      <c r="V79" s="49"/>
      <c r="W79" s="49"/>
      <c r="X79" s="49"/>
      <c r="Y79" s="49"/>
      <c r="Z79" s="49"/>
      <c r="AA79" s="49"/>
      <c r="AB79" s="49"/>
      <c r="AC79" s="49"/>
      <c r="AD79" s="49"/>
      <c r="AE79" s="10"/>
    </row>
    <row r="80" spans="1:31" x14ac:dyDescent="0.2">
      <c r="A80" s="8"/>
      <c r="B80" s="257"/>
      <c r="C80" s="155"/>
      <c r="D80" s="155"/>
      <c r="E80" s="155"/>
      <c r="F80" s="49"/>
      <c r="G80" s="49"/>
      <c r="H80" s="49"/>
      <c r="I80" s="218"/>
      <c r="J80" s="49"/>
      <c r="K80" s="218"/>
      <c r="L80" s="49"/>
      <c r="M80" s="49"/>
      <c r="N80" s="49"/>
      <c r="O80" s="49"/>
      <c r="P80" s="49"/>
      <c r="Q80" s="49"/>
      <c r="R80" s="49"/>
      <c r="S80" s="49"/>
      <c r="T80" s="49"/>
      <c r="U80" s="49"/>
      <c r="V80" s="49"/>
      <c r="W80" s="49"/>
      <c r="X80" s="49"/>
      <c r="Y80" s="49"/>
      <c r="Z80" s="49"/>
      <c r="AA80" s="49"/>
      <c r="AB80" s="49"/>
      <c r="AC80" s="49"/>
      <c r="AD80" s="49"/>
      <c r="AE80" s="10"/>
    </row>
    <row r="81" spans="1:31" x14ac:dyDescent="0.2">
      <c r="A81" s="8"/>
      <c r="B81" s="257"/>
      <c r="C81" s="155"/>
      <c r="D81" s="155"/>
      <c r="E81" s="155"/>
      <c r="F81" s="49"/>
      <c r="G81" s="49"/>
      <c r="H81" s="49"/>
      <c r="I81" s="218"/>
      <c r="J81" s="49"/>
      <c r="K81" s="218"/>
      <c r="L81" s="49"/>
      <c r="M81" s="49"/>
      <c r="N81" s="49"/>
      <c r="O81" s="49"/>
      <c r="P81" s="49"/>
      <c r="Q81" s="49"/>
      <c r="R81" s="49"/>
      <c r="S81" s="49"/>
      <c r="T81" s="49"/>
      <c r="U81" s="49"/>
      <c r="V81" s="49"/>
      <c r="W81" s="49"/>
      <c r="X81" s="49"/>
      <c r="Y81" s="49"/>
      <c r="Z81" s="49"/>
      <c r="AA81" s="49"/>
      <c r="AB81" s="49"/>
      <c r="AC81" s="49"/>
      <c r="AD81" s="49"/>
      <c r="AE81" s="10"/>
    </row>
    <row r="82" spans="1:31" x14ac:dyDescent="0.2">
      <c r="A82" s="8"/>
      <c r="B82" s="257"/>
      <c r="C82" s="155"/>
      <c r="D82" s="155"/>
      <c r="E82" s="155"/>
      <c r="F82" s="49"/>
      <c r="G82" s="49"/>
      <c r="H82" s="49"/>
      <c r="I82" s="218"/>
      <c r="J82" s="49"/>
      <c r="K82" s="218"/>
      <c r="L82" s="49"/>
      <c r="M82" s="49"/>
      <c r="N82" s="49"/>
      <c r="O82" s="49"/>
      <c r="P82" s="49"/>
      <c r="Q82" s="49"/>
      <c r="R82" s="49"/>
      <c r="S82" s="49"/>
      <c r="T82" s="49"/>
      <c r="U82" s="49"/>
      <c r="V82" s="49"/>
      <c r="W82" s="49"/>
      <c r="X82" s="49"/>
      <c r="Y82" s="49"/>
      <c r="Z82" s="49"/>
      <c r="AA82" s="49"/>
      <c r="AB82" s="49"/>
      <c r="AC82" s="49"/>
      <c r="AD82" s="49"/>
      <c r="AE82" s="10"/>
    </row>
    <row r="83" spans="1:31" x14ac:dyDescent="0.2">
      <c r="A83" s="8"/>
      <c r="B83" s="257"/>
      <c r="C83" s="155"/>
      <c r="D83" s="155"/>
      <c r="E83" s="155"/>
      <c r="F83" s="49"/>
      <c r="G83" s="49"/>
      <c r="H83" s="49"/>
      <c r="I83" s="218"/>
      <c r="J83" s="49"/>
      <c r="K83" s="218"/>
      <c r="L83" s="49"/>
      <c r="M83" s="49"/>
      <c r="N83" s="49"/>
      <c r="O83" s="49"/>
      <c r="P83" s="49"/>
      <c r="Q83" s="49"/>
      <c r="R83" s="49"/>
      <c r="S83" s="49"/>
      <c r="T83" s="49"/>
      <c r="U83" s="49"/>
      <c r="V83" s="49"/>
      <c r="W83" s="49"/>
      <c r="X83" s="49"/>
      <c r="Y83" s="49"/>
      <c r="Z83" s="49"/>
      <c r="AA83" s="49"/>
      <c r="AB83" s="49"/>
      <c r="AC83" s="49"/>
      <c r="AD83" s="49"/>
      <c r="AE83" s="10"/>
    </row>
    <row r="84" spans="1:31" x14ac:dyDescent="0.2">
      <c r="A84" s="8"/>
      <c r="B84" s="257"/>
      <c r="C84" s="155"/>
      <c r="D84" s="155"/>
      <c r="E84" s="155"/>
      <c r="F84" s="49"/>
      <c r="G84" s="49"/>
      <c r="H84" s="49"/>
      <c r="I84" s="218"/>
      <c r="J84" s="49"/>
      <c r="K84" s="218"/>
      <c r="L84" s="49"/>
      <c r="M84" s="49"/>
      <c r="N84" s="49"/>
      <c r="O84" s="49"/>
      <c r="P84" s="49"/>
      <c r="Q84" s="49"/>
      <c r="R84" s="49"/>
      <c r="S84" s="49"/>
      <c r="T84" s="49"/>
      <c r="U84" s="49"/>
      <c r="V84" s="49"/>
      <c r="W84" s="49"/>
      <c r="X84" s="49"/>
      <c r="Y84" s="49"/>
      <c r="Z84" s="49"/>
      <c r="AA84" s="49"/>
      <c r="AB84" s="49"/>
      <c r="AC84" s="49"/>
      <c r="AD84" s="49"/>
      <c r="AE84" s="10"/>
    </row>
    <row r="85" spans="1:31" x14ac:dyDescent="0.2">
      <c r="A85" s="8"/>
      <c r="B85" s="257"/>
      <c r="C85" s="155"/>
      <c r="D85" s="155"/>
      <c r="E85" s="155"/>
      <c r="F85" s="49"/>
      <c r="G85" s="49"/>
      <c r="H85" s="49"/>
      <c r="I85" s="218"/>
      <c r="J85" s="49"/>
      <c r="K85" s="218"/>
      <c r="L85" s="49"/>
      <c r="M85" s="49"/>
      <c r="N85" s="49"/>
      <c r="O85" s="49"/>
      <c r="P85" s="49"/>
      <c r="Q85" s="49"/>
      <c r="R85" s="49"/>
      <c r="S85" s="49"/>
      <c r="T85" s="49"/>
      <c r="U85" s="49"/>
      <c r="V85" s="49"/>
      <c r="W85" s="49"/>
      <c r="X85" s="49"/>
      <c r="Y85" s="49"/>
      <c r="Z85" s="49"/>
      <c r="AA85" s="49"/>
      <c r="AB85" s="49"/>
      <c r="AC85" s="49"/>
      <c r="AD85" s="49"/>
      <c r="AE85" s="10"/>
    </row>
    <row r="86" spans="1:31" x14ac:dyDescent="0.2">
      <c r="A86" s="8"/>
      <c r="B86" s="257"/>
      <c r="C86" s="155"/>
      <c r="D86" s="155"/>
      <c r="E86" s="155"/>
      <c r="F86" s="49"/>
      <c r="G86" s="49"/>
      <c r="H86" s="49"/>
      <c r="I86" s="218"/>
      <c r="J86" s="49"/>
      <c r="K86" s="218"/>
      <c r="L86" s="49"/>
      <c r="M86" s="49"/>
      <c r="N86" s="49"/>
      <c r="O86" s="49"/>
      <c r="P86" s="49"/>
      <c r="Q86" s="49"/>
      <c r="R86" s="49"/>
      <c r="S86" s="49"/>
      <c r="T86" s="49"/>
      <c r="U86" s="49"/>
      <c r="V86" s="49"/>
      <c r="W86" s="49"/>
      <c r="X86" s="49"/>
      <c r="Y86" s="49"/>
      <c r="Z86" s="49"/>
      <c r="AA86" s="49"/>
      <c r="AB86" s="49"/>
      <c r="AC86" s="49"/>
      <c r="AD86" s="49"/>
      <c r="AE86" s="10"/>
    </row>
    <row r="87" spans="1:31" x14ac:dyDescent="0.2">
      <c r="A87" s="8"/>
      <c r="B87" s="257"/>
      <c r="C87" s="155"/>
      <c r="D87" s="155"/>
      <c r="E87" s="155"/>
      <c r="F87" s="49"/>
      <c r="G87" s="49"/>
      <c r="H87" s="49"/>
      <c r="I87" s="218"/>
      <c r="J87" s="49"/>
      <c r="K87" s="218"/>
      <c r="L87" s="49"/>
      <c r="M87" s="49"/>
      <c r="N87" s="49"/>
      <c r="O87" s="49"/>
      <c r="P87" s="49"/>
      <c r="Q87" s="49"/>
      <c r="R87" s="49"/>
      <c r="S87" s="49"/>
      <c r="T87" s="49"/>
      <c r="U87" s="49"/>
      <c r="V87" s="49"/>
      <c r="W87" s="49"/>
      <c r="X87" s="49"/>
      <c r="Y87" s="49"/>
      <c r="Z87" s="49"/>
      <c r="AA87" s="49"/>
      <c r="AB87" s="49"/>
      <c r="AC87" s="49"/>
      <c r="AD87" s="49"/>
      <c r="AE87" s="10"/>
    </row>
    <row r="88" spans="1:31" x14ac:dyDescent="0.2">
      <c r="A88" s="8"/>
      <c r="B88" s="257"/>
      <c r="C88" s="155"/>
      <c r="D88" s="155"/>
      <c r="E88" s="155"/>
      <c r="F88" s="49"/>
      <c r="G88" s="49"/>
      <c r="H88" s="49"/>
      <c r="I88" s="218"/>
      <c r="J88" s="49"/>
      <c r="K88" s="218"/>
      <c r="L88" s="49"/>
      <c r="M88" s="49"/>
      <c r="N88" s="49"/>
      <c r="O88" s="49"/>
      <c r="P88" s="49"/>
      <c r="Q88" s="49"/>
      <c r="R88" s="49"/>
      <c r="S88" s="49"/>
      <c r="T88" s="49"/>
      <c r="U88" s="49"/>
      <c r="V88" s="49"/>
      <c r="W88" s="49"/>
      <c r="X88" s="49"/>
      <c r="Y88" s="49"/>
      <c r="Z88" s="49"/>
      <c r="AA88" s="49"/>
      <c r="AB88" s="49"/>
      <c r="AC88" s="49"/>
      <c r="AD88" s="49"/>
      <c r="AE88" s="10"/>
    </row>
    <row r="89" spans="1:31" x14ac:dyDescent="0.2">
      <c r="A89" s="8"/>
      <c r="B89" s="257"/>
      <c r="C89" s="155"/>
      <c r="D89" s="155"/>
      <c r="E89" s="155"/>
      <c r="F89" s="49"/>
      <c r="G89" s="49"/>
      <c r="H89" s="49"/>
      <c r="I89" s="218"/>
      <c r="J89" s="49"/>
      <c r="K89" s="218"/>
      <c r="L89" s="49"/>
      <c r="M89" s="49"/>
      <c r="N89" s="49"/>
      <c r="O89" s="49"/>
      <c r="P89" s="49"/>
      <c r="Q89" s="49"/>
      <c r="R89" s="49"/>
      <c r="S89" s="49"/>
      <c r="T89" s="49"/>
      <c r="U89" s="49"/>
      <c r="V89" s="49"/>
      <c r="W89" s="49"/>
      <c r="X89" s="49"/>
      <c r="Y89" s="49"/>
      <c r="Z89" s="49"/>
      <c r="AA89" s="49"/>
      <c r="AB89" s="49"/>
      <c r="AC89" s="49"/>
      <c r="AD89" s="49"/>
      <c r="AE89" s="10"/>
    </row>
    <row r="90" spans="1:31" x14ac:dyDescent="0.2">
      <c r="A90" s="8"/>
      <c r="B90" s="257"/>
      <c r="C90" s="155"/>
      <c r="D90" s="155"/>
      <c r="E90" s="155"/>
      <c r="F90" s="49"/>
      <c r="G90" s="49"/>
      <c r="H90" s="49"/>
      <c r="I90" s="218"/>
      <c r="J90" s="49"/>
      <c r="K90" s="218"/>
      <c r="L90" s="49"/>
      <c r="M90" s="49"/>
      <c r="N90" s="49"/>
      <c r="O90" s="49"/>
      <c r="P90" s="49"/>
      <c r="Q90" s="49"/>
      <c r="R90" s="49"/>
      <c r="S90" s="49"/>
      <c r="T90" s="49"/>
      <c r="U90" s="49"/>
      <c r="V90" s="49"/>
      <c r="W90" s="49"/>
      <c r="X90" s="49"/>
      <c r="Y90" s="49"/>
      <c r="Z90" s="49"/>
      <c r="AA90" s="49"/>
      <c r="AB90" s="49"/>
      <c r="AC90" s="49"/>
      <c r="AD90" s="49"/>
      <c r="AE90" s="10"/>
    </row>
    <row r="91" spans="1:31" x14ac:dyDescent="0.2">
      <c r="A91" s="8"/>
      <c r="B91" s="257"/>
      <c r="C91" s="155"/>
      <c r="D91" s="155"/>
      <c r="E91" s="155"/>
      <c r="F91" s="49"/>
      <c r="G91" s="49"/>
      <c r="H91" s="49"/>
      <c r="I91" s="218"/>
      <c r="J91" s="49"/>
      <c r="K91" s="218"/>
      <c r="L91" s="49"/>
      <c r="M91" s="49"/>
      <c r="N91" s="49"/>
      <c r="O91" s="49"/>
      <c r="P91" s="49"/>
      <c r="Q91" s="49"/>
      <c r="R91" s="49"/>
      <c r="S91" s="49"/>
      <c r="T91" s="49"/>
      <c r="U91" s="49"/>
      <c r="V91" s="49"/>
      <c r="W91" s="49"/>
      <c r="X91" s="49"/>
      <c r="Y91" s="49"/>
      <c r="Z91" s="49"/>
      <c r="AA91" s="49"/>
      <c r="AB91" s="49"/>
      <c r="AC91" s="49"/>
      <c r="AD91" s="49"/>
      <c r="AE91" s="10"/>
    </row>
    <row r="92" spans="1:31" x14ac:dyDescent="0.2">
      <c r="A92" s="8"/>
      <c r="B92" s="257"/>
      <c r="C92" s="155"/>
      <c r="D92" s="155"/>
      <c r="E92" s="155"/>
      <c r="F92" s="49"/>
      <c r="G92" s="49"/>
      <c r="H92" s="49"/>
      <c r="I92" s="218"/>
      <c r="J92" s="49"/>
      <c r="K92" s="218"/>
      <c r="L92" s="49"/>
      <c r="M92" s="49"/>
      <c r="N92" s="49"/>
      <c r="O92" s="49"/>
      <c r="P92" s="49"/>
      <c r="Q92" s="49"/>
      <c r="R92" s="49"/>
      <c r="S92" s="49"/>
      <c r="T92" s="49"/>
      <c r="U92" s="49"/>
      <c r="V92" s="49"/>
      <c r="W92" s="49"/>
      <c r="X92" s="49"/>
      <c r="Y92" s="49"/>
      <c r="Z92" s="49"/>
      <c r="AA92" s="49"/>
      <c r="AB92" s="49"/>
      <c r="AC92" s="49"/>
      <c r="AD92" s="49"/>
      <c r="AE92" s="10"/>
    </row>
    <row r="93" spans="1:31" x14ac:dyDescent="0.2">
      <c r="A93" s="8"/>
      <c r="B93" s="257"/>
      <c r="C93" s="155"/>
      <c r="D93" s="155"/>
      <c r="E93" s="155"/>
      <c r="F93" s="49"/>
      <c r="G93" s="49"/>
      <c r="H93" s="49"/>
      <c r="I93" s="218"/>
      <c r="J93" s="49"/>
      <c r="K93" s="218"/>
      <c r="L93" s="49"/>
      <c r="M93" s="49"/>
      <c r="N93" s="49"/>
      <c r="O93" s="49"/>
      <c r="P93" s="49"/>
      <c r="Q93" s="49"/>
      <c r="R93" s="49"/>
      <c r="S93" s="49"/>
      <c r="T93" s="49"/>
      <c r="U93" s="49"/>
      <c r="V93" s="49"/>
      <c r="W93" s="49"/>
      <c r="X93" s="49"/>
      <c r="Y93" s="49"/>
      <c r="Z93" s="49"/>
      <c r="AA93" s="49"/>
      <c r="AB93" s="49"/>
      <c r="AC93" s="49"/>
      <c r="AD93" s="49"/>
      <c r="AE93" s="10"/>
    </row>
    <row r="94" spans="1:31" x14ac:dyDescent="0.2">
      <c r="A94" s="8"/>
      <c r="B94" s="257"/>
      <c r="C94" s="155"/>
      <c r="D94" s="155"/>
      <c r="E94" s="155"/>
      <c r="F94" s="49"/>
      <c r="G94" s="49"/>
      <c r="H94" s="49"/>
      <c r="I94" s="218"/>
      <c r="J94" s="49"/>
      <c r="K94" s="218"/>
      <c r="L94" s="49"/>
      <c r="M94" s="49"/>
      <c r="N94" s="49"/>
      <c r="O94" s="49"/>
      <c r="P94" s="49"/>
      <c r="Q94" s="49"/>
      <c r="R94" s="49"/>
      <c r="S94" s="49"/>
      <c r="T94" s="49"/>
      <c r="U94" s="49"/>
      <c r="V94" s="49"/>
      <c r="W94" s="49"/>
      <c r="X94" s="49"/>
      <c r="Y94" s="49"/>
      <c r="Z94" s="49"/>
      <c r="AA94" s="49"/>
      <c r="AB94" s="49"/>
      <c r="AC94" s="49"/>
      <c r="AD94" s="49"/>
      <c r="AE94" s="10"/>
    </row>
    <row r="95" spans="1:31" x14ac:dyDescent="0.2">
      <c r="A95" s="8"/>
      <c r="B95" s="257"/>
      <c r="C95" s="155"/>
      <c r="D95" s="155"/>
      <c r="E95" s="155"/>
      <c r="F95" s="49"/>
      <c r="G95" s="49"/>
      <c r="H95" s="49"/>
      <c r="I95" s="218"/>
      <c r="J95" s="49"/>
      <c r="K95" s="218"/>
      <c r="L95" s="49"/>
      <c r="M95" s="49"/>
      <c r="N95" s="49"/>
      <c r="O95" s="49"/>
      <c r="P95" s="49"/>
      <c r="Q95" s="49"/>
      <c r="R95" s="49"/>
      <c r="S95" s="49"/>
      <c r="T95" s="49"/>
      <c r="U95" s="49"/>
      <c r="V95" s="49"/>
      <c r="W95" s="49"/>
      <c r="X95" s="49"/>
      <c r="Y95" s="49"/>
      <c r="Z95" s="49"/>
      <c r="AA95" s="49"/>
      <c r="AB95" s="49"/>
      <c r="AC95" s="49"/>
      <c r="AD95" s="49"/>
      <c r="AE95" s="10"/>
    </row>
    <row r="96" spans="1:31" x14ac:dyDescent="0.2">
      <c r="A96" s="8"/>
      <c r="B96" s="257"/>
      <c r="C96" s="155"/>
      <c r="D96" s="155"/>
      <c r="E96" s="155"/>
      <c r="F96" s="49"/>
      <c r="G96" s="49"/>
      <c r="H96" s="49"/>
      <c r="I96" s="218"/>
      <c r="J96" s="49"/>
      <c r="K96" s="218"/>
      <c r="L96" s="49"/>
      <c r="M96" s="49"/>
      <c r="N96" s="49"/>
      <c r="O96" s="49"/>
      <c r="P96" s="49"/>
      <c r="Q96" s="49"/>
      <c r="R96" s="49"/>
      <c r="S96" s="49"/>
      <c r="T96" s="49"/>
      <c r="U96" s="49"/>
      <c r="V96" s="49"/>
      <c r="W96" s="49"/>
      <c r="X96" s="49"/>
      <c r="Y96" s="49"/>
      <c r="Z96" s="49"/>
      <c r="AA96" s="49"/>
      <c r="AB96" s="49"/>
      <c r="AC96" s="49"/>
      <c r="AD96" s="49"/>
      <c r="AE96" s="10"/>
    </row>
    <row r="97" spans="1:31" x14ac:dyDescent="0.2">
      <c r="A97" s="8"/>
      <c r="B97" s="257"/>
      <c r="C97" s="155"/>
      <c r="D97" s="155"/>
      <c r="E97" s="155"/>
      <c r="F97" s="49"/>
      <c r="G97" s="49"/>
      <c r="H97" s="49"/>
      <c r="I97" s="218"/>
      <c r="J97" s="49"/>
      <c r="K97" s="218"/>
      <c r="L97" s="49"/>
      <c r="M97" s="49"/>
      <c r="N97" s="49"/>
      <c r="O97" s="49"/>
      <c r="P97" s="49"/>
      <c r="Q97" s="49"/>
      <c r="R97" s="49"/>
      <c r="S97" s="49"/>
      <c r="T97" s="49"/>
      <c r="U97" s="49"/>
      <c r="V97" s="49"/>
      <c r="W97" s="49"/>
      <c r="X97" s="49"/>
      <c r="Y97" s="49"/>
      <c r="Z97" s="49"/>
      <c r="AA97" s="49"/>
      <c r="AB97" s="49"/>
      <c r="AC97" s="49"/>
      <c r="AD97" s="49"/>
      <c r="AE97" s="10"/>
    </row>
    <row r="98" spans="1:31" x14ac:dyDescent="0.2">
      <c r="A98" s="8"/>
      <c r="B98" s="257"/>
      <c r="C98" s="155"/>
      <c r="D98" s="155"/>
      <c r="E98" s="155"/>
      <c r="F98" s="49"/>
      <c r="G98" s="49"/>
      <c r="H98" s="49"/>
      <c r="I98" s="218"/>
      <c r="J98" s="49"/>
      <c r="K98" s="218"/>
      <c r="L98" s="49"/>
      <c r="M98" s="49"/>
      <c r="N98" s="49"/>
      <c r="O98" s="49"/>
      <c r="P98" s="49"/>
      <c r="Q98" s="49"/>
      <c r="R98" s="49"/>
      <c r="S98" s="49"/>
      <c r="T98" s="49"/>
      <c r="U98" s="49"/>
      <c r="V98" s="49"/>
      <c r="W98" s="49"/>
      <c r="X98" s="49"/>
      <c r="Y98" s="49"/>
      <c r="Z98" s="49"/>
      <c r="AA98" s="49"/>
      <c r="AB98" s="49"/>
      <c r="AC98" s="49"/>
      <c r="AD98" s="49"/>
      <c r="AE98" s="10"/>
    </row>
    <row r="99" spans="1:31" x14ac:dyDescent="0.2">
      <c r="A99" s="8"/>
      <c r="B99" s="257"/>
      <c r="C99" s="155"/>
      <c r="D99" s="155"/>
      <c r="E99" s="155"/>
      <c r="F99" s="49"/>
      <c r="G99" s="49"/>
      <c r="H99" s="49"/>
      <c r="I99" s="218"/>
      <c r="J99" s="49"/>
      <c r="K99" s="218"/>
      <c r="L99" s="49"/>
      <c r="M99" s="49"/>
      <c r="N99" s="49"/>
      <c r="O99" s="49"/>
      <c r="P99" s="49"/>
      <c r="Q99" s="49"/>
      <c r="R99" s="49"/>
      <c r="S99" s="49"/>
      <c r="T99" s="49"/>
      <c r="U99" s="49"/>
      <c r="V99" s="49"/>
      <c r="W99" s="49"/>
      <c r="X99" s="49"/>
      <c r="Y99" s="49"/>
      <c r="Z99" s="49"/>
      <c r="AA99" s="49"/>
      <c r="AB99" s="49"/>
      <c r="AC99" s="49"/>
      <c r="AD99" s="49"/>
      <c r="AE99" s="10"/>
    </row>
    <row r="100" spans="1:31" x14ac:dyDescent="0.2">
      <c r="A100" s="8"/>
      <c r="B100" s="257"/>
      <c r="C100" s="155"/>
      <c r="D100" s="155"/>
      <c r="E100" s="155"/>
      <c r="F100" s="49"/>
      <c r="G100" s="49"/>
      <c r="H100" s="49"/>
      <c r="I100" s="218"/>
      <c r="J100" s="49"/>
      <c r="K100" s="218"/>
      <c r="L100" s="49"/>
      <c r="M100" s="49"/>
      <c r="N100" s="49"/>
      <c r="O100" s="49"/>
      <c r="P100" s="49"/>
      <c r="Q100" s="49"/>
      <c r="R100" s="49"/>
      <c r="S100" s="49"/>
      <c r="T100" s="49"/>
      <c r="U100" s="49"/>
      <c r="V100" s="49"/>
      <c r="W100" s="49"/>
      <c r="X100" s="49"/>
      <c r="Y100" s="49"/>
      <c r="Z100" s="49"/>
      <c r="AA100" s="49"/>
      <c r="AB100" s="49"/>
      <c r="AC100" s="49"/>
      <c r="AD100" s="49"/>
      <c r="AE100" s="10"/>
    </row>
    <row r="101" spans="1:31" x14ac:dyDescent="0.2">
      <c r="A101" s="8"/>
      <c r="B101" s="257"/>
      <c r="C101" s="155"/>
      <c r="D101" s="155"/>
      <c r="E101" s="155"/>
      <c r="F101" s="49"/>
      <c r="G101" s="49"/>
      <c r="H101" s="49"/>
      <c r="I101" s="218"/>
      <c r="J101" s="49"/>
      <c r="K101" s="218"/>
      <c r="L101" s="49"/>
      <c r="M101" s="49"/>
      <c r="N101" s="49"/>
      <c r="O101" s="49"/>
      <c r="P101" s="49"/>
      <c r="Q101" s="49"/>
      <c r="R101" s="49"/>
      <c r="S101" s="49"/>
      <c r="T101" s="49"/>
      <c r="U101" s="49"/>
      <c r="V101" s="49"/>
      <c r="W101" s="49"/>
      <c r="X101" s="49"/>
      <c r="Y101" s="49"/>
      <c r="Z101" s="49"/>
      <c r="AA101" s="49"/>
      <c r="AB101" s="49"/>
      <c r="AC101" s="49"/>
      <c r="AD101" s="49"/>
      <c r="AE101" s="10"/>
    </row>
    <row r="102" spans="1:31" x14ac:dyDescent="0.2">
      <c r="A102" s="8"/>
      <c r="B102" s="257"/>
      <c r="C102" s="155"/>
      <c r="D102" s="155"/>
      <c r="E102" s="155"/>
      <c r="F102" s="49"/>
      <c r="G102" s="49"/>
      <c r="H102" s="49"/>
      <c r="I102" s="218"/>
      <c r="J102" s="49"/>
      <c r="K102" s="218"/>
      <c r="L102" s="49"/>
      <c r="M102" s="49"/>
      <c r="N102" s="49"/>
      <c r="O102" s="49"/>
      <c r="P102" s="49"/>
      <c r="Q102" s="49"/>
      <c r="R102" s="49"/>
      <c r="S102" s="49"/>
      <c r="T102" s="49"/>
      <c r="U102" s="49"/>
      <c r="V102" s="49"/>
      <c r="W102" s="49"/>
      <c r="X102" s="49"/>
      <c r="Y102" s="49"/>
      <c r="Z102" s="49"/>
      <c r="AA102" s="49"/>
      <c r="AB102" s="49"/>
      <c r="AC102" s="49"/>
      <c r="AD102" s="49"/>
      <c r="AE102" s="10"/>
    </row>
    <row r="103" spans="1:31" x14ac:dyDescent="0.2">
      <c r="A103" s="8"/>
      <c r="B103" s="257"/>
      <c r="C103" s="155"/>
      <c r="D103" s="155"/>
      <c r="E103" s="155"/>
      <c r="F103" s="49"/>
      <c r="G103" s="49"/>
      <c r="H103" s="49"/>
      <c r="I103" s="218"/>
      <c r="J103" s="49"/>
      <c r="K103" s="218"/>
      <c r="L103" s="49"/>
      <c r="M103" s="49"/>
      <c r="N103" s="49"/>
      <c r="O103" s="49"/>
      <c r="P103" s="49"/>
      <c r="Q103" s="49"/>
      <c r="R103" s="49"/>
      <c r="S103" s="49"/>
      <c r="T103" s="49"/>
      <c r="U103" s="49"/>
      <c r="V103" s="49"/>
      <c r="W103" s="49"/>
      <c r="X103" s="49"/>
      <c r="Y103" s="49"/>
      <c r="Z103" s="49"/>
      <c r="AA103" s="49"/>
      <c r="AB103" s="49"/>
      <c r="AC103" s="49"/>
      <c r="AD103" s="49"/>
      <c r="AE103" s="10"/>
    </row>
    <row r="104" spans="1:31" x14ac:dyDescent="0.2">
      <c r="A104" s="8"/>
      <c r="B104" s="257"/>
      <c r="C104" s="155"/>
      <c r="D104" s="155"/>
      <c r="E104" s="155"/>
      <c r="F104" s="49"/>
      <c r="G104" s="49"/>
      <c r="H104" s="49"/>
      <c r="I104" s="218"/>
      <c r="J104" s="49"/>
      <c r="K104" s="218"/>
      <c r="L104" s="49"/>
      <c r="M104" s="49"/>
      <c r="N104" s="49"/>
      <c r="O104" s="49"/>
      <c r="P104" s="49"/>
      <c r="Q104" s="49"/>
      <c r="R104" s="49"/>
      <c r="S104" s="49"/>
      <c r="T104" s="49"/>
      <c r="U104" s="49"/>
      <c r="V104" s="49"/>
      <c r="W104" s="49"/>
      <c r="X104" s="49"/>
      <c r="Y104" s="49"/>
      <c r="Z104" s="49"/>
      <c r="AA104" s="49"/>
      <c r="AB104" s="49"/>
      <c r="AC104" s="49"/>
      <c r="AD104" s="49"/>
      <c r="AE104" s="10"/>
    </row>
    <row r="105" spans="1:31" x14ac:dyDescent="0.2">
      <c r="A105" s="8"/>
      <c r="B105" s="257"/>
      <c r="C105" s="155"/>
      <c r="D105" s="155"/>
      <c r="E105" s="155"/>
      <c r="F105" s="49"/>
      <c r="G105" s="49"/>
      <c r="H105" s="49"/>
      <c r="I105" s="218"/>
      <c r="J105" s="49"/>
      <c r="K105" s="218"/>
      <c r="L105" s="49"/>
      <c r="M105" s="49"/>
      <c r="N105" s="49"/>
      <c r="O105" s="49"/>
      <c r="P105" s="49"/>
      <c r="Q105" s="49"/>
      <c r="R105" s="49"/>
      <c r="S105" s="49"/>
      <c r="T105" s="49"/>
      <c r="U105" s="49"/>
      <c r="V105" s="49"/>
      <c r="W105" s="49"/>
      <c r="X105" s="49"/>
      <c r="Y105" s="49"/>
      <c r="Z105" s="49"/>
      <c r="AA105" s="49"/>
      <c r="AB105" s="49"/>
      <c r="AC105" s="49"/>
      <c r="AD105" s="49"/>
      <c r="AE105" s="10"/>
    </row>
    <row r="106" spans="1:31" x14ac:dyDescent="0.2">
      <c r="A106" s="8"/>
      <c r="B106" s="257"/>
      <c r="C106" s="155"/>
      <c r="D106" s="155"/>
      <c r="E106" s="155"/>
      <c r="F106" s="49"/>
      <c r="G106" s="49"/>
      <c r="H106" s="49"/>
      <c r="I106" s="218"/>
      <c r="J106" s="49"/>
      <c r="K106" s="218"/>
      <c r="L106" s="49"/>
      <c r="M106" s="49"/>
      <c r="N106" s="49"/>
      <c r="O106" s="49"/>
      <c r="P106" s="49"/>
      <c r="Q106" s="49"/>
      <c r="R106" s="49"/>
      <c r="S106" s="49"/>
      <c r="T106" s="49"/>
      <c r="U106" s="49"/>
      <c r="V106" s="49"/>
      <c r="W106" s="49"/>
      <c r="X106" s="49"/>
      <c r="Y106" s="49"/>
      <c r="Z106" s="49"/>
      <c r="AA106" s="49"/>
      <c r="AB106" s="49"/>
      <c r="AC106" s="49"/>
      <c r="AD106" s="49"/>
      <c r="AE106" s="10"/>
    </row>
    <row r="107" spans="1:31" x14ac:dyDescent="0.2">
      <c r="A107" s="8"/>
      <c r="B107" s="257"/>
      <c r="C107" s="155"/>
      <c r="D107" s="155"/>
      <c r="E107" s="155"/>
      <c r="F107" s="49"/>
      <c r="G107" s="49"/>
      <c r="H107" s="49"/>
      <c r="I107" s="218"/>
      <c r="J107" s="49"/>
      <c r="K107" s="218"/>
      <c r="L107" s="49"/>
      <c r="M107" s="49"/>
      <c r="N107" s="49"/>
      <c r="O107" s="49"/>
      <c r="P107" s="49"/>
      <c r="Q107" s="49"/>
      <c r="R107" s="49"/>
      <c r="S107" s="49"/>
      <c r="T107" s="49"/>
      <c r="U107" s="49"/>
      <c r="V107" s="49"/>
      <c r="W107" s="49"/>
      <c r="X107" s="49"/>
      <c r="Y107" s="49"/>
      <c r="Z107" s="49"/>
      <c r="AA107" s="49"/>
      <c r="AB107" s="49"/>
      <c r="AC107" s="49"/>
      <c r="AD107" s="49"/>
      <c r="AE107" s="10"/>
    </row>
    <row r="108" spans="1:31" x14ac:dyDescent="0.2">
      <c r="A108" s="8"/>
      <c r="B108" s="257"/>
      <c r="C108" s="155"/>
      <c r="D108" s="155"/>
      <c r="E108" s="155"/>
      <c r="F108" s="49"/>
      <c r="G108" s="49"/>
      <c r="H108" s="49"/>
      <c r="I108" s="218"/>
      <c r="J108" s="49"/>
      <c r="K108" s="218"/>
      <c r="L108" s="49"/>
      <c r="M108" s="49"/>
      <c r="N108" s="49"/>
      <c r="O108" s="49"/>
      <c r="P108" s="49"/>
      <c r="Q108" s="49"/>
      <c r="R108" s="49"/>
      <c r="S108" s="49"/>
      <c r="T108" s="49"/>
      <c r="U108" s="49"/>
      <c r="V108" s="49"/>
      <c r="W108" s="49"/>
      <c r="X108" s="49"/>
      <c r="Y108" s="49"/>
      <c r="Z108" s="49"/>
      <c r="AA108" s="49"/>
      <c r="AB108" s="49"/>
      <c r="AC108" s="49"/>
      <c r="AD108" s="49"/>
      <c r="AE108" s="10"/>
    </row>
    <row r="109" spans="1:31" x14ac:dyDescent="0.2">
      <c r="A109" s="8"/>
      <c r="B109" s="257"/>
      <c r="C109" s="155"/>
      <c r="D109" s="155"/>
      <c r="E109" s="155"/>
      <c r="F109" s="49"/>
      <c r="G109" s="49"/>
      <c r="H109" s="49"/>
      <c r="I109" s="218"/>
      <c r="J109" s="49"/>
      <c r="K109" s="218"/>
      <c r="L109" s="49"/>
      <c r="M109" s="49"/>
      <c r="N109" s="49"/>
      <c r="O109" s="49"/>
      <c r="P109" s="49"/>
      <c r="Q109" s="49"/>
      <c r="R109" s="49"/>
      <c r="S109" s="49"/>
      <c r="T109" s="49"/>
      <c r="U109" s="49"/>
      <c r="V109" s="49"/>
      <c r="W109" s="49"/>
      <c r="X109" s="49"/>
      <c r="Y109" s="49"/>
      <c r="Z109" s="49"/>
      <c r="AA109" s="49"/>
      <c r="AB109" s="49"/>
      <c r="AC109" s="49"/>
      <c r="AD109" s="49"/>
      <c r="AE109" s="10"/>
    </row>
    <row r="110" spans="1:31" x14ac:dyDescent="0.2">
      <c r="A110" s="8"/>
      <c r="B110" s="257"/>
      <c r="C110" s="155"/>
      <c r="D110" s="155"/>
      <c r="E110" s="155"/>
      <c r="F110" s="49"/>
      <c r="G110" s="49"/>
      <c r="H110" s="49"/>
      <c r="I110" s="218"/>
      <c r="J110" s="49"/>
      <c r="K110" s="218"/>
      <c r="L110" s="49"/>
      <c r="M110" s="49"/>
      <c r="N110" s="49"/>
      <c r="O110" s="49"/>
      <c r="P110" s="49"/>
      <c r="Q110" s="49"/>
      <c r="R110" s="49"/>
      <c r="S110" s="49"/>
      <c r="T110" s="49"/>
      <c r="U110" s="49"/>
      <c r="V110" s="49"/>
      <c r="W110" s="49"/>
      <c r="X110" s="49"/>
      <c r="Y110" s="49"/>
      <c r="Z110" s="49"/>
      <c r="AA110" s="49"/>
      <c r="AB110" s="49"/>
      <c r="AC110" s="49"/>
      <c r="AD110" s="49"/>
      <c r="AE110" s="10"/>
    </row>
    <row r="111" spans="1:31" x14ac:dyDescent="0.2">
      <c r="A111" s="8"/>
      <c r="B111" s="257"/>
      <c r="C111" s="155"/>
      <c r="D111" s="155"/>
      <c r="E111" s="155"/>
      <c r="F111" s="49"/>
      <c r="G111" s="49"/>
      <c r="H111" s="49"/>
      <c r="I111" s="218"/>
      <c r="J111" s="49"/>
      <c r="K111" s="218"/>
      <c r="L111" s="49"/>
      <c r="M111" s="49"/>
      <c r="N111" s="49"/>
      <c r="O111" s="49"/>
      <c r="P111" s="49"/>
      <c r="Q111" s="49"/>
      <c r="R111" s="49"/>
      <c r="S111" s="49"/>
      <c r="T111" s="49"/>
      <c r="U111" s="49"/>
      <c r="V111" s="49"/>
      <c r="W111" s="49"/>
      <c r="X111" s="49"/>
      <c r="Y111" s="49"/>
      <c r="Z111" s="49"/>
      <c r="AA111" s="49"/>
      <c r="AB111" s="49"/>
      <c r="AC111" s="49"/>
      <c r="AD111" s="49"/>
      <c r="AE111" s="10"/>
    </row>
    <row r="112" spans="1:31" x14ac:dyDescent="0.2">
      <c r="A112" s="8"/>
      <c r="B112" s="257"/>
      <c r="C112" s="155"/>
      <c r="D112" s="155"/>
      <c r="E112" s="155"/>
      <c r="F112" s="49"/>
      <c r="G112" s="49"/>
      <c r="H112" s="49"/>
      <c r="I112" s="218"/>
      <c r="J112" s="49"/>
      <c r="K112" s="218"/>
      <c r="L112" s="49"/>
      <c r="M112" s="49"/>
      <c r="N112" s="49"/>
      <c r="O112" s="49"/>
      <c r="P112" s="49"/>
      <c r="Q112" s="49"/>
      <c r="R112" s="49"/>
      <c r="S112" s="49"/>
      <c r="T112" s="49"/>
      <c r="U112" s="49"/>
      <c r="V112" s="49"/>
      <c r="W112" s="49"/>
      <c r="X112" s="49"/>
      <c r="Y112" s="49"/>
      <c r="Z112" s="49"/>
      <c r="AA112" s="49"/>
      <c r="AB112" s="49"/>
      <c r="AC112" s="49"/>
      <c r="AD112" s="49"/>
      <c r="AE112" s="10"/>
    </row>
    <row r="113" spans="1:31" x14ac:dyDescent="0.2">
      <c r="A113" s="8"/>
      <c r="B113" s="257"/>
      <c r="C113" s="155"/>
      <c r="D113" s="155"/>
      <c r="E113" s="155"/>
      <c r="F113" s="49"/>
      <c r="G113" s="49"/>
      <c r="H113" s="49"/>
      <c r="I113" s="218"/>
      <c r="J113" s="49"/>
      <c r="K113" s="218"/>
      <c r="L113" s="49"/>
      <c r="M113" s="49"/>
      <c r="N113" s="49"/>
      <c r="O113" s="49"/>
      <c r="P113" s="49"/>
      <c r="Q113" s="49"/>
      <c r="R113" s="49"/>
      <c r="S113" s="49"/>
      <c r="T113" s="49"/>
      <c r="U113" s="49"/>
      <c r="V113" s="49"/>
      <c r="W113" s="49"/>
      <c r="X113" s="49"/>
      <c r="Y113" s="49"/>
      <c r="Z113" s="49"/>
      <c r="AA113" s="49"/>
      <c r="AB113" s="49"/>
      <c r="AC113" s="49"/>
      <c r="AD113" s="49"/>
      <c r="AE113" s="10"/>
    </row>
    <row r="114" spans="1:31" x14ac:dyDescent="0.2">
      <c r="A114" s="8"/>
      <c r="B114" s="257"/>
      <c r="C114" s="155"/>
      <c r="D114" s="155"/>
      <c r="E114" s="155"/>
      <c r="F114" s="49"/>
      <c r="G114" s="49"/>
      <c r="H114" s="49"/>
      <c r="I114" s="218"/>
      <c r="J114" s="49"/>
      <c r="K114" s="218"/>
      <c r="L114" s="49"/>
      <c r="M114" s="49"/>
      <c r="N114" s="49"/>
      <c r="O114" s="49"/>
      <c r="P114" s="49"/>
      <c r="Q114" s="49"/>
      <c r="R114" s="49"/>
      <c r="S114" s="49"/>
      <c r="T114" s="49"/>
      <c r="U114" s="49"/>
      <c r="V114" s="49"/>
      <c r="W114" s="49"/>
      <c r="X114" s="49"/>
      <c r="Y114" s="49"/>
      <c r="Z114" s="49"/>
      <c r="AA114" s="49"/>
      <c r="AB114" s="49"/>
      <c r="AC114" s="49"/>
      <c r="AD114" s="49"/>
      <c r="AE114" s="10"/>
    </row>
    <row r="115" spans="1:31" x14ac:dyDescent="0.2">
      <c r="A115" s="8"/>
      <c r="B115" s="257"/>
      <c r="C115" s="155"/>
      <c r="D115" s="155"/>
      <c r="E115" s="155"/>
      <c r="F115" s="49"/>
      <c r="G115" s="49"/>
      <c r="H115" s="49"/>
      <c r="I115" s="218"/>
      <c r="J115" s="49"/>
      <c r="K115" s="218"/>
      <c r="L115" s="49"/>
      <c r="M115" s="49"/>
      <c r="N115" s="49"/>
      <c r="O115" s="49"/>
      <c r="P115" s="49"/>
      <c r="Q115" s="49"/>
      <c r="R115" s="49"/>
      <c r="S115" s="49"/>
      <c r="T115" s="49"/>
      <c r="U115" s="49"/>
      <c r="V115" s="49"/>
      <c r="W115" s="49"/>
      <c r="X115" s="49"/>
      <c r="Y115" s="49"/>
      <c r="Z115" s="49"/>
      <c r="AA115" s="49"/>
      <c r="AB115" s="49"/>
      <c r="AC115" s="49"/>
      <c r="AD115" s="49"/>
      <c r="AE115" s="10"/>
    </row>
    <row r="116" spans="1:31" x14ac:dyDescent="0.2">
      <c r="A116" s="8"/>
      <c r="B116" s="257"/>
      <c r="C116" s="155"/>
      <c r="D116" s="155"/>
      <c r="E116" s="155"/>
      <c r="F116" s="49"/>
      <c r="G116" s="49"/>
      <c r="H116" s="49"/>
      <c r="I116" s="218"/>
      <c r="J116" s="49"/>
      <c r="K116" s="218"/>
      <c r="L116" s="49"/>
      <c r="M116" s="49"/>
      <c r="N116" s="49"/>
      <c r="O116" s="49"/>
      <c r="P116" s="49"/>
      <c r="Q116" s="49"/>
      <c r="R116" s="49"/>
      <c r="S116" s="49"/>
      <c r="T116" s="49"/>
      <c r="U116" s="49"/>
      <c r="V116" s="49"/>
      <c r="W116" s="49"/>
      <c r="X116" s="49"/>
      <c r="Y116" s="49"/>
      <c r="Z116" s="49"/>
      <c r="AA116" s="49"/>
      <c r="AB116" s="49"/>
      <c r="AC116" s="49"/>
      <c r="AD116" s="49"/>
      <c r="AE116" s="10"/>
    </row>
    <row r="117" spans="1:31" x14ac:dyDescent="0.2">
      <c r="A117" s="8"/>
      <c r="B117" s="257"/>
      <c r="C117" s="155"/>
      <c r="D117" s="155"/>
      <c r="E117" s="155"/>
      <c r="F117" s="49"/>
      <c r="G117" s="49"/>
      <c r="H117" s="49"/>
      <c r="I117" s="218"/>
      <c r="J117" s="49"/>
      <c r="K117" s="218"/>
      <c r="L117" s="49"/>
      <c r="M117" s="49"/>
      <c r="N117" s="49"/>
      <c r="O117" s="49"/>
      <c r="P117" s="49"/>
      <c r="Q117" s="49"/>
      <c r="R117" s="49"/>
      <c r="S117" s="49"/>
      <c r="T117" s="49"/>
      <c r="U117" s="49"/>
      <c r="V117" s="49"/>
      <c r="W117" s="49"/>
      <c r="X117" s="49"/>
      <c r="Y117" s="49"/>
      <c r="Z117" s="49"/>
      <c r="AA117" s="49"/>
      <c r="AB117" s="49"/>
      <c r="AC117" s="49"/>
      <c r="AD117" s="49"/>
      <c r="AE117" s="10"/>
    </row>
    <row r="118" spans="1:31" x14ac:dyDescent="0.2">
      <c r="A118" s="8"/>
      <c r="B118" s="257"/>
      <c r="C118" s="155"/>
      <c r="D118" s="155"/>
      <c r="E118" s="155"/>
      <c r="F118" s="49"/>
      <c r="G118" s="49"/>
      <c r="H118" s="49"/>
      <c r="I118" s="218"/>
      <c r="J118" s="49"/>
      <c r="K118" s="218"/>
      <c r="L118" s="49"/>
      <c r="M118" s="49"/>
      <c r="N118" s="49"/>
      <c r="O118" s="49"/>
      <c r="P118" s="49"/>
      <c r="Q118" s="49"/>
      <c r="R118" s="49"/>
      <c r="S118" s="49"/>
      <c r="T118" s="49"/>
      <c r="U118" s="49"/>
      <c r="V118" s="49"/>
      <c r="W118" s="49"/>
      <c r="X118" s="49"/>
      <c r="Y118" s="49"/>
      <c r="Z118" s="49"/>
      <c r="AA118" s="49"/>
      <c r="AB118" s="49"/>
      <c r="AC118" s="49"/>
      <c r="AD118" s="49"/>
      <c r="AE118" s="10"/>
    </row>
    <row r="119" spans="1:31" x14ac:dyDescent="0.2">
      <c r="A119" s="8"/>
      <c r="B119" s="257"/>
      <c r="C119" s="155"/>
      <c r="D119" s="155"/>
      <c r="E119" s="155"/>
      <c r="F119" s="49"/>
      <c r="G119" s="49"/>
      <c r="H119" s="49"/>
      <c r="I119" s="218"/>
      <c r="J119" s="49"/>
      <c r="K119" s="218"/>
      <c r="L119" s="49"/>
      <c r="M119" s="49"/>
      <c r="N119" s="49"/>
      <c r="O119" s="49"/>
      <c r="P119" s="49"/>
      <c r="Q119" s="49"/>
      <c r="R119" s="49"/>
      <c r="S119" s="49"/>
      <c r="T119" s="49"/>
      <c r="U119" s="49"/>
      <c r="V119" s="49"/>
      <c r="W119" s="49"/>
      <c r="X119" s="49"/>
      <c r="Y119" s="49"/>
      <c r="Z119" s="49"/>
      <c r="AA119" s="49"/>
      <c r="AB119" s="49"/>
      <c r="AC119" s="49"/>
      <c r="AD119" s="49"/>
      <c r="AE119" s="10"/>
    </row>
    <row r="120" spans="1:31" x14ac:dyDescent="0.2">
      <c r="A120" s="8"/>
      <c r="B120" s="257"/>
      <c r="C120" s="155"/>
      <c r="D120" s="155"/>
      <c r="E120" s="155"/>
      <c r="F120" s="49"/>
      <c r="G120" s="49"/>
      <c r="H120" s="49"/>
      <c r="I120" s="218"/>
      <c r="J120" s="49"/>
      <c r="K120" s="218"/>
      <c r="L120" s="49"/>
      <c r="M120" s="49"/>
      <c r="N120" s="49"/>
      <c r="O120" s="49"/>
      <c r="P120" s="49"/>
      <c r="Q120" s="49"/>
      <c r="R120" s="49"/>
      <c r="S120" s="49"/>
      <c r="T120" s="49"/>
      <c r="U120" s="49"/>
      <c r="V120" s="49"/>
      <c r="W120" s="49"/>
      <c r="X120" s="49"/>
      <c r="Y120" s="49"/>
      <c r="Z120" s="49"/>
      <c r="AA120" s="49"/>
      <c r="AB120" s="49"/>
      <c r="AC120" s="49"/>
      <c r="AD120" s="49"/>
      <c r="AE120" s="10"/>
    </row>
    <row r="121" spans="1:31" x14ac:dyDescent="0.2">
      <c r="A121" s="8"/>
      <c r="B121" s="257"/>
      <c r="C121" s="155"/>
      <c r="D121" s="155"/>
      <c r="E121" s="155"/>
      <c r="F121" s="49"/>
      <c r="G121" s="49"/>
      <c r="H121" s="49"/>
      <c r="I121" s="218"/>
      <c r="J121" s="49"/>
      <c r="K121" s="218"/>
      <c r="L121" s="49"/>
      <c r="M121" s="49"/>
      <c r="N121" s="49"/>
      <c r="O121" s="49"/>
      <c r="P121" s="49"/>
      <c r="Q121" s="49"/>
      <c r="R121" s="49"/>
      <c r="S121" s="49"/>
      <c r="T121" s="49"/>
      <c r="U121" s="49"/>
      <c r="V121" s="49"/>
      <c r="W121" s="49"/>
      <c r="X121" s="49"/>
      <c r="Y121" s="49"/>
      <c r="Z121" s="49"/>
      <c r="AA121" s="49"/>
      <c r="AB121" s="49"/>
      <c r="AC121" s="49"/>
      <c r="AD121" s="49"/>
      <c r="AE121" s="10"/>
    </row>
    <row r="122" spans="1:31" x14ac:dyDescent="0.2">
      <c r="A122" s="8"/>
      <c r="B122" s="257"/>
      <c r="C122" s="155"/>
      <c r="D122" s="155"/>
      <c r="E122" s="155"/>
      <c r="F122" s="49"/>
      <c r="G122" s="49"/>
      <c r="H122" s="49"/>
      <c r="I122" s="218"/>
      <c r="J122" s="49"/>
      <c r="K122" s="218"/>
      <c r="L122" s="49"/>
      <c r="M122" s="49"/>
      <c r="N122" s="49"/>
      <c r="O122" s="49"/>
      <c r="P122" s="49"/>
      <c r="Q122" s="49"/>
      <c r="R122" s="49"/>
      <c r="S122" s="49"/>
      <c r="T122" s="49"/>
      <c r="U122" s="49"/>
      <c r="V122" s="49"/>
      <c r="W122" s="49"/>
      <c r="X122" s="49"/>
      <c r="Y122" s="49"/>
      <c r="Z122" s="49"/>
      <c r="AA122" s="49"/>
      <c r="AB122" s="49"/>
      <c r="AC122" s="49"/>
      <c r="AD122" s="49"/>
      <c r="AE122" s="10"/>
    </row>
    <row r="123" spans="1:31" x14ac:dyDescent="0.2">
      <c r="A123" s="8"/>
      <c r="B123" s="257"/>
      <c r="C123" s="155"/>
      <c r="D123" s="155"/>
      <c r="E123" s="155"/>
      <c r="F123" s="49"/>
      <c r="G123" s="49"/>
      <c r="H123" s="49"/>
      <c r="I123" s="218"/>
      <c r="J123" s="49"/>
      <c r="K123" s="218"/>
      <c r="L123" s="49"/>
      <c r="M123" s="49"/>
      <c r="N123" s="49"/>
      <c r="O123" s="49"/>
      <c r="P123" s="49"/>
      <c r="Q123" s="49"/>
      <c r="R123" s="49"/>
      <c r="S123" s="49"/>
      <c r="T123" s="49"/>
      <c r="U123" s="49"/>
      <c r="V123" s="49"/>
      <c r="W123" s="49"/>
      <c r="X123" s="49"/>
      <c r="Y123" s="49"/>
      <c r="Z123" s="49"/>
      <c r="AA123" s="49"/>
      <c r="AB123" s="49"/>
      <c r="AC123" s="49"/>
      <c r="AD123" s="49"/>
      <c r="AE123" s="10"/>
    </row>
    <row r="124" spans="1:31" x14ac:dyDescent="0.2">
      <c r="A124" s="8"/>
      <c r="B124" s="257"/>
      <c r="C124" s="155"/>
      <c r="D124" s="155"/>
      <c r="E124" s="155"/>
      <c r="F124" s="49"/>
      <c r="G124" s="49"/>
      <c r="H124" s="49"/>
      <c r="I124" s="218"/>
      <c r="J124" s="49"/>
      <c r="K124" s="218"/>
      <c r="L124" s="49"/>
      <c r="M124" s="49"/>
      <c r="N124" s="49"/>
      <c r="O124" s="49"/>
      <c r="P124" s="49"/>
      <c r="Q124" s="49"/>
      <c r="R124" s="49"/>
      <c r="S124" s="49"/>
      <c r="T124" s="49"/>
      <c r="U124" s="49"/>
      <c r="V124" s="49"/>
      <c r="W124" s="49"/>
      <c r="X124" s="49"/>
      <c r="Y124" s="49"/>
      <c r="Z124" s="49"/>
      <c r="AA124" s="49"/>
      <c r="AB124" s="49"/>
      <c r="AC124" s="49"/>
      <c r="AD124" s="49"/>
      <c r="AE124" s="10"/>
    </row>
    <row r="125" spans="1:31" x14ac:dyDescent="0.2">
      <c r="A125" s="8"/>
      <c r="B125" s="257"/>
      <c r="C125" s="155"/>
      <c r="D125" s="155"/>
      <c r="E125" s="155"/>
      <c r="F125" s="49"/>
      <c r="G125" s="49"/>
      <c r="H125" s="49"/>
      <c r="I125" s="218"/>
      <c r="J125" s="49"/>
      <c r="K125" s="218"/>
      <c r="L125" s="49"/>
      <c r="M125" s="49"/>
      <c r="N125" s="49"/>
      <c r="O125" s="49"/>
      <c r="P125" s="49"/>
      <c r="Q125" s="49"/>
      <c r="R125" s="49"/>
      <c r="S125" s="49"/>
      <c r="T125" s="49"/>
      <c r="U125" s="49"/>
      <c r="V125" s="49"/>
      <c r="W125" s="49"/>
      <c r="X125" s="49"/>
      <c r="Y125" s="49"/>
      <c r="Z125" s="49"/>
      <c r="AA125" s="49"/>
      <c r="AB125" s="49"/>
      <c r="AC125" s="49"/>
      <c r="AD125" s="49"/>
      <c r="AE125" s="10"/>
    </row>
    <row r="126" spans="1:31" x14ac:dyDescent="0.2">
      <c r="A126" s="8"/>
      <c r="B126" s="257"/>
      <c r="C126" s="155"/>
      <c r="D126" s="155"/>
      <c r="E126" s="155"/>
      <c r="F126" s="49"/>
      <c r="G126" s="49"/>
      <c r="H126" s="49"/>
      <c r="I126" s="218"/>
      <c r="J126" s="49"/>
      <c r="K126" s="218"/>
      <c r="L126" s="49"/>
      <c r="M126" s="49"/>
      <c r="N126" s="49"/>
      <c r="O126" s="49"/>
      <c r="P126" s="49"/>
      <c r="Q126" s="49"/>
      <c r="R126" s="49"/>
      <c r="S126" s="49"/>
      <c r="T126" s="49"/>
      <c r="U126" s="49"/>
      <c r="V126" s="49"/>
      <c r="W126" s="49"/>
      <c r="X126" s="49"/>
      <c r="Y126" s="49"/>
      <c r="Z126" s="49"/>
      <c r="AA126" s="49"/>
      <c r="AB126" s="49"/>
      <c r="AC126" s="49"/>
      <c r="AD126" s="49"/>
      <c r="AE126" s="10"/>
    </row>
    <row r="127" spans="1:31" x14ac:dyDescent="0.2">
      <c r="A127" s="8"/>
      <c r="B127" s="257"/>
      <c r="C127" s="155"/>
      <c r="D127" s="155"/>
      <c r="E127" s="155"/>
      <c r="F127" s="49"/>
      <c r="G127" s="49"/>
      <c r="H127" s="49"/>
      <c r="I127" s="218"/>
      <c r="J127" s="49"/>
      <c r="K127" s="218"/>
      <c r="L127" s="49"/>
      <c r="M127" s="49"/>
      <c r="N127" s="49"/>
      <c r="O127" s="49"/>
      <c r="P127" s="49"/>
      <c r="Q127" s="49"/>
      <c r="R127" s="49"/>
      <c r="S127" s="49"/>
      <c r="T127" s="49"/>
      <c r="U127" s="49"/>
      <c r="V127" s="49"/>
      <c r="W127" s="49"/>
      <c r="X127" s="49"/>
      <c r="Y127" s="49"/>
      <c r="Z127" s="49"/>
      <c r="AA127" s="49"/>
      <c r="AB127" s="49"/>
      <c r="AC127" s="49"/>
      <c r="AD127" s="49"/>
      <c r="AE127" s="10"/>
    </row>
    <row r="128" spans="1:31" x14ac:dyDescent="0.2">
      <c r="A128" s="8"/>
      <c r="B128" s="257"/>
      <c r="C128" s="155"/>
      <c r="D128" s="155"/>
      <c r="E128" s="155"/>
      <c r="F128" s="49"/>
      <c r="G128" s="49"/>
      <c r="H128" s="49"/>
      <c r="I128" s="218"/>
      <c r="J128" s="49"/>
      <c r="K128" s="218"/>
      <c r="L128" s="49"/>
      <c r="M128" s="49"/>
      <c r="N128" s="49"/>
      <c r="O128" s="49"/>
      <c r="P128" s="49"/>
      <c r="Q128" s="49"/>
      <c r="R128" s="49"/>
      <c r="S128" s="49"/>
      <c r="T128" s="49"/>
      <c r="U128" s="49"/>
      <c r="V128" s="49"/>
      <c r="W128" s="49"/>
      <c r="X128" s="49"/>
      <c r="Y128" s="49"/>
      <c r="Z128" s="49"/>
      <c r="AA128" s="49"/>
      <c r="AB128" s="49"/>
      <c r="AC128" s="49"/>
      <c r="AD128" s="49"/>
      <c r="AE128" s="10"/>
    </row>
    <row r="129" spans="1:31" x14ac:dyDescent="0.2">
      <c r="A129" s="8"/>
      <c r="B129" s="257"/>
      <c r="C129" s="155"/>
      <c r="D129" s="155"/>
      <c r="E129" s="155"/>
      <c r="F129" s="49"/>
      <c r="G129" s="49"/>
      <c r="H129" s="49"/>
      <c r="I129" s="218"/>
      <c r="J129" s="49"/>
      <c r="K129" s="218"/>
      <c r="L129" s="49"/>
      <c r="M129" s="49"/>
      <c r="N129" s="49"/>
      <c r="O129" s="49"/>
      <c r="P129" s="49"/>
      <c r="Q129" s="49"/>
      <c r="R129" s="49"/>
      <c r="S129" s="49"/>
      <c r="T129" s="49"/>
      <c r="U129" s="49"/>
      <c r="V129" s="49"/>
      <c r="W129" s="49"/>
      <c r="X129" s="49"/>
      <c r="Y129" s="49"/>
      <c r="Z129" s="49"/>
      <c r="AA129" s="49"/>
      <c r="AB129" s="49"/>
      <c r="AC129" s="49"/>
      <c r="AD129" s="49"/>
      <c r="AE129" s="10"/>
    </row>
    <row r="130" spans="1:31" x14ac:dyDescent="0.2">
      <c r="A130" s="8"/>
      <c r="B130" s="257"/>
      <c r="C130" s="155"/>
      <c r="D130" s="155"/>
      <c r="E130" s="155"/>
      <c r="F130" s="49"/>
      <c r="G130" s="49"/>
      <c r="H130" s="49"/>
      <c r="I130" s="218"/>
      <c r="J130" s="49"/>
      <c r="K130" s="218"/>
      <c r="L130" s="49"/>
      <c r="M130" s="49"/>
      <c r="N130" s="49"/>
      <c r="O130" s="49"/>
      <c r="P130" s="49"/>
      <c r="Q130" s="49"/>
      <c r="R130" s="49"/>
      <c r="S130" s="49"/>
      <c r="T130" s="49"/>
      <c r="U130" s="49"/>
      <c r="V130" s="49"/>
      <c r="W130" s="49"/>
      <c r="X130" s="49"/>
      <c r="Y130" s="49"/>
      <c r="Z130" s="49"/>
      <c r="AA130" s="49"/>
      <c r="AB130" s="49"/>
      <c r="AC130" s="49"/>
      <c r="AD130" s="49"/>
      <c r="AE130" s="10"/>
    </row>
    <row r="131" spans="1:31" x14ac:dyDescent="0.2">
      <c r="A131" s="8"/>
      <c r="B131" s="257"/>
      <c r="C131" s="155"/>
      <c r="D131" s="155"/>
      <c r="E131" s="155"/>
      <c r="F131" s="49"/>
      <c r="G131" s="49"/>
      <c r="H131" s="49"/>
      <c r="I131" s="218"/>
      <c r="J131" s="49"/>
      <c r="K131" s="218"/>
      <c r="L131" s="49"/>
      <c r="M131" s="49"/>
      <c r="N131" s="49"/>
      <c r="O131" s="49"/>
      <c r="P131" s="49"/>
      <c r="Q131" s="49"/>
      <c r="R131" s="49"/>
      <c r="S131" s="49"/>
      <c r="T131" s="49"/>
      <c r="U131" s="49"/>
      <c r="V131" s="49"/>
      <c r="W131" s="49"/>
      <c r="X131" s="49"/>
      <c r="Y131" s="49"/>
      <c r="Z131" s="49"/>
      <c r="AA131" s="49"/>
      <c r="AB131" s="49"/>
      <c r="AC131" s="49"/>
      <c r="AD131" s="49"/>
      <c r="AE131" s="10"/>
    </row>
    <row r="132" spans="1:31" x14ac:dyDescent="0.2">
      <c r="A132" s="8"/>
      <c r="B132" s="257"/>
      <c r="C132" s="155"/>
      <c r="D132" s="155"/>
      <c r="E132" s="155"/>
      <c r="F132" s="49"/>
      <c r="G132" s="49"/>
      <c r="H132" s="49"/>
      <c r="I132" s="218"/>
      <c r="J132" s="49"/>
      <c r="K132" s="218"/>
      <c r="L132" s="49"/>
      <c r="M132" s="49"/>
      <c r="N132" s="49"/>
      <c r="O132" s="49"/>
      <c r="P132" s="49"/>
      <c r="Q132" s="49"/>
      <c r="R132" s="49"/>
      <c r="S132" s="49"/>
      <c r="T132" s="49"/>
      <c r="U132" s="49"/>
      <c r="V132" s="49"/>
      <c r="W132" s="49"/>
      <c r="X132" s="49"/>
      <c r="Y132" s="49"/>
      <c r="Z132" s="49"/>
      <c r="AA132" s="49"/>
      <c r="AB132" s="49"/>
      <c r="AC132" s="49"/>
      <c r="AD132" s="49"/>
      <c r="AE132" s="10"/>
    </row>
    <row r="133" spans="1:31" x14ac:dyDescent="0.2">
      <c r="A133" s="8"/>
      <c r="B133" s="257"/>
      <c r="C133" s="155"/>
      <c r="D133" s="155"/>
      <c r="E133" s="155"/>
      <c r="F133" s="49"/>
      <c r="G133" s="49"/>
      <c r="H133" s="49"/>
      <c r="I133" s="218"/>
      <c r="J133" s="49"/>
      <c r="K133" s="218"/>
      <c r="L133" s="49"/>
      <c r="M133" s="49"/>
      <c r="N133" s="49"/>
      <c r="O133" s="49"/>
      <c r="P133" s="49"/>
      <c r="Q133" s="49"/>
      <c r="R133" s="49"/>
      <c r="S133" s="49"/>
      <c r="T133" s="49"/>
      <c r="U133" s="49"/>
      <c r="V133" s="49"/>
      <c r="W133" s="49"/>
      <c r="X133" s="49"/>
      <c r="Y133" s="49"/>
      <c r="Z133" s="49"/>
      <c r="AA133" s="49"/>
      <c r="AB133" s="49"/>
      <c r="AC133" s="49"/>
      <c r="AD133" s="49"/>
      <c r="AE133" s="10"/>
    </row>
    <row r="134" spans="1:31" x14ac:dyDescent="0.2">
      <c r="A134" s="8"/>
      <c r="B134" s="257"/>
      <c r="C134" s="155"/>
      <c r="D134" s="155"/>
      <c r="E134" s="155"/>
      <c r="F134" s="49"/>
      <c r="G134" s="49"/>
      <c r="H134" s="49"/>
      <c r="I134" s="218"/>
      <c r="J134" s="49"/>
      <c r="K134" s="218"/>
      <c r="L134" s="49"/>
      <c r="M134" s="49"/>
      <c r="N134" s="49"/>
      <c r="O134" s="49"/>
      <c r="P134" s="49"/>
      <c r="Q134" s="49"/>
      <c r="R134" s="49"/>
      <c r="S134" s="49"/>
      <c r="T134" s="49"/>
      <c r="U134" s="49"/>
      <c r="V134" s="49"/>
      <c r="W134" s="49"/>
      <c r="X134" s="49"/>
      <c r="Y134" s="49"/>
      <c r="Z134" s="49"/>
      <c r="AA134" s="49"/>
      <c r="AB134" s="49"/>
      <c r="AC134" s="49"/>
      <c r="AD134" s="49"/>
      <c r="AE134" s="10"/>
    </row>
    <row r="135" spans="1:31" x14ac:dyDescent="0.2">
      <c r="A135" s="8"/>
      <c r="B135" s="257"/>
      <c r="C135" s="155"/>
      <c r="D135" s="155"/>
      <c r="E135" s="155"/>
      <c r="F135" s="49"/>
      <c r="G135" s="49"/>
      <c r="H135" s="49"/>
      <c r="I135" s="218"/>
      <c r="J135" s="49"/>
      <c r="K135" s="218"/>
      <c r="L135" s="49"/>
      <c r="M135" s="49"/>
      <c r="N135" s="49"/>
      <c r="O135" s="49"/>
      <c r="P135" s="49"/>
      <c r="Q135" s="49"/>
      <c r="R135" s="49"/>
      <c r="S135" s="49"/>
      <c r="T135" s="49"/>
      <c r="U135" s="49"/>
      <c r="V135" s="49"/>
      <c r="W135" s="49"/>
      <c r="X135" s="49"/>
      <c r="Y135" s="49"/>
      <c r="Z135" s="49"/>
      <c r="AA135" s="49"/>
      <c r="AB135" s="49"/>
      <c r="AC135" s="49"/>
      <c r="AD135" s="49"/>
      <c r="AE135" s="10"/>
    </row>
    <row r="136" spans="1:31" x14ac:dyDescent="0.2">
      <c r="A136" s="8"/>
      <c r="B136" s="257"/>
      <c r="C136" s="155"/>
      <c r="D136" s="155"/>
      <c r="E136" s="155"/>
      <c r="F136" s="49"/>
      <c r="G136" s="49"/>
      <c r="H136" s="49"/>
      <c r="I136" s="218"/>
      <c r="J136" s="49"/>
      <c r="K136" s="218"/>
      <c r="L136" s="49"/>
      <c r="M136" s="49"/>
      <c r="N136" s="49"/>
      <c r="O136" s="49"/>
      <c r="P136" s="49"/>
      <c r="Q136" s="49"/>
      <c r="R136" s="49"/>
      <c r="S136" s="49"/>
      <c r="T136" s="49"/>
      <c r="U136" s="49"/>
      <c r="V136" s="49"/>
      <c r="W136" s="49"/>
      <c r="X136" s="49"/>
      <c r="Y136" s="49"/>
      <c r="Z136" s="49"/>
      <c r="AA136" s="49"/>
      <c r="AB136" s="49"/>
      <c r="AC136" s="49"/>
      <c r="AD136" s="49"/>
      <c r="AE136" s="10"/>
    </row>
    <row r="137" spans="1:31" x14ac:dyDescent="0.2">
      <c r="A137" s="8"/>
      <c r="B137" s="257"/>
      <c r="C137" s="155"/>
      <c r="D137" s="155"/>
      <c r="E137" s="155"/>
      <c r="F137" s="49"/>
      <c r="G137" s="49"/>
      <c r="H137" s="49"/>
      <c r="I137" s="218"/>
      <c r="J137" s="49"/>
      <c r="K137" s="218"/>
      <c r="L137" s="49"/>
      <c r="M137" s="49"/>
      <c r="N137" s="49"/>
      <c r="O137" s="49"/>
      <c r="P137" s="49"/>
      <c r="Q137" s="49"/>
      <c r="R137" s="49"/>
      <c r="S137" s="49"/>
      <c r="T137" s="49"/>
      <c r="U137" s="49"/>
      <c r="V137" s="49"/>
      <c r="W137" s="49"/>
      <c r="X137" s="49"/>
      <c r="Y137" s="49"/>
      <c r="Z137" s="49"/>
      <c r="AA137" s="49"/>
      <c r="AB137" s="49"/>
      <c r="AC137" s="49"/>
      <c r="AD137" s="49"/>
      <c r="AE137" s="10"/>
    </row>
    <row r="138" spans="1:31" x14ac:dyDescent="0.2">
      <c r="A138" s="8"/>
      <c r="B138" s="257"/>
      <c r="C138" s="155"/>
      <c r="D138" s="155"/>
      <c r="E138" s="155"/>
      <c r="F138" s="49"/>
      <c r="G138" s="49"/>
      <c r="H138" s="49"/>
      <c r="I138" s="218"/>
      <c r="J138" s="49"/>
      <c r="K138" s="218"/>
      <c r="L138" s="49"/>
      <c r="M138" s="49"/>
      <c r="N138" s="49"/>
      <c r="O138" s="49"/>
      <c r="P138" s="49"/>
      <c r="Q138" s="49"/>
      <c r="R138" s="49"/>
      <c r="S138" s="49"/>
      <c r="T138" s="49"/>
      <c r="U138" s="49"/>
      <c r="V138" s="49"/>
      <c r="W138" s="49"/>
      <c r="X138" s="49"/>
      <c r="Y138" s="49"/>
      <c r="Z138" s="49"/>
      <c r="AA138" s="49"/>
      <c r="AB138" s="49"/>
      <c r="AC138" s="49"/>
      <c r="AD138" s="49"/>
      <c r="AE138" s="10"/>
    </row>
    <row r="139" spans="1:31" x14ac:dyDescent="0.2">
      <c r="A139" s="8"/>
      <c r="B139" s="257"/>
      <c r="C139" s="155"/>
      <c r="D139" s="155"/>
      <c r="E139" s="155"/>
      <c r="F139" s="49"/>
      <c r="G139" s="49"/>
      <c r="H139" s="49"/>
      <c r="I139" s="218"/>
      <c r="J139" s="49"/>
      <c r="K139" s="218"/>
      <c r="L139" s="49"/>
      <c r="M139" s="49"/>
      <c r="N139" s="49"/>
      <c r="O139" s="49"/>
      <c r="P139" s="49"/>
      <c r="Q139" s="49"/>
      <c r="R139" s="49"/>
      <c r="S139" s="49"/>
      <c r="T139" s="49"/>
      <c r="U139" s="49"/>
      <c r="V139" s="49"/>
      <c r="W139" s="49"/>
      <c r="X139" s="49"/>
      <c r="Y139" s="49"/>
      <c r="Z139" s="49"/>
      <c r="AA139" s="49"/>
      <c r="AB139" s="49"/>
      <c r="AC139" s="49"/>
      <c r="AD139" s="49"/>
      <c r="AE139" s="10"/>
    </row>
    <row r="140" spans="1:31" x14ac:dyDescent="0.2">
      <c r="A140" s="8"/>
      <c r="B140" s="257"/>
      <c r="C140" s="155"/>
      <c r="D140" s="155"/>
      <c r="E140" s="155"/>
      <c r="F140" s="49"/>
      <c r="G140" s="49"/>
      <c r="H140" s="49"/>
      <c r="I140" s="218"/>
      <c r="J140" s="49"/>
      <c r="K140" s="218"/>
      <c r="L140" s="49"/>
      <c r="M140" s="49"/>
      <c r="N140" s="49"/>
      <c r="O140" s="49"/>
      <c r="P140" s="49"/>
      <c r="Q140" s="49"/>
      <c r="R140" s="49"/>
      <c r="S140" s="49"/>
      <c r="T140" s="49"/>
      <c r="U140" s="49"/>
      <c r="V140" s="49"/>
      <c r="W140" s="49"/>
      <c r="X140" s="49"/>
      <c r="Y140" s="49"/>
      <c r="Z140" s="49"/>
      <c r="AA140" s="49"/>
      <c r="AB140" s="49"/>
      <c r="AC140" s="49"/>
      <c r="AD140" s="49"/>
      <c r="AE140" s="10"/>
    </row>
    <row r="141" spans="1:31" x14ac:dyDescent="0.2">
      <c r="A141" s="8"/>
      <c r="B141" s="257"/>
      <c r="C141" s="155"/>
      <c r="D141" s="155"/>
      <c r="E141" s="155"/>
      <c r="F141" s="49"/>
      <c r="G141" s="49"/>
      <c r="H141" s="49"/>
      <c r="I141" s="218"/>
      <c r="J141" s="49"/>
      <c r="K141" s="218"/>
      <c r="L141" s="49"/>
      <c r="M141" s="49"/>
      <c r="N141" s="49"/>
      <c r="O141" s="49"/>
      <c r="P141" s="49"/>
      <c r="Q141" s="49"/>
      <c r="R141" s="49"/>
      <c r="S141" s="49"/>
      <c r="T141" s="49"/>
      <c r="U141" s="49"/>
      <c r="V141" s="49"/>
      <c r="W141" s="49"/>
      <c r="X141" s="49"/>
      <c r="Y141" s="49"/>
      <c r="Z141" s="49"/>
      <c r="AA141" s="49"/>
      <c r="AB141" s="49"/>
      <c r="AC141" s="49"/>
      <c r="AD141" s="49"/>
      <c r="AE141" s="10"/>
    </row>
    <row r="142" spans="1:31" x14ac:dyDescent="0.2">
      <c r="A142" s="8"/>
      <c r="B142" s="257"/>
      <c r="C142" s="155"/>
      <c r="D142" s="155"/>
      <c r="E142" s="155"/>
      <c r="F142" s="49"/>
      <c r="G142" s="49"/>
      <c r="H142" s="49"/>
      <c r="I142" s="218"/>
      <c r="J142" s="49"/>
      <c r="K142" s="218"/>
      <c r="L142" s="49"/>
      <c r="M142" s="49"/>
      <c r="N142" s="49"/>
      <c r="O142" s="49"/>
      <c r="P142" s="49"/>
      <c r="Q142" s="49"/>
      <c r="R142" s="49"/>
      <c r="S142" s="49"/>
      <c r="T142" s="49"/>
      <c r="U142" s="49"/>
      <c r="V142" s="49"/>
      <c r="W142" s="49"/>
      <c r="X142" s="49"/>
      <c r="Y142" s="49"/>
      <c r="Z142" s="49"/>
      <c r="AA142" s="49"/>
      <c r="AB142" s="49"/>
      <c r="AC142" s="49"/>
      <c r="AD142" s="49"/>
      <c r="AE142" s="10"/>
    </row>
    <row r="143" spans="1:31" x14ac:dyDescent="0.2">
      <c r="A143" s="8"/>
      <c r="B143" s="257"/>
      <c r="C143" s="155"/>
      <c r="D143" s="155"/>
      <c r="E143" s="155"/>
      <c r="F143" s="49"/>
      <c r="G143" s="49"/>
      <c r="H143" s="49"/>
      <c r="I143" s="218"/>
      <c r="J143" s="49"/>
      <c r="K143" s="218"/>
      <c r="L143" s="49"/>
      <c r="M143" s="49"/>
      <c r="N143" s="49"/>
      <c r="O143" s="49"/>
      <c r="P143" s="49"/>
      <c r="Q143" s="49"/>
      <c r="R143" s="49"/>
      <c r="S143" s="49"/>
      <c r="T143" s="49"/>
      <c r="U143" s="49"/>
      <c r="V143" s="49"/>
      <c r="W143" s="49"/>
      <c r="X143" s="49"/>
      <c r="Y143" s="49"/>
      <c r="Z143" s="49"/>
      <c r="AA143" s="49"/>
      <c r="AB143" s="49"/>
      <c r="AC143" s="49"/>
      <c r="AD143" s="49"/>
      <c r="AE143" s="10"/>
    </row>
    <row r="144" spans="1:31" x14ac:dyDescent="0.2">
      <c r="A144" s="8"/>
      <c r="B144" s="257"/>
      <c r="C144" s="155"/>
      <c r="D144" s="155"/>
      <c r="E144" s="155"/>
      <c r="F144" s="49"/>
      <c r="G144" s="49"/>
      <c r="H144" s="49"/>
      <c r="I144" s="218"/>
      <c r="J144" s="49"/>
      <c r="K144" s="218"/>
      <c r="L144" s="49"/>
      <c r="M144" s="49"/>
      <c r="N144" s="49"/>
      <c r="O144" s="49"/>
      <c r="P144" s="49"/>
      <c r="Q144" s="49"/>
      <c r="R144" s="49"/>
      <c r="S144" s="49"/>
      <c r="T144" s="49"/>
      <c r="U144" s="49"/>
      <c r="V144" s="49"/>
      <c r="W144" s="49"/>
      <c r="X144" s="49"/>
      <c r="Y144" s="49"/>
      <c r="Z144" s="49"/>
      <c r="AA144" s="49"/>
      <c r="AB144" s="49"/>
      <c r="AC144" s="49"/>
      <c r="AD144" s="49"/>
      <c r="AE144" s="10"/>
    </row>
    <row r="145" spans="1:31" x14ac:dyDescent="0.2">
      <c r="A145" s="8"/>
      <c r="B145" s="257"/>
      <c r="C145" s="155"/>
      <c r="D145" s="155"/>
      <c r="E145" s="155"/>
      <c r="F145" s="49"/>
      <c r="G145" s="49"/>
      <c r="H145" s="49"/>
      <c r="I145" s="218"/>
      <c r="J145" s="49"/>
      <c r="K145" s="218"/>
      <c r="L145" s="49"/>
      <c r="M145" s="49"/>
      <c r="N145" s="49"/>
      <c r="O145" s="49"/>
      <c r="P145" s="49"/>
      <c r="Q145" s="49"/>
      <c r="R145" s="49"/>
      <c r="S145" s="49"/>
      <c r="T145" s="49"/>
      <c r="U145" s="49"/>
      <c r="V145" s="49"/>
      <c r="W145" s="49"/>
      <c r="X145" s="49"/>
      <c r="Y145" s="49"/>
      <c r="Z145" s="49"/>
      <c r="AA145" s="49"/>
      <c r="AB145" s="49"/>
      <c r="AC145" s="49"/>
      <c r="AD145" s="49"/>
      <c r="AE145" s="10"/>
    </row>
    <row r="146" spans="1:31" x14ac:dyDescent="0.2">
      <c r="A146" s="8"/>
      <c r="B146" s="257"/>
      <c r="C146" s="155"/>
      <c r="D146" s="155"/>
      <c r="E146" s="155"/>
      <c r="F146" s="49"/>
      <c r="G146" s="49"/>
      <c r="H146" s="49"/>
      <c r="I146" s="218"/>
      <c r="J146" s="49"/>
      <c r="K146" s="218"/>
      <c r="L146" s="49"/>
      <c r="M146" s="49"/>
      <c r="N146" s="49"/>
      <c r="O146" s="49"/>
      <c r="P146" s="49"/>
      <c r="Q146" s="49"/>
      <c r="R146" s="49"/>
      <c r="S146" s="49"/>
      <c r="T146" s="49"/>
      <c r="U146" s="49"/>
      <c r="V146" s="49"/>
      <c r="W146" s="49"/>
      <c r="X146" s="49"/>
      <c r="Y146" s="49"/>
      <c r="Z146" s="49"/>
      <c r="AA146" s="49"/>
      <c r="AB146" s="49"/>
      <c r="AC146" s="49"/>
      <c r="AD146" s="49"/>
      <c r="AE146" s="10"/>
    </row>
    <row r="147" spans="1:31" x14ac:dyDescent="0.2">
      <c r="A147" s="8"/>
      <c r="B147" s="257"/>
      <c r="C147" s="155"/>
      <c r="D147" s="155"/>
      <c r="E147" s="155"/>
      <c r="F147" s="49"/>
      <c r="G147" s="49"/>
      <c r="H147" s="49"/>
      <c r="I147" s="218"/>
      <c r="J147" s="49"/>
      <c r="K147" s="218"/>
      <c r="L147" s="49"/>
      <c r="M147" s="49"/>
      <c r="N147" s="49"/>
      <c r="O147" s="49"/>
      <c r="P147" s="49"/>
      <c r="Q147" s="49"/>
      <c r="R147" s="49"/>
      <c r="S147" s="49"/>
      <c r="T147" s="49"/>
      <c r="U147" s="49"/>
      <c r="V147" s="49"/>
      <c r="W147" s="49"/>
      <c r="X147" s="49"/>
      <c r="Y147" s="49"/>
      <c r="Z147" s="49"/>
      <c r="AA147" s="49"/>
      <c r="AB147" s="49"/>
      <c r="AC147" s="49"/>
      <c r="AD147" s="49"/>
      <c r="AE147" s="10"/>
    </row>
    <row r="148" spans="1:31" x14ac:dyDescent="0.2">
      <c r="A148" s="8"/>
      <c r="B148" s="257"/>
      <c r="C148" s="155"/>
      <c r="D148" s="155"/>
      <c r="E148" s="155"/>
      <c r="F148" s="49"/>
      <c r="G148" s="49"/>
      <c r="H148" s="49"/>
      <c r="I148" s="218"/>
      <c r="J148" s="49"/>
      <c r="K148" s="218"/>
      <c r="L148" s="49"/>
      <c r="M148" s="49"/>
      <c r="N148" s="49"/>
      <c r="O148" s="49"/>
      <c r="P148" s="49"/>
      <c r="Q148" s="49"/>
      <c r="R148" s="49"/>
      <c r="S148" s="49"/>
      <c r="T148" s="49"/>
      <c r="U148" s="49"/>
      <c r="V148" s="49"/>
      <c r="W148" s="49"/>
      <c r="X148" s="49"/>
      <c r="Y148" s="49"/>
      <c r="Z148" s="49"/>
      <c r="AA148" s="49"/>
      <c r="AB148" s="49"/>
      <c r="AC148" s="49"/>
      <c r="AD148" s="49"/>
      <c r="AE148" s="10"/>
    </row>
    <row r="149" spans="1:31" x14ac:dyDescent="0.2">
      <c r="A149" s="8"/>
      <c r="B149" s="257"/>
      <c r="C149" s="155"/>
      <c r="D149" s="155"/>
      <c r="E149" s="155"/>
      <c r="F149" s="49"/>
      <c r="G149" s="49"/>
      <c r="H149" s="49"/>
      <c r="I149" s="218"/>
      <c r="J149" s="49"/>
      <c r="K149" s="218"/>
      <c r="L149" s="49"/>
      <c r="M149" s="49"/>
      <c r="N149" s="49"/>
      <c r="O149" s="49"/>
      <c r="P149" s="49"/>
      <c r="Q149" s="49"/>
      <c r="R149" s="49"/>
      <c r="S149" s="49"/>
      <c r="T149" s="49"/>
      <c r="U149" s="49"/>
      <c r="V149" s="49"/>
      <c r="W149" s="49"/>
      <c r="X149" s="49"/>
      <c r="Y149" s="49"/>
      <c r="Z149" s="49"/>
      <c r="AA149" s="49"/>
      <c r="AB149" s="49"/>
      <c r="AC149" s="49"/>
      <c r="AD149" s="49"/>
      <c r="AE149" s="10"/>
    </row>
    <row r="150" spans="1:31" x14ac:dyDescent="0.2">
      <c r="A150" s="8"/>
      <c r="B150" s="257"/>
      <c r="C150" s="155"/>
      <c r="D150" s="155"/>
      <c r="E150" s="155"/>
      <c r="F150" s="49"/>
      <c r="G150" s="49"/>
      <c r="H150" s="49"/>
      <c r="I150" s="218"/>
      <c r="J150" s="49"/>
      <c r="K150" s="218"/>
      <c r="L150" s="49"/>
      <c r="M150" s="49"/>
      <c r="N150" s="49"/>
      <c r="O150" s="49"/>
      <c r="P150" s="49"/>
      <c r="Q150" s="49"/>
      <c r="R150" s="49"/>
      <c r="S150" s="49"/>
      <c r="T150" s="49"/>
      <c r="U150" s="49"/>
      <c r="V150" s="49"/>
      <c r="W150" s="49"/>
      <c r="X150" s="49"/>
      <c r="Y150" s="49"/>
      <c r="Z150" s="49"/>
      <c r="AA150" s="49"/>
      <c r="AB150" s="49"/>
      <c r="AC150" s="49"/>
      <c r="AD150" s="49"/>
      <c r="AE150" s="10"/>
    </row>
    <row r="151" spans="1:31" x14ac:dyDescent="0.2">
      <c r="A151" s="8"/>
      <c r="B151" s="257"/>
      <c r="C151" s="155"/>
      <c r="D151" s="155"/>
      <c r="E151" s="155"/>
      <c r="F151" s="49"/>
      <c r="G151" s="49"/>
      <c r="H151" s="49"/>
      <c r="I151" s="218"/>
      <c r="J151" s="49"/>
      <c r="K151" s="218"/>
      <c r="L151" s="49"/>
      <c r="M151" s="49"/>
      <c r="N151" s="49"/>
      <c r="O151" s="49"/>
      <c r="P151" s="49"/>
      <c r="Q151" s="49"/>
      <c r="R151" s="49"/>
      <c r="S151" s="49"/>
      <c r="T151" s="49"/>
      <c r="U151" s="49"/>
      <c r="V151" s="49"/>
      <c r="W151" s="49"/>
      <c r="X151" s="49"/>
      <c r="Y151" s="49"/>
      <c r="Z151" s="49"/>
      <c r="AA151" s="49"/>
      <c r="AB151" s="49"/>
      <c r="AC151" s="49"/>
      <c r="AD151" s="49"/>
      <c r="AE151" s="10"/>
    </row>
    <row r="152" spans="1:31" x14ac:dyDescent="0.2">
      <c r="A152" s="8"/>
      <c r="B152" s="257"/>
      <c r="C152" s="155"/>
      <c r="D152" s="155"/>
      <c r="E152" s="155"/>
      <c r="F152" s="49"/>
      <c r="G152" s="49"/>
      <c r="H152" s="49"/>
      <c r="I152" s="218"/>
      <c r="J152" s="49"/>
      <c r="K152" s="218"/>
      <c r="L152" s="49"/>
      <c r="M152" s="49"/>
      <c r="N152" s="49"/>
      <c r="O152" s="49"/>
      <c r="P152" s="49"/>
      <c r="Q152" s="49"/>
      <c r="R152" s="49"/>
      <c r="S152" s="49"/>
      <c r="T152" s="49"/>
      <c r="U152" s="49"/>
      <c r="V152" s="49"/>
      <c r="W152" s="49"/>
      <c r="X152" s="49"/>
      <c r="Y152" s="49"/>
      <c r="Z152" s="49"/>
      <c r="AA152" s="49"/>
      <c r="AB152" s="49"/>
      <c r="AC152" s="49"/>
      <c r="AD152" s="49"/>
      <c r="AE152" s="10"/>
    </row>
    <row r="153" spans="1:31" x14ac:dyDescent="0.2">
      <c r="A153" s="8"/>
      <c r="B153" s="257"/>
      <c r="C153" s="155"/>
      <c r="D153" s="155"/>
      <c r="E153" s="155"/>
      <c r="F153" s="49"/>
      <c r="G153" s="49"/>
      <c r="H153" s="49"/>
      <c r="I153" s="218"/>
      <c r="J153" s="49"/>
      <c r="K153" s="218"/>
      <c r="L153" s="49"/>
      <c r="M153" s="49"/>
      <c r="N153" s="49"/>
      <c r="O153" s="49"/>
      <c r="P153" s="49"/>
      <c r="Q153" s="49"/>
      <c r="R153" s="49"/>
      <c r="S153" s="49"/>
      <c r="T153" s="49"/>
      <c r="U153" s="49"/>
      <c r="V153" s="49"/>
      <c r="W153" s="49"/>
      <c r="X153" s="49"/>
      <c r="Y153" s="49"/>
      <c r="Z153" s="49"/>
      <c r="AA153" s="49"/>
      <c r="AB153" s="49"/>
      <c r="AC153" s="49"/>
      <c r="AD153" s="49"/>
      <c r="AE153" s="10"/>
    </row>
    <row r="154" spans="1:31" x14ac:dyDescent="0.2">
      <c r="A154" s="8"/>
      <c r="B154" s="257"/>
      <c r="C154" s="155"/>
      <c r="D154" s="155"/>
      <c r="E154" s="155"/>
      <c r="F154" s="49"/>
      <c r="G154" s="49"/>
      <c r="H154" s="49"/>
      <c r="I154" s="218"/>
      <c r="J154" s="49"/>
      <c r="K154" s="218"/>
      <c r="L154" s="49"/>
      <c r="M154" s="49"/>
      <c r="N154" s="49"/>
      <c r="O154" s="49"/>
      <c r="P154" s="49"/>
      <c r="Q154" s="49"/>
      <c r="R154" s="49"/>
      <c r="S154" s="49"/>
      <c r="T154" s="49"/>
      <c r="U154" s="49"/>
      <c r="V154" s="49"/>
      <c r="W154" s="49"/>
      <c r="X154" s="49"/>
      <c r="Y154" s="49"/>
      <c r="Z154" s="49"/>
      <c r="AA154" s="49"/>
      <c r="AB154" s="49"/>
      <c r="AC154" s="49"/>
      <c r="AD154" s="49"/>
      <c r="AE154" s="10"/>
    </row>
    <row r="155" spans="1:31" x14ac:dyDescent="0.2">
      <c r="A155" s="8"/>
      <c r="B155" s="257"/>
      <c r="C155" s="155"/>
      <c r="D155" s="155"/>
      <c r="E155" s="155"/>
      <c r="F155" s="49"/>
      <c r="G155" s="49"/>
      <c r="H155" s="49"/>
      <c r="I155" s="218"/>
      <c r="J155" s="49"/>
      <c r="K155" s="218"/>
      <c r="L155" s="49"/>
      <c r="M155" s="49"/>
      <c r="N155" s="49"/>
      <c r="O155" s="49"/>
      <c r="P155" s="49"/>
      <c r="Q155" s="49"/>
      <c r="R155" s="49"/>
      <c r="S155" s="49"/>
      <c r="T155" s="49"/>
      <c r="U155" s="49"/>
      <c r="V155" s="49"/>
      <c r="W155" s="49"/>
      <c r="X155" s="49"/>
      <c r="Y155" s="49"/>
      <c r="Z155" s="49"/>
      <c r="AA155" s="49"/>
      <c r="AB155" s="49"/>
      <c r="AC155" s="49"/>
      <c r="AD155" s="49"/>
      <c r="AE155" s="10"/>
    </row>
    <row r="156" spans="1:31" x14ac:dyDescent="0.2">
      <c r="A156" s="8"/>
      <c r="B156" s="257"/>
      <c r="C156" s="155"/>
      <c r="D156" s="155"/>
      <c r="E156" s="155"/>
      <c r="F156" s="49"/>
      <c r="G156" s="49"/>
      <c r="H156" s="49"/>
      <c r="I156" s="218"/>
      <c r="J156" s="49"/>
      <c r="K156" s="218"/>
      <c r="L156" s="49"/>
      <c r="M156" s="49"/>
      <c r="N156" s="49"/>
      <c r="O156" s="49"/>
      <c r="P156" s="49"/>
      <c r="Q156" s="49"/>
      <c r="R156" s="49"/>
      <c r="S156" s="49"/>
      <c r="T156" s="49"/>
      <c r="U156" s="49"/>
      <c r="V156" s="49"/>
      <c r="W156" s="49"/>
      <c r="X156" s="49"/>
      <c r="Y156" s="49"/>
      <c r="Z156" s="49"/>
      <c r="AA156" s="49"/>
      <c r="AB156" s="49"/>
      <c r="AC156" s="49"/>
      <c r="AD156" s="49"/>
      <c r="AE156" s="10"/>
    </row>
    <row r="157" spans="1:31" x14ac:dyDescent="0.2">
      <c r="A157" s="8"/>
      <c r="B157" s="257"/>
      <c r="C157" s="155"/>
      <c r="D157" s="155"/>
      <c r="E157" s="155"/>
      <c r="F157" s="49"/>
      <c r="G157" s="49"/>
      <c r="H157" s="49"/>
      <c r="I157" s="218"/>
      <c r="J157" s="49"/>
      <c r="K157" s="218"/>
      <c r="L157" s="49"/>
      <c r="M157" s="49"/>
      <c r="N157" s="49"/>
      <c r="O157" s="49"/>
      <c r="P157" s="49"/>
      <c r="Q157" s="49"/>
      <c r="R157" s="49"/>
      <c r="S157" s="49"/>
      <c r="T157" s="49"/>
      <c r="U157" s="49"/>
      <c r="V157" s="49"/>
      <c r="W157" s="49"/>
      <c r="X157" s="49"/>
      <c r="Y157" s="49"/>
      <c r="Z157" s="49"/>
      <c r="AA157" s="49"/>
      <c r="AB157" s="49"/>
      <c r="AC157" s="49"/>
      <c r="AD157" s="49"/>
      <c r="AE157" s="10"/>
    </row>
    <row r="158" spans="1:31" x14ac:dyDescent="0.2">
      <c r="A158" s="8"/>
      <c r="B158" s="257"/>
      <c r="C158" s="155"/>
      <c r="D158" s="155"/>
      <c r="E158" s="155"/>
      <c r="F158" s="49"/>
      <c r="G158" s="49"/>
      <c r="H158" s="49"/>
      <c r="I158" s="218"/>
      <c r="J158" s="49"/>
      <c r="K158" s="218"/>
      <c r="L158" s="49"/>
      <c r="M158" s="49"/>
      <c r="N158" s="49"/>
      <c r="O158" s="49"/>
      <c r="P158" s="49"/>
      <c r="Q158" s="49"/>
      <c r="R158" s="49"/>
      <c r="S158" s="49"/>
      <c r="T158" s="49"/>
      <c r="U158" s="49"/>
      <c r="V158" s="49"/>
      <c r="W158" s="49"/>
      <c r="X158" s="49"/>
      <c r="Y158" s="49"/>
      <c r="Z158" s="49"/>
      <c r="AA158" s="49"/>
      <c r="AB158" s="49"/>
      <c r="AC158" s="49"/>
      <c r="AD158" s="49"/>
      <c r="AE158" s="10"/>
    </row>
    <row r="159" spans="1:31" x14ac:dyDescent="0.2">
      <c r="A159" s="8"/>
      <c r="B159" s="257"/>
      <c r="C159" s="155"/>
      <c r="D159" s="155"/>
      <c r="E159" s="155"/>
      <c r="F159" s="49"/>
      <c r="G159" s="49"/>
      <c r="H159" s="49"/>
      <c r="I159" s="218"/>
      <c r="J159" s="49"/>
      <c r="K159" s="218"/>
      <c r="L159" s="49"/>
      <c r="M159" s="49"/>
      <c r="N159" s="49"/>
      <c r="O159" s="49"/>
      <c r="P159" s="49"/>
      <c r="Q159" s="49"/>
      <c r="R159" s="49"/>
      <c r="S159" s="49"/>
      <c r="T159" s="49"/>
      <c r="U159" s="49"/>
      <c r="V159" s="49"/>
      <c r="W159" s="49"/>
      <c r="X159" s="49"/>
      <c r="Y159" s="49"/>
      <c r="Z159" s="49"/>
      <c r="AA159" s="49"/>
      <c r="AB159" s="49"/>
      <c r="AC159" s="49"/>
      <c r="AD159" s="49"/>
      <c r="AE159" s="10"/>
    </row>
    <row r="160" spans="1:31" x14ac:dyDescent="0.2">
      <c r="A160" s="8"/>
      <c r="B160" s="7"/>
      <c r="C160" s="224"/>
      <c r="D160" s="224"/>
      <c r="E160" s="224"/>
      <c r="F160" s="49"/>
      <c r="G160" s="49"/>
      <c r="H160" s="49"/>
      <c r="I160" s="218"/>
      <c r="J160" s="49"/>
      <c r="K160" s="218"/>
      <c r="L160" s="49"/>
      <c r="M160" s="49"/>
      <c r="N160" s="49"/>
      <c r="O160" s="49"/>
      <c r="P160" s="49"/>
      <c r="Q160" s="49"/>
      <c r="R160" s="49"/>
      <c r="S160" s="49"/>
      <c r="T160" s="49"/>
      <c r="U160" s="49"/>
      <c r="V160" s="49"/>
      <c r="W160" s="49"/>
      <c r="X160" s="49"/>
      <c r="Y160" s="49"/>
      <c r="Z160" s="49"/>
      <c r="AA160" s="49"/>
      <c r="AB160" s="49"/>
      <c r="AC160" s="49"/>
      <c r="AD160" s="49"/>
      <c r="AE160" s="86"/>
    </row>
    <row r="161" spans="1:31" x14ac:dyDescent="0.2">
      <c r="A161" s="8"/>
      <c r="B161" s="7"/>
      <c r="C161" s="224"/>
      <c r="D161" s="224"/>
      <c r="E161" s="224"/>
      <c r="F161" s="49"/>
      <c r="G161" s="49"/>
      <c r="H161" s="49"/>
      <c r="I161" s="218"/>
      <c r="J161" s="49"/>
      <c r="K161" s="218"/>
      <c r="L161" s="49"/>
      <c r="M161" s="49"/>
      <c r="N161" s="49"/>
      <c r="O161" s="49"/>
      <c r="P161" s="49"/>
      <c r="Q161" s="49"/>
      <c r="R161" s="49"/>
      <c r="S161" s="49"/>
      <c r="T161" s="49"/>
      <c r="U161" s="49"/>
      <c r="V161" s="49"/>
      <c r="W161" s="49"/>
      <c r="X161" s="49"/>
      <c r="Y161" s="49"/>
      <c r="Z161" s="49"/>
      <c r="AA161" s="49"/>
      <c r="AB161" s="49"/>
      <c r="AC161" s="49"/>
      <c r="AD161" s="49"/>
      <c r="AE161" s="86"/>
    </row>
  </sheetData>
  <customSheetViews>
    <customSheetView guid="{9F9DAF4D-D2EF-4660-943E-0C19C13C2663}" scale="70">
      <selection activeCell="A8" sqref="A8"/>
      <pageMargins left="0" right="0" top="0" bottom="0" header="0" footer="0"/>
      <pageSetup paperSize="9" orientation="portrait" r:id="rId1"/>
    </customSheetView>
    <customSheetView guid="{DEC7CBE2-9713-4252-8444-1D6959C164AB}" scale="80" topLeftCell="S1">
      <selection activeCell="B1" sqref="B1:AB1"/>
      <pageMargins left="0" right="0" top="0" bottom="0" header="0" footer="0"/>
      <pageSetup paperSize="9" orientation="portrait" r:id="rId2"/>
    </customSheetView>
    <customSheetView guid="{03B04745-F29E-4E26-B62E-F0D2264078A4}" scale="55">
      <selection activeCell="E8" sqref="E8"/>
      <pageMargins left="0" right="0" top="0" bottom="0" header="0" footer="0"/>
      <pageSetup paperSize="9" orientation="portrait" r:id="rId3"/>
    </customSheetView>
    <customSheetView guid="{853B6239-A439-411F-9927-AA08BF431DBB}" scale="70" topLeftCell="O1">
      <selection activeCell="S2" sqref="S2:T8"/>
      <pageMargins left="0" right="0" top="0" bottom="0" header="0" footer="0"/>
      <pageSetup paperSize="9" orientation="portrait" r:id="rId4"/>
    </customSheetView>
  </customSheetViews>
  <conditionalFormatting sqref="A3:XFD3">
    <cfRule type="containsText" dxfId="21" priority="3" operator="containsText" text="Y">
      <formula>NOT(ISERROR(SEARCH("Y",A3)))</formula>
    </cfRule>
  </conditionalFormatting>
  <dataValidations count="8">
    <dataValidation type="decimal" allowBlank="1" showInputMessage="1" showErrorMessage="1" sqref="J9 L9:L161 J11:J161" xr:uid="{00000000-0002-0000-10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J10:K10 K9 K11:K161 I9:I161" xr:uid="{00000000-0002-0000-1000-000001000000}">
      <formula1>ROCK_TYPE</formula1>
    </dataValidation>
    <dataValidation type="list" allowBlank="1" showInputMessage="1" showErrorMessage="1" sqref="M9:M161 W9:W161 U9:U161 Q9:Q161 O9:O161 Y9:Y161" xr:uid="{00000000-0002-0000-1000-000002000000}">
      <formula1>MIN_TYPE</formula1>
    </dataValidation>
    <dataValidation type="list" allowBlank="1" showInputMessage="1" showErrorMessage="1" sqref="F9:F161" xr:uid="{00000000-0002-0000-1000-000003000000}">
      <formula1>WEATHERING</formula1>
    </dataValidation>
    <dataValidation type="list" allowBlank="1" showInputMessage="1" showErrorMessage="1" sqref="H10:H161" xr:uid="{00000000-0002-0000-1000-000004000000}">
      <formula1>COLOUR</formula1>
    </dataValidation>
    <dataValidation type="list" allowBlank="1" showInputMessage="1" showErrorMessage="1" sqref="AB9:AB161" xr:uid="{00000000-0002-0000-1000-000005000000}">
      <formula1>STRUCTURE_LITH</formula1>
    </dataValidation>
    <dataValidation type="list" allowBlank="1" showInputMessage="1" showErrorMessage="1" sqref="AC9:AC161" xr:uid="{00000000-0002-0000-1000-000006000000}">
      <formula1>TEXTURE</formula1>
    </dataValidation>
    <dataValidation type="list" allowBlank="1" showInputMessage="1" showErrorMessage="1" sqref="AD9:AD161" xr:uid="{00000000-0002-0000-1000-000007000000}">
      <formula1>GRAIN_SIZE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8000000}">
          <x14:formula1>
            <xm:f>'VALIDATION _DICTIONARY'!$P$5:$P$53</xm:f>
          </x14:formula1>
          <xm:sqref>S9:S161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M621"/>
  <sheetViews>
    <sheetView zoomScale="70" zoomScaleNormal="70" workbookViewId="0">
      <selection activeCell="A10" sqref="A10:XFD620"/>
    </sheetView>
  </sheetViews>
  <sheetFormatPr baseColWidth="10" defaultColWidth="8.83203125" defaultRowHeight="15" outlineLevelRow="1" x14ac:dyDescent="0.2"/>
  <cols>
    <col min="1" max="1" width="20.1640625" customWidth="1"/>
    <col min="2" max="2" width="18.6640625" bestFit="1" customWidth="1"/>
    <col min="3" max="3" width="29.1640625" bestFit="1" customWidth="1"/>
    <col min="4" max="4" width="23.83203125" bestFit="1" customWidth="1"/>
    <col min="5" max="9" width="25.5" customWidth="1"/>
    <col min="10" max="10" width="54.5" customWidth="1"/>
    <col min="11" max="11" width="28.5" bestFit="1" customWidth="1"/>
    <col min="12" max="12" width="16.6640625" bestFit="1" customWidth="1"/>
    <col min="13" max="13" width="23.1640625" bestFit="1" customWidth="1"/>
  </cols>
  <sheetData>
    <row r="1" spans="1:13" ht="25.25" customHeight="1" x14ac:dyDescent="0.2">
      <c r="A1" s="120" t="s">
        <v>66</v>
      </c>
      <c r="B1" s="94" t="s">
        <v>1248</v>
      </c>
      <c r="C1" s="94" t="s">
        <v>1665</v>
      </c>
      <c r="D1" s="94" t="s">
        <v>1666</v>
      </c>
      <c r="E1" s="94" t="s">
        <v>1252</v>
      </c>
      <c r="F1" s="94" t="s">
        <v>1667</v>
      </c>
      <c r="G1" s="94" t="s">
        <v>1668</v>
      </c>
      <c r="H1" s="94" t="s">
        <v>1669</v>
      </c>
      <c r="I1" s="94" t="s">
        <v>1670</v>
      </c>
      <c r="J1" s="94" t="s">
        <v>1189</v>
      </c>
      <c r="K1" s="94" t="s">
        <v>1671</v>
      </c>
      <c r="L1" s="94" t="s">
        <v>1672</v>
      </c>
      <c r="M1" s="94" t="s">
        <v>1673</v>
      </c>
    </row>
    <row r="2" spans="1:13" ht="25.25" customHeight="1" outlineLevel="1" x14ac:dyDescent="0.2">
      <c r="A2" s="120" t="s">
        <v>68</v>
      </c>
      <c r="B2" s="162" t="s">
        <v>1261</v>
      </c>
      <c r="C2" s="162" t="s">
        <v>1261</v>
      </c>
      <c r="D2" s="162" t="s">
        <v>1261</v>
      </c>
      <c r="E2" s="162" t="s">
        <v>1261</v>
      </c>
      <c r="F2" s="162" t="s">
        <v>1261</v>
      </c>
      <c r="G2" s="162" t="s">
        <v>1261</v>
      </c>
      <c r="H2" s="162" t="s">
        <v>1261</v>
      </c>
      <c r="I2" s="162" t="s">
        <v>1261</v>
      </c>
      <c r="J2" s="162" t="s">
        <v>1232</v>
      </c>
      <c r="K2" s="162"/>
      <c r="L2" s="162"/>
      <c r="M2" s="162"/>
    </row>
    <row r="3" spans="1:13" ht="25.25" customHeight="1" outlineLevel="1" x14ac:dyDescent="0.2">
      <c r="A3" s="121" t="s">
        <v>17</v>
      </c>
      <c r="B3" s="157" t="s">
        <v>1190</v>
      </c>
      <c r="C3" s="157" t="s">
        <v>1190</v>
      </c>
      <c r="D3" s="157" t="s">
        <v>1190</v>
      </c>
      <c r="E3" s="157" t="s">
        <v>1191</v>
      </c>
      <c r="F3" s="157" t="s">
        <v>1191</v>
      </c>
      <c r="G3" s="157" t="s">
        <v>1191</v>
      </c>
      <c r="H3" s="157" t="s">
        <v>1191</v>
      </c>
      <c r="I3" s="157" t="s">
        <v>1190</v>
      </c>
      <c r="J3" s="157"/>
      <c r="K3" s="157"/>
      <c r="L3" s="157"/>
      <c r="M3" s="157"/>
    </row>
    <row r="4" spans="1:13" ht="25.25" customHeight="1" outlineLevel="1" x14ac:dyDescent="0.2">
      <c r="A4" s="120" t="s">
        <v>71</v>
      </c>
      <c r="B4" s="158" t="s">
        <v>1192</v>
      </c>
      <c r="C4" s="158" t="s">
        <v>1233</v>
      </c>
      <c r="D4" s="158" t="s">
        <v>1192</v>
      </c>
      <c r="E4" s="158" t="s">
        <v>1233</v>
      </c>
      <c r="F4" s="158" t="s">
        <v>1192</v>
      </c>
      <c r="G4" s="158" t="s">
        <v>1233</v>
      </c>
      <c r="H4" s="158" t="s">
        <v>1192</v>
      </c>
      <c r="I4" s="158" t="s">
        <v>1192</v>
      </c>
      <c r="J4" s="158" t="s">
        <v>1192</v>
      </c>
      <c r="K4" s="158"/>
      <c r="L4" s="158"/>
      <c r="M4" s="158"/>
    </row>
    <row r="5" spans="1:13" ht="25.25" customHeight="1" outlineLevel="1" x14ac:dyDescent="0.2">
      <c r="A5" s="120" t="s">
        <v>73</v>
      </c>
      <c r="B5" s="158">
        <v>255</v>
      </c>
      <c r="C5" s="158" t="s">
        <v>1271</v>
      </c>
      <c r="D5" s="158">
        <v>1</v>
      </c>
      <c r="E5" s="158" t="s">
        <v>1270</v>
      </c>
      <c r="F5" s="158">
        <v>40</v>
      </c>
      <c r="G5" s="158" t="s">
        <v>1270</v>
      </c>
      <c r="H5" s="158">
        <v>2</v>
      </c>
      <c r="I5" s="158">
        <v>2</v>
      </c>
      <c r="J5" s="158">
        <v>2000</v>
      </c>
      <c r="K5" s="158"/>
      <c r="L5" s="158"/>
      <c r="M5" s="158"/>
    </row>
    <row r="6" spans="1:13" ht="25.25" customHeight="1" outlineLevel="1" x14ac:dyDescent="0.2">
      <c r="A6" s="120" t="s">
        <v>75</v>
      </c>
      <c r="B6" s="158" t="s">
        <v>1195</v>
      </c>
      <c r="C6" s="158" t="s">
        <v>1272</v>
      </c>
      <c r="D6" s="158" t="s">
        <v>1195</v>
      </c>
      <c r="E6" s="158" t="s">
        <v>1273</v>
      </c>
      <c r="F6" s="158" t="s">
        <v>1273</v>
      </c>
      <c r="G6" s="158" t="s">
        <v>1273</v>
      </c>
      <c r="H6" s="158" t="s">
        <v>1273</v>
      </c>
      <c r="I6" s="158" t="s">
        <v>1273</v>
      </c>
      <c r="J6" s="158" t="s">
        <v>1195</v>
      </c>
      <c r="K6" s="158"/>
      <c r="L6" s="158"/>
      <c r="M6" s="158" t="s">
        <v>1674</v>
      </c>
    </row>
    <row r="7" spans="1:13" ht="25.25" customHeight="1" outlineLevel="1" x14ac:dyDescent="0.2">
      <c r="A7" s="120" t="s">
        <v>77</v>
      </c>
      <c r="B7" s="158" t="s">
        <v>1195</v>
      </c>
      <c r="C7" s="158">
        <v>2</v>
      </c>
      <c r="D7" s="158" t="s">
        <v>1195</v>
      </c>
      <c r="E7" s="158">
        <v>0</v>
      </c>
      <c r="F7" s="158">
        <v>0</v>
      </c>
      <c r="G7" s="158">
        <v>0</v>
      </c>
      <c r="H7" s="158">
        <v>0</v>
      </c>
      <c r="I7" s="158">
        <v>0</v>
      </c>
      <c r="J7" s="158" t="s">
        <v>1195</v>
      </c>
      <c r="K7" s="158"/>
      <c r="L7" s="158"/>
      <c r="M7" s="158"/>
    </row>
    <row r="8" spans="1:13" ht="112" outlineLevel="1" x14ac:dyDescent="0.2">
      <c r="A8" s="44" t="s">
        <v>65</v>
      </c>
      <c r="B8" s="159" t="s">
        <v>1306</v>
      </c>
      <c r="C8" s="159" t="s">
        <v>1675</v>
      </c>
      <c r="D8" s="159" t="s">
        <v>1676</v>
      </c>
      <c r="E8" s="159" t="s">
        <v>1677</v>
      </c>
      <c r="F8" s="159" t="s">
        <v>1678</v>
      </c>
      <c r="G8" s="159" t="s">
        <v>1679</v>
      </c>
      <c r="H8" s="159" t="s">
        <v>1680</v>
      </c>
      <c r="I8" s="159" t="s">
        <v>1681</v>
      </c>
      <c r="J8" s="159" t="s">
        <v>1200</v>
      </c>
      <c r="K8" s="159" t="s">
        <v>1682</v>
      </c>
      <c r="L8" s="159"/>
      <c r="M8" s="159"/>
    </row>
    <row r="9" spans="1:13" s="181" customFormat="1" x14ac:dyDescent="0.2">
      <c r="A9" s="178"/>
      <c r="B9" s="172" t="s">
        <v>1291</v>
      </c>
      <c r="C9" s="221">
        <v>150</v>
      </c>
      <c r="D9" s="172" t="s">
        <v>127</v>
      </c>
      <c r="E9" s="185">
        <v>-60</v>
      </c>
      <c r="F9" s="217" t="s">
        <v>1683</v>
      </c>
      <c r="G9" s="185"/>
      <c r="H9" s="185"/>
      <c r="I9" s="185"/>
      <c r="J9" s="186"/>
      <c r="K9" s="258">
        <v>0</v>
      </c>
      <c r="L9" s="185"/>
      <c r="M9" s="185"/>
    </row>
    <row r="10" spans="1:13" x14ac:dyDescent="0.2">
      <c r="A10" s="8"/>
      <c r="B10" s="257"/>
      <c r="C10" s="155"/>
      <c r="D10" s="7"/>
      <c r="E10" s="257"/>
      <c r="F10" s="155"/>
      <c r="G10" s="257"/>
      <c r="H10" s="155"/>
      <c r="I10" s="49"/>
      <c r="J10" s="86"/>
      <c r="K10" s="257"/>
      <c r="L10" s="257"/>
      <c r="M10" s="257"/>
    </row>
    <row r="11" spans="1:13" x14ac:dyDescent="0.2">
      <c r="A11" s="8"/>
      <c r="B11" s="257"/>
      <c r="C11" s="155"/>
      <c r="D11" s="7"/>
      <c r="E11" s="257"/>
      <c r="F11" s="155"/>
      <c r="G11" s="257"/>
      <c r="H11" s="155"/>
      <c r="I11" s="49"/>
      <c r="J11" s="86"/>
      <c r="K11" s="257"/>
      <c r="L11" s="257"/>
      <c r="M11" s="257"/>
    </row>
    <row r="12" spans="1:13" x14ac:dyDescent="0.2">
      <c r="A12" s="8"/>
      <c r="B12" s="257"/>
      <c r="C12" s="155"/>
      <c r="D12" s="7"/>
      <c r="E12" s="257"/>
      <c r="F12" s="155"/>
      <c r="G12" s="257"/>
      <c r="H12" s="155"/>
      <c r="I12" s="49"/>
      <c r="J12" s="86"/>
      <c r="K12" s="257"/>
      <c r="L12" s="257"/>
      <c r="M12" s="257"/>
    </row>
    <row r="13" spans="1:13" x14ac:dyDescent="0.2">
      <c r="A13" s="8"/>
      <c r="B13" s="257"/>
      <c r="C13" s="155"/>
      <c r="D13" s="7"/>
      <c r="E13" s="257"/>
      <c r="F13" s="155"/>
      <c r="G13" s="257"/>
      <c r="H13" s="155"/>
      <c r="I13" s="49"/>
      <c r="J13" s="86"/>
      <c r="K13" s="257"/>
      <c r="L13" s="257"/>
      <c r="M13" s="257"/>
    </row>
    <row r="14" spans="1:13" x14ac:dyDescent="0.2">
      <c r="A14" s="8"/>
      <c r="B14" s="257"/>
      <c r="C14" s="155"/>
      <c r="D14" s="7"/>
      <c r="E14" s="257"/>
      <c r="F14" s="155"/>
      <c r="G14" s="257"/>
      <c r="H14" s="155"/>
      <c r="I14" s="49"/>
      <c r="J14" s="86"/>
      <c r="K14" s="257"/>
      <c r="L14" s="257"/>
      <c r="M14" s="257"/>
    </row>
    <row r="15" spans="1:13" x14ac:dyDescent="0.2">
      <c r="A15" s="8"/>
      <c r="B15" s="257"/>
      <c r="C15" s="155"/>
      <c r="D15" s="7"/>
      <c r="E15" s="257"/>
      <c r="F15" s="155"/>
      <c r="G15" s="257"/>
      <c r="H15" s="155"/>
      <c r="I15" s="49"/>
      <c r="J15" s="86"/>
      <c r="K15" s="257"/>
      <c r="L15" s="257"/>
      <c r="M15" s="257"/>
    </row>
    <row r="16" spans="1:13" x14ac:dyDescent="0.2">
      <c r="A16" s="8"/>
      <c r="B16" s="257"/>
      <c r="C16" s="155"/>
      <c r="D16" s="7"/>
      <c r="E16" s="257"/>
      <c r="F16" s="155"/>
      <c r="G16" s="257"/>
      <c r="H16" s="155"/>
      <c r="I16" s="49"/>
      <c r="J16" s="86"/>
      <c r="K16" s="257"/>
      <c r="L16" s="257"/>
      <c r="M16" s="257"/>
    </row>
    <row r="17" spans="1:13" x14ac:dyDescent="0.2">
      <c r="A17" s="8"/>
      <c r="B17" s="257"/>
      <c r="C17" s="155"/>
      <c r="D17" s="7"/>
      <c r="E17" s="257"/>
      <c r="F17" s="155"/>
      <c r="G17" s="257"/>
      <c r="H17" s="155"/>
      <c r="I17" s="49"/>
      <c r="J17" s="86"/>
      <c r="K17" s="257"/>
      <c r="L17" s="257"/>
      <c r="M17" s="257"/>
    </row>
    <row r="18" spans="1:13" x14ac:dyDescent="0.2">
      <c r="A18" s="8"/>
      <c r="B18" s="257"/>
      <c r="C18" s="155"/>
      <c r="D18" s="7"/>
      <c r="E18" s="257"/>
      <c r="F18" s="155"/>
      <c r="G18" s="257"/>
      <c r="H18" s="155"/>
      <c r="I18" s="49"/>
      <c r="J18" s="86"/>
      <c r="K18" s="257"/>
      <c r="L18" s="257"/>
      <c r="M18" s="257"/>
    </row>
    <row r="19" spans="1:13" x14ac:dyDescent="0.2">
      <c r="A19" s="8"/>
      <c r="B19" s="257"/>
      <c r="C19" s="155"/>
      <c r="D19" s="7"/>
      <c r="E19" s="257"/>
      <c r="F19" s="155"/>
      <c r="G19" s="257"/>
      <c r="H19" s="155"/>
      <c r="I19" s="49"/>
      <c r="J19" s="86"/>
      <c r="K19" s="257"/>
      <c r="L19" s="257"/>
      <c r="M19" s="257"/>
    </row>
    <row r="20" spans="1:13" x14ac:dyDescent="0.2">
      <c r="A20" s="8"/>
      <c r="B20" s="257"/>
      <c r="C20" s="155"/>
      <c r="D20" s="7"/>
      <c r="E20" s="257"/>
      <c r="F20" s="155"/>
      <c r="G20" s="257"/>
      <c r="H20" s="155"/>
      <c r="I20" s="49"/>
      <c r="J20" s="86"/>
      <c r="K20" s="257"/>
      <c r="L20" s="257"/>
      <c r="M20" s="257"/>
    </row>
    <row r="21" spans="1:13" x14ac:dyDescent="0.2">
      <c r="A21" s="8"/>
      <c r="B21" s="257"/>
      <c r="C21" s="155"/>
      <c r="D21" s="7"/>
      <c r="E21" s="257"/>
      <c r="F21" s="155"/>
      <c r="G21" s="257"/>
      <c r="H21" s="155"/>
      <c r="I21" s="49"/>
      <c r="J21" s="86"/>
      <c r="K21" s="257"/>
      <c r="L21" s="257"/>
      <c r="M21" s="257"/>
    </row>
    <row r="22" spans="1:13" x14ac:dyDescent="0.2">
      <c r="A22" s="8"/>
      <c r="B22" s="257"/>
      <c r="C22" s="155"/>
      <c r="D22" s="7"/>
      <c r="E22" s="257"/>
      <c r="F22" s="155"/>
      <c r="G22" s="257"/>
      <c r="H22" s="155"/>
      <c r="I22" s="49"/>
      <c r="J22" s="86"/>
      <c r="K22" s="257"/>
      <c r="L22" s="257"/>
      <c r="M22" s="257"/>
    </row>
    <row r="23" spans="1:13" x14ac:dyDescent="0.2">
      <c r="A23" s="8"/>
      <c r="B23" s="257"/>
      <c r="C23" s="155"/>
      <c r="D23" s="7"/>
      <c r="E23" s="257"/>
      <c r="F23" s="155"/>
      <c r="G23" s="257"/>
      <c r="H23" s="155"/>
      <c r="I23" s="49"/>
      <c r="J23" s="86"/>
      <c r="K23" s="257"/>
      <c r="L23" s="257"/>
      <c r="M23" s="257"/>
    </row>
    <row r="24" spans="1:13" x14ac:dyDescent="0.2">
      <c r="A24" s="8"/>
      <c r="B24" s="257"/>
      <c r="C24" s="155"/>
      <c r="D24" s="7"/>
      <c r="E24" s="257"/>
      <c r="F24" s="155"/>
      <c r="G24" s="257"/>
      <c r="H24" s="155"/>
      <c r="I24" s="49"/>
      <c r="J24" s="86"/>
      <c r="K24" s="257"/>
      <c r="L24" s="257"/>
      <c r="M24" s="257"/>
    </row>
    <row r="25" spans="1:13" x14ac:dyDescent="0.2">
      <c r="A25" s="8"/>
      <c r="B25" s="257"/>
      <c r="C25" s="155"/>
      <c r="D25" s="7"/>
      <c r="E25" s="257"/>
      <c r="F25" s="155"/>
      <c r="G25" s="257"/>
      <c r="H25" s="155"/>
      <c r="I25" s="49"/>
      <c r="J25" s="86"/>
      <c r="K25" s="257"/>
      <c r="L25" s="257"/>
      <c r="M25" s="257"/>
    </row>
    <row r="26" spans="1:13" x14ac:dyDescent="0.2">
      <c r="A26" s="8"/>
      <c r="B26" s="257"/>
      <c r="C26" s="155"/>
      <c r="D26" s="7"/>
      <c r="E26" s="257"/>
      <c r="F26" s="155"/>
      <c r="G26" s="257"/>
      <c r="H26" s="155"/>
      <c r="I26" s="49"/>
      <c r="J26" s="86"/>
      <c r="K26" s="257"/>
      <c r="L26" s="257"/>
      <c r="M26" s="257"/>
    </row>
    <row r="27" spans="1:13" x14ac:dyDescent="0.2">
      <c r="A27" s="8"/>
      <c r="B27" s="257"/>
      <c r="C27" s="155"/>
      <c r="D27" s="7"/>
      <c r="E27" s="257"/>
      <c r="F27" s="155"/>
      <c r="G27" s="257"/>
      <c r="H27" s="155"/>
      <c r="I27" s="49"/>
      <c r="J27" s="86"/>
      <c r="K27" s="257"/>
      <c r="L27" s="257"/>
      <c r="M27" s="257"/>
    </row>
    <row r="28" spans="1:13" x14ac:dyDescent="0.2">
      <c r="A28" s="8"/>
      <c r="B28" s="257"/>
      <c r="C28" s="155"/>
      <c r="D28" s="7"/>
      <c r="E28" s="257"/>
      <c r="F28" s="155"/>
      <c r="G28" s="257"/>
      <c r="H28" s="155"/>
      <c r="I28" s="49"/>
      <c r="J28" s="86"/>
      <c r="K28" s="257"/>
      <c r="L28" s="257"/>
      <c r="M28" s="257"/>
    </row>
    <row r="29" spans="1:13" x14ac:dyDescent="0.2">
      <c r="A29" s="8"/>
      <c r="B29" s="257"/>
      <c r="C29" s="155"/>
      <c r="D29" s="7"/>
      <c r="E29" s="257"/>
      <c r="F29" s="155"/>
      <c r="G29" s="257"/>
      <c r="H29" s="155"/>
      <c r="I29" s="49"/>
      <c r="J29" s="86"/>
      <c r="K29" s="257"/>
      <c r="L29" s="257"/>
      <c r="M29" s="257"/>
    </row>
    <row r="30" spans="1:13" x14ac:dyDescent="0.2">
      <c r="A30" s="8"/>
      <c r="B30" s="257"/>
      <c r="C30" s="155"/>
      <c r="D30" s="7"/>
      <c r="E30" s="257"/>
      <c r="F30" s="155"/>
      <c r="G30" s="257"/>
      <c r="H30" s="155"/>
      <c r="I30" s="49"/>
      <c r="J30" s="86"/>
      <c r="K30" s="257"/>
      <c r="L30" s="257"/>
      <c r="M30" s="257"/>
    </row>
    <row r="31" spans="1:13" x14ac:dyDescent="0.2">
      <c r="A31" s="8"/>
      <c r="B31" s="257"/>
      <c r="C31" s="155"/>
      <c r="D31" s="7"/>
      <c r="E31" s="257"/>
      <c r="F31" s="155"/>
      <c r="G31" s="257"/>
      <c r="H31" s="155"/>
      <c r="I31" s="49"/>
      <c r="J31" s="86"/>
      <c r="K31" s="257"/>
      <c r="L31" s="257"/>
      <c r="M31" s="257"/>
    </row>
    <row r="32" spans="1:13" x14ac:dyDescent="0.2">
      <c r="A32" s="8"/>
      <c r="B32" s="257"/>
      <c r="C32" s="155"/>
      <c r="D32" s="7"/>
      <c r="E32" s="257"/>
      <c r="F32" s="155"/>
      <c r="G32" s="257"/>
      <c r="H32" s="155"/>
      <c r="I32" s="49"/>
      <c r="J32" s="86"/>
      <c r="K32" s="257"/>
      <c r="L32" s="257"/>
      <c r="M32" s="257"/>
    </row>
    <row r="33" spans="1:13" x14ac:dyDescent="0.2">
      <c r="A33" s="8"/>
      <c r="B33" s="257"/>
      <c r="C33" s="155"/>
      <c r="D33" s="7"/>
      <c r="E33" s="257"/>
      <c r="F33" s="155"/>
      <c r="G33" s="257"/>
      <c r="H33" s="155"/>
      <c r="I33" s="49"/>
      <c r="J33" s="86"/>
      <c r="K33" s="257"/>
      <c r="L33" s="257"/>
      <c r="M33" s="257"/>
    </row>
    <row r="34" spans="1:13" x14ac:dyDescent="0.2">
      <c r="A34" s="8"/>
      <c r="B34" s="257"/>
      <c r="C34" s="155"/>
      <c r="D34" s="7"/>
      <c r="E34" s="257"/>
      <c r="F34" s="155"/>
      <c r="G34" s="257"/>
      <c r="H34" s="155"/>
      <c r="I34" s="49"/>
      <c r="J34" s="86"/>
      <c r="K34" s="257"/>
      <c r="L34" s="257"/>
      <c r="M34" s="257"/>
    </row>
    <row r="35" spans="1:13" x14ac:dyDescent="0.2">
      <c r="A35" s="8"/>
      <c r="B35" s="257"/>
      <c r="C35" s="155"/>
      <c r="D35" s="7"/>
      <c r="E35" s="257"/>
      <c r="F35" s="155"/>
      <c r="G35" s="257"/>
      <c r="H35" s="155"/>
      <c r="I35" s="49"/>
      <c r="J35" s="86"/>
      <c r="K35" s="257"/>
      <c r="L35" s="257"/>
      <c r="M35" s="257"/>
    </row>
    <row r="36" spans="1:13" x14ac:dyDescent="0.2">
      <c r="A36" s="8"/>
      <c r="B36" s="257"/>
      <c r="C36" s="155"/>
      <c r="D36" s="7"/>
      <c r="E36" s="257"/>
      <c r="F36" s="155"/>
      <c r="G36" s="257"/>
      <c r="H36" s="155"/>
      <c r="I36" s="49"/>
      <c r="J36" s="86"/>
      <c r="K36" s="257"/>
      <c r="L36" s="257"/>
      <c r="M36" s="257"/>
    </row>
    <row r="37" spans="1:13" x14ac:dyDescent="0.2">
      <c r="A37" s="8"/>
      <c r="B37" s="257"/>
      <c r="C37" s="155"/>
      <c r="D37" s="7"/>
      <c r="E37" s="257"/>
      <c r="F37" s="155"/>
      <c r="G37" s="257"/>
      <c r="H37" s="155"/>
      <c r="I37" s="49"/>
      <c r="J37" s="86"/>
      <c r="K37" s="257"/>
      <c r="L37" s="257"/>
      <c r="M37" s="257"/>
    </row>
    <row r="38" spans="1:13" x14ac:dyDescent="0.2">
      <c r="A38" s="8"/>
      <c r="B38" s="257"/>
      <c r="C38" s="155"/>
      <c r="D38" s="7"/>
      <c r="E38" s="257"/>
      <c r="F38" s="155"/>
      <c r="G38" s="257"/>
      <c r="H38" s="155"/>
      <c r="I38" s="49"/>
      <c r="J38" s="86"/>
      <c r="K38" s="257"/>
      <c r="L38" s="257"/>
      <c r="M38" s="257"/>
    </row>
    <row r="39" spans="1:13" x14ac:dyDescent="0.2">
      <c r="A39" s="8"/>
      <c r="B39" s="257"/>
      <c r="C39" s="155"/>
      <c r="D39" s="7"/>
      <c r="E39" s="257"/>
      <c r="F39" s="155"/>
      <c r="G39" s="257"/>
      <c r="H39" s="155"/>
      <c r="I39" s="49"/>
      <c r="J39" s="86"/>
      <c r="K39" s="257"/>
      <c r="L39" s="257"/>
      <c r="M39" s="257"/>
    </row>
    <row r="40" spans="1:13" x14ac:dyDescent="0.2">
      <c r="A40" s="8"/>
      <c r="B40" s="257"/>
      <c r="C40" s="155"/>
      <c r="D40" s="7"/>
      <c r="E40" s="257"/>
      <c r="F40" s="155"/>
      <c r="G40" s="257"/>
      <c r="H40" s="155"/>
      <c r="I40" s="49"/>
      <c r="J40" s="86"/>
      <c r="K40" s="257"/>
      <c r="L40" s="257"/>
      <c r="M40" s="257"/>
    </row>
    <row r="41" spans="1:13" x14ac:dyDescent="0.2">
      <c r="A41" s="8"/>
      <c r="B41" s="257"/>
      <c r="C41" s="155"/>
      <c r="D41" s="7"/>
      <c r="E41" s="257"/>
      <c r="F41" s="155"/>
      <c r="G41" s="257"/>
      <c r="H41" s="155"/>
      <c r="I41" s="49"/>
      <c r="J41" s="86"/>
      <c r="K41" s="257"/>
      <c r="L41" s="257"/>
      <c r="M41" s="257"/>
    </row>
    <row r="42" spans="1:13" x14ac:dyDescent="0.2">
      <c r="A42" s="8"/>
      <c r="B42" s="257"/>
      <c r="C42" s="155"/>
      <c r="D42" s="7"/>
      <c r="E42" s="257"/>
      <c r="F42" s="155"/>
      <c r="G42" s="257"/>
      <c r="H42" s="155"/>
      <c r="I42" s="49"/>
      <c r="J42" s="86"/>
      <c r="K42" s="257"/>
      <c r="L42" s="257"/>
      <c r="M42" s="257"/>
    </row>
    <row r="43" spans="1:13" x14ac:dyDescent="0.2">
      <c r="A43" s="8"/>
      <c r="B43" s="257"/>
      <c r="C43" s="155"/>
      <c r="D43" s="7"/>
      <c r="E43" s="257"/>
      <c r="F43" s="155"/>
      <c r="G43" s="257"/>
      <c r="H43" s="155"/>
      <c r="I43" s="49"/>
      <c r="J43" s="86"/>
      <c r="K43" s="257"/>
      <c r="L43" s="257"/>
      <c r="M43" s="257"/>
    </row>
    <row r="44" spans="1:13" x14ac:dyDescent="0.2">
      <c r="A44" s="8"/>
      <c r="B44" s="257"/>
      <c r="C44" s="155"/>
      <c r="D44" s="7"/>
      <c r="E44" s="257"/>
      <c r="F44" s="155"/>
      <c r="G44" s="257"/>
      <c r="H44" s="155"/>
      <c r="I44" s="49"/>
      <c r="J44" s="86"/>
      <c r="K44" s="257"/>
      <c r="L44" s="257"/>
      <c r="M44" s="257"/>
    </row>
    <row r="45" spans="1:13" x14ac:dyDescent="0.2">
      <c r="A45" s="8"/>
      <c r="B45" s="257"/>
      <c r="C45" s="155"/>
      <c r="D45" s="7"/>
      <c r="E45" s="257"/>
      <c r="F45" s="155"/>
      <c r="G45" s="257"/>
      <c r="H45" s="155"/>
      <c r="I45" s="49"/>
      <c r="J45" s="86"/>
      <c r="K45" s="257"/>
      <c r="L45" s="257"/>
      <c r="M45" s="257"/>
    </row>
    <row r="46" spans="1:13" x14ac:dyDescent="0.2">
      <c r="A46" s="8"/>
      <c r="B46" s="257"/>
      <c r="C46" s="155"/>
      <c r="D46" s="7"/>
      <c r="E46" s="257"/>
      <c r="F46" s="155"/>
      <c r="G46" s="257"/>
      <c r="H46" s="155"/>
      <c r="I46" s="49"/>
      <c r="J46" s="86"/>
      <c r="K46" s="257"/>
      <c r="L46" s="257"/>
      <c r="M46" s="257"/>
    </row>
    <row r="47" spans="1:13" x14ac:dyDescent="0.2">
      <c r="A47" s="8"/>
      <c r="B47" s="257"/>
      <c r="C47" s="155"/>
      <c r="D47" s="7"/>
      <c r="E47" s="257"/>
      <c r="F47" s="155"/>
      <c r="G47" s="257"/>
      <c r="H47" s="155"/>
      <c r="I47" s="49"/>
      <c r="J47" s="86"/>
      <c r="K47" s="257"/>
      <c r="L47" s="257"/>
      <c r="M47" s="257"/>
    </row>
    <row r="48" spans="1:13" x14ac:dyDescent="0.2">
      <c r="A48" s="8"/>
      <c r="B48" s="257"/>
      <c r="C48" s="155"/>
      <c r="D48" s="7"/>
      <c r="E48" s="257"/>
      <c r="F48" s="155"/>
      <c r="G48" s="257"/>
      <c r="H48" s="155"/>
      <c r="I48" s="49"/>
      <c r="J48" s="86"/>
      <c r="K48" s="257"/>
      <c r="L48" s="257"/>
      <c r="M48" s="257"/>
    </row>
    <row r="49" spans="1:13" x14ac:dyDescent="0.2">
      <c r="A49" s="8"/>
      <c r="B49" s="257"/>
      <c r="C49" s="155"/>
      <c r="D49" s="7"/>
      <c r="E49" s="257"/>
      <c r="F49" s="155"/>
      <c r="G49" s="257"/>
      <c r="H49" s="155"/>
      <c r="I49" s="49"/>
      <c r="J49" s="86"/>
      <c r="K49" s="257"/>
      <c r="L49" s="257"/>
      <c r="M49" s="257"/>
    </row>
    <row r="50" spans="1:13" x14ac:dyDescent="0.2">
      <c r="A50" s="8"/>
      <c r="B50" s="257"/>
      <c r="C50" s="155"/>
      <c r="D50" s="7"/>
      <c r="E50" s="257"/>
      <c r="F50" s="155"/>
      <c r="G50" s="257"/>
      <c r="H50" s="155"/>
      <c r="I50" s="49"/>
      <c r="J50" s="86"/>
      <c r="K50" s="257"/>
      <c r="L50" s="257"/>
      <c r="M50" s="257"/>
    </row>
    <row r="51" spans="1:13" x14ac:dyDescent="0.2">
      <c r="A51" s="8"/>
      <c r="B51" s="257"/>
      <c r="C51" s="155"/>
      <c r="D51" s="7"/>
      <c r="E51" s="257"/>
      <c r="F51" s="155"/>
      <c r="G51" s="257"/>
      <c r="H51" s="155"/>
      <c r="I51" s="49"/>
      <c r="J51" s="86"/>
      <c r="K51" s="257"/>
      <c r="L51" s="257"/>
      <c r="M51" s="257"/>
    </row>
    <row r="52" spans="1:13" x14ac:dyDescent="0.2">
      <c r="A52" s="8"/>
      <c r="B52" s="257"/>
      <c r="C52" s="155"/>
      <c r="D52" s="7"/>
      <c r="E52" s="257"/>
      <c r="F52" s="155"/>
      <c r="G52" s="257"/>
      <c r="H52" s="155"/>
      <c r="I52" s="49"/>
      <c r="J52" s="86"/>
      <c r="K52" s="257"/>
      <c r="L52" s="257"/>
      <c r="M52" s="257"/>
    </row>
    <row r="53" spans="1:13" x14ac:dyDescent="0.2">
      <c r="A53" s="8"/>
      <c r="B53" s="257"/>
      <c r="C53" s="155"/>
      <c r="D53" s="7"/>
      <c r="E53" s="257"/>
      <c r="F53" s="155"/>
      <c r="G53" s="257"/>
      <c r="H53" s="155"/>
      <c r="I53" s="49"/>
      <c r="J53" s="86"/>
      <c r="K53" s="257"/>
      <c r="L53" s="257"/>
      <c r="M53" s="257"/>
    </row>
    <row r="54" spans="1:13" x14ac:dyDescent="0.2">
      <c r="A54" s="8"/>
      <c r="B54" s="257"/>
      <c r="C54" s="155"/>
      <c r="D54" s="7"/>
      <c r="E54" s="257"/>
      <c r="F54" s="155"/>
      <c r="G54" s="257"/>
      <c r="H54" s="155"/>
      <c r="I54" s="49"/>
      <c r="J54" s="86"/>
      <c r="K54" s="257"/>
      <c r="L54" s="257"/>
      <c r="M54" s="257"/>
    </row>
    <row r="55" spans="1:13" x14ac:dyDescent="0.2">
      <c r="A55" s="8"/>
      <c r="B55" s="257"/>
      <c r="C55" s="155"/>
      <c r="D55" s="7"/>
      <c r="E55" s="257"/>
      <c r="F55" s="155"/>
      <c r="G55" s="257"/>
      <c r="H55" s="155"/>
      <c r="I55" s="49"/>
      <c r="J55" s="86"/>
      <c r="K55" s="257"/>
      <c r="L55" s="257"/>
      <c r="M55" s="257"/>
    </row>
    <row r="56" spans="1:13" x14ac:dyDescent="0.2">
      <c r="A56" s="8"/>
      <c r="B56" s="257"/>
      <c r="C56" s="155"/>
      <c r="D56" s="7"/>
      <c r="E56" s="257"/>
      <c r="F56" s="155"/>
      <c r="G56" s="257"/>
      <c r="H56" s="155"/>
      <c r="I56" s="49"/>
      <c r="J56" s="86"/>
      <c r="K56" s="257"/>
      <c r="L56" s="257"/>
      <c r="M56" s="257"/>
    </row>
    <row r="57" spans="1:13" x14ac:dyDescent="0.2">
      <c r="A57" s="8"/>
      <c r="B57" s="257"/>
      <c r="C57" s="155"/>
      <c r="D57" s="7"/>
      <c r="E57" s="257"/>
      <c r="F57" s="155"/>
      <c r="G57" s="257"/>
      <c r="H57" s="155"/>
      <c r="I57" s="49"/>
      <c r="J57" s="86"/>
      <c r="K57" s="257"/>
      <c r="L57" s="257"/>
      <c r="M57" s="257"/>
    </row>
    <row r="58" spans="1:13" x14ac:dyDescent="0.2">
      <c r="A58" s="8"/>
      <c r="B58" s="257"/>
      <c r="C58" s="155"/>
      <c r="D58" s="7"/>
      <c r="E58" s="257"/>
      <c r="F58" s="155"/>
      <c r="G58" s="257"/>
      <c r="H58" s="155"/>
      <c r="I58" s="49"/>
      <c r="J58" s="86"/>
      <c r="K58" s="257"/>
      <c r="L58" s="257"/>
      <c r="M58" s="257"/>
    </row>
    <row r="59" spans="1:13" x14ac:dyDescent="0.2">
      <c r="A59" s="8"/>
      <c r="B59" s="257"/>
      <c r="C59" s="155"/>
      <c r="D59" s="7"/>
      <c r="E59" s="257"/>
      <c r="F59" s="155"/>
      <c r="G59" s="257"/>
      <c r="H59" s="155"/>
      <c r="I59" s="49"/>
      <c r="J59" s="86"/>
      <c r="K59" s="257"/>
      <c r="L59" s="257"/>
      <c r="M59" s="257"/>
    </row>
    <row r="60" spans="1:13" x14ac:dyDescent="0.2">
      <c r="A60" s="8"/>
      <c r="B60" s="257"/>
      <c r="C60" s="155"/>
      <c r="D60" s="7"/>
      <c r="E60" s="257"/>
      <c r="F60" s="155"/>
      <c r="G60" s="257"/>
      <c r="H60" s="155"/>
      <c r="I60" s="49"/>
      <c r="J60" s="86"/>
      <c r="K60" s="257"/>
      <c r="L60" s="257"/>
      <c r="M60" s="257"/>
    </row>
    <row r="61" spans="1:13" x14ac:dyDescent="0.2">
      <c r="A61" s="8"/>
      <c r="B61" s="257"/>
      <c r="C61" s="155"/>
      <c r="D61" s="7"/>
      <c r="E61" s="257"/>
      <c r="F61" s="155"/>
      <c r="G61" s="257"/>
      <c r="H61" s="155"/>
      <c r="I61" s="49"/>
      <c r="J61" s="86"/>
      <c r="K61" s="257"/>
      <c r="L61" s="257"/>
      <c r="M61" s="257"/>
    </row>
    <row r="62" spans="1:13" x14ac:dyDescent="0.2">
      <c r="A62" s="8"/>
      <c r="B62" s="257"/>
      <c r="C62" s="155"/>
      <c r="D62" s="7"/>
      <c r="E62" s="257"/>
      <c r="F62" s="155"/>
      <c r="G62" s="257"/>
      <c r="H62" s="155"/>
      <c r="I62" s="49"/>
      <c r="J62" s="86"/>
      <c r="K62" s="257"/>
      <c r="L62" s="257"/>
      <c r="M62" s="257"/>
    </row>
    <row r="63" spans="1:13" x14ac:dyDescent="0.2">
      <c r="A63" s="8"/>
      <c r="B63" s="257"/>
      <c r="C63" s="155"/>
      <c r="D63" s="7"/>
      <c r="E63" s="257"/>
      <c r="F63" s="155"/>
      <c r="G63" s="257"/>
      <c r="H63" s="155"/>
      <c r="I63" s="49"/>
      <c r="J63" s="86"/>
      <c r="K63" s="257"/>
      <c r="L63" s="257"/>
      <c r="M63" s="257"/>
    </row>
    <row r="64" spans="1:13" x14ac:dyDescent="0.2">
      <c r="A64" s="8"/>
      <c r="B64" s="257"/>
      <c r="C64" s="155"/>
      <c r="D64" s="7"/>
      <c r="E64" s="257"/>
      <c r="F64" s="155"/>
      <c r="G64" s="257"/>
      <c r="H64" s="155"/>
      <c r="I64" s="49"/>
      <c r="J64" s="86"/>
      <c r="K64" s="257"/>
      <c r="L64" s="257"/>
      <c r="M64" s="257"/>
    </row>
    <row r="65" spans="1:13" x14ac:dyDescent="0.2">
      <c r="A65" s="8"/>
      <c r="B65" s="257"/>
      <c r="C65" s="155"/>
      <c r="D65" s="7"/>
      <c r="E65" s="257"/>
      <c r="F65" s="155"/>
      <c r="G65" s="257"/>
      <c r="H65" s="155"/>
      <c r="I65" s="49"/>
      <c r="J65" s="86"/>
      <c r="K65" s="257"/>
      <c r="L65" s="257"/>
      <c r="M65" s="257"/>
    </row>
    <row r="66" spans="1:13" x14ac:dyDescent="0.2">
      <c r="A66" s="8"/>
      <c r="B66" s="257"/>
      <c r="C66" s="155"/>
      <c r="D66" s="7"/>
      <c r="E66" s="257"/>
      <c r="F66" s="155"/>
      <c r="G66" s="257"/>
      <c r="H66" s="155"/>
      <c r="I66" s="49"/>
      <c r="J66" s="86"/>
      <c r="K66" s="257"/>
      <c r="L66" s="257"/>
      <c r="M66" s="257"/>
    </row>
    <row r="67" spans="1:13" x14ac:dyDescent="0.2">
      <c r="A67" s="8"/>
      <c r="B67" s="257"/>
      <c r="C67" s="155"/>
      <c r="D67" s="7"/>
      <c r="E67" s="257"/>
      <c r="F67" s="155"/>
      <c r="G67" s="257"/>
      <c r="H67" s="155"/>
      <c r="I67" s="49"/>
      <c r="J67" s="86"/>
      <c r="K67" s="257"/>
      <c r="L67" s="257"/>
      <c r="M67" s="257"/>
    </row>
    <row r="68" spans="1:13" x14ac:dyDescent="0.2">
      <c r="A68" s="8"/>
      <c r="B68" s="257"/>
      <c r="C68" s="155"/>
      <c r="D68" s="7"/>
      <c r="E68" s="257"/>
      <c r="F68" s="155"/>
      <c r="G68" s="257"/>
      <c r="H68" s="155"/>
      <c r="I68" s="49"/>
      <c r="J68" s="86"/>
      <c r="K68" s="257"/>
      <c r="L68" s="257"/>
      <c r="M68" s="257"/>
    </row>
    <row r="69" spans="1:13" x14ac:dyDescent="0.2">
      <c r="A69" s="8"/>
      <c r="B69" s="257"/>
      <c r="C69" s="155"/>
      <c r="D69" s="7"/>
      <c r="E69" s="257"/>
      <c r="F69" s="155"/>
      <c r="G69" s="257"/>
      <c r="H69" s="155"/>
      <c r="I69" s="49"/>
      <c r="J69" s="86"/>
      <c r="K69" s="257"/>
      <c r="L69" s="257"/>
      <c r="M69" s="257"/>
    </row>
    <row r="70" spans="1:13" x14ac:dyDescent="0.2">
      <c r="A70" s="8"/>
      <c r="B70" s="257"/>
      <c r="C70" s="155"/>
      <c r="D70" s="7"/>
      <c r="E70" s="257"/>
      <c r="F70" s="155"/>
      <c r="G70" s="257"/>
      <c r="H70" s="155"/>
      <c r="I70" s="49"/>
      <c r="J70" s="86"/>
      <c r="K70" s="257"/>
      <c r="L70" s="257"/>
      <c r="M70" s="257"/>
    </row>
    <row r="71" spans="1:13" x14ac:dyDescent="0.2">
      <c r="A71" s="8"/>
      <c r="B71" s="257"/>
      <c r="C71" s="155"/>
      <c r="D71" s="7"/>
      <c r="E71" s="257"/>
      <c r="F71" s="155"/>
      <c r="G71" s="257"/>
      <c r="H71" s="155"/>
      <c r="I71" s="49"/>
      <c r="J71" s="86"/>
      <c r="K71" s="257"/>
      <c r="L71" s="257"/>
      <c r="M71" s="257"/>
    </row>
    <row r="72" spans="1:13" x14ac:dyDescent="0.2">
      <c r="A72" s="8"/>
      <c r="B72" s="257"/>
      <c r="C72" s="155"/>
      <c r="D72" s="7"/>
      <c r="E72" s="257"/>
      <c r="F72" s="155"/>
      <c r="G72" s="257"/>
      <c r="H72" s="155"/>
      <c r="I72" s="49"/>
      <c r="J72" s="86"/>
      <c r="K72" s="257"/>
      <c r="L72" s="257"/>
      <c r="M72" s="257"/>
    </row>
    <row r="73" spans="1:13" x14ac:dyDescent="0.2">
      <c r="A73" s="8"/>
      <c r="B73" s="257"/>
      <c r="C73" s="155"/>
      <c r="D73" s="7"/>
      <c r="E73" s="257"/>
      <c r="F73" s="155"/>
      <c r="G73" s="257"/>
      <c r="H73" s="155"/>
      <c r="I73" s="49"/>
      <c r="J73" s="86"/>
      <c r="K73" s="257"/>
      <c r="L73" s="257"/>
      <c r="M73" s="257"/>
    </row>
    <row r="74" spans="1:13" x14ac:dyDescent="0.2">
      <c r="A74" s="8"/>
      <c r="B74" s="257"/>
      <c r="C74" s="155"/>
      <c r="D74" s="7"/>
      <c r="E74" s="257"/>
      <c r="F74" s="155"/>
      <c r="G74" s="257"/>
      <c r="H74" s="155"/>
      <c r="I74" s="49"/>
      <c r="J74" s="86"/>
      <c r="K74" s="257"/>
      <c r="L74" s="257"/>
      <c r="M74" s="257"/>
    </row>
    <row r="75" spans="1:13" x14ac:dyDescent="0.2">
      <c r="A75" s="8"/>
      <c r="B75" s="257"/>
      <c r="C75" s="155"/>
      <c r="D75" s="7"/>
      <c r="E75" s="257"/>
      <c r="F75" s="155"/>
      <c r="G75" s="257"/>
      <c r="H75" s="155"/>
      <c r="I75" s="49"/>
      <c r="J75" s="86"/>
      <c r="K75" s="257"/>
      <c r="L75" s="257"/>
      <c r="M75" s="257"/>
    </row>
    <row r="76" spans="1:13" x14ac:dyDescent="0.2">
      <c r="A76" s="8"/>
      <c r="B76" s="257"/>
      <c r="C76" s="155"/>
      <c r="D76" s="7"/>
      <c r="E76" s="257"/>
      <c r="F76" s="155"/>
      <c r="G76" s="257"/>
      <c r="H76" s="155"/>
      <c r="I76" s="49"/>
      <c r="J76" s="86"/>
      <c r="K76" s="257"/>
      <c r="L76" s="257"/>
      <c r="M76" s="257"/>
    </row>
    <row r="77" spans="1:13" x14ac:dyDescent="0.2">
      <c r="A77" s="8"/>
      <c r="B77" s="257"/>
      <c r="C77" s="155"/>
      <c r="D77" s="7"/>
      <c r="E77" s="257"/>
      <c r="F77" s="155"/>
      <c r="G77" s="257"/>
      <c r="H77" s="155"/>
      <c r="I77" s="49"/>
      <c r="J77" s="86"/>
      <c r="K77" s="257"/>
      <c r="L77" s="257"/>
      <c r="M77" s="257"/>
    </row>
    <row r="78" spans="1:13" x14ac:dyDescent="0.2">
      <c r="A78" s="8"/>
      <c r="B78" s="257"/>
      <c r="C78" s="155"/>
      <c r="D78" s="7"/>
      <c r="E78" s="257"/>
      <c r="F78" s="155"/>
      <c r="G78" s="257"/>
      <c r="H78" s="155"/>
      <c r="I78" s="49"/>
      <c r="J78" s="86"/>
      <c r="K78" s="257"/>
      <c r="L78" s="257"/>
      <c r="M78" s="257"/>
    </row>
    <row r="79" spans="1:13" x14ac:dyDescent="0.2">
      <c r="A79" s="8"/>
      <c r="B79" s="257"/>
      <c r="C79" s="155"/>
      <c r="D79" s="7"/>
      <c r="E79" s="257"/>
      <c r="F79" s="155"/>
      <c r="G79" s="257"/>
      <c r="H79" s="155"/>
      <c r="I79" s="49"/>
      <c r="J79" s="86"/>
      <c r="K79" s="257"/>
      <c r="L79" s="257"/>
      <c r="M79" s="257"/>
    </row>
    <row r="80" spans="1:13" x14ac:dyDescent="0.2">
      <c r="A80" s="8"/>
      <c r="B80" s="257"/>
      <c r="C80" s="155"/>
      <c r="D80" s="7"/>
      <c r="E80" s="257"/>
      <c r="F80" s="155"/>
      <c r="G80" s="257"/>
      <c r="H80" s="155"/>
      <c r="I80" s="49"/>
      <c r="J80" s="86"/>
      <c r="K80" s="257"/>
      <c r="L80" s="257"/>
      <c r="M80" s="257"/>
    </row>
    <row r="81" spans="1:13" x14ac:dyDescent="0.2">
      <c r="A81" s="8"/>
      <c r="B81" s="257"/>
      <c r="C81" s="155"/>
      <c r="D81" s="7"/>
      <c r="E81" s="257"/>
      <c r="F81" s="155"/>
      <c r="G81" s="257"/>
      <c r="H81" s="155"/>
      <c r="I81" s="49"/>
      <c r="J81" s="86"/>
      <c r="K81" s="257"/>
      <c r="L81" s="257"/>
      <c r="M81" s="257"/>
    </row>
    <row r="82" spans="1:13" x14ac:dyDescent="0.2">
      <c r="A82" s="8"/>
      <c r="B82" s="257"/>
      <c r="C82" s="155"/>
      <c r="D82" s="7"/>
      <c r="E82" s="257"/>
      <c r="F82" s="155"/>
      <c r="G82" s="257"/>
      <c r="H82" s="155"/>
      <c r="I82" s="49"/>
      <c r="J82" s="86"/>
      <c r="K82" s="257"/>
      <c r="L82" s="257"/>
      <c r="M82" s="257"/>
    </row>
    <row r="83" spans="1:13" x14ac:dyDescent="0.2">
      <c r="A83" s="8"/>
      <c r="B83" s="257"/>
      <c r="C83" s="155"/>
      <c r="D83" s="7"/>
      <c r="E83" s="257"/>
      <c r="F83" s="155"/>
      <c r="G83" s="257"/>
      <c r="H83" s="155"/>
      <c r="I83" s="49"/>
      <c r="J83" s="86"/>
      <c r="K83" s="257"/>
      <c r="L83" s="257"/>
      <c r="M83" s="257"/>
    </row>
    <row r="84" spans="1:13" x14ac:dyDescent="0.2">
      <c r="A84" s="8"/>
      <c r="B84" s="257"/>
      <c r="C84" s="155"/>
      <c r="D84" s="7"/>
      <c r="E84" s="257"/>
      <c r="F84" s="155"/>
      <c r="G84" s="257"/>
      <c r="H84" s="155"/>
      <c r="I84" s="49"/>
      <c r="J84" s="86"/>
      <c r="K84" s="257"/>
      <c r="L84" s="257"/>
      <c r="M84" s="257"/>
    </row>
    <row r="85" spans="1:13" x14ac:dyDescent="0.2">
      <c r="A85" s="8"/>
      <c r="B85" s="257"/>
      <c r="C85" s="155"/>
      <c r="D85" s="7"/>
      <c r="E85" s="257"/>
      <c r="F85" s="155"/>
      <c r="G85" s="257"/>
      <c r="H85" s="155"/>
      <c r="I85" s="49"/>
      <c r="J85" s="86"/>
      <c r="K85" s="257"/>
      <c r="L85" s="257"/>
      <c r="M85" s="257"/>
    </row>
    <row r="86" spans="1:13" x14ac:dyDescent="0.2">
      <c r="A86" s="8"/>
      <c r="B86" s="257"/>
      <c r="C86" s="155"/>
      <c r="D86" s="7"/>
      <c r="E86" s="257"/>
      <c r="F86" s="155"/>
      <c r="G86" s="257"/>
      <c r="H86" s="155"/>
      <c r="I86" s="49"/>
      <c r="J86" s="86"/>
      <c r="K86" s="257"/>
      <c r="L86" s="257"/>
      <c r="M86" s="257"/>
    </row>
    <row r="87" spans="1:13" x14ac:dyDescent="0.2">
      <c r="A87" s="8"/>
      <c r="B87" s="257"/>
      <c r="C87" s="155"/>
      <c r="D87" s="7"/>
      <c r="E87" s="257"/>
      <c r="F87" s="155"/>
      <c r="G87" s="257"/>
      <c r="H87" s="155"/>
      <c r="I87" s="49"/>
      <c r="J87" s="86"/>
      <c r="K87" s="257"/>
      <c r="L87" s="257"/>
      <c r="M87" s="257"/>
    </row>
    <row r="88" spans="1:13" x14ac:dyDescent="0.2">
      <c r="A88" s="8"/>
      <c r="B88" s="257"/>
      <c r="C88" s="155"/>
      <c r="D88" s="7"/>
      <c r="E88" s="257"/>
      <c r="F88" s="155"/>
      <c r="G88" s="257"/>
      <c r="H88" s="155"/>
      <c r="I88" s="49"/>
      <c r="J88" s="86"/>
      <c r="K88" s="257"/>
      <c r="L88" s="257"/>
      <c r="M88" s="257"/>
    </row>
    <row r="89" spans="1:13" x14ac:dyDescent="0.2">
      <c r="A89" s="8"/>
      <c r="B89" s="257"/>
      <c r="C89" s="155"/>
      <c r="D89" s="7"/>
      <c r="E89" s="257"/>
      <c r="F89" s="155"/>
      <c r="G89" s="257"/>
      <c r="H89" s="155"/>
      <c r="I89" s="49"/>
      <c r="J89" s="86"/>
      <c r="K89" s="257"/>
      <c r="L89" s="257"/>
      <c r="M89" s="257"/>
    </row>
    <row r="90" spans="1:13" x14ac:dyDescent="0.2">
      <c r="A90" s="8"/>
      <c r="B90" s="257"/>
      <c r="C90" s="155"/>
      <c r="D90" s="7"/>
      <c r="E90" s="257"/>
      <c r="F90" s="155"/>
      <c r="G90" s="257"/>
      <c r="H90" s="155"/>
      <c r="I90" s="49"/>
      <c r="J90" s="86"/>
      <c r="K90" s="257"/>
      <c r="L90" s="257"/>
      <c r="M90" s="257"/>
    </row>
    <row r="91" spans="1:13" x14ac:dyDescent="0.2">
      <c r="A91" s="8"/>
      <c r="B91" s="257"/>
      <c r="C91" s="155"/>
      <c r="D91" s="7"/>
      <c r="E91" s="257"/>
      <c r="F91" s="155"/>
      <c r="G91" s="257"/>
      <c r="H91" s="155"/>
      <c r="I91" s="49"/>
      <c r="J91" s="86"/>
      <c r="K91" s="257"/>
      <c r="L91" s="257"/>
      <c r="M91" s="257"/>
    </row>
    <row r="92" spans="1:13" x14ac:dyDescent="0.2">
      <c r="A92" s="8"/>
      <c r="B92" s="257"/>
      <c r="C92" s="155"/>
      <c r="D92" s="7"/>
      <c r="E92" s="257"/>
      <c r="F92" s="155"/>
      <c r="G92" s="257"/>
      <c r="H92" s="155"/>
      <c r="I92" s="49"/>
      <c r="J92" s="86"/>
      <c r="K92" s="257"/>
      <c r="L92" s="257"/>
      <c r="M92" s="257"/>
    </row>
    <row r="93" spans="1:13" x14ac:dyDescent="0.2">
      <c r="A93" s="8"/>
      <c r="B93" s="257"/>
      <c r="C93" s="155"/>
      <c r="D93" s="7"/>
      <c r="E93" s="257"/>
      <c r="F93" s="155"/>
      <c r="G93" s="257"/>
      <c r="H93" s="155"/>
      <c r="I93" s="49"/>
      <c r="J93" s="86"/>
      <c r="K93" s="257"/>
      <c r="L93" s="257"/>
      <c r="M93" s="257"/>
    </row>
    <row r="94" spans="1:13" x14ac:dyDescent="0.2">
      <c r="A94" s="8"/>
      <c r="B94" s="257"/>
      <c r="C94" s="155"/>
      <c r="D94" s="7"/>
      <c r="E94" s="257"/>
      <c r="F94" s="155"/>
      <c r="G94" s="257"/>
      <c r="H94" s="155"/>
      <c r="I94" s="49"/>
      <c r="J94" s="86"/>
      <c r="K94" s="257"/>
      <c r="L94" s="257"/>
      <c r="M94" s="257"/>
    </row>
    <row r="95" spans="1:13" x14ac:dyDescent="0.2">
      <c r="A95" s="8"/>
      <c r="B95" s="257"/>
      <c r="C95" s="155"/>
      <c r="D95" s="7"/>
      <c r="E95" s="257"/>
      <c r="F95" s="155"/>
      <c r="G95" s="257"/>
      <c r="H95" s="155"/>
      <c r="I95" s="49"/>
      <c r="J95" s="86"/>
      <c r="K95" s="257"/>
      <c r="L95" s="257"/>
      <c r="M95" s="257"/>
    </row>
    <row r="96" spans="1:13" x14ac:dyDescent="0.2">
      <c r="A96" s="8"/>
      <c r="B96" s="257"/>
      <c r="C96" s="155"/>
      <c r="D96" s="7"/>
      <c r="E96" s="257"/>
      <c r="F96" s="155"/>
      <c r="G96" s="257"/>
      <c r="H96" s="155"/>
      <c r="I96" s="49"/>
      <c r="J96" s="86"/>
      <c r="K96" s="257"/>
      <c r="L96" s="257"/>
      <c r="M96" s="257"/>
    </row>
    <row r="97" spans="1:13" x14ac:dyDescent="0.2">
      <c r="A97" s="8"/>
      <c r="B97" s="257"/>
      <c r="C97" s="155"/>
      <c r="D97" s="7"/>
      <c r="E97" s="257"/>
      <c r="F97" s="155"/>
      <c r="G97" s="257"/>
      <c r="H97" s="155"/>
      <c r="I97" s="49"/>
      <c r="J97" s="86"/>
      <c r="K97" s="257"/>
      <c r="L97" s="257"/>
      <c r="M97" s="257"/>
    </row>
    <row r="98" spans="1:13" x14ac:dyDescent="0.2">
      <c r="A98" s="8"/>
      <c r="B98" s="257"/>
      <c r="C98" s="155"/>
      <c r="D98" s="7"/>
      <c r="E98" s="257"/>
      <c r="F98" s="155"/>
      <c r="G98" s="257"/>
      <c r="H98" s="155"/>
      <c r="I98" s="49"/>
      <c r="J98" s="86"/>
      <c r="K98" s="257"/>
      <c r="L98" s="257"/>
      <c r="M98" s="257"/>
    </row>
    <row r="99" spans="1:13" x14ac:dyDescent="0.2">
      <c r="A99" s="8"/>
      <c r="B99" s="257"/>
      <c r="C99" s="155"/>
      <c r="D99" s="7"/>
      <c r="E99" s="257"/>
      <c r="F99" s="155"/>
      <c r="G99" s="257"/>
      <c r="H99" s="155"/>
      <c r="I99" s="49"/>
      <c r="J99" s="86"/>
      <c r="K99" s="257"/>
      <c r="L99" s="257"/>
      <c r="M99" s="257"/>
    </row>
    <row r="100" spans="1:13" x14ac:dyDescent="0.2">
      <c r="A100" s="8"/>
      <c r="B100" s="257"/>
      <c r="C100" s="155"/>
      <c r="D100" s="7"/>
      <c r="E100" s="257"/>
      <c r="F100" s="155"/>
      <c r="G100" s="257"/>
      <c r="H100" s="155"/>
      <c r="I100" s="49"/>
      <c r="J100" s="86"/>
      <c r="K100" s="257"/>
      <c r="L100" s="257"/>
      <c r="M100" s="257"/>
    </row>
    <row r="101" spans="1:13" x14ac:dyDescent="0.2">
      <c r="A101" s="8"/>
      <c r="B101" s="257"/>
      <c r="C101" s="155"/>
      <c r="D101" s="7"/>
      <c r="E101" s="257"/>
      <c r="F101" s="155"/>
      <c r="G101" s="257"/>
      <c r="H101" s="155"/>
      <c r="I101" s="49"/>
      <c r="J101" s="86"/>
      <c r="K101" s="257"/>
      <c r="L101" s="257"/>
      <c r="M101" s="257"/>
    </row>
    <row r="102" spans="1:13" x14ac:dyDescent="0.2">
      <c r="A102" s="8"/>
      <c r="B102" s="257"/>
      <c r="C102" s="155"/>
      <c r="D102" s="7"/>
      <c r="E102" s="257"/>
      <c r="F102" s="155"/>
      <c r="G102" s="257"/>
      <c r="H102" s="155"/>
      <c r="I102" s="49"/>
      <c r="J102" s="86"/>
      <c r="K102" s="257"/>
      <c r="L102" s="257"/>
      <c r="M102" s="257"/>
    </row>
    <row r="103" spans="1:13" x14ac:dyDescent="0.2">
      <c r="A103" s="8"/>
      <c r="B103" s="257"/>
      <c r="C103" s="155"/>
      <c r="D103" s="7"/>
      <c r="E103" s="257"/>
      <c r="F103" s="155"/>
      <c r="G103" s="257"/>
      <c r="H103" s="155"/>
      <c r="I103" s="49"/>
      <c r="J103" s="86"/>
      <c r="K103" s="257"/>
      <c r="L103" s="257"/>
      <c r="M103" s="257"/>
    </row>
    <row r="104" spans="1:13" x14ac:dyDescent="0.2">
      <c r="A104" s="8"/>
      <c r="B104" s="257"/>
      <c r="C104" s="155"/>
      <c r="D104" s="7"/>
      <c r="E104" s="257"/>
      <c r="F104" s="155"/>
      <c r="G104" s="257"/>
      <c r="H104" s="155"/>
      <c r="I104" s="49"/>
      <c r="J104" s="86"/>
      <c r="K104" s="257"/>
      <c r="L104" s="257"/>
      <c r="M104" s="257"/>
    </row>
    <row r="105" spans="1:13" x14ac:dyDescent="0.2">
      <c r="A105" s="8"/>
      <c r="B105" s="257"/>
      <c r="C105" s="155"/>
      <c r="D105" s="7"/>
      <c r="E105" s="257"/>
      <c r="F105" s="155"/>
      <c r="G105" s="257"/>
      <c r="H105" s="155"/>
      <c r="I105" s="49"/>
      <c r="J105" s="86"/>
      <c r="K105" s="257"/>
      <c r="L105" s="257"/>
      <c r="M105" s="257"/>
    </row>
    <row r="106" spans="1:13" x14ac:dyDescent="0.2">
      <c r="A106" s="8"/>
      <c r="B106" s="257"/>
      <c r="C106" s="155"/>
      <c r="D106" s="7"/>
      <c r="E106" s="257"/>
      <c r="F106" s="155"/>
      <c r="G106" s="257"/>
      <c r="H106" s="155"/>
      <c r="I106" s="49"/>
      <c r="J106" s="86"/>
      <c r="K106" s="257"/>
      <c r="L106" s="257"/>
      <c r="M106" s="257"/>
    </row>
    <row r="107" spans="1:13" x14ac:dyDescent="0.2">
      <c r="A107" s="8"/>
      <c r="B107" s="257"/>
      <c r="C107" s="155"/>
      <c r="D107" s="7"/>
      <c r="E107" s="257"/>
      <c r="F107" s="155"/>
      <c r="G107" s="257"/>
      <c r="H107" s="155"/>
      <c r="I107" s="49"/>
      <c r="J107" s="86"/>
      <c r="K107" s="257"/>
      <c r="L107" s="257"/>
      <c r="M107" s="257"/>
    </row>
    <row r="108" spans="1:13" x14ac:dyDescent="0.2">
      <c r="A108" s="8"/>
      <c r="B108" s="257"/>
      <c r="C108" s="155"/>
      <c r="D108" s="7"/>
      <c r="E108" s="257"/>
      <c r="F108" s="155"/>
      <c r="G108" s="257"/>
      <c r="H108" s="155"/>
      <c r="I108" s="49"/>
      <c r="J108" s="86"/>
      <c r="K108" s="257"/>
      <c r="L108" s="257"/>
      <c r="M108" s="257"/>
    </row>
    <row r="109" spans="1:13" x14ac:dyDescent="0.2">
      <c r="A109" s="8"/>
      <c r="B109" s="257"/>
      <c r="C109" s="155"/>
      <c r="D109" s="7"/>
      <c r="E109" s="257"/>
      <c r="F109" s="155"/>
      <c r="G109" s="257"/>
      <c r="H109" s="155"/>
      <c r="I109" s="49"/>
      <c r="J109" s="86"/>
      <c r="K109" s="257"/>
      <c r="L109" s="257"/>
      <c r="M109" s="257"/>
    </row>
    <row r="110" spans="1:13" x14ac:dyDescent="0.2">
      <c r="A110" s="8"/>
      <c r="B110" s="257"/>
      <c r="C110" s="155"/>
      <c r="D110" s="7"/>
      <c r="E110" s="257"/>
      <c r="F110" s="155"/>
      <c r="G110" s="257"/>
      <c r="H110" s="155"/>
      <c r="I110" s="49"/>
      <c r="J110" s="86"/>
      <c r="K110" s="257"/>
      <c r="L110" s="257"/>
      <c r="M110" s="257"/>
    </row>
    <row r="111" spans="1:13" x14ac:dyDescent="0.2">
      <c r="A111" s="8"/>
      <c r="B111" s="257"/>
      <c r="C111" s="155"/>
      <c r="D111" s="7"/>
      <c r="E111" s="257"/>
      <c r="F111" s="155"/>
      <c r="G111" s="257"/>
      <c r="H111" s="155"/>
      <c r="I111" s="49"/>
      <c r="J111" s="86"/>
      <c r="K111" s="257"/>
      <c r="L111" s="257"/>
      <c r="M111" s="257"/>
    </row>
    <row r="112" spans="1:13" x14ac:dyDescent="0.2">
      <c r="A112" s="8"/>
      <c r="B112" s="257"/>
      <c r="C112" s="155"/>
      <c r="D112" s="7"/>
      <c r="E112" s="257"/>
      <c r="F112" s="155"/>
      <c r="G112" s="257"/>
      <c r="H112" s="155"/>
      <c r="I112" s="49"/>
      <c r="J112" s="86"/>
      <c r="K112" s="257"/>
      <c r="L112" s="257"/>
      <c r="M112" s="257"/>
    </row>
    <row r="113" spans="1:13" x14ac:dyDescent="0.2">
      <c r="A113" s="8"/>
      <c r="B113" s="257"/>
      <c r="C113" s="155"/>
      <c r="D113" s="7"/>
      <c r="E113" s="257"/>
      <c r="F113" s="155"/>
      <c r="G113" s="257"/>
      <c r="H113" s="155"/>
      <c r="I113" s="49"/>
      <c r="J113" s="86"/>
      <c r="K113" s="257"/>
      <c r="L113" s="257"/>
      <c r="M113" s="257"/>
    </row>
    <row r="114" spans="1:13" x14ac:dyDescent="0.2">
      <c r="A114" s="8"/>
      <c r="B114" s="257"/>
      <c r="C114" s="155"/>
      <c r="D114" s="7"/>
      <c r="E114" s="257"/>
      <c r="F114" s="155"/>
      <c r="G114" s="257"/>
      <c r="H114" s="155"/>
      <c r="I114" s="49"/>
      <c r="J114" s="86"/>
      <c r="K114" s="257"/>
      <c r="L114" s="257"/>
      <c r="M114" s="257"/>
    </row>
    <row r="115" spans="1:13" x14ac:dyDescent="0.2">
      <c r="A115" s="8"/>
      <c r="B115" s="257"/>
      <c r="C115" s="155"/>
      <c r="D115" s="7"/>
      <c r="E115" s="257"/>
      <c r="F115" s="155"/>
      <c r="G115" s="257"/>
      <c r="H115" s="155"/>
      <c r="I115" s="49"/>
      <c r="J115" s="86"/>
      <c r="K115" s="257"/>
      <c r="L115" s="257"/>
      <c r="M115" s="257"/>
    </row>
    <row r="116" spans="1:13" x14ac:dyDescent="0.2">
      <c r="A116" s="8"/>
      <c r="B116" s="257"/>
      <c r="C116" s="155"/>
      <c r="D116" s="7"/>
      <c r="E116" s="257"/>
      <c r="F116" s="155"/>
      <c r="G116" s="257"/>
      <c r="H116" s="155"/>
      <c r="I116" s="49"/>
      <c r="J116" s="86"/>
      <c r="K116" s="257"/>
      <c r="L116" s="257"/>
      <c r="M116" s="257"/>
    </row>
    <row r="117" spans="1:13" x14ac:dyDescent="0.2">
      <c r="A117" s="8"/>
      <c r="B117" s="257"/>
      <c r="C117" s="155"/>
      <c r="D117" s="7"/>
      <c r="E117" s="257"/>
      <c r="F117" s="155"/>
      <c r="G117" s="257"/>
      <c r="H117" s="155"/>
      <c r="I117" s="49"/>
      <c r="J117" s="86"/>
      <c r="K117" s="257"/>
      <c r="L117" s="257"/>
      <c r="M117" s="257"/>
    </row>
    <row r="118" spans="1:13" x14ac:dyDescent="0.2">
      <c r="A118" s="8"/>
      <c r="B118" s="257"/>
      <c r="C118" s="155"/>
      <c r="D118" s="7"/>
      <c r="E118" s="257"/>
      <c r="F118" s="155"/>
      <c r="G118" s="257"/>
      <c r="H118" s="155"/>
      <c r="I118" s="49"/>
      <c r="J118" s="86"/>
      <c r="K118" s="257"/>
      <c r="L118" s="257"/>
      <c r="M118" s="257"/>
    </row>
    <row r="119" spans="1:13" x14ac:dyDescent="0.2">
      <c r="A119" s="8"/>
      <c r="B119" s="257"/>
      <c r="C119" s="155"/>
      <c r="D119" s="7"/>
      <c r="E119" s="257"/>
      <c r="F119" s="155"/>
      <c r="G119" s="257"/>
      <c r="H119" s="155"/>
      <c r="I119" s="49"/>
      <c r="J119" s="86"/>
      <c r="K119" s="257"/>
      <c r="L119" s="257"/>
      <c r="M119" s="257"/>
    </row>
    <row r="120" spans="1:13" x14ac:dyDescent="0.2">
      <c r="A120" s="8"/>
      <c r="B120" s="257"/>
      <c r="C120" s="155"/>
      <c r="D120" s="7"/>
      <c r="E120" s="257"/>
      <c r="F120" s="155"/>
      <c r="G120" s="257"/>
      <c r="H120" s="155"/>
      <c r="I120" s="49"/>
      <c r="J120" s="86"/>
      <c r="K120" s="257"/>
      <c r="L120" s="257"/>
      <c r="M120" s="257"/>
    </row>
    <row r="121" spans="1:13" x14ac:dyDescent="0.2">
      <c r="A121" s="8"/>
      <c r="B121" s="257"/>
      <c r="C121" s="155"/>
      <c r="D121" s="7"/>
      <c r="E121" s="257"/>
      <c r="F121" s="155"/>
      <c r="G121" s="257"/>
      <c r="H121" s="155"/>
      <c r="I121" s="49"/>
      <c r="J121" s="86"/>
      <c r="K121" s="257"/>
      <c r="L121" s="257"/>
      <c r="M121" s="257"/>
    </row>
    <row r="122" spans="1:13" x14ac:dyDescent="0.2">
      <c r="A122" s="8"/>
      <c r="B122" s="257"/>
      <c r="C122" s="155"/>
      <c r="D122" s="7"/>
      <c r="E122" s="257"/>
      <c r="F122" s="155"/>
      <c r="G122" s="257"/>
      <c r="H122" s="155"/>
      <c r="I122" s="49"/>
      <c r="J122" s="86"/>
      <c r="K122" s="257"/>
      <c r="L122" s="257"/>
      <c r="M122" s="257"/>
    </row>
    <row r="123" spans="1:13" x14ac:dyDescent="0.2">
      <c r="A123" s="8"/>
      <c r="B123" s="257"/>
      <c r="C123" s="155"/>
      <c r="D123" s="7"/>
      <c r="E123" s="257"/>
      <c r="F123" s="155"/>
      <c r="G123" s="257"/>
      <c r="H123" s="155"/>
      <c r="I123" s="49"/>
      <c r="J123" s="86"/>
      <c r="K123" s="257"/>
      <c r="L123" s="257"/>
      <c r="M123" s="257"/>
    </row>
    <row r="124" spans="1:13" x14ac:dyDescent="0.2">
      <c r="A124" s="8"/>
      <c r="B124" s="257"/>
      <c r="C124" s="155"/>
      <c r="D124" s="7"/>
      <c r="E124" s="257"/>
      <c r="F124" s="155"/>
      <c r="G124" s="257"/>
      <c r="H124" s="155"/>
      <c r="I124" s="49"/>
      <c r="J124" s="86"/>
      <c r="K124" s="257"/>
      <c r="L124" s="257"/>
      <c r="M124" s="257"/>
    </row>
    <row r="125" spans="1:13" x14ac:dyDescent="0.2">
      <c r="A125" s="8"/>
      <c r="B125" s="257"/>
      <c r="C125" s="155"/>
      <c r="D125" s="7"/>
      <c r="E125" s="257"/>
      <c r="F125" s="155"/>
      <c r="G125" s="257"/>
      <c r="H125" s="155"/>
      <c r="I125" s="49"/>
      <c r="J125" s="86"/>
      <c r="K125" s="257"/>
      <c r="L125" s="257"/>
      <c r="M125" s="257"/>
    </row>
    <row r="126" spans="1:13" x14ac:dyDescent="0.2">
      <c r="A126" s="8"/>
      <c r="B126" s="257"/>
      <c r="C126" s="155"/>
      <c r="D126" s="7"/>
      <c r="E126" s="257"/>
      <c r="F126" s="155"/>
      <c r="G126" s="257"/>
      <c r="H126" s="155"/>
      <c r="I126" s="49"/>
      <c r="J126" s="86"/>
      <c r="K126" s="257"/>
      <c r="L126" s="257"/>
      <c r="M126" s="257"/>
    </row>
    <row r="127" spans="1:13" x14ac:dyDescent="0.2">
      <c r="A127" s="8"/>
      <c r="B127" s="257"/>
      <c r="C127" s="155"/>
      <c r="D127" s="7"/>
      <c r="E127" s="257"/>
      <c r="F127" s="155"/>
      <c r="G127" s="257"/>
      <c r="H127" s="155"/>
      <c r="I127" s="49"/>
      <c r="J127" s="86"/>
      <c r="K127" s="257"/>
      <c r="L127" s="257"/>
      <c r="M127" s="257"/>
    </row>
    <row r="128" spans="1:13" x14ac:dyDescent="0.2">
      <c r="A128" s="8"/>
      <c r="B128" s="257"/>
      <c r="C128" s="155"/>
      <c r="D128" s="7"/>
      <c r="E128" s="257"/>
      <c r="F128" s="155"/>
      <c r="G128" s="257"/>
      <c r="H128" s="155"/>
      <c r="I128" s="49"/>
      <c r="J128" s="86"/>
      <c r="K128" s="257"/>
      <c r="L128" s="257"/>
      <c r="M128" s="257"/>
    </row>
    <row r="129" spans="1:13" x14ac:dyDescent="0.2">
      <c r="A129" s="8"/>
      <c r="B129" s="257"/>
      <c r="C129" s="155"/>
      <c r="D129" s="7"/>
      <c r="E129" s="257"/>
      <c r="F129" s="155"/>
      <c r="G129" s="257"/>
      <c r="H129" s="155"/>
      <c r="I129" s="49"/>
      <c r="J129" s="86"/>
      <c r="K129" s="257"/>
      <c r="L129" s="257"/>
      <c r="M129" s="257"/>
    </row>
    <row r="130" spans="1:13" x14ac:dyDescent="0.2">
      <c r="A130" s="8"/>
      <c r="B130" s="257"/>
      <c r="C130" s="155"/>
      <c r="D130" s="7"/>
      <c r="E130" s="257"/>
      <c r="F130" s="155"/>
      <c r="G130" s="257"/>
      <c r="H130" s="155"/>
      <c r="I130" s="49"/>
      <c r="J130" s="86"/>
      <c r="K130" s="257"/>
      <c r="L130" s="257"/>
      <c r="M130" s="257"/>
    </row>
    <row r="131" spans="1:13" x14ac:dyDescent="0.2">
      <c r="A131" s="8"/>
      <c r="B131" s="257"/>
      <c r="C131" s="155"/>
      <c r="D131" s="7"/>
      <c r="E131" s="257"/>
      <c r="F131" s="155"/>
      <c r="G131" s="257"/>
      <c r="H131" s="155"/>
      <c r="I131" s="49"/>
      <c r="J131" s="86"/>
      <c r="K131" s="257"/>
      <c r="L131" s="257"/>
      <c r="M131" s="257"/>
    </row>
    <row r="132" spans="1:13" x14ac:dyDescent="0.2">
      <c r="A132" s="8"/>
      <c r="B132" s="257"/>
      <c r="C132" s="155"/>
      <c r="D132" s="7"/>
      <c r="E132" s="257"/>
      <c r="F132" s="155"/>
      <c r="G132" s="257"/>
      <c r="H132" s="155"/>
      <c r="I132" s="49"/>
      <c r="J132" s="86"/>
      <c r="K132" s="257"/>
      <c r="L132" s="257"/>
      <c r="M132" s="257"/>
    </row>
    <row r="133" spans="1:13" x14ac:dyDescent="0.2">
      <c r="A133" s="8"/>
      <c r="B133" s="257"/>
      <c r="C133" s="155"/>
      <c r="D133" s="7"/>
      <c r="E133" s="257"/>
      <c r="F133" s="155"/>
      <c r="G133" s="257"/>
      <c r="H133" s="155"/>
      <c r="I133" s="49"/>
      <c r="J133" s="86"/>
      <c r="K133" s="257"/>
      <c r="L133" s="257"/>
      <c r="M133" s="257"/>
    </row>
    <row r="134" spans="1:13" x14ac:dyDescent="0.2">
      <c r="A134" s="8"/>
      <c r="B134" s="257"/>
      <c r="C134" s="155"/>
      <c r="D134" s="7"/>
      <c r="E134" s="257"/>
      <c r="F134" s="155"/>
      <c r="G134" s="257"/>
      <c r="H134" s="155"/>
      <c r="I134" s="49"/>
      <c r="J134" s="86"/>
      <c r="K134" s="257"/>
      <c r="L134" s="257"/>
      <c r="M134" s="257"/>
    </row>
    <row r="135" spans="1:13" x14ac:dyDescent="0.2">
      <c r="A135" s="8"/>
      <c r="B135" s="257"/>
      <c r="C135" s="155"/>
      <c r="D135" s="7"/>
      <c r="E135" s="257"/>
      <c r="F135" s="155"/>
      <c r="G135" s="257"/>
      <c r="H135" s="155"/>
      <c r="I135" s="49"/>
      <c r="J135" s="86"/>
      <c r="K135" s="257"/>
      <c r="L135" s="257"/>
      <c r="M135" s="257"/>
    </row>
    <row r="136" spans="1:13" x14ac:dyDescent="0.2">
      <c r="A136" s="8"/>
      <c r="B136" s="257"/>
      <c r="C136" s="155"/>
      <c r="D136" s="7"/>
      <c r="E136" s="257"/>
      <c r="F136" s="155"/>
      <c r="G136" s="257"/>
      <c r="H136" s="155"/>
      <c r="I136" s="49"/>
      <c r="J136" s="86"/>
      <c r="K136" s="257"/>
      <c r="L136" s="257"/>
      <c r="M136" s="257"/>
    </row>
    <row r="137" spans="1:13" x14ac:dyDescent="0.2">
      <c r="A137" s="8"/>
      <c r="B137" s="257"/>
      <c r="C137" s="155"/>
      <c r="D137" s="7"/>
      <c r="E137" s="257"/>
      <c r="F137" s="155"/>
      <c r="G137" s="257"/>
      <c r="H137" s="155"/>
      <c r="I137" s="49"/>
      <c r="J137" s="86"/>
      <c r="K137" s="257"/>
      <c r="L137" s="257"/>
      <c r="M137" s="257"/>
    </row>
    <row r="138" spans="1:13" x14ac:dyDescent="0.2">
      <c r="A138" s="8"/>
      <c r="B138" s="257"/>
      <c r="C138" s="155"/>
      <c r="D138" s="7"/>
      <c r="E138" s="257"/>
      <c r="F138" s="155"/>
      <c r="G138" s="257"/>
      <c r="H138" s="155"/>
      <c r="I138" s="49"/>
      <c r="J138" s="86"/>
      <c r="K138" s="257"/>
      <c r="L138" s="257"/>
      <c r="M138" s="257"/>
    </row>
    <row r="139" spans="1:13" x14ac:dyDescent="0.2">
      <c r="A139" s="8"/>
      <c r="B139" s="257"/>
      <c r="C139" s="155"/>
      <c r="D139" s="7"/>
      <c r="E139" s="257"/>
      <c r="F139" s="155"/>
      <c r="G139" s="257"/>
      <c r="H139" s="155"/>
      <c r="I139" s="49"/>
      <c r="J139" s="86"/>
      <c r="K139" s="257"/>
      <c r="L139" s="257"/>
      <c r="M139" s="257"/>
    </row>
    <row r="140" spans="1:13" x14ac:dyDescent="0.2">
      <c r="A140" s="8"/>
      <c r="B140" s="257"/>
      <c r="C140" s="155"/>
      <c r="D140" s="7"/>
      <c r="E140" s="257"/>
      <c r="F140" s="155"/>
      <c r="G140" s="257"/>
      <c r="H140" s="155"/>
      <c r="I140" s="49"/>
      <c r="J140" s="86"/>
      <c r="K140" s="257"/>
      <c r="L140" s="257"/>
      <c r="M140" s="257"/>
    </row>
    <row r="141" spans="1:13" x14ac:dyDescent="0.2">
      <c r="A141" s="8"/>
      <c r="B141" s="257"/>
      <c r="C141" s="155"/>
      <c r="D141" s="7"/>
      <c r="E141" s="257"/>
      <c r="F141" s="155"/>
      <c r="G141" s="257"/>
      <c r="H141" s="155"/>
      <c r="I141" s="49"/>
      <c r="J141" s="86"/>
      <c r="K141" s="257"/>
      <c r="L141" s="257"/>
      <c r="M141" s="257"/>
    </row>
    <row r="142" spans="1:13" x14ac:dyDescent="0.2">
      <c r="A142" s="8"/>
      <c r="B142" s="257"/>
      <c r="C142" s="155"/>
      <c r="D142" s="7"/>
      <c r="E142" s="257"/>
      <c r="F142" s="155"/>
      <c r="G142" s="257"/>
      <c r="H142" s="155"/>
      <c r="I142" s="49"/>
      <c r="J142" s="86"/>
      <c r="K142" s="257"/>
      <c r="L142" s="257"/>
      <c r="M142" s="257"/>
    </row>
    <row r="143" spans="1:13" x14ac:dyDescent="0.2">
      <c r="A143" s="8"/>
      <c r="B143" s="257"/>
      <c r="C143" s="155"/>
      <c r="D143" s="7"/>
      <c r="E143" s="257"/>
      <c r="F143" s="155"/>
      <c r="G143" s="257"/>
      <c r="H143" s="155"/>
      <c r="I143" s="49"/>
      <c r="J143" s="86"/>
      <c r="K143" s="257"/>
      <c r="L143" s="257"/>
      <c r="M143" s="257"/>
    </row>
    <row r="144" spans="1:13" x14ac:dyDescent="0.2">
      <c r="A144" s="8"/>
      <c r="B144" s="257"/>
      <c r="C144" s="155"/>
      <c r="D144" s="7"/>
      <c r="E144" s="257"/>
      <c r="F144" s="155"/>
      <c r="G144" s="257"/>
      <c r="H144" s="155"/>
      <c r="I144" s="49"/>
      <c r="J144" s="86"/>
      <c r="K144" s="257"/>
      <c r="L144" s="257"/>
      <c r="M144" s="257"/>
    </row>
    <row r="145" spans="1:13" x14ac:dyDescent="0.2">
      <c r="A145" s="8"/>
      <c r="B145" s="257"/>
      <c r="C145" s="155"/>
      <c r="D145" s="7"/>
      <c r="E145" s="257"/>
      <c r="F145" s="155"/>
      <c r="G145" s="257"/>
      <c r="H145" s="155"/>
      <c r="I145" s="49"/>
      <c r="J145" s="86"/>
      <c r="K145" s="257"/>
      <c r="L145" s="257"/>
      <c r="M145" s="257"/>
    </row>
    <row r="146" spans="1:13" x14ac:dyDescent="0.2">
      <c r="A146" s="8"/>
      <c r="B146" s="257"/>
      <c r="C146" s="155"/>
      <c r="D146" s="7"/>
      <c r="E146" s="257"/>
      <c r="F146" s="155"/>
      <c r="G146" s="257"/>
      <c r="H146" s="155"/>
      <c r="I146" s="49"/>
      <c r="J146" s="86"/>
      <c r="K146" s="257"/>
      <c r="L146" s="257"/>
      <c r="M146" s="257"/>
    </row>
    <row r="147" spans="1:13" x14ac:dyDescent="0.2">
      <c r="A147" s="8"/>
      <c r="B147" s="257"/>
      <c r="C147" s="155"/>
      <c r="D147" s="7"/>
      <c r="E147" s="257"/>
      <c r="F147" s="155"/>
      <c r="G147" s="257"/>
      <c r="H147" s="155"/>
      <c r="I147" s="49"/>
      <c r="J147" s="86"/>
      <c r="K147" s="257"/>
      <c r="L147" s="257"/>
      <c r="M147" s="257"/>
    </row>
    <row r="148" spans="1:13" x14ac:dyDescent="0.2">
      <c r="A148" s="8"/>
      <c r="B148" s="257"/>
      <c r="C148" s="155"/>
      <c r="D148" s="7"/>
      <c r="E148" s="257"/>
      <c r="F148" s="155"/>
      <c r="G148" s="257"/>
      <c r="H148" s="155"/>
      <c r="I148" s="49"/>
      <c r="J148" s="86"/>
      <c r="K148" s="257"/>
      <c r="L148" s="257"/>
      <c r="M148" s="257"/>
    </row>
    <row r="149" spans="1:13" x14ac:dyDescent="0.2">
      <c r="A149" s="8"/>
      <c r="B149" s="257"/>
      <c r="C149" s="155"/>
      <c r="D149" s="7"/>
      <c r="E149" s="257"/>
      <c r="F149" s="155"/>
      <c r="G149" s="257"/>
      <c r="H149" s="155"/>
      <c r="I149" s="49"/>
      <c r="J149" s="86"/>
      <c r="K149" s="257"/>
      <c r="L149" s="257"/>
      <c r="M149" s="257"/>
    </row>
    <row r="150" spans="1:13" x14ac:dyDescent="0.2">
      <c r="A150" s="8"/>
      <c r="B150" s="257"/>
      <c r="C150" s="155"/>
      <c r="D150" s="7"/>
      <c r="E150" s="257"/>
      <c r="F150" s="155"/>
      <c r="G150" s="257"/>
      <c r="H150" s="155"/>
      <c r="I150" s="49"/>
      <c r="J150" s="86"/>
      <c r="K150" s="257"/>
      <c r="L150" s="257"/>
      <c r="M150" s="257"/>
    </row>
    <row r="151" spans="1:13" x14ac:dyDescent="0.2">
      <c r="A151" s="8"/>
      <c r="B151" s="257"/>
      <c r="C151" s="155"/>
      <c r="D151" s="7"/>
      <c r="E151" s="257"/>
      <c r="F151" s="155"/>
      <c r="G151" s="257"/>
      <c r="H151" s="155"/>
      <c r="I151" s="49"/>
      <c r="J151" s="86"/>
      <c r="K151" s="257"/>
      <c r="L151" s="257"/>
      <c r="M151" s="257"/>
    </row>
    <row r="152" spans="1:13" x14ac:dyDescent="0.2">
      <c r="A152" s="8"/>
      <c r="B152" s="257"/>
      <c r="C152" s="155"/>
      <c r="D152" s="7"/>
      <c r="E152" s="257"/>
      <c r="F152" s="155"/>
      <c r="G152" s="257"/>
      <c r="H152" s="155"/>
      <c r="I152" s="49"/>
      <c r="J152" s="86"/>
      <c r="K152" s="257"/>
      <c r="L152" s="257"/>
      <c r="M152" s="257"/>
    </row>
    <row r="153" spans="1:13" x14ac:dyDescent="0.2">
      <c r="A153" s="8"/>
      <c r="B153" s="257"/>
      <c r="C153" s="155"/>
      <c r="D153" s="7"/>
      <c r="E153" s="257"/>
      <c r="F153" s="155"/>
      <c r="G153" s="257"/>
      <c r="H153" s="155"/>
      <c r="I153" s="49"/>
      <c r="J153" s="86"/>
      <c r="K153" s="257"/>
      <c r="L153" s="257"/>
      <c r="M153" s="257"/>
    </row>
    <row r="154" spans="1:13" x14ac:dyDescent="0.2">
      <c r="A154" s="8"/>
      <c r="B154" s="257"/>
      <c r="C154" s="155"/>
      <c r="D154" s="7"/>
      <c r="E154" s="257"/>
      <c r="F154" s="155"/>
      <c r="G154" s="257"/>
      <c r="H154" s="155"/>
      <c r="I154" s="49"/>
      <c r="J154" s="86"/>
      <c r="K154" s="257"/>
      <c r="L154" s="257"/>
      <c r="M154" s="257"/>
    </row>
    <row r="155" spans="1:13" x14ac:dyDescent="0.2">
      <c r="A155" s="8"/>
      <c r="B155" s="257"/>
      <c r="C155" s="155"/>
      <c r="D155" s="7"/>
      <c r="E155" s="257"/>
      <c r="F155" s="155"/>
      <c r="G155" s="257"/>
      <c r="H155" s="155"/>
      <c r="I155" s="49"/>
      <c r="J155" s="86"/>
      <c r="K155" s="257"/>
      <c r="L155" s="257"/>
      <c r="M155" s="257"/>
    </row>
    <row r="156" spans="1:13" x14ac:dyDescent="0.2">
      <c r="A156" s="8"/>
      <c r="B156" s="257"/>
      <c r="C156" s="155"/>
      <c r="D156" s="7"/>
      <c r="E156" s="257"/>
      <c r="F156" s="155"/>
      <c r="G156" s="257"/>
      <c r="H156" s="155"/>
      <c r="I156" s="49"/>
      <c r="J156" s="86"/>
      <c r="K156" s="257"/>
      <c r="L156" s="257"/>
      <c r="M156" s="257"/>
    </row>
    <row r="157" spans="1:13" x14ac:dyDescent="0.2">
      <c r="A157" s="8"/>
      <c r="B157" s="257"/>
      <c r="C157" s="155"/>
      <c r="D157" s="7"/>
      <c r="E157" s="257"/>
      <c r="F157" s="155"/>
      <c r="G157" s="257"/>
      <c r="H157" s="155"/>
      <c r="I157" s="49"/>
      <c r="J157" s="86"/>
      <c r="K157" s="257"/>
      <c r="L157" s="257"/>
      <c r="M157" s="257"/>
    </row>
    <row r="158" spans="1:13" x14ac:dyDescent="0.2">
      <c r="A158" s="8"/>
      <c r="B158" s="257"/>
      <c r="C158" s="155"/>
      <c r="D158" s="7"/>
      <c r="E158" s="257"/>
      <c r="F158" s="155"/>
      <c r="G158" s="257"/>
      <c r="H158" s="155"/>
      <c r="I158" s="49"/>
      <c r="J158" s="86"/>
      <c r="K158" s="257"/>
      <c r="L158" s="257"/>
      <c r="M158" s="257"/>
    </row>
    <row r="159" spans="1:13" x14ac:dyDescent="0.2">
      <c r="A159" s="8"/>
      <c r="B159" s="257"/>
      <c r="C159" s="155"/>
      <c r="D159" s="7"/>
      <c r="E159" s="257"/>
      <c r="F159" s="155"/>
      <c r="G159" s="257"/>
      <c r="H159" s="155"/>
      <c r="I159" s="49"/>
      <c r="J159" s="86"/>
      <c r="K159" s="257"/>
      <c r="L159" s="257"/>
      <c r="M159" s="257"/>
    </row>
    <row r="160" spans="1:13" x14ac:dyDescent="0.2">
      <c r="A160" s="8"/>
      <c r="B160" s="257"/>
      <c r="C160" s="155"/>
      <c r="D160" s="7"/>
      <c r="E160" s="257"/>
      <c r="F160" s="155"/>
      <c r="G160" s="257"/>
      <c r="H160" s="155"/>
      <c r="I160" s="49"/>
      <c r="J160" s="86"/>
      <c r="K160" s="257"/>
      <c r="L160" s="257"/>
      <c r="M160" s="257"/>
    </row>
    <row r="161" spans="1:13" x14ac:dyDescent="0.2">
      <c r="A161" s="8"/>
      <c r="B161" s="257"/>
      <c r="C161" s="155"/>
      <c r="D161" s="7"/>
      <c r="E161" s="257"/>
      <c r="F161" s="155"/>
      <c r="G161" s="257"/>
      <c r="H161" s="155"/>
      <c r="I161" s="49"/>
      <c r="J161" s="86"/>
      <c r="K161" s="257"/>
      <c r="L161" s="257"/>
      <c r="M161" s="257"/>
    </row>
    <row r="162" spans="1:13" x14ac:dyDescent="0.2">
      <c r="A162" s="8"/>
      <c r="B162" s="257"/>
      <c r="C162" s="155"/>
      <c r="D162" s="7"/>
      <c r="E162" s="257"/>
      <c r="F162" s="155"/>
      <c r="G162" s="257"/>
      <c r="H162" s="155"/>
      <c r="I162" s="49"/>
      <c r="J162" s="86"/>
      <c r="K162" s="257"/>
      <c r="L162" s="257"/>
      <c r="M162" s="257"/>
    </row>
    <row r="163" spans="1:13" x14ac:dyDescent="0.2">
      <c r="A163" s="8"/>
      <c r="B163" s="257"/>
      <c r="C163" s="155"/>
      <c r="D163" s="7"/>
      <c r="E163" s="257"/>
      <c r="F163" s="155"/>
      <c r="G163" s="257"/>
      <c r="H163" s="155"/>
      <c r="I163" s="49"/>
      <c r="J163" s="86"/>
      <c r="K163" s="257"/>
      <c r="L163" s="257"/>
      <c r="M163" s="257"/>
    </row>
    <row r="164" spans="1:13" x14ac:dyDescent="0.2">
      <c r="A164" s="8"/>
      <c r="B164" s="257"/>
      <c r="C164" s="155"/>
      <c r="D164" s="7"/>
      <c r="E164" s="257"/>
      <c r="F164" s="155"/>
      <c r="G164" s="257"/>
      <c r="H164" s="155"/>
      <c r="I164" s="49"/>
      <c r="J164" s="86"/>
      <c r="K164" s="257"/>
      <c r="L164" s="257"/>
      <c r="M164" s="257"/>
    </row>
    <row r="165" spans="1:13" x14ac:dyDescent="0.2">
      <c r="A165" s="8"/>
      <c r="B165" s="257"/>
      <c r="C165" s="155"/>
      <c r="D165" s="7"/>
      <c r="E165" s="257"/>
      <c r="F165" s="155"/>
      <c r="G165" s="257"/>
      <c r="H165" s="155"/>
      <c r="I165" s="49"/>
      <c r="J165" s="86"/>
      <c r="K165" s="257"/>
      <c r="L165" s="257"/>
      <c r="M165" s="257"/>
    </row>
    <row r="166" spans="1:13" x14ac:dyDescent="0.2">
      <c r="A166" s="8"/>
      <c r="B166" s="257"/>
      <c r="C166" s="155"/>
      <c r="D166" s="7"/>
      <c r="E166" s="257"/>
      <c r="F166" s="155"/>
      <c r="G166" s="257"/>
      <c r="H166" s="155"/>
      <c r="I166" s="49"/>
      <c r="J166" s="86"/>
      <c r="K166" s="257"/>
      <c r="L166" s="257"/>
      <c r="M166" s="257"/>
    </row>
    <row r="167" spans="1:13" x14ac:dyDescent="0.2">
      <c r="A167" s="8"/>
      <c r="B167" s="257"/>
      <c r="C167" s="155"/>
      <c r="D167" s="7"/>
      <c r="E167" s="257"/>
      <c r="F167" s="155"/>
      <c r="G167" s="257"/>
      <c r="H167" s="155"/>
      <c r="I167" s="49"/>
      <c r="J167" s="86"/>
      <c r="K167" s="257"/>
      <c r="L167" s="257"/>
      <c r="M167" s="257"/>
    </row>
    <row r="168" spans="1:13" x14ac:dyDescent="0.2">
      <c r="A168" s="8"/>
      <c r="B168" s="257"/>
      <c r="C168" s="155"/>
      <c r="D168" s="7"/>
      <c r="E168" s="257"/>
      <c r="F168" s="155"/>
      <c r="G168" s="257"/>
      <c r="H168" s="155"/>
      <c r="I168" s="49"/>
      <c r="J168" s="86"/>
      <c r="K168" s="257"/>
      <c r="L168" s="257"/>
      <c r="M168" s="257"/>
    </row>
    <row r="169" spans="1:13" x14ac:dyDescent="0.2">
      <c r="A169" s="8"/>
      <c r="B169" s="257"/>
      <c r="C169" s="155"/>
      <c r="D169" s="7"/>
      <c r="E169" s="257"/>
      <c r="F169" s="155"/>
      <c r="G169" s="257"/>
      <c r="H169" s="155"/>
      <c r="I169" s="49"/>
      <c r="J169" s="86"/>
      <c r="K169" s="257"/>
      <c r="L169" s="257"/>
      <c r="M169" s="257"/>
    </row>
    <row r="170" spans="1:13" x14ac:dyDescent="0.2">
      <c r="A170" s="8"/>
      <c r="B170" s="257"/>
      <c r="C170" s="155"/>
      <c r="D170" s="7"/>
      <c r="E170" s="257"/>
      <c r="F170" s="155"/>
      <c r="G170" s="257"/>
      <c r="H170" s="155"/>
      <c r="I170" s="49"/>
      <c r="J170" s="86"/>
      <c r="K170" s="257"/>
      <c r="L170" s="257"/>
      <c r="M170" s="257"/>
    </row>
    <row r="171" spans="1:13" x14ac:dyDescent="0.2">
      <c r="A171" s="8"/>
      <c r="B171" s="257"/>
      <c r="C171" s="155"/>
      <c r="D171" s="7"/>
      <c r="E171" s="257"/>
      <c r="F171" s="155"/>
      <c r="G171" s="257"/>
      <c r="H171" s="155"/>
      <c r="I171" s="49"/>
      <c r="J171" s="86"/>
      <c r="K171" s="257"/>
      <c r="L171" s="257"/>
      <c r="M171" s="257"/>
    </row>
    <row r="172" spans="1:13" x14ac:dyDescent="0.2">
      <c r="A172" s="8"/>
      <c r="B172" s="257"/>
      <c r="C172" s="155"/>
      <c r="D172" s="7"/>
      <c r="E172" s="257"/>
      <c r="F172" s="155"/>
      <c r="G172" s="257"/>
      <c r="H172" s="155"/>
      <c r="I172" s="49"/>
      <c r="J172" s="86"/>
      <c r="K172" s="257"/>
      <c r="L172" s="257"/>
      <c r="M172" s="257"/>
    </row>
    <row r="173" spans="1:13" x14ac:dyDescent="0.2">
      <c r="A173" s="8"/>
      <c r="B173" s="257"/>
      <c r="C173" s="155"/>
      <c r="D173" s="7"/>
      <c r="E173" s="257"/>
      <c r="F173" s="155"/>
      <c r="G173" s="257"/>
      <c r="H173" s="155"/>
      <c r="I173" s="49"/>
      <c r="J173" s="86"/>
      <c r="K173" s="257"/>
      <c r="L173" s="257"/>
      <c r="M173" s="257"/>
    </row>
    <row r="174" spans="1:13" x14ac:dyDescent="0.2">
      <c r="A174" s="8"/>
      <c r="B174" s="257"/>
      <c r="C174" s="155"/>
      <c r="D174" s="7"/>
      <c r="E174" s="257"/>
      <c r="F174" s="155"/>
      <c r="G174" s="257"/>
      <c r="H174" s="155"/>
      <c r="I174" s="49"/>
      <c r="J174" s="86"/>
      <c r="K174" s="257"/>
      <c r="L174" s="257"/>
      <c r="M174" s="257"/>
    </row>
    <row r="175" spans="1:13" x14ac:dyDescent="0.2">
      <c r="A175" s="8"/>
      <c r="B175" s="257"/>
      <c r="C175" s="155"/>
      <c r="D175" s="7"/>
      <c r="E175" s="257"/>
      <c r="F175" s="155"/>
      <c r="G175" s="257"/>
      <c r="H175" s="155"/>
      <c r="I175" s="49"/>
      <c r="J175" s="86"/>
      <c r="K175" s="257"/>
      <c r="L175" s="257"/>
      <c r="M175" s="257"/>
    </row>
    <row r="176" spans="1:13" x14ac:dyDescent="0.2">
      <c r="A176" s="8"/>
      <c r="B176" s="257"/>
      <c r="C176" s="155"/>
      <c r="D176" s="7"/>
      <c r="E176" s="257"/>
      <c r="F176" s="155"/>
      <c r="G176" s="257"/>
      <c r="H176" s="155"/>
      <c r="I176" s="49"/>
      <c r="J176" s="86"/>
      <c r="K176" s="257"/>
      <c r="L176" s="257"/>
      <c r="M176" s="257"/>
    </row>
    <row r="177" spans="1:13" x14ac:dyDescent="0.2">
      <c r="A177" s="8"/>
      <c r="B177" s="257"/>
      <c r="C177" s="155"/>
      <c r="D177" s="7"/>
      <c r="E177" s="257"/>
      <c r="F177" s="155"/>
      <c r="G177" s="257"/>
      <c r="H177" s="155"/>
      <c r="I177" s="49"/>
      <c r="J177" s="86"/>
      <c r="K177" s="257"/>
      <c r="L177" s="257"/>
      <c r="M177" s="257"/>
    </row>
    <row r="178" spans="1:13" x14ac:dyDescent="0.2">
      <c r="A178" s="8"/>
      <c r="B178" s="257"/>
      <c r="C178" s="155"/>
      <c r="D178" s="7"/>
      <c r="E178" s="257"/>
      <c r="F178" s="155"/>
      <c r="G178" s="257"/>
      <c r="H178" s="155"/>
      <c r="I178" s="49"/>
      <c r="J178" s="86"/>
      <c r="K178" s="257"/>
      <c r="L178" s="257"/>
      <c r="M178" s="257"/>
    </row>
    <row r="179" spans="1:13" x14ac:dyDescent="0.2">
      <c r="A179" s="8"/>
      <c r="B179" s="257"/>
      <c r="C179" s="155"/>
      <c r="D179" s="7"/>
      <c r="E179" s="257"/>
      <c r="F179" s="155"/>
      <c r="G179" s="257"/>
      <c r="H179" s="155"/>
      <c r="I179" s="49"/>
      <c r="J179" s="86"/>
      <c r="K179" s="257"/>
      <c r="L179" s="257"/>
      <c r="M179" s="257"/>
    </row>
    <row r="180" spans="1:13" x14ac:dyDescent="0.2">
      <c r="A180" s="8"/>
      <c r="B180" s="257"/>
      <c r="C180" s="155"/>
      <c r="D180" s="7"/>
      <c r="E180" s="257"/>
      <c r="F180" s="155"/>
      <c r="G180" s="257"/>
      <c r="H180" s="155"/>
      <c r="I180" s="49"/>
      <c r="J180" s="86"/>
      <c r="K180" s="257"/>
      <c r="L180" s="257"/>
      <c r="M180" s="257"/>
    </row>
    <row r="181" spans="1:13" x14ac:dyDescent="0.2">
      <c r="A181" s="8"/>
      <c r="B181" s="257"/>
      <c r="C181" s="155"/>
      <c r="D181" s="7"/>
      <c r="E181" s="257"/>
      <c r="F181" s="155"/>
      <c r="G181" s="257"/>
      <c r="H181" s="155"/>
      <c r="I181" s="49"/>
      <c r="J181" s="86"/>
      <c r="K181" s="257"/>
      <c r="L181" s="257"/>
      <c r="M181" s="257"/>
    </row>
    <row r="182" spans="1:13" x14ac:dyDescent="0.2">
      <c r="A182" s="8"/>
      <c r="B182" s="257"/>
      <c r="C182" s="155"/>
      <c r="D182" s="7"/>
      <c r="E182" s="257"/>
      <c r="F182" s="155"/>
      <c r="G182" s="257"/>
      <c r="H182" s="155"/>
      <c r="I182" s="49"/>
      <c r="J182" s="86"/>
      <c r="K182" s="257"/>
      <c r="L182" s="257"/>
      <c r="M182" s="257"/>
    </row>
    <row r="183" spans="1:13" x14ac:dyDescent="0.2">
      <c r="A183" s="8"/>
      <c r="B183" s="257"/>
      <c r="C183" s="155"/>
      <c r="D183" s="7"/>
      <c r="E183" s="257"/>
      <c r="F183" s="155"/>
      <c r="G183" s="257"/>
      <c r="H183" s="155"/>
      <c r="I183" s="49"/>
      <c r="J183" s="86"/>
      <c r="K183" s="257"/>
      <c r="L183" s="257"/>
      <c r="M183" s="257"/>
    </row>
    <row r="184" spans="1:13" x14ac:dyDescent="0.2">
      <c r="A184" s="8"/>
      <c r="B184" s="257"/>
      <c r="C184" s="155"/>
      <c r="D184" s="7"/>
      <c r="E184" s="257"/>
      <c r="F184" s="155"/>
      <c r="G184" s="257"/>
      <c r="H184" s="155"/>
      <c r="I184" s="49"/>
      <c r="J184" s="86"/>
      <c r="K184" s="257"/>
      <c r="L184" s="257"/>
      <c r="M184" s="257"/>
    </row>
    <row r="185" spans="1:13" x14ac:dyDescent="0.2">
      <c r="A185" s="8"/>
      <c r="B185" s="257"/>
      <c r="C185" s="155"/>
      <c r="D185" s="7"/>
      <c r="E185" s="257"/>
      <c r="F185" s="155"/>
      <c r="G185" s="257"/>
      <c r="H185" s="155"/>
      <c r="I185" s="49"/>
      <c r="J185" s="86"/>
      <c r="K185" s="257"/>
      <c r="L185" s="257"/>
      <c r="M185" s="257"/>
    </row>
    <row r="186" spans="1:13" x14ac:dyDescent="0.2">
      <c r="A186" s="8"/>
      <c r="B186" s="257"/>
      <c r="C186" s="155"/>
      <c r="D186" s="7"/>
      <c r="E186" s="257"/>
      <c r="F186" s="155"/>
      <c r="G186" s="257"/>
      <c r="H186" s="155"/>
      <c r="I186" s="49"/>
      <c r="J186" s="86"/>
      <c r="K186" s="257"/>
      <c r="L186" s="257"/>
      <c r="M186" s="257"/>
    </row>
    <row r="187" spans="1:13" x14ac:dyDescent="0.2">
      <c r="A187" s="8"/>
      <c r="B187" s="257"/>
      <c r="C187" s="155"/>
      <c r="D187" s="7"/>
      <c r="E187" s="257"/>
      <c r="F187" s="155"/>
      <c r="G187" s="257"/>
      <c r="H187" s="155"/>
      <c r="I187" s="49"/>
      <c r="J187" s="86"/>
      <c r="K187" s="257"/>
      <c r="L187" s="257"/>
      <c r="M187" s="257"/>
    </row>
    <row r="188" spans="1:13" x14ac:dyDescent="0.2">
      <c r="A188" s="8"/>
      <c r="B188" s="257"/>
      <c r="C188" s="155"/>
      <c r="D188" s="7"/>
      <c r="E188" s="257"/>
      <c r="F188" s="155"/>
      <c r="G188" s="257"/>
      <c r="H188" s="155"/>
      <c r="I188" s="49"/>
      <c r="J188" s="86"/>
      <c r="K188" s="257"/>
      <c r="L188" s="257"/>
      <c r="M188" s="257"/>
    </row>
    <row r="189" spans="1:13" x14ac:dyDescent="0.2">
      <c r="A189" s="8"/>
      <c r="B189" s="257"/>
      <c r="C189" s="155"/>
      <c r="D189" s="7"/>
      <c r="E189" s="257"/>
      <c r="F189" s="155"/>
      <c r="G189" s="257"/>
      <c r="H189" s="155"/>
      <c r="I189" s="49"/>
      <c r="J189" s="86"/>
      <c r="K189" s="257"/>
      <c r="L189" s="257"/>
      <c r="M189" s="257"/>
    </row>
    <row r="190" spans="1:13" x14ac:dyDescent="0.2">
      <c r="A190" s="8"/>
      <c r="B190" s="257"/>
      <c r="C190" s="155"/>
      <c r="D190" s="7"/>
      <c r="E190" s="257"/>
      <c r="F190" s="155"/>
      <c r="G190" s="257"/>
      <c r="H190" s="155"/>
      <c r="I190" s="49"/>
      <c r="J190" s="86"/>
      <c r="K190" s="257"/>
      <c r="L190" s="257"/>
      <c r="M190" s="257"/>
    </row>
    <row r="191" spans="1:13" x14ac:dyDescent="0.2">
      <c r="A191" s="8"/>
      <c r="B191" s="257"/>
      <c r="C191" s="155"/>
      <c r="D191" s="7"/>
      <c r="E191" s="257"/>
      <c r="F191" s="155"/>
      <c r="G191" s="257"/>
      <c r="H191" s="155"/>
      <c r="I191" s="49"/>
      <c r="J191" s="86"/>
      <c r="K191" s="257"/>
      <c r="L191" s="257"/>
      <c r="M191" s="257"/>
    </row>
    <row r="192" spans="1:13" x14ac:dyDescent="0.2">
      <c r="A192" s="8"/>
      <c r="B192" s="257"/>
      <c r="C192" s="155"/>
      <c r="D192" s="7"/>
      <c r="E192" s="257"/>
      <c r="F192" s="155"/>
      <c r="G192" s="257"/>
      <c r="H192" s="155"/>
      <c r="I192" s="49"/>
      <c r="J192" s="86"/>
      <c r="K192" s="257"/>
      <c r="L192" s="257"/>
      <c r="M192" s="257"/>
    </row>
    <row r="193" spans="1:13" x14ac:dyDescent="0.2">
      <c r="A193" s="8"/>
      <c r="B193" s="257"/>
      <c r="C193" s="155"/>
      <c r="D193" s="7"/>
      <c r="E193" s="257"/>
      <c r="F193" s="155"/>
      <c r="G193" s="257"/>
      <c r="H193" s="155"/>
      <c r="I193" s="49"/>
      <c r="J193" s="86"/>
      <c r="K193" s="257"/>
      <c r="L193" s="257"/>
      <c r="M193" s="257"/>
    </row>
    <row r="194" spans="1:13" x14ac:dyDescent="0.2">
      <c r="A194" s="8"/>
      <c r="B194" s="257"/>
      <c r="C194" s="155"/>
      <c r="D194" s="7"/>
      <c r="E194" s="257"/>
      <c r="F194" s="155"/>
      <c r="G194" s="257"/>
      <c r="H194" s="155"/>
      <c r="I194" s="49"/>
      <c r="J194" s="86"/>
      <c r="K194" s="257"/>
      <c r="L194" s="257"/>
      <c r="M194" s="257"/>
    </row>
    <row r="195" spans="1:13" x14ac:dyDescent="0.2">
      <c r="A195" s="8"/>
      <c r="B195" s="257"/>
      <c r="C195" s="155"/>
      <c r="D195" s="7"/>
      <c r="E195" s="257"/>
      <c r="F195" s="155"/>
      <c r="G195" s="257"/>
      <c r="H195" s="155"/>
      <c r="I195" s="49"/>
      <c r="J195" s="86"/>
      <c r="K195" s="257"/>
      <c r="L195" s="257"/>
      <c r="M195" s="257"/>
    </row>
    <row r="196" spans="1:13" x14ac:dyDescent="0.2">
      <c r="A196" s="8"/>
      <c r="B196" s="257"/>
      <c r="C196" s="155"/>
      <c r="D196" s="7"/>
      <c r="E196" s="257"/>
      <c r="F196" s="155"/>
      <c r="G196" s="257"/>
      <c r="H196" s="155"/>
      <c r="I196" s="49"/>
      <c r="J196" s="86"/>
      <c r="K196" s="257"/>
      <c r="L196" s="257"/>
      <c r="M196" s="257"/>
    </row>
    <row r="197" spans="1:13" x14ac:dyDescent="0.2">
      <c r="A197" s="8"/>
      <c r="B197" s="257"/>
      <c r="C197" s="155"/>
      <c r="D197" s="7"/>
      <c r="E197" s="257"/>
      <c r="F197" s="155"/>
      <c r="G197" s="257"/>
      <c r="H197" s="155"/>
      <c r="I197" s="49"/>
      <c r="J197" s="86"/>
      <c r="K197" s="257"/>
      <c r="L197" s="257"/>
      <c r="M197" s="257"/>
    </row>
    <row r="198" spans="1:13" x14ac:dyDescent="0.2">
      <c r="A198" s="8"/>
      <c r="B198" s="257"/>
      <c r="C198" s="155"/>
      <c r="D198" s="7"/>
      <c r="E198" s="257"/>
      <c r="F198" s="155"/>
      <c r="G198" s="257"/>
      <c r="H198" s="155"/>
      <c r="I198" s="49"/>
      <c r="J198" s="86"/>
      <c r="K198" s="257"/>
      <c r="L198" s="257"/>
      <c r="M198" s="257"/>
    </row>
    <row r="199" spans="1:13" x14ac:dyDescent="0.2">
      <c r="A199" s="8"/>
      <c r="B199" s="257"/>
      <c r="C199" s="155"/>
      <c r="D199" s="7"/>
      <c r="E199" s="257"/>
      <c r="F199" s="155"/>
      <c r="G199" s="257"/>
      <c r="H199" s="155"/>
      <c r="I199" s="49"/>
      <c r="J199" s="86"/>
      <c r="K199" s="257"/>
      <c r="L199" s="257"/>
      <c r="M199" s="257"/>
    </row>
    <row r="200" spans="1:13" x14ac:dyDescent="0.2">
      <c r="A200" s="8"/>
      <c r="B200" s="257"/>
      <c r="C200" s="155"/>
      <c r="D200" s="7"/>
      <c r="E200" s="257"/>
      <c r="F200" s="155"/>
      <c r="G200" s="257"/>
      <c r="H200" s="155"/>
      <c r="I200" s="49"/>
      <c r="J200" s="86"/>
      <c r="K200" s="257"/>
      <c r="L200" s="257"/>
      <c r="M200" s="257"/>
    </row>
    <row r="201" spans="1:13" x14ac:dyDescent="0.2">
      <c r="A201" s="8"/>
      <c r="B201" s="257"/>
      <c r="C201" s="155"/>
      <c r="D201" s="7"/>
      <c r="E201" s="257"/>
      <c r="F201" s="155"/>
      <c r="G201" s="257"/>
      <c r="H201" s="155"/>
      <c r="I201" s="49"/>
      <c r="J201" s="86"/>
      <c r="K201" s="257"/>
      <c r="L201" s="257"/>
      <c r="M201" s="257"/>
    </row>
    <row r="202" spans="1:13" x14ac:dyDescent="0.2">
      <c r="A202" s="8"/>
      <c r="B202" s="257"/>
      <c r="C202" s="155"/>
      <c r="D202" s="7"/>
      <c r="E202" s="257"/>
      <c r="F202" s="155"/>
      <c r="G202" s="257"/>
      <c r="H202" s="155"/>
      <c r="I202" s="49"/>
      <c r="J202" s="86"/>
      <c r="K202" s="257"/>
      <c r="L202" s="257"/>
      <c r="M202" s="257"/>
    </row>
    <row r="203" spans="1:13" x14ac:dyDescent="0.2">
      <c r="A203" s="8"/>
      <c r="B203" s="257"/>
      <c r="C203" s="155"/>
      <c r="D203" s="7"/>
      <c r="E203" s="257"/>
      <c r="F203" s="155"/>
      <c r="G203" s="257"/>
      <c r="H203" s="155"/>
      <c r="I203" s="49"/>
      <c r="J203" s="86"/>
      <c r="K203" s="257"/>
      <c r="L203" s="257"/>
      <c r="M203" s="257"/>
    </row>
    <row r="204" spans="1:13" x14ac:dyDescent="0.2">
      <c r="A204" s="8"/>
      <c r="B204" s="257"/>
      <c r="C204" s="155"/>
      <c r="D204" s="7"/>
      <c r="E204" s="257"/>
      <c r="F204" s="155"/>
      <c r="G204" s="257"/>
      <c r="H204" s="155"/>
      <c r="I204" s="49"/>
      <c r="J204" s="86"/>
      <c r="K204" s="257"/>
      <c r="L204" s="257"/>
      <c r="M204" s="257"/>
    </row>
    <row r="205" spans="1:13" x14ac:dyDescent="0.2">
      <c r="A205" s="8"/>
      <c r="B205" s="257"/>
      <c r="C205" s="155"/>
      <c r="D205" s="7"/>
      <c r="E205" s="257"/>
      <c r="F205" s="155"/>
      <c r="G205" s="257"/>
      <c r="H205" s="155"/>
      <c r="I205" s="49"/>
      <c r="J205" s="86"/>
      <c r="K205" s="257"/>
      <c r="L205" s="257"/>
      <c r="M205" s="257"/>
    </row>
    <row r="206" spans="1:13" x14ac:dyDescent="0.2">
      <c r="A206" s="8"/>
      <c r="B206" s="257"/>
      <c r="C206" s="155"/>
      <c r="D206" s="7"/>
      <c r="E206" s="257"/>
      <c r="F206" s="155"/>
      <c r="G206" s="257"/>
      <c r="H206" s="155"/>
      <c r="I206" s="49"/>
      <c r="J206" s="86"/>
      <c r="K206" s="257"/>
      <c r="L206" s="257"/>
      <c r="M206" s="257"/>
    </row>
    <row r="207" spans="1:13" x14ac:dyDescent="0.2">
      <c r="A207" s="8"/>
      <c r="B207" s="257"/>
      <c r="C207" s="155"/>
      <c r="D207" s="7"/>
      <c r="E207" s="257"/>
      <c r="F207" s="155"/>
      <c r="G207" s="257"/>
      <c r="H207" s="155"/>
      <c r="I207" s="49"/>
      <c r="J207" s="86"/>
      <c r="K207" s="257"/>
      <c r="L207" s="257"/>
      <c r="M207" s="257"/>
    </row>
    <row r="208" spans="1:13" x14ac:dyDescent="0.2">
      <c r="A208" s="8"/>
      <c r="B208" s="257"/>
      <c r="C208" s="155"/>
      <c r="D208" s="7"/>
      <c r="E208" s="257"/>
      <c r="F208" s="155"/>
      <c r="G208" s="257"/>
      <c r="H208" s="155"/>
      <c r="I208" s="49"/>
      <c r="J208" s="86"/>
      <c r="K208" s="257"/>
      <c r="L208" s="257"/>
      <c r="M208" s="257"/>
    </row>
    <row r="209" spans="1:13" x14ac:dyDescent="0.2">
      <c r="A209" s="8"/>
      <c r="B209" s="257"/>
      <c r="C209" s="155"/>
      <c r="D209" s="7"/>
      <c r="E209" s="257"/>
      <c r="F209" s="155"/>
      <c r="G209" s="257"/>
      <c r="H209" s="155"/>
      <c r="I209" s="49"/>
      <c r="J209" s="86"/>
      <c r="K209" s="257"/>
      <c r="L209" s="257"/>
      <c r="M209" s="257"/>
    </row>
    <row r="210" spans="1:13" x14ac:dyDescent="0.2">
      <c r="A210" s="8"/>
      <c r="B210" s="257"/>
      <c r="C210" s="155"/>
      <c r="D210" s="7"/>
      <c r="E210" s="257"/>
      <c r="F210" s="155"/>
      <c r="G210" s="257"/>
      <c r="H210" s="155"/>
      <c r="I210" s="49"/>
      <c r="J210" s="86"/>
      <c r="K210" s="257"/>
      <c r="L210" s="257"/>
      <c r="M210" s="257"/>
    </row>
    <row r="211" spans="1:13" x14ac:dyDescent="0.2">
      <c r="A211" s="8"/>
      <c r="B211" s="257"/>
      <c r="C211" s="155"/>
      <c r="D211" s="7"/>
      <c r="E211" s="257"/>
      <c r="F211" s="155"/>
      <c r="G211" s="257"/>
      <c r="H211" s="155"/>
      <c r="I211" s="49"/>
      <c r="J211" s="86"/>
      <c r="K211" s="257"/>
      <c r="L211" s="257"/>
      <c r="M211" s="257"/>
    </row>
    <row r="212" spans="1:13" x14ac:dyDescent="0.2">
      <c r="A212" s="8"/>
      <c r="B212" s="257"/>
      <c r="C212" s="155"/>
      <c r="D212" s="7"/>
      <c r="E212" s="257"/>
      <c r="F212" s="155"/>
      <c r="G212" s="257"/>
      <c r="H212" s="155"/>
      <c r="I212" s="49"/>
      <c r="J212" s="86"/>
      <c r="K212" s="257"/>
      <c r="L212" s="257"/>
      <c r="M212" s="257"/>
    </row>
    <row r="213" spans="1:13" x14ac:dyDescent="0.2">
      <c r="A213" s="8"/>
      <c r="B213" s="257"/>
      <c r="C213" s="155"/>
      <c r="D213" s="7"/>
      <c r="E213" s="257"/>
      <c r="F213" s="155"/>
      <c r="G213" s="257"/>
      <c r="H213" s="155"/>
      <c r="I213" s="49"/>
      <c r="J213" s="86"/>
      <c r="K213" s="257"/>
      <c r="L213" s="257"/>
      <c r="M213" s="257"/>
    </row>
    <row r="214" spans="1:13" x14ac:dyDescent="0.2">
      <c r="A214" s="8"/>
      <c r="B214" s="257"/>
      <c r="C214" s="155"/>
      <c r="D214" s="7"/>
      <c r="E214" s="257"/>
      <c r="F214" s="155"/>
      <c r="G214" s="257"/>
      <c r="H214" s="155"/>
      <c r="I214" s="49"/>
      <c r="J214" s="86"/>
      <c r="K214" s="257"/>
      <c r="L214" s="257"/>
      <c r="M214" s="257"/>
    </row>
    <row r="215" spans="1:13" x14ac:dyDescent="0.2">
      <c r="A215" s="8"/>
      <c r="B215" s="257"/>
      <c r="C215" s="155"/>
      <c r="D215" s="7"/>
      <c r="E215" s="257"/>
      <c r="F215" s="155"/>
      <c r="G215" s="257"/>
      <c r="H215" s="155"/>
      <c r="I215" s="49"/>
      <c r="J215" s="86"/>
      <c r="K215" s="257"/>
      <c r="L215" s="257"/>
      <c r="M215" s="257"/>
    </row>
    <row r="216" spans="1:13" x14ac:dyDescent="0.2">
      <c r="A216" s="8"/>
      <c r="B216" s="257"/>
      <c r="C216" s="155"/>
      <c r="D216" s="7"/>
      <c r="E216" s="257"/>
      <c r="F216" s="155"/>
      <c r="G216" s="257"/>
      <c r="H216" s="155"/>
      <c r="I216" s="49"/>
      <c r="J216" s="86"/>
      <c r="K216" s="257"/>
      <c r="L216" s="257"/>
      <c r="M216" s="257"/>
    </row>
    <row r="217" spans="1:13" x14ac:dyDescent="0.2">
      <c r="A217" s="8"/>
      <c r="B217" s="257"/>
      <c r="C217" s="155"/>
      <c r="D217" s="7"/>
      <c r="E217" s="257"/>
      <c r="F217" s="155"/>
      <c r="G217" s="257"/>
      <c r="H217" s="155"/>
      <c r="I217" s="49"/>
      <c r="J217" s="86"/>
      <c r="K217" s="257"/>
      <c r="L217" s="257"/>
      <c r="M217" s="257"/>
    </row>
    <row r="218" spans="1:13" x14ac:dyDescent="0.2">
      <c r="A218" s="8"/>
      <c r="B218" s="257"/>
      <c r="C218" s="155"/>
      <c r="D218" s="7"/>
      <c r="E218" s="257"/>
      <c r="F218" s="155"/>
      <c r="G218" s="257"/>
      <c r="H218" s="155"/>
      <c r="I218" s="49"/>
      <c r="J218" s="86"/>
      <c r="K218" s="257"/>
      <c r="L218" s="257"/>
      <c r="M218" s="257"/>
    </row>
    <row r="219" spans="1:13" x14ac:dyDescent="0.2">
      <c r="A219" s="8"/>
      <c r="B219" s="257"/>
      <c r="C219" s="155"/>
      <c r="D219" s="7"/>
      <c r="E219" s="257"/>
      <c r="F219" s="155"/>
      <c r="G219" s="257"/>
      <c r="H219" s="155"/>
      <c r="I219" s="49"/>
      <c r="J219" s="86"/>
      <c r="K219" s="257"/>
      <c r="L219" s="257"/>
      <c r="M219" s="257"/>
    </row>
    <row r="220" spans="1:13" x14ac:dyDescent="0.2">
      <c r="A220" s="8"/>
      <c r="B220" s="257"/>
      <c r="C220" s="155"/>
      <c r="D220" s="7"/>
      <c r="E220" s="257"/>
      <c r="F220" s="155"/>
      <c r="G220" s="257"/>
      <c r="H220" s="155"/>
      <c r="I220" s="49"/>
      <c r="J220" s="86"/>
      <c r="K220" s="257"/>
      <c r="L220" s="257"/>
      <c r="M220" s="257"/>
    </row>
    <row r="221" spans="1:13" x14ac:dyDescent="0.2">
      <c r="A221" s="8"/>
      <c r="B221" s="257"/>
      <c r="C221" s="155"/>
      <c r="D221" s="7"/>
      <c r="E221" s="257"/>
      <c r="F221" s="155"/>
      <c r="G221" s="257"/>
      <c r="H221" s="155"/>
      <c r="I221" s="49"/>
      <c r="J221" s="86"/>
      <c r="K221" s="257"/>
      <c r="L221" s="257"/>
      <c r="M221" s="257"/>
    </row>
    <row r="222" spans="1:13" x14ac:dyDescent="0.2">
      <c r="A222" s="8"/>
      <c r="B222" s="257"/>
      <c r="C222" s="155"/>
      <c r="D222" s="7"/>
      <c r="E222" s="257"/>
      <c r="F222" s="155"/>
      <c r="G222" s="257"/>
      <c r="H222" s="155"/>
      <c r="I222" s="49"/>
      <c r="J222" s="86"/>
      <c r="K222" s="257"/>
      <c r="L222" s="257"/>
      <c r="M222" s="257"/>
    </row>
    <row r="223" spans="1:13" x14ac:dyDescent="0.2">
      <c r="A223" s="8"/>
      <c r="B223" s="257"/>
      <c r="C223" s="155"/>
      <c r="D223" s="7"/>
      <c r="E223" s="257"/>
      <c r="F223" s="155"/>
      <c r="G223" s="257"/>
      <c r="H223" s="155"/>
      <c r="I223" s="49"/>
      <c r="J223" s="86"/>
      <c r="K223" s="257"/>
      <c r="L223" s="257"/>
      <c r="M223" s="257"/>
    </row>
    <row r="224" spans="1:13" x14ac:dyDescent="0.2">
      <c r="A224" s="8"/>
      <c r="B224" s="257"/>
      <c r="C224" s="155"/>
      <c r="D224" s="7"/>
      <c r="E224" s="257"/>
      <c r="F224" s="155"/>
      <c r="G224" s="257"/>
      <c r="H224" s="155"/>
      <c r="I224" s="49"/>
      <c r="J224" s="86"/>
      <c r="K224" s="257"/>
      <c r="L224" s="257"/>
      <c r="M224" s="257"/>
    </row>
    <row r="225" spans="1:13" x14ac:dyDescent="0.2">
      <c r="A225" s="8"/>
      <c r="B225" s="257"/>
      <c r="C225" s="155"/>
      <c r="D225" s="7"/>
      <c r="E225" s="257"/>
      <c r="F225" s="155"/>
      <c r="G225" s="257"/>
      <c r="H225" s="155"/>
      <c r="I225" s="49"/>
      <c r="J225" s="86"/>
      <c r="K225" s="257"/>
      <c r="L225" s="257"/>
      <c r="M225" s="257"/>
    </row>
    <row r="226" spans="1:13" x14ac:dyDescent="0.2">
      <c r="A226" s="8"/>
      <c r="B226" s="257"/>
      <c r="C226" s="155"/>
      <c r="D226" s="7"/>
      <c r="E226" s="257"/>
      <c r="F226" s="155"/>
      <c r="G226" s="257"/>
      <c r="H226" s="155"/>
      <c r="I226" s="49"/>
      <c r="J226" s="86"/>
      <c r="K226" s="257"/>
      <c r="L226" s="257"/>
      <c r="M226" s="257"/>
    </row>
    <row r="227" spans="1:13" x14ac:dyDescent="0.2">
      <c r="A227" s="8"/>
      <c r="B227" s="257"/>
      <c r="C227" s="155"/>
      <c r="D227" s="7"/>
      <c r="E227" s="257"/>
      <c r="F227" s="155"/>
      <c r="G227" s="257"/>
      <c r="H227" s="155"/>
      <c r="I227" s="49"/>
      <c r="J227" s="86"/>
      <c r="K227" s="257"/>
      <c r="L227" s="257"/>
      <c r="M227" s="257"/>
    </row>
    <row r="228" spans="1:13" x14ac:dyDescent="0.2">
      <c r="A228" s="8"/>
      <c r="B228" s="257"/>
      <c r="C228" s="155"/>
      <c r="D228" s="7"/>
      <c r="E228" s="257"/>
      <c r="F228" s="155"/>
      <c r="G228" s="257"/>
      <c r="H228" s="155"/>
      <c r="I228" s="49"/>
      <c r="J228" s="86"/>
      <c r="K228" s="257"/>
      <c r="L228" s="257"/>
      <c r="M228" s="257"/>
    </row>
    <row r="229" spans="1:13" x14ac:dyDescent="0.2">
      <c r="A229" s="8"/>
      <c r="B229" s="257"/>
      <c r="C229" s="155"/>
      <c r="D229" s="7"/>
      <c r="E229" s="257"/>
      <c r="F229" s="155"/>
      <c r="G229" s="257"/>
      <c r="H229" s="155"/>
      <c r="I229" s="49"/>
      <c r="J229" s="86"/>
      <c r="K229" s="257"/>
      <c r="L229" s="257"/>
      <c r="M229" s="257"/>
    </row>
    <row r="230" spans="1:13" x14ac:dyDescent="0.2">
      <c r="A230" s="8"/>
      <c r="B230" s="257"/>
      <c r="C230" s="155"/>
      <c r="D230" s="7"/>
      <c r="E230" s="257"/>
      <c r="F230" s="155"/>
      <c r="G230" s="257"/>
      <c r="H230" s="155"/>
      <c r="I230" s="49"/>
      <c r="J230" s="86"/>
      <c r="K230" s="257"/>
      <c r="L230" s="257"/>
      <c r="M230" s="257"/>
    </row>
    <row r="231" spans="1:13" x14ac:dyDescent="0.2">
      <c r="A231" s="8"/>
      <c r="B231" s="257"/>
      <c r="C231" s="155"/>
      <c r="D231" s="7"/>
      <c r="E231" s="257"/>
      <c r="F231" s="155"/>
      <c r="G231" s="257"/>
      <c r="H231" s="155"/>
      <c r="I231" s="49"/>
      <c r="J231" s="86"/>
      <c r="K231" s="257"/>
      <c r="L231" s="257"/>
      <c r="M231" s="257"/>
    </row>
    <row r="232" spans="1:13" x14ac:dyDescent="0.2">
      <c r="A232" s="8"/>
      <c r="B232" s="257"/>
      <c r="C232" s="155"/>
      <c r="D232" s="7"/>
      <c r="E232" s="257"/>
      <c r="F232" s="155"/>
      <c r="G232" s="257"/>
      <c r="H232" s="155"/>
      <c r="I232" s="49"/>
      <c r="J232" s="86"/>
      <c r="K232" s="257"/>
      <c r="L232" s="257"/>
      <c r="M232" s="257"/>
    </row>
    <row r="233" spans="1:13" x14ac:dyDescent="0.2">
      <c r="A233" s="8"/>
      <c r="B233" s="257"/>
      <c r="C233" s="155"/>
      <c r="D233" s="7"/>
      <c r="E233" s="257"/>
      <c r="F233" s="155"/>
      <c r="G233" s="257"/>
      <c r="H233" s="155"/>
      <c r="I233" s="49"/>
      <c r="J233" s="86"/>
      <c r="K233" s="257"/>
      <c r="L233" s="257"/>
      <c r="M233" s="257"/>
    </row>
    <row r="234" spans="1:13" x14ac:dyDescent="0.2">
      <c r="A234" s="8"/>
      <c r="B234" s="257"/>
      <c r="C234" s="155"/>
      <c r="D234" s="7"/>
      <c r="E234" s="257"/>
      <c r="F234" s="155"/>
      <c r="G234" s="257"/>
      <c r="H234" s="155"/>
      <c r="I234" s="49"/>
      <c r="J234" s="86"/>
      <c r="K234" s="257"/>
      <c r="L234" s="257"/>
      <c r="M234" s="257"/>
    </row>
    <row r="235" spans="1:13" x14ac:dyDescent="0.2">
      <c r="A235" s="8"/>
      <c r="B235" s="257"/>
      <c r="C235" s="155"/>
      <c r="D235" s="7"/>
      <c r="E235" s="257"/>
      <c r="F235" s="155"/>
      <c r="G235" s="257"/>
      <c r="H235" s="155"/>
      <c r="I235" s="49"/>
      <c r="J235" s="86"/>
      <c r="K235" s="257"/>
      <c r="L235" s="257"/>
      <c r="M235" s="257"/>
    </row>
    <row r="236" spans="1:13" x14ac:dyDescent="0.2">
      <c r="A236" s="8"/>
      <c r="B236" s="257"/>
      <c r="C236" s="155"/>
      <c r="D236" s="7"/>
      <c r="E236" s="257"/>
      <c r="F236" s="155"/>
      <c r="G236" s="257"/>
      <c r="H236" s="155"/>
      <c r="I236" s="49"/>
      <c r="J236" s="86"/>
      <c r="K236" s="257"/>
      <c r="L236" s="257"/>
      <c r="M236" s="257"/>
    </row>
    <row r="237" spans="1:13" x14ac:dyDescent="0.2">
      <c r="A237" s="8"/>
      <c r="B237" s="257"/>
      <c r="C237" s="155"/>
      <c r="D237" s="7"/>
      <c r="E237" s="257"/>
      <c r="F237" s="155"/>
      <c r="G237" s="257"/>
      <c r="H237" s="155"/>
      <c r="I237" s="49"/>
      <c r="J237" s="86"/>
      <c r="K237" s="257"/>
      <c r="L237" s="257"/>
      <c r="M237" s="257"/>
    </row>
    <row r="238" spans="1:13" x14ac:dyDescent="0.2">
      <c r="A238" s="8"/>
      <c r="B238" s="257"/>
      <c r="C238" s="155"/>
      <c r="D238" s="7"/>
      <c r="E238" s="257"/>
      <c r="F238" s="155"/>
      <c r="G238" s="257"/>
      <c r="H238" s="155"/>
      <c r="I238" s="49"/>
      <c r="J238" s="86"/>
      <c r="K238" s="257"/>
      <c r="L238" s="257"/>
      <c r="M238" s="257"/>
    </row>
    <row r="239" spans="1:13" x14ac:dyDescent="0.2">
      <c r="A239" s="8"/>
      <c r="B239" s="257"/>
      <c r="C239" s="155"/>
      <c r="D239" s="7"/>
      <c r="E239" s="257"/>
      <c r="F239" s="155"/>
      <c r="G239" s="257"/>
      <c r="H239" s="155"/>
      <c r="I239" s="49"/>
      <c r="J239" s="86"/>
      <c r="K239" s="257"/>
      <c r="L239" s="257"/>
      <c r="M239" s="257"/>
    </row>
    <row r="240" spans="1:13" x14ac:dyDescent="0.2">
      <c r="A240" s="8"/>
      <c r="B240" s="257"/>
      <c r="C240" s="155"/>
      <c r="D240" s="7"/>
      <c r="E240" s="257"/>
      <c r="F240" s="155"/>
      <c r="G240" s="257"/>
      <c r="H240" s="155"/>
      <c r="I240" s="49"/>
      <c r="J240" s="86"/>
      <c r="K240" s="257"/>
      <c r="L240" s="257"/>
      <c r="M240" s="257"/>
    </row>
    <row r="241" spans="1:13" x14ac:dyDescent="0.2">
      <c r="A241" s="8"/>
      <c r="B241" s="257"/>
      <c r="C241" s="155"/>
      <c r="D241" s="7"/>
      <c r="E241" s="257"/>
      <c r="F241" s="155"/>
      <c r="G241" s="257"/>
      <c r="H241" s="155"/>
      <c r="I241" s="49"/>
      <c r="J241" s="86"/>
      <c r="K241" s="257"/>
      <c r="L241" s="257"/>
      <c r="M241" s="257"/>
    </row>
    <row r="242" spans="1:13" x14ac:dyDescent="0.2">
      <c r="A242" s="8"/>
      <c r="B242" s="257"/>
      <c r="C242" s="155"/>
      <c r="D242" s="7"/>
      <c r="E242" s="257"/>
      <c r="F242" s="155"/>
      <c r="G242" s="257"/>
      <c r="H242" s="155"/>
      <c r="I242" s="49"/>
      <c r="J242" s="86"/>
      <c r="K242" s="257"/>
      <c r="L242" s="257"/>
      <c r="M242" s="257"/>
    </row>
    <row r="243" spans="1:13" x14ac:dyDescent="0.2">
      <c r="A243" s="8"/>
      <c r="B243" s="257"/>
      <c r="C243" s="155"/>
      <c r="D243" s="7"/>
      <c r="E243" s="257"/>
      <c r="F243" s="155"/>
      <c r="G243" s="257"/>
      <c r="H243" s="155"/>
      <c r="I243" s="49"/>
      <c r="J243" s="86"/>
      <c r="K243" s="257"/>
      <c r="L243" s="257"/>
      <c r="M243" s="257"/>
    </row>
    <row r="244" spans="1:13" x14ac:dyDescent="0.2">
      <c r="A244" s="8"/>
      <c r="B244" s="257"/>
      <c r="C244" s="155"/>
      <c r="D244" s="7"/>
      <c r="E244" s="257"/>
      <c r="F244" s="155"/>
      <c r="G244" s="257"/>
      <c r="H244" s="155"/>
      <c r="I244" s="49"/>
      <c r="J244" s="86"/>
      <c r="K244" s="257"/>
      <c r="L244" s="257"/>
      <c r="M244" s="257"/>
    </row>
    <row r="245" spans="1:13" x14ac:dyDescent="0.2">
      <c r="A245" s="8"/>
      <c r="B245" s="257"/>
      <c r="C245" s="155"/>
      <c r="D245" s="7"/>
      <c r="E245" s="257"/>
      <c r="F245" s="155"/>
      <c r="G245" s="257"/>
      <c r="H245" s="155"/>
      <c r="I245" s="49"/>
      <c r="J245" s="86"/>
      <c r="K245" s="257"/>
      <c r="L245" s="257"/>
      <c r="M245" s="257"/>
    </row>
    <row r="246" spans="1:13" x14ac:dyDescent="0.2">
      <c r="A246" s="8"/>
      <c r="B246" s="257"/>
      <c r="C246" s="155"/>
      <c r="D246" s="7"/>
      <c r="E246" s="257"/>
      <c r="F246" s="155"/>
      <c r="G246" s="257"/>
      <c r="H246" s="155"/>
      <c r="I246" s="49"/>
      <c r="J246" s="86"/>
      <c r="K246" s="257"/>
      <c r="L246" s="257"/>
      <c r="M246" s="257"/>
    </row>
    <row r="247" spans="1:13" x14ac:dyDescent="0.2">
      <c r="A247" s="8"/>
      <c r="B247" s="257"/>
      <c r="C247" s="155"/>
      <c r="D247" s="7"/>
      <c r="E247" s="257"/>
      <c r="F247" s="155"/>
      <c r="G247" s="257"/>
      <c r="H247" s="155"/>
      <c r="I247" s="49"/>
      <c r="J247" s="86"/>
      <c r="K247" s="257"/>
      <c r="L247" s="257"/>
      <c r="M247" s="257"/>
    </row>
    <row r="248" spans="1:13" x14ac:dyDescent="0.2">
      <c r="A248" s="8"/>
      <c r="B248" s="257"/>
      <c r="C248" s="155"/>
      <c r="D248" s="7"/>
      <c r="E248" s="257"/>
      <c r="F248" s="155"/>
      <c r="G248" s="257"/>
      <c r="H248" s="155"/>
      <c r="I248" s="49"/>
      <c r="J248" s="86"/>
      <c r="K248" s="257"/>
      <c r="L248" s="257"/>
      <c r="M248" s="257"/>
    </row>
    <row r="249" spans="1:13" x14ac:dyDescent="0.2">
      <c r="A249" s="8"/>
      <c r="B249" s="257"/>
      <c r="C249" s="155"/>
      <c r="D249" s="7"/>
      <c r="E249" s="257"/>
      <c r="F249" s="155"/>
      <c r="G249" s="257"/>
      <c r="H249" s="155"/>
      <c r="I249" s="49"/>
      <c r="J249" s="86"/>
      <c r="K249" s="257"/>
      <c r="L249" s="257"/>
      <c r="M249" s="257"/>
    </row>
    <row r="250" spans="1:13" x14ac:dyDescent="0.2">
      <c r="A250" s="8"/>
      <c r="B250" s="257"/>
      <c r="C250" s="155"/>
      <c r="D250" s="7"/>
      <c r="E250" s="257"/>
      <c r="F250" s="155"/>
      <c r="G250" s="257"/>
      <c r="H250" s="155"/>
      <c r="I250" s="49"/>
      <c r="J250" s="86"/>
      <c r="K250" s="257"/>
      <c r="L250" s="257"/>
      <c r="M250" s="257"/>
    </row>
    <row r="251" spans="1:13" x14ac:dyDescent="0.2">
      <c r="A251" s="8"/>
      <c r="B251" s="257"/>
      <c r="C251" s="155"/>
      <c r="D251" s="7"/>
      <c r="E251" s="257"/>
      <c r="F251" s="155"/>
      <c r="G251" s="257"/>
      <c r="H251" s="155"/>
      <c r="I251" s="49"/>
      <c r="J251" s="86"/>
      <c r="K251" s="257"/>
      <c r="L251" s="257"/>
      <c r="M251" s="257"/>
    </row>
    <row r="252" spans="1:13" x14ac:dyDescent="0.2">
      <c r="A252" s="8"/>
      <c r="B252" s="257"/>
      <c r="C252" s="155"/>
      <c r="D252" s="7"/>
      <c r="E252" s="257"/>
      <c r="F252" s="155"/>
      <c r="G252" s="257"/>
      <c r="H252" s="155"/>
      <c r="I252" s="49"/>
      <c r="J252" s="86"/>
      <c r="K252" s="257"/>
      <c r="L252" s="257"/>
      <c r="M252" s="257"/>
    </row>
    <row r="253" spans="1:13" x14ac:dyDescent="0.2">
      <c r="A253" s="8"/>
      <c r="B253" s="257"/>
      <c r="C253" s="155"/>
      <c r="D253" s="7"/>
      <c r="E253" s="257"/>
      <c r="F253" s="155"/>
      <c r="G253" s="257"/>
      <c r="H253" s="155"/>
      <c r="I253" s="49"/>
      <c r="J253" s="86"/>
      <c r="K253" s="257"/>
      <c r="L253" s="257"/>
      <c r="M253" s="257"/>
    </row>
    <row r="254" spans="1:13" x14ac:dyDescent="0.2">
      <c r="A254" s="8"/>
      <c r="B254" s="257"/>
      <c r="C254" s="155"/>
      <c r="D254" s="7"/>
      <c r="E254" s="257"/>
      <c r="F254" s="155"/>
      <c r="G254" s="257"/>
      <c r="H254" s="155"/>
      <c r="I254" s="49"/>
      <c r="J254" s="86"/>
      <c r="K254" s="257"/>
      <c r="L254" s="257"/>
      <c r="M254" s="257"/>
    </row>
    <row r="255" spans="1:13" x14ac:dyDescent="0.2">
      <c r="A255" s="8"/>
      <c r="B255" s="257"/>
      <c r="C255" s="155"/>
      <c r="D255" s="7"/>
      <c r="E255" s="257"/>
      <c r="F255" s="155"/>
      <c r="G255" s="257"/>
      <c r="H255" s="155"/>
      <c r="I255" s="49"/>
      <c r="J255" s="86"/>
      <c r="K255" s="257"/>
      <c r="L255" s="257"/>
      <c r="M255" s="257"/>
    </row>
    <row r="256" spans="1:13" x14ac:dyDescent="0.2">
      <c r="A256" s="8"/>
      <c r="B256" s="257"/>
      <c r="C256" s="155"/>
      <c r="D256" s="7"/>
      <c r="E256" s="257"/>
      <c r="F256" s="155"/>
      <c r="G256" s="257"/>
      <c r="H256" s="155"/>
      <c r="I256" s="49"/>
      <c r="J256" s="86"/>
      <c r="K256" s="257"/>
      <c r="L256" s="257"/>
      <c r="M256" s="257"/>
    </row>
    <row r="257" spans="1:13" x14ac:dyDescent="0.2">
      <c r="A257" s="8"/>
      <c r="B257" s="257"/>
      <c r="C257" s="155"/>
      <c r="D257" s="7"/>
      <c r="E257" s="257"/>
      <c r="F257" s="155"/>
      <c r="G257" s="257"/>
      <c r="H257" s="155"/>
      <c r="I257" s="49"/>
      <c r="J257" s="86"/>
      <c r="K257" s="257"/>
      <c r="L257" s="257"/>
      <c r="M257" s="257"/>
    </row>
    <row r="258" spans="1:13" x14ac:dyDescent="0.2">
      <c r="A258" s="8"/>
      <c r="B258" s="257"/>
      <c r="C258" s="155"/>
      <c r="D258" s="7"/>
      <c r="E258" s="257"/>
      <c r="F258" s="155"/>
      <c r="G258" s="257"/>
      <c r="H258" s="155"/>
      <c r="I258" s="49"/>
      <c r="J258" s="86"/>
      <c r="K258" s="257"/>
      <c r="L258" s="257"/>
      <c r="M258" s="257"/>
    </row>
    <row r="259" spans="1:13" x14ac:dyDescent="0.2">
      <c r="A259" s="8"/>
      <c r="B259" s="257"/>
      <c r="C259" s="155"/>
      <c r="D259" s="7"/>
      <c r="E259" s="257"/>
      <c r="F259" s="155"/>
      <c r="G259" s="257"/>
      <c r="H259" s="155"/>
      <c r="I259" s="49"/>
      <c r="J259" s="86"/>
      <c r="K259" s="257"/>
      <c r="L259" s="257"/>
      <c r="M259" s="257"/>
    </row>
    <row r="260" spans="1:13" x14ac:dyDescent="0.2">
      <c r="A260" s="8"/>
      <c r="B260" s="257"/>
      <c r="C260" s="155"/>
      <c r="D260" s="7"/>
      <c r="E260" s="257"/>
      <c r="F260" s="155"/>
      <c r="G260" s="257"/>
      <c r="H260" s="155"/>
      <c r="I260" s="49"/>
      <c r="J260" s="86"/>
      <c r="K260" s="257"/>
      <c r="L260" s="257"/>
      <c r="M260" s="257"/>
    </row>
    <row r="261" spans="1:13" x14ac:dyDescent="0.2">
      <c r="A261" s="8"/>
      <c r="B261" s="257"/>
      <c r="C261" s="155"/>
      <c r="D261" s="7"/>
      <c r="E261" s="257"/>
      <c r="F261" s="155"/>
      <c r="G261" s="257"/>
      <c r="H261" s="155"/>
      <c r="I261" s="49"/>
      <c r="J261" s="86"/>
      <c r="K261" s="257"/>
      <c r="L261" s="257"/>
      <c r="M261" s="257"/>
    </row>
    <row r="262" spans="1:13" x14ac:dyDescent="0.2">
      <c r="A262" s="8"/>
      <c r="B262" s="257"/>
      <c r="C262" s="155"/>
      <c r="D262" s="7"/>
      <c r="E262" s="257"/>
      <c r="F262" s="155"/>
      <c r="G262" s="257"/>
      <c r="H262" s="155"/>
      <c r="I262" s="49"/>
      <c r="J262" s="86"/>
      <c r="K262" s="257"/>
      <c r="L262" s="257"/>
      <c r="M262" s="257"/>
    </row>
    <row r="263" spans="1:13" x14ac:dyDescent="0.2">
      <c r="A263" s="8"/>
      <c r="B263" s="257"/>
      <c r="C263" s="155"/>
      <c r="D263" s="7"/>
      <c r="E263" s="257"/>
      <c r="F263" s="155"/>
      <c r="G263" s="257"/>
      <c r="H263" s="155"/>
      <c r="I263" s="49"/>
      <c r="J263" s="86"/>
      <c r="K263" s="257"/>
      <c r="L263" s="257"/>
      <c r="M263" s="257"/>
    </row>
    <row r="264" spans="1:13" x14ac:dyDescent="0.2">
      <c r="A264" s="8"/>
      <c r="B264" s="257"/>
      <c r="C264" s="155"/>
      <c r="D264" s="7"/>
      <c r="E264" s="257"/>
      <c r="F264" s="155"/>
      <c r="G264" s="257"/>
      <c r="H264" s="155"/>
      <c r="I264" s="49"/>
      <c r="J264" s="86"/>
      <c r="K264" s="257"/>
      <c r="L264" s="257"/>
      <c r="M264" s="257"/>
    </row>
    <row r="265" spans="1:13" x14ac:dyDescent="0.2">
      <c r="A265" s="8"/>
      <c r="B265" s="257"/>
      <c r="C265" s="155"/>
      <c r="D265" s="7"/>
      <c r="E265" s="257"/>
      <c r="F265" s="155"/>
      <c r="G265" s="257"/>
      <c r="H265" s="155"/>
      <c r="I265" s="49"/>
      <c r="J265" s="86"/>
      <c r="K265" s="257"/>
      <c r="L265" s="257"/>
      <c r="M265" s="257"/>
    </row>
    <row r="266" spans="1:13" x14ac:dyDescent="0.2">
      <c r="A266" s="8"/>
      <c r="B266" s="257"/>
      <c r="C266" s="155"/>
      <c r="D266" s="7"/>
      <c r="E266" s="257"/>
      <c r="F266" s="155"/>
      <c r="G266" s="257"/>
      <c r="H266" s="155"/>
      <c r="I266" s="49"/>
      <c r="J266" s="86"/>
      <c r="K266" s="257"/>
      <c r="L266" s="257"/>
      <c r="M266" s="257"/>
    </row>
    <row r="267" spans="1:13" x14ac:dyDescent="0.2">
      <c r="A267" s="8"/>
      <c r="B267" s="257"/>
      <c r="C267" s="155"/>
      <c r="D267" s="7"/>
      <c r="E267" s="257"/>
      <c r="F267" s="155"/>
      <c r="G267" s="257"/>
      <c r="H267" s="155"/>
      <c r="I267" s="49"/>
      <c r="J267" s="86"/>
      <c r="K267" s="257"/>
      <c r="L267" s="257"/>
      <c r="M267" s="257"/>
    </row>
    <row r="268" spans="1:13" x14ac:dyDescent="0.2">
      <c r="A268" s="8"/>
      <c r="B268" s="257"/>
      <c r="C268" s="155"/>
      <c r="D268" s="7"/>
      <c r="E268" s="257"/>
      <c r="F268" s="155"/>
      <c r="G268" s="257"/>
      <c r="H268" s="155"/>
      <c r="I268" s="49"/>
      <c r="J268" s="86"/>
      <c r="K268" s="257"/>
      <c r="L268" s="257"/>
      <c r="M268" s="257"/>
    </row>
    <row r="269" spans="1:13" x14ac:dyDescent="0.2">
      <c r="A269" s="8"/>
      <c r="B269" s="257"/>
      <c r="C269" s="155"/>
      <c r="D269" s="7"/>
      <c r="E269" s="257"/>
      <c r="F269" s="155"/>
      <c r="G269" s="257"/>
      <c r="H269" s="155"/>
      <c r="I269" s="49"/>
      <c r="J269" s="86"/>
      <c r="K269" s="257"/>
      <c r="L269" s="257"/>
      <c r="M269" s="257"/>
    </row>
    <row r="270" spans="1:13" x14ac:dyDescent="0.2">
      <c r="A270" s="8"/>
      <c r="B270" s="257"/>
      <c r="C270" s="155"/>
      <c r="D270" s="7"/>
      <c r="E270" s="257"/>
      <c r="F270" s="155"/>
      <c r="G270" s="257"/>
      <c r="H270" s="155"/>
      <c r="I270" s="49"/>
      <c r="J270" s="86"/>
      <c r="K270" s="257"/>
      <c r="L270" s="257"/>
      <c r="M270" s="257"/>
    </row>
    <row r="271" spans="1:13" x14ac:dyDescent="0.2">
      <c r="A271" s="8"/>
      <c r="B271" s="257"/>
      <c r="C271" s="155"/>
      <c r="D271" s="7"/>
      <c r="E271" s="257"/>
      <c r="F271" s="155"/>
      <c r="G271" s="257"/>
      <c r="H271" s="155"/>
      <c r="I271" s="49"/>
      <c r="J271" s="86"/>
      <c r="K271" s="257"/>
      <c r="L271" s="257"/>
      <c r="M271" s="257"/>
    </row>
    <row r="272" spans="1:13" x14ac:dyDescent="0.2">
      <c r="A272" s="8"/>
      <c r="B272" s="257"/>
      <c r="C272" s="155"/>
      <c r="D272" s="7"/>
      <c r="E272" s="257"/>
      <c r="F272" s="155"/>
      <c r="G272" s="257"/>
      <c r="H272" s="155"/>
      <c r="I272" s="49"/>
      <c r="J272" s="86"/>
      <c r="K272" s="257"/>
      <c r="L272" s="257"/>
      <c r="M272" s="257"/>
    </row>
    <row r="273" spans="1:13" x14ac:dyDescent="0.2">
      <c r="A273" s="8"/>
      <c r="B273" s="257"/>
      <c r="C273" s="155"/>
      <c r="D273" s="7"/>
      <c r="E273" s="257"/>
      <c r="F273" s="155"/>
      <c r="G273" s="257"/>
      <c r="H273" s="155"/>
      <c r="I273" s="49"/>
      <c r="J273" s="86"/>
      <c r="K273" s="257"/>
      <c r="L273" s="257"/>
      <c r="M273" s="257"/>
    </row>
    <row r="274" spans="1:13" x14ac:dyDescent="0.2">
      <c r="A274" s="8"/>
      <c r="B274" s="257"/>
      <c r="C274" s="155"/>
      <c r="D274" s="7"/>
      <c r="E274" s="257"/>
      <c r="F274" s="155"/>
      <c r="G274" s="257"/>
      <c r="H274" s="155"/>
      <c r="I274" s="49"/>
      <c r="J274" s="86"/>
      <c r="K274" s="257"/>
      <c r="L274" s="257"/>
      <c r="M274" s="257"/>
    </row>
    <row r="275" spans="1:13" x14ac:dyDescent="0.2">
      <c r="A275" s="8"/>
      <c r="B275" s="257"/>
      <c r="C275" s="155"/>
      <c r="D275" s="7"/>
      <c r="E275" s="257"/>
      <c r="F275" s="155"/>
      <c r="G275" s="257"/>
      <c r="H275" s="155"/>
      <c r="I275" s="49"/>
      <c r="J275" s="86"/>
      <c r="K275" s="257"/>
      <c r="L275" s="257"/>
      <c r="M275" s="257"/>
    </row>
    <row r="276" spans="1:13" x14ac:dyDescent="0.2">
      <c r="A276" s="8"/>
      <c r="B276" s="257"/>
      <c r="C276" s="155"/>
      <c r="D276" s="7"/>
      <c r="E276" s="257"/>
      <c r="F276" s="155"/>
      <c r="G276" s="257"/>
      <c r="H276" s="155"/>
      <c r="I276" s="49"/>
      <c r="J276" s="86"/>
      <c r="K276" s="257"/>
      <c r="L276" s="257"/>
      <c r="M276" s="257"/>
    </row>
    <row r="277" spans="1:13" x14ac:dyDescent="0.2">
      <c r="A277" s="8"/>
      <c r="B277" s="257"/>
      <c r="C277" s="155"/>
      <c r="D277" s="7"/>
      <c r="E277" s="257"/>
      <c r="F277" s="155"/>
      <c r="G277" s="257"/>
      <c r="H277" s="155"/>
      <c r="I277" s="49"/>
      <c r="J277" s="86"/>
      <c r="K277" s="257"/>
      <c r="L277" s="257"/>
      <c r="M277" s="257"/>
    </row>
    <row r="278" spans="1:13" x14ac:dyDescent="0.2">
      <c r="A278" s="8"/>
      <c r="B278" s="257"/>
      <c r="C278" s="155"/>
      <c r="D278" s="7"/>
      <c r="E278" s="257"/>
      <c r="F278" s="155"/>
      <c r="G278" s="257"/>
      <c r="H278" s="155"/>
      <c r="I278" s="49"/>
      <c r="J278" s="86"/>
      <c r="K278" s="257"/>
      <c r="L278" s="257"/>
      <c r="M278" s="257"/>
    </row>
    <row r="279" spans="1:13" x14ac:dyDescent="0.2">
      <c r="A279" s="8"/>
      <c r="B279" s="257"/>
      <c r="C279" s="155"/>
      <c r="D279" s="7"/>
      <c r="E279" s="257"/>
      <c r="F279" s="155"/>
      <c r="G279" s="257"/>
      <c r="H279" s="155"/>
      <c r="I279" s="49"/>
      <c r="J279" s="86"/>
      <c r="K279" s="257"/>
      <c r="L279" s="257"/>
      <c r="M279" s="257"/>
    </row>
    <row r="280" spans="1:13" x14ac:dyDescent="0.2">
      <c r="A280" s="8"/>
      <c r="B280" s="257"/>
      <c r="C280" s="155"/>
      <c r="D280" s="7"/>
      <c r="E280" s="257"/>
      <c r="F280" s="155"/>
      <c r="G280" s="257"/>
      <c r="H280" s="155"/>
      <c r="I280" s="49"/>
      <c r="J280" s="86"/>
      <c r="K280" s="257"/>
      <c r="L280" s="257"/>
      <c r="M280" s="257"/>
    </row>
    <row r="281" spans="1:13" x14ac:dyDescent="0.2">
      <c r="A281" s="8"/>
      <c r="B281" s="257"/>
      <c r="C281" s="155"/>
      <c r="D281" s="7"/>
      <c r="E281" s="257"/>
      <c r="F281" s="155"/>
      <c r="G281" s="257"/>
      <c r="H281" s="155"/>
      <c r="I281" s="49"/>
      <c r="J281" s="86"/>
      <c r="K281" s="257"/>
      <c r="L281" s="257"/>
      <c r="M281" s="257"/>
    </row>
    <row r="282" spans="1:13" x14ac:dyDescent="0.2">
      <c r="A282" s="8"/>
      <c r="B282" s="257"/>
      <c r="C282" s="155"/>
      <c r="D282" s="7"/>
      <c r="E282" s="257"/>
      <c r="F282" s="155"/>
      <c r="G282" s="257"/>
      <c r="H282" s="155"/>
      <c r="I282" s="49"/>
      <c r="J282" s="86"/>
      <c r="K282" s="257"/>
      <c r="L282" s="257"/>
      <c r="M282" s="257"/>
    </row>
    <row r="283" spans="1:13" x14ac:dyDescent="0.2">
      <c r="A283" s="8"/>
      <c r="B283" s="257"/>
      <c r="C283" s="155"/>
      <c r="D283" s="7"/>
      <c r="E283" s="257"/>
      <c r="F283" s="155"/>
      <c r="G283" s="257"/>
      <c r="H283" s="155"/>
      <c r="I283" s="49"/>
      <c r="J283" s="86"/>
      <c r="K283" s="257"/>
      <c r="L283" s="257"/>
      <c r="M283" s="257"/>
    </row>
    <row r="284" spans="1:13" x14ac:dyDescent="0.2">
      <c r="A284" s="8"/>
      <c r="B284" s="257"/>
      <c r="C284" s="155"/>
      <c r="D284" s="7"/>
      <c r="E284" s="257"/>
      <c r="F284" s="155"/>
      <c r="G284" s="257"/>
      <c r="H284" s="155"/>
      <c r="I284" s="49"/>
      <c r="J284" s="86"/>
      <c r="K284" s="257"/>
      <c r="L284" s="257"/>
      <c r="M284" s="257"/>
    </row>
    <row r="285" spans="1:13" x14ac:dyDescent="0.2">
      <c r="A285" s="8"/>
      <c r="B285" s="257"/>
      <c r="C285" s="155"/>
      <c r="D285" s="7"/>
      <c r="E285" s="257"/>
      <c r="F285" s="155"/>
      <c r="G285" s="257"/>
      <c r="H285" s="155"/>
      <c r="I285" s="49"/>
      <c r="J285" s="10"/>
      <c r="K285" s="257"/>
      <c r="L285" s="257"/>
      <c r="M285" s="257"/>
    </row>
    <row r="286" spans="1:13" x14ac:dyDescent="0.2">
      <c r="A286" s="8"/>
      <c r="B286" s="257"/>
      <c r="C286" s="155"/>
      <c r="D286" s="7"/>
      <c r="E286" s="257"/>
      <c r="F286" s="155"/>
      <c r="G286" s="257"/>
      <c r="H286" s="155"/>
      <c r="I286" s="49"/>
      <c r="J286" s="10"/>
      <c r="K286" s="257"/>
      <c r="L286" s="257"/>
      <c r="M286" s="257"/>
    </row>
    <row r="287" spans="1:13" x14ac:dyDescent="0.2">
      <c r="A287" s="8"/>
      <c r="B287" s="257"/>
      <c r="C287" s="155"/>
      <c r="D287" s="7"/>
      <c r="E287" s="257"/>
      <c r="F287" s="155"/>
      <c r="G287" s="257"/>
      <c r="H287" s="155"/>
      <c r="I287" s="49"/>
      <c r="J287" s="10"/>
      <c r="K287" s="257"/>
      <c r="L287" s="257"/>
      <c r="M287" s="257"/>
    </row>
    <row r="288" spans="1:13" x14ac:dyDescent="0.2">
      <c r="A288" s="8"/>
      <c r="B288" s="257"/>
      <c r="C288" s="155"/>
      <c r="D288" s="7"/>
      <c r="E288" s="257"/>
      <c r="F288" s="155"/>
      <c r="G288" s="257"/>
      <c r="H288" s="155"/>
      <c r="I288" s="49"/>
      <c r="J288" s="10"/>
      <c r="K288" s="257"/>
      <c r="L288" s="257"/>
      <c r="M288" s="257"/>
    </row>
    <row r="289" spans="1:13" x14ac:dyDescent="0.2">
      <c r="A289" s="8"/>
      <c r="B289" s="257"/>
      <c r="C289" s="155"/>
      <c r="D289" s="7"/>
      <c r="E289" s="257"/>
      <c r="F289" s="155"/>
      <c r="G289" s="257"/>
      <c r="H289" s="155"/>
      <c r="I289" s="49"/>
      <c r="J289" s="10"/>
      <c r="K289" s="257"/>
      <c r="L289" s="257"/>
      <c r="M289" s="257"/>
    </row>
    <row r="290" spans="1:13" x14ac:dyDescent="0.2">
      <c r="A290" s="8"/>
      <c r="B290" s="257"/>
      <c r="C290" s="155"/>
      <c r="D290" s="7"/>
      <c r="E290" s="257"/>
      <c r="F290" s="155"/>
      <c r="G290" s="257"/>
      <c r="H290" s="155"/>
      <c r="I290" s="49"/>
      <c r="J290" s="10"/>
      <c r="K290" s="257"/>
      <c r="L290" s="257"/>
      <c r="M290" s="257"/>
    </row>
    <row r="291" spans="1:13" x14ac:dyDescent="0.2">
      <c r="A291" s="8"/>
      <c r="B291" s="257"/>
      <c r="C291" s="155"/>
      <c r="D291" s="7"/>
      <c r="E291" s="257"/>
      <c r="F291" s="155"/>
      <c r="G291" s="257"/>
      <c r="H291" s="155"/>
      <c r="I291" s="49"/>
      <c r="J291" s="10"/>
      <c r="K291" s="257"/>
      <c r="L291" s="257"/>
      <c r="M291" s="257"/>
    </row>
    <row r="292" spans="1:13" x14ac:dyDescent="0.2">
      <c r="A292" s="8"/>
      <c r="B292" s="257"/>
      <c r="C292" s="155"/>
      <c r="D292" s="7"/>
      <c r="E292" s="257"/>
      <c r="F292" s="155"/>
      <c r="G292" s="257"/>
      <c r="H292" s="155"/>
      <c r="I292" s="49"/>
      <c r="J292" s="10"/>
      <c r="K292" s="257"/>
      <c r="L292" s="257"/>
      <c r="M292" s="257"/>
    </row>
    <row r="293" spans="1:13" x14ac:dyDescent="0.2">
      <c r="A293" s="8"/>
      <c r="B293" s="257"/>
      <c r="C293" s="155"/>
      <c r="D293" s="7"/>
      <c r="E293" s="257"/>
      <c r="F293" s="155"/>
      <c r="G293" s="257"/>
      <c r="H293" s="155"/>
      <c r="I293" s="49"/>
      <c r="J293" s="10"/>
      <c r="K293" s="257"/>
      <c r="L293" s="257"/>
      <c r="M293" s="257"/>
    </row>
    <row r="294" spans="1:13" x14ac:dyDescent="0.2">
      <c r="A294" s="8"/>
      <c r="B294" s="257"/>
      <c r="C294" s="155"/>
      <c r="D294" s="7"/>
      <c r="E294" s="257"/>
      <c r="F294" s="155"/>
      <c r="G294" s="257"/>
      <c r="H294" s="155"/>
      <c r="I294" s="49"/>
      <c r="J294" s="10"/>
      <c r="K294" s="257"/>
      <c r="L294" s="257"/>
      <c r="M294" s="257"/>
    </row>
    <row r="295" spans="1:13" x14ac:dyDescent="0.2">
      <c r="A295" s="8"/>
      <c r="B295" s="257"/>
      <c r="C295" s="155"/>
      <c r="D295" s="7"/>
      <c r="E295" s="257"/>
      <c r="F295" s="155"/>
      <c r="G295" s="257"/>
      <c r="H295" s="155"/>
      <c r="I295" s="49"/>
      <c r="J295" s="10"/>
      <c r="K295" s="257"/>
      <c r="L295" s="257"/>
      <c r="M295" s="257"/>
    </row>
    <row r="296" spans="1:13" x14ac:dyDescent="0.2">
      <c r="A296" s="8"/>
      <c r="B296" s="257"/>
      <c r="C296" s="155"/>
      <c r="D296" s="7"/>
      <c r="E296" s="257"/>
      <c r="F296" s="155"/>
      <c r="G296" s="257"/>
      <c r="H296" s="155"/>
      <c r="I296" s="49"/>
      <c r="J296" s="10"/>
      <c r="K296" s="257"/>
      <c r="L296" s="257"/>
      <c r="M296" s="257"/>
    </row>
    <row r="297" spans="1:13" x14ac:dyDescent="0.2">
      <c r="A297" s="8"/>
      <c r="B297" s="257"/>
      <c r="C297" s="155"/>
      <c r="D297" s="7"/>
      <c r="E297" s="257"/>
      <c r="F297" s="155"/>
      <c r="G297" s="257"/>
      <c r="H297" s="155"/>
      <c r="I297" s="49"/>
      <c r="J297" s="10"/>
      <c r="K297" s="257"/>
      <c r="L297" s="257"/>
      <c r="M297" s="257"/>
    </row>
    <row r="298" spans="1:13" x14ac:dyDescent="0.2">
      <c r="A298" s="8"/>
      <c r="B298" s="257"/>
      <c r="C298" s="155"/>
      <c r="D298" s="7"/>
      <c r="E298" s="257"/>
      <c r="F298" s="155"/>
      <c r="G298" s="257"/>
      <c r="H298" s="155"/>
      <c r="I298" s="49"/>
      <c r="J298" s="10"/>
      <c r="K298" s="257"/>
      <c r="L298" s="257"/>
      <c r="M298" s="257"/>
    </row>
    <row r="299" spans="1:13" x14ac:dyDescent="0.2">
      <c r="A299" s="8"/>
      <c r="B299" s="257"/>
      <c r="C299" s="155"/>
      <c r="D299" s="7"/>
      <c r="E299" s="257"/>
      <c r="F299" s="155"/>
      <c r="G299" s="257"/>
      <c r="H299" s="155"/>
      <c r="I299" s="49"/>
      <c r="J299" s="10"/>
      <c r="K299" s="257"/>
      <c r="L299" s="257"/>
      <c r="M299" s="257"/>
    </row>
    <row r="300" spans="1:13" x14ac:dyDescent="0.2">
      <c r="A300" s="8"/>
      <c r="B300" s="257"/>
      <c r="C300" s="155"/>
      <c r="D300" s="7"/>
      <c r="E300" s="257"/>
      <c r="F300" s="155"/>
      <c r="G300" s="257"/>
      <c r="H300" s="155"/>
      <c r="I300" s="49"/>
      <c r="J300" s="10"/>
      <c r="K300" s="257"/>
      <c r="L300" s="257"/>
      <c r="M300" s="257"/>
    </row>
    <row r="301" spans="1:13" x14ac:dyDescent="0.2">
      <c r="A301" s="8"/>
      <c r="B301" s="257"/>
      <c r="C301" s="155"/>
      <c r="D301" s="7"/>
      <c r="E301" s="257"/>
      <c r="F301" s="155"/>
      <c r="G301" s="257"/>
      <c r="H301" s="155"/>
      <c r="I301" s="49"/>
      <c r="J301" s="10"/>
      <c r="K301" s="257"/>
      <c r="L301" s="257"/>
      <c r="M301" s="257"/>
    </row>
    <row r="302" spans="1:13" x14ac:dyDescent="0.2">
      <c r="A302" s="8"/>
      <c r="B302" s="257"/>
      <c r="C302" s="155"/>
      <c r="D302" s="7"/>
      <c r="E302" s="257"/>
      <c r="F302" s="155"/>
      <c r="G302" s="257"/>
      <c r="H302" s="155"/>
      <c r="I302" s="49"/>
      <c r="J302" s="10"/>
      <c r="K302" s="257"/>
      <c r="L302" s="257"/>
      <c r="M302" s="257"/>
    </row>
    <row r="303" spans="1:13" x14ac:dyDescent="0.2">
      <c r="A303" s="8"/>
      <c r="B303" s="257"/>
      <c r="C303" s="155"/>
      <c r="D303" s="7"/>
      <c r="E303" s="257"/>
      <c r="F303" s="155"/>
      <c r="G303" s="257"/>
      <c r="H303" s="155"/>
      <c r="I303" s="49"/>
      <c r="J303" s="10"/>
      <c r="K303" s="257"/>
      <c r="L303" s="257"/>
      <c r="M303" s="257"/>
    </row>
    <row r="304" spans="1:13" x14ac:dyDescent="0.2">
      <c r="A304" s="8"/>
      <c r="B304" s="257"/>
      <c r="C304" s="155"/>
      <c r="D304" s="7"/>
      <c r="E304" s="257"/>
      <c r="F304" s="155"/>
      <c r="G304" s="257"/>
      <c r="H304" s="155"/>
      <c r="I304" s="49"/>
      <c r="J304" s="10"/>
      <c r="K304" s="257"/>
      <c r="L304" s="257"/>
      <c r="M304" s="257"/>
    </row>
    <row r="305" spans="1:13" x14ac:dyDescent="0.2">
      <c r="A305" s="8"/>
      <c r="B305" s="257"/>
      <c r="C305" s="155"/>
      <c r="D305" s="7"/>
      <c r="E305" s="257"/>
      <c r="F305" s="155"/>
      <c r="G305" s="257"/>
      <c r="H305" s="155"/>
      <c r="I305" s="49"/>
      <c r="J305" s="10"/>
      <c r="K305" s="257"/>
      <c r="L305" s="257"/>
      <c r="M305" s="257"/>
    </row>
    <row r="306" spans="1:13" x14ac:dyDescent="0.2">
      <c r="A306" s="8"/>
      <c r="B306" s="257"/>
      <c r="C306" s="155"/>
      <c r="D306" s="7"/>
      <c r="E306" s="257"/>
      <c r="F306" s="155"/>
      <c r="G306" s="257"/>
      <c r="H306" s="155"/>
      <c r="I306" s="49"/>
      <c r="J306" s="10"/>
      <c r="K306" s="257"/>
      <c r="L306" s="257"/>
      <c r="M306" s="257"/>
    </row>
    <row r="307" spans="1:13" x14ac:dyDescent="0.2">
      <c r="A307" s="8"/>
      <c r="B307" s="257"/>
      <c r="C307" s="155"/>
      <c r="D307" s="7"/>
      <c r="E307" s="257"/>
      <c r="F307" s="155"/>
      <c r="G307" s="257"/>
      <c r="H307" s="155"/>
      <c r="I307" s="49"/>
      <c r="J307" s="10"/>
      <c r="K307" s="257"/>
      <c r="L307" s="257"/>
      <c r="M307" s="257"/>
    </row>
    <row r="308" spans="1:13" x14ac:dyDescent="0.2">
      <c r="A308" s="8"/>
      <c r="B308" s="257"/>
      <c r="C308" s="155"/>
      <c r="D308" s="7"/>
      <c r="E308" s="257"/>
      <c r="F308" s="155"/>
      <c r="G308" s="257"/>
      <c r="H308" s="155"/>
      <c r="I308" s="49"/>
      <c r="J308" s="10"/>
      <c r="K308" s="257"/>
      <c r="L308" s="257"/>
      <c r="M308" s="257"/>
    </row>
    <row r="309" spans="1:13" x14ac:dyDescent="0.2">
      <c r="A309" s="8"/>
      <c r="B309" s="257"/>
      <c r="C309" s="155"/>
      <c r="D309" s="7"/>
      <c r="E309" s="257"/>
      <c r="F309" s="155"/>
      <c r="G309" s="257"/>
      <c r="H309" s="155"/>
      <c r="I309" s="49"/>
      <c r="J309" s="10"/>
      <c r="K309" s="257"/>
      <c r="L309" s="257"/>
      <c r="M309" s="257"/>
    </row>
    <row r="310" spans="1:13" x14ac:dyDescent="0.2">
      <c r="A310" s="8"/>
      <c r="B310" s="257"/>
      <c r="C310" s="155"/>
      <c r="D310" s="7"/>
      <c r="E310" s="257"/>
      <c r="F310" s="155"/>
      <c r="G310" s="257"/>
      <c r="H310" s="155"/>
      <c r="I310" s="49"/>
      <c r="J310" s="10"/>
      <c r="K310" s="257"/>
      <c r="L310" s="257"/>
      <c r="M310" s="257"/>
    </row>
    <row r="311" spans="1:13" x14ac:dyDescent="0.2">
      <c r="A311" s="8"/>
      <c r="B311" s="257"/>
      <c r="C311" s="155"/>
      <c r="D311" s="7"/>
      <c r="E311" s="257"/>
      <c r="F311" s="155"/>
      <c r="G311" s="257"/>
      <c r="H311" s="155"/>
      <c r="I311" s="49"/>
      <c r="J311" s="10"/>
      <c r="K311" s="257"/>
      <c r="L311" s="257"/>
      <c r="M311" s="257"/>
    </row>
    <row r="312" spans="1:13" x14ac:dyDescent="0.2">
      <c r="A312" s="8"/>
      <c r="B312" s="257"/>
      <c r="C312" s="155"/>
      <c r="D312" s="7"/>
      <c r="E312" s="257"/>
      <c r="F312" s="155"/>
      <c r="G312" s="257"/>
      <c r="H312" s="155"/>
      <c r="I312" s="49"/>
      <c r="J312" s="10"/>
      <c r="K312" s="257"/>
      <c r="L312" s="257"/>
      <c r="M312" s="257"/>
    </row>
    <row r="313" spans="1:13" x14ac:dyDescent="0.2">
      <c r="A313" s="8"/>
      <c r="B313" s="257"/>
      <c r="C313" s="155"/>
      <c r="D313" s="7"/>
      <c r="E313" s="257"/>
      <c r="F313" s="155"/>
      <c r="G313" s="257"/>
      <c r="H313" s="155"/>
      <c r="I313" s="49"/>
      <c r="J313" s="10"/>
      <c r="K313" s="257"/>
      <c r="L313" s="257"/>
      <c r="M313" s="257"/>
    </row>
    <row r="314" spans="1:13" x14ac:dyDescent="0.2">
      <c r="A314" s="8"/>
      <c r="B314" s="257"/>
      <c r="C314" s="155"/>
      <c r="D314" s="7"/>
      <c r="E314" s="257"/>
      <c r="F314" s="155"/>
      <c r="G314" s="257"/>
      <c r="H314" s="155"/>
      <c r="I314" s="49"/>
      <c r="J314" s="86"/>
      <c r="K314" s="257"/>
      <c r="L314" s="257"/>
      <c r="M314" s="257"/>
    </row>
    <row r="315" spans="1:13" x14ac:dyDescent="0.2">
      <c r="A315" s="8"/>
      <c r="B315" s="257"/>
      <c r="C315" s="155"/>
      <c r="D315" s="7"/>
      <c r="E315" s="257"/>
      <c r="F315" s="155"/>
      <c r="G315" s="257"/>
      <c r="H315" s="155"/>
      <c r="I315" s="49"/>
      <c r="J315" s="86"/>
      <c r="K315" s="257"/>
      <c r="L315" s="257"/>
      <c r="M315" s="257"/>
    </row>
    <row r="316" spans="1:13" x14ac:dyDescent="0.2">
      <c r="A316" s="8"/>
      <c r="B316" s="257"/>
      <c r="C316" s="155"/>
      <c r="D316" s="7"/>
      <c r="E316" s="257"/>
      <c r="F316" s="155"/>
      <c r="G316" s="257"/>
      <c r="H316" s="155"/>
      <c r="I316" s="49"/>
      <c r="J316" s="86"/>
      <c r="K316" s="257"/>
      <c r="L316" s="257"/>
      <c r="M316" s="257"/>
    </row>
    <row r="317" spans="1:13" x14ac:dyDescent="0.2">
      <c r="A317" s="8"/>
      <c r="B317" s="257"/>
      <c r="C317" s="155"/>
      <c r="D317" s="7"/>
      <c r="E317" s="257"/>
      <c r="F317" s="155"/>
      <c r="G317" s="257"/>
      <c r="H317" s="155"/>
      <c r="I317" s="49"/>
      <c r="J317" s="86"/>
      <c r="K317" s="257"/>
      <c r="L317" s="257"/>
      <c r="M317" s="257"/>
    </row>
    <row r="318" spans="1:13" x14ac:dyDescent="0.2">
      <c r="A318" s="8"/>
      <c r="B318" s="257"/>
      <c r="C318" s="155"/>
      <c r="D318" s="7"/>
      <c r="E318" s="257"/>
      <c r="F318" s="155"/>
      <c r="G318" s="257"/>
      <c r="H318" s="155"/>
      <c r="I318" s="49"/>
      <c r="J318" s="86"/>
      <c r="K318" s="257"/>
      <c r="L318" s="257"/>
      <c r="M318" s="257"/>
    </row>
    <row r="319" spans="1:13" x14ac:dyDescent="0.2">
      <c r="A319" s="8"/>
      <c r="B319" s="257"/>
      <c r="C319" s="155"/>
      <c r="D319" s="7"/>
      <c r="E319" s="257"/>
      <c r="F319" s="155"/>
      <c r="G319" s="257"/>
      <c r="H319" s="155"/>
      <c r="I319" s="49"/>
      <c r="J319" s="86"/>
      <c r="K319" s="257"/>
      <c r="L319" s="257"/>
      <c r="M319" s="257"/>
    </row>
    <row r="320" spans="1:13" x14ac:dyDescent="0.2">
      <c r="A320" s="8"/>
      <c r="B320" s="257"/>
      <c r="C320" s="155"/>
      <c r="D320" s="7"/>
      <c r="E320" s="257"/>
      <c r="F320" s="155"/>
      <c r="G320" s="257"/>
      <c r="H320" s="155"/>
      <c r="I320" s="49"/>
      <c r="J320" s="86"/>
      <c r="K320" s="257"/>
      <c r="L320" s="257"/>
      <c r="M320" s="257"/>
    </row>
    <row r="321" spans="1:13" x14ac:dyDescent="0.2">
      <c r="A321" s="8"/>
      <c r="B321" s="257"/>
      <c r="C321" s="155"/>
      <c r="D321" s="7"/>
      <c r="E321" s="257"/>
      <c r="F321" s="155"/>
      <c r="G321" s="257"/>
      <c r="H321" s="155"/>
      <c r="I321" s="49"/>
      <c r="J321" s="86"/>
      <c r="K321" s="257"/>
      <c r="L321" s="257"/>
      <c r="M321" s="257"/>
    </row>
    <row r="322" spans="1:13" x14ac:dyDescent="0.2">
      <c r="A322" s="8"/>
      <c r="B322" s="257"/>
      <c r="C322" s="155"/>
      <c r="D322" s="7"/>
      <c r="E322" s="257"/>
      <c r="F322" s="155"/>
      <c r="G322" s="257"/>
      <c r="H322" s="155"/>
      <c r="I322" s="49"/>
      <c r="J322" s="86"/>
      <c r="K322" s="257"/>
      <c r="L322" s="257"/>
      <c r="M322" s="257"/>
    </row>
    <row r="323" spans="1:13" x14ac:dyDescent="0.2">
      <c r="A323" s="8"/>
      <c r="B323" s="257"/>
      <c r="C323" s="155"/>
      <c r="D323" s="7"/>
      <c r="E323" s="257"/>
      <c r="F323" s="155"/>
      <c r="G323" s="257"/>
      <c r="H323" s="155"/>
      <c r="I323" s="49"/>
      <c r="J323" s="86"/>
      <c r="K323" s="257"/>
      <c r="L323" s="257"/>
      <c r="M323" s="257"/>
    </row>
    <row r="324" spans="1:13" x14ac:dyDescent="0.2">
      <c r="A324" s="8"/>
      <c r="B324" s="257"/>
      <c r="C324" s="155"/>
      <c r="D324" s="7"/>
      <c r="E324" s="257"/>
      <c r="F324" s="155"/>
      <c r="G324" s="257"/>
      <c r="H324" s="155"/>
      <c r="I324" s="49"/>
      <c r="J324" s="86"/>
      <c r="K324" s="257"/>
      <c r="L324" s="257"/>
      <c r="M324" s="257"/>
    </row>
    <row r="325" spans="1:13" x14ac:dyDescent="0.2">
      <c r="A325" s="8"/>
      <c r="B325" s="257"/>
      <c r="C325" s="155"/>
      <c r="D325" s="7"/>
      <c r="E325" s="257"/>
      <c r="F325" s="155"/>
      <c r="G325" s="257"/>
      <c r="H325" s="155"/>
      <c r="I325" s="49"/>
      <c r="J325" s="86"/>
      <c r="K325" s="257"/>
      <c r="L325" s="257"/>
      <c r="M325" s="257"/>
    </row>
    <row r="326" spans="1:13" x14ac:dyDescent="0.2">
      <c r="A326" s="8"/>
      <c r="B326" s="257"/>
      <c r="C326" s="155"/>
      <c r="D326" s="7"/>
      <c r="E326" s="257"/>
      <c r="F326" s="155"/>
      <c r="G326" s="257"/>
      <c r="H326" s="155"/>
      <c r="I326" s="49"/>
      <c r="J326" s="86"/>
      <c r="K326" s="257"/>
      <c r="L326" s="257"/>
      <c r="M326" s="257"/>
    </row>
    <row r="327" spans="1:13" x14ac:dyDescent="0.2">
      <c r="A327" s="8"/>
      <c r="B327" s="257"/>
      <c r="C327" s="155"/>
      <c r="D327" s="7"/>
      <c r="E327" s="257"/>
      <c r="F327" s="155"/>
      <c r="G327" s="257"/>
      <c r="H327" s="155"/>
      <c r="I327" s="49"/>
      <c r="J327" s="86"/>
      <c r="K327" s="257"/>
      <c r="L327" s="257"/>
      <c r="M327" s="257"/>
    </row>
    <row r="328" spans="1:13" x14ac:dyDescent="0.2">
      <c r="A328" s="8"/>
      <c r="B328" s="257"/>
      <c r="C328" s="155"/>
      <c r="D328" s="7"/>
      <c r="E328" s="257"/>
      <c r="F328" s="155"/>
      <c r="G328" s="257"/>
      <c r="H328" s="155"/>
      <c r="I328" s="49"/>
      <c r="J328" s="86"/>
      <c r="K328" s="257"/>
      <c r="L328" s="257"/>
      <c r="M328" s="257"/>
    </row>
    <row r="329" spans="1:13" x14ac:dyDescent="0.2">
      <c r="A329" s="8"/>
      <c r="B329" s="257"/>
      <c r="C329" s="155"/>
      <c r="D329" s="7"/>
      <c r="E329" s="257"/>
      <c r="F329" s="155"/>
      <c r="G329" s="257"/>
      <c r="H329" s="155"/>
      <c r="I329" s="49"/>
      <c r="J329" s="86"/>
      <c r="K329" s="257"/>
      <c r="L329" s="257"/>
      <c r="M329" s="257"/>
    </row>
    <row r="330" spans="1:13" x14ac:dyDescent="0.2">
      <c r="A330" s="8"/>
      <c r="B330" s="257"/>
      <c r="C330" s="155"/>
      <c r="D330" s="7"/>
      <c r="E330" s="257"/>
      <c r="F330" s="155"/>
      <c r="G330" s="257"/>
      <c r="H330" s="155"/>
      <c r="I330" s="49"/>
      <c r="J330" s="86"/>
      <c r="K330" s="257"/>
      <c r="L330" s="257"/>
      <c r="M330" s="257"/>
    </row>
    <row r="331" spans="1:13" x14ac:dyDescent="0.2">
      <c r="A331" s="8"/>
      <c r="B331" s="257"/>
      <c r="C331" s="155"/>
      <c r="D331" s="7"/>
      <c r="E331" s="257"/>
      <c r="F331" s="155"/>
      <c r="G331" s="257"/>
      <c r="H331" s="155"/>
      <c r="I331" s="49"/>
      <c r="J331" s="86"/>
      <c r="K331" s="257"/>
      <c r="L331" s="257"/>
      <c r="M331" s="257"/>
    </row>
    <row r="332" spans="1:13" x14ac:dyDescent="0.2">
      <c r="A332" s="8"/>
      <c r="B332" s="257"/>
      <c r="C332" s="155"/>
      <c r="D332" s="7"/>
      <c r="E332" s="257"/>
      <c r="F332" s="155"/>
      <c r="G332" s="257"/>
      <c r="H332" s="155"/>
      <c r="I332" s="49"/>
      <c r="J332" s="86"/>
      <c r="K332" s="257"/>
      <c r="L332" s="257"/>
      <c r="M332" s="257"/>
    </row>
    <row r="333" spans="1:13" x14ac:dyDescent="0.2">
      <c r="A333" s="8"/>
      <c r="B333" s="257"/>
      <c r="C333" s="155"/>
      <c r="D333" s="7"/>
      <c r="E333" s="257"/>
      <c r="F333" s="155"/>
      <c r="G333" s="257"/>
      <c r="H333" s="155"/>
      <c r="I333" s="49"/>
      <c r="J333" s="86"/>
      <c r="K333" s="257"/>
      <c r="L333" s="257"/>
      <c r="M333" s="257"/>
    </row>
    <row r="334" spans="1:13" x14ac:dyDescent="0.2">
      <c r="A334" s="8"/>
      <c r="B334" s="257"/>
      <c r="C334" s="155"/>
      <c r="D334" s="7"/>
      <c r="E334" s="257"/>
      <c r="F334" s="155"/>
      <c r="G334" s="257"/>
      <c r="H334" s="155"/>
      <c r="I334" s="49"/>
      <c r="J334" s="86"/>
      <c r="K334" s="257"/>
      <c r="L334" s="257"/>
      <c r="M334" s="257"/>
    </row>
    <row r="335" spans="1:13" x14ac:dyDescent="0.2">
      <c r="A335" s="8"/>
      <c r="B335" s="257"/>
      <c r="C335" s="155"/>
      <c r="D335" s="7"/>
      <c r="E335" s="257"/>
      <c r="F335" s="155"/>
      <c r="G335" s="257"/>
      <c r="H335" s="155"/>
      <c r="I335" s="49"/>
      <c r="J335" s="86"/>
      <c r="K335" s="257"/>
      <c r="L335" s="257"/>
      <c r="M335" s="257"/>
    </row>
    <row r="336" spans="1:13" x14ac:dyDescent="0.2">
      <c r="A336" s="8"/>
      <c r="B336" s="257"/>
      <c r="C336" s="155"/>
      <c r="D336" s="7"/>
      <c r="E336" s="257"/>
      <c r="F336" s="155"/>
      <c r="G336" s="257"/>
      <c r="H336" s="155"/>
      <c r="I336" s="49"/>
      <c r="J336" s="86"/>
      <c r="K336" s="257"/>
      <c r="L336" s="257"/>
      <c r="M336" s="257"/>
    </row>
    <row r="337" spans="1:13" x14ac:dyDescent="0.2">
      <c r="A337" s="8"/>
      <c r="B337" s="257"/>
      <c r="C337" s="155"/>
      <c r="D337" s="7"/>
      <c r="E337" s="257"/>
      <c r="F337" s="155"/>
      <c r="G337" s="257"/>
      <c r="H337" s="155"/>
      <c r="I337" s="49"/>
      <c r="J337" s="86"/>
      <c r="K337" s="257"/>
      <c r="L337" s="257"/>
      <c r="M337" s="257"/>
    </row>
    <row r="338" spans="1:13" x14ac:dyDescent="0.2">
      <c r="A338" s="8"/>
      <c r="B338" s="257"/>
      <c r="C338" s="155"/>
      <c r="D338" s="7"/>
      <c r="E338" s="257"/>
      <c r="F338" s="155"/>
      <c r="G338" s="257"/>
      <c r="H338" s="155"/>
      <c r="I338" s="49"/>
      <c r="J338" s="86"/>
      <c r="K338" s="257"/>
      <c r="L338" s="257"/>
      <c r="M338" s="257"/>
    </row>
    <row r="339" spans="1:13" x14ac:dyDescent="0.2">
      <c r="A339" s="8"/>
      <c r="B339" s="257"/>
      <c r="C339" s="155"/>
      <c r="D339" s="7"/>
      <c r="E339" s="257"/>
      <c r="F339" s="155"/>
      <c r="G339" s="257"/>
      <c r="H339" s="155"/>
      <c r="I339" s="49"/>
      <c r="J339" s="86"/>
      <c r="K339" s="257"/>
      <c r="L339" s="257"/>
      <c r="M339" s="257"/>
    </row>
    <row r="340" spans="1:13" x14ac:dyDescent="0.2">
      <c r="A340" s="8"/>
      <c r="B340" s="257"/>
      <c r="C340" s="155"/>
      <c r="D340" s="7"/>
      <c r="E340" s="257"/>
      <c r="F340" s="155"/>
      <c r="G340" s="257"/>
      <c r="H340" s="155"/>
      <c r="I340" s="49"/>
      <c r="J340" s="86"/>
      <c r="K340" s="257"/>
      <c r="L340" s="257"/>
      <c r="M340" s="257"/>
    </row>
    <row r="341" spans="1:13" x14ac:dyDescent="0.2">
      <c r="A341" s="8"/>
      <c r="B341" s="257"/>
      <c r="C341" s="155"/>
      <c r="D341" s="7"/>
      <c r="E341" s="257"/>
      <c r="F341" s="155"/>
      <c r="G341" s="257"/>
      <c r="H341" s="155"/>
      <c r="I341" s="49"/>
      <c r="J341" s="86"/>
      <c r="K341" s="257"/>
      <c r="L341" s="257"/>
      <c r="M341" s="257"/>
    </row>
    <row r="342" spans="1:13" x14ac:dyDescent="0.2">
      <c r="A342" s="8"/>
      <c r="B342" s="257"/>
      <c r="C342" s="155"/>
      <c r="D342" s="7"/>
      <c r="E342" s="257"/>
      <c r="F342" s="155"/>
      <c r="G342" s="257"/>
      <c r="H342" s="155"/>
      <c r="I342" s="49"/>
      <c r="J342" s="86"/>
      <c r="K342" s="257"/>
      <c r="L342" s="257"/>
      <c r="M342" s="257"/>
    </row>
    <row r="343" spans="1:13" x14ac:dyDescent="0.2">
      <c r="A343" s="8"/>
      <c r="B343" s="257"/>
      <c r="C343" s="155"/>
      <c r="D343" s="7"/>
      <c r="E343" s="257"/>
      <c r="F343" s="155"/>
      <c r="G343" s="257"/>
      <c r="H343" s="155"/>
      <c r="I343" s="49"/>
      <c r="J343" s="86"/>
      <c r="K343" s="257"/>
      <c r="L343" s="257"/>
      <c r="M343" s="257"/>
    </row>
    <row r="344" spans="1:13" x14ac:dyDescent="0.2">
      <c r="A344" s="8"/>
      <c r="B344" s="257"/>
      <c r="C344" s="155"/>
      <c r="D344" s="7"/>
      <c r="E344" s="257"/>
      <c r="F344" s="155"/>
      <c r="G344" s="257"/>
      <c r="H344" s="155"/>
      <c r="I344" s="49"/>
      <c r="J344" s="86"/>
      <c r="K344" s="257"/>
      <c r="L344" s="257"/>
      <c r="M344" s="257"/>
    </row>
    <row r="345" spans="1:13" x14ac:dyDescent="0.2">
      <c r="A345" s="8"/>
      <c r="B345" s="257"/>
      <c r="C345" s="155"/>
      <c r="D345" s="7"/>
      <c r="E345" s="257"/>
      <c r="F345" s="155"/>
      <c r="G345" s="257"/>
      <c r="H345" s="155"/>
      <c r="I345" s="49"/>
      <c r="J345" s="86"/>
      <c r="K345" s="257"/>
      <c r="L345" s="257"/>
      <c r="M345" s="257"/>
    </row>
    <row r="346" spans="1:13" x14ac:dyDescent="0.2">
      <c r="A346" s="8"/>
      <c r="B346" s="257"/>
      <c r="C346" s="155"/>
      <c r="D346" s="7"/>
      <c r="E346" s="257"/>
      <c r="F346" s="155"/>
      <c r="G346" s="257"/>
      <c r="H346" s="155"/>
      <c r="I346" s="49"/>
      <c r="J346" s="86"/>
      <c r="K346" s="257"/>
      <c r="L346" s="257"/>
      <c r="M346" s="257"/>
    </row>
    <row r="347" spans="1:13" x14ac:dyDescent="0.2">
      <c r="A347" s="8"/>
      <c r="B347" s="257"/>
      <c r="C347" s="155"/>
      <c r="D347" s="7"/>
      <c r="E347" s="257"/>
      <c r="F347" s="155"/>
      <c r="G347" s="257"/>
      <c r="H347" s="155"/>
      <c r="I347" s="49"/>
      <c r="J347" s="86"/>
      <c r="K347" s="257"/>
      <c r="L347" s="257"/>
      <c r="M347" s="257"/>
    </row>
    <row r="348" spans="1:13" x14ac:dyDescent="0.2">
      <c r="A348" s="8"/>
      <c r="B348" s="257"/>
      <c r="C348" s="155"/>
      <c r="D348" s="7"/>
      <c r="E348" s="257"/>
      <c r="F348" s="155"/>
      <c r="G348" s="257"/>
      <c r="H348" s="155"/>
      <c r="I348" s="49"/>
      <c r="J348" s="86"/>
      <c r="K348" s="257"/>
      <c r="L348" s="257"/>
      <c r="M348" s="257"/>
    </row>
    <row r="349" spans="1:13" x14ac:dyDescent="0.2">
      <c r="A349" s="8"/>
      <c r="B349" s="257"/>
      <c r="C349" s="155"/>
      <c r="D349" s="7"/>
      <c r="E349" s="257"/>
      <c r="F349" s="155"/>
      <c r="G349" s="257"/>
      <c r="H349" s="155"/>
      <c r="I349" s="49"/>
      <c r="J349" s="86"/>
      <c r="K349" s="257"/>
      <c r="L349" s="257"/>
      <c r="M349" s="257"/>
    </row>
    <row r="350" spans="1:13" x14ac:dyDescent="0.2">
      <c r="A350" s="8"/>
      <c r="B350" s="257"/>
      <c r="C350" s="155"/>
      <c r="D350" s="7"/>
      <c r="E350" s="257"/>
      <c r="F350" s="155"/>
      <c r="G350" s="257"/>
      <c r="H350" s="155"/>
      <c r="I350" s="49"/>
      <c r="J350" s="86"/>
      <c r="K350" s="257"/>
      <c r="L350" s="257"/>
      <c r="M350" s="257"/>
    </row>
    <row r="351" spans="1:13" x14ac:dyDescent="0.2">
      <c r="A351" s="8"/>
      <c r="B351" s="257"/>
      <c r="C351" s="155"/>
      <c r="D351" s="7"/>
      <c r="E351" s="257"/>
      <c r="F351" s="155"/>
      <c r="G351" s="257"/>
      <c r="H351" s="155"/>
      <c r="I351" s="49"/>
      <c r="J351" s="86"/>
      <c r="K351" s="257"/>
      <c r="L351" s="257"/>
      <c r="M351" s="257"/>
    </row>
    <row r="352" spans="1:13" x14ac:dyDescent="0.2">
      <c r="A352" s="8"/>
      <c r="B352" s="257"/>
      <c r="C352" s="155"/>
      <c r="D352" s="7"/>
      <c r="E352" s="257"/>
      <c r="F352" s="155"/>
      <c r="G352" s="257"/>
      <c r="H352" s="155"/>
      <c r="I352" s="49"/>
      <c r="J352" s="86"/>
      <c r="K352" s="257"/>
      <c r="L352" s="257"/>
      <c r="M352" s="257"/>
    </row>
    <row r="353" spans="1:13" x14ac:dyDescent="0.2">
      <c r="A353" s="8"/>
      <c r="B353" s="257"/>
      <c r="C353" s="155"/>
      <c r="D353" s="7"/>
      <c r="E353" s="257"/>
      <c r="F353" s="155"/>
      <c r="G353" s="257"/>
      <c r="H353" s="155"/>
      <c r="I353" s="49"/>
      <c r="J353" s="86"/>
      <c r="K353" s="257"/>
      <c r="L353" s="257"/>
      <c r="M353" s="257"/>
    </row>
    <row r="354" spans="1:13" x14ac:dyDescent="0.2">
      <c r="A354" s="8"/>
      <c r="B354" s="257"/>
      <c r="C354" s="155"/>
      <c r="D354" s="7"/>
      <c r="E354" s="257"/>
      <c r="F354" s="155"/>
      <c r="G354" s="257"/>
      <c r="H354" s="155"/>
      <c r="I354" s="49"/>
      <c r="J354" s="86"/>
      <c r="K354" s="257"/>
      <c r="L354" s="257"/>
      <c r="M354" s="257"/>
    </row>
    <row r="355" spans="1:13" x14ac:dyDescent="0.2">
      <c r="A355" s="8"/>
      <c r="B355" s="257"/>
      <c r="C355" s="155"/>
      <c r="D355" s="7"/>
      <c r="E355" s="257"/>
      <c r="F355" s="155"/>
      <c r="G355" s="257"/>
      <c r="H355" s="155"/>
      <c r="I355" s="49"/>
      <c r="J355" s="86"/>
      <c r="K355" s="257"/>
      <c r="L355" s="257"/>
      <c r="M355" s="257"/>
    </row>
    <row r="356" spans="1:13" x14ac:dyDescent="0.2">
      <c r="A356" s="8"/>
      <c r="B356" s="257"/>
      <c r="C356" s="155"/>
      <c r="D356" s="7"/>
      <c r="E356" s="257"/>
      <c r="F356" s="155"/>
      <c r="G356" s="257"/>
      <c r="H356" s="155"/>
      <c r="I356" s="49"/>
      <c r="J356" s="86"/>
      <c r="K356" s="257"/>
      <c r="L356" s="257"/>
      <c r="M356" s="257"/>
    </row>
    <row r="357" spans="1:13" x14ac:dyDescent="0.2">
      <c r="A357" s="8"/>
      <c r="B357" s="257"/>
      <c r="C357" s="155"/>
      <c r="D357" s="7"/>
      <c r="E357" s="257"/>
      <c r="F357" s="155"/>
      <c r="G357" s="257"/>
      <c r="H357" s="155"/>
      <c r="I357" s="49"/>
      <c r="J357" s="86"/>
      <c r="K357" s="257"/>
      <c r="L357" s="257"/>
      <c r="M357" s="257"/>
    </row>
    <row r="358" spans="1:13" x14ac:dyDescent="0.2">
      <c r="A358" s="8"/>
      <c r="B358" s="257"/>
      <c r="C358" s="155"/>
      <c r="D358" s="7"/>
      <c r="E358" s="257"/>
      <c r="F358" s="155"/>
      <c r="G358" s="257"/>
      <c r="H358" s="155"/>
      <c r="I358" s="49"/>
      <c r="J358" s="86"/>
      <c r="K358" s="257"/>
      <c r="L358" s="257"/>
      <c r="M358" s="257"/>
    </row>
    <row r="359" spans="1:13" x14ac:dyDescent="0.2">
      <c r="A359" s="8"/>
      <c r="B359" s="257"/>
      <c r="C359" s="155"/>
      <c r="D359" s="7"/>
      <c r="E359" s="257"/>
      <c r="F359" s="155"/>
      <c r="G359" s="257"/>
      <c r="H359" s="155"/>
      <c r="I359" s="49"/>
      <c r="J359" s="86"/>
      <c r="K359" s="257"/>
      <c r="L359" s="257"/>
      <c r="M359" s="257"/>
    </row>
    <row r="360" spans="1:13" x14ac:dyDescent="0.2">
      <c r="A360" s="8"/>
      <c r="B360" s="257"/>
      <c r="C360" s="155"/>
      <c r="D360" s="7"/>
      <c r="E360" s="257"/>
      <c r="F360" s="155"/>
      <c r="G360" s="257"/>
      <c r="H360" s="155"/>
      <c r="I360" s="49"/>
      <c r="J360" s="86"/>
      <c r="K360" s="257"/>
      <c r="L360" s="257"/>
      <c r="M360" s="257"/>
    </row>
    <row r="361" spans="1:13" x14ac:dyDescent="0.2">
      <c r="A361" s="8"/>
      <c r="B361" s="257"/>
      <c r="C361" s="155"/>
      <c r="D361" s="7"/>
      <c r="E361" s="257"/>
      <c r="F361" s="155"/>
      <c r="G361" s="257"/>
      <c r="H361" s="155"/>
      <c r="I361" s="49"/>
      <c r="J361" s="86"/>
      <c r="K361" s="257"/>
      <c r="L361" s="257"/>
      <c r="M361" s="257"/>
    </row>
    <row r="362" spans="1:13" x14ac:dyDescent="0.2">
      <c r="A362" s="8"/>
      <c r="B362" s="257"/>
      <c r="C362" s="155"/>
      <c r="D362" s="7"/>
      <c r="E362" s="257"/>
      <c r="F362" s="155"/>
      <c r="G362" s="257"/>
      <c r="H362" s="155"/>
      <c r="I362" s="49"/>
      <c r="J362" s="86"/>
      <c r="K362" s="257"/>
      <c r="L362" s="257"/>
      <c r="M362" s="257"/>
    </row>
    <row r="363" spans="1:13" x14ac:dyDescent="0.2">
      <c r="A363" s="8"/>
      <c r="B363" s="257"/>
      <c r="C363" s="155"/>
      <c r="D363" s="7"/>
      <c r="E363" s="257"/>
      <c r="F363" s="155"/>
      <c r="G363" s="257"/>
      <c r="H363" s="155"/>
      <c r="I363" s="49"/>
      <c r="J363" s="86"/>
      <c r="K363" s="257"/>
      <c r="L363" s="257"/>
      <c r="M363" s="257"/>
    </row>
    <row r="364" spans="1:13" x14ac:dyDescent="0.2">
      <c r="A364" s="8"/>
      <c r="B364" s="257"/>
      <c r="C364" s="155"/>
      <c r="D364" s="7"/>
      <c r="E364" s="257"/>
      <c r="F364" s="155"/>
      <c r="G364" s="257"/>
      <c r="H364" s="155"/>
      <c r="I364" s="49"/>
      <c r="J364" s="86"/>
      <c r="K364" s="257"/>
      <c r="L364" s="257"/>
      <c r="M364" s="257"/>
    </row>
    <row r="365" spans="1:13" x14ac:dyDescent="0.2">
      <c r="A365" s="8"/>
      <c r="B365" s="257"/>
      <c r="C365" s="155"/>
      <c r="D365" s="7"/>
      <c r="E365" s="257"/>
      <c r="F365" s="155"/>
      <c r="G365" s="257"/>
      <c r="H365" s="155"/>
      <c r="I365" s="49"/>
      <c r="J365" s="86"/>
      <c r="K365" s="257"/>
      <c r="L365" s="257"/>
      <c r="M365" s="257"/>
    </row>
    <row r="366" spans="1:13" x14ac:dyDescent="0.2">
      <c r="A366" s="8"/>
      <c r="B366" s="257"/>
      <c r="C366" s="155"/>
      <c r="D366" s="7"/>
      <c r="E366" s="257"/>
      <c r="F366" s="155"/>
      <c r="G366" s="257"/>
      <c r="H366" s="155"/>
      <c r="I366" s="49"/>
      <c r="J366" s="86"/>
      <c r="K366" s="257"/>
      <c r="L366" s="257"/>
      <c r="M366" s="257"/>
    </row>
    <row r="367" spans="1:13" x14ac:dyDescent="0.2">
      <c r="A367" s="8"/>
      <c r="B367" s="257"/>
      <c r="C367" s="155"/>
      <c r="D367" s="7"/>
      <c r="E367" s="257"/>
      <c r="F367" s="155"/>
      <c r="G367" s="257"/>
      <c r="H367" s="155"/>
      <c r="I367" s="49"/>
      <c r="J367" s="86"/>
      <c r="K367" s="257"/>
      <c r="L367" s="257"/>
      <c r="M367" s="257"/>
    </row>
    <row r="368" spans="1:13" x14ac:dyDescent="0.2">
      <c r="A368" s="8"/>
      <c r="B368" s="257"/>
      <c r="C368" s="155"/>
      <c r="D368" s="7"/>
      <c r="E368" s="257"/>
      <c r="F368" s="155"/>
      <c r="G368" s="257"/>
      <c r="H368" s="155"/>
      <c r="I368" s="49"/>
      <c r="J368" s="86"/>
      <c r="K368" s="257"/>
      <c r="L368" s="257"/>
      <c r="M368" s="257"/>
    </row>
    <row r="369" spans="1:13" x14ac:dyDescent="0.2">
      <c r="A369" s="8"/>
      <c r="B369" s="257"/>
      <c r="C369" s="155"/>
      <c r="D369" s="7"/>
      <c r="E369" s="257"/>
      <c r="F369" s="155"/>
      <c r="G369" s="257"/>
      <c r="H369" s="155"/>
      <c r="I369" s="49"/>
      <c r="J369" s="86"/>
      <c r="K369" s="257"/>
      <c r="L369" s="257"/>
      <c r="M369" s="257"/>
    </row>
    <row r="370" spans="1:13" x14ac:dyDescent="0.2">
      <c r="A370" s="8"/>
      <c r="B370" s="257"/>
      <c r="C370" s="155"/>
      <c r="D370" s="7"/>
      <c r="E370" s="257"/>
      <c r="F370" s="155"/>
      <c r="G370" s="257"/>
      <c r="H370" s="155"/>
      <c r="I370" s="49"/>
      <c r="J370" s="86"/>
      <c r="K370" s="257"/>
      <c r="L370" s="257"/>
      <c r="M370" s="257"/>
    </row>
    <row r="371" spans="1:13" x14ac:dyDescent="0.2">
      <c r="A371" s="8"/>
      <c r="B371" s="257"/>
      <c r="C371" s="155"/>
      <c r="D371" s="7"/>
      <c r="E371" s="257"/>
      <c r="F371" s="155"/>
      <c r="G371" s="257"/>
      <c r="H371" s="155"/>
      <c r="I371" s="49"/>
      <c r="J371" s="86"/>
      <c r="K371" s="257"/>
      <c r="L371" s="257"/>
      <c r="M371" s="257"/>
    </row>
    <row r="372" spans="1:13" x14ac:dyDescent="0.2">
      <c r="A372" s="8"/>
      <c r="B372" s="257"/>
      <c r="C372" s="155"/>
      <c r="D372" s="7"/>
      <c r="E372" s="257"/>
      <c r="F372" s="155"/>
      <c r="G372" s="257"/>
      <c r="H372" s="155"/>
      <c r="I372" s="49"/>
      <c r="J372" s="86"/>
      <c r="K372" s="257"/>
      <c r="L372" s="257"/>
      <c r="M372" s="257"/>
    </row>
    <row r="373" spans="1:13" x14ac:dyDescent="0.2">
      <c r="A373" s="8"/>
      <c r="B373" s="257"/>
      <c r="C373" s="155"/>
      <c r="D373" s="7"/>
      <c r="E373" s="257"/>
      <c r="F373" s="155"/>
      <c r="G373" s="257"/>
      <c r="H373" s="155"/>
      <c r="I373" s="49"/>
      <c r="J373" s="86"/>
      <c r="K373" s="257"/>
      <c r="L373" s="257"/>
      <c r="M373" s="257"/>
    </row>
    <row r="374" spans="1:13" x14ac:dyDescent="0.2">
      <c r="A374" s="8"/>
      <c r="B374" s="257"/>
      <c r="C374" s="155"/>
      <c r="D374" s="7"/>
      <c r="E374" s="257"/>
      <c r="F374" s="155"/>
      <c r="G374" s="257"/>
      <c r="H374" s="155"/>
      <c r="I374" s="49"/>
      <c r="J374" s="86"/>
      <c r="K374" s="257"/>
      <c r="L374" s="257"/>
      <c r="M374" s="257"/>
    </row>
    <row r="375" spans="1:13" x14ac:dyDescent="0.2">
      <c r="A375" s="8"/>
      <c r="B375" s="257"/>
      <c r="C375" s="155"/>
      <c r="D375" s="7"/>
      <c r="E375" s="257"/>
      <c r="F375" s="155"/>
      <c r="G375" s="257"/>
      <c r="H375" s="155"/>
      <c r="I375" s="49"/>
      <c r="J375" s="86"/>
      <c r="K375" s="257"/>
      <c r="L375" s="257"/>
      <c r="M375" s="257"/>
    </row>
    <row r="376" spans="1:13" x14ac:dyDescent="0.2">
      <c r="A376" s="8"/>
      <c r="B376" s="257"/>
      <c r="C376" s="155"/>
      <c r="D376" s="7"/>
      <c r="E376" s="257"/>
      <c r="F376" s="155"/>
      <c r="G376" s="257"/>
      <c r="H376" s="155"/>
      <c r="I376" s="49"/>
      <c r="J376" s="86"/>
      <c r="K376" s="257"/>
      <c r="L376" s="257"/>
      <c r="M376" s="257"/>
    </row>
    <row r="377" spans="1:13" x14ac:dyDescent="0.2">
      <c r="A377" s="8"/>
      <c r="B377" s="257"/>
      <c r="C377" s="155"/>
      <c r="D377" s="7"/>
      <c r="E377" s="257"/>
      <c r="F377" s="155"/>
      <c r="G377" s="257"/>
      <c r="H377" s="155"/>
      <c r="I377" s="49"/>
      <c r="J377" s="86"/>
      <c r="K377" s="257"/>
      <c r="L377" s="257"/>
      <c r="M377" s="257"/>
    </row>
    <row r="378" spans="1:13" x14ac:dyDescent="0.2">
      <c r="A378" s="8"/>
      <c r="B378" s="257"/>
      <c r="C378" s="155"/>
      <c r="D378" s="7"/>
      <c r="E378" s="257"/>
      <c r="F378" s="155"/>
      <c r="G378" s="257"/>
      <c r="H378" s="155"/>
      <c r="I378" s="49"/>
      <c r="J378" s="86"/>
      <c r="K378" s="257"/>
      <c r="L378" s="257"/>
      <c r="M378" s="257"/>
    </row>
    <row r="379" spans="1:13" x14ac:dyDescent="0.2">
      <c r="A379" s="8"/>
      <c r="B379" s="257"/>
      <c r="C379" s="155"/>
      <c r="D379" s="7"/>
      <c r="E379" s="257"/>
      <c r="F379" s="155"/>
      <c r="G379" s="257"/>
      <c r="H379" s="155"/>
      <c r="I379" s="49"/>
      <c r="J379" s="86"/>
      <c r="K379" s="257"/>
      <c r="L379" s="257"/>
      <c r="M379" s="257"/>
    </row>
    <row r="380" spans="1:13" x14ac:dyDescent="0.2">
      <c r="A380" s="8"/>
      <c r="B380" s="257"/>
      <c r="C380" s="155"/>
      <c r="D380" s="7"/>
      <c r="E380" s="257"/>
      <c r="F380" s="155"/>
      <c r="G380" s="257"/>
      <c r="H380" s="155"/>
      <c r="I380" s="49"/>
      <c r="J380" s="86"/>
      <c r="K380" s="257"/>
      <c r="L380" s="257"/>
      <c r="M380" s="257"/>
    </row>
    <row r="381" spans="1:13" x14ac:dyDescent="0.2">
      <c r="A381" s="8"/>
      <c r="B381" s="257"/>
      <c r="C381" s="155"/>
      <c r="D381" s="7"/>
      <c r="E381" s="257"/>
      <c r="F381" s="155"/>
      <c r="G381" s="257"/>
      <c r="H381" s="155"/>
      <c r="I381" s="49"/>
      <c r="J381" s="86"/>
      <c r="K381" s="257"/>
      <c r="L381" s="257"/>
      <c r="M381" s="257"/>
    </row>
    <row r="382" spans="1:13" x14ac:dyDescent="0.2">
      <c r="A382" s="8"/>
      <c r="B382" s="257"/>
      <c r="C382" s="155"/>
      <c r="D382" s="7"/>
      <c r="E382" s="257"/>
      <c r="F382" s="155"/>
      <c r="G382" s="257"/>
      <c r="H382" s="155"/>
      <c r="I382" s="49"/>
      <c r="J382" s="86"/>
      <c r="K382" s="257"/>
      <c r="L382" s="257"/>
      <c r="M382" s="257"/>
    </row>
    <row r="383" spans="1:13" x14ac:dyDescent="0.2">
      <c r="A383" s="8"/>
      <c r="B383" s="257"/>
      <c r="C383" s="155"/>
      <c r="D383" s="7"/>
      <c r="E383" s="257"/>
      <c r="F383" s="155"/>
      <c r="G383" s="257"/>
      <c r="H383" s="155"/>
      <c r="I383" s="49"/>
      <c r="J383" s="86"/>
      <c r="K383" s="257"/>
      <c r="L383" s="257"/>
      <c r="M383" s="257"/>
    </row>
    <row r="384" spans="1:13" x14ac:dyDescent="0.2">
      <c r="A384" s="8"/>
      <c r="B384" s="257"/>
      <c r="C384" s="155"/>
      <c r="D384" s="7"/>
      <c r="E384" s="257"/>
      <c r="F384" s="155"/>
      <c r="G384" s="257"/>
      <c r="H384" s="155"/>
      <c r="I384" s="49"/>
      <c r="J384" s="86"/>
      <c r="K384" s="257"/>
      <c r="L384" s="257"/>
      <c r="M384" s="257"/>
    </row>
    <row r="385" spans="1:13" x14ac:dyDescent="0.2">
      <c r="A385" s="8"/>
      <c r="B385" s="257"/>
      <c r="C385" s="155"/>
      <c r="D385" s="7"/>
      <c r="E385" s="257"/>
      <c r="F385" s="155"/>
      <c r="G385" s="257"/>
      <c r="H385" s="155"/>
      <c r="I385" s="49"/>
      <c r="J385" s="86"/>
      <c r="K385" s="257"/>
      <c r="L385" s="257"/>
      <c r="M385" s="257"/>
    </row>
    <row r="386" spans="1:13" x14ac:dyDescent="0.2">
      <c r="A386" s="8"/>
      <c r="B386" s="257"/>
      <c r="C386" s="155"/>
      <c r="D386" s="7"/>
      <c r="E386" s="257"/>
      <c r="F386" s="155"/>
      <c r="G386" s="257"/>
      <c r="H386" s="155"/>
      <c r="I386" s="49"/>
      <c r="J386" s="86"/>
      <c r="K386" s="257"/>
      <c r="L386" s="257"/>
      <c r="M386" s="257"/>
    </row>
    <row r="387" spans="1:13" x14ac:dyDescent="0.2">
      <c r="A387" s="8"/>
      <c r="B387" s="257"/>
      <c r="C387" s="155"/>
      <c r="D387" s="7"/>
      <c r="E387" s="257"/>
      <c r="F387" s="155"/>
      <c r="G387" s="257"/>
      <c r="H387" s="155"/>
      <c r="I387" s="49"/>
      <c r="J387" s="86"/>
      <c r="K387" s="257"/>
      <c r="L387" s="257"/>
      <c r="M387" s="257"/>
    </row>
    <row r="388" spans="1:13" x14ac:dyDescent="0.2">
      <c r="A388" s="8"/>
      <c r="B388" s="257"/>
      <c r="C388" s="155"/>
      <c r="D388" s="7"/>
      <c r="E388" s="257"/>
      <c r="F388" s="155"/>
      <c r="G388" s="257"/>
      <c r="H388" s="155"/>
      <c r="I388" s="49"/>
      <c r="J388" s="86"/>
      <c r="K388" s="257"/>
      <c r="L388" s="257"/>
      <c r="M388" s="257"/>
    </row>
    <row r="389" spans="1:13" x14ac:dyDescent="0.2">
      <c r="A389" s="8"/>
      <c r="B389" s="257"/>
      <c r="C389" s="155"/>
      <c r="D389" s="7"/>
      <c r="E389" s="257"/>
      <c r="F389" s="155"/>
      <c r="G389" s="257"/>
      <c r="H389" s="155"/>
      <c r="I389" s="49"/>
      <c r="J389" s="86"/>
      <c r="K389" s="257"/>
      <c r="L389" s="257"/>
      <c r="M389" s="257"/>
    </row>
    <row r="390" spans="1:13" x14ac:dyDescent="0.2">
      <c r="A390" s="8"/>
      <c r="B390" s="257"/>
      <c r="C390" s="155"/>
      <c r="D390" s="7"/>
      <c r="E390" s="257"/>
      <c r="F390" s="155"/>
      <c r="G390" s="257"/>
      <c r="H390" s="155"/>
      <c r="I390" s="49"/>
      <c r="J390" s="86"/>
      <c r="K390" s="257"/>
      <c r="L390" s="257"/>
      <c r="M390" s="257"/>
    </row>
    <row r="391" spans="1:13" x14ac:dyDescent="0.2">
      <c r="A391" s="8"/>
      <c r="B391" s="257"/>
      <c r="C391" s="155"/>
      <c r="D391" s="7"/>
      <c r="E391" s="257"/>
      <c r="F391" s="155"/>
      <c r="G391" s="257"/>
      <c r="H391" s="155"/>
      <c r="I391" s="49"/>
      <c r="J391" s="86"/>
      <c r="K391" s="257"/>
      <c r="L391" s="257"/>
      <c r="M391" s="257"/>
    </row>
    <row r="392" spans="1:13" x14ac:dyDescent="0.2">
      <c r="A392" s="8"/>
      <c r="B392" s="257"/>
      <c r="C392" s="155"/>
      <c r="D392" s="7"/>
      <c r="E392" s="257"/>
      <c r="F392" s="155"/>
      <c r="G392" s="257"/>
      <c r="H392" s="155"/>
      <c r="I392" s="49"/>
      <c r="J392" s="86"/>
      <c r="K392" s="257"/>
      <c r="L392" s="257"/>
      <c r="M392" s="257"/>
    </row>
    <row r="393" spans="1:13" x14ac:dyDescent="0.2">
      <c r="A393" s="8"/>
      <c r="B393" s="257"/>
      <c r="C393" s="155"/>
      <c r="D393" s="7"/>
      <c r="E393" s="257"/>
      <c r="F393" s="155"/>
      <c r="G393" s="257"/>
      <c r="H393" s="155"/>
      <c r="I393" s="49"/>
      <c r="J393" s="86"/>
      <c r="K393" s="257"/>
      <c r="L393" s="257"/>
      <c r="M393" s="257"/>
    </row>
    <row r="394" spans="1:13" x14ac:dyDescent="0.2">
      <c r="A394" s="8"/>
      <c r="B394" s="257"/>
      <c r="C394" s="155"/>
      <c r="D394" s="7"/>
      <c r="E394" s="257"/>
      <c r="F394" s="155"/>
      <c r="G394" s="257"/>
      <c r="H394" s="155"/>
      <c r="I394" s="49"/>
      <c r="J394" s="86"/>
      <c r="K394" s="257"/>
      <c r="L394" s="257"/>
      <c r="M394" s="257"/>
    </row>
    <row r="395" spans="1:13" x14ac:dyDescent="0.2">
      <c r="A395" s="8"/>
      <c r="B395" s="257"/>
      <c r="C395" s="155"/>
      <c r="D395" s="7"/>
      <c r="E395" s="257"/>
      <c r="F395" s="155"/>
      <c r="G395" s="257"/>
      <c r="H395" s="155"/>
      <c r="I395" s="49"/>
      <c r="J395" s="86"/>
      <c r="K395" s="257"/>
      <c r="L395" s="257"/>
      <c r="M395" s="257"/>
    </row>
    <row r="396" spans="1:13" x14ac:dyDescent="0.2">
      <c r="A396" s="8"/>
      <c r="B396" s="257"/>
      <c r="C396" s="155"/>
      <c r="D396" s="7"/>
      <c r="E396" s="257"/>
      <c r="F396" s="155"/>
      <c r="G396" s="257"/>
      <c r="H396" s="155"/>
      <c r="I396" s="49"/>
      <c r="J396" s="86"/>
      <c r="K396" s="257"/>
      <c r="L396" s="257"/>
      <c r="M396" s="257"/>
    </row>
    <row r="397" spans="1:13" x14ac:dyDescent="0.2">
      <c r="A397" s="8"/>
      <c r="B397" s="257"/>
      <c r="C397" s="155"/>
      <c r="D397" s="7"/>
      <c r="E397" s="257"/>
      <c r="F397" s="155"/>
      <c r="G397" s="257"/>
      <c r="H397" s="155"/>
      <c r="I397" s="49"/>
      <c r="J397" s="86"/>
      <c r="K397" s="257"/>
      <c r="L397" s="257"/>
      <c r="M397" s="257"/>
    </row>
    <row r="398" spans="1:13" x14ac:dyDescent="0.2">
      <c r="A398" s="8"/>
      <c r="B398" s="257"/>
      <c r="C398" s="155"/>
      <c r="D398" s="7"/>
      <c r="E398" s="257"/>
      <c r="F398" s="155"/>
      <c r="G398" s="257"/>
      <c r="H398" s="155"/>
      <c r="I398" s="49"/>
      <c r="J398" s="86"/>
      <c r="K398" s="257"/>
      <c r="L398" s="257"/>
      <c r="M398" s="257"/>
    </row>
    <row r="399" spans="1:13" x14ac:dyDescent="0.2">
      <c r="A399" s="8"/>
      <c r="B399" s="257"/>
      <c r="C399" s="155"/>
      <c r="D399" s="7"/>
      <c r="E399" s="257"/>
      <c r="F399" s="155"/>
      <c r="G399" s="257"/>
      <c r="H399" s="155"/>
      <c r="I399" s="49"/>
      <c r="J399" s="86"/>
      <c r="K399" s="257"/>
      <c r="L399" s="257"/>
      <c r="M399" s="257"/>
    </row>
    <row r="400" spans="1:13" x14ac:dyDescent="0.2">
      <c r="A400" s="8"/>
      <c r="B400" s="257"/>
      <c r="C400" s="155"/>
      <c r="D400" s="7"/>
      <c r="E400" s="257"/>
      <c r="F400" s="155"/>
      <c r="G400" s="257"/>
      <c r="H400" s="155"/>
      <c r="I400" s="49"/>
      <c r="J400" s="86"/>
      <c r="K400" s="257"/>
      <c r="L400" s="257"/>
      <c r="M400" s="257"/>
    </row>
    <row r="401" spans="1:13" x14ac:dyDescent="0.2">
      <c r="A401" s="8"/>
      <c r="B401" s="257"/>
      <c r="C401" s="155"/>
      <c r="D401" s="7"/>
      <c r="E401" s="257"/>
      <c r="F401" s="155"/>
      <c r="G401" s="257"/>
      <c r="H401" s="155"/>
      <c r="I401" s="49"/>
      <c r="J401" s="86"/>
      <c r="K401" s="257"/>
      <c r="L401" s="257"/>
      <c r="M401" s="257"/>
    </row>
    <row r="402" spans="1:13" x14ac:dyDescent="0.2">
      <c r="A402" s="8"/>
      <c r="B402" s="257"/>
      <c r="C402" s="155"/>
      <c r="D402" s="7"/>
      <c r="E402" s="257"/>
      <c r="F402" s="155"/>
      <c r="G402" s="257"/>
      <c r="H402" s="155"/>
      <c r="I402" s="49"/>
      <c r="J402" s="86"/>
      <c r="K402" s="257"/>
      <c r="L402" s="257"/>
      <c r="M402" s="257"/>
    </row>
    <row r="403" spans="1:13" x14ac:dyDescent="0.2">
      <c r="A403" s="8"/>
      <c r="B403" s="257"/>
      <c r="C403" s="155"/>
      <c r="D403" s="7"/>
      <c r="E403" s="257"/>
      <c r="F403" s="155"/>
      <c r="G403" s="257"/>
      <c r="H403" s="155"/>
      <c r="I403" s="49"/>
      <c r="J403" s="86"/>
      <c r="K403" s="257"/>
      <c r="L403" s="257"/>
      <c r="M403" s="257"/>
    </row>
    <row r="404" spans="1:13" x14ac:dyDescent="0.2">
      <c r="A404" s="8"/>
      <c r="B404" s="257"/>
      <c r="C404" s="155"/>
      <c r="D404" s="7"/>
      <c r="E404" s="257"/>
      <c r="F404" s="155"/>
      <c r="G404" s="257"/>
      <c r="H404" s="155"/>
      <c r="I404" s="49"/>
      <c r="J404" s="86"/>
      <c r="K404" s="257"/>
      <c r="L404" s="257"/>
      <c r="M404" s="257"/>
    </row>
    <row r="405" spans="1:13" x14ac:dyDescent="0.2">
      <c r="A405" s="8"/>
      <c r="B405" s="257"/>
      <c r="C405" s="155"/>
      <c r="D405" s="7"/>
      <c r="E405" s="257"/>
      <c r="F405" s="155"/>
      <c r="G405" s="257"/>
      <c r="H405" s="155"/>
      <c r="I405" s="49"/>
      <c r="J405" s="86"/>
      <c r="K405" s="257"/>
      <c r="L405" s="257"/>
      <c r="M405" s="257"/>
    </row>
    <row r="406" spans="1:13" x14ac:dyDescent="0.2">
      <c r="A406" s="8"/>
      <c r="B406" s="257"/>
      <c r="C406" s="155"/>
      <c r="D406" s="7"/>
      <c r="E406" s="257"/>
      <c r="F406" s="155"/>
      <c r="G406" s="257"/>
      <c r="H406" s="155"/>
      <c r="I406" s="49"/>
      <c r="J406" s="86"/>
      <c r="K406" s="257"/>
      <c r="L406" s="257"/>
      <c r="M406" s="257"/>
    </row>
    <row r="407" spans="1:13" x14ac:dyDescent="0.2">
      <c r="A407" s="8"/>
      <c r="B407" s="257"/>
      <c r="C407" s="155"/>
      <c r="D407" s="7"/>
      <c r="E407" s="257"/>
      <c r="F407" s="155"/>
      <c r="G407" s="257"/>
      <c r="H407" s="155"/>
      <c r="I407" s="49"/>
      <c r="J407" s="86"/>
      <c r="K407" s="257"/>
      <c r="L407" s="257"/>
      <c r="M407" s="257"/>
    </row>
    <row r="408" spans="1:13" x14ac:dyDescent="0.2">
      <c r="A408" s="8"/>
      <c r="B408" s="257"/>
      <c r="C408" s="155"/>
      <c r="D408" s="7"/>
      <c r="E408" s="257"/>
      <c r="F408" s="155"/>
      <c r="G408" s="257"/>
      <c r="H408" s="155"/>
      <c r="I408" s="49"/>
      <c r="J408" s="86"/>
      <c r="K408" s="257"/>
      <c r="L408" s="257"/>
      <c r="M408" s="257"/>
    </row>
    <row r="409" spans="1:13" x14ac:dyDescent="0.2">
      <c r="A409" s="8"/>
      <c r="B409" s="257"/>
      <c r="C409" s="155"/>
      <c r="D409" s="7"/>
      <c r="E409" s="257"/>
      <c r="F409" s="155"/>
      <c r="G409" s="257"/>
      <c r="H409" s="155"/>
      <c r="I409" s="49"/>
      <c r="J409" s="86"/>
      <c r="K409" s="257"/>
      <c r="L409" s="257"/>
      <c r="M409" s="257"/>
    </row>
    <row r="410" spans="1:13" x14ac:dyDescent="0.2">
      <c r="A410" s="8"/>
      <c r="B410" s="257"/>
      <c r="C410" s="155"/>
      <c r="D410" s="7"/>
      <c r="E410" s="257"/>
      <c r="F410" s="155"/>
      <c r="G410" s="257"/>
      <c r="H410" s="155"/>
      <c r="I410" s="49"/>
      <c r="J410" s="86"/>
      <c r="K410" s="257"/>
      <c r="L410" s="257"/>
      <c r="M410" s="257"/>
    </row>
    <row r="411" spans="1:13" x14ac:dyDescent="0.2">
      <c r="A411" s="8"/>
      <c r="B411" s="257"/>
      <c r="C411" s="155"/>
      <c r="D411" s="7"/>
      <c r="E411" s="257"/>
      <c r="F411" s="155"/>
      <c r="G411" s="257"/>
      <c r="H411" s="155"/>
      <c r="I411" s="49"/>
      <c r="J411" s="86"/>
      <c r="K411" s="257"/>
      <c r="L411" s="257"/>
      <c r="M411" s="257"/>
    </row>
    <row r="412" spans="1:13" x14ac:dyDescent="0.2">
      <c r="A412" s="8"/>
      <c r="B412" s="257"/>
      <c r="C412" s="155"/>
      <c r="D412" s="7"/>
      <c r="E412" s="257"/>
      <c r="F412" s="155"/>
      <c r="G412" s="257"/>
      <c r="H412" s="155"/>
      <c r="I412" s="49"/>
      <c r="J412" s="86"/>
      <c r="K412" s="257"/>
      <c r="L412" s="257"/>
      <c r="M412" s="257"/>
    </row>
    <row r="413" spans="1:13" x14ac:dyDescent="0.2">
      <c r="A413" s="8"/>
      <c r="B413" s="257"/>
      <c r="C413" s="155"/>
      <c r="D413" s="7"/>
      <c r="E413" s="257"/>
      <c r="F413" s="155"/>
      <c r="G413" s="257"/>
      <c r="H413" s="155"/>
      <c r="I413" s="49"/>
      <c r="J413" s="86"/>
      <c r="K413" s="257"/>
      <c r="L413" s="257"/>
      <c r="M413" s="257"/>
    </row>
    <row r="414" spans="1:13" x14ac:dyDescent="0.2">
      <c r="A414" s="8"/>
      <c r="B414" s="257"/>
      <c r="C414" s="155"/>
      <c r="D414" s="7"/>
      <c r="E414" s="257"/>
      <c r="F414" s="155"/>
      <c r="G414" s="257"/>
      <c r="H414" s="155"/>
      <c r="I414" s="49"/>
      <c r="J414" s="86"/>
      <c r="K414" s="257"/>
      <c r="L414" s="257"/>
      <c r="M414" s="257"/>
    </row>
    <row r="415" spans="1:13" x14ac:dyDescent="0.2">
      <c r="A415" s="8"/>
      <c r="B415" s="257"/>
      <c r="C415" s="155"/>
      <c r="D415" s="7"/>
      <c r="E415" s="257"/>
      <c r="F415" s="155"/>
      <c r="G415" s="257"/>
      <c r="H415" s="155"/>
      <c r="I415" s="49"/>
      <c r="J415" s="86"/>
      <c r="K415" s="257"/>
      <c r="L415" s="257"/>
      <c r="M415" s="257"/>
    </row>
    <row r="416" spans="1:13" x14ac:dyDescent="0.2">
      <c r="A416" s="8"/>
      <c r="B416" s="257"/>
      <c r="C416" s="155"/>
      <c r="D416" s="7"/>
      <c r="E416" s="257"/>
      <c r="F416" s="155"/>
      <c r="G416" s="257"/>
      <c r="H416" s="155"/>
      <c r="I416" s="49"/>
      <c r="J416" s="86"/>
      <c r="K416" s="257"/>
      <c r="L416" s="257"/>
      <c r="M416" s="257"/>
    </row>
    <row r="417" spans="1:13" x14ac:dyDescent="0.2">
      <c r="A417" s="8"/>
      <c r="B417" s="257"/>
      <c r="C417" s="155"/>
      <c r="D417" s="7"/>
      <c r="E417" s="257"/>
      <c r="F417" s="155"/>
      <c r="G417" s="257"/>
      <c r="H417" s="155"/>
      <c r="I417" s="49"/>
      <c r="J417" s="86"/>
      <c r="K417" s="257"/>
      <c r="L417" s="257"/>
      <c r="M417" s="257"/>
    </row>
    <row r="418" spans="1:13" x14ac:dyDescent="0.2">
      <c r="A418" s="8"/>
      <c r="B418" s="257"/>
      <c r="C418" s="155"/>
      <c r="D418" s="7"/>
      <c r="E418" s="257"/>
      <c r="F418" s="155"/>
      <c r="G418" s="257"/>
      <c r="H418" s="155"/>
      <c r="I418" s="49"/>
      <c r="J418" s="86"/>
      <c r="K418" s="257"/>
      <c r="L418" s="257"/>
      <c r="M418" s="257"/>
    </row>
    <row r="419" spans="1:13" x14ac:dyDescent="0.2">
      <c r="A419" s="8"/>
      <c r="B419" s="257"/>
      <c r="C419" s="155"/>
      <c r="D419" s="7"/>
      <c r="E419" s="257"/>
      <c r="F419" s="155"/>
      <c r="G419" s="257"/>
      <c r="H419" s="155"/>
      <c r="I419" s="49"/>
      <c r="J419" s="86"/>
      <c r="K419" s="257"/>
      <c r="L419" s="257"/>
      <c r="M419" s="257"/>
    </row>
    <row r="420" spans="1:13" x14ac:dyDescent="0.2">
      <c r="A420" s="8"/>
      <c r="B420" s="257"/>
      <c r="C420" s="155"/>
      <c r="D420" s="7"/>
      <c r="E420" s="257"/>
      <c r="F420" s="155"/>
      <c r="G420" s="257"/>
      <c r="H420" s="155"/>
      <c r="I420" s="49"/>
      <c r="J420" s="86"/>
      <c r="K420" s="257"/>
      <c r="L420" s="257"/>
      <c r="M420" s="257"/>
    </row>
    <row r="421" spans="1:13" x14ac:dyDescent="0.2">
      <c r="A421" s="8"/>
      <c r="B421" s="257"/>
      <c r="C421" s="155"/>
      <c r="D421" s="7"/>
      <c r="E421" s="257"/>
      <c r="F421" s="155"/>
      <c r="G421" s="257"/>
      <c r="H421" s="155"/>
      <c r="I421" s="49"/>
      <c r="J421" s="86"/>
      <c r="K421" s="257"/>
      <c r="L421" s="257"/>
      <c r="M421" s="257"/>
    </row>
    <row r="422" spans="1:13" x14ac:dyDescent="0.2">
      <c r="A422" s="8"/>
      <c r="B422" s="257"/>
      <c r="C422" s="155"/>
      <c r="D422" s="7"/>
      <c r="E422" s="257"/>
      <c r="F422" s="155"/>
      <c r="G422" s="257"/>
      <c r="H422" s="155"/>
      <c r="I422" s="49"/>
      <c r="J422" s="86"/>
      <c r="K422" s="257"/>
      <c r="L422" s="257"/>
      <c r="M422" s="257"/>
    </row>
    <row r="423" spans="1:13" x14ac:dyDescent="0.2">
      <c r="A423" s="8"/>
      <c r="B423" s="257"/>
      <c r="C423" s="155"/>
      <c r="D423" s="7"/>
      <c r="E423" s="257"/>
      <c r="F423" s="155"/>
      <c r="G423" s="257"/>
      <c r="H423" s="155"/>
      <c r="I423" s="49"/>
      <c r="J423" s="86"/>
      <c r="K423" s="257"/>
      <c r="L423" s="257"/>
      <c r="M423" s="257"/>
    </row>
    <row r="424" spans="1:13" x14ac:dyDescent="0.2">
      <c r="A424" s="8"/>
      <c r="B424" s="257"/>
      <c r="C424" s="155"/>
      <c r="D424" s="7"/>
      <c r="E424" s="257"/>
      <c r="F424" s="155"/>
      <c r="G424" s="257"/>
      <c r="H424" s="155"/>
      <c r="I424" s="49"/>
      <c r="J424" s="86"/>
      <c r="K424" s="257"/>
      <c r="L424" s="257"/>
      <c r="M424" s="257"/>
    </row>
    <row r="425" spans="1:13" x14ac:dyDescent="0.2">
      <c r="A425" s="8"/>
      <c r="B425" s="257"/>
      <c r="C425" s="155"/>
      <c r="D425" s="7"/>
      <c r="E425" s="257"/>
      <c r="F425" s="155"/>
      <c r="G425" s="257"/>
      <c r="H425" s="155"/>
      <c r="I425" s="49"/>
      <c r="J425" s="86"/>
      <c r="K425" s="257"/>
      <c r="L425" s="257"/>
      <c r="M425" s="257"/>
    </row>
    <row r="426" spans="1:13" x14ac:dyDescent="0.2">
      <c r="A426" s="8"/>
      <c r="B426" s="257"/>
      <c r="C426" s="155"/>
      <c r="D426" s="7"/>
      <c r="E426" s="257"/>
      <c r="F426" s="155"/>
      <c r="G426" s="257"/>
      <c r="H426" s="155"/>
      <c r="I426" s="49"/>
      <c r="J426" s="86"/>
      <c r="K426" s="257"/>
      <c r="L426" s="257"/>
      <c r="M426" s="257"/>
    </row>
    <row r="427" spans="1:13" x14ac:dyDescent="0.2">
      <c r="A427" s="8"/>
      <c r="B427" s="257"/>
      <c r="C427" s="155"/>
      <c r="D427" s="7"/>
      <c r="E427" s="257"/>
      <c r="F427" s="155"/>
      <c r="G427" s="257"/>
      <c r="H427" s="155"/>
      <c r="I427" s="49"/>
      <c r="J427" s="86"/>
      <c r="K427" s="257"/>
      <c r="L427" s="257"/>
      <c r="M427" s="257"/>
    </row>
    <row r="428" spans="1:13" x14ac:dyDescent="0.2">
      <c r="A428" s="8"/>
      <c r="B428" s="257"/>
      <c r="C428" s="155"/>
      <c r="D428" s="7"/>
      <c r="E428" s="257"/>
      <c r="F428" s="155"/>
      <c r="G428" s="257"/>
      <c r="H428" s="155"/>
      <c r="I428" s="49"/>
      <c r="J428" s="86"/>
      <c r="K428" s="257"/>
      <c r="L428" s="257"/>
      <c r="M428" s="257"/>
    </row>
    <row r="429" spans="1:13" x14ac:dyDescent="0.2">
      <c r="A429" s="8"/>
      <c r="B429" s="257"/>
      <c r="C429" s="155"/>
      <c r="D429" s="7"/>
      <c r="E429" s="257"/>
      <c r="F429" s="155"/>
      <c r="G429" s="257"/>
      <c r="H429" s="155"/>
      <c r="I429" s="49"/>
      <c r="J429" s="86"/>
      <c r="K429" s="257"/>
      <c r="L429" s="257"/>
      <c r="M429" s="257"/>
    </row>
    <row r="430" spans="1:13" x14ac:dyDescent="0.2">
      <c r="A430" s="8"/>
      <c r="B430" s="257"/>
      <c r="C430" s="155"/>
      <c r="D430" s="7"/>
      <c r="E430" s="257"/>
      <c r="F430" s="155"/>
      <c r="G430" s="257"/>
      <c r="H430" s="155"/>
      <c r="I430" s="49"/>
      <c r="J430" s="86"/>
      <c r="K430" s="257"/>
      <c r="L430" s="257"/>
      <c r="M430" s="257"/>
    </row>
    <row r="431" spans="1:13" x14ac:dyDescent="0.2">
      <c r="A431" s="8"/>
      <c r="B431" s="257"/>
      <c r="C431" s="155"/>
      <c r="D431" s="7"/>
      <c r="E431" s="257"/>
      <c r="F431" s="155"/>
      <c r="G431" s="257"/>
      <c r="H431" s="155"/>
      <c r="I431" s="49"/>
      <c r="J431" s="86"/>
      <c r="K431" s="257"/>
      <c r="L431" s="257"/>
      <c r="M431" s="257"/>
    </row>
    <row r="432" spans="1:13" x14ac:dyDescent="0.2">
      <c r="A432" s="8"/>
      <c r="B432" s="257"/>
      <c r="C432" s="155"/>
      <c r="D432" s="7"/>
      <c r="E432" s="257"/>
      <c r="F432" s="155"/>
      <c r="G432" s="257"/>
      <c r="H432" s="155"/>
      <c r="I432" s="49"/>
      <c r="J432" s="86"/>
      <c r="K432" s="257"/>
      <c r="L432" s="257"/>
      <c r="M432" s="257"/>
    </row>
    <row r="433" spans="1:13" x14ac:dyDescent="0.2">
      <c r="A433" s="8"/>
      <c r="B433" s="257"/>
      <c r="C433" s="155"/>
      <c r="D433" s="7"/>
      <c r="E433" s="257"/>
      <c r="F433" s="155"/>
      <c r="G433" s="257"/>
      <c r="H433" s="155"/>
      <c r="I433" s="49"/>
      <c r="J433" s="86"/>
      <c r="K433" s="257"/>
      <c r="L433" s="257"/>
      <c r="M433" s="257"/>
    </row>
    <row r="434" spans="1:13" x14ac:dyDescent="0.2">
      <c r="A434" s="8"/>
      <c r="B434" s="257"/>
      <c r="C434" s="155"/>
      <c r="D434" s="7"/>
      <c r="E434" s="257"/>
      <c r="F434" s="155"/>
      <c r="G434" s="257"/>
      <c r="H434" s="155"/>
      <c r="I434" s="49"/>
      <c r="J434" s="86"/>
      <c r="K434" s="257"/>
      <c r="L434" s="257"/>
      <c r="M434" s="257"/>
    </row>
    <row r="435" spans="1:13" x14ac:dyDescent="0.2">
      <c r="A435" s="8"/>
      <c r="B435" s="257"/>
      <c r="C435" s="155"/>
      <c r="D435" s="7"/>
      <c r="E435" s="257"/>
      <c r="F435" s="155"/>
      <c r="G435" s="257"/>
      <c r="H435" s="155"/>
      <c r="I435" s="49"/>
      <c r="J435" s="86"/>
      <c r="K435" s="257"/>
      <c r="L435" s="257"/>
      <c r="M435" s="257"/>
    </row>
    <row r="436" spans="1:13" x14ac:dyDescent="0.2">
      <c r="A436" s="8"/>
      <c r="B436" s="257"/>
      <c r="C436" s="155"/>
      <c r="D436" s="7"/>
      <c r="E436" s="257"/>
      <c r="F436" s="155"/>
      <c r="G436" s="257"/>
      <c r="H436" s="155"/>
      <c r="I436" s="49"/>
      <c r="J436" s="86"/>
      <c r="K436" s="257"/>
      <c r="L436" s="257"/>
      <c r="M436" s="257"/>
    </row>
    <row r="437" spans="1:13" x14ac:dyDescent="0.2">
      <c r="A437" s="8"/>
      <c r="B437" s="257"/>
      <c r="C437" s="155"/>
      <c r="D437" s="7"/>
      <c r="E437" s="257"/>
      <c r="F437" s="155"/>
      <c r="G437" s="257"/>
      <c r="H437" s="155"/>
      <c r="I437" s="49"/>
      <c r="J437" s="86"/>
      <c r="K437" s="257"/>
      <c r="L437" s="257"/>
      <c r="M437" s="257"/>
    </row>
    <row r="438" spans="1:13" x14ac:dyDescent="0.2">
      <c r="A438" s="8"/>
      <c r="B438" s="257"/>
      <c r="C438" s="155"/>
      <c r="D438" s="7"/>
      <c r="E438" s="257"/>
      <c r="F438" s="155"/>
      <c r="G438" s="257"/>
      <c r="H438" s="155"/>
      <c r="I438" s="49"/>
      <c r="J438" s="86"/>
      <c r="K438" s="257"/>
      <c r="L438" s="257"/>
      <c r="M438" s="257"/>
    </row>
    <row r="439" spans="1:13" x14ac:dyDescent="0.2">
      <c r="A439" s="8"/>
      <c r="B439" s="257"/>
      <c r="C439" s="155"/>
      <c r="D439" s="7"/>
      <c r="E439" s="257"/>
      <c r="F439" s="155"/>
      <c r="G439" s="257"/>
      <c r="H439" s="155"/>
      <c r="I439" s="49"/>
      <c r="J439" s="86"/>
      <c r="K439" s="257"/>
      <c r="L439" s="257"/>
      <c r="M439" s="257"/>
    </row>
    <row r="440" spans="1:13" x14ac:dyDescent="0.2">
      <c r="A440" s="8"/>
      <c r="B440" s="257"/>
      <c r="C440" s="155"/>
      <c r="D440" s="7"/>
      <c r="E440" s="257"/>
      <c r="F440" s="155"/>
      <c r="G440" s="257"/>
      <c r="H440" s="155"/>
      <c r="I440" s="49"/>
      <c r="J440" s="86"/>
      <c r="K440" s="257"/>
      <c r="L440" s="257"/>
      <c r="M440" s="257"/>
    </row>
    <row r="441" spans="1:13" x14ac:dyDescent="0.2">
      <c r="A441" s="8"/>
      <c r="B441" s="257"/>
      <c r="C441" s="155"/>
      <c r="D441" s="7"/>
      <c r="E441" s="257"/>
      <c r="F441" s="155"/>
      <c r="G441" s="257"/>
      <c r="H441" s="155"/>
      <c r="I441" s="49"/>
      <c r="J441" s="86"/>
      <c r="K441" s="257"/>
      <c r="L441" s="257"/>
      <c r="M441" s="257"/>
    </row>
    <row r="442" spans="1:13" x14ac:dyDescent="0.2">
      <c r="A442" s="8"/>
      <c r="B442" s="257"/>
      <c r="C442" s="155"/>
      <c r="D442" s="7"/>
      <c r="E442" s="257"/>
      <c r="F442" s="155"/>
      <c r="G442" s="257"/>
      <c r="H442" s="155"/>
      <c r="I442" s="49"/>
      <c r="J442" s="86"/>
      <c r="K442" s="257"/>
      <c r="L442" s="257"/>
      <c r="M442" s="257"/>
    </row>
    <row r="443" spans="1:13" x14ac:dyDescent="0.2">
      <c r="A443" s="8"/>
      <c r="B443" s="257"/>
      <c r="C443" s="155"/>
      <c r="D443" s="7"/>
      <c r="E443" s="257"/>
      <c r="F443" s="155"/>
      <c r="G443" s="257"/>
      <c r="H443" s="155"/>
      <c r="I443" s="49"/>
      <c r="J443" s="86"/>
      <c r="K443" s="257"/>
      <c r="L443" s="257"/>
      <c r="M443" s="257"/>
    </row>
    <row r="444" spans="1:13" x14ac:dyDescent="0.2">
      <c r="A444" s="8"/>
      <c r="B444" s="257"/>
      <c r="C444" s="155"/>
      <c r="D444" s="7"/>
      <c r="E444" s="257"/>
      <c r="F444" s="155"/>
      <c r="G444" s="257"/>
      <c r="H444" s="155"/>
      <c r="I444" s="49"/>
      <c r="J444" s="86"/>
      <c r="K444" s="257"/>
      <c r="L444" s="257"/>
      <c r="M444" s="257"/>
    </row>
    <row r="445" spans="1:13" x14ac:dyDescent="0.2">
      <c r="A445" s="8"/>
      <c r="B445" s="257"/>
      <c r="C445" s="155"/>
      <c r="D445" s="7"/>
      <c r="E445" s="257"/>
      <c r="F445" s="155"/>
      <c r="G445" s="257"/>
      <c r="H445" s="155"/>
      <c r="I445" s="49"/>
      <c r="J445" s="86"/>
      <c r="K445" s="257"/>
      <c r="L445" s="257"/>
      <c r="M445" s="257"/>
    </row>
    <row r="446" spans="1:13" x14ac:dyDescent="0.2">
      <c r="A446" s="8"/>
      <c r="B446" s="257"/>
      <c r="C446" s="155"/>
      <c r="D446" s="7"/>
      <c r="E446" s="257"/>
      <c r="F446" s="155"/>
      <c r="G446" s="257"/>
      <c r="H446" s="155"/>
      <c r="I446" s="49"/>
      <c r="J446" s="86"/>
      <c r="K446" s="257"/>
      <c r="L446" s="257"/>
      <c r="M446" s="257"/>
    </row>
    <row r="447" spans="1:13" x14ac:dyDescent="0.2">
      <c r="A447" s="8"/>
      <c r="B447" s="257"/>
      <c r="C447" s="155"/>
      <c r="D447" s="7"/>
      <c r="E447" s="257"/>
      <c r="F447" s="155"/>
      <c r="G447" s="257"/>
      <c r="H447" s="155"/>
      <c r="I447" s="49"/>
      <c r="J447" s="86"/>
      <c r="K447" s="257"/>
      <c r="L447" s="257"/>
      <c r="M447" s="257"/>
    </row>
    <row r="448" spans="1:13" x14ac:dyDescent="0.2">
      <c r="A448" s="8"/>
      <c r="B448" s="257"/>
      <c r="C448" s="155"/>
      <c r="D448" s="7"/>
      <c r="E448" s="257"/>
      <c r="F448" s="155"/>
      <c r="G448" s="257"/>
      <c r="H448" s="155"/>
      <c r="I448" s="49"/>
      <c r="J448" s="86"/>
      <c r="K448" s="257"/>
      <c r="L448" s="257"/>
      <c r="M448" s="257"/>
    </row>
    <row r="449" spans="1:13" x14ac:dyDescent="0.2">
      <c r="A449" s="8"/>
      <c r="B449" s="257"/>
      <c r="C449" s="155"/>
      <c r="D449" s="7"/>
      <c r="E449" s="257"/>
      <c r="F449" s="155"/>
      <c r="G449" s="257"/>
      <c r="H449" s="155"/>
      <c r="I449" s="49"/>
      <c r="J449" s="86"/>
      <c r="K449" s="257"/>
      <c r="L449" s="257"/>
      <c r="M449" s="257"/>
    </row>
    <row r="450" spans="1:13" x14ac:dyDescent="0.2">
      <c r="A450" s="8"/>
      <c r="B450" s="257"/>
      <c r="C450" s="155"/>
      <c r="D450" s="7"/>
      <c r="E450" s="257"/>
      <c r="F450" s="155"/>
      <c r="G450" s="257"/>
      <c r="H450" s="155"/>
      <c r="I450" s="49"/>
      <c r="J450" s="86"/>
      <c r="K450" s="257"/>
      <c r="L450" s="257"/>
      <c r="M450" s="257"/>
    </row>
    <row r="451" spans="1:13" x14ac:dyDescent="0.2">
      <c r="A451" s="8"/>
      <c r="B451" s="257"/>
      <c r="C451" s="155"/>
      <c r="D451" s="7"/>
      <c r="E451" s="257"/>
      <c r="F451" s="155"/>
      <c r="G451" s="257"/>
      <c r="H451" s="155"/>
      <c r="I451" s="49"/>
      <c r="J451" s="86"/>
      <c r="K451" s="257"/>
      <c r="L451" s="257"/>
      <c r="M451" s="257"/>
    </row>
    <row r="452" spans="1:13" x14ac:dyDescent="0.2">
      <c r="A452" s="8"/>
      <c r="B452" s="257"/>
      <c r="C452" s="155"/>
      <c r="D452" s="7"/>
      <c r="E452" s="257"/>
      <c r="F452" s="155"/>
      <c r="G452" s="257"/>
      <c r="H452" s="155"/>
      <c r="I452" s="49"/>
      <c r="J452" s="86"/>
      <c r="K452" s="257"/>
      <c r="L452" s="257"/>
      <c r="M452" s="257"/>
    </row>
    <row r="453" spans="1:13" x14ac:dyDescent="0.2">
      <c r="A453" s="8"/>
      <c r="B453" s="257"/>
      <c r="C453" s="155"/>
      <c r="D453" s="7"/>
      <c r="E453" s="257"/>
      <c r="F453" s="155"/>
      <c r="G453" s="257"/>
      <c r="H453" s="155"/>
      <c r="I453" s="49"/>
      <c r="J453" s="86"/>
      <c r="K453" s="257"/>
      <c r="L453" s="257"/>
      <c r="M453" s="257"/>
    </row>
    <row r="454" spans="1:13" x14ac:dyDescent="0.2">
      <c r="A454" s="8"/>
      <c r="B454" s="257"/>
      <c r="C454" s="155"/>
      <c r="D454" s="7"/>
      <c r="E454" s="257"/>
      <c r="F454" s="155"/>
      <c r="G454" s="257"/>
      <c r="H454" s="155"/>
      <c r="I454" s="49"/>
      <c r="J454" s="86"/>
      <c r="K454" s="257"/>
      <c r="L454" s="257"/>
      <c r="M454" s="257"/>
    </row>
    <row r="455" spans="1:13" x14ac:dyDescent="0.2">
      <c r="A455" s="8"/>
      <c r="B455" s="257"/>
      <c r="C455" s="155"/>
      <c r="D455" s="7"/>
      <c r="E455" s="257"/>
      <c r="F455" s="155"/>
      <c r="G455" s="257"/>
      <c r="H455" s="155"/>
      <c r="I455" s="49"/>
      <c r="J455" s="86"/>
      <c r="K455" s="257"/>
      <c r="L455" s="257"/>
      <c r="M455" s="257"/>
    </row>
    <row r="456" spans="1:13" x14ac:dyDescent="0.2">
      <c r="A456" s="8"/>
      <c r="B456" s="257"/>
      <c r="C456" s="155"/>
      <c r="D456" s="7"/>
      <c r="E456" s="257"/>
      <c r="F456" s="155"/>
      <c r="G456" s="257"/>
      <c r="H456" s="155"/>
      <c r="I456" s="49"/>
      <c r="J456" s="86"/>
      <c r="K456" s="257"/>
      <c r="L456" s="257"/>
      <c r="M456" s="257"/>
    </row>
    <row r="457" spans="1:13" x14ac:dyDescent="0.2">
      <c r="A457" s="8"/>
      <c r="B457" s="257"/>
      <c r="C457" s="155"/>
      <c r="D457" s="7"/>
      <c r="E457" s="257"/>
      <c r="F457" s="155"/>
      <c r="G457" s="257"/>
      <c r="H457" s="155"/>
      <c r="I457" s="49"/>
      <c r="J457" s="86"/>
      <c r="K457" s="257"/>
      <c r="L457" s="257"/>
      <c r="M457" s="257"/>
    </row>
    <row r="458" spans="1:13" x14ac:dyDescent="0.2">
      <c r="A458" s="8"/>
      <c r="B458" s="257"/>
      <c r="C458" s="155"/>
      <c r="D458" s="7"/>
      <c r="E458" s="257"/>
      <c r="F458" s="155"/>
      <c r="G458" s="257"/>
      <c r="H458" s="155"/>
      <c r="I458" s="49"/>
      <c r="J458" s="86"/>
      <c r="K458" s="257"/>
      <c r="L458" s="257"/>
      <c r="M458" s="257"/>
    </row>
    <row r="459" spans="1:13" x14ac:dyDescent="0.2">
      <c r="A459" s="8"/>
      <c r="B459" s="257"/>
      <c r="C459" s="155"/>
      <c r="D459" s="7"/>
      <c r="E459" s="257"/>
      <c r="F459" s="155"/>
      <c r="G459" s="257"/>
      <c r="H459" s="155"/>
      <c r="I459" s="49"/>
      <c r="J459" s="86"/>
      <c r="K459" s="257"/>
      <c r="L459" s="257"/>
      <c r="M459" s="257"/>
    </row>
    <row r="460" spans="1:13" x14ac:dyDescent="0.2">
      <c r="A460" s="8"/>
      <c r="B460" s="257"/>
      <c r="C460" s="155"/>
      <c r="D460" s="7"/>
      <c r="E460" s="257"/>
      <c r="F460" s="155"/>
      <c r="G460" s="257"/>
      <c r="H460" s="155"/>
      <c r="I460" s="49"/>
      <c r="J460" s="86"/>
      <c r="K460" s="257"/>
      <c r="L460" s="257"/>
      <c r="M460" s="257"/>
    </row>
    <row r="461" spans="1:13" x14ac:dyDescent="0.2">
      <c r="A461" s="8"/>
      <c r="B461" s="257"/>
      <c r="C461" s="155"/>
      <c r="D461" s="7"/>
      <c r="E461" s="257"/>
      <c r="F461" s="155"/>
      <c r="G461" s="257"/>
      <c r="H461" s="155"/>
      <c r="I461" s="49"/>
      <c r="J461" s="86"/>
      <c r="K461" s="257"/>
      <c r="L461" s="257"/>
      <c r="M461" s="257"/>
    </row>
    <row r="462" spans="1:13" x14ac:dyDescent="0.2">
      <c r="A462" s="8"/>
      <c r="B462" s="257"/>
      <c r="C462" s="155"/>
      <c r="D462" s="7"/>
      <c r="E462" s="257"/>
      <c r="F462" s="155"/>
      <c r="G462" s="257"/>
      <c r="H462" s="155"/>
      <c r="I462" s="49"/>
      <c r="J462" s="86"/>
      <c r="K462" s="257"/>
      <c r="L462" s="257"/>
      <c r="M462" s="257"/>
    </row>
    <row r="463" spans="1:13" x14ac:dyDescent="0.2">
      <c r="A463" s="8"/>
      <c r="B463" s="257"/>
      <c r="C463" s="155"/>
      <c r="D463" s="7"/>
      <c r="E463" s="257"/>
      <c r="F463" s="155"/>
      <c r="G463" s="257"/>
      <c r="H463" s="155"/>
      <c r="I463" s="49"/>
      <c r="J463" s="86"/>
      <c r="K463" s="257"/>
      <c r="L463" s="257"/>
      <c r="M463" s="257"/>
    </row>
    <row r="464" spans="1:13" x14ac:dyDescent="0.2">
      <c r="A464" s="8"/>
      <c r="B464" s="257"/>
      <c r="C464" s="155"/>
      <c r="D464" s="7"/>
      <c r="E464" s="257"/>
      <c r="F464" s="155"/>
      <c r="G464" s="257"/>
      <c r="H464" s="155"/>
      <c r="I464" s="49"/>
      <c r="J464" s="86"/>
      <c r="K464" s="257"/>
      <c r="L464" s="257"/>
      <c r="M464" s="257"/>
    </row>
    <row r="465" spans="1:13" x14ac:dyDescent="0.2">
      <c r="A465" s="8"/>
      <c r="B465" s="257"/>
      <c r="C465" s="155"/>
      <c r="D465" s="7"/>
      <c r="E465" s="257"/>
      <c r="F465" s="155"/>
      <c r="G465" s="257"/>
      <c r="H465" s="155"/>
      <c r="I465" s="49"/>
      <c r="J465" s="86"/>
      <c r="K465" s="257"/>
      <c r="L465" s="257"/>
      <c r="M465" s="257"/>
    </row>
    <row r="466" spans="1:13" x14ac:dyDescent="0.2">
      <c r="A466" s="8"/>
      <c r="B466" s="257"/>
      <c r="C466" s="155"/>
      <c r="D466" s="7"/>
      <c r="E466" s="257"/>
      <c r="F466" s="155"/>
      <c r="G466" s="257"/>
      <c r="H466" s="155"/>
      <c r="I466" s="49"/>
      <c r="J466" s="86"/>
      <c r="K466" s="257"/>
      <c r="L466" s="257"/>
      <c r="M466" s="257"/>
    </row>
    <row r="467" spans="1:13" x14ac:dyDescent="0.2">
      <c r="A467" s="8"/>
      <c r="B467" s="257"/>
      <c r="C467" s="155"/>
      <c r="D467" s="7"/>
      <c r="E467" s="257"/>
      <c r="F467" s="155"/>
      <c r="G467" s="257"/>
      <c r="H467" s="155"/>
      <c r="I467" s="49"/>
      <c r="J467" s="86"/>
      <c r="K467" s="257"/>
      <c r="L467" s="257"/>
      <c r="M467" s="257"/>
    </row>
    <row r="468" spans="1:13" x14ac:dyDescent="0.2">
      <c r="A468" s="8"/>
      <c r="B468" s="257"/>
      <c r="C468" s="155"/>
      <c r="D468" s="7"/>
      <c r="E468" s="257"/>
      <c r="F468" s="155"/>
      <c r="G468" s="257"/>
      <c r="H468" s="155"/>
      <c r="I468" s="49"/>
      <c r="J468" s="86"/>
      <c r="K468" s="257"/>
      <c r="L468" s="257"/>
      <c r="M468" s="257"/>
    </row>
    <row r="469" spans="1:13" x14ac:dyDescent="0.2">
      <c r="A469" s="8"/>
      <c r="B469" s="257"/>
      <c r="C469" s="155"/>
      <c r="D469" s="7"/>
      <c r="E469" s="257"/>
      <c r="F469" s="155"/>
      <c r="G469" s="257"/>
      <c r="H469" s="155"/>
      <c r="I469" s="49"/>
      <c r="J469" s="86"/>
      <c r="K469" s="257"/>
      <c r="L469" s="257"/>
      <c r="M469" s="257"/>
    </row>
    <row r="470" spans="1:13" x14ac:dyDescent="0.2">
      <c r="A470" s="8"/>
      <c r="B470" s="257"/>
      <c r="C470" s="155"/>
      <c r="D470" s="7"/>
      <c r="E470" s="257"/>
      <c r="F470" s="155"/>
      <c r="G470" s="257"/>
      <c r="H470" s="155"/>
      <c r="I470" s="49"/>
      <c r="J470" s="86"/>
      <c r="K470" s="257"/>
      <c r="L470" s="257"/>
      <c r="M470" s="257"/>
    </row>
    <row r="471" spans="1:13" x14ac:dyDescent="0.2">
      <c r="A471" s="8"/>
      <c r="B471" s="257"/>
      <c r="C471" s="155"/>
      <c r="D471" s="7"/>
      <c r="E471" s="257"/>
      <c r="F471" s="155"/>
      <c r="G471" s="257"/>
      <c r="H471" s="155"/>
      <c r="I471" s="49"/>
      <c r="J471" s="86"/>
      <c r="K471" s="257"/>
      <c r="L471" s="257"/>
      <c r="M471" s="257"/>
    </row>
    <row r="472" spans="1:13" x14ac:dyDescent="0.2">
      <c r="A472" s="8"/>
      <c r="B472" s="257"/>
      <c r="C472" s="155"/>
      <c r="D472" s="7"/>
      <c r="E472" s="257"/>
      <c r="F472" s="155"/>
      <c r="G472" s="257"/>
      <c r="H472" s="155"/>
      <c r="I472" s="49"/>
      <c r="J472" s="86"/>
      <c r="K472" s="257"/>
      <c r="L472" s="257"/>
      <c r="M472" s="257"/>
    </row>
    <row r="473" spans="1:13" x14ac:dyDescent="0.2">
      <c r="A473" s="8"/>
      <c r="B473" s="257"/>
      <c r="C473" s="155"/>
      <c r="D473" s="7"/>
      <c r="E473" s="257"/>
      <c r="F473" s="155"/>
      <c r="G473" s="257"/>
      <c r="H473" s="155"/>
      <c r="I473" s="49"/>
      <c r="J473" s="86"/>
      <c r="K473" s="257"/>
      <c r="L473" s="257"/>
      <c r="M473" s="257"/>
    </row>
    <row r="474" spans="1:13" x14ac:dyDescent="0.2">
      <c r="A474" s="8"/>
      <c r="B474" s="257"/>
      <c r="C474" s="155"/>
      <c r="D474" s="7"/>
      <c r="E474" s="257"/>
      <c r="F474" s="155"/>
      <c r="G474" s="257"/>
      <c r="H474" s="155"/>
      <c r="I474" s="49"/>
      <c r="J474" s="86"/>
      <c r="K474" s="257"/>
      <c r="L474" s="257"/>
      <c r="M474" s="257"/>
    </row>
    <row r="475" spans="1:13" x14ac:dyDescent="0.2">
      <c r="A475" s="8"/>
      <c r="B475" s="257"/>
      <c r="C475" s="155"/>
      <c r="D475" s="7"/>
      <c r="E475" s="257"/>
      <c r="F475" s="155"/>
      <c r="G475" s="257"/>
      <c r="H475" s="155"/>
      <c r="I475" s="49"/>
      <c r="J475" s="86"/>
      <c r="K475" s="257"/>
      <c r="L475" s="257"/>
      <c r="M475" s="257"/>
    </row>
    <row r="476" spans="1:13" x14ac:dyDescent="0.2">
      <c r="A476" s="8"/>
      <c r="B476" s="257"/>
      <c r="C476" s="155"/>
      <c r="D476" s="7"/>
      <c r="E476" s="257"/>
      <c r="F476" s="155"/>
      <c r="G476" s="257"/>
      <c r="H476" s="155"/>
      <c r="I476" s="49"/>
      <c r="J476" s="86"/>
      <c r="K476" s="257"/>
      <c r="L476" s="257"/>
      <c r="M476" s="257"/>
    </row>
    <row r="477" spans="1:13" x14ac:dyDescent="0.2">
      <c r="A477" s="8"/>
      <c r="B477" s="257"/>
      <c r="C477" s="155"/>
      <c r="D477" s="7"/>
      <c r="E477" s="257"/>
      <c r="F477" s="155"/>
      <c r="G477" s="257"/>
      <c r="H477" s="155"/>
      <c r="I477" s="49"/>
      <c r="J477" s="86"/>
      <c r="K477" s="257"/>
      <c r="L477" s="257"/>
      <c r="M477" s="257"/>
    </row>
    <row r="478" spans="1:13" x14ac:dyDescent="0.2">
      <c r="A478" s="8"/>
      <c r="B478" s="257"/>
      <c r="C478" s="155"/>
      <c r="D478" s="7"/>
      <c r="E478" s="257"/>
      <c r="F478" s="155"/>
      <c r="G478" s="257"/>
      <c r="H478" s="155"/>
      <c r="I478" s="49"/>
      <c r="J478" s="86"/>
      <c r="K478" s="257"/>
      <c r="L478" s="257"/>
      <c r="M478" s="257"/>
    </row>
    <row r="479" spans="1:13" x14ac:dyDescent="0.2">
      <c r="A479" s="8"/>
      <c r="B479" s="257"/>
      <c r="C479" s="155"/>
      <c r="D479" s="7"/>
      <c r="E479" s="257"/>
      <c r="F479" s="155"/>
      <c r="G479" s="257"/>
      <c r="H479" s="155"/>
      <c r="I479" s="49"/>
      <c r="J479" s="86"/>
      <c r="K479" s="257"/>
      <c r="L479" s="257"/>
      <c r="M479" s="257"/>
    </row>
    <row r="480" spans="1:13" x14ac:dyDescent="0.2">
      <c r="A480" s="8"/>
      <c r="B480" s="257"/>
      <c r="C480" s="155"/>
      <c r="D480" s="7"/>
      <c r="E480" s="257"/>
      <c r="F480" s="155"/>
      <c r="G480" s="257"/>
      <c r="H480" s="155"/>
      <c r="I480" s="49"/>
      <c r="J480" s="86"/>
      <c r="K480" s="257"/>
      <c r="L480" s="257"/>
      <c r="M480" s="257"/>
    </row>
    <row r="481" spans="1:13" x14ac:dyDescent="0.2">
      <c r="A481" s="8"/>
      <c r="B481" s="257"/>
      <c r="C481" s="155"/>
      <c r="D481" s="7"/>
      <c r="E481" s="257"/>
      <c r="F481" s="155"/>
      <c r="G481" s="257"/>
      <c r="H481" s="155"/>
      <c r="I481" s="49"/>
      <c r="J481" s="86"/>
      <c r="K481" s="257"/>
      <c r="L481" s="257"/>
      <c r="M481" s="257"/>
    </row>
    <row r="482" spans="1:13" x14ac:dyDescent="0.2">
      <c r="A482" s="8"/>
      <c r="B482" s="257"/>
      <c r="C482" s="155"/>
      <c r="D482" s="7"/>
      <c r="E482" s="257"/>
      <c r="F482" s="155"/>
      <c r="G482" s="257"/>
      <c r="H482" s="155"/>
      <c r="I482" s="49"/>
      <c r="J482" s="86"/>
      <c r="K482" s="257"/>
      <c r="L482" s="257"/>
      <c r="M482" s="257"/>
    </row>
    <row r="483" spans="1:13" x14ac:dyDescent="0.2">
      <c r="A483" s="8"/>
      <c r="B483" s="257"/>
      <c r="C483" s="155"/>
      <c r="D483" s="7"/>
      <c r="E483" s="257"/>
      <c r="F483" s="155"/>
      <c r="G483" s="257"/>
      <c r="H483" s="155"/>
      <c r="I483" s="49"/>
      <c r="J483" s="86"/>
      <c r="K483" s="257"/>
      <c r="L483" s="257"/>
      <c r="M483" s="257"/>
    </row>
    <row r="484" spans="1:13" x14ac:dyDescent="0.2">
      <c r="A484" s="8"/>
      <c r="B484" s="257"/>
      <c r="C484" s="155"/>
      <c r="D484" s="7"/>
      <c r="E484" s="257"/>
      <c r="F484" s="155"/>
      <c r="G484" s="257"/>
      <c r="H484" s="155"/>
      <c r="I484" s="49"/>
      <c r="J484" s="86"/>
      <c r="K484" s="257"/>
      <c r="L484" s="257"/>
      <c r="M484" s="257"/>
    </row>
    <row r="485" spans="1:13" x14ac:dyDescent="0.2">
      <c r="A485" s="8"/>
      <c r="B485" s="257"/>
      <c r="C485" s="155"/>
      <c r="D485" s="7"/>
      <c r="E485" s="257"/>
      <c r="F485" s="155"/>
      <c r="G485" s="257"/>
      <c r="H485" s="155"/>
      <c r="I485" s="49"/>
      <c r="J485" s="86"/>
      <c r="K485" s="257"/>
      <c r="L485" s="257"/>
      <c r="M485" s="257"/>
    </row>
    <row r="486" spans="1:13" x14ac:dyDescent="0.2">
      <c r="A486" s="8"/>
      <c r="B486" s="257"/>
      <c r="C486" s="155"/>
      <c r="D486" s="7"/>
      <c r="E486" s="257"/>
      <c r="F486" s="155"/>
      <c r="G486" s="257"/>
      <c r="H486" s="155"/>
      <c r="I486" s="49"/>
      <c r="J486" s="86"/>
      <c r="K486" s="257"/>
      <c r="L486" s="257"/>
      <c r="M486" s="257"/>
    </row>
    <row r="487" spans="1:13" x14ac:dyDescent="0.2">
      <c r="A487" s="8"/>
      <c r="B487" s="257"/>
      <c r="C487" s="155"/>
      <c r="D487" s="7"/>
      <c r="E487" s="257"/>
      <c r="F487" s="155"/>
      <c r="G487" s="257"/>
      <c r="H487" s="155"/>
      <c r="I487" s="49"/>
      <c r="J487" s="86"/>
      <c r="K487" s="257"/>
      <c r="L487" s="257"/>
      <c r="M487" s="257"/>
    </row>
    <row r="488" spans="1:13" x14ac:dyDescent="0.2">
      <c r="A488" s="8"/>
      <c r="B488" s="257"/>
      <c r="C488" s="155"/>
      <c r="D488" s="7"/>
      <c r="E488" s="257"/>
      <c r="F488" s="155"/>
      <c r="G488" s="257"/>
      <c r="H488" s="155"/>
      <c r="I488" s="49"/>
      <c r="J488" s="86"/>
      <c r="K488" s="257"/>
      <c r="L488" s="257"/>
      <c r="M488" s="257"/>
    </row>
    <row r="489" spans="1:13" x14ac:dyDescent="0.2">
      <c r="A489" s="8"/>
      <c r="B489" s="257"/>
      <c r="C489" s="155"/>
      <c r="D489" s="7"/>
      <c r="E489" s="257"/>
      <c r="F489" s="155"/>
      <c r="G489" s="257"/>
      <c r="H489" s="155"/>
      <c r="I489" s="49"/>
      <c r="J489" s="86"/>
      <c r="K489" s="257"/>
      <c r="L489" s="257"/>
      <c r="M489" s="257"/>
    </row>
    <row r="490" spans="1:13" x14ac:dyDescent="0.2">
      <c r="A490" s="8"/>
      <c r="B490" s="257"/>
      <c r="C490" s="155"/>
      <c r="D490" s="7"/>
      <c r="E490" s="257"/>
      <c r="F490" s="155"/>
      <c r="G490" s="257"/>
      <c r="H490" s="155"/>
      <c r="I490" s="49"/>
      <c r="J490" s="86"/>
      <c r="K490" s="257"/>
      <c r="L490" s="257"/>
      <c r="M490" s="257"/>
    </row>
    <row r="491" spans="1:13" x14ac:dyDescent="0.2">
      <c r="A491" s="8"/>
      <c r="B491" s="257"/>
      <c r="C491" s="155"/>
      <c r="D491" s="7"/>
      <c r="E491" s="257"/>
      <c r="F491" s="155"/>
      <c r="G491" s="257"/>
      <c r="H491" s="155"/>
      <c r="I491" s="49"/>
      <c r="J491" s="86"/>
      <c r="K491" s="257"/>
      <c r="L491" s="257"/>
      <c r="M491" s="257"/>
    </row>
    <row r="492" spans="1:13" x14ac:dyDescent="0.2">
      <c r="A492" s="8"/>
      <c r="B492" s="257"/>
      <c r="C492" s="155"/>
      <c r="D492" s="7"/>
      <c r="E492" s="257"/>
      <c r="F492" s="155"/>
      <c r="G492" s="257"/>
      <c r="H492" s="155"/>
      <c r="I492" s="49"/>
      <c r="J492" s="86"/>
      <c r="K492" s="257"/>
      <c r="L492" s="257"/>
      <c r="M492" s="257"/>
    </row>
    <row r="493" spans="1:13" x14ac:dyDescent="0.2">
      <c r="A493" s="8"/>
      <c r="B493" s="257"/>
      <c r="C493" s="155"/>
      <c r="D493" s="7"/>
      <c r="E493" s="257"/>
      <c r="F493" s="155"/>
      <c r="G493" s="257"/>
      <c r="H493" s="155"/>
      <c r="I493" s="49"/>
      <c r="J493" s="86"/>
      <c r="K493" s="257"/>
      <c r="L493" s="257"/>
      <c r="M493" s="257"/>
    </row>
    <row r="494" spans="1:13" x14ac:dyDescent="0.2">
      <c r="A494" s="8"/>
      <c r="B494" s="257"/>
      <c r="C494" s="155"/>
      <c r="D494" s="7"/>
      <c r="E494" s="257"/>
      <c r="F494" s="155"/>
      <c r="G494" s="257"/>
      <c r="H494" s="155"/>
      <c r="I494" s="49"/>
      <c r="J494" s="86"/>
      <c r="K494" s="257"/>
      <c r="L494" s="257"/>
      <c r="M494" s="257"/>
    </row>
    <row r="495" spans="1:13" x14ac:dyDescent="0.2">
      <c r="A495" s="8"/>
      <c r="B495" s="257"/>
      <c r="C495" s="155"/>
      <c r="D495" s="7"/>
      <c r="E495" s="257"/>
      <c r="F495" s="155"/>
      <c r="G495" s="257"/>
      <c r="H495" s="155"/>
      <c r="I495" s="49"/>
      <c r="J495" s="86"/>
      <c r="K495" s="257"/>
      <c r="L495" s="257"/>
      <c r="M495" s="257"/>
    </row>
    <row r="496" spans="1:13" x14ac:dyDescent="0.2">
      <c r="A496" s="8"/>
      <c r="B496" s="257"/>
      <c r="C496" s="155"/>
      <c r="D496" s="7"/>
      <c r="E496" s="257"/>
      <c r="F496" s="155"/>
      <c r="G496" s="257"/>
      <c r="H496" s="155"/>
      <c r="I496" s="49"/>
      <c r="J496" s="86"/>
      <c r="K496" s="257"/>
      <c r="L496" s="257"/>
      <c r="M496" s="257"/>
    </row>
    <row r="497" spans="1:13" x14ac:dyDescent="0.2">
      <c r="A497" s="8"/>
      <c r="B497" s="257"/>
      <c r="C497" s="155"/>
      <c r="D497" s="7"/>
      <c r="E497" s="257"/>
      <c r="F497" s="155"/>
      <c r="G497" s="257"/>
      <c r="H497" s="155"/>
      <c r="I497" s="49"/>
      <c r="J497" s="86"/>
      <c r="K497" s="257"/>
      <c r="L497" s="257"/>
      <c r="M497" s="257"/>
    </row>
    <row r="498" spans="1:13" x14ac:dyDescent="0.2">
      <c r="A498" s="8"/>
      <c r="B498" s="257"/>
      <c r="C498" s="155"/>
      <c r="D498" s="7"/>
      <c r="E498" s="257"/>
      <c r="F498" s="155"/>
      <c r="G498" s="257"/>
      <c r="H498" s="155"/>
      <c r="I498" s="49"/>
      <c r="J498" s="86"/>
      <c r="K498" s="257"/>
      <c r="L498" s="257"/>
      <c r="M498" s="257"/>
    </row>
    <row r="499" spans="1:13" x14ac:dyDescent="0.2">
      <c r="A499" s="8"/>
      <c r="B499" s="257"/>
      <c r="C499" s="155"/>
      <c r="D499" s="7"/>
      <c r="E499" s="257"/>
      <c r="F499" s="155"/>
      <c r="G499" s="257"/>
      <c r="H499" s="155"/>
      <c r="I499" s="49"/>
      <c r="J499" s="86"/>
      <c r="K499" s="257"/>
      <c r="L499" s="257"/>
      <c r="M499" s="257"/>
    </row>
    <row r="500" spans="1:13" x14ac:dyDescent="0.2">
      <c r="A500" s="8"/>
      <c r="B500" s="257"/>
      <c r="C500" s="155"/>
      <c r="D500" s="7"/>
      <c r="E500" s="257"/>
      <c r="F500" s="155"/>
      <c r="G500" s="257"/>
      <c r="H500" s="155"/>
      <c r="I500" s="49"/>
      <c r="J500" s="86"/>
      <c r="K500" s="257"/>
      <c r="L500" s="257"/>
      <c r="M500" s="257"/>
    </row>
    <row r="501" spans="1:13" x14ac:dyDescent="0.2">
      <c r="A501" s="8"/>
      <c r="B501" s="257"/>
      <c r="C501" s="155"/>
      <c r="D501" s="7"/>
      <c r="E501" s="257"/>
      <c r="F501" s="155"/>
      <c r="G501" s="257"/>
      <c r="H501" s="155"/>
      <c r="I501" s="49"/>
      <c r="J501" s="86"/>
      <c r="K501" s="257"/>
      <c r="L501" s="257"/>
      <c r="M501" s="257"/>
    </row>
    <row r="502" spans="1:13" x14ac:dyDescent="0.2">
      <c r="A502" s="8"/>
      <c r="B502" s="257"/>
      <c r="C502" s="155"/>
      <c r="D502" s="7"/>
      <c r="E502" s="257"/>
      <c r="F502" s="155"/>
      <c r="G502" s="257"/>
      <c r="H502" s="155"/>
      <c r="I502" s="49"/>
      <c r="J502" s="86"/>
      <c r="K502" s="257"/>
      <c r="L502" s="257"/>
      <c r="M502" s="257"/>
    </row>
    <row r="503" spans="1:13" x14ac:dyDescent="0.2">
      <c r="A503" s="8"/>
      <c r="B503" s="257"/>
      <c r="C503" s="155"/>
      <c r="D503" s="7"/>
      <c r="E503" s="257"/>
      <c r="F503" s="155"/>
      <c r="G503" s="257"/>
      <c r="H503" s="155"/>
      <c r="I503" s="49"/>
      <c r="J503" s="86"/>
      <c r="K503" s="257"/>
      <c r="L503" s="257"/>
      <c r="M503" s="257"/>
    </row>
    <row r="504" spans="1:13" x14ac:dyDescent="0.2">
      <c r="A504" s="8"/>
      <c r="B504" s="257"/>
      <c r="C504" s="155"/>
      <c r="D504" s="7"/>
      <c r="E504" s="257"/>
      <c r="F504" s="155"/>
      <c r="G504" s="257"/>
      <c r="H504" s="155"/>
      <c r="I504" s="49"/>
      <c r="J504" s="86"/>
      <c r="K504" s="257"/>
      <c r="L504" s="257"/>
      <c r="M504" s="257"/>
    </row>
    <row r="505" spans="1:13" x14ac:dyDescent="0.2">
      <c r="A505" s="8"/>
      <c r="B505" s="257"/>
      <c r="C505" s="155"/>
      <c r="D505" s="7"/>
      <c r="E505" s="257"/>
      <c r="F505" s="155"/>
      <c r="G505" s="257"/>
      <c r="H505" s="155"/>
      <c r="I505" s="49"/>
      <c r="J505" s="86"/>
      <c r="K505" s="257"/>
      <c r="L505" s="257"/>
      <c r="M505" s="257"/>
    </row>
    <row r="506" spans="1:13" x14ac:dyDescent="0.2">
      <c r="A506" s="8"/>
      <c r="B506" s="257"/>
      <c r="C506" s="155"/>
      <c r="D506" s="7"/>
      <c r="E506" s="257"/>
      <c r="F506" s="155"/>
      <c r="G506" s="257"/>
      <c r="H506" s="155"/>
      <c r="I506" s="49"/>
      <c r="J506" s="86"/>
      <c r="K506" s="257"/>
      <c r="L506" s="257"/>
      <c r="M506" s="257"/>
    </row>
    <row r="507" spans="1:13" x14ac:dyDescent="0.2">
      <c r="A507" s="8"/>
      <c r="B507" s="257"/>
      <c r="C507" s="155"/>
      <c r="D507" s="7"/>
      <c r="E507" s="257"/>
      <c r="F507" s="155"/>
      <c r="G507" s="257"/>
      <c r="H507" s="155"/>
      <c r="I507" s="49"/>
      <c r="J507" s="86"/>
      <c r="K507" s="257"/>
      <c r="L507" s="257"/>
      <c r="M507" s="257"/>
    </row>
    <row r="508" spans="1:13" x14ac:dyDescent="0.2">
      <c r="A508" s="8"/>
      <c r="B508" s="257"/>
      <c r="C508" s="155"/>
      <c r="D508" s="7"/>
      <c r="E508" s="257"/>
      <c r="F508" s="155"/>
      <c r="G508" s="257"/>
      <c r="H508" s="155"/>
      <c r="I508" s="49"/>
      <c r="J508" s="86"/>
      <c r="K508" s="257"/>
      <c r="L508" s="257"/>
      <c r="M508" s="257"/>
    </row>
    <row r="509" spans="1:13" x14ac:dyDescent="0.2">
      <c r="A509" s="8"/>
      <c r="B509" s="257"/>
      <c r="C509" s="155"/>
      <c r="D509" s="7"/>
      <c r="E509" s="257"/>
      <c r="F509" s="155"/>
      <c r="G509" s="257"/>
      <c r="H509" s="155"/>
      <c r="I509" s="49"/>
      <c r="J509" s="86"/>
      <c r="K509" s="257"/>
      <c r="L509" s="257"/>
      <c r="M509" s="257"/>
    </row>
    <row r="510" spans="1:13" x14ac:dyDescent="0.2">
      <c r="A510" s="8"/>
      <c r="B510" s="257"/>
      <c r="C510" s="155"/>
      <c r="D510" s="7"/>
      <c r="E510" s="257"/>
      <c r="F510" s="155"/>
      <c r="G510" s="257"/>
      <c r="H510" s="155"/>
      <c r="I510" s="49"/>
      <c r="J510" s="86"/>
      <c r="K510" s="257"/>
      <c r="L510" s="257"/>
      <c r="M510" s="257"/>
    </row>
    <row r="511" spans="1:13" x14ac:dyDescent="0.2">
      <c r="A511" s="8"/>
      <c r="B511" s="257"/>
      <c r="C511" s="155"/>
      <c r="D511" s="7"/>
      <c r="E511" s="257"/>
      <c r="F511" s="155"/>
      <c r="G511" s="257"/>
      <c r="H511" s="155"/>
      <c r="I511" s="49"/>
      <c r="J511" s="86"/>
      <c r="K511" s="257"/>
      <c r="L511" s="257"/>
      <c r="M511" s="257"/>
    </row>
    <row r="512" spans="1:13" x14ac:dyDescent="0.2">
      <c r="A512" s="8"/>
      <c r="B512" s="257"/>
      <c r="C512" s="155"/>
      <c r="D512" s="7"/>
      <c r="E512" s="257"/>
      <c r="F512" s="155"/>
      <c r="G512" s="257"/>
      <c r="H512" s="155"/>
      <c r="I512" s="49"/>
      <c r="J512" s="86"/>
      <c r="K512" s="257"/>
      <c r="L512" s="257"/>
      <c r="M512" s="257"/>
    </row>
    <row r="513" spans="1:13" x14ac:dyDescent="0.2">
      <c r="A513" s="8"/>
      <c r="B513" s="257"/>
      <c r="C513" s="155"/>
      <c r="D513" s="7"/>
      <c r="E513" s="257"/>
      <c r="F513" s="155"/>
      <c r="G513" s="257"/>
      <c r="H513" s="155"/>
      <c r="I513" s="49"/>
      <c r="J513" s="86"/>
      <c r="K513" s="257"/>
      <c r="L513" s="257"/>
      <c r="M513" s="257"/>
    </row>
    <row r="514" spans="1:13" x14ac:dyDescent="0.2">
      <c r="A514" s="8"/>
      <c r="B514" s="257"/>
      <c r="C514" s="155"/>
      <c r="D514" s="7"/>
      <c r="E514" s="257"/>
      <c r="F514" s="155"/>
      <c r="G514" s="257"/>
      <c r="H514" s="155"/>
      <c r="I514" s="49"/>
      <c r="J514" s="86"/>
      <c r="K514" s="257"/>
      <c r="L514" s="257"/>
      <c r="M514" s="257"/>
    </row>
    <row r="515" spans="1:13" x14ac:dyDescent="0.2">
      <c r="A515" s="8"/>
      <c r="B515" s="257"/>
      <c r="C515" s="155"/>
      <c r="D515" s="7"/>
      <c r="E515" s="257"/>
      <c r="F515" s="155"/>
      <c r="G515" s="257"/>
      <c r="H515" s="155"/>
      <c r="I515" s="49"/>
      <c r="J515" s="86"/>
      <c r="K515" s="257"/>
      <c r="L515" s="257"/>
      <c r="M515" s="257"/>
    </row>
    <row r="516" spans="1:13" x14ac:dyDescent="0.2">
      <c r="A516" s="8"/>
      <c r="B516" s="257"/>
      <c r="C516" s="155"/>
      <c r="D516" s="7"/>
      <c r="E516" s="257"/>
      <c r="F516" s="155"/>
      <c r="G516" s="257"/>
      <c r="H516" s="155"/>
      <c r="I516" s="49"/>
      <c r="J516" s="86"/>
      <c r="K516" s="257"/>
      <c r="L516" s="257"/>
      <c r="M516" s="257"/>
    </row>
    <row r="517" spans="1:13" x14ac:dyDescent="0.2">
      <c r="A517" s="8"/>
      <c r="B517" s="257"/>
      <c r="C517" s="155"/>
      <c r="D517" s="7"/>
      <c r="E517" s="257"/>
      <c r="F517" s="155"/>
      <c r="G517" s="257"/>
      <c r="H517" s="155"/>
      <c r="I517" s="49"/>
      <c r="J517" s="86"/>
      <c r="K517" s="257"/>
      <c r="L517" s="257"/>
      <c r="M517" s="257"/>
    </row>
    <row r="518" spans="1:13" x14ac:dyDescent="0.2">
      <c r="A518" s="8"/>
      <c r="B518" s="257"/>
      <c r="C518" s="155"/>
      <c r="D518" s="7"/>
      <c r="E518" s="257"/>
      <c r="F518" s="155"/>
      <c r="G518" s="257"/>
      <c r="H518" s="155"/>
      <c r="I518" s="49"/>
      <c r="J518" s="86"/>
      <c r="K518" s="257"/>
      <c r="L518" s="257"/>
      <c r="M518" s="257"/>
    </row>
    <row r="519" spans="1:13" x14ac:dyDescent="0.2">
      <c r="A519" s="8"/>
      <c r="B519" s="257"/>
      <c r="C519" s="155"/>
      <c r="D519" s="7"/>
      <c r="E519" s="257"/>
      <c r="F519" s="155"/>
      <c r="G519" s="257"/>
      <c r="H519" s="155"/>
      <c r="I519" s="49"/>
      <c r="J519" s="86"/>
      <c r="K519" s="257"/>
      <c r="L519" s="257"/>
      <c r="M519" s="257"/>
    </row>
    <row r="520" spans="1:13" x14ac:dyDescent="0.2">
      <c r="A520" s="8"/>
      <c r="B520" s="257"/>
      <c r="C520" s="155"/>
      <c r="D520" s="7"/>
      <c r="E520" s="257"/>
      <c r="F520" s="155"/>
      <c r="G520" s="257"/>
      <c r="H520" s="155"/>
      <c r="I520" s="49"/>
      <c r="J520" s="86"/>
      <c r="K520" s="257"/>
      <c r="L520" s="257"/>
      <c r="M520" s="257"/>
    </row>
    <row r="521" spans="1:13" x14ac:dyDescent="0.2">
      <c r="A521" s="8"/>
      <c r="B521" s="257"/>
      <c r="C521" s="155"/>
      <c r="D521" s="7"/>
      <c r="E521" s="257"/>
      <c r="F521" s="155"/>
      <c r="G521" s="257"/>
      <c r="H521" s="155"/>
      <c r="I521" s="49"/>
      <c r="J521" s="86"/>
      <c r="K521" s="257"/>
      <c r="L521" s="257"/>
      <c r="M521" s="257"/>
    </row>
    <row r="522" spans="1:13" x14ac:dyDescent="0.2">
      <c r="A522" s="8"/>
      <c r="B522" s="257"/>
      <c r="C522" s="155"/>
      <c r="D522" s="7"/>
      <c r="E522" s="257"/>
      <c r="F522" s="155"/>
      <c r="G522" s="257"/>
      <c r="H522" s="155"/>
      <c r="I522" s="49"/>
      <c r="J522" s="86"/>
      <c r="K522" s="257"/>
      <c r="L522" s="257"/>
      <c r="M522" s="257"/>
    </row>
    <row r="523" spans="1:13" x14ac:dyDescent="0.2">
      <c r="A523" s="8"/>
      <c r="B523" s="257"/>
      <c r="C523" s="155"/>
      <c r="D523" s="7"/>
      <c r="E523" s="257"/>
      <c r="F523" s="155"/>
      <c r="G523" s="257"/>
      <c r="H523" s="155"/>
      <c r="I523" s="49"/>
      <c r="J523" s="86"/>
      <c r="K523" s="257"/>
      <c r="L523" s="257"/>
      <c r="M523" s="257"/>
    </row>
    <row r="524" spans="1:13" x14ac:dyDescent="0.2">
      <c r="A524" s="8"/>
      <c r="B524" s="257"/>
      <c r="C524" s="155"/>
      <c r="D524" s="7"/>
      <c r="E524" s="257"/>
      <c r="F524" s="155"/>
      <c r="G524" s="257"/>
      <c r="H524" s="155"/>
      <c r="I524" s="49"/>
      <c r="J524" s="86"/>
      <c r="K524" s="257"/>
      <c r="L524" s="257"/>
      <c r="M524" s="257"/>
    </row>
    <row r="525" spans="1:13" x14ac:dyDescent="0.2">
      <c r="A525" s="8"/>
      <c r="B525" s="257"/>
      <c r="C525" s="155"/>
      <c r="D525" s="7"/>
      <c r="E525" s="257"/>
      <c r="F525" s="155"/>
      <c r="G525" s="257"/>
      <c r="H525" s="155"/>
      <c r="I525" s="49"/>
      <c r="J525" s="86"/>
      <c r="K525" s="257"/>
      <c r="L525" s="257"/>
      <c r="M525" s="257"/>
    </row>
    <row r="526" spans="1:13" x14ac:dyDescent="0.2">
      <c r="A526" s="8"/>
      <c r="B526" s="257"/>
      <c r="C526" s="155"/>
      <c r="D526" s="7"/>
      <c r="E526" s="257"/>
      <c r="F526" s="155"/>
      <c r="G526" s="257"/>
      <c r="H526" s="155"/>
      <c r="I526" s="49"/>
      <c r="J526" s="86"/>
      <c r="K526" s="257"/>
      <c r="L526" s="257"/>
      <c r="M526" s="257"/>
    </row>
    <row r="527" spans="1:13" x14ac:dyDescent="0.2">
      <c r="A527" s="8"/>
      <c r="B527" s="257"/>
      <c r="C527" s="155"/>
      <c r="D527" s="7"/>
      <c r="E527" s="257"/>
      <c r="F527" s="155"/>
      <c r="G527" s="257"/>
      <c r="H527" s="155"/>
      <c r="I527" s="49"/>
      <c r="J527" s="86"/>
      <c r="K527" s="257"/>
      <c r="L527" s="257"/>
      <c r="M527" s="257"/>
    </row>
    <row r="528" spans="1:13" x14ac:dyDescent="0.2">
      <c r="A528" s="8"/>
      <c r="B528" s="257"/>
      <c r="C528" s="155"/>
      <c r="D528" s="7"/>
      <c r="E528" s="257"/>
      <c r="F528" s="155"/>
      <c r="G528" s="257"/>
      <c r="H528" s="155"/>
      <c r="I528" s="49"/>
      <c r="J528" s="86"/>
      <c r="K528" s="257"/>
      <c r="L528" s="257"/>
      <c r="M528" s="257"/>
    </row>
    <row r="529" spans="1:13" x14ac:dyDescent="0.2">
      <c r="A529" s="8"/>
      <c r="B529" s="257"/>
      <c r="C529" s="155"/>
      <c r="D529" s="7"/>
      <c r="E529" s="257"/>
      <c r="F529" s="155"/>
      <c r="G529" s="257"/>
      <c r="H529" s="155"/>
      <c r="I529" s="49"/>
      <c r="J529" s="86"/>
      <c r="K529" s="257"/>
      <c r="L529" s="257"/>
      <c r="M529" s="257"/>
    </row>
    <row r="530" spans="1:13" x14ac:dyDescent="0.2">
      <c r="A530" s="8"/>
      <c r="B530" s="257"/>
      <c r="C530" s="155"/>
      <c r="D530" s="7"/>
      <c r="E530" s="257"/>
      <c r="F530" s="155"/>
      <c r="G530" s="257"/>
      <c r="H530" s="155"/>
      <c r="I530" s="49"/>
      <c r="J530" s="86"/>
      <c r="K530" s="257"/>
      <c r="L530" s="257"/>
      <c r="M530" s="257"/>
    </row>
    <row r="531" spans="1:13" x14ac:dyDescent="0.2">
      <c r="A531" s="8"/>
      <c r="B531" s="257"/>
      <c r="C531" s="155"/>
      <c r="D531" s="7"/>
      <c r="E531" s="257"/>
      <c r="F531" s="155"/>
      <c r="G531" s="257"/>
      <c r="H531" s="155"/>
      <c r="I531" s="49"/>
      <c r="J531" s="86"/>
      <c r="K531" s="257"/>
      <c r="L531" s="257"/>
      <c r="M531" s="257"/>
    </row>
    <row r="532" spans="1:13" x14ac:dyDescent="0.2">
      <c r="A532" s="8"/>
      <c r="B532" s="257"/>
      <c r="C532" s="155"/>
      <c r="D532" s="7"/>
      <c r="E532" s="257"/>
      <c r="F532" s="155"/>
      <c r="G532" s="257"/>
      <c r="H532" s="155"/>
      <c r="I532" s="49"/>
      <c r="J532" s="86"/>
      <c r="K532" s="257"/>
      <c r="L532" s="257"/>
      <c r="M532" s="257"/>
    </row>
    <row r="533" spans="1:13" x14ac:dyDescent="0.2">
      <c r="A533" s="8"/>
      <c r="B533" s="257"/>
      <c r="C533" s="155"/>
      <c r="D533" s="7"/>
      <c r="E533" s="257"/>
      <c r="F533" s="155"/>
      <c r="G533" s="257"/>
      <c r="H533" s="155"/>
      <c r="I533" s="49"/>
      <c r="J533" s="86"/>
      <c r="K533" s="257"/>
      <c r="L533" s="257"/>
      <c r="M533" s="257"/>
    </row>
    <row r="534" spans="1:13" x14ac:dyDescent="0.2">
      <c r="A534" s="8"/>
      <c r="B534" s="257"/>
      <c r="C534" s="155"/>
      <c r="D534" s="7"/>
      <c r="E534" s="257"/>
      <c r="F534" s="155"/>
      <c r="G534" s="257"/>
      <c r="H534" s="155"/>
      <c r="I534" s="49"/>
      <c r="J534" s="86"/>
      <c r="K534" s="257"/>
      <c r="L534" s="257"/>
      <c r="M534" s="257"/>
    </row>
    <row r="535" spans="1:13" x14ac:dyDescent="0.2">
      <c r="A535" s="8"/>
      <c r="B535" s="257"/>
      <c r="C535" s="155"/>
      <c r="D535" s="7"/>
      <c r="E535" s="257"/>
      <c r="F535" s="155"/>
      <c r="G535" s="257"/>
      <c r="H535" s="155"/>
      <c r="I535" s="49"/>
      <c r="J535" s="86"/>
      <c r="K535" s="257"/>
      <c r="L535" s="257"/>
      <c r="M535" s="257"/>
    </row>
    <row r="536" spans="1:13" x14ac:dyDescent="0.2">
      <c r="A536" s="8"/>
      <c r="B536" s="257"/>
      <c r="C536" s="155"/>
      <c r="D536" s="7"/>
      <c r="E536" s="257"/>
      <c r="F536" s="155"/>
      <c r="G536" s="257"/>
      <c r="H536" s="155"/>
      <c r="I536" s="49"/>
      <c r="J536" s="86"/>
      <c r="K536" s="257"/>
      <c r="L536" s="257"/>
      <c r="M536" s="257"/>
    </row>
    <row r="537" spans="1:13" x14ac:dyDescent="0.2">
      <c r="A537" s="8"/>
      <c r="B537" s="257"/>
      <c r="C537" s="155"/>
      <c r="D537" s="7"/>
      <c r="E537" s="257"/>
      <c r="F537" s="155"/>
      <c r="G537" s="257"/>
      <c r="H537" s="155"/>
      <c r="I537" s="49"/>
      <c r="J537" s="86"/>
      <c r="K537" s="257"/>
      <c r="L537" s="257"/>
      <c r="M537" s="257"/>
    </row>
    <row r="538" spans="1:13" x14ac:dyDescent="0.2">
      <c r="A538" s="8"/>
      <c r="B538" s="257"/>
      <c r="C538" s="155"/>
      <c r="D538" s="7"/>
      <c r="E538" s="257"/>
      <c r="F538" s="155"/>
      <c r="G538" s="257"/>
      <c r="H538" s="155"/>
      <c r="I538" s="49"/>
      <c r="J538" s="86"/>
      <c r="K538" s="257"/>
      <c r="L538" s="257"/>
      <c r="M538" s="257"/>
    </row>
    <row r="539" spans="1:13" x14ac:dyDescent="0.2">
      <c r="A539" s="8"/>
      <c r="B539" s="257"/>
      <c r="C539" s="155"/>
      <c r="D539" s="7"/>
      <c r="E539" s="257"/>
      <c r="F539" s="155"/>
      <c r="G539" s="257"/>
      <c r="H539" s="155"/>
      <c r="I539" s="49"/>
      <c r="J539" s="86"/>
      <c r="K539" s="257"/>
      <c r="L539" s="257"/>
      <c r="M539" s="257"/>
    </row>
    <row r="540" spans="1:13" x14ac:dyDescent="0.2">
      <c r="A540" s="8"/>
      <c r="B540" s="257"/>
      <c r="C540" s="155"/>
      <c r="D540" s="7"/>
      <c r="E540" s="257"/>
      <c r="F540" s="155"/>
      <c r="G540" s="257"/>
      <c r="H540" s="155"/>
      <c r="I540" s="49"/>
      <c r="J540" s="86"/>
      <c r="K540" s="257"/>
      <c r="L540" s="257"/>
      <c r="M540" s="257"/>
    </row>
    <row r="541" spans="1:13" x14ac:dyDescent="0.2">
      <c r="A541" s="8"/>
      <c r="B541" s="257"/>
      <c r="C541" s="155"/>
      <c r="D541" s="7"/>
      <c r="E541" s="257"/>
      <c r="F541" s="155"/>
      <c r="G541" s="257"/>
      <c r="H541" s="155"/>
      <c r="I541" s="49"/>
      <c r="J541" s="86"/>
      <c r="K541" s="257"/>
      <c r="L541" s="257"/>
      <c r="M541" s="257"/>
    </row>
    <row r="542" spans="1:13" x14ac:dyDescent="0.2">
      <c r="A542" s="8"/>
      <c r="B542" s="257"/>
      <c r="C542" s="155"/>
      <c r="D542" s="7"/>
      <c r="E542" s="257"/>
      <c r="F542" s="155"/>
      <c r="G542" s="257"/>
      <c r="H542" s="155"/>
      <c r="I542" s="49"/>
      <c r="J542" s="86"/>
      <c r="K542" s="257"/>
      <c r="L542" s="257"/>
      <c r="M542" s="257"/>
    </row>
    <row r="543" spans="1:13" x14ac:dyDescent="0.2">
      <c r="A543" s="8"/>
      <c r="B543" s="257"/>
      <c r="C543" s="155"/>
      <c r="D543" s="7"/>
      <c r="E543" s="257"/>
      <c r="F543" s="155"/>
      <c r="G543" s="257"/>
      <c r="H543" s="155"/>
      <c r="I543" s="49"/>
      <c r="J543" s="86"/>
      <c r="K543" s="257"/>
      <c r="L543" s="257"/>
      <c r="M543" s="257"/>
    </row>
    <row r="544" spans="1:13" x14ac:dyDescent="0.2">
      <c r="A544" s="8"/>
      <c r="B544" s="257"/>
      <c r="C544" s="155"/>
      <c r="D544" s="7"/>
      <c r="E544" s="257"/>
      <c r="F544" s="155"/>
      <c r="G544" s="257"/>
      <c r="H544" s="155"/>
      <c r="I544" s="49"/>
      <c r="J544" s="86"/>
      <c r="K544" s="257"/>
      <c r="L544" s="257"/>
      <c r="M544" s="257"/>
    </row>
    <row r="545" spans="1:13" x14ac:dyDescent="0.2">
      <c r="A545" s="8"/>
      <c r="B545" s="257"/>
      <c r="C545" s="155"/>
      <c r="D545" s="7"/>
      <c r="E545" s="257"/>
      <c r="F545" s="155"/>
      <c r="G545" s="257"/>
      <c r="H545" s="155"/>
      <c r="I545" s="49"/>
      <c r="J545" s="86"/>
      <c r="K545" s="257"/>
      <c r="L545" s="257"/>
      <c r="M545" s="257"/>
    </row>
    <row r="546" spans="1:13" x14ac:dyDescent="0.2">
      <c r="A546" s="8"/>
      <c r="B546" s="257"/>
      <c r="C546" s="155"/>
      <c r="D546" s="7"/>
      <c r="E546" s="257"/>
      <c r="F546" s="155"/>
      <c r="G546" s="257"/>
      <c r="H546" s="155"/>
      <c r="I546" s="49"/>
      <c r="J546" s="86"/>
      <c r="K546" s="257"/>
      <c r="L546" s="257"/>
      <c r="M546" s="257"/>
    </row>
    <row r="547" spans="1:13" x14ac:dyDescent="0.2">
      <c r="A547" s="8"/>
      <c r="B547" s="257"/>
      <c r="C547" s="155"/>
      <c r="D547" s="7"/>
      <c r="E547" s="257"/>
      <c r="F547" s="155"/>
      <c r="G547" s="257"/>
      <c r="H547" s="155"/>
      <c r="I547" s="49"/>
      <c r="J547" s="86"/>
      <c r="K547" s="257"/>
      <c r="L547" s="257"/>
      <c r="M547" s="257"/>
    </row>
    <row r="548" spans="1:13" x14ac:dyDescent="0.2">
      <c r="A548" s="8"/>
      <c r="B548" s="257"/>
      <c r="C548" s="155"/>
      <c r="D548" s="7"/>
      <c r="E548" s="257"/>
      <c r="F548" s="155"/>
      <c r="G548" s="257"/>
      <c r="H548" s="155"/>
      <c r="I548" s="49"/>
      <c r="J548" s="86"/>
      <c r="K548" s="257"/>
      <c r="L548" s="257"/>
      <c r="M548" s="257"/>
    </row>
    <row r="549" spans="1:13" x14ac:dyDescent="0.2">
      <c r="A549" s="8"/>
      <c r="B549" s="257"/>
      <c r="C549" s="155"/>
      <c r="D549" s="7"/>
      <c r="E549" s="257"/>
      <c r="F549" s="155"/>
      <c r="G549" s="257"/>
      <c r="H549" s="155"/>
      <c r="I549" s="49"/>
      <c r="J549" s="86"/>
      <c r="K549" s="257"/>
      <c r="L549" s="257"/>
      <c r="M549" s="257"/>
    </row>
    <row r="550" spans="1:13" x14ac:dyDescent="0.2">
      <c r="A550" s="8"/>
      <c r="B550" s="257"/>
      <c r="C550" s="155"/>
      <c r="D550" s="7"/>
      <c r="E550" s="257"/>
      <c r="F550" s="155"/>
      <c r="G550" s="257"/>
      <c r="H550" s="155"/>
      <c r="I550" s="49"/>
      <c r="J550" s="86"/>
      <c r="K550" s="257"/>
      <c r="L550" s="257"/>
      <c r="M550" s="257"/>
    </row>
    <row r="551" spans="1:13" x14ac:dyDescent="0.2">
      <c r="A551" s="8"/>
      <c r="B551" s="257"/>
      <c r="C551" s="155"/>
      <c r="D551" s="7"/>
      <c r="E551" s="257"/>
      <c r="F551" s="155"/>
      <c r="G551" s="257"/>
      <c r="H551" s="155"/>
      <c r="I551" s="49"/>
      <c r="J551" s="86"/>
      <c r="K551" s="257"/>
      <c r="L551" s="257"/>
      <c r="M551" s="257"/>
    </row>
    <row r="552" spans="1:13" x14ac:dyDescent="0.2">
      <c r="A552" s="8"/>
      <c r="B552" s="257"/>
      <c r="C552" s="155"/>
      <c r="D552" s="7"/>
      <c r="E552" s="257"/>
      <c r="F552" s="155"/>
      <c r="G552" s="257"/>
      <c r="H552" s="155"/>
      <c r="I552" s="49"/>
      <c r="J552" s="86"/>
      <c r="K552" s="257"/>
      <c r="L552" s="257"/>
      <c r="M552" s="257"/>
    </row>
    <row r="553" spans="1:13" x14ac:dyDescent="0.2">
      <c r="A553" s="8"/>
      <c r="B553" s="257"/>
      <c r="C553" s="155"/>
      <c r="D553" s="7"/>
      <c r="E553" s="257"/>
      <c r="F553" s="155"/>
      <c r="G553" s="257"/>
      <c r="H553" s="155"/>
      <c r="I553" s="49"/>
      <c r="J553" s="86"/>
      <c r="K553" s="257"/>
      <c r="L553" s="257"/>
      <c r="M553" s="257"/>
    </row>
    <row r="554" spans="1:13" x14ac:dyDescent="0.2">
      <c r="A554" s="8"/>
      <c r="B554" s="257"/>
      <c r="C554" s="155"/>
      <c r="D554" s="7"/>
      <c r="E554" s="257"/>
      <c r="F554" s="155"/>
      <c r="G554" s="257"/>
      <c r="H554" s="155"/>
      <c r="I554" s="49"/>
      <c r="J554" s="86"/>
      <c r="K554" s="257"/>
      <c r="L554" s="257"/>
      <c r="M554" s="257"/>
    </row>
    <row r="555" spans="1:13" x14ac:dyDescent="0.2">
      <c r="A555" s="8"/>
      <c r="B555" s="257"/>
      <c r="C555" s="155"/>
      <c r="D555" s="7"/>
      <c r="E555" s="257"/>
      <c r="F555" s="155"/>
      <c r="G555" s="257"/>
      <c r="H555" s="155"/>
      <c r="I555" s="49"/>
      <c r="J555" s="86"/>
      <c r="K555" s="257"/>
      <c r="L555" s="257"/>
      <c r="M555" s="257"/>
    </row>
    <row r="556" spans="1:13" x14ac:dyDescent="0.2">
      <c r="A556" s="8"/>
      <c r="B556" s="257"/>
      <c r="C556" s="155"/>
      <c r="D556" s="7"/>
      <c r="E556" s="257"/>
      <c r="F556" s="155"/>
      <c r="G556" s="257"/>
      <c r="H556" s="155"/>
      <c r="I556" s="49"/>
      <c r="J556" s="86"/>
      <c r="K556" s="257"/>
      <c r="L556" s="257"/>
      <c r="M556" s="257"/>
    </row>
    <row r="557" spans="1:13" x14ac:dyDescent="0.2">
      <c r="A557" s="8"/>
      <c r="B557" s="257"/>
      <c r="C557" s="155"/>
      <c r="D557" s="7"/>
      <c r="E557" s="257"/>
      <c r="F557" s="155"/>
      <c r="G557" s="257"/>
      <c r="H557" s="155"/>
      <c r="I557" s="49"/>
      <c r="J557" s="86"/>
      <c r="K557" s="257"/>
      <c r="L557" s="257"/>
      <c r="M557" s="257"/>
    </row>
    <row r="558" spans="1:13" x14ac:dyDescent="0.2">
      <c r="A558" s="8"/>
      <c r="B558" s="257"/>
      <c r="C558" s="155"/>
      <c r="D558" s="7"/>
      <c r="E558" s="257"/>
      <c r="F558" s="155"/>
      <c r="G558" s="257"/>
      <c r="H558" s="155"/>
      <c r="I558" s="49"/>
      <c r="J558" s="86"/>
      <c r="K558" s="257"/>
      <c r="L558" s="257"/>
      <c r="M558" s="257"/>
    </row>
    <row r="559" spans="1:13" x14ac:dyDescent="0.2">
      <c r="A559" s="8"/>
      <c r="B559" s="257"/>
      <c r="C559" s="155"/>
      <c r="D559" s="7"/>
      <c r="E559" s="257"/>
      <c r="F559" s="155"/>
      <c r="G559" s="257"/>
      <c r="H559" s="155"/>
      <c r="I559" s="49"/>
      <c r="J559" s="86"/>
      <c r="K559" s="257"/>
      <c r="L559" s="257"/>
      <c r="M559" s="257"/>
    </row>
    <row r="560" spans="1:13" x14ac:dyDescent="0.2">
      <c r="A560" s="8"/>
      <c r="B560" s="257"/>
      <c r="C560" s="155"/>
      <c r="D560" s="7"/>
      <c r="E560" s="257"/>
      <c r="F560" s="155"/>
      <c r="G560" s="257"/>
      <c r="H560" s="155"/>
      <c r="I560" s="49"/>
      <c r="J560" s="86"/>
      <c r="K560" s="257"/>
      <c r="L560" s="257"/>
      <c r="M560" s="257"/>
    </row>
    <row r="561" spans="1:13" x14ac:dyDescent="0.2">
      <c r="A561" s="8"/>
      <c r="B561" s="257"/>
      <c r="C561" s="155"/>
      <c r="D561" s="7"/>
      <c r="E561" s="257"/>
      <c r="F561" s="155"/>
      <c r="G561" s="257"/>
      <c r="H561" s="155"/>
      <c r="I561" s="49"/>
      <c r="J561" s="86"/>
      <c r="K561" s="257"/>
      <c r="L561" s="257"/>
      <c r="M561" s="257"/>
    </row>
    <row r="562" spans="1:13" x14ac:dyDescent="0.2">
      <c r="A562" s="8"/>
      <c r="B562" s="257"/>
      <c r="C562" s="155"/>
      <c r="D562" s="7"/>
      <c r="E562" s="257"/>
      <c r="F562" s="155"/>
      <c r="G562" s="257"/>
      <c r="H562" s="155"/>
      <c r="I562" s="49"/>
      <c r="J562" s="86"/>
      <c r="K562" s="257"/>
      <c r="L562" s="257"/>
      <c r="M562" s="257"/>
    </row>
    <row r="563" spans="1:13" x14ac:dyDescent="0.2">
      <c r="A563" s="8"/>
      <c r="B563" s="257"/>
      <c r="C563" s="155"/>
      <c r="D563" s="7"/>
      <c r="E563" s="257"/>
      <c r="F563" s="155"/>
      <c r="G563" s="257"/>
      <c r="H563" s="155"/>
      <c r="I563" s="49"/>
      <c r="J563" s="86"/>
      <c r="K563" s="257"/>
      <c r="L563" s="257"/>
      <c r="M563" s="257"/>
    </row>
    <row r="564" spans="1:13" x14ac:dyDescent="0.2">
      <c r="A564" s="8"/>
      <c r="B564" s="257"/>
      <c r="C564" s="155"/>
      <c r="D564" s="7"/>
      <c r="E564" s="257"/>
      <c r="F564" s="155"/>
      <c r="G564" s="257"/>
      <c r="H564" s="155"/>
      <c r="I564" s="49"/>
      <c r="J564" s="86"/>
      <c r="K564" s="257"/>
      <c r="L564" s="257"/>
      <c r="M564" s="257"/>
    </row>
    <row r="565" spans="1:13" x14ac:dyDescent="0.2">
      <c r="A565" s="8"/>
      <c r="B565" s="257"/>
      <c r="C565" s="155"/>
      <c r="D565" s="7"/>
      <c r="E565" s="257"/>
      <c r="F565" s="155"/>
      <c r="G565" s="257"/>
      <c r="H565" s="155"/>
      <c r="I565" s="49"/>
      <c r="J565" s="86"/>
      <c r="K565" s="257"/>
      <c r="L565" s="257"/>
      <c r="M565" s="257"/>
    </row>
    <row r="566" spans="1:13" x14ac:dyDescent="0.2">
      <c r="A566" s="8"/>
      <c r="B566" s="257"/>
      <c r="C566" s="155"/>
      <c r="D566" s="7"/>
      <c r="E566" s="257"/>
      <c r="F566" s="155"/>
      <c r="G566" s="257"/>
      <c r="H566" s="155"/>
      <c r="I566" s="49"/>
      <c r="J566" s="86"/>
      <c r="K566" s="257"/>
      <c r="L566" s="257"/>
      <c r="M566" s="257"/>
    </row>
    <row r="567" spans="1:13" x14ac:dyDescent="0.2">
      <c r="A567" s="8"/>
      <c r="B567" s="257"/>
      <c r="C567" s="155"/>
      <c r="D567" s="7"/>
      <c r="E567" s="257"/>
      <c r="F567" s="155"/>
      <c r="G567" s="257"/>
      <c r="H567" s="155"/>
      <c r="I567" s="49"/>
      <c r="J567" s="86"/>
      <c r="K567" s="257"/>
      <c r="L567" s="257"/>
      <c r="M567" s="257"/>
    </row>
    <row r="568" spans="1:13" x14ac:dyDescent="0.2">
      <c r="A568" s="8"/>
      <c r="B568" s="257"/>
      <c r="C568" s="155"/>
      <c r="D568" s="7"/>
      <c r="E568" s="257"/>
      <c r="F568" s="155"/>
      <c r="G568" s="257"/>
      <c r="H568" s="155"/>
      <c r="I568" s="49"/>
      <c r="J568" s="86"/>
      <c r="K568" s="257"/>
      <c r="L568" s="257"/>
      <c r="M568" s="257"/>
    </row>
    <row r="569" spans="1:13" x14ac:dyDescent="0.2">
      <c r="A569" s="8"/>
      <c r="B569" s="257"/>
      <c r="C569" s="155"/>
      <c r="D569" s="7"/>
      <c r="E569" s="257"/>
      <c r="F569" s="155"/>
      <c r="G569" s="257"/>
      <c r="H569" s="155"/>
      <c r="I569" s="49"/>
      <c r="J569" s="86"/>
      <c r="K569" s="257"/>
      <c r="L569" s="257"/>
      <c r="M569" s="257"/>
    </row>
    <row r="570" spans="1:13" x14ac:dyDescent="0.2">
      <c r="A570" s="8"/>
      <c r="B570" s="257"/>
      <c r="C570" s="155"/>
      <c r="D570" s="7"/>
      <c r="E570" s="257"/>
      <c r="F570" s="155"/>
      <c r="G570" s="257"/>
      <c r="H570" s="155"/>
      <c r="I570" s="49"/>
      <c r="J570" s="86"/>
      <c r="K570" s="257"/>
      <c r="L570" s="257"/>
      <c r="M570" s="257"/>
    </row>
    <row r="571" spans="1:13" x14ac:dyDescent="0.2">
      <c r="A571" s="8"/>
      <c r="B571" s="257"/>
      <c r="C571" s="155"/>
      <c r="D571" s="7"/>
      <c r="E571" s="257"/>
      <c r="F571" s="155"/>
      <c r="G571" s="257"/>
      <c r="H571" s="155"/>
      <c r="I571" s="49"/>
      <c r="J571" s="86"/>
      <c r="K571" s="257"/>
      <c r="L571" s="257"/>
      <c r="M571" s="257"/>
    </row>
    <row r="572" spans="1:13" x14ac:dyDescent="0.2">
      <c r="A572" s="8"/>
      <c r="B572" s="257"/>
      <c r="C572" s="155"/>
      <c r="D572" s="7"/>
      <c r="E572" s="257"/>
      <c r="F572" s="155"/>
      <c r="G572" s="257"/>
      <c r="H572" s="155"/>
      <c r="I572" s="49"/>
      <c r="J572" s="86"/>
      <c r="K572" s="257"/>
      <c r="L572" s="257"/>
      <c r="M572" s="257"/>
    </row>
    <row r="573" spans="1:13" x14ac:dyDescent="0.2">
      <c r="A573" s="8"/>
      <c r="B573" s="257"/>
      <c r="C573" s="155"/>
      <c r="D573" s="7"/>
      <c r="E573" s="257"/>
      <c r="F573" s="155"/>
      <c r="G573" s="257"/>
      <c r="H573" s="155"/>
      <c r="I573" s="49"/>
      <c r="J573" s="86"/>
      <c r="K573" s="257"/>
      <c r="L573" s="257"/>
      <c r="M573" s="257"/>
    </row>
    <row r="574" spans="1:13" x14ac:dyDescent="0.2">
      <c r="A574" s="8"/>
      <c r="B574" s="257"/>
      <c r="C574" s="155"/>
      <c r="D574" s="7"/>
      <c r="E574" s="257"/>
      <c r="F574" s="155"/>
      <c r="G574" s="257"/>
      <c r="H574" s="155"/>
      <c r="I574" s="49"/>
      <c r="J574" s="86"/>
      <c r="K574" s="257"/>
      <c r="L574" s="257"/>
      <c r="M574" s="257"/>
    </row>
    <row r="575" spans="1:13" x14ac:dyDescent="0.2">
      <c r="A575" s="8"/>
      <c r="B575" s="257"/>
      <c r="C575" s="155"/>
      <c r="D575" s="7"/>
      <c r="E575" s="257"/>
      <c r="F575" s="155"/>
      <c r="G575" s="257"/>
      <c r="H575" s="155"/>
      <c r="I575" s="49"/>
      <c r="J575" s="86"/>
      <c r="K575" s="257"/>
      <c r="L575" s="257"/>
      <c r="M575" s="257"/>
    </row>
    <row r="576" spans="1:13" x14ac:dyDescent="0.2">
      <c r="A576" s="8"/>
      <c r="B576" s="257"/>
      <c r="C576" s="155"/>
      <c r="D576" s="7"/>
      <c r="E576" s="257"/>
      <c r="F576" s="155"/>
      <c r="G576" s="257"/>
      <c r="H576" s="155"/>
      <c r="I576" s="49"/>
      <c r="J576" s="86"/>
      <c r="K576" s="257"/>
      <c r="L576" s="257"/>
      <c r="M576" s="257"/>
    </row>
    <row r="577" spans="1:13" x14ac:dyDescent="0.2">
      <c r="A577" s="8"/>
      <c r="B577" s="257"/>
      <c r="C577" s="155"/>
      <c r="D577" s="7"/>
      <c r="E577" s="257"/>
      <c r="F577" s="155"/>
      <c r="G577" s="257"/>
      <c r="H577" s="155"/>
      <c r="I577" s="49"/>
      <c r="J577" s="86"/>
      <c r="K577" s="257"/>
      <c r="L577" s="257"/>
      <c r="M577" s="257"/>
    </row>
    <row r="578" spans="1:13" x14ac:dyDescent="0.2">
      <c r="A578" s="8"/>
      <c r="B578" s="257"/>
      <c r="C578" s="155"/>
      <c r="D578" s="7"/>
      <c r="E578" s="257"/>
      <c r="F578" s="155"/>
      <c r="G578" s="257"/>
      <c r="H578" s="155"/>
      <c r="I578" s="49"/>
      <c r="J578" s="86"/>
      <c r="K578" s="257"/>
      <c r="L578" s="257"/>
      <c r="M578" s="257"/>
    </row>
    <row r="579" spans="1:13" x14ac:dyDescent="0.2">
      <c r="A579" s="8"/>
      <c r="B579" s="257"/>
      <c r="C579" s="155"/>
      <c r="D579" s="7"/>
      <c r="E579" s="257"/>
      <c r="F579" s="155"/>
      <c r="G579" s="257"/>
      <c r="H579" s="155"/>
      <c r="I579" s="49"/>
      <c r="J579" s="86"/>
      <c r="K579" s="257"/>
      <c r="L579" s="257"/>
      <c r="M579" s="257"/>
    </row>
    <row r="580" spans="1:13" x14ac:dyDescent="0.2">
      <c r="A580" s="8"/>
      <c r="B580" s="257"/>
      <c r="C580" s="155"/>
      <c r="D580" s="7"/>
      <c r="E580" s="257"/>
      <c r="F580" s="155"/>
      <c r="G580" s="257"/>
      <c r="H580" s="155"/>
      <c r="I580" s="49"/>
      <c r="J580" s="86"/>
      <c r="K580" s="257"/>
      <c r="L580" s="257"/>
      <c r="M580" s="257"/>
    </row>
    <row r="581" spans="1:13" x14ac:dyDescent="0.2">
      <c r="A581" s="8"/>
      <c r="B581" s="257"/>
      <c r="C581" s="155"/>
      <c r="D581" s="7"/>
      <c r="E581" s="257"/>
      <c r="F581" s="155"/>
      <c r="G581" s="257"/>
      <c r="H581" s="155"/>
      <c r="I581" s="49"/>
      <c r="J581" s="86"/>
      <c r="K581" s="257"/>
      <c r="L581" s="257"/>
      <c r="M581" s="257"/>
    </row>
    <row r="582" spans="1:13" x14ac:dyDescent="0.2">
      <c r="A582" s="8"/>
      <c r="B582" s="257"/>
      <c r="C582" s="155"/>
      <c r="D582" s="7"/>
      <c r="E582" s="257"/>
      <c r="F582" s="155"/>
      <c r="G582" s="257"/>
      <c r="H582" s="155"/>
      <c r="I582" s="49"/>
      <c r="J582" s="86"/>
      <c r="K582" s="257"/>
      <c r="L582" s="257"/>
      <c r="M582" s="257"/>
    </row>
    <row r="583" spans="1:13" x14ac:dyDescent="0.2">
      <c r="A583" s="8"/>
      <c r="B583" s="257"/>
      <c r="C583" s="155"/>
      <c r="D583" s="7"/>
      <c r="E583" s="257"/>
      <c r="F583" s="155"/>
      <c r="G583" s="257"/>
      <c r="H583" s="155"/>
      <c r="I583" s="49"/>
      <c r="J583" s="86"/>
      <c r="K583" s="257"/>
      <c r="L583" s="257"/>
      <c r="M583" s="257"/>
    </row>
    <row r="584" spans="1:13" x14ac:dyDescent="0.2">
      <c r="A584" s="8"/>
      <c r="B584" s="257"/>
      <c r="C584" s="155"/>
      <c r="D584" s="7"/>
      <c r="E584" s="257"/>
      <c r="F584" s="155"/>
      <c r="G584" s="257"/>
      <c r="H584" s="155"/>
      <c r="I584" s="49"/>
      <c r="J584" s="86"/>
      <c r="K584" s="257"/>
      <c r="L584" s="257"/>
      <c r="M584" s="257"/>
    </row>
    <row r="585" spans="1:13" x14ac:dyDescent="0.2">
      <c r="A585" s="8"/>
      <c r="B585" s="257"/>
      <c r="C585" s="155"/>
      <c r="D585" s="7"/>
      <c r="E585" s="257"/>
      <c r="F585" s="155"/>
      <c r="G585" s="257"/>
      <c r="H585" s="155"/>
      <c r="I585" s="49"/>
      <c r="J585" s="86"/>
      <c r="K585" s="257"/>
      <c r="L585" s="257"/>
      <c r="M585" s="257"/>
    </row>
    <row r="586" spans="1:13" x14ac:dyDescent="0.2">
      <c r="A586" s="8"/>
      <c r="B586" s="257"/>
      <c r="C586" s="155"/>
      <c r="D586" s="7"/>
      <c r="E586" s="257"/>
      <c r="F586" s="155"/>
      <c r="G586" s="257"/>
      <c r="H586" s="155"/>
      <c r="I586" s="49"/>
      <c r="J586" s="86"/>
      <c r="K586" s="257"/>
      <c r="L586" s="257"/>
      <c r="M586" s="257"/>
    </row>
    <row r="587" spans="1:13" x14ac:dyDescent="0.2">
      <c r="A587" s="8"/>
      <c r="B587" s="257"/>
      <c r="C587" s="155"/>
      <c r="D587" s="7"/>
      <c r="E587" s="257"/>
      <c r="F587" s="155"/>
      <c r="G587" s="257"/>
      <c r="H587" s="155"/>
      <c r="I587" s="49"/>
      <c r="J587" s="86"/>
      <c r="K587" s="257"/>
      <c r="L587" s="257"/>
      <c r="M587" s="257"/>
    </row>
    <row r="588" spans="1:13" x14ac:dyDescent="0.2">
      <c r="A588" s="8"/>
      <c r="B588" s="257"/>
      <c r="C588" s="155"/>
      <c r="D588" s="7"/>
      <c r="E588" s="257"/>
      <c r="F588" s="155"/>
      <c r="G588" s="257"/>
      <c r="H588" s="155"/>
      <c r="I588" s="49"/>
      <c r="J588" s="86"/>
      <c r="K588" s="257"/>
      <c r="L588" s="257"/>
      <c r="M588" s="257"/>
    </row>
    <row r="589" spans="1:13" x14ac:dyDescent="0.2">
      <c r="A589" s="8"/>
      <c r="B589" s="257"/>
      <c r="C589" s="155"/>
      <c r="D589" s="7"/>
      <c r="E589" s="257"/>
      <c r="F589" s="155"/>
      <c r="G589" s="257"/>
      <c r="H589" s="155"/>
      <c r="I589" s="49"/>
      <c r="J589" s="86"/>
      <c r="K589" s="257"/>
      <c r="L589" s="257"/>
      <c r="M589" s="257"/>
    </row>
    <row r="590" spans="1:13" x14ac:dyDescent="0.2">
      <c r="A590" s="8"/>
      <c r="B590" s="257"/>
      <c r="C590" s="155"/>
      <c r="D590" s="7"/>
      <c r="E590" s="257"/>
      <c r="F590" s="155"/>
      <c r="G590" s="257"/>
      <c r="H590" s="155"/>
      <c r="I590" s="49"/>
      <c r="J590" s="86"/>
      <c r="K590" s="257"/>
      <c r="L590" s="257"/>
      <c r="M590" s="257"/>
    </row>
    <row r="591" spans="1:13" x14ac:dyDescent="0.2">
      <c r="A591" s="8"/>
      <c r="B591" s="257"/>
      <c r="C591" s="155"/>
      <c r="D591" s="7"/>
      <c r="E591" s="257"/>
      <c r="F591" s="155"/>
      <c r="G591" s="257"/>
      <c r="H591" s="155"/>
      <c r="I591" s="49"/>
      <c r="J591" s="86"/>
      <c r="K591" s="257"/>
      <c r="L591" s="257"/>
      <c r="M591" s="257"/>
    </row>
    <row r="592" spans="1:13" x14ac:dyDescent="0.2">
      <c r="A592" s="8"/>
      <c r="B592" s="257"/>
      <c r="C592" s="155"/>
      <c r="D592" s="7"/>
      <c r="E592" s="257"/>
      <c r="F592" s="155"/>
      <c r="G592" s="257"/>
      <c r="H592" s="155"/>
      <c r="I592" s="49"/>
      <c r="J592" s="86"/>
      <c r="K592" s="257"/>
      <c r="L592" s="257"/>
      <c r="M592" s="257"/>
    </row>
    <row r="593" spans="1:13" x14ac:dyDescent="0.2">
      <c r="A593" s="8"/>
      <c r="B593" s="257"/>
      <c r="C593" s="155"/>
      <c r="D593" s="7"/>
      <c r="E593" s="257"/>
      <c r="F593" s="155"/>
      <c r="G593" s="257"/>
      <c r="H593" s="155"/>
      <c r="I593" s="49"/>
      <c r="J593" s="86"/>
      <c r="K593" s="257"/>
      <c r="L593" s="257"/>
      <c r="M593" s="257"/>
    </row>
    <row r="594" spans="1:13" x14ac:dyDescent="0.2">
      <c r="A594" s="8"/>
      <c r="B594" s="257"/>
      <c r="C594" s="155"/>
      <c r="D594" s="7"/>
      <c r="E594" s="257"/>
      <c r="F594" s="155"/>
      <c r="G594" s="257"/>
      <c r="H594" s="155"/>
      <c r="I594" s="49"/>
      <c r="J594" s="86"/>
      <c r="K594" s="257"/>
      <c r="L594" s="257"/>
      <c r="M594" s="257"/>
    </row>
    <row r="595" spans="1:13" x14ac:dyDescent="0.2">
      <c r="A595" s="8"/>
      <c r="B595" s="257"/>
      <c r="C595" s="155"/>
      <c r="D595" s="7"/>
      <c r="E595" s="257"/>
      <c r="F595" s="155"/>
      <c r="G595" s="257"/>
      <c r="H595" s="155"/>
      <c r="I595" s="49"/>
      <c r="J595" s="86"/>
      <c r="K595" s="257"/>
      <c r="L595" s="257"/>
      <c r="M595" s="257"/>
    </row>
    <row r="596" spans="1:13" x14ac:dyDescent="0.2">
      <c r="A596" s="8"/>
      <c r="B596" s="257"/>
      <c r="C596" s="155"/>
      <c r="D596" s="7"/>
      <c r="E596" s="257"/>
      <c r="F596" s="155"/>
      <c r="G596" s="257"/>
      <c r="H596" s="155"/>
      <c r="I596" s="49"/>
      <c r="J596" s="86"/>
      <c r="K596" s="257"/>
      <c r="L596" s="257"/>
      <c r="M596" s="257"/>
    </row>
    <row r="597" spans="1:13" x14ac:dyDescent="0.2">
      <c r="A597" s="8"/>
      <c r="B597" s="257"/>
      <c r="C597" s="155"/>
      <c r="D597" s="7"/>
      <c r="E597" s="257"/>
      <c r="F597" s="155"/>
      <c r="G597" s="257"/>
      <c r="H597" s="155"/>
      <c r="I597" s="49"/>
      <c r="J597" s="86"/>
      <c r="K597" s="257"/>
      <c r="L597" s="257"/>
      <c r="M597" s="257"/>
    </row>
    <row r="598" spans="1:13" x14ac:dyDescent="0.2">
      <c r="A598" s="8"/>
      <c r="B598" s="257"/>
      <c r="C598" s="155"/>
      <c r="D598" s="7"/>
      <c r="E598" s="257"/>
      <c r="F598" s="155"/>
      <c r="G598" s="257"/>
      <c r="H598" s="155"/>
      <c r="I598" s="49"/>
      <c r="J598" s="86"/>
      <c r="K598" s="257"/>
      <c r="L598" s="257"/>
      <c r="M598" s="257"/>
    </row>
    <row r="599" spans="1:13" x14ac:dyDescent="0.2">
      <c r="A599" s="8"/>
      <c r="B599" s="257"/>
      <c r="C599" s="155"/>
      <c r="D599" s="7"/>
      <c r="E599" s="257"/>
      <c r="F599" s="155"/>
      <c r="G599" s="257"/>
      <c r="H599" s="155"/>
      <c r="I599" s="49"/>
      <c r="J599" s="86"/>
      <c r="K599" s="257"/>
      <c r="L599" s="257"/>
      <c r="M599" s="257"/>
    </row>
    <row r="600" spans="1:13" x14ac:dyDescent="0.2">
      <c r="A600" s="8"/>
      <c r="B600" s="257"/>
      <c r="C600" s="155"/>
      <c r="D600" s="7"/>
      <c r="E600" s="257"/>
      <c r="F600" s="155"/>
      <c r="G600" s="257"/>
      <c r="H600" s="155"/>
      <c r="I600" s="49"/>
      <c r="J600" s="86"/>
      <c r="K600" s="257"/>
      <c r="L600" s="257"/>
      <c r="M600" s="257"/>
    </row>
    <row r="601" spans="1:13" x14ac:dyDescent="0.2">
      <c r="A601" s="8"/>
      <c r="B601" s="257"/>
      <c r="C601" s="155"/>
      <c r="D601" s="7"/>
      <c r="E601" s="257"/>
      <c r="F601" s="155"/>
      <c r="G601" s="257"/>
      <c r="H601" s="155"/>
      <c r="I601" s="49"/>
      <c r="J601" s="86"/>
      <c r="K601" s="257"/>
      <c r="L601" s="257"/>
      <c r="M601" s="257"/>
    </row>
    <row r="602" spans="1:13" x14ac:dyDescent="0.2">
      <c r="A602" s="8"/>
      <c r="B602" s="257"/>
      <c r="C602" s="155"/>
      <c r="D602" s="7"/>
      <c r="E602" s="257"/>
      <c r="F602" s="155"/>
      <c r="G602" s="257"/>
      <c r="H602" s="155"/>
      <c r="I602" s="49"/>
      <c r="J602" s="86"/>
      <c r="K602" s="257"/>
      <c r="L602" s="257"/>
      <c r="M602" s="257"/>
    </row>
    <row r="603" spans="1:13" x14ac:dyDescent="0.2">
      <c r="A603" s="8"/>
      <c r="B603" s="257"/>
      <c r="C603" s="155"/>
      <c r="D603" s="7"/>
      <c r="E603" s="257"/>
      <c r="F603" s="155"/>
      <c r="G603" s="257"/>
      <c r="H603" s="155"/>
      <c r="I603" s="49"/>
      <c r="J603" s="86"/>
      <c r="K603" s="257"/>
      <c r="L603" s="257"/>
      <c r="M603" s="257"/>
    </row>
    <row r="604" spans="1:13" x14ac:dyDescent="0.2">
      <c r="A604" s="8"/>
      <c r="B604" s="257"/>
      <c r="C604" s="155"/>
      <c r="D604" s="7"/>
      <c r="E604" s="257"/>
      <c r="F604" s="155"/>
      <c r="G604" s="257"/>
      <c r="H604" s="155"/>
      <c r="I604" s="49"/>
      <c r="J604" s="86"/>
      <c r="K604" s="257"/>
      <c r="L604" s="257"/>
      <c r="M604" s="257"/>
    </row>
    <row r="605" spans="1:13" x14ac:dyDescent="0.2">
      <c r="A605" s="8"/>
      <c r="B605" s="257"/>
      <c r="C605" s="155"/>
      <c r="D605" s="7"/>
      <c r="E605" s="257"/>
      <c r="F605" s="155"/>
      <c r="G605" s="257"/>
      <c r="H605" s="155"/>
      <c r="I605" s="49"/>
      <c r="J605" s="86"/>
      <c r="K605" s="257"/>
      <c r="L605" s="257"/>
      <c r="M605" s="257"/>
    </row>
    <row r="606" spans="1:13" x14ac:dyDescent="0.2">
      <c r="A606" s="8"/>
      <c r="B606" s="257"/>
      <c r="C606" s="155"/>
      <c r="D606" s="7"/>
      <c r="E606" s="257"/>
      <c r="F606" s="155"/>
      <c r="G606" s="257"/>
      <c r="H606" s="155"/>
      <c r="I606" s="49"/>
      <c r="J606" s="86"/>
      <c r="K606" s="257"/>
      <c r="L606" s="257"/>
      <c r="M606" s="257"/>
    </row>
    <row r="607" spans="1:13" x14ac:dyDescent="0.2">
      <c r="A607" s="8"/>
      <c r="B607" s="257"/>
      <c r="C607" s="155"/>
      <c r="D607" s="7"/>
      <c r="E607" s="257"/>
      <c r="F607" s="155"/>
      <c r="G607" s="257"/>
      <c r="H607" s="155"/>
      <c r="I607" s="49"/>
      <c r="J607" s="86"/>
      <c r="K607" s="257"/>
      <c r="L607" s="257"/>
      <c r="M607" s="257"/>
    </row>
    <row r="608" spans="1:13" x14ac:dyDescent="0.2">
      <c r="A608" s="8"/>
      <c r="B608" s="257"/>
      <c r="C608" s="155"/>
      <c r="D608" s="7"/>
      <c r="E608" s="257"/>
      <c r="F608" s="155"/>
      <c r="G608" s="257"/>
      <c r="H608" s="155"/>
      <c r="I608" s="49"/>
      <c r="J608" s="86"/>
      <c r="K608" s="257"/>
      <c r="L608" s="257"/>
      <c r="M608" s="257"/>
    </row>
    <row r="609" spans="1:13" x14ac:dyDescent="0.2">
      <c r="A609" s="8"/>
      <c r="B609" s="257"/>
      <c r="C609" s="155"/>
      <c r="D609" s="7"/>
      <c r="E609" s="257"/>
      <c r="F609" s="155"/>
      <c r="G609" s="257"/>
      <c r="H609" s="155"/>
      <c r="I609" s="49"/>
      <c r="J609" s="86"/>
      <c r="K609" s="257"/>
      <c r="L609" s="257"/>
      <c r="M609" s="257"/>
    </row>
    <row r="610" spans="1:13" x14ac:dyDescent="0.2">
      <c r="A610" s="8"/>
      <c r="B610" s="257"/>
      <c r="C610" s="155"/>
      <c r="D610" s="7"/>
      <c r="E610" s="257"/>
      <c r="F610" s="155"/>
      <c r="G610" s="257"/>
      <c r="H610" s="155"/>
      <c r="I610" s="49"/>
      <c r="J610" s="86"/>
      <c r="K610" s="257"/>
      <c r="L610" s="257"/>
      <c r="M610" s="257"/>
    </row>
    <row r="611" spans="1:13" x14ac:dyDescent="0.2">
      <c r="A611" s="8"/>
      <c r="B611" s="257"/>
      <c r="C611" s="155"/>
      <c r="D611" s="7"/>
      <c r="E611" s="257"/>
      <c r="F611" s="155"/>
      <c r="G611" s="257"/>
      <c r="H611" s="155"/>
      <c r="I611" s="49"/>
      <c r="J611" s="86"/>
      <c r="K611" s="257"/>
      <c r="L611" s="257"/>
      <c r="M611" s="257"/>
    </row>
    <row r="612" spans="1:13" x14ac:dyDescent="0.2">
      <c r="A612" s="8"/>
      <c r="B612" s="257"/>
      <c r="C612" s="155"/>
      <c r="D612" s="7"/>
      <c r="E612" s="257"/>
      <c r="F612" s="155"/>
      <c r="G612" s="257"/>
      <c r="H612" s="155"/>
      <c r="I612" s="49"/>
      <c r="J612" s="86"/>
      <c r="K612" s="257"/>
      <c r="L612" s="257"/>
      <c r="M612" s="257"/>
    </row>
    <row r="613" spans="1:13" x14ac:dyDescent="0.2">
      <c r="A613" s="8"/>
      <c r="B613" s="257"/>
      <c r="C613" s="155"/>
      <c r="D613" s="7"/>
      <c r="E613" s="257"/>
      <c r="F613" s="155"/>
      <c r="G613" s="257"/>
      <c r="H613" s="155"/>
      <c r="I613" s="49"/>
      <c r="J613" s="86"/>
      <c r="K613" s="257"/>
      <c r="L613" s="257"/>
      <c r="M613" s="257"/>
    </row>
    <row r="614" spans="1:13" x14ac:dyDescent="0.2">
      <c r="A614" s="8"/>
      <c r="B614" s="257"/>
      <c r="C614" s="155"/>
      <c r="D614" s="7"/>
      <c r="E614" s="257"/>
      <c r="F614" s="155"/>
      <c r="G614" s="257"/>
      <c r="H614" s="155"/>
      <c r="I614" s="49"/>
      <c r="J614" s="86"/>
      <c r="K614" s="257"/>
      <c r="L614" s="257"/>
      <c r="M614" s="257"/>
    </row>
    <row r="615" spans="1:13" x14ac:dyDescent="0.2">
      <c r="A615" s="8"/>
      <c r="B615" s="257"/>
      <c r="C615" s="155"/>
      <c r="D615" s="7"/>
      <c r="E615" s="257"/>
      <c r="F615" s="155"/>
      <c r="G615" s="257"/>
      <c r="H615" s="155"/>
      <c r="I615" s="49"/>
      <c r="J615" s="86"/>
      <c r="K615" s="257"/>
      <c r="L615" s="257"/>
      <c r="M615" s="257"/>
    </row>
    <row r="616" spans="1:13" x14ac:dyDescent="0.2">
      <c r="A616" s="8"/>
      <c r="B616" s="257"/>
      <c r="C616" s="155"/>
      <c r="D616" s="7"/>
      <c r="E616" s="257"/>
      <c r="F616" s="155"/>
      <c r="G616" s="257"/>
      <c r="H616" s="155"/>
      <c r="I616" s="49"/>
      <c r="J616" s="86"/>
      <c r="K616" s="257"/>
      <c r="L616" s="257"/>
      <c r="M616" s="257"/>
    </row>
    <row r="617" spans="1:13" x14ac:dyDescent="0.2">
      <c r="A617" s="8"/>
      <c r="B617" s="257"/>
      <c r="C617" s="155"/>
      <c r="D617" s="7"/>
      <c r="E617" s="257"/>
      <c r="F617" s="155"/>
      <c r="G617" s="257"/>
      <c r="H617" s="155"/>
      <c r="I617" s="49"/>
      <c r="J617" s="86"/>
      <c r="K617" s="257"/>
      <c r="L617" s="257"/>
      <c r="M617" s="257"/>
    </row>
    <row r="618" spans="1:13" x14ac:dyDescent="0.2">
      <c r="A618" s="8"/>
      <c r="B618" s="257"/>
      <c r="C618" s="155"/>
      <c r="D618" s="7"/>
      <c r="E618" s="257"/>
      <c r="F618" s="155"/>
      <c r="G618" s="257"/>
      <c r="H618" s="155"/>
      <c r="I618" s="49"/>
      <c r="J618" s="86"/>
      <c r="K618" s="257"/>
      <c r="L618" s="257"/>
      <c r="M618" s="257"/>
    </row>
    <row r="619" spans="1:13" x14ac:dyDescent="0.2">
      <c r="A619" s="8"/>
      <c r="B619" s="257"/>
      <c r="C619" s="155"/>
      <c r="D619" s="7"/>
      <c r="E619" s="257"/>
      <c r="F619" s="155"/>
      <c r="G619" s="257"/>
      <c r="H619" s="155"/>
      <c r="I619" s="49"/>
      <c r="J619" s="86"/>
      <c r="K619" s="257"/>
      <c r="L619" s="257"/>
      <c r="M619" s="257"/>
    </row>
    <row r="620" spans="1:13" x14ac:dyDescent="0.2">
      <c r="A620" s="8"/>
      <c r="B620" s="257"/>
      <c r="C620" s="155"/>
      <c r="D620" s="7"/>
      <c r="E620" s="49"/>
      <c r="F620" s="218"/>
      <c r="G620" s="49"/>
      <c r="H620" s="49"/>
      <c r="I620" s="49"/>
      <c r="J620" s="86"/>
      <c r="K620" s="257"/>
      <c r="L620" s="257"/>
      <c r="M620" s="257"/>
    </row>
    <row r="621" spans="1:13" x14ac:dyDescent="0.2">
      <c r="A621" s="8"/>
      <c r="B621" s="257"/>
      <c r="C621" s="155"/>
      <c r="D621" s="7"/>
      <c r="E621" s="49"/>
      <c r="F621" s="218"/>
      <c r="G621" s="49"/>
      <c r="H621" s="49"/>
      <c r="I621" s="49"/>
      <c r="J621" s="86"/>
      <c r="K621" s="257"/>
      <c r="L621" s="257"/>
      <c r="M621" s="257"/>
    </row>
  </sheetData>
  <customSheetViews>
    <customSheetView guid="{9F9DAF4D-D2EF-4660-943E-0C19C13C2663}" scale="80" topLeftCell="E1">
      <selection activeCell="J8" sqref="J8"/>
      <pageMargins left="0" right="0" top="0" bottom="0" header="0" footer="0"/>
    </customSheetView>
    <customSheetView guid="{DEC7CBE2-9713-4252-8444-1D6959C164AB}" scale="80">
      <selection activeCell="B1" sqref="B1"/>
      <pageMargins left="0" right="0" top="0" bottom="0" header="0" footer="0"/>
    </customSheetView>
    <customSheetView guid="{03B04745-F29E-4E26-B62E-F0D2264078A4}" scale="80">
      <selection sqref="A1:K9"/>
      <pageMargins left="0" right="0" top="0" bottom="0" header="0" footer="0"/>
    </customSheetView>
    <customSheetView guid="{853B6239-A439-411F-9927-AA08BF431DBB}" scale="53">
      <selection activeCell="D9" sqref="D9"/>
      <pageMargins left="0" right="0" top="0" bottom="0" header="0" footer="0"/>
    </customSheetView>
  </customSheetViews>
  <phoneticPr fontId="54" type="noConversion"/>
  <conditionalFormatting sqref="A3:XFD3">
    <cfRule type="containsText" dxfId="20" priority="14" operator="containsText" text="Y">
      <formula>NOT(ISERROR(SEARCH("Y",A3)))</formula>
    </cfRule>
  </conditionalFormatting>
  <dataValidations count="4">
    <dataValidation type="decimal" allowBlank="1" showInputMessage="1" showErrorMessage="1" sqref="K9:M351 H9 I9:I619" xr:uid="{00000000-0002-0000-1100-000000000000}">
      <formula1>0</formula1>
      <formula2>360</formula2>
    </dataValidation>
    <dataValidation type="decimal" allowBlank="1" showInputMessage="1" showErrorMessage="1" sqref="G9" xr:uid="{00000000-0002-0000-1100-000001000000}">
      <formula1>0</formula1>
      <formula2>90</formula2>
    </dataValidation>
    <dataValidation type="list" allowBlank="1" showInputMessage="1" showErrorMessage="1" sqref="D9:D619" xr:uid="{00000000-0002-0000-1100-000002000000}">
      <formula1>STRUCTURE_LITH</formula1>
    </dataValidation>
    <dataValidation type="decimal" allowBlank="1" showInputMessage="1" showErrorMessage="1" sqref="E9:E351 G10:G351" xr:uid="{00000000-0002-0000-1100-000003000000}">
      <formula1>-90</formula1>
      <formula2>0</formula2>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6640625" customWidth="1"/>
  </cols>
  <sheetData>
    <row r="1" spans="1:33" ht="25.25" customHeight="1" x14ac:dyDescent="0.2">
      <c r="A1" s="1" t="s">
        <v>66</v>
      </c>
      <c r="B1" s="94" t="s">
        <v>1321</v>
      </c>
      <c r="C1" s="94" t="s">
        <v>1692</v>
      </c>
      <c r="D1" s="94" t="str">
        <f>IF(ISNUMBER(SEARCH("D",TENEMENT!$G$9)),"LONGITUDE","EASTING")</f>
        <v>EASTING</v>
      </c>
      <c r="E1" s="94" t="str">
        <f>IF(ISNUMBER(SEARCH("D",TENEMENT!$G$9)),"LATITUDE","NORTHING")</f>
        <v>NORTHING</v>
      </c>
      <c r="F1" s="94" t="s">
        <v>1249</v>
      </c>
      <c r="G1" s="94" t="s">
        <v>1256</v>
      </c>
      <c r="H1" s="94" t="s">
        <v>1693</v>
      </c>
      <c r="I1" s="94" t="s">
        <v>100</v>
      </c>
      <c r="J1" s="94" t="s">
        <v>99</v>
      </c>
      <c r="K1" s="94" t="s">
        <v>1599</v>
      </c>
      <c r="L1" s="94" t="s">
        <v>1600</v>
      </c>
      <c r="M1" s="94" t="s">
        <v>1601</v>
      </c>
      <c r="N1" s="94" t="s">
        <v>1602</v>
      </c>
      <c r="O1" s="94" t="s">
        <v>1603</v>
      </c>
      <c r="P1" s="94" t="s">
        <v>1604</v>
      </c>
      <c r="Q1" s="94" t="s">
        <v>1605</v>
      </c>
      <c r="R1" s="94" t="s">
        <v>1606</v>
      </c>
      <c r="S1" s="94" t="s">
        <v>1607</v>
      </c>
      <c r="T1" s="94" t="s">
        <v>1608</v>
      </c>
      <c r="U1" s="94" t="s">
        <v>1609</v>
      </c>
      <c r="V1" s="94" t="s">
        <v>1610</v>
      </c>
      <c r="W1" s="94" t="s">
        <v>1611</v>
      </c>
      <c r="X1" s="94" t="s">
        <v>1612</v>
      </c>
      <c r="Y1" s="94" t="s">
        <v>1613</v>
      </c>
      <c r="Z1" s="94" t="s">
        <v>1614</v>
      </c>
      <c r="AA1" s="94" t="s">
        <v>1615</v>
      </c>
      <c r="AB1" s="94" t="s">
        <v>1616</v>
      </c>
      <c r="AC1" s="94" t="s">
        <v>1617</v>
      </c>
      <c r="AD1" s="94" t="s">
        <v>85</v>
      </c>
      <c r="AE1" s="94" t="s">
        <v>102</v>
      </c>
      <c r="AF1" s="94" t="s">
        <v>103</v>
      </c>
      <c r="AG1" s="94" t="s">
        <v>1189</v>
      </c>
    </row>
    <row r="2" spans="1:33" ht="25.25" customHeight="1" outlineLevel="1" x14ac:dyDescent="0.2">
      <c r="A2" s="32" t="s">
        <v>68</v>
      </c>
      <c r="B2" s="162" t="s">
        <v>1261</v>
      </c>
      <c r="C2" s="162"/>
      <c r="D2" s="162" t="s">
        <v>1261</v>
      </c>
      <c r="E2" s="162" t="s">
        <v>1261</v>
      </c>
      <c r="F2" s="162" t="s">
        <v>1261</v>
      </c>
      <c r="G2" s="162" t="s">
        <v>1265</v>
      </c>
      <c r="H2" s="162" t="s">
        <v>1263</v>
      </c>
      <c r="I2" s="162" t="s">
        <v>1261</v>
      </c>
      <c r="J2" s="162" t="s">
        <v>1261</v>
      </c>
      <c r="K2" s="162" t="s">
        <v>1261</v>
      </c>
      <c r="L2" s="162" t="s">
        <v>1261</v>
      </c>
      <c r="M2" s="162" t="s">
        <v>1261</v>
      </c>
      <c r="N2" s="162" t="s">
        <v>1261</v>
      </c>
      <c r="O2" s="162" t="s">
        <v>1261</v>
      </c>
      <c r="P2" s="162" t="s">
        <v>1261</v>
      </c>
      <c r="Q2" s="162" t="s">
        <v>1261</v>
      </c>
      <c r="R2" s="162" t="s">
        <v>1261</v>
      </c>
      <c r="S2" s="162" t="s">
        <v>1261</v>
      </c>
      <c r="T2" s="162" t="s">
        <v>1261</v>
      </c>
      <c r="U2" s="162" t="s">
        <v>1261</v>
      </c>
      <c r="V2" s="162" t="s">
        <v>1261</v>
      </c>
      <c r="W2" s="162" t="s">
        <v>1261</v>
      </c>
      <c r="X2" s="162" t="s">
        <v>1261</v>
      </c>
      <c r="Y2" s="162" t="s">
        <v>1261</v>
      </c>
      <c r="Z2" s="162" t="s">
        <v>1261</v>
      </c>
      <c r="AA2" s="162" t="s">
        <v>1261</v>
      </c>
      <c r="AB2" s="162" t="s">
        <v>1261</v>
      </c>
      <c r="AC2" s="162" t="s">
        <v>1261</v>
      </c>
      <c r="AD2" s="162" t="s">
        <v>1261</v>
      </c>
      <c r="AE2" s="162" t="s">
        <v>1261</v>
      </c>
      <c r="AF2" s="162" t="s">
        <v>1261</v>
      </c>
      <c r="AG2" s="162" t="s">
        <v>1232</v>
      </c>
    </row>
    <row r="3" spans="1:33" ht="25.25" customHeight="1" outlineLevel="1" x14ac:dyDescent="0.2">
      <c r="A3" s="43" t="s">
        <v>17</v>
      </c>
      <c r="B3" s="157" t="s">
        <v>1191</v>
      </c>
      <c r="C3" s="157" t="s">
        <v>1191</v>
      </c>
      <c r="D3" s="157" t="s">
        <v>1190</v>
      </c>
      <c r="E3" s="157" t="s">
        <v>1190</v>
      </c>
      <c r="F3" s="157"/>
      <c r="G3" s="157" t="s">
        <v>1190</v>
      </c>
      <c r="H3" s="157" t="s">
        <v>1190</v>
      </c>
      <c r="I3" s="157"/>
      <c r="J3" s="157"/>
      <c r="K3" s="157" t="s">
        <v>1190</v>
      </c>
      <c r="L3" s="157"/>
      <c r="M3" s="157" t="s">
        <v>1191</v>
      </c>
      <c r="N3" s="157"/>
      <c r="O3" s="157"/>
      <c r="P3" s="157"/>
      <c r="Q3" s="157"/>
      <c r="R3" s="157"/>
      <c r="S3" s="157"/>
      <c r="T3" s="157"/>
      <c r="U3" s="157" t="s">
        <v>1191</v>
      </c>
      <c r="V3" s="157" t="s">
        <v>1191</v>
      </c>
      <c r="W3" s="157"/>
      <c r="X3" s="157"/>
      <c r="Y3" s="157"/>
      <c r="Z3" s="157"/>
      <c r="AA3" s="157"/>
      <c r="AB3" s="157"/>
      <c r="AC3" s="157"/>
      <c r="AD3" s="157"/>
      <c r="AE3" s="157"/>
      <c r="AF3" s="157"/>
      <c r="AG3" s="157"/>
    </row>
    <row r="4" spans="1:33" ht="25.25" customHeight="1" outlineLevel="1" x14ac:dyDescent="0.2">
      <c r="A4" s="5" t="s">
        <v>71</v>
      </c>
      <c r="B4" s="158" t="s">
        <v>1192</v>
      </c>
      <c r="C4" s="158" t="s">
        <v>1192</v>
      </c>
      <c r="D4" s="158" t="s">
        <v>1233</v>
      </c>
      <c r="E4" s="158" t="s">
        <v>1233</v>
      </c>
      <c r="F4" s="158" t="s">
        <v>1233</v>
      </c>
      <c r="G4" s="158" t="s">
        <v>1192</v>
      </c>
      <c r="H4" s="158" t="s">
        <v>1269</v>
      </c>
      <c r="I4" s="158" t="s">
        <v>1192</v>
      </c>
      <c r="J4" s="158" t="s">
        <v>1192</v>
      </c>
      <c r="K4" s="158" t="s">
        <v>1192</v>
      </c>
      <c r="L4" s="158" t="s">
        <v>1233</v>
      </c>
      <c r="M4" s="158" t="s">
        <v>1192</v>
      </c>
      <c r="N4" s="158" t="s">
        <v>1233</v>
      </c>
      <c r="O4" s="158" t="s">
        <v>1192</v>
      </c>
      <c r="P4" s="158" t="s">
        <v>1233</v>
      </c>
      <c r="Q4" s="158" t="s">
        <v>1192</v>
      </c>
      <c r="R4" s="158" t="s">
        <v>1233</v>
      </c>
      <c r="S4" s="158" t="s">
        <v>1192</v>
      </c>
      <c r="T4" s="158" t="s">
        <v>1233</v>
      </c>
      <c r="U4" s="158" t="s">
        <v>1192</v>
      </c>
      <c r="V4" s="158" t="s">
        <v>1192</v>
      </c>
      <c r="W4" s="158" t="s">
        <v>1192</v>
      </c>
      <c r="X4" s="158" t="s">
        <v>1233</v>
      </c>
      <c r="Y4" s="158" t="s">
        <v>1192</v>
      </c>
      <c r="Z4" s="158" t="s">
        <v>1233</v>
      </c>
      <c r="AA4" s="158" t="s">
        <v>1192</v>
      </c>
      <c r="AB4" s="158" t="s">
        <v>1268</v>
      </c>
      <c r="AC4" s="158" t="s">
        <v>1233</v>
      </c>
      <c r="AD4" s="158" t="s">
        <v>1192</v>
      </c>
      <c r="AE4" s="158" t="s">
        <v>1192</v>
      </c>
      <c r="AF4" s="158" t="s">
        <v>1192</v>
      </c>
      <c r="AG4" s="158" t="s">
        <v>1192</v>
      </c>
    </row>
    <row r="5" spans="1:33" ht="25.25" customHeight="1" outlineLevel="1" x14ac:dyDescent="0.2">
      <c r="A5" s="5" t="s">
        <v>73</v>
      </c>
      <c r="B5" s="158">
        <v>40</v>
      </c>
      <c r="C5" s="158">
        <v>40</v>
      </c>
      <c r="D5" s="158" t="str">
        <f>IF($I$1="EASTING","10,5","14,9")</f>
        <v>14,9</v>
      </c>
      <c r="E5" s="158" t="str">
        <f>IF($J$1="NORTHING","10,5","14,9")</f>
        <v>14,9</v>
      </c>
      <c r="F5" s="158" t="s">
        <v>1270</v>
      </c>
      <c r="G5" s="158">
        <v>40</v>
      </c>
      <c r="H5" s="158" t="s">
        <v>1269</v>
      </c>
      <c r="I5" s="158">
        <v>1</v>
      </c>
      <c r="J5" s="158">
        <v>8</v>
      </c>
      <c r="K5" s="158">
        <v>40</v>
      </c>
      <c r="L5" s="158" t="s">
        <v>1270</v>
      </c>
      <c r="M5" s="158">
        <v>40</v>
      </c>
      <c r="N5" s="158" t="s">
        <v>1270</v>
      </c>
      <c r="O5" s="158">
        <v>40</v>
      </c>
      <c r="P5" s="158" t="s">
        <v>1270</v>
      </c>
      <c r="Q5" s="158">
        <v>40</v>
      </c>
      <c r="R5" s="158" t="s">
        <v>1270</v>
      </c>
      <c r="S5" s="158">
        <v>40</v>
      </c>
      <c r="T5" s="158" t="s">
        <v>1270</v>
      </c>
      <c r="U5" s="158">
        <v>40</v>
      </c>
      <c r="V5" s="158">
        <v>40</v>
      </c>
      <c r="W5" s="158">
        <v>40</v>
      </c>
      <c r="X5" s="158" t="s">
        <v>1270</v>
      </c>
      <c r="Y5" s="158">
        <v>40</v>
      </c>
      <c r="Z5" s="158" t="s">
        <v>1270</v>
      </c>
      <c r="AA5" s="158">
        <v>40</v>
      </c>
      <c r="AB5" s="158">
        <v>255</v>
      </c>
      <c r="AC5" s="158" t="s">
        <v>1270</v>
      </c>
      <c r="AD5" s="158">
        <v>40</v>
      </c>
      <c r="AE5" s="158">
        <v>40</v>
      </c>
      <c r="AF5" s="158">
        <v>40</v>
      </c>
      <c r="AG5" s="158">
        <v>2000</v>
      </c>
    </row>
    <row r="6" spans="1:33" ht="25.25" customHeight="1" outlineLevel="1" x14ac:dyDescent="0.2">
      <c r="A6" s="5" t="s">
        <v>75</v>
      </c>
      <c r="B6" s="158" t="s">
        <v>1195</v>
      </c>
      <c r="C6" s="158" t="s">
        <v>1195</v>
      </c>
      <c r="D6" s="158" t="str">
        <f>IF($D$1="EASTING","METRES","DECIMAL DEGREES")</f>
        <v>METRES</v>
      </c>
      <c r="E6" s="158" t="str">
        <f>IF($E$1="NORTHING","METRES","DECIMAL DEGREES")</f>
        <v>METRES</v>
      </c>
      <c r="F6" s="158" t="s">
        <v>1272</v>
      </c>
      <c r="G6" s="158" t="s">
        <v>1195</v>
      </c>
      <c r="H6" s="158" t="s">
        <v>1274</v>
      </c>
      <c r="I6" s="158" t="s">
        <v>1195</v>
      </c>
      <c r="J6" s="158" t="s">
        <v>1195</v>
      </c>
      <c r="K6" s="158" t="s">
        <v>1195</v>
      </c>
      <c r="L6" s="158" t="s">
        <v>1618</v>
      </c>
      <c r="M6" s="158" t="s">
        <v>1195</v>
      </c>
      <c r="N6" s="158" t="s">
        <v>1618</v>
      </c>
      <c r="O6" s="158" t="s">
        <v>1195</v>
      </c>
      <c r="P6" s="158" t="s">
        <v>1618</v>
      </c>
      <c r="Q6" s="158" t="s">
        <v>1195</v>
      </c>
      <c r="R6" s="158" t="s">
        <v>1618</v>
      </c>
      <c r="S6" s="158" t="s">
        <v>1195</v>
      </c>
      <c r="T6" s="158" t="s">
        <v>1618</v>
      </c>
      <c r="U6" s="158" t="s">
        <v>1195</v>
      </c>
      <c r="V6" s="158" t="s">
        <v>1195</v>
      </c>
      <c r="W6" s="158" t="s">
        <v>1195</v>
      </c>
      <c r="X6" s="158" t="s">
        <v>1618</v>
      </c>
      <c r="Y6" s="158" t="s">
        <v>1195</v>
      </c>
      <c r="Z6" s="158" t="s">
        <v>1618</v>
      </c>
      <c r="AA6" s="158" t="s">
        <v>1195</v>
      </c>
      <c r="AB6" s="158" t="s">
        <v>1195</v>
      </c>
      <c r="AC6" s="158" t="s">
        <v>1618</v>
      </c>
      <c r="AD6" s="158" t="s">
        <v>1195</v>
      </c>
      <c r="AE6" s="158" t="s">
        <v>1195</v>
      </c>
      <c r="AF6" s="158" t="s">
        <v>1195</v>
      </c>
      <c r="AG6" s="158" t="s">
        <v>1195</v>
      </c>
    </row>
    <row r="7" spans="1:33" ht="25.25" customHeight="1" outlineLevel="1" x14ac:dyDescent="0.2">
      <c r="A7" s="5" t="s">
        <v>77</v>
      </c>
      <c r="B7" s="158" t="s">
        <v>1195</v>
      </c>
      <c r="C7" s="158" t="s">
        <v>1195</v>
      </c>
      <c r="D7" s="158">
        <f>IF($I$1="EASTING",2,6)</f>
        <v>6</v>
      </c>
      <c r="E7" s="158">
        <f>IF($J$1="NORTHING","2",6)</f>
        <v>6</v>
      </c>
      <c r="F7" s="158">
        <v>1</v>
      </c>
      <c r="G7" s="158" t="s">
        <v>1195</v>
      </c>
      <c r="H7" s="158" t="s">
        <v>1195</v>
      </c>
      <c r="I7" s="158" t="s">
        <v>1195</v>
      </c>
      <c r="J7" s="158" t="s">
        <v>1195</v>
      </c>
      <c r="K7" s="158" t="s">
        <v>1195</v>
      </c>
      <c r="L7" s="158">
        <v>0</v>
      </c>
      <c r="M7" s="158" t="s">
        <v>1195</v>
      </c>
      <c r="N7" s="158">
        <v>0</v>
      </c>
      <c r="O7" s="158" t="s">
        <v>1195</v>
      </c>
      <c r="P7" s="158">
        <v>0</v>
      </c>
      <c r="Q7" s="158" t="s">
        <v>1195</v>
      </c>
      <c r="R7" s="158">
        <v>0</v>
      </c>
      <c r="S7" s="158" t="s">
        <v>1195</v>
      </c>
      <c r="T7" s="158">
        <v>0</v>
      </c>
      <c r="U7" s="158" t="s">
        <v>1195</v>
      </c>
      <c r="V7" s="158" t="s">
        <v>1195</v>
      </c>
      <c r="W7" s="158" t="s">
        <v>1195</v>
      </c>
      <c r="X7" s="158">
        <v>0</v>
      </c>
      <c r="Y7" s="158" t="s">
        <v>1195</v>
      </c>
      <c r="Z7" s="158">
        <v>0</v>
      </c>
      <c r="AA7" s="158" t="s">
        <v>1195</v>
      </c>
      <c r="AB7" s="158" t="s">
        <v>1195</v>
      </c>
      <c r="AC7" s="158">
        <v>0</v>
      </c>
      <c r="AD7" s="158" t="s">
        <v>1195</v>
      </c>
      <c r="AE7" s="158" t="s">
        <v>1195</v>
      </c>
      <c r="AF7" s="158" t="s">
        <v>1195</v>
      </c>
      <c r="AG7" s="158" t="s">
        <v>1195</v>
      </c>
    </row>
    <row r="8" spans="1:33" ht="200" customHeight="1" outlineLevel="1" x14ac:dyDescent="0.2">
      <c r="A8" s="44" t="s">
        <v>65</v>
      </c>
      <c r="B8" s="159" t="s">
        <v>1694</v>
      </c>
      <c r="C8" s="159" t="s">
        <v>1695</v>
      </c>
      <c r="D8" s="159" t="str">
        <f>IF($D$1="EASTING","EASTING: X offet from the UTM zone point of origin in metres","LONGITUDE: Angular distance in decimal degrees, east or west of the prime meridian. A negative value represents a west longitude.")</f>
        <v>EASTING: X offet from the UTM zone point of origin in metres</v>
      </c>
      <c r="E8" s="159" t="str">
        <f>IF($E$1="NORTHING","NORTHING: Y offet from the UTM zone point of origin in metres","LATITUDE: Angular distance in decimal degrees, north or south of the equator. A negative value represents a south latitude.")</f>
        <v>NORTHING: Y offet from the UTM zone point of origin in metres</v>
      </c>
      <c r="F8" s="159" t="s">
        <v>1467</v>
      </c>
      <c r="G8" s="159" t="s">
        <v>1286</v>
      </c>
      <c r="H8" s="159" t="s">
        <v>1696</v>
      </c>
      <c r="I8" s="159" t="s">
        <v>1622</v>
      </c>
      <c r="J8" s="159" t="s">
        <v>1623</v>
      </c>
      <c r="K8" s="159" t="s">
        <v>1625</v>
      </c>
      <c r="L8" s="159" t="s">
        <v>1626</v>
      </c>
      <c r="M8" s="159" t="s">
        <v>1697</v>
      </c>
      <c r="N8" s="159" t="s">
        <v>1628</v>
      </c>
      <c r="O8" s="159" t="s">
        <v>1629</v>
      </c>
      <c r="P8" s="159" t="s">
        <v>1630</v>
      </c>
      <c r="Q8" s="159" t="s">
        <v>1631</v>
      </c>
      <c r="R8" s="159" t="s">
        <v>1630</v>
      </c>
      <c r="S8" s="159" t="s">
        <v>1632</v>
      </c>
      <c r="T8" s="159" t="s">
        <v>1630</v>
      </c>
      <c r="U8" s="159" t="s">
        <v>1633</v>
      </c>
      <c r="V8" s="159" t="s">
        <v>1634</v>
      </c>
      <c r="W8" s="159" t="s">
        <v>1635</v>
      </c>
      <c r="X8" s="159" t="s">
        <v>1636</v>
      </c>
      <c r="Y8" s="159" t="s">
        <v>1637</v>
      </c>
      <c r="Z8" s="159" t="s">
        <v>1638</v>
      </c>
      <c r="AA8" s="159" t="s">
        <v>1639</v>
      </c>
      <c r="AB8" s="159" t="s">
        <v>1640</v>
      </c>
      <c r="AC8" s="159" t="s">
        <v>1641</v>
      </c>
      <c r="AD8" s="159" t="s">
        <v>1642</v>
      </c>
      <c r="AE8" s="159" t="s">
        <v>1643</v>
      </c>
      <c r="AF8" s="159" t="s">
        <v>1644</v>
      </c>
      <c r="AG8" s="159" t="s">
        <v>1200</v>
      </c>
    </row>
    <row r="9" spans="1:33" s="181" customFormat="1" x14ac:dyDescent="0.2">
      <c r="A9" s="178"/>
      <c r="B9" s="173" t="s">
        <v>1468</v>
      </c>
      <c r="C9" s="173"/>
      <c r="D9" s="217" t="s">
        <v>1698</v>
      </c>
      <c r="E9" s="228">
        <v>1234567</v>
      </c>
      <c r="F9" s="228">
        <v>200</v>
      </c>
      <c r="G9" s="172" t="s">
        <v>111</v>
      </c>
      <c r="H9" s="229">
        <v>36526</v>
      </c>
      <c r="I9" s="185" t="s">
        <v>168</v>
      </c>
      <c r="J9" s="185" t="s">
        <v>1699</v>
      </c>
      <c r="K9" s="217" t="s">
        <v>1700</v>
      </c>
      <c r="L9" s="185">
        <v>100</v>
      </c>
      <c r="M9" s="217"/>
      <c r="N9" s="185"/>
      <c r="O9" s="185" t="s">
        <v>1647</v>
      </c>
      <c r="P9" s="185">
        <v>25</v>
      </c>
      <c r="Q9" s="185"/>
      <c r="R9" s="185"/>
      <c r="S9" s="185"/>
      <c r="T9" s="185"/>
      <c r="U9" s="185" t="s">
        <v>233</v>
      </c>
      <c r="V9" s="185" t="s">
        <v>1701</v>
      </c>
      <c r="W9" s="185"/>
      <c r="X9" s="185"/>
      <c r="Y9" s="185"/>
      <c r="Z9" s="185"/>
      <c r="AA9" s="185"/>
      <c r="AB9" s="185"/>
      <c r="AC9" s="185"/>
      <c r="AD9" s="185"/>
      <c r="AE9" s="185"/>
      <c r="AF9" s="185"/>
      <c r="AG9" s="185"/>
    </row>
    <row r="10" spans="1:33" x14ac:dyDescent="0.2">
      <c r="A10" s="8"/>
      <c r="B10" s="155"/>
      <c r="C10" s="155"/>
      <c r="D10" s="155"/>
      <c r="E10" s="155"/>
      <c r="F10" s="155"/>
      <c r="G10" s="155"/>
      <c r="H10" s="230"/>
      <c r="I10" s="49"/>
      <c r="J10" s="49"/>
      <c r="K10" s="218"/>
      <c r="L10" s="49"/>
      <c r="M10" s="218"/>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5"/>
      <c r="C11" s="155"/>
      <c r="D11" s="155"/>
      <c r="E11" s="155"/>
      <c r="F11" s="155"/>
      <c r="G11" s="155"/>
      <c r="H11" s="230"/>
      <c r="I11" s="49"/>
      <c r="J11" s="49"/>
      <c r="K11" s="218"/>
      <c r="L11" s="49"/>
      <c r="M11" s="218"/>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5"/>
      <c r="C12" s="155"/>
      <c r="D12" s="155"/>
      <c r="E12" s="155"/>
      <c r="F12" s="155"/>
      <c r="G12" s="155"/>
      <c r="H12" s="230"/>
      <c r="I12" s="49"/>
      <c r="J12" s="49"/>
      <c r="K12" s="218"/>
      <c r="L12" s="49"/>
      <c r="M12" s="218"/>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5"/>
      <c r="C13" s="155"/>
      <c r="D13" s="155"/>
      <c r="E13" s="155"/>
      <c r="F13" s="155"/>
      <c r="G13" s="155"/>
      <c r="H13" s="230"/>
      <c r="I13" s="49"/>
      <c r="J13" s="49"/>
      <c r="K13" s="218"/>
      <c r="L13" s="49"/>
      <c r="M13" s="218"/>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5"/>
      <c r="C14" s="155"/>
      <c r="D14" s="155"/>
      <c r="E14" s="155"/>
      <c r="F14" s="155"/>
      <c r="G14" s="155"/>
      <c r="H14" s="230"/>
      <c r="I14" s="49"/>
      <c r="J14" s="49"/>
      <c r="K14" s="218"/>
      <c r="L14" s="49"/>
      <c r="M14" s="218"/>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5"/>
      <c r="C15" s="155"/>
      <c r="D15" s="155"/>
      <c r="E15" s="155"/>
      <c r="F15" s="155"/>
      <c r="G15" s="155"/>
      <c r="H15" s="230"/>
      <c r="I15" s="49"/>
      <c r="J15" s="49"/>
      <c r="K15" s="218"/>
      <c r="L15" s="49"/>
      <c r="M15" s="218"/>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5"/>
      <c r="C16" s="155"/>
      <c r="D16" s="155"/>
      <c r="E16" s="155"/>
      <c r="F16" s="155"/>
      <c r="G16" s="155"/>
      <c r="H16" s="230"/>
      <c r="I16" s="49"/>
      <c r="J16" s="49"/>
      <c r="K16" s="218"/>
      <c r="L16" s="49"/>
      <c r="M16" s="218"/>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5"/>
      <c r="C17" s="155"/>
      <c r="D17" s="155"/>
      <c r="E17" s="155"/>
      <c r="F17" s="155"/>
      <c r="G17" s="155"/>
      <c r="H17" s="230"/>
      <c r="I17" s="49"/>
      <c r="J17" s="49"/>
      <c r="K17" s="218"/>
      <c r="L17" s="49"/>
      <c r="M17" s="218"/>
      <c r="N17" s="49"/>
      <c r="O17" s="49"/>
      <c r="P17" s="49"/>
      <c r="Q17" s="49"/>
      <c r="R17" s="49"/>
      <c r="S17" s="49"/>
      <c r="T17" s="49"/>
      <c r="U17" s="49"/>
      <c r="V17" s="49"/>
      <c r="W17" s="49"/>
      <c r="X17" s="49"/>
      <c r="Y17" s="49"/>
      <c r="Z17" s="49"/>
      <c r="AA17" s="49"/>
      <c r="AB17" s="49"/>
      <c r="AC17" s="49"/>
      <c r="AD17" s="49"/>
      <c r="AE17" s="49"/>
      <c r="AF17" s="49"/>
      <c r="AG17" s="49"/>
    </row>
    <row r="18" spans="1:33" x14ac:dyDescent="0.2">
      <c r="H18" s="187"/>
    </row>
  </sheetData>
  <customSheetViews>
    <customSheetView guid="{9F9DAF4D-D2EF-4660-943E-0C19C13C2663}" scale="70" topLeftCell="X1">
      <selection activeCell="AF10" sqref="AF10"/>
      <pageMargins left="0" right="0" top="0" bottom="0" header="0" footer="0"/>
      <pageSetup paperSize="9" orientation="portrait" r:id="rId1"/>
    </customSheetView>
    <customSheetView guid="{DEC7CBE2-9713-4252-8444-1D6959C164AB}" scale="80">
      <selection activeCell="C2" sqref="C2"/>
      <pageMargins left="0" right="0" top="0" bottom="0" header="0" footer="0"/>
      <pageSetup paperSize="9" orientation="portrait" r:id="rId2"/>
    </customSheetView>
    <customSheetView guid="{03B04745-F29E-4E26-B62E-F0D2264078A4}" scale="55" topLeftCell="Q1">
      <selection activeCell="D8" sqref="D8"/>
      <pageMargins left="0" right="0" top="0" bottom="0" header="0" footer="0"/>
      <pageSetup paperSize="9" orientation="portrait" r:id="rId3"/>
    </customSheetView>
    <customSheetView guid="{853B6239-A439-411F-9927-AA08BF431DBB}" scale="50" topLeftCell="Q1">
      <selection activeCell="U14" sqref="U14"/>
      <pageMargins left="0" right="0" top="0" bottom="0" header="0" footer="0"/>
      <pageSetup paperSize="9" orientation="portrait" r:id="rId4"/>
    </customSheetView>
  </customSheetViews>
  <conditionalFormatting sqref="A3:XFD3">
    <cfRule type="containsText" dxfId="19"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 _DICTIONARY'!$D$5:$D$12</xm:f>
          </x14:formula1>
          <xm:sqref>G9:G17</xm:sqref>
        </x14:dataValidation>
        <x14:dataValidation type="list" allowBlank="1" showInputMessage="1" showErrorMessage="1" xr:uid="{00000000-0002-0000-1200-000008000000}">
          <x14:formula1>
            <xm:f>'VALIDATION _DICTIONARY'!$P$5:$P$47</xm:f>
          </x14:formula1>
          <xm:sqref>U9:U17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6640625" customWidth="1"/>
    <col min="13" max="13" width="24.6640625" customWidth="1"/>
  </cols>
  <sheetData>
    <row r="1" spans="1:13" ht="25.25" customHeight="1" x14ac:dyDescent="0.2">
      <c r="A1" s="1" t="s">
        <v>66</v>
      </c>
      <c r="B1" s="94" t="s">
        <v>1321</v>
      </c>
      <c r="C1" s="94" t="s">
        <v>1702</v>
      </c>
      <c r="D1" s="94" t="str">
        <f>IF(ISNUMBER(SEARCH("D",TENEMENT!$G$9)),"LONGITUDE","EASTING")</f>
        <v>EASTING</v>
      </c>
      <c r="E1" s="94" t="str">
        <f>IF(ISNUMBER(SEARCH("D",TENEMENT!$G$9)),"LATITUDE","NORTHING")</f>
        <v>NORTHING</v>
      </c>
      <c r="F1" s="94" t="s">
        <v>1249</v>
      </c>
      <c r="G1" s="94" t="s">
        <v>1256</v>
      </c>
      <c r="H1" s="94" t="s">
        <v>1693</v>
      </c>
      <c r="I1" s="94" t="s">
        <v>1666</v>
      </c>
      <c r="J1" s="94" t="s">
        <v>1703</v>
      </c>
      <c r="K1" s="94" t="s">
        <v>1704</v>
      </c>
      <c r="L1" s="94" t="s">
        <v>1705</v>
      </c>
      <c r="M1" s="94" t="s">
        <v>1189</v>
      </c>
    </row>
    <row r="2" spans="1:13" ht="25.25" customHeight="1" outlineLevel="1" x14ac:dyDescent="0.2">
      <c r="A2" s="32" t="s">
        <v>68</v>
      </c>
      <c r="B2" s="162" t="s">
        <v>1261</v>
      </c>
      <c r="C2" s="162" t="s">
        <v>1261</v>
      </c>
      <c r="D2" s="162" t="s">
        <v>1261</v>
      </c>
      <c r="E2" s="162" t="s">
        <v>1261</v>
      </c>
      <c r="F2" s="162" t="s">
        <v>1261</v>
      </c>
      <c r="G2" s="162" t="s">
        <v>1265</v>
      </c>
      <c r="H2" s="162" t="s">
        <v>1263</v>
      </c>
      <c r="I2" s="162" t="s">
        <v>1261</v>
      </c>
      <c r="J2" s="162" t="s">
        <v>1261</v>
      </c>
      <c r="K2" s="162" t="s">
        <v>1261</v>
      </c>
      <c r="L2" s="162" t="s">
        <v>1261</v>
      </c>
      <c r="M2" s="162" t="s">
        <v>1232</v>
      </c>
    </row>
    <row r="3" spans="1:13" ht="25.25" customHeight="1" outlineLevel="1" x14ac:dyDescent="0.2">
      <c r="A3" s="43" t="s">
        <v>17</v>
      </c>
      <c r="B3" s="157" t="s">
        <v>1191</v>
      </c>
      <c r="C3" s="157" t="s">
        <v>1191</v>
      </c>
      <c r="D3" s="157" t="s">
        <v>1190</v>
      </c>
      <c r="E3" s="157" t="s">
        <v>1190</v>
      </c>
      <c r="F3" s="157"/>
      <c r="G3" s="157" t="s">
        <v>1190</v>
      </c>
      <c r="H3" s="157" t="s">
        <v>1190</v>
      </c>
      <c r="I3" s="157" t="s">
        <v>1190</v>
      </c>
      <c r="J3" s="157"/>
      <c r="K3" s="157"/>
      <c r="L3" s="157"/>
      <c r="M3" s="157"/>
    </row>
    <row r="4" spans="1:13" ht="25.25" customHeight="1" outlineLevel="1" x14ac:dyDescent="0.2">
      <c r="A4" s="5" t="s">
        <v>71</v>
      </c>
      <c r="B4" s="158" t="s">
        <v>1192</v>
      </c>
      <c r="C4" s="158" t="s">
        <v>1192</v>
      </c>
      <c r="D4" s="158" t="s">
        <v>1233</v>
      </c>
      <c r="E4" s="158" t="s">
        <v>1233</v>
      </c>
      <c r="F4" s="158" t="s">
        <v>1233</v>
      </c>
      <c r="G4" s="158" t="s">
        <v>1192</v>
      </c>
      <c r="H4" s="158" t="s">
        <v>1269</v>
      </c>
      <c r="I4" s="158" t="s">
        <v>1192</v>
      </c>
      <c r="J4" s="158" t="s">
        <v>1233</v>
      </c>
      <c r="K4" s="158" t="s">
        <v>1233</v>
      </c>
      <c r="L4" s="158" t="s">
        <v>1192</v>
      </c>
      <c r="M4" s="158" t="s">
        <v>1192</v>
      </c>
    </row>
    <row r="5" spans="1:13" ht="25.25" customHeight="1" outlineLevel="1" x14ac:dyDescent="0.2">
      <c r="A5" s="5" t="s">
        <v>73</v>
      </c>
      <c r="B5" s="158">
        <v>40</v>
      </c>
      <c r="C5" s="158">
        <v>40</v>
      </c>
      <c r="D5" s="158" t="str">
        <f>IF($G$1="EASTING","10,5","14,9")</f>
        <v>14,9</v>
      </c>
      <c r="E5" s="158" t="str">
        <f>IF($H$1="NORTHING","10,5","14,9")</f>
        <v>14,9</v>
      </c>
      <c r="F5" s="158" t="s">
        <v>1270</v>
      </c>
      <c r="G5" s="158">
        <v>40</v>
      </c>
      <c r="H5" s="158" t="s">
        <v>1269</v>
      </c>
      <c r="I5" s="158">
        <v>1</v>
      </c>
      <c r="J5" s="158" t="s">
        <v>1270</v>
      </c>
      <c r="K5" s="158" t="s">
        <v>1270</v>
      </c>
      <c r="L5" s="158">
        <v>40</v>
      </c>
      <c r="M5" s="158">
        <v>2000</v>
      </c>
    </row>
    <row r="6" spans="1:13" ht="25.25" customHeight="1" outlineLevel="1" x14ac:dyDescent="0.2">
      <c r="A6" s="5" t="s">
        <v>75</v>
      </c>
      <c r="B6" s="158" t="s">
        <v>1195</v>
      </c>
      <c r="C6" s="158" t="s">
        <v>1195</v>
      </c>
      <c r="D6" s="158" t="str">
        <f>IF($D$1="EASTING","METRES","DECIMAL DEGREES")</f>
        <v>METRES</v>
      </c>
      <c r="E6" s="158" t="str">
        <f>IF($E$1="NORTHING","METRES","DECIMAL DEGREES")</f>
        <v>METRES</v>
      </c>
      <c r="F6" s="158" t="s">
        <v>1272</v>
      </c>
      <c r="G6" s="158" t="s">
        <v>1195</v>
      </c>
      <c r="H6" s="158" t="s">
        <v>1274</v>
      </c>
      <c r="I6" s="158" t="s">
        <v>1195</v>
      </c>
      <c r="J6" s="158" t="s">
        <v>1273</v>
      </c>
      <c r="K6" s="158" t="s">
        <v>1273</v>
      </c>
      <c r="L6" s="158" t="s">
        <v>1273</v>
      </c>
      <c r="M6" s="158" t="s">
        <v>1195</v>
      </c>
    </row>
    <row r="7" spans="1:13" ht="25.25" customHeight="1" outlineLevel="1" x14ac:dyDescent="0.2">
      <c r="A7" s="5" t="s">
        <v>77</v>
      </c>
      <c r="B7" s="158" t="s">
        <v>1195</v>
      </c>
      <c r="C7" s="158" t="s">
        <v>1195</v>
      </c>
      <c r="D7" s="158">
        <f>IF($G$1="EASTING",2,6)</f>
        <v>6</v>
      </c>
      <c r="E7" s="158">
        <f>IF($H$1="NORTHING","2",6)</f>
        <v>6</v>
      </c>
      <c r="F7" s="158">
        <v>1</v>
      </c>
      <c r="G7" s="158" t="s">
        <v>1195</v>
      </c>
      <c r="H7" s="158" t="s">
        <v>1195</v>
      </c>
      <c r="I7" s="158" t="s">
        <v>1195</v>
      </c>
      <c r="J7" s="158">
        <v>0</v>
      </c>
      <c r="K7" s="158">
        <v>0</v>
      </c>
      <c r="L7" s="158">
        <v>0</v>
      </c>
      <c r="M7" s="158" t="s">
        <v>1195</v>
      </c>
    </row>
    <row r="8" spans="1:13" ht="200" customHeight="1" outlineLevel="1" x14ac:dyDescent="0.2">
      <c r="A8" s="44" t="s">
        <v>65</v>
      </c>
      <c r="B8" s="159" t="s">
        <v>1694</v>
      </c>
      <c r="C8" s="159" t="s">
        <v>1695</v>
      </c>
      <c r="D8" s="159" t="str">
        <f>IF($D$1="EASTING","EASTING: X offet from the UTM zone point of origin in metres","LONGITUDE: Angular distance in decimal degrees, east or west of the prime meridian. A negative value represents a west longitude.")</f>
        <v>EASTING: X offet from the UTM zone point of origin in metres</v>
      </c>
      <c r="E8" s="159" t="str">
        <f>IF($E$1="NORTHING","NORTHING: Y offet from the UTM zone point of origin in metres","LATITUDE: Angular distance in decimal degrees, north or south of the equator. A negative value represents a south latitude.")</f>
        <v>NORTHING: Y offet from the UTM zone point of origin in metres</v>
      </c>
      <c r="F8" s="159" t="s">
        <v>1467</v>
      </c>
      <c r="G8" s="159" t="s">
        <v>1286</v>
      </c>
      <c r="H8" s="159" t="s">
        <v>1696</v>
      </c>
      <c r="I8" s="159" t="s">
        <v>1676</v>
      </c>
      <c r="J8" s="159" t="s">
        <v>1706</v>
      </c>
      <c r="K8" s="159" t="s">
        <v>1707</v>
      </c>
      <c r="L8" s="159" t="s">
        <v>1708</v>
      </c>
      <c r="M8" s="159" t="s">
        <v>1200</v>
      </c>
    </row>
    <row r="9" spans="1:13" s="181" customFormat="1" x14ac:dyDescent="0.2">
      <c r="A9" s="178"/>
      <c r="B9" s="217"/>
      <c r="C9" s="217" t="s">
        <v>1709</v>
      </c>
      <c r="D9" s="217" t="s">
        <v>1698</v>
      </c>
      <c r="E9" s="228">
        <v>1234567</v>
      </c>
      <c r="F9" s="228">
        <v>200</v>
      </c>
      <c r="G9" s="172" t="s">
        <v>111</v>
      </c>
      <c r="H9" s="222">
        <v>36526</v>
      </c>
      <c r="I9" s="172" t="s">
        <v>237</v>
      </c>
      <c r="J9" s="172"/>
      <c r="K9" s="185">
        <v>-70</v>
      </c>
      <c r="L9" s="217" t="s">
        <v>1710</v>
      </c>
      <c r="M9" s="186"/>
    </row>
    <row r="10" spans="1:13" x14ac:dyDescent="0.2">
      <c r="A10" s="8"/>
      <c r="B10" s="218"/>
      <c r="C10" s="218"/>
      <c r="D10" s="218"/>
      <c r="E10" s="225"/>
      <c r="F10" s="225"/>
      <c r="G10" s="7"/>
      <c r="H10" s="247"/>
      <c r="I10" s="7"/>
      <c r="J10" s="7"/>
      <c r="K10" s="49"/>
      <c r="L10" s="218"/>
      <c r="M10" s="86"/>
    </row>
    <row r="11" spans="1:13" x14ac:dyDescent="0.2">
      <c r="A11" s="8"/>
      <c r="B11" s="218"/>
      <c r="C11" s="218"/>
      <c r="D11" s="218"/>
      <c r="E11" s="225"/>
      <c r="F11" s="225"/>
      <c r="G11" s="7"/>
      <c r="H11" s="247"/>
      <c r="I11" s="7"/>
      <c r="J11" s="7"/>
      <c r="K11" s="49"/>
      <c r="L11" s="218"/>
      <c r="M11" s="86"/>
    </row>
    <row r="12" spans="1:13" x14ac:dyDescent="0.2">
      <c r="A12" s="8"/>
      <c r="B12" s="218"/>
      <c r="C12" s="218"/>
      <c r="D12" s="218"/>
      <c r="E12" s="225"/>
      <c r="F12" s="225"/>
      <c r="G12" s="7"/>
      <c r="H12" s="247"/>
      <c r="I12" s="7"/>
      <c r="J12" s="7"/>
      <c r="K12" s="49"/>
      <c r="L12" s="218"/>
      <c r="M12" s="86"/>
    </row>
    <row r="13" spans="1:13" x14ac:dyDescent="0.2">
      <c r="A13" s="8"/>
      <c r="B13" s="218"/>
      <c r="C13" s="218"/>
      <c r="D13" s="218"/>
      <c r="E13" s="225"/>
      <c r="F13" s="225"/>
      <c r="G13" s="7"/>
      <c r="H13" s="247"/>
      <c r="I13" s="7"/>
      <c r="J13" s="7"/>
      <c r="K13" s="49"/>
      <c r="L13" s="218"/>
      <c r="M13" s="86"/>
    </row>
    <row r="14" spans="1:13" x14ac:dyDescent="0.2">
      <c r="A14" s="8"/>
      <c r="B14" s="218"/>
      <c r="C14" s="218"/>
      <c r="D14" s="218"/>
      <c r="E14" s="225"/>
      <c r="F14" s="225"/>
      <c r="G14" s="7"/>
      <c r="H14" s="247"/>
      <c r="I14" s="7"/>
      <c r="J14" s="7"/>
      <c r="K14" s="49"/>
      <c r="L14" s="218"/>
      <c r="M14" s="86"/>
    </row>
    <row r="15" spans="1:13" x14ac:dyDescent="0.2">
      <c r="A15" s="8"/>
      <c r="B15" s="218"/>
      <c r="C15" s="218"/>
      <c r="D15" s="218"/>
      <c r="E15" s="225"/>
      <c r="F15" s="225"/>
      <c r="G15" s="7"/>
      <c r="H15" s="247"/>
      <c r="I15" s="7"/>
      <c r="J15" s="7"/>
      <c r="K15" s="49"/>
      <c r="L15" s="218"/>
      <c r="M15" s="86"/>
    </row>
    <row r="16" spans="1:13" x14ac:dyDescent="0.2">
      <c r="A16" s="8"/>
      <c r="B16" s="218"/>
      <c r="C16" s="218"/>
      <c r="D16" s="218"/>
      <c r="E16" s="225"/>
      <c r="F16" s="225"/>
      <c r="G16" s="7"/>
      <c r="H16" s="247"/>
      <c r="I16" s="7"/>
      <c r="J16" s="7"/>
      <c r="K16" s="49"/>
      <c r="L16" s="218"/>
      <c r="M16" s="86"/>
    </row>
    <row r="17" spans="1:13" x14ac:dyDescent="0.2">
      <c r="A17" s="8"/>
      <c r="B17" s="218"/>
      <c r="C17" s="218"/>
      <c r="D17" s="218"/>
      <c r="E17" s="225"/>
      <c r="F17" s="225"/>
      <c r="G17" s="7"/>
      <c r="H17" s="247"/>
      <c r="I17" s="7"/>
      <c r="J17" s="7"/>
      <c r="K17" s="49"/>
      <c r="L17" s="218"/>
      <c r="M17" s="86"/>
    </row>
  </sheetData>
  <customSheetViews>
    <customSheetView guid="{9F9DAF4D-D2EF-4660-943E-0C19C13C2663}" scale="70">
      <selection activeCell="D18" sqref="D18"/>
      <pageMargins left="0" right="0" top="0" bottom="0" header="0" footer="0"/>
    </customSheetView>
    <customSheetView guid="{03B04745-F29E-4E26-B62E-F0D2264078A4}" scale="70">
      <selection activeCell="I14" sqref="I14"/>
      <pageMargins left="0" right="0" top="0" bottom="0" header="0" footer="0"/>
    </customSheetView>
    <customSheetView guid="{853B6239-A439-411F-9927-AA08BF431DBB}" scale="70" topLeftCell="G1">
      <selection activeCell="J17" sqref="J17"/>
      <pageMargins left="0" right="0" top="0" bottom="0" header="0" footer="0"/>
    </customSheetView>
  </customSheetViews>
  <conditionalFormatting sqref="A3:XFD3">
    <cfRule type="containsText" dxfId="18"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 _DICTIONARY'!$D$5:$D$12</xm:f>
          </x14:formula1>
          <xm:sqref>G9:G15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zoomScale="85" zoomScaleNormal="85" workbookViewId="0">
      <selection activeCell="B152" sqref="B152"/>
    </sheetView>
  </sheetViews>
  <sheetFormatPr baseColWidth="10" defaultColWidth="8.83203125" defaultRowHeight="14" x14ac:dyDescent="0.2"/>
  <cols>
    <col min="1" max="1" width="50.6640625" style="152" customWidth="1"/>
    <col min="2" max="2" width="34.6640625" style="152" customWidth="1"/>
    <col min="3" max="4" width="50.6640625" style="152" customWidth="1"/>
    <col min="5" max="5" width="30.6640625" style="152" customWidth="1"/>
    <col min="6" max="6" width="100.6640625" style="153" customWidth="1"/>
    <col min="7" max="7" width="8.83203125" style="98"/>
    <col min="8" max="8" width="28" style="98" bestFit="1" customWidth="1"/>
    <col min="9" max="9" width="20.6640625" style="98" customWidth="1"/>
    <col min="10" max="10" width="20.6640625" style="118" customWidth="1"/>
    <col min="11" max="13" width="65.6640625" style="98" customWidth="1"/>
    <col min="14" max="14" width="41.5" style="98" hidden="1" customWidth="1"/>
    <col min="15" max="15" width="119.33203125" style="98" hidden="1" customWidth="1"/>
    <col min="16" max="16" width="100.6640625" style="244" customWidth="1"/>
    <col min="17" max="16384" width="8.83203125" style="98"/>
  </cols>
  <sheetData>
    <row r="1" spans="1:16" ht="25.25" customHeight="1" x14ac:dyDescent="0.2">
      <c r="A1" s="140" t="s">
        <v>1711</v>
      </c>
      <c r="B1" s="140" t="s">
        <v>1712</v>
      </c>
      <c r="C1" s="140" t="s">
        <v>1713</v>
      </c>
      <c r="D1" s="140" t="s">
        <v>1714</v>
      </c>
      <c r="E1" s="140" t="s">
        <v>1188</v>
      </c>
      <c r="F1" s="140" t="s">
        <v>1715</v>
      </c>
      <c r="H1" s="231" t="s">
        <v>66</v>
      </c>
      <c r="I1" s="96" t="s">
        <v>1716</v>
      </c>
      <c r="J1" s="96" t="s">
        <v>1717</v>
      </c>
      <c r="K1" s="96" t="s">
        <v>1718</v>
      </c>
      <c r="L1" s="96" t="s">
        <v>1719</v>
      </c>
      <c r="M1" s="97" t="s">
        <v>1720</v>
      </c>
      <c r="N1" s="97" t="s">
        <v>1721</v>
      </c>
      <c r="O1" s="97" t="s">
        <v>1722</v>
      </c>
      <c r="P1" s="232" t="s">
        <v>65</v>
      </c>
    </row>
    <row r="2" spans="1:16" ht="25.25" customHeight="1" x14ac:dyDescent="0.2">
      <c r="A2" s="141"/>
      <c r="B2" s="141"/>
      <c r="C2" s="141"/>
      <c r="D2" s="141"/>
      <c r="E2" s="141"/>
      <c r="F2" s="142"/>
      <c r="H2" s="231" t="s">
        <v>68</v>
      </c>
      <c r="I2" s="233"/>
      <c r="J2" s="233"/>
      <c r="K2" s="233"/>
      <c r="L2" s="233"/>
      <c r="M2" s="100"/>
      <c r="N2" s="100"/>
      <c r="O2" s="100"/>
      <c r="P2" s="234"/>
    </row>
    <row r="3" spans="1:16" ht="25.25" customHeight="1" x14ac:dyDescent="0.2">
      <c r="A3" s="143"/>
      <c r="B3" s="143"/>
      <c r="C3" s="143"/>
      <c r="D3" s="143"/>
      <c r="E3" s="143"/>
      <c r="F3" s="144"/>
      <c r="H3" s="231" t="s">
        <v>17</v>
      </c>
      <c r="I3" s="102"/>
      <c r="J3" s="102"/>
      <c r="K3" s="102"/>
      <c r="L3" s="102"/>
      <c r="M3" s="102"/>
      <c r="N3" s="102"/>
      <c r="O3" s="102"/>
      <c r="P3" s="235"/>
    </row>
    <row r="4" spans="1:16" ht="25.25" customHeight="1" x14ac:dyDescent="0.2">
      <c r="A4" s="145" t="s">
        <v>1192</v>
      </c>
      <c r="B4" s="145" t="s">
        <v>1192</v>
      </c>
      <c r="C4" s="145" t="s">
        <v>1192</v>
      </c>
      <c r="D4" s="145"/>
      <c r="E4" s="145"/>
      <c r="F4" s="146"/>
      <c r="H4" s="231" t="s">
        <v>71</v>
      </c>
      <c r="I4" s="104" t="s">
        <v>1192</v>
      </c>
      <c r="J4" s="104" t="s">
        <v>1192</v>
      </c>
      <c r="K4" s="104" t="s">
        <v>1192</v>
      </c>
      <c r="L4" s="104" t="s">
        <v>1192</v>
      </c>
      <c r="M4" s="104" t="s">
        <v>1192</v>
      </c>
      <c r="N4" s="104" t="s">
        <v>1192</v>
      </c>
      <c r="O4" s="104" t="s">
        <v>1192</v>
      </c>
      <c r="P4" s="236" t="s">
        <v>1192</v>
      </c>
    </row>
    <row r="5" spans="1:16" ht="25.25" customHeight="1" x14ac:dyDescent="0.2">
      <c r="A5" s="145">
        <v>512</v>
      </c>
      <c r="B5" s="145">
        <v>8</v>
      </c>
      <c r="C5" s="145">
        <v>80</v>
      </c>
      <c r="D5" s="145"/>
      <c r="E5" s="145"/>
      <c r="F5" s="146"/>
      <c r="H5" s="231" t="s">
        <v>73</v>
      </c>
      <c r="I5" s="104">
        <v>8</v>
      </c>
      <c r="J5" s="104">
        <v>4</v>
      </c>
      <c r="K5" s="104">
        <v>512</v>
      </c>
      <c r="L5" s="104">
        <v>512</v>
      </c>
      <c r="M5" s="104">
        <v>255</v>
      </c>
      <c r="N5" s="104">
        <v>255</v>
      </c>
      <c r="O5" s="104">
        <v>1024</v>
      </c>
      <c r="P5" s="236">
        <v>2048</v>
      </c>
    </row>
    <row r="6" spans="1:16" ht="25.25" customHeight="1" x14ac:dyDescent="0.2">
      <c r="A6" s="145" t="s">
        <v>1195</v>
      </c>
      <c r="B6" s="145" t="s">
        <v>1195</v>
      </c>
      <c r="C6" s="145"/>
      <c r="D6" s="145"/>
      <c r="E6" s="145"/>
      <c r="F6" s="146"/>
      <c r="H6" s="231" t="s">
        <v>75</v>
      </c>
      <c r="I6" s="104" t="s">
        <v>1195</v>
      </c>
      <c r="J6" s="104"/>
      <c r="K6" s="104" t="s">
        <v>1195</v>
      </c>
      <c r="L6" s="104" t="s">
        <v>1195</v>
      </c>
      <c r="M6" s="104" t="s">
        <v>1195</v>
      </c>
      <c r="N6" s="104" t="s">
        <v>1195</v>
      </c>
      <c r="O6" s="104" t="s">
        <v>1195</v>
      </c>
      <c r="P6" s="236" t="s">
        <v>1195</v>
      </c>
    </row>
    <row r="7" spans="1:16" ht="25.25" customHeight="1" x14ac:dyDescent="0.2">
      <c r="A7" s="145" t="s">
        <v>1195</v>
      </c>
      <c r="B7" s="145" t="s">
        <v>1195</v>
      </c>
      <c r="C7" s="145"/>
      <c r="D7" s="145"/>
      <c r="E7" s="145"/>
      <c r="F7" s="146"/>
      <c r="H7" s="231" t="s">
        <v>77</v>
      </c>
      <c r="I7" s="104" t="s">
        <v>1195</v>
      </c>
      <c r="J7" s="104"/>
      <c r="K7" s="104" t="s">
        <v>1195</v>
      </c>
      <c r="L7" s="104" t="s">
        <v>1195</v>
      </c>
      <c r="M7" s="104" t="s">
        <v>1195</v>
      </c>
      <c r="N7" s="104" t="s">
        <v>1195</v>
      </c>
      <c r="O7" s="104" t="s">
        <v>1195</v>
      </c>
      <c r="P7" s="236" t="s">
        <v>1195</v>
      </c>
    </row>
    <row r="8" spans="1:16" ht="200" customHeight="1" x14ac:dyDescent="0.2">
      <c r="A8" s="147" t="s">
        <v>1723</v>
      </c>
      <c r="B8" s="147" t="s">
        <v>1724</v>
      </c>
      <c r="C8" s="147" t="s">
        <v>1725</v>
      </c>
      <c r="D8" s="147" t="s">
        <v>1726</v>
      </c>
      <c r="E8" s="147" t="s">
        <v>1727</v>
      </c>
      <c r="F8" s="148" t="s">
        <v>1728</v>
      </c>
      <c r="H8" s="105" t="s">
        <v>65</v>
      </c>
      <c r="I8" s="119" t="s">
        <v>1729</v>
      </c>
      <c r="J8" s="119" t="s">
        <v>1730</v>
      </c>
      <c r="K8" s="119" t="s">
        <v>1730</v>
      </c>
      <c r="L8" s="119" t="s">
        <v>1731</v>
      </c>
      <c r="M8" s="119" t="s">
        <v>1732</v>
      </c>
      <c r="N8" s="119" t="s">
        <v>1733</v>
      </c>
      <c r="O8" s="119" t="s">
        <v>1734</v>
      </c>
      <c r="P8" s="119" t="s">
        <v>1735</v>
      </c>
    </row>
    <row r="9" spans="1:16" ht="15" x14ac:dyDescent="0.2">
      <c r="A9" s="237" t="s">
        <v>1736</v>
      </c>
      <c r="B9" s="237" t="s">
        <v>1737</v>
      </c>
      <c r="C9" s="237" t="s">
        <v>1738</v>
      </c>
      <c r="D9" s="149" t="str">
        <f t="shared" ref="D9:D72" si="0">IFERROR(IFERROR(INDEX(K:K,MATCH(A9,K:K,0),1),IFERROR(INDEX(K:L,MATCH("*'"&amp;A9&amp;"'*",L:L,0),1),INDEX(K:K,MATCH("*'"&amp;A9&amp;"'*",K:K,0),1))),IFERROR(INDEX(K:K,MATCH(C9,K:K,0),1),IFERROR(INDEX(K:L,MATCH("*'"&amp;C9&amp;"'*",L:L,0),1),INDEX(K:K,MATCH("*'"&amp;C9&amp;"'*",K:K,0),1))))</f>
        <v>Evaporite</v>
      </c>
      <c r="E9" s="149" t="str">
        <f t="shared" ref="E9:E72" si="1">IFERROR(IFERROR(INDEX(J:K,MATCH(D9,K:K,0),1),IFERROR(INDEX(J:L,MATCH("*'"&amp;A9&amp;"'*",L:L,0),1),INDEX(J:K,MATCH("*'"&amp;A9&amp;"'*",K:K,0),1))),IFERROR(INDEX(J:K,MATCH(D9,K:K,0),1),IFERROR(INDEX(J:L,MATCH("*'"&amp;C9&amp;"'*",L:L,0),1),INDEX(J:K,MATCH("*'"&amp;C9&amp;"'*",K:K,0),1))))</f>
        <v>EVAP</v>
      </c>
      <c r="F9" s="151"/>
      <c r="H9" s="106"/>
      <c r="I9" s="107" t="str">
        <f t="shared" ref="I9:I72" si="2">IFERROR((INDEX(A:E,MATCH($J9,E:E,0),2)),"")</f>
        <v/>
      </c>
      <c r="J9" s="108" t="s">
        <v>1739</v>
      </c>
      <c r="K9" s="107" t="s">
        <v>1740</v>
      </c>
      <c r="L9" s="107" t="s">
        <v>275</v>
      </c>
      <c r="M9" s="107" t="str">
        <f t="shared" ref="M9:M72" si="3">IF(N9="","",HYPERLINK(O9,N9))</f>
        <v/>
      </c>
      <c r="N9" s="107"/>
      <c r="O9" s="109"/>
      <c r="P9" s="238" t="s">
        <v>275</v>
      </c>
    </row>
    <row r="10" spans="1:16" ht="15" x14ac:dyDescent="0.2">
      <c r="A10" s="237" t="s">
        <v>1741</v>
      </c>
      <c r="B10" s="237" t="s">
        <v>1742</v>
      </c>
      <c r="C10" s="237"/>
      <c r="D10" s="149" t="str">
        <f t="shared" si="0"/>
        <v>Blown sand</v>
      </c>
      <c r="E10" s="149" t="str">
        <f t="shared" si="1"/>
        <v>BLSD</v>
      </c>
      <c r="F10" s="151"/>
      <c r="H10" s="106"/>
      <c r="I10" s="107" t="str">
        <f t="shared" si="2"/>
        <v/>
      </c>
      <c r="J10" s="108" t="s">
        <v>1743</v>
      </c>
      <c r="K10" s="107" t="s">
        <v>1744</v>
      </c>
      <c r="L10" s="107" t="s">
        <v>275</v>
      </c>
      <c r="M10" s="107" t="str">
        <f t="shared" si="3"/>
        <v/>
      </c>
      <c r="N10" s="107"/>
      <c r="O10" s="109"/>
      <c r="P10" s="238" t="s">
        <v>275</v>
      </c>
    </row>
    <row r="11" spans="1:16" ht="15" x14ac:dyDescent="0.2">
      <c r="A11" s="237" t="s">
        <v>1745</v>
      </c>
      <c r="B11" s="237" t="s">
        <v>1746</v>
      </c>
      <c r="C11" s="237" t="s">
        <v>1747</v>
      </c>
      <c r="D11" s="149" t="str">
        <f t="shared" si="0"/>
        <v>Beach dune sand</v>
      </c>
      <c r="E11" s="149" t="str">
        <f t="shared" si="1"/>
        <v>BDSD</v>
      </c>
      <c r="F11" s="151"/>
      <c r="H11" s="106"/>
      <c r="I11" s="107" t="str">
        <f t="shared" si="2"/>
        <v/>
      </c>
      <c r="J11" s="108" t="s">
        <v>1748</v>
      </c>
      <c r="K11" s="107" t="s">
        <v>1749</v>
      </c>
      <c r="L11" s="107" t="s">
        <v>275</v>
      </c>
      <c r="M11" s="107" t="str">
        <f t="shared" si="3"/>
        <v/>
      </c>
      <c r="N11" s="107"/>
      <c r="O11" s="109"/>
      <c r="P11" s="238" t="s">
        <v>275</v>
      </c>
    </row>
    <row r="12" spans="1:16" ht="15" x14ac:dyDescent="0.2">
      <c r="A12" s="237" t="s">
        <v>1750</v>
      </c>
      <c r="B12" s="237" t="s">
        <v>1751</v>
      </c>
      <c r="C12" s="237" t="s">
        <v>1752</v>
      </c>
      <c r="D12" s="149" t="str">
        <f t="shared" si="0"/>
        <v>Aeolian deposit</v>
      </c>
      <c r="E12" s="149" t="str">
        <f t="shared" si="1"/>
        <v>AEOD</v>
      </c>
      <c r="F12" s="151"/>
      <c r="H12" s="106"/>
      <c r="I12" s="107" t="str">
        <f t="shared" si="2"/>
        <v/>
      </c>
      <c r="J12" s="108" t="s">
        <v>1753</v>
      </c>
      <c r="K12" s="107" t="s">
        <v>1754</v>
      </c>
      <c r="L12" s="107" t="s">
        <v>275</v>
      </c>
      <c r="M12" s="107" t="str">
        <f t="shared" si="3"/>
        <v/>
      </c>
      <c r="N12" s="107"/>
      <c r="O12" s="109"/>
      <c r="P12" s="238" t="s">
        <v>275</v>
      </c>
    </row>
    <row r="13" spans="1:16" ht="15" x14ac:dyDescent="0.2">
      <c r="A13" s="237" t="s">
        <v>1755</v>
      </c>
      <c r="B13" s="237" t="s">
        <v>1756</v>
      </c>
      <c r="C13" s="237"/>
      <c r="D13" s="149" t="str">
        <f t="shared" si="0"/>
        <v>alkali-granite-gneiss</v>
      </c>
      <c r="E13" s="149" t="str">
        <f t="shared" si="1"/>
        <v>AGGN</v>
      </c>
      <c r="F13" s="151"/>
      <c r="H13" s="106"/>
      <c r="I13" s="107" t="str">
        <f t="shared" si="2"/>
        <v>HBF</v>
      </c>
      <c r="J13" s="108" t="s">
        <v>1757</v>
      </c>
      <c r="K13" s="107" t="s">
        <v>1758</v>
      </c>
      <c r="L13" s="133" t="s">
        <v>1759</v>
      </c>
      <c r="M13" s="107" t="str">
        <f t="shared" si="3"/>
        <v/>
      </c>
      <c r="N13" s="107"/>
      <c r="O13" s="109"/>
      <c r="P13" s="238" t="s">
        <v>275</v>
      </c>
    </row>
    <row r="14" spans="1:16" ht="15" x14ac:dyDescent="0.2">
      <c r="A14" s="237" t="s">
        <v>1760</v>
      </c>
      <c r="B14" s="237" t="s">
        <v>1761</v>
      </c>
      <c r="C14" s="237" t="s">
        <v>1762</v>
      </c>
      <c r="D14" s="149" t="str">
        <f t="shared" si="0"/>
        <v>Colluvium</v>
      </c>
      <c r="E14" s="149" t="str">
        <f t="shared" si="1"/>
        <v>COLL</v>
      </c>
      <c r="F14" s="151"/>
      <c r="H14" s="106"/>
      <c r="I14" s="107" t="str">
        <f t="shared" si="2"/>
        <v/>
      </c>
      <c r="J14" s="108" t="s">
        <v>1763</v>
      </c>
      <c r="K14" s="107" t="s">
        <v>1764</v>
      </c>
      <c r="L14" s="107" t="s">
        <v>1765</v>
      </c>
      <c r="M14" s="107" t="str">
        <f t="shared" si="3"/>
        <v/>
      </c>
      <c r="N14" s="107"/>
      <c r="O14" s="109"/>
      <c r="P14" s="238" t="s">
        <v>275</v>
      </c>
    </row>
    <row r="15" spans="1:16" ht="15" x14ac:dyDescent="0.2">
      <c r="A15" s="237" t="s">
        <v>1766</v>
      </c>
      <c r="B15" s="237" t="s">
        <v>1767</v>
      </c>
      <c r="C15" s="237" t="s">
        <v>1768</v>
      </c>
      <c r="D15" s="149" t="str">
        <f t="shared" si="0"/>
        <v>Conglomerate</v>
      </c>
      <c r="E15" s="149" t="str">
        <f t="shared" si="1"/>
        <v>CGLM</v>
      </c>
      <c r="F15" s="151"/>
      <c r="H15" s="106"/>
      <c r="I15" s="107" t="str">
        <f t="shared" si="2"/>
        <v>HWD</v>
      </c>
      <c r="J15" s="108" t="s">
        <v>1769</v>
      </c>
      <c r="K15" s="107" t="s">
        <v>1770</v>
      </c>
      <c r="L15" s="107" t="s">
        <v>1771</v>
      </c>
      <c r="M15" s="107" t="str">
        <f t="shared" si="3"/>
        <v/>
      </c>
      <c r="N15" s="107"/>
      <c r="O15" s="109"/>
      <c r="P15" s="238" t="s">
        <v>275</v>
      </c>
    </row>
    <row r="16" spans="1:16" ht="15" x14ac:dyDescent="0.2">
      <c r="A16" s="237" t="s">
        <v>1772</v>
      </c>
      <c r="B16" s="237" t="s">
        <v>1773</v>
      </c>
      <c r="C16" s="237" t="s">
        <v>1774</v>
      </c>
      <c r="D16" s="149" t="str">
        <f t="shared" si="0"/>
        <v>Gravel</v>
      </c>
      <c r="E16" s="149" t="str">
        <f t="shared" si="1"/>
        <v>GRVL</v>
      </c>
      <c r="F16" s="151"/>
      <c r="H16" s="106"/>
      <c r="I16" s="107" t="str">
        <f t="shared" si="2"/>
        <v>OIS</v>
      </c>
      <c r="J16" s="108" t="s">
        <v>1775</v>
      </c>
      <c r="K16" s="107" t="s">
        <v>1776</v>
      </c>
      <c r="L16" s="107" t="s">
        <v>1777</v>
      </c>
      <c r="M16" s="133" t="str">
        <f t="shared" si="3"/>
        <v/>
      </c>
      <c r="N16" s="107"/>
      <c r="O16" s="109"/>
      <c r="P16" s="238" t="s">
        <v>275</v>
      </c>
    </row>
    <row r="17" spans="1:16" ht="15" x14ac:dyDescent="0.2">
      <c r="A17" s="237" t="s">
        <v>1778</v>
      </c>
      <c r="B17" s="237" t="s">
        <v>1779</v>
      </c>
      <c r="C17" s="237" t="s">
        <v>1774</v>
      </c>
      <c r="D17" s="149" t="str">
        <f t="shared" si="0"/>
        <v>Gravel</v>
      </c>
      <c r="E17" s="149" t="str">
        <f t="shared" si="1"/>
        <v>GRVL</v>
      </c>
      <c r="F17" s="151"/>
      <c r="H17" s="106"/>
      <c r="I17" s="107" t="str">
        <f>IFERROR((INDEX(A:E,MATCH($J17,E:E,0),2)),"")</f>
        <v/>
      </c>
      <c r="J17" s="108" t="s">
        <v>1780</v>
      </c>
      <c r="K17" s="107" t="s">
        <v>1781</v>
      </c>
      <c r="L17" s="107" t="s">
        <v>275</v>
      </c>
      <c r="M17" s="107" t="str">
        <f t="shared" si="3"/>
        <v/>
      </c>
      <c r="N17" s="107"/>
      <c r="O17" s="109"/>
      <c r="P17" s="238" t="s">
        <v>275</v>
      </c>
    </row>
    <row r="18" spans="1:16" ht="15" x14ac:dyDescent="0.2">
      <c r="A18" s="237" t="s">
        <v>1782</v>
      </c>
      <c r="B18" s="237" t="s">
        <v>1783</v>
      </c>
      <c r="C18" s="237" t="s">
        <v>1784</v>
      </c>
      <c r="D18" s="149" t="str">
        <f t="shared" si="0"/>
        <v>Sand</v>
      </c>
      <c r="E18" s="149" t="str">
        <f t="shared" si="1"/>
        <v>SAND</v>
      </c>
      <c r="F18" s="151"/>
      <c r="H18" s="106"/>
      <c r="I18" s="107" t="str">
        <f t="shared" si="2"/>
        <v>HMI</v>
      </c>
      <c r="J18" s="108" t="s">
        <v>1785</v>
      </c>
      <c r="K18" s="107" t="s">
        <v>1786</v>
      </c>
      <c r="L18" s="107" t="s">
        <v>275</v>
      </c>
      <c r="M18" s="107" t="str">
        <f t="shared" si="3"/>
        <v/>
      </c>
      <c r="N18" s="107"/>
      <c r="O18" s="109"/>
      <c r="P18" s="238" t="s">
        <v>275</v>
      </c>
    </row>
    <row r="19" spans="1:16" ht="15" x14ac:dyDescent="0.2">
      <c r="A19" s="237" t="s">
        <v>1787</v>
      </c>
      <c r="B19" s="237" t="s">
        <v>1788</v>
      </c>
      <c r="C19" s="237" t="s">
        <v>1789</v>
      </c>
      <c r="D19" s="149" t="str">
        <f t="shared" si="0"/>
        <v>Silt</v>
      </c>
      <c r="E19" s="149" t="str">
        <f t="shared" si="1"/>
        <v>SILT</v>
      </c>
      <c r="F19" s="151"/>
      <c r="H19" s="106"/>
      <c r="I19" s="107" t="str">
        <f t="shared" si="2"/>
        <v>VOI</v>
      </c>
      <c r="J19" s="108" t="s">
        <v>1790</v>
      </c>
      <c r="K19" s="107" t="s">
        <v>1791</v>
      </c>
      <c r="L19" s="107" t="s">
        <v>275</v>
      </c>
      <c r="M19" s="107" t="str">
        <f t="shared" si="3"/>
        <v/>
      </c>
      <c r="N19" s="107"/>
      <c r="O19" s="109"/>
      <c r="P19" s="238" t="s">
        <v>275</v>
      </c>
    </row>
    <row r="20" spans="1:16" x14ac:dyDescent="0.2">
      <c r="A20" s="237" t="s">
        <v>1792</v>
      </c>
      <c r="B20" s="237" t="s">
        <v>1793</v>
      </c>
      <c r="C20" s="237" t="s">
        <v>1794</v>
      </c>
      <c r="D20" s="149" t="str">
        <f t="shared" si="0"/>
        <v>Lacustrine deposit</v>
      </c>
      <c r="E20" s="149" t="str">
        <f t="shared" si="1"/>
        <v>LACU</v>
      </c>
      <c r="F20" s="151"/>
      <c r="H20" s="106"/>
      <c r="I20" s="110" t="str">
        <f t="shared" si="2"/>
        <v/>
      </c>
      <c r="J20" s="104" t="s">
        <v>1795</v>
      </c>
      <c r="K20" s="110" t="s">
        <v>1796</v>
      </c>
      <c r="L20" s="110" t="s">
        <v>275</v>
      </c>
      <c r="M20" s="134" t="str">
        <f t="shared" si="3"/>
        <v>ash_breccia_bomb_or_block_tephra</v>
      </c>
      <c r="N20" s="110" t="s">
        <v>1797</v>
      </c>
      <c r="O20" s="111" t="str">
        <f t="shared" ref="O20:O83" si="4">IF(N20="","","http://resource.geosciml.org/classifier/cgi/lithology/"&amp;N20)</f>
        <v>http://resource.geosciml.org/classifier/cgi/lithology/ash_breccia_bomb_or_block_tephra</v>
      </c>
      <c r="P20" s="239" t="s">
        <v>1798</v>
      </c>
    </row>
    <row r="21" spans="1:16" x14ac:dyDescent="0.2">
      <c r="A21" s="237" t="s">
        <v>1799</v>
      </c>
      <c r="B21" s="237" t="s">
        <v>1650</v>
      </c>
      <c r="C21" s="237"/>
      <c r="D21" s="149" t="str">
        <f t="shared" si="0"/>
        <v>Amphibolite</v>
      </c>
      <c r="E21" s="149" t="str">
        <f t="shared" si="1"/>
        <v>AMPH</v>
      </c>
      <c r="F21" s="151"/>
      <c r="H21" s="106"/>
      <c r="I21" s="110" t="str">
        <f t="shared" si="2"/>
        <v/>
      </c>
      <c r="J21" s="104" t="s">
        <v>1800</v>
      </c>
      <c r="K21" s="110" t="s">
        <v>1801</v>
      </c>
      <c r="L21" s="110" t="s">
        <v>275</v>
      </c>
      <c r="M21" s="134" t="str">
        <f t="shared" si="3"/>
        <v/>
      </c>
      <c r="N21" s="110" t="s">
        <v>275</v>
      </c>
      <c r="O21" s="111" t="str">
        <f t="shared" si="4"/>
        <v/>
      </c>
      <c r="P21" s="239" t="s">
        <v>1802</v>
      </c>
    </row>
    <row r="22" spans="1:16" x14ac:dyDescent="0.2">
      <c r="A22" s="237" t="s">
        <v>1803</v>
      </c>
      <c r="B22" s="237" t="s">
        <v>1804</v>
      </c>
      <c r="C22" s="237" t="s">
        <v>1805</v>
      </c>
      <c r="D22" s="240" t="str">
        <f t="shared" si="0"/>
        <v>Brecciated andesite</v>
      </c>
      <c r="E22" s="240" t="str">
        <f t="shared" si="1"/>
        <v>BRAD</v>
      </c>
      <c r="F22" s="151"/>
      <c r="H22" s="106"/>
      <c r="I22" s="110" t="str">
        <f t="shared" si="2"/>
        <v/>
      </c>
      <c r="J22" s="104" t="s">
        <v>1806</v>
      </c>
      <c r="K22" s="110" t="s">
        <v>1807</v>
      </c>
      <c r="L22" s="110" t="s">
        <v>275</v>
      </c>
      <c r="M22" s="134" t="str">
        <f t="shared" si="3"/>
        <v/>
      </c>
      <c r="N22" s="110" t="s">
        <v>275</v>
      </c>
      <c r="O22" s="111" t="str">
        <f t="shared" si="4"/>
        <v/>
      </c>
      <c r="P22" s="239" t="s">
        <v>1808</v>
      </c>
    </row>
    <row r="23" spans="1:16" x14ac:dyDescent="0.2">
      <c r="A23" s="237" t="s">
        <v>1809</v>
      </c>
      <c r="B23" s="237" t="s">
        <v>1810</v>
      </c>
      <c r="C23" s="237"/>
      <c r="D23" s="149" t="str">
        <f t="shared" si="0"/>
        <v>Andesite-basalt</v>
      </c>
      <c r="E23" s="149" t="str">
        <f t="shared" si="1"/>
        <v>ANBS</v>
      </c>
      <c r="F23" s="151"/>
      <c r="H23" s="106"/>
      <c r="I23" s="110" t="str">
        <f t="shared" si="2"/>
        <v/>
      </c>
      <c r="J23" s="104" t="s">
        <v>1811</v>
      </c>
      <c r="K23" s="110" t="s">
        <v>1812</v>
      </c>
      <c r="L23" s="98" t="s">
        <v>1813</v>
      </c>
      <c r="M23" s="134" t="str">
        <f t="shared" si="3"/>
        <v>alkali_feldspar_granite</v>
      </c>
      <c r="N23" s="110" t="s">
        <v>1814</v>
      </c>
      <c r="O23" s="111" t="str">
        <f t="shared" si="4"/>
        <v>http://resource.geosciml.org/classifier/cgi/lithology/alkali_feldspar_granite</v>
      </c>
      <c r="P23" s="239" t="s">
        <v>1815</v>
      </c>
    </row>
    <row r="24" spans="1:16" x14ac:dyDescent="0.2">
      <c r="A24" s="237" t="s">
        <v>1816</v>
      </c>
      <c r="B24" s="237" t="s">
        <v>1817</v>
      </c>
      <c r="C24" s="237"/>
      <c r="D24" s="149" t="str">
        <f t="shared" si="0"/>
        <v>Porphyritic Andesite</v>
      </c>
      <c r="E24" s="149" t="str">
        <f t="shared" si="1"/>
        <v>PORA</v>
      </c>
      <c r="F24" s="151"/>
      <c r="H24" s="106"/>
      <c r="I24" s="110" t="str">
        <f t="shared" si="2"/>
        <v/>
      </c>
      <c r="J24" s="104" t="s">
        <v>1818</v>
      </c>
      <c r="K24" s="110" t="s">
        <v>1819</v>
      </c>
      <c r="L24" s="110" t="s">
        <v>1820</v>
      </c>
      <c r="M24" s="134" t="str">
        <f t="shared" si="3"/>
        <v>alkali_feldspar_rhyolite</v>
      </c>
      <c r="N24" s="110" t="s">
        <v>1821</v>
      </c>
      <c r="O24" s="111" t="str">
        <f t="shared" si="4"/>
        <v>http://resource.geosciml.org/classifier/cgi/lithology/alkali_feldspar_rhyolite</v>
      </c>
      <c r="P24" s="239" t="s">
        <v>1822</v>
      </c>
    </row>
    <row r="25" spans="1:16" x14ac:dyDescent="0.2">
      <c r="A25" s="237" t="s">
        <v>1823</v>
      </c>
      <c r="B25" s="237" t="s">
        <v>1824</v>
      </c>
      <c r="C25" s="237" t="s">
        <v>1825</v>
      </c>
      <c r="D25" s="149" t="str">
        <f t="shared" si="0"/>
        <v>Andesitic tuff</v>
      </c>
      <c r="E25" s="149" t="str">
        <f t="shared" si="1"/>
        <v>ANTF</v>
      </c>
      <c r="F25" s="151"/>
      <c r="H25" s="106"/>
      <c r="I25" s="110" t="str">
        <f t="shared" si="2"/>
        <v/>
      </c>
      <c r="J25" s="104" t="s">
        <v>1826</v>
      </c>
      <c r="K25" s="110" t="s">
        <v>1827</v>
      </c>
      <c r="L25" s="110" t="s">
        <v>1828</v>
      </c>
      <c r="M25" s="134" t="str">
        <f t="shared" si="3"/>
        <v>alkali_feldspar_syenitic_rock</v>
      </c>
      <c r="N25" s="110" t="s">
        <v>1829</v>
      </c>
      <c r="O25" s="111" t="str">
        <f t="shared" si="4"/>
        <v>http://resource.geosciml.org/classifier/cgi/lithology/alkali_feldspar_syenitic_rock</v>
      </c>
      <c r="P25" s="239" t="s">
        <v>1830</v>
      </c>
    </row>
    <row r="26" spans="1:16" x14ac:dyDescent="0.2">
      <c r="A26" s="237" t="s">
        <v>1831</v>
      </c>
      <c r="B26" s="237" t="s">
        <v>1832</v>
      </c>
      <c r="C26" s="237" t="s">
        <v>1833</v>
      </c>
      <c r="D26" s="149" t="str">
        <f t="shared" si="0"/>
        <v>Agglomerate</v>
      </c>
      <c r="E26" s="149" t="str">
        <f t="shared" si="1"/>
        <v>AGLM</v>
      </c>
      <c r="F26" s="151"/>
      <c r="H26" s="106"/>
      <c r="I26" s="110" t="str">
        <f t="shared" si="2"/>
        <v/>
      </c>
      <c r="J26" s="104" t="s">
        <v>1834</v>
      </c>
      <c r="K26" s="110" t="s">
        <v>1835</v>
      </c>
      <c r="L26" s="110" t="s">
        <v>1836</v>
      </c>
      <c r="M26" s="134" t="str">
        <f t="shared" si="3"/>
        <v>alkali_feldspar_syenite</v>
      </c>
      <c r="N26" s="110" t="s">
        <v>1837</v>
      </c>
      <c r="O26" s="111" t="str">
        <f t="shared" si="4"/>
        <v>http://resource.geosciml.org/classifier/cgi/lithology/alkali_feldspar_syenite</v>
      </c>
      <c r="P26" s="239" t="s">
        <v>1838</v>
      </c>
    </row>
    <row r="27" spans="1:16" x14ac:dyDescent="0.2">
      <c r="A27" s="237" t="s">
        <v>1839</v>
      </c>
      <c r="B27" s="237" t="s">
        <v>1840</v>
      </c>
      <c r="C27" s="237" t="s">
        <v>1841</v>
      </c>
      <c r="D27" s="149" t="str">
        <f t="shared" si="0"/>
        <v>Aplite</v>
      </c>
      <c r="E27" s="149" t="str">
        <f t="shared" si="1"/>
        <v>APLT</v>
      </c>
      <c r="F27" s="151"/>
      <c r="H27" s="106"/>
      <c r="I27" s="110" t="str">
        <f t="shared" si="2"/>
        <v/>
      </c>
      <c r="J27" s="104" t="s">
        <v>1842</v>
      </c>
      <c r="K27" s="110" t="s">
        <v>1843</v>
      </c>
      <c r="L27" s="110" t="s">
        <v>1844</v>
      </c>
      <c r="M27" s="134" t="str">
        <f t="shared" si="3"/>
        <v>alkali_feldspar_trachyte</v>
      </c>
      <c r="N27" s="110" t="s">
        <v>1845</v>
      </c>
      <c r="O27" s="111" t="str">
        <f t="shared" si="4"/>
        <v>http://resource.geosciml.org/classifier/cgi/lithology/alkali_feldspar_trachyte</v>
      </c>
      <c r="P27" s="239" t="s">
        <v>1846</v>
      </c>
    </row>
    <row r="28" spans="1:16" x14ac:dyDescent="0.2">
      <c r="A28" s="237" t="s">
        <v>1847</v>
      </c>
      <c r="B28" s="237" t="s">
        <v>1848</v>
      </c>
      <c r="C28" s="237"/>
      <c r="D28" s="149" t="str">
        <f t="shared" si="0"/>
        <v>Fill</v>
      </c>
      <c r="E28" s="149" t="str">
        <f t="shared" si="1"/>
        <v>FILL</v>
      </c>
      <c r="F28" s="150"/>
      <c r="H28" s="106"/>
      <c r="I28" s="110" t="str">
        <f t="shared" si="2"/>
        <v/>
      </c>
      <c r="J28" s="104" t="s">
        <v>1849</v>
      </c>
      <c r="K28" s="110" t="s">
        <v>1850</v>
      </c>
      <c r="L28" s="110" t="s">
        <v>275</v>
      </c>
      <c r="M28" s="134" t="str">
        <f t="shared" si="3"/>
        <v>alkali_feldspar_trachytic_rock</v>
      </c>
      <c r="N28" s="110" t="s">
        <v>1851</v>
      </c>
      <c r="O28" s="111" t="str">
        <f t="shared" si="4"/>
        <v>http://resource.geosciml.org/classifier/cgi/lithology/alkali_feldspar_trachytic_rock</v>
      </c>
      <c r="P28" s="239" t="s">
        <v>1852</v>
      </c>
    </row>
    <row r="29" spans="1:16" x14ac:dyDescent="0.2">
      <c r="A29" s="237" t="s">
        <v>1853</v>
      </c>
      <c r="B29" s="237" t="s">
        <v>1854</v>
      </c>
      <c r="C29" s="237"/>
      <c r="D29" s="149" t="str">
        <f t="shared" si="0"/>
        <v>Basalt</v>
      </c>
      <c r="E29" s="149" t="str">
        <f t="shared" si="1"/>
        <v>BSLT</v>
      </c>
      <c r="F29" s="151"/>
      <c r="H29" s="106"/>
      <c r="I29" s="110" t="str">
        <f t="shared" si="2"/>
        <v>IAG</v>
      </c>
      <c r="J29" s="104" t="s">
        <v>1855</v>
      </c>
      <c r="K29" s="110" t="s">
        <v>1833</v>
      </c>
      <c r="L29" s="110" t="s">
        <v>275</v>
      </c>
      <c r="M29" s="134" t="str">
        <f t="shared" si="3"/>
        <v>tuff_breccia_agglomerate_or_pyroclastic_breccia</v>
      </c>
      <c r="N29" s="110" t="s">
        <v>1856</v>
      </c>
      <c r="O29" s="111" t="str">
        <f t="shared" si="4"/>
        <v>http://resource.geosciml.org/classifier/cgi/lithology/tuff_breccia_agglomerate_or_pyroclastic_breccia</v>
      </c>
      <c r="P29" s="239" t="s">
        <v>1857</v>
      </c>
    </row>
    <row r="30" spans="1:16" x14ac:dyDescent="0.2">
      <c r="A30" s="237" t="s">
        <v>1858</v>
      </c>
      <c r="B30" s="237" t="s">
        <v>1859</v>
      </c>
      <c r="C30" s="237"/>
      <c r="D30" s="149" t="str">
        <f t="shared" si="0"/>
        <v>Black shale</v>
      </c>
      <c r="E30" s="149" t="str">
        <f t="shared" si="1"/>
        <v>BKSH</v>
      </c>
      <c r="F30" s="151"/>
      <c r="H30" s="106"/>
      <c r="I30" s="110" t="str">
        <f t="shared" si="2"/>
        <v/>
      </c>
      <c r="J30" s="104" t="s">
        <v>1860</v>
      </c>
      <c r="K30" s="110" t="s">
        <v>1861</v>
      </c>
      <c r="L30" s="110" t="s">
        <v>1862</v>
      </c>
      <c r="M30" s="134" t="str">
        <f t="shared" si="3"/>
        <v/>
      </c>
      <c r="N30" s="110" t="s">
        <v>275</v>
      </c>
      <c r="O30" s="111" t="str">
        <f t="shared" si="4"/>
        <v/>
      </c>
      <c r="P30" s="239" t="s">
        <v>1863</v>
      </c>
    </row>
    <row r="31" spans="1:16" x14ac:dyDescent="0.2">
      <c r="A31" s="237" t="s">
        <v>1864</v>
      </c>
      <c r="B31" s="237" t="s">
        <v>1865</v>
      </c>
      <c r="C31" s="237"/>
      <c r="D31" s="149" t="str">
        <f t="shared" si="0"/>
        <v>Calc-alkali basalt</v>
      </c>
      <c r="E31" s="149" t="str">
        <f t="shared" si="1"/>
        <v>CABS</v>
      </c>
      <c r="F31" s="151"/>
      <c r="H31" s="106"/>
      <c r="I31" s="110" t="str">
        <f t="shared" si="2"/>
        <v/>
      </c>
      <c r="J31" s="104" t="s">
        <v>1866</v>
      </c>
      <c r="K31" s="110" t="s">
        <v>1867</v>
      </c>
      <c r="L31" s="110" t="s">
        <v>1868</v>
      </c>
      <c r="M31" s="134" t="str">
        <f t="shared" si="3"/>
        <v/>
      </c>
      <c r="N31" s="110" t="s">
        <v>275</v>
      </c>
      <c r="O31" s="111" t="str">
        <f t="shared" si="4"/>
        <v/>
      </c>
      <c r="P31" s="239" t="s">
        <v>1869</v>
      </c>
    </row>
    <row r="32" spans="1:16" x14ac:dyDescent="0.2">
      <c r="A32" s="237" t="s">
        <v>1870</v>
      </c>
      <c r="B32" s="237" t="s">
        <v>1871</v>
      </c>
      <c r="C32" s="237"/>
      <c r="D32" s="149" t="str">
        <f t="shared" si="0"/>
        <v>Sand-grade limestone</v>
      </c>
      <c r="E32" s="149" t="str">
        <f t="shared" si="1"/>
        <v>CAAR</v>
      </c>
      <c r="F32" s="151"/>
      <c r="H32" s="106"/>
      <c r="I32" s="110" t="str">
        <f t="shared" si="2"/>
        <v/>
      </c>
      <c r="J32" s="104" t="s">
        <v>1872</v>
      </c>
      <c r="K32" s="110" t="s">
        <v>1873</v>
      </c>
      <c r="L32" s="110" t="s">
        <v>275</v>
      </c>
      <c r="M32" s="134" t="str">
        <f t="shared" si="3"/>
        <v/>
      </c>
      <c r="N32" s="110" t="s">
        <v>275</v>
      </c>
      <c r="O32" s="111" t="str">
        <f t="shared" si="4"/>
        <v/>
      </c>
      <c r="P32" s="239" t="s">
        <v>1874</v>
      </c>
    </row>
    <row r="33" spans="1:16" x14ac:dyDescent="0.2">
      <c r="A33" s="237" t="s">
        <v>1875</v>
      </c>
      <c r="B33" s="237" t="s">
        <v>1876</v>
      </c>
      <c r="C33" s="237"/>
      <c r="D33" s="149" t="str">
        <f t="shared" si="0"/>
        <v>Calcareous Schist</v>
      </c>
      <c r="E33" s="149" t="str">
        <f t="shared" si="1"/>
        <v>CESC</v>
      </c>
      <c r="F33" s="151"/>
      <c r="H33" s="106"/>
      <c r="I33" s="110" t="str">
        <f t="shared" si="2"/>
        <v/>
      </c>
      <c r="J33" s="104" t="s">
        <v>1877</v>
      </c>
      <c r="K33" s="110" t="s">
        <v>1878</v>
      </c>
      <c r="L33" s="110" t="s">
        <v>1879</v>
      </c>
      <c r="M33" s="134" t="str">
        <f t="shared" si="3"/>
        <v/>
      </c>
      <c r="N33" s="110" t="s">
        <v>275</v>
      </c>
      <c r="O33" s="111" t="str">
        <f t="shared" si="4"/>
        <v/>
      </c>
      <c r="P33" s="239" t="s">
        <v>1880</v>
      </c>
    </row>
    <row r="34" spans="1:16" x14ac:dyDescent="0.2">
      <c r="A34" s="237" t="s">
        <v>1881</v>
      </c>
      <c r="B34" s="237" t="s">
        <v>1882</v>
      </c>
      <c r="C34" s="237"/>
      <c r="D34" s="149" t="str">
        <f t="shared" si="0"/>
        <v>Calcrete</v>
      </c>
      <c r="E34" s="149" t="str">
        <f t="shared" si="1"/>
        <v>CACT</v>
      </c>
      <c r="F34" s="151"/>
      <c r="H34" s="106"/>
      <c r="I34" s="110" t="str">
        <f t="shared" si="2"/>
        <v/>
      </c>
      <c r="J34" s="104" t="s">
        <v>1883</v>
      </c>
      <c r="K34" s="110" t="s">
        <v>1884</v>
      </c>
      <c r="L34" s="110" t="s">
        <v>1885</v>
      </c>
      <c r="M34" s="134" t="str">
        <f t="shared" si="3"/>
        <v/>
      </c>
      <c r="N34" s="110" t="s">
        <v>275</v>
      </c>
      <c r="O34" s="111" t="str">
        <f t="shared" si="4"/>
        <v/>
      </c>
      <c r="P34" s="239" t="s">
        <v>1886</v>
      </c>
    </row>
    <row r="35" spans="1:16" x14ac:dyDescent="0.2">
      <c r="A35" s="237" t="s">
        <v>1887</v>
      </c>
      <c r="B35" s="237" t="s">
        <v>1888</v>
      </c>
      <c r="C35" s="237" t="s">
        <v>1889</v>
      </c>
      <c r="D35" s="149" t="str">
        <f t="shared" si="0"/>
        <v>Carbonatite</v>
      </c>
      <c r="E35" s="149" t="str">
        <f t="shared" si="1"/>
        <v>CRTT</v>
      </c>
      <c r="F35" s="151"/>
      <c r="H35" s="106"/>
      <c r="I35" s="110" t="str">
        <f t="shared" si="2"/>
        <v>AMPH</v>
      </c>
      <c r="J35" s="104" t="s">
        <v>1650</v>
      </c>
      <c r="K35" s="110" t="s">
        <v>1799</v>
      </c>
      <c r="L35" s="110" t="s">
        <v>1890</v>
      </c>
      <c r="M35" s="134" t="str">
        <f t="shared" si="3"/>
        <v>amphibolite</v>
      </c>
      <c r="N35" s="110" t="s">
        <v>1891</v>
      </c>
      <c r="O35" s="111" t="str">
        <f t="shared" si="4"/>
        <v>http://resource.geosciml.org/classifier/cgi/lithology/amphibolite</v>
      </c>
      <c r="P35" s="239" t="s">
        <v>1892</v>
      </c>
    </row>
    <row r="36" spans="1:16" x14ac:dyDescent="0.2">
      <c r="A36" s="237" t="s">
        <v>1893</v>
      </c>
      <c r="B36" s="237" t="s">
        <v>1894</v>
      </c>
      <c r="C36" s="237"/>
      <c r="D36" s="149" t="str">
        <f t="shared" si="0"/>
        <v>Chert</v>
      </c>
      <c r="E36" s="149" t="str">
        <f t="shared" si="1"/>
        <v>CHRT</v>
      </c>
      <c r="F36" s="151"/>
      <c r="H36" s="106"/>
      <c r="I36" s="110" t="str">
        <f t="shared" si="2"/>
        <v/>
      </c>
      <c r="J36" s="104" t="s">
        <v>1895</v>
      </c>
      <c r="K36" s="110" t="s">
        <v>1896</v>
      </c>
      <c r="L36" s="110" t="s">
        <v>275</v>
      </c>
      <c r="M36" s="134" t="str">
        <f t="shared" si="3"/>
        <v>andesite</v>
      </c>
      <c r="N36" s="110" t="s">
        <v>1897</v>
      </c>
      <c r="O36" s="111" t="str">
        <f t="shared" si="4"/>
        <v>http://resource.geosciml.org/classifier/cgi/lithology/andesite</v>
      </c>
      <c r="P36" s="239" t="s">
        <v>1898</v>
      </c>
    </row>
    <row r="37" spans="1:16" x14ac:dyDescent="0.2">
      <c r="A37" s="237" t="s">
        <v>1899</v>
      </c>
      <c r="B37" s="237" t="s">
        <v>1900</v>
      </c>
      <c r="C37" s="237"/>
      <c r="D37" s="149" t="str">
        <f t="shared" si="0"/>
        <v>Coal</v>
      </c>
      <c r="E37" s="149" t="str">
        <f t="shared" si="1"/>
        <v>COAL</v>
      </c>
      <c r="F37" s="151"/>
      <c r="H37" s="106"/>
      <c r="I37" s="110" t="str">
        <f t="shared" si="2"/>
        <v/>
      </c>
      <c r="J37" s="104" t="s">
        <v>1901</v>
      </c>
      <c r="K37" s="110" t="s">
        <v>1902</v>
      </c>
      <c r="L37" s="110" t="s">
        <v>1903</v>
      </c>
      <c r="M37" s="134" t="str">
        <f t="shared" si="3"/>
        <v>anorthositic_rock</v>
      </c>
      <c r="N37" s="110" t="s">
        <v>1904</v>
      </c>
      <c r="O37" s="111" t="str">
        <f t="shared" si="4"/>
        <v>http://resource.geosciml.org/classifier/cgi/lithology/anorthositic_rock</v>
      </c>
      <c r="P37" s="239" t="s">
        <v>1905</v>
      </c>
    </row>
    <row r="38" spans="1:16" x14ac:dyDescent="0.2">
      <c r="A38" s="237" t="s">
        <v>1906</v>
      </c>
      <c r="B38" s="237" t="s">
        <v>1907</v>
      </c>
      <c r="C38" s="237"/>
      <c r="D38" s="149" t="str">
        <f t="shared" si="0"/>
        <v>Conglomerate</v>
      </c>
      <c r="E38" s="149" t="str">
        <f t="shared" si="1"/>
        <v>CGLM</v>
      </c>
      <c r="F38" s="151"/>
      <c r="H38" s="106"/>
      <c r="I38" s="110" t="str">
        <f t="shared" si="2"/>
        <v/>
      </c>
      <c r="J38" s="104" t="s">
        <v>1908</v>
      </c>
      <c r="K38" s="110" t="s">
        <v>1909</v>
      </c>
      <c r="L38" s="110" t="s">
        <v>1910</v>
      </c>
      <c r="M38" s="134" t="str">
        <f t="shared" si="3"/>
        <v>anorthosite</v>
      </c>
      <c r="N38" s="110" t="s">
        <v>1911</v>
      </c>
      <c r="O38" s="111" t="str">
        <f t="shared" si="4"/>
        <v>http://resource.geosciml.org/classifier/cgi/lithology/anorthosite</v>
      </c>
      <c r="P38" s="239" t="s">
        <v>1912</v>
      </c>
    </row>
    <row r="39" spans="1:16" x14ac:dyDescent="0.2">
      <c r="A39" s="237" t="s">
        <v>1913</v>
      </c>
      <c r="B39" s="237" t="s">
        <v>1914</v>
      </c>
      <c r="C39" s="237" t="s">
        <v>1915</v>
      </c>
      <c r="D39" s="149" t="str">
        <f t="shared" si="0"/>
        <v>Dacite</v>
      </c>
      <c r="E39" s="149" t="str">
        <f t="shared" si="1"/>
        <v>DACT</v>
      </c>
      <c r="F39" s="151"/>
      <c r="H39" s="106"/>
      <c r="I39" s="110" t="str">
        <f t="shared" si="2"/>
        <v/>
      </c>
      <c r="J39" s="104" t="s">
        <v>1916</v>
      </c>
      <c r="K39" s="110" t="s">
        <v>1917</v>
      </c>
      <c r="L39" s="110" t="s">
        <v>1918</v>
      </c>
      <c r="M39" s="134" t="str">
        <f t="shared" si="3"/>
        <v>anthracite_coal</v>
      </c>
      <c r="N39" s="110" t="s">
        <v>1919</v>
      </c>
      <c r="O39" s="111" t="str">
        <f t="shared" si="4"/>
        <v>http://resource.geosciml.org/classifier/cgi/lithology/anthracite_coal</v>
      </c>
      <c r="P39" s="239" t="s">
        <v>1920</v>
      </c>
    </row>
    <row r="40" spans="1:16" x14ac:dyDescent="0.2">
      <c r="A40" s="237" t="s">
        <v>1921</v>
      </c>
      <c r="B40" s="237" t="s">
        <v>1922</v>
      </c>
      <c r="C40" s="237" t="s">
        <v>1923</v>
      </c>
      <c r="D40" s="149" t="str">
        <f t="shared" si="0"/>
        <v>Dacitic tuff</v>
      </c>
      <c r="E40" s="149" t="str">
        <f t="shared" si="1"/>
        <v>DATF</v>
      </c>
      <c r="F40" s="151"/>
      <c r="H40" s="106"/>
      <c r="I40" s="110" t="str">
        <f t="shared" si="2"/>
        <v/>
      </c>
      <c r="J40" s="104" t="s">
        <v>1924</v>
      </c>
      <c r="K40" s="110" t="s">
        <v>1925</v>
      </c>
      <c r="L40" s="110" t="s">
        <v>275</v>
      </c>
      <c r="M40" s="134" t="str">
        <f t="shared" si="3"/>
        <v>alkali-olivine_basalt</v>
      </c>
      <c r="N40" s="110" t="s">
        <v>1926</v>
      </c>
      <c r="O40" s="111" t="str">
        <f t="shared" si="4"/>
        <v>http://resource.geosciml.org/classifier/cgi/lithology/alkali-olivine_basalt</v>
      </c>
      <c r="P40" s="239" t="s">
        <v>1927</v>
      </c>
    </row>
    <row r="41" spans="1:16" x14ac:dyDescent="0.2">
      <c r="A41" s="237" t="s">
        <v>1928</v>
      </c>
      <c r="B41" s="237" t="s">
        <v>1929</v>
      </c>
      <c r="C41" s="237" t="s">
        <v>1930</v>
      </c>
      <c r="D41" s="149" t="str">
        <f t="shared" si="0"/>
        <v>Diamictite</v>
      </c>
      <c r="E41" s="149" t="str">
        <f t="shared" si="1"/>
        <v>DMCT</v>
      </c>
      <c r="F41" s="151"/>
      <c r="H41" s="106"/>
      <c r="I41" s="110" t="str">
        <f t="shared" si="2"/>
        <v/>
      </c>
      <c r="J41" s="104" t="s">
        <v>1931</v>
      </c>
      <c r="K41" s="110" t="s">
        <v>1932</v>
      </c>
      <c r="L41" s="110" t="s">
        <v>1933</v>
      </c>
      <c r="M41" s="134" t="str">
        <f t="shared" si="3"/>
        <v>aphanite</v>
      </c>
      <c r="N41" s="110" t="s">
        <v>1934</v>
      </c>
      <c r="O41" s="111" t="str">
        <f t="shared" si="4"/>
        <v>http://resource.geosciml.org/classifier/cgi/lithology/aphanite</v>
      </c>
      <c r="P41" s="239" t="s">
        <v>1935</v>
      </c>
    </row>
    <row r="42" spans="1:16" x14ac:dyDescent="0.2">
      <c r="A42" s="237" t="s">
        <v>1936</v>
      </c>
      <c r="B42" s="237" t="s">
        <v>1937</v>
      </c>
      <c r="C42" s="237"/>
      <c r="D42" s="149" t="str">
        <f t="shared" si="0"/>
        <v>Diorite</v>
      </c>
      <c r="E42" s="149" t="str">
        <f t="shared" si="1"/>
        <v>DIOR</v>
      </c>
      <c r="F42" s="151"/>
      <c r="H42" s="106"/>
      <c r="I42" s="110" t="str">
        <f t="shared" si="2"/>
        <v>FAP</v>
      </c>
      <c r="J42" s="104" t="s">
        <v>1938</v>
      </c>
      <c r="K42" s="110" t="s">
        <v>1841</v>
      </c>
      <c r="L42" s="110" t="s">
        <v>1939</v>
      </c>
      <c r="M42" s="134" t="str">
        <f t="shared" si="3"/>
        <v>aplite</v>
      </c>
      <c r="N42" s="110" t="s">
        <v>1940</v>
      </c>
      <c r="O42" s="111" t="str">
        <f t="shared" si="4"/>
        <v>http://resource.geosciml.org/classifier/cgi/lithology/aplite</v>
      </c>
      <c r="P42" s="239" t="s">
        <v>1941</v>
      </c>
    </row>
    <row r="43" spans="1:16" x14ac:dyDescent="0.2">
      <c r="A43" s="237" t="s">
        <v>1942</v>
      </c>
      <c r="B43" s="237" t="s">
        <v>1943</v>
      </c>
      <c r="C43" s="237"/>
      <c r="D43" s="149" t="str">
        <f t="shared" si="0"/>
        <v>Dolerite</v>
      </c>
      <c r="E43" s="149" t="str">
        <f t="shared" si="1"/>
        <v>DOLR</v>
      </c>
      <c r="F43" s="151"/>
      <c r="H43" s="106"/>
      <c r="I43" s="110" t="str">
        <f t="shared" si="2"/>
        <v/>
      </c>
      <c r="J43" s="104" t="s">
        <v>1944</v>
      </c>
      <c r="K43" s="110" t="s">
        <v>1945</v>
      </c>
      <c r="L43" s="110" t="s">
        <v>275</v>
      </c>
      <c r="M43" s="134" t="str">
        <f t="shared" si="3"/>
        <v/>
      </c>
      <c r="N43" s="110" t="s">
        <v>275</v>
      </c>
      <c r="O43" s="111" t="str">
        <f t="shared" si="4"/>
        <v/>
      </c>
      <c r="P43" s="239" t="s">
        <v>1946</v>
      </c>
    </row>
    <row r="44" spans="1:16" x14ac:dyDescent="0.2">
      <c r="A44" s="237" t="s">
        <v>1947</v>
      </c>
      <c r="B44" s="237" t="s">
        <v>1948</v>
      </c>
      <c r="C44" s="237"/>
      <c r="D44" s="149" t="str">
        <f t="shared" si="0"/>
        <v>Dolostone</v>
      </c>
      <c r="E44" s="149" t="str">
        <f t="shared" si="1"/>
        <v>DLST</v>
      </c>
      <c r="F44" s="151"/>
      <c r="H44" s="106"/>
      <c r="I44" s="110" t="str">
        <f t="shared" si="2"/>
        <v>SAS</v>
      </c>
      <c r="J44" s="104" t="s">
        <v>1949</v>
      </c>
      <c r="K44" s="110" t="s">
        <v>1950</v>
      </c>
      <c r="L44" s="110" t="s">
        <v>275</v>
      </c>
      <c r="M44" s="134" t="str">
        <f t="shared" si="3"/>
        <v/>
      </c>
      <c r="N44" s="110" t="s">
        <v>275</v>
      </c>
      <c r="O44" s="111" t="str">
        <f t="shared" si="4"/>
        <v/>
      </c>
      <c r="P44" s="239" t="s">
        <v>1951</v>
      </c>
    </row>
    <row r="45" spans="1:16" x14ac:dyDescent="0.2">
      <c r="A45" s="237" t="s">
        <v>1952</v>
      </c>
      <c r="B45" s="237" t="s">
        <v>1953</v>
      </c>
      <c r="C45" s="237"/>
      <c r="D45" s="149" t="str">
        <f t="shared" si="0"/>
        <v>Dunite</v>
      </c>
      <c r="E45" s="149" t="str">
        <f t="shared" si="1"/>
        <v>DUNT</v>
      </c>
      <c r="F45" s="151"/>
      <c r="H45" s="106"/>
      <c r="I45" s="110" t="str">
        <f t="shared" si="2"/>
        <v>SSA</v>
      </c>
      <c r="J45" s="104" t="s">
        <v>1954</v>
      </c>
      <c r="K45" s="110" t="s">
        <v>1955</v>
      </c>
      <c r="L45" s="110" t="s">
        <v>1956</v>
      </c>
      <c r="M45" s="134" t="str">
        <f t="shared" si="3"/>
        <v>arenite</v>
      </c>
      <c r="N45" s="110" t="s">
        <v>1957</v>
      </c>
      <c r="O45" s="111" t="str">
        <f t="shared" si="4"/>
        <v>http://resource.geosciml.org/classifier/cgi/lithology/arenite</v>
      </c>
      <c r="P45" s="239" t="s">
        <v>1958</v>
      </c>
    </row>
    <row r="46" spans="1:16" x14ac:dyDescent="0.2">
      <c r="A46" s="237" t="s">
        <v>1959</v>
      </c>
      <c r="B46" s="237" t="s">
        <v>1960</v>
      </c>
      <c r="C46" s="237"/>
      <c r="D46" s="149" t="str">
        <f t="shared" si="0"/>
        <v>Duricrust</v>
      </c>
      <c r="E46" s="149" t="str">
        <f t="shared" si="1"/>
        <v>DURI</v>
      </c>
      <c r="F46" s="151"/>
      <c r="H46" s="106"/>
      <c r="I46" s="110" t="str">
        <f t="shared" si="2"/>
        <v/>
      </c>
      <c r="J46" s="104" t="s">
        <v>1961</v>
      </c>
      <c r="K46" s="110" t="s">
        <v>1962</v>
      </c>
      <c r="L46" s="110" t="s">
        <v>1963</v>
      </c>
      <c r="M46" s="134" t="str">
        <f t="shared" si="3"/>
        <v>anthropogenic_material</v>
      </c>
      <c r="N46" s="110" t="s">
        <v>1964</v>
      </c>
      <c r="O46" s="111" t="str">
        <f t="shared" si="4"/>
        <v>http://resource.geosciml.org/classifier/cgi/lithology/anthropogenic_material</v>
      </c>
      <c r="P46" s="239" t="s">
        <v>1965</v>
      </c>
    </row>
    <row r="47" spans="1:16" x14ac:dyDescent="0.2">
      <c r="A47" s="237" t="s">
        <v>1966</v>
      </c>
      <c r="B47" s="237" t="s">
        <v>1967</v>
      </c>
      <c r="C47" s="237"/>
      <c r="D47" s="149" t="str">
        <f t="shared" si="0"/>
        <v>Eclogite</v>
      </c>
      <c r="E47" s="149" t="str">
        <f t="shared" si="1"/>
        <v>ECLG</v>
      </c>
      <c r="F47" s="151"/>
      <c r="H47" s="106"/>
      <c r="I47" s="110" t="str">
        <f t="shared" si="2"/>
        <v/>
      </c>
      <c r="J47" s="104" t="s">
        <v>1968</v>
      </c>
      <c r="K47" s="110" t="s">
        <v>1969</v>
      </c>
      <c r="L47" s="110" t="s">
        <v>1970</v>
      </c>
      <c r="M47" s="134" t="str">
        <f t="shared" si="3"/>
        <v/>
      </c>
      <c r="N47" s="110" t="s">
        <v>275</v>
      </c>
      <c r="O47" s="111" t="str">
        <f t="shared" si="4"/>
        <v/>
      </c>
      <c r="P47" s="239" t="s">
        <v>1971</v>
      </c>
    </row>
    <row r="48" spans="1:16" x14ac:dyDescent="0.2">
      <c r="A48" s="237" t="s">
        <v>1972</v>
      </c>
      <c r="B48" s="237" t="s">
        <v>1973</v>
      </c>
      <c r="C48" s="237"/>
      <c r="D48" s="149" t="str">
        <f t="shared" si="0"/>
        <v>Evaporite</v>
      </c>
      <c r="E48" s="149" t="str">
        <f t="shared" si="1"/>
        <v>EVAP</v>
      </c>
      <c r="F48" s="151"/>
      <c r="H48" s="106"/>
      <c r="I48" s="110" t="str">
        <f t="shared" si="2"/>
        <v/>
      </c>
      <c r="J48" s="104" t="s">
        <v>1974</v>
      </c>
      <c r="K48" s="110" t="s">
        <v>1975</v>
      </c>
      <c r="L48" s="110" t="s">
        <v>275</v>
      </c>
      <c r="M48" s="134" t="str">
        <f t="shared" si="3"/>
        <v>ash_tuff_lapillistone_and_lapilli_tuff</v>
      </c>
      <c r="N48" s="110" t="s">
        <v>1976</v>
      </c>
      <c r="O48" s="111" t="str">
        <f t="shared" si="4"/>
        <v>http://resource.geosciml.org/classifier/cgi/lithology/ash_tuff_lapillistone_and_lapilli_tuff</v>
      </c>
      <c r="P48" s="239" t="s">
        <v>1977</v>
      </c>
    </row>
    <row r="49" spans="1:16" x14ac:dyDescent="0.2">
      <c r="A49" s="237" t="s">
        <v>1978</v>
      </c>
      <c r="B49" s="237" t="s">
        <v>1979</v>
      </c>
      <c r="C49" s="237"/>
      <c r="D49" s="149" t="str">
        <f t="shared" si="0"/>
        <v>Fault-breccia</v>
      </c>
      <c r="E49" s="149" t="str">
        <f t="shared" si="1"/>
        <v>FTBR</v>
      </c>
      <c r="F49" s="151"/>
      <c r="H49" s="106"/>
      <c r="I49" s="110" t="str">
        <f t="shared" si="2"/>
        <v/>
      </c>
      <c r="J49" s="104" t="s">
        <v>1980</v>
      </c>
      <c r="K49" s="110" t="s">
        <v>1981</v>
      </c>
      <c r="L49" s="110" t="s">
        <v>275</v>
      </c>
      <c r="M49" s="134" t="str">
        <f t="shared" si="3"/>
        <v/>
      </c>
      <c r="N49" s="110" t="s">
        <v>275</v>
      </c>
      <c r="O49" s="111" t="str">
        <f t="shared" si="4"/>
        <v/>
      </c>
      <c r="P49" s="239" t="s">
        <v>1982</v>
      </c>
    </row>
    <row r="50" spans="1:16" x14ac:dyDescent="0.2">
      <c r="A50" s="237" t="s">
        <v>1983</v>
      </c>
      <c r="B50" s="237" t="s">
        <v>1984</v>
      </c>
      <c r="C50" s="237"/>
      <c r="D50" s="149" t="str">
        <f t="shared" si="0"/>
        <v>Fault-gouge</v>
      </c>
      <c r="E50" s="149" t="str">
        <f t="shared" si="1"/>
        <v>GOUG</v>
      </c>
      <c r="F50" s="151"/>
      <c r="H50" s="106"/>
      <c r="I50" s="110" t="str">
        <f t="shared" si="2"/>
        <v>FFV</v>
      </c>
      <c r="J50" s="104" t="s">
        <v>1985</v>
      </c>
      <c r="K50" s="110" t="s">
        <v>1986</v>
      </c>
      <c r="L50" s="110" t="s">
        <v>1987</v>
      </c>
      <c r="M50" s="134" t="str">
        <f t="shared" si="3"/>
        <v>acidic_igneous_rock</v>
      </c>
      <c r="N50" s="110" t="s">
        <v>1988</v>
      </c>
      <c r="O50" s="111" t="str">
        <f t="shared" si="4"/>
        <v>http://resource.geosciml.org/classifier/cgi/lithology/acidic_igneous_rock</v>
      </c>
      <c r="P50" s="239" t="s">
        <v>1989</v>
      </c>
    </row>
    <row r="51" spans="1:16" x14ac:dyDescent="0.2">
      <c r="A51" s="237" t="s">
        <v>1990</v>
      </c>
      <c r="B51" s="237" t="s">
        <v>1991</v>
      </c>
      <c r="C51" s="237" t="s">
        <v>1992</v>
      </c>
      <c r="D51" s="149" t="str">
        <f t="shared" si="0"/>
        <v>Feldspar porphyry</v>
      </c>
      <c r="E51" s="149" t="str">
        <f t="shared" si="1"/>
        <v>FSPO</v>
      </c>
      <c r="F51" s="151"/>
      <c r="H51" s="106"/>
      <c r="I51" s="110" t="str">
        <f t="shared" si="2"/>
        <v/>
      </c>
      <c r="J51" s="104" t="s">
        <v>1993</v>
      </c>
      <c r="K51" s="110" t="s">
        <v>1994</v>
      </c>
      <c r="L51" s="110" t="s">
        <v>275</v>
      </c>
      <c r="M51" s="134" t="str">
        <f t="shared" si="3"/>
        <v/>
      </c>
      <c r="N51" s="110" t="s">
        <v>275</v>
      </c>
      <c r="O51" s="111" t="str">
        <f t="shared" si="4"/>
        <v/>
      </c>
      <c r="P51" s="239" t="s">
        <v>1995</v>
      </c>
    </row>
    <row r="52" spans="1:16" x14ac:dyDescent="0.2">
      <c r="A52" s="237" t="s">
        <v>1996</v>
      </c>
      <c r="B52" s="237" t="s">
        <v>1997</v>
      </c>
      <c r="C52" s="237"/>
      <c r="D52" s="149" t="str">
        <f t="shared" si="0"/>
        <v>Feldspar porphyry</v>
      </c>
      <c r="E52" s="149" t="str">
        <f t="shared" si="1"/>
        <v>FSPO</v>
      </c>
      <c r="F52" s="151"/>
      <c r="H52" s="106"/>
      <c r="I52" s="110" t="str">
        <f t="shared" si="2"/>
        <v/>
      </c>
      <c r="J52" s="104" t="s">
        <v>1998</v>
      </c>
      <c r="K52" s="110" t="s">
        <v>1999</v>
      </c>
      <c r="L52" s="110" t="s">
        <v>2000</v>
      </c>
      <c r="M52" s="134" t="str">
        <f t="shared" si="3"/>
        <v/>
      </c>
      <c r="N52" s="110" t="s">
        <v>275</v>
      </c>
      <c r="O52" s="111" t="str">
        <f t="shared" si="4"/>
        <v/>
      </c>
      <c r="P52" s="239" t="s">
        <v>2001</v>
      </c>
    </row>
    <row r="53" spans="1:16" x14ac:dyDescent="0.2">
      <c r="A53" s="237" t="s">
        <v>2002</v>
      </c>
      <c r="B53" s="237" t="s">
        <v>2003</v>
      </c>
      <c r="C53" s="237" t="s">
        <v>2004</v>
      </c>
      <c r="D53" s="149" t="str">
        <f t="shared" si="0"/>
        <v>Felsite</v>
      </c>
      <c r="E53" s="149" t="str">
        <f t="shared" si="1"/>
        <v>FLST</v>
      </c>
      <c r="F53" s="151"/>
      <c r="H53" s="106"/>
      <c r="I53" s="110" t="str">
        <f t="shared" si="2"/>
        <v/>
      </c>
      <c r="J53" s="104" t="s">
        <v>2005</v>
      </c>
      <c r="K53" s="110" t="s">
        <v>2006</v>
      </c>
      <c r="L53" s="110" t="s">
        <v>2007</v>
      </c>
      <c r="M53" s="134" t="str">
        <f t="shared" si="3"/>
        <v>bauxite</v>
      </c>
      <c r="N53" s="110" t="s">
        <v>2008</v>
      </c>
      <c r="O53" s="111" t="str">
        <f t="shared" si="4"/>
        <v>http://resource.geosciml.org/classifier/cgi/lithology/bauxite</v>
      </c>
      <c r="P53" s="239" t="s">
        <v>2009</v>
      </c>
    </row>
    <row r="54" spans="1:16" x14ac:dyDescent="0.2">
      <c r="A54" s="237" t="s">
        <v>2010</v>
      </c>
      <c r="B54" s="237" t="s">
        <v>2011</v>
      </c>
      <c r="C54" s="237"/>
      <c r="D54" s="149" t="str">
        <f t="shared" si="0"/>
        <v>Felsic Schist</v>
      </c>
      <c r="E54" s="149" t="str">
        <f t="shared" si="1"/>
        <v>FLSC</v>
      </c>
      <c r="F54" s="151"/>
      <c r="H54" s="106"/>
      <c r="I54" s="110" t="str">
        <f t="shared" si="2"/>
        <v/>
      </c>
      <c r="J54" s="104" t="s">
        <v>2012</v>
      </c>
      <c r="K54" s="110" t="s">
        <v>2013</v>
      </c>
      <c r="L54" s="110" t="s">
        <v>275</v>
      </c>
      <c r="M54" s="134" t="str">
        <f t="shared" si="3"/>
        <v/>
      </c>
      <c r="N54" s="110" t="s">
        <v>275</v>
      </c>
      <c r="O54" s="111" t="str">
        <f t="shared" si="4"/>
        <v/>
      </c>
      <c r="P54" s="239" t="s">
        <v>2014</v>
      </c>
    </row>
    <row r="55" spans="1:16" x14ac:dyDescent="0.2">
      <c r="A55" s="237" t="s">
        <v>2015</v>
      </c>
      <c r="B55" s="237" t="s">
        <v>2016</v>
      </c>
      <c r="C55" s="237"/>
      <c r="D55" s="149" t="str">
        <f t="shared" si="0"/>
        <v>Felsic tuff</v>
      </c>
      <c r="E55" s="149" t="str">
        <f t="shared" si="1"/>
        <v>FLTF</v>
      </c>
      <c r="F55" s="151"/>
      <c r="H55" s="106"/>
      <c r="I55" s="110" t="str">
        <f t="shared" si="2"/>
        <v/>
      </c>
      <c r="J55" s="104" t="s">
        <v>2017</v>
      </c>
      <c r="K55" s="110" t="s">
        <v>2018</v>
      </c>
      <c r="L55" s="110" t="s">
        <v>2019</v>
      </c>
      <c r="M55" s="134" t="str">
        <f t="shared" si="3"/>
        <v/>
      </c>
      <c r="N55" s="110" t="s">
        <v>275</v>
      </c>
      <c r="O55" s="111" t="str">
        <f t="shared" si="4"/>
        <v/>
      </c>
      <c r="P55" s="239" t="s">
        <v>2020</v>
      </c>
    </row>
    <row r="56" spans="1:16" x14ac:dyDescent="0.2">
      <c r="A56" s="237" t="s">
        <v>2021</v>
      </c>
      <c r="B56" s="237" t="s">
        <v>2022</v>
      </c>
      <c r="C56" s="237"/>
      <c r="D56" s="149" t="str">
        <f t="shared" si="0"/>
        <v>Acid volcanic rock</v>
      </c>
      <c r="E56" s="149" t="str">
        <f t="shared" si="1"/>
        <v>AVOL</v>
      </c>
      <c r="F56" s="151"/>
      <c r="H56" s="106"/>
      <c r="I56" s="110" t="str">
        <f t="shared" si="2"/>
        <v>SIB</v>
      </c>
      <c r="J56" s="104" t="s">
        <v>2023</v>
      </c>
      <c r="K56" s="110" t="s">
        <v>2024</v>
      </c>
      <c r="L56" s="110" t="s">
        <v>2025</v>
      </c>
      <c r="M56" s="134" t="str">
        <f t="shared" si="3"/>
        <v/>
      </c>
      <c r="N56" s="110" t="s">
        <v>275</v>
      </c>
      <c r="O56" s="111" t="str">
        <f t="shared" si="4"/>
        <v/>
      </c>
      <c r="P56" s="239" t="s">
        <v>2026</v>
      </c>
    </row>
    <row r="57" spans="1:16" x14ac:dyDescent="0.2">
      <c r="A57" s="237" t="s">
        <v>2027</v>
      </c>
      <c r="B57" s="237" t="s">
        <v>2028</v>
      </c>
      <c r="C57" s="237"/>
      <c r="D57" s="149" t="str">
        <f t="shared" si="0"/>
        <v>Ferricrete</v>
      </c>
      <c r="E57" s="149" t="str">
        <f t="shared" si="1"/>
        <v>FECT</v>
      </c>
      <c r="F57" s="151"/>
      <c r="H57" s="106"/>
      <c r="I57" s="110" t="str">
        <f t="shared" si="2"/>
        <v/>
      </c>
      <c r="J57" s="104" t="s">
        <v>2029</v>
      </c>
      <c r="K57" s="110" t="s">
        <v>2030</v>
      </c>
      <c r="L57" s="110" t="s">
        <v>275</v>
      </c>
      <c r="M57" s="134" t="str">
        <f t="shared" si="3"/>
        <v>boundstone</v>
      </c>
      <c r="N57" s="110" t="s">
        <v>2031</v>
      </c>
      <c r="O57" s="111" t="str">
        <f t="shared" si="4"/>
        <v>http://resource.geosciml.org/classifier/cgi/lithology/boundstone</v>
      </c>
      <c r="P57" s="239" t="s">
        <v>2032</v>
      </c>
    </row>
    <row r="58" spans="1:16" x14ac:dyDescent="0.2">
      <c r="A58" s="237" t="s">
        <v>2033</v>
      </c>
      <c r="B58" s="237" t="s">
        <v>2034</v>
      </c>
      <c r="C58" s="237"/>
      <c r="D58" s="149" t="str">
        <f t="shared" si="0"/>
        <v>Biocarbonate</v>
      </c>
      <c r="E58" s="149" t="str">
        <f t="shared" si="1"/>
        <v>BCAR</v>
      </c>
      <c r="F58" s="151"/>
      <c r="H58" s="106"/>
      <c r="I58" s="110" t="str">
        <f t="shared" si="2"/>
        <v/>
      </c>
      <c r="J58" s="104" t="s">
        <v>2035</v>
      </c>
      <c r="K58" s="110" t="s">
        <v>2036</v>
      </c>
      <c r="L58" s="110" t="s">
        <v>2037</v>
      </c>
      <c r="M58" s="134" t="str">
        <f t="shared" si="3"/>
        <v/>
      </c>
      <c r="N58" s="110" t="s">
        <v>275</v>
      </c>
      <c r="O58" s="111" t="str">
        <f t="shared" si="4"/>
        <v/>
      </c>
      <c r="P58" s="239" t="s">
        <v>2038</v>
      </c>
    </row>
    <row r="59" spans="1:16" x14ac:dyDescent="0.2">
      <c r="A59" s="237" t="s">
        <v>2039</v>
      </c>
      <c r="B59" s="237" t="s">
        <v>2040</v>
      </c>
      <c r="C59" s="237"/>
      <c r="D59" s="149" t="str">
        <f t="shared" si="0"/>
        <v>Gabbro</v>
      </c>
      <c r="E59" s="149" t="str">
        <f t="shared" si="1"/>
        <v>GBBR</v>
      </c>
      <c r="F59" s="151"/>
      <c r="H59" s="106"/>
      <c r="I59" s="110" t="str">
        <f t="shared" si="2"/>
        <v/>
      </c>
      <c r="J59" s="104" t="s">
        <v>2041</v>
      </c>
      <c r="K59" s="110" t="s">
        <v>2042</v>
      </c>
      <c r="L59" s="110" t="s">
        <v>275</v>
      </c>
      <c r="M59" s="134" t="str">
        <f t="shared" si="3"/>
        <v>biogenic_silica_sedimentary_rock</v>
      </c>
      <c r="N59" s="110" t="s">
        <v>2043</v>
      </c>
      <c r="O59" s="111" t="str">
        <f t="shared" si="4"/>
        <v>http://resource.geosciml.org/classifier/cgi/lithology/biogenic_silica_sedimentary_rock</v>
      </c>
      <c r="P59" s="239" t="s">
        <v>2044</v>
      </c>
    </row>
    <row r="60" spans="1:16" x14ac:dyDescent="0.2">
      <c r="A60" s="237" t="s">
        <v>2045</v>
      </c>
      <c r="B60" s="237" t="s">
        <v>1653</v>
      </c>
      <c r="C60" s="237" t="s">
        <v>2046</v>
      </c>
      <c r="D60" s="149" t="str">
        <f t="shared" si="0"/>
        <v>Granodiorite</v>
      </c>
      <c r="E60" s="149" t="str">
        <f t="shared" si="1"/>
        <v>GRDI</v>
      </c>
      <c r="F60" s="151"/>
      <c r="H60" s="106"/>
      <c r="I60" s="110" t="str">
        <f t="shared" si="2"/>
        <v>SHB</v>
      </c>
      <c r="J60" s="104" t="s">
        <v>2047</v>
      </c>
      <c r="K60" s="110" t="s">
        <v>2048</v>
      </c>
      <c r="L60" s="110" t="s">
        <v>2049</v>
      </c>
      <c r="M60" s="134" t="str">
        <f t="shared" si="3"/>
        <v/>
      </c>
      <c r="N60" s="110" t="s">
        <v>275</v>
      </c>
      <c r="O60" s="111" t="str">
        <f t="shared" si="4"/>
        <v/>
      </c>
      <c r="P60" s="239" t="s">
        <v>2050</v>
      </c>
    </row>
    <row r="61" spans="1:16" x14ac:dyDescent="0.2">
      <c r="A61" s="237" t="s">
        <v>2051</v>
      </c>
      <c r="B61" s="237" t="s">
        <v>2052</v>
      </c>
      <c r="C61" s="237"/>
      <c r="D61" s="149" t="str">
        <f t="shared" si="0"/>
        <v>Garnet Gneiss</v>
      </c>
      <c r="E61" s="149" t="str">
        <f t="shared" si="1"/>
        <v>GTGN</v>
      </c>
      <c r="F61" s="151"/>
      <c r="H61" s="106"/>
      <c r="I61" s="110" t="str">
        <f t="shared" si="2"/>
        <v/>
      </c>
      <c r="J61" s="104" t="s">
        <v>2053</v>
      </c>
      <c r="K61" s="110" t="s">
        <v>2054</v>
      </c>
      <c r="L61" s="110" t="s">
        <v>2055</v>
      </c>
      <c r="M61" s="134" t="str">
        <f t="shared" si="3"/>
        <v>boulder_gravel_size_sediment</v>
      </c>
      <c r="N61" s="110" t="s">
        <v>2056</v>
      </c>
      <c r="O61" s="111" t="str">
        <f t="shared" si="4"/>
        <v>http://resource.geosciml.org/classifier/cgi/lithology/boulder_gravel_size_sediment</v>
      </c>
      <c r="P61" s="239" t="s">
        <v>2057</v>
      </c>
    </row>
    <row r="62" spans="1:16" x14ac:dyDescent="0.2">
      <c r="A62" s="237" t="s">
        <v>2058</v>
      </c>
      <c r="B62" s="237" t="s">
        <v>2059</v>
      </c>
      <c r="C62" s="237" t="s">
        <v>2060</v>
      </c>
      <c r="D62" s="149" t="str">
        <f t="shared" si="0"/>
        <v>Gneiss</v>
      </c>
      <c r="E62" s="149" t="str">
        <f t="shared" si="1"/>
        <v>GNSS</v>
      </c>
      <c r="F62" s="151"/>
      <c r="H62" s="106"/>
      <c r="I62" s="110" t="str">
        <f t="shared" si="2"/>
        <v>TAS</v>
      </c>
      <c r="J62" s="104" t="s">
        <v>2061</v>
      </c>
      <c r="K62" s="110" t="s">
        <v>2062</v>
      </c>
      <c r="L62" s="110" t="s">
        <v>2063</v>
      </c>
      <c r="M62" s="134" t="str">
        <f t="shared" si="3"/>
        <v/>
      </c>
      <c r="N62" s="110" t="s">
        <v>275</v>
      </c>
      <c r="O62" s="111" t="str">
        <f t="shared" si="4"/>
        <v/>
      </c>
      <c r="P62" s="239" t="s">
        <v>2064</v>
      </c>
    </row>
    <row r="63" spans="1:16" x14ac:dyDescent="0.2">
      <c r="A63" s="237" t="s">
        <v>2065</v>
      </c>
      <c r="B63" s="237" t="s">
        <v>2066</v>
      </c>
      <c r="C63" s="237"/>
      <c r="D63" s="149" t="str">
        <f t="shared" si="0"/>
        <v>Gossan</v>
      </c>
      <c r="E63" s="149" t="str">
        <f t="shared" si="1"/>
        <v>GOSS</v>
      </c>
      <c r="F63" s="151"/>
      <c r="H63" s="106"/>
      <c r="I63" s="110" t="str">
        <f t="shared" si="2"/>
        <v/>
      </c>
      <c r="J63" s="104" t="s">
        <v>2067</v>
      </c>
      <c r="K63" s="110" t="s">
        <v>2068</v>
      </c>
      <c r="L63" s="110" t="s">
        <v>275</v>
      </c>
      <c r="M63" s="134" t="str">
        <f t="shared" si="3"/>
        <v/>
      </c>
      <c r="N63" s="110" t="s">
        <v>275</v>
      </c>
      <c r="O63" s="111" t="str">
        <f t="shared" si="4"/>
        <v/>
      </c>
      <c r="P63" s="239" t="s">
        <v>2069</v>
      </c>
    </row>
    <row r="64" spans="1:16" x14ac:dyDescent="0.2">
      <c r="A64" s="237" t="s">
        <v>2070</v>
      </c>
      <c r="B64" s="237" t="s">
        <v>2071</v>
      </c>
      <c r="C64" s="237"/>
      <c r="D64" s="149" t="str">
        <f t="shared" si="0"/>
        <v>Grainstone</v>
      </c>
      <c r="E64" s="149" t="str">
        <f t="shared" si="1"/>
        <v>GSTN</v>
      </c>
      <c r="F64" s="150"/>
      <c r="H64" s="106"/>
      <c r="I64" s="110" t="str">
        <f t="shared" si="2"/>
        <v/>
      </c>
      <c r="J64" s="104" t="s">
        <v>2072</v>
      </c>
      <c r="K64" s="110" t="s">
        <v>2073</v>
      </c>
      <c r="L64" s="110" t="s">
        <v>275</v>
      </c>
      <c r="M64" s="134" t="str">
        <f t="shared" si="3"/>
        <v/>
      </c>
      <c r="N64" s="110" t="s">
        <v>275</v>
      </c>
      <c r="O64" s="111" t="str">
        <f t="shared" si="4"/>
        <v/>
      </c>
      <c r="P64" s="239" t="s">
        <v>2074</v>
      </c>
    </row>
    <row r="65" spans="1:16" x14ac:dyDescent="0.2">
      <c r="A65" s="237" t="s">
        <v>2075</v>
      </c>
      <c r="B65" s="237" t="s">
        <v>2076</v>
      </c>
      <c r="C65" s="237" t="s">
        <v>2077</v>
      </c>
      <c r="D65" s="149" t="str">
        <f t="shared" si="0"/>
        <v>Granite</v>
      </c>
      <c r="E65" s="149" t="str">
        <f t="shared" si="1"/>
        <v>GRNT</v>
      </c>
      <c r="F65" s="151"/>
      <c r="H65" s="106"/>
      <c r="I65" s="110" t="str">
        <f t="shared" si="2"/>
        <v/>
      </c>
      <c r="J65" s="104" t="s">
        <v>2078</v>
      </c>
      <c r="K65" s="110" t="s">
        <v>2079</v>
      </c>
      <c r="L65" s="110" t="s">
        <v>275</v>
      </c>
      <c r="M65" s="134" t="str">
        <f t="shared" si="3"/>
        <v>boninite</v>
      </c>
      <c r="N65" s="110" t="s">
        <v>2080</v>
      </c>
      <c r="O65" s="111" t="str">
        <f t="shared" si="4"/>
        <v>http://resource.geosciml.org/classifier/cgi/lithology/boninite</v>
      </c>
      <c r="P65" s="239" t="s">
        <v>2081</v>
      </c>
    </row>
    <row r="66" spans="1:16" x14ac:dyDescent="0.2">
      <c r="A66" s="237" t="s">
        <v>2082</v>
      </c>
      <c r="B66" s="237" t="s">
        <v>2083</v>
      </c>
      <c r="C66" s="237"/>
      <c r="D66" s="149" t="str">
        <f t="shared" si="0"/>
        <v>Granitic gneiss</v>
      </c>
      <c r="E66" s="149" t="str">
        <f t="shared" si="1"/>
        <v>GRGN</v>
      </c>
      <c r="F66" s="151"/>
      <c r="H66" s="106"/>
      <c r="I66" s="110" t="str">
        <f t="shared" si="2"/>
        <v/>
      </c>
      <c r="J66" s="104" t="s">
        <v>2084</v>
      </c>
      <c r="K66" s="110" t="s">
        <v>2085</v>
      </c>
      <c r="L66" s="110" t="s">
        <v>2086</v>
      </c>
      <c r="M66" s="134" t="str">
        <f t="shared" si="3"/>
        <v>breccia</v>
      </c>
      <c r="N66" s="110" t="s">
        <v>2087</v>
      </c>
      <c r="O66" s="111" t="str">
        <f t="shared" si="4"/>
        <v>http://resource.geosciml.org/classifier/cgi/lithology/breccia</v>
      </c>
      <c r="P66" s="239" t="s">
        <v>2088</v>
      </c>
    </row>
    <row r="67" spans="1:16" x14ac:dyDescent="0.2">
      <c r="A67" s="237" t="s">
        <v>2089</v>
      </c>
      <c r="B67" s="237" t="s">
        <v>2090</v>
      </c>
      <c r="C67" s="237"/>
      <c r="D67" s="149" t="str">
        <f t="shared" si="0"/>
        <v>Graphitic Phyllite</v>
      </c>
      <c r="E67" s="149" t="str">
        <f t="shared" si="1"/>
        <v>GHPH</v>
      </c>
      <c r="F67" s="151"/>
      <c r="H67" s="106"/>
      <c r="I67" s="110" t="str">
        <f t="shared" si="2"/>
        <v/>
      </c>
      <c r="J67" s="104" t="s">
        <v>2091</v>
      </c>
      <c r="K67" s="110" t="s">
        <v>2092</v>
      </c>
      <c r="L67" s="110" t="s">
        <v>2093</v>
      </c>
      <c r="M67" s="134" t="str">
        <f t="shared" si="3"/>
        <v/>
      </c>
      <c r="N67" s="110" t="s">
        <v>275</v>
      </c>
      <c r="O67" s="111" t="str">
        <f t="shared" si="4"/>
        <v/>
      </c>
      <c r="P67" s="239" t="s">
        <v>2094</v>
      </c>
    </row>
    <row r="68" spans="1:16" x14ac:dyDescent="0.2">
      <c r="A68" s="237" t="s">
        <v>2095</v>
      </c>
      <c r="B68" s="237" t="s">
        <v>2096</v>
      </c>
      <c r="C68" s="237"/>
      <c r="D68" s="149" t="str">
        <f t="shared" si="0"/>
        <v>Graphitic schist</v>
      </c>
      <c r="E68" s="149" t="str">
        <f t="shared" si="1"/>
        <v>GHSC</v>
      </c>
      <c r="F68" s="151"/>
      <c r="H68" s="106"/>
      <c r="I68" s="110" t="str">
        <f t="shared" si="2"/>
        <v>UKB</v>
      </c>
      <c r="J68" s="104" t="s">
        <v>2097</v>
      </c>
      <c r="K68" s="110" t="s">
        <v>2098</v>
      </c>
      <c r="L68" s="110" t="s">
        <v>2099</v>
      </c>
      <c r="M68" s="134" t="str">
        <f t="shared" si="3"/>
        <v/>
      </c>
      <c r="N68" s="110" t="s">
        <v>275</v>
      </c>
      <c r="O68" s="111" t="str">
        <f t="shared" si="4"/>
        <v/>
      </c>
      <c r="P68" s="239" t="s">
        <v>2100</v>
      </c>
    </row>
    <row r="69" spans="1:16" x14ac:dyDescent="0.2">
      <c r="A69" s="237" t="s">
        <v>2101</v>
      </c>
      <c r="B69" s="237" t="s">
        <v>2102</v>
      </c>
      <c r="C69" s="237"/>
      <c r="D69" s="149" t="str">
        <f t="shared" si="0"/>
        <v>Graphitic Shale</v>
      </c>
      <c r="E69" s="149" t="str">
        <f t="shared" si="1"/>
        <v>GHSH</v>
      </c>
      <c r="F69" s="151"/>
      <c r="H69" s="106"/>
      <c r="I69" s="110" t="str">
        <f t="shared" si="2"/>
        <v>MBA</v>
      </c>
      <c r="J69" s="104" t="s">
        <v>2103</v>
      </c>
      <c r="K69" s="110" t="s">
        <v>1853</v>
      </c>
      <c r="L69" s="110" t="s">
        <v>275</v>
      </c>
      <c r="M69" s="134" t="str">
        <f t="shared" si="3"/>
        <v>basalt</v>
      </c>
      <c r="N69" s="110" t="s">
        <v>2104</v>
      </c>
      <c r="O69" s="111" t="str">
        <f t="shared" si="4"/>
        <v>http://resource.geosciml.org/classifier/cgi/lithology/basalt</v>
      </c>
      <c r="P69" s="239" t="s">
        <v>2105</v>
      </c>
    </row>
    <row r="70" spans="1:16" x14ac:dyDescent="0.2">
      <c r="A70" s="237" t="s">
        <v>2106</v>
      </c>
      <c r="B70" s="237" t="s">
        <v>2107</v>
      </c>
      <c r="C70" s="237" t="s">
        <v>2108</v>
      </c>
      <c r="D70" s="149" t="str">
        <f t="shared" si="0"/>
        <v>Greywacke</v>
      </c>
      <c r="E70" s="149" t="str">
        <f t="shared" si="1"/>
        <v>GYWK</v>
      </c>
      <c r="F70" s="151"/>
      <c r="H70" s="106"/>
      <c r="I70" s="110" t="str">
        <f t="shared" si="2"/>
        <v/>
      </c>
      <c r="J70" s="104" t="s">
        <v>2109</v>
      </c>
      <c r="K70" s="110" t="s">
        <v>2110</v>
      </c>
      <c r="L70" s="110" t="s">
        <v>275</v>
      </c>
      <c r="M70" s="134" t="str">
        <f t="shared" si="3"/>
        <v>basanitic_foidite</v>
      </c>
      <c r="N70" s="110" t="s">
        <v>2111</v>
      </c>
      <c r="O70" s="111" t="str">
        <f t="shared" si="4"/>
        <v>http://resource.geosciml.org/classifier/cgi/lithology/basanitic_foidite</v>
      </c>
      <c r="P70" s="239" t="s">
        <v>2112</v>
      </c>
    </row>
    <row r="71" spans="1:16" x14ac:dyDescent="0.2">
      <c r="A71" s="237" t="s">
        <v>2113</v>
      </c>
      <c r="B71" s="237" t="s">
        <v>2114</v>
      </c>
      <c r="C71" s="237" t="s">
        <v>2108</v>
      </c>
      <c r="D71" s="149" t="str">
        <f t="shared" si="0"/>
        <v>Greywacke</v>
      </c>
      <c r="E71" s="149" t="str">
        <f t="shared" si="1"/>
        <v>GYWK</v>
      </c>
      <c r="F71" s="151"/>
      <c r="H71" s="106"/>
      <c r="I71" s="110" t="str">
        <f t="shared" si="2"/>
        <v/>
      </c>
      <c r="J71" s="104" t="s">
        <v>2115</v>
      </c>
      <c r="K71" s="110" t="s">
        <v>2116</v>
      </c>
      <c r="L71" s="110" t="s">
        <v>2117</v>
      </c>
      <c r="M71" s="134" t="str">
        <f t="shared" si="3"/>
        <v>basanite</v>
      </c>
      <c r="N71" s="110" t="s">
        <v>2118</v>
      </c>
      <c r="O71" s="111" t="str">
        <f t="shared" si="4"/>
        <v>http://resource.geosciml.org/classifier/cgi/lithology/basanite</v>
      </c>
      <c r="P71" s="239" t="s">
        <v>2119</v>
      </c>
    </row>
    <row r="72" spans="1:16" x14ac:dyDescent="0.2">
      <c r="A72" s="237" t="s">
        <v>2120</v>
      </c>
      <c r="B72" s="237" t="s">
        <v>2121</v>
      </c>
      <c r="C72" s="237" t="s">
        <v>2122</v>
      </c>
      <c r="D72" s="149" t="str">
        <f t="shared" si="0"/>
        <v>Gypsum-stone</v>
      </c>
      <c r="E72" s="149" t="str">
        <f t="shared" si="1"/>
        <v>GYST</v>
      </c>
      <c r="F72" s="151"/>
      <c r="H72" s="106"/>
      <c r="I72" s="110" t="str">
        <f t="shared" si="2"/>
        <v/>
      </c>
      <c r="J72" s="104" t="s">
        <v>2123</v>
      </c>
      <c r="K72" s="110" t="s">
        <v>2124</v>
      </c>
      <c r="L72" s="110" t="s">
        <v>2125</v>
      </c>
      <c r="M72" s="134" t="str">
        <f t="shared" si="3"/>
        <v/>
      </c>
      <c r="N72" s="110" t="s">
        <v>275</v>
      </c>
      <c r="O72" s="111" t="str">
        <f t="shared" si="4"/>
        <v/>
      </c>
      <c r="P72" s="239" t="s">
        <v>2126</v>
      </c>
    </row>
    <row r="73" spans="1:16" x14ac:dyDescent="0.2">
      <c r="A73" s="237" t="s">
        <v>2127</v>
      </c>
      <c r="B73" s="237" t="s">
        <v>2128</v>
      </c>
      <c r="C73" s="237" t="s">
        <v>2129</v>
      </c>
      <c r="D73" s="149" t="str">
        <f t="shared" ref="D73:D136" si="5">IFERROR(IFERROR(INDEX(K:K,MATCH(A73,K:K,0),1),IFERROR(INDEX(K:L,MATCH("*'"&amp;A73&amp;"'*",L:L,0),1),INDEX(K:K,MATCH("*'"&amp;A73&amp;"'*",K:K,0),1))),IFERROR(INDEX(K:K,MATCH(C73,K:K,0),1),IFERROR(INDEX(K:L,MATCH("*'"&amp;C73&amp;"'*",L:L,0),1),INDEX(K:K,MATCH("*'"&amp;C73&amp;"'*",K:K,0),1))))</f>
        <v>Hornblende-peridotite</v>
      </c>
      <c r="E73" s="149" t="str">
        <f t="shared" ref="E73:E136" si="6">IFERROR(IFERROR(INDEX(J:K,MATCH(D73,K:K,0),1),IFERROR(INDEX(J:L,MATCH("*'"&amp;A73&amp;"'*",L:L,0),1),INDEX(J:K,MATCH("*'"&amp;A73&amp;"'*",K:K,0),1))),IFERROR(INDEX(J:K,MATCH(D73,K:K,0),1),IFERROR(INDEX(J:L,MATCH("*'"&amp;C73&amp;"'*",L:L,0),1),INDEX(J:K,MATCH("*'"&amp;C73&amp;"'*",K:K,0),1))))</f>
        <v>HBPD</v>
      </c>
      <c r="F73" s="151"/>
      <c r="H73" s="106"/>
      <c r="I73" s="110" t="str">
        <f t="shared" ref="I73:I136" si="7">IFERROR((INDEX(A:E,MATCH($J73,E:E,0),2)),"")</f>
        <v>MMT</v>
      </c>
      <c r="J73" s="104" t="s">
        <v>2130</v>
      </c>
      <c r="K73" s="110" t="s">
        <v>2131</v>
      </c>
      <c r="L73" s="110" t="s">
        <v>2132</v>
      </c>
      <c r="M73" s="134" t="str">
        <f t="shared" ref="M73:M136" si="8">IF(N73="","",HYPERLINK(O73,N73))</f>
        <v/>
      </c>
      <c r="N73" s="110" t="s">
        <v>275</v>
      </c>
      <c r="O73" s="111" t="str">
        <f t="shared" si="4"/>
        <v/>
      </c>
      <c r="P73" s="239" t="s">
        <v>2133</v>
      </c>
    </row>
    <row r="74" spans="1:16" x14ac:dyDescent="0.2">
      <c r="A74" s="237" t="s">
        <v>2134</v>
      </c>
      <c r="B74" s="237" t="s">
        <v>2135</v>
      </c>
      <c r="C74" s="237" t="s">
        <v>2136</v>
      </c>
      <c r="D74" s="149" t="str">
        <f t="shared" si="5"/>
        <v>Hornblende-pyroxenite</v>
      </c>
      <c r="E74" s="149" t="str">
        <f t="shared" si="6"/>
        <v>HBPY</v>
      </c>
      <c r="F74" s="151"/>
      <c r="H74" s="106"/>
      <c r="I74" s="110" t="str">
        <f t="shared" si="7"/>
        <v/>
      </c>
      <c r="J74" s="104" t="s">
        <v>2137</v>
      </c>
      <c r="K74" s="110" t="s">
        <v>2138</v>
      </c>
      <c r="L74" s="110" t="s">
        <v>2139</v>
      </c>
      <c r="M74" s="134" t="str">
        <f t="shared" si="8"/>
        <v>bituminous_coal</v>
      </c>
      <c r="N74" s="110" t="s">
        <v>2140</v>
      </c>
      <c r="O74" s="111" t="str">
        <f t="shared" si="4"/>
        <v>http://resource.geosciml.org/classifier/cgi/lithology/bituminous_coal</v>
      </c>
      <c r="P74" s="239" t="s">
        <v>2141</v>
      </c>
    </row>
    <row r="75" spans="1:16" x14ac:dyDescent="0.2">
      <c r="A75" s="237" t="s">
        <v>2142</v>
      </c>
      <c r="B75" s="237" t="s">
        <v>2143</v>
      </c>
      <c r="C75" s="237"/>
      <c r="D75" s="149" t="str">
        <f t="shared" si="5"/>
        <v>Picritic-rock</v>
      </c>
      <c r="E75" s="149" t="str">
        <f t="shared" si="6"/>
        <v>PCTR</v>
      </c>
      <c r="F75" s="151"/>
      <c r="H75" s="106"/>
      <c r="I75" s="110" t="str">
        <f t="shared" si="7"/>
        <v/>
      </c>
      <c r="J75" s="104" t="s">
        <v>2144</v>
      </c>
      <c r="K75" s="110" t="s">
        <v>2145</v>
      </c>
      <c r="L75" s="110" t="s">
        <v>2146</v>
      </c>
      <c r="M75" s="134" t="str">
        <f t="shared" si="8"/>
        <v/>
      </c>
      <c r="N75" s="110" t="s">
        <v>275</v>
      </c>
      <c r="O75" s="111" t="str">
        <f t="shared" si="4"/>
        <v/>
      </c>
      <c r="P75" s="239" t="s">
        <v>2147</v>
      </c>
    </row>
    <row r="76" spans="1:16" x14ac:dyDescent="0.2">
      <c r="A76" s="237" t="s">
        <v>2148</v>
      </c>
      <c r="B76" s="237" t="s">
        <v>2149</v>
      </c>
      <c r="C76" s="237"/>
      <c r="D76" s="149" t="str">
        <f t="shared" si="5"/>
        <v>Hornblende-gabbro</v>
      </c>
      <c r="E76" s="149" t="str">
        <f t="shared" si="6"/>
        <v>HBGB</v>
      </c>
      <c r="F76" s="151"/>
      <c r="H76" s="106"/>
      <c r="I76" s="110" t="str">
        <f t="shared" si="7"/>
        <v/>
      </c>
      <c r="J76" s="104" t="s">
        <v>2150</v>
      </c>
      <c r="K76" s="110" t="s">
        <v>2151</v>
      </c>
      <c r="L76" s="110" t="s">
        <v>2152</v>
      </c>
      <c r="M76" s="134" t="str">
        <f t="shared" si="8"/>
        <v/>
      </c>
      <c r="N76" s="110" t="s">
        <v>275</v>
      </c>
      <c r="O76" s="111" t="str">
        <f t="shared" si="4"/>
        <v/>
      </c>
      <c r="P76" s="239" t="s">
        <v>2153</v>
      </c>
    </row>
    <row r="77" spans="1:16" x14ac:dyDescent="0.2">
      <c r="A77" s="237" t="s">
        <v>2154</v>
      </c>
      <c r="B77" s="237" t="s">
        <v>2155</v>
      </c>
      <c r="C77" s="237"/>
      <c r="D77" s="149" t="str">
        <f t="shared" si="5"/>
        <v>Hornfels</v>
      </c>
      <c r="E77" s="149" t="str">
        <f t="shared" si="6"/>
        <v>HFLS</v>
      </c>
      <c r="F77" s="151"/>
      <c r="H77" s="106"/>
      <c r="I77" s="110" t="str">
        <f t="shared" si="7"/>
        <v/>
      </c>
      <c r="J77" s="104" t="s">
        <v>2156</v>
      </c>
      <c r="K77" s="110" t="s">
        <v>2157</v>
      </c>
      <c r="L77" s="110" t="s">
        <v>2158</v>
      </c>
      <c r="M77" s="134" t="str">
        <f t="shared" si="8"/>
        <v/>
      </c>
      <c r="N77" s="110" t="s">
        <v>275</v>
      </c>
      <c r="O77" s="111" t="str">
        <f t="shared" si="4"/>
        <v/>
      </c>
      <c r="P77" s="239" t="s">
        <v>2159</v>
      </c>
    </row>
    <row r="78" spans="1:16" x14ac:dyDescent="0.2">
      <c r="A78" s="237" t="s">
        <v>2160</v>
      </c>
      <c r="B78" s="237" t="s">
        <v>2161</v>
      </c>
      <c r="C78" s="237"/>
      <c r="D78" s="149" t="str">
        <f t="shared" si="5"/>
        <v>Hydrothermal breccia</v>
      </c>
      <c r="E78" s="149" t="str">
        <f t="shared" si="6"/>
        <v>HYDR</v>
      </c>
      <c r="F78" s="151"/>
      <c r="H78" s="106"/>
      <c r="I78" s="110" t="str">
        <f t="shared" si="7"/>
        <v/>
      </c>
      <c r="J78" s="104" t="s">
        <v>2162</v>
      </c>
      <c r="K78" s="110" t="s">
        <v>2163</v>
      </c>
      <c r="L78" s="110" t="s">
        <v>275</v>
      </c>
      <c r="M78" s="134" t="str">
        <f t="shared" si="8"/>
        <v/>
      </c>
      <c r="N78" s="110" t="s">
        <v>275</v>
      </c>
      <c r="O78" s="111" t="str">
        <f t="shared" si="4"/>
        <v/>
      </c>
      <c r="P78" s="239" t="s">
        <v>2164</v>
      </c>
    </row>
    <row r="79" spans="1:16" x14ac:dyDescent="0.2">
      <c r="A79" s="237" t="s">
        <v>2165</v>
      </c>
      <c r="B79" s="237" t="s">
        <v>2166</v>
      </c>
      <c r="C79" s="237" t="s">
        <v>2167</v>
      </c>
      <c r="D79" s="149" t="str">
        <f t="shared" si="5"/>
        <v>Intermediate volcanic rock</v>
      </c>
      <c r="E79" s="149" t="str">
        <f t="shared" si="6"/>
        <v>IVLR</v>
      </c>
      <c r="F79" s="151"/>
      <c r="H79" s="106"/>
      <c r="I79" s="110" t="str">
        <f t="shared" si="7"/>
        <v>SCA</v>
      </c>
      <c r="J79" s="104" t="s">
        <v>2168</v>
      </c>
      <c r="K79" s="110" t="s">
        <v>2169</v>
      </c>
      <c r="L79" s="110" t="s">
        <v>2170</v>
      </c>
      <c r="M79" s="134" t="str">
        <f t="shared" si="8"/>
        <v/>
      </c>
      <c r="N79" s="110" t="s">
        <v>275</v>
      </c>
      <c r="O79" s="111" t="str">
        <f t="shared" si="4"/>
        <v/>
      </c>
      <c r="P79" s="239" t="s">
        <v>2171</v>
      </c>
    </row>
    <row r="80" spans="1:16" x14ac:dyDescent="0.2">
      <c r="A80" s="237" t="s">
        <v>2172</v>
      </c>
      <c r="B80" s="237" t="s">
        <v>2173</v>
      </c>
      <c r="C80" s="237" t="s">
        <v>2174</v>
      </c>
      <c r="D80" s="149" t="str">
        <f t="shared" si="5"/>
        <v>Porphyritic Dacite</v>
      </c>
      <c r="E80" s="149" t="str">
        <f t="shared" si="6"/>
        <v>PORD</v>
      </c>
      <c r="F80" s="151"/>
      <c r="H80" s="106"/>
      <c r="I80" s="110" t="str">
        <f t="shared" si="7"/>
        <v/>
      </c>
      <c r="J80" s="104" t="s">
        <v>2175</v>
      </c>
      <c r="K80" s="110" t="s">
        <v>2176</v>
      </c>
      <c r="L80" s="110" t="s">
        <v>275</v>
      </c>
      <c r="M80" s="134" t="str">
        <f t="shared" si="8"/>
        <v/>
      </c>
      <c r="N80" s="110" t="s">
        <v>275</v>
      </c>
      <c r="O80" s="111" t="str">
        <f t="shared" si="4"/>
        <v/>
      </c>
      <c r="P80" s="239" t="s">
        <v>2177</v>
      </c>
    </row>
    <row r="81" spans="1:16" x14ac:dyDescent="0.2">
      <c r="A81" s="237" t="s">
        <v>2178</v>
      </c>
      <c r="B81" s="237" t="s">
        <v>2179</v>
      </c>
      <c r="C81" s="237" t="s">
        <v>2180</v>
      </c>
      <c r="D81" s="149" t="str">
        <f t="shared" si="5"/>
        <v>Dacitic tuff</v>
      </c>
      <c r="E81" s="149" t="str">
        <f t="shared" si="6"/>
        <v>DATF</v>
      </c>
      <c r="F81" s="151"/>
      <c r="H81" s="106"/>
      <c r="I81" s="110" t="str">
        <f t="shared" si="7"/>
        <v/>
      </c>
      <c r="J81" s="104" t="s">
        <v>2181</v>
      </c>
      <c r="K81" s="110" t="s">
        <v>2182</v>
      </c>
      <c r="L81" s="110" t="s">
        <v>2183</v>
      </c>
      <c r="M81" s="134" t="str">
        <f t="shared" si="8"/>
        <v/>
      </c>
      <c r="N81" s="110" t="s">
        <v>275</v>
      </c>
      <c r="O81" s="111" t="str">
        <f t="shared" si="4"/>
        <v/>
      </c>
      <c r="P81" s="239" t="s">
        <v>2184</v>
      </c>
    </row>
    <row r="82" spans="1:16" x14ac:dyDescent="0.2">
      <c r="A82" s="237" t="s">
        <v>2185</v>
      </c>
      <c r="B82" s="237" t="s">
        <v>2186</v>
      </c>
      <c r="C82" s="237"/>
      <c r="D82" s="149" t="str">
        <f t="shared" si="5"/>
        <v>Porphyritic Dacite</v>
      </c>
      <c r="E82" s="149" t="str">
        <f t="shared" si="6"/>
        <v>PORD</v>
      </c>
      <c r="F82" s="151"/>
      <c r="H82" s="106"/>
      <c r="I82" s="110" t="str">
        <f t="shared" si="7"/>
        <v>CCC</v>
      </c>
      <c r="J82" s="104" t="s">
        <v>2187</v>
      </c>
      <c r="K82" s="110" t="s">
        <v>1881</v>
      </c>
      <c r="L82" s="110" t="s">
        <v>2188</v>
      </c>
      <c r="M82" s="134" t="str">
        <f t="shared" si="8"/>
        <v/>
      </c>
      <c r="N82" s="110" t="s">
        <v>275</v>
      </c>
      <c r="O82" s="111" t="str">
        <f t="shared" si="4"/>
        <v/>
      </c>
      <c r="P82" s="239" t="s">
        <v>2189</v>
      </c>
    </row>
    <row r="83" spans="1:16" ht="30" x14ac:dyDescent="0.2">
      <c r="A83" s="237" t="s">
        <v>2190</v>
      </c>
      <c r="B83" s="237" t="s">
        <v>2191</v>
      </c>
      <c r="C83" s="237"/>
      <c r="D83" s="149" t="str">
        <f t="shared" si="5"/>
        <v>Intermediate Schist</v>
      </c>
      <c r="E83" s="149" t="str">
        <f t="shared" si="6"/>
        <v>INSC</v>
      </c>
      <c r="F83" s="151"/>
      <c r="H83" s="106"/>
      <c r="I83" s="110" t="str">
        <f t="shared" si="7"/>
        <v/>
      </c>
      <c r="J83" s="104" t="s">
        <v>2192</v>
      </c>
      <c r="K83" s="110" t="s">
        <v>2193</v>
      </c>
      <c r="L83" s="112" t="s">
        <v>2194</v>
      </c>
      <c r="M83" s="134" t="str">
        <f t="shared" si="8"/>
        <v/>
      </c>
      <c r="N83" s="110" t="s">
        <v>275</v>
      </c>
      <c r="O83" s="111" t="str">
        <f t="shared" si="4"/>
        <v/>
      </c>
      <c r="P83" s="239" t="s">
        <v>2195</v>
      </c>
    </row>
    <row r="84" spans="1:16" x14ac:dyDescent="0.2">
      <c r="A84" s="237" t="s">
        <v>2180</v>
      </c>
      <c r="B84" s="237" t="s">
        <v>2196</v>
      </c>
      <c r="C84" s="237"/>
      <c r="D84" s="149" t="str">
        <f t="shared" si="5"/>
        <v>Dacitic tuff</v>
      </c>
      <c r="E84" s="149" t="str">
        <f t="shared" si="6"/>
        <v>DATF</v>
      </c>
      <c r="F84" s="151"/>
      <c r="H84" s="106"/>
      <c r="I84" s="110" t="str">
        <f t="shared" si="7"/>
        <v/>
      </c>
      <c r="J84" s="104" t="s">
        <v>2197</v>
      </c>
      <c r="K84" s="110" t="s">
        <v>2198</v>
      </c>
      <c r="L84" s="110" t="s">
        <v>2199</v>
      </c>
      <c r="M84" s="134" t="str">
        <f t="shared" si="8"/>
        <v/>
      </c>
      <c r="N84" s="110" t="s">
        <v>275</v>
      </c>
      <c r="O84" s="111" t="str">
        <f t="shared" ref="O84:O116" si="9">IF(N84="","","http://resource.geosciml.org/classifier/cgi/lithology/"&amp;N84)</f>
        <v/>
      </c>
      <c r="P84" s="239" t="s">
        <v>2200</v>
      </c>
    </row>
    <row r="85" spans="1:16" x14ac:dyDescent="0.2">
      <c r="A85" s="237" t="s">
        <v>2201</v>
      </c>
      <c r="B85" s="237" t="s">
        <v>2202</v>
      </c>
      <c r="C85" s="237"/>
      <c r="D85" s="149" t="str">
        <f t="shared" si="5"/>
        <v>Intermediate volcanic rock</v>
      </c>
      <c r="E85" s="149" t="str">
        <f t="shared" si="6"/>
        <v>IVLR</v>
      </c>
      <c r="F85" s="151"/>
      <c r="H85" s="106"/>
      <c r="I85" s="110" t="str">
        <f t="shared" si="7"/>
        <v/>
      </c>
      <c r="J85" s="104" t="s">
        <v>2203</v>
      </c>
      <c r="K85" s="110" t="s">
        <v>2204</v>
      </c>
      <c r="L85" s="110" t="s">
        <v>2205</v>
      </c>
      <c r="M85" s="134" t="str">
        <f t="shared" si="8"/>
        <v/>
      </c>
      <c r="N85" s="110" t="s">
        <v>275</v>
      </c>
      <c r="O85" s="111" t="str">
        <f t="shared" si="9"/>
        <v/>
      </c>
      <c r="P85" s="239" t="s">
        <v>2206</v>
      </c>
    </row>
    <row r="86" spans="1:16" x14ac:dyDescent="0.2">
      <c r="A86" s="237" t="s">
        <v>2207</v>
      </c>
      <c r="B86" s="237" t="s">
        <v>2208</v>
      </c>
      <c r="C86" s="237" t="s">
        <v>2209</v>
      </c>
      <c r="D86" s="149" t="str">
        <f t="shared" si="5"/>
        <v>Banded iron formation</v>
      </c>
      <c r="E86" s="149" t="str">
        <f t="shared" si="6"/>
        <v>BIFM</v>
      </c>
      <c r="F86" s="151"/>
      <c r="H86" s="106"/>
      <c r="I86" s="110" t="str">
        <f t="shared" si="7"/>
        <v/>
      </c>
      <c r="J86" s="104" t="s">
        <v>2210</v>
      </c>
      <c r="K86" s="110" t="s">
        <v>2211</v>
      </c>
      <c r="L86" s="110" t="s">
        <v>2212</v>
      </c>
      <c r="M86" s="134" t="str">
        <f t="shared" si="8"/>
        <v>carbonate_sedimentary_rock</v>
      </c>
      <c r="N86" s="110" t="s">
        <v>2213</v>
      </c>
      <c r="O86" s="111" t="str">
        <f t="shared" si="9"/>
        <v>http://resource.geosciml.org/classifier/cgi/lithology/carbonate_sedimentary_rock</v>
      </c>
      <c r="P86" s="239" t="s">
        <v>2214</v>
      </c>
    </row>
    <row r="87" spans="1:16" x14ac:dyDescent="0.2">
      <c r="A87" s="237" t="s">
        <v>2215</v>
      </c>
      <c r="B87" s="237" t="s">
        <v>2216</v>
      </c>
      <c r="C87" s="237" t="s">
        <v>2217</v>
      </c>
      <c r="D87" s="149" t="str">
        <f t="shared" si="5"/>
        <v>Banded iron formation</v>
      </c>
      <c r="E87" s="149" t="str">
        <f t="shared" si="6"/>
        <v>BIFM</v>
      </c>
      <c r="F87" s="151"/>
      <c r="H87" s="106"/>
      <c r="I87" s="110" t="str">
        <f t="shared" si="7"/>
        <v/>
      </c>
      <c r="J87" s="104" t="s">
        <v>2218</v>
      </c>
      <c r="K87" s="110" t="s">
        <v>2219</v>
      </c>
      <c r="L87" s="110" t="s">
        <v>275</v>
      </c>
      <c r="M87" s="134" t="str">
        <f t="shared" si="8"/>
        <v>carbonate_sediment</v>
      </c>
      <c r="N87" s="110" t="s">
        <v>2220</v>
      </c>
      <c r="O87" s="111" t="str">
        <f t="shared" si="9"/>
        <v>http://resource.geosciml.org/classifier/cgi/lithology/carbonate_sediment</v>
      </c>
      <c r="P87" s="239" t="s">
        <v>2221</v>
      </c>
    </row>
    <row r="88" spans="1:16" x14ac:dyDescent="0.2">
      <c r="A88" s="237" t="s">
        <v>2222</v>
      </c>
      <c r="B88" s="237" t="s">
        <v>2223</v>
      </c>
      <c r="C88" s="237" t="s">
        <v>2209</v>
      </c>
      <c r="D88" s="149" t="str">
        <f t="shared" si="5"/>
        <v>Banded iron formation</v>
      </c>
      <c r="E88" s="149" t="str">
        <f t="shared" si="6"/>
        <v>BIFM</v>
      </c>
      <c r="F88" s="151"/>
      <c r="H88" s="106"/>
      <c r="I88" s="110" t="str">
        <f t="shared" si="7"/>
        <v/>
      </c>
      <c r="J88" s="104" t="s">
        <v>2224</v>
      </c>
      <c r="K88" s="110" t="s">
        <v>2225</v>
      </c>
      <c r="L88" s="110" t="s">
        <v>2226</v>
      </c>
      <c r="M88" s="134" t="str">
        <f t="shared" si="8"/>
        <v/>
      </c>
      <c r="N88" s="110" t="s">
        <v>275</v>
      </c>
      <c r="O88" s="111" t="str">
        <f t="shared" si="9"/>
        <v/>
      </c>
      <c r="P88" s="239" t="s">
        <v>2227</v>
      </c>
    </row>
    <row r="89" spans="1:16" x14ac:dyDescent="0.2">
      <c r="A89" s="237" t="s">
        <v>2228</v>
      </c>
      <c r="B89" s="237" t="s">
        <v>2229</v>
      </c>
      <c r="C89" s="237"/>
      <c r="D89" s="149" t="str">
        <f t="shared" si="5"/>
        <v>Kimberlite</v>
      </c>
      <c r="E89" s="149" t="str">
        <f t="shared" si="6"/>
        <v>KMBR</v>
      </c>
      <c r="F89" s="151"/>
      <c r="H89" s="106"/>
      <c r="I89" s="110" t="str">
        <f t="shared" si="7"/>
        <v/>
      </c>
      <c r="J89" s="104" t="s">
        <v>2230</v>
      </c>
      <c r="K89" s="110" t="s">
        <v>2231</v>
      </c>
      <c r="L89" s="110" t="s">
        <v>2232</v>
      </c>
      <c r="M89" s="134" t="str">
        <f t="shared" si="8"/>
        <v/>
      </c>
      <c r="N89" s="110" t="s">
        <v>275</v>
      </c>
      <c r="O89" s="111" t="str">
        <f t="shared" si="9"/>
        <v/>
      </c>
      <c r="P89" s="239" t="s">
        <v>2233</v>
      </c>
    </row>
    <row r="90" spans="1:16" x14ac:dyDescent="0.2">
      <c r="A90" s="237" t="s">
        <v>2234</v>
      </c>
      <c r="B90" s="237" t="s">
        <v>2235</v>
      </c>
      <c r="C90" s="237"/>
      <c r="D90" s="149" t="str">
        <f t="shared" si="5"/>
        <v>Basaltic komatiite</v>
      </c>
      <c r="E90" s="149" t="str">
        <f t="shared" si="6"/>
        <v>BSKM</v>
      </c>
      <c r="F90" s="151"/>
      <c r="H90" s="106"/>
      <c r="I90" s="110" t="str">
        <f t="shared" si="7"/>
        <v/>
      </c>
      <c r="J90" s="104" t="s">
        <v>2236</v>
      </c>
      <c r="K90" s="110" t="s">
        <v>2237</v>
      </c>
      <c r="L90" s="110" t="s">
        <v>2238</v>
      </c>
      <c r="M90" s="134" t="str">
        <f t="shared" si="8"/>
        <v>cobble_gravel_size_sediment</v>
      </c>
      <c r="N90" s="110" t="s">
        <v>2239</v>
      </c>
      <c r="O90" s="111" t="str">
        <f t="shared" si="9"/>
        <v>http://resource.geosciml.org/classifier/cgi/lithology/cobble_gravel_size_sediment</v>
      </c>
      <c r="P90" s="239" t="s">
        <v>2240</v>
      </c>
    </row>
    <row r="91" spans="1:16" x14ac:dyDescent="0.2">
      <c r="A91" s="237" t="s">
        <v>2241</v>
      </c>
      <c r="B91" s="237" t="s">
        <v>2242</v>
      </c>
      <c r="C91" s="237"/>
      <c r="D91" s="149" t="str">
        <f t="shared" si="5"/>
        <v>Gravel</v>
      </c>
      <c r="E91" s="149" t="str">
        <f t="shared" si="6"/>
        <v>GRVL</v>
      </c>
      <c r="F91" s="151"/>
      <c r="H91" s="106"/>
      <c r="I91" s="110" t="str">
        <f t="shared" si="7"/>
        <v/>
      </c>
      <c r="J91" s="104" t="s">
        <v>2243</v>
      </c>
      <c r="K91" s="110" t="s">
        <v>2244</v>
      </c>
      <c r="L91" s="110" t="s">
        <v>275</v>
      </c>
      <c r="M91" s="134" t="str">
        <f t="shared" si="8"/>
        <v/>
      </c>
      <c r="N91" s="110" t="s">
        <v>275</v>
      </c>
      <c r="O91" s="111" t="str">
        <f t="shared" si="9"/>
        <v/>
      </c>
      <c r="P91" s="239" t="s">
        <v>2245</v>
      </c>
    </row>
    <row r="92" spans="1:16" ht="15" x14ac:dyDescent="0.2">
      <c r="A92" s="237" t="s">
        <v>2246</v>
      </c>
      <c r="B92" s="241" t="s">
        <v>2247</v>
      </c>
      <c r="C92" s="241"/>
      <c r="D92" s="149" t="str">
        <f t="shared" si="5"/>
        <v>Fill</v>
      </c>
      <c r="E92" s="149" t="str">
        <f t="shared" si="6"/>
        <v>FILL</v>
      </c>
      <c r="F92" s="150"/>
      <c r="H92" s="106"/>
      <c r="I92" s="110" t="str">
        <f t="shared" si="7"/>
        <v/>
      </c>
      <c r="J92" s="104" t="s">
        <v>2248</v>
      </c>
      <c r="K92" s="110" t="s">
        <v>2249</v>
      </c>
      <c r="L92" s="110" t="s">
        <v>275</v>
      </c>
      <c r="M92" s="134" t="str">
        <f t="shared" si="8"/>
        <v/>
      </c>
      <c r="N92" s="110" t="s">
        <v>275</v>
      </c>
      <c r="O92" s="111" t="str">
        <f t="shared" si="9"/>
        <v/>
      </c>
      <c r="P92" s="239" t="s">
        <v>2250</v>
      </c>
    </row>
    <row r="93" spans="1:16" x14ac:dyDescent="0.2">
      <c r="A93" s="237" t="s">
        <v>2251</v>
      </c>
      <c r="B93" s="237" t="s">
        <v>2252</v>
      </c>
      <c r="C93" s="237" t="s">
        <v>2253</v>
      </c>
      <c r="D93" s="149" t="str">
        <f t="shared" si="5"/>
        <v>Muddy sand</v>
      </c>
      <c r="E93" s="149" t="str">
        <f t="shared" si="6"/>
        <v>MDSD</v>
      </c>
      <c r="F93" s="151"/>
      <c r="H93" s="106"/>
      <c r="I93" s="110" t="str">
        <f t="shared" si="7"/>
        <v/>
      </c>
      <c r="J93" s="104" t="s">
        <v>2254</v>
      </c>
      <c r="K93" s="110" t="s">
        <v>2255</v>
      </c>
      <c r="L93" s="110" t="s">
        <v>275</v>
      </c>
      <c r="M93" s="134" t="str">
        <f t="shared" si="8"/>
        <v/>
      </c>
      <c r="N93" s="110" t="s">
        <v>275</v>
      </c>
      <c r="O93" s="111" t="str">
        <f t="shared" si="9"/>
        <v/>
      </c>
      <c r="P93" s="239" t="s">
        <v>2256</v>
      </c>
    </row>
    <row r="94" spans="1:16" x14ac:dyDescent="0.2">
      <c r="A94" s="237" t="s">
        <v>2257</v>
      </c>
      <c r="B94" s="237" t="s">
        <v>2258</v>
      </c>
      <c r="C94" s="237" t="s">
        <v>2259</v>
      </c>
      <c r="D94" s="149" t="str">
        <f t="shared" si="5"/>
        <v>Sandy mud</v>
      </c>
      <c r="E94" s="149" t="str">
        <f t="shared" si="6"/>
        <v>SDMD</v>
      </c>
      <c r="F94" s="151"/>
      <c r="H94" s="106"/>
      <c r="I94" s="110" t="str">
        <f t="shared" si="7"/>
        <v/>
      </c>
      <c r="J94" s="104" t="s">
        <v>2260</v>
      </c>
      <c r="K94" s="110" t="s">
        <v>2261</v>
      </c>
      <c r="L94" s="110" t="s">
        <v>275</v>
      </c>
      <c r="M94" s="134" t="str">
        <f t="shared" si="8"/>
        <v/>
      </c>
      <c r="N94" s="110" t="s">
        <v>275</v>
      </c>
      <c r="O94" s="111" t="str">
        <f t="shared" si="9"/>
        <v/>
      </c>
      <c r="P94" s="239" t="s">
        <v>2262</v>
      </c>
    </row>
    <row r="95" spans="1:16" x14ac:dyDescent="0.2">
      <c r="A95" s="237" t="s">
        <v>2263</v>
      </c>
      <c r="B95" s="237" t="s">
        <v>2264</v>
      </c>
      <c r="C95" s="237" t="s">
        <v>2265</v>
      </c>
      <c r="D95" s="149" t="str">
        <f t="shared" si="5"/>
        <v>Latite</v>
      </c>
      <c r="E95" s="149" t="str">
        <f t="shared" si="6"/>
        <v>LATT</v>
      </c>
      <c r="F95" s="151"/>
      <c r="H95" s="106"/>
      <c r="I95" s="110" t="str">
        <f t="shared" si="7"/>
        <v/>
      </c>
      <c r="J95" s="104" t="s">
        <v>2266</v>
      </c>
      <c r="K95" s="110" t="s">
        <v>2267</v>
      </c>
      <c r="L95" s="110" t="s">
        <v>275</v>
      </c>
      <c r="M95" s="134" t="str">
        <f t="shared" si="8"/>
        <v/>
      </c>
      <c r="N95" s="110" t="s">
        <v>275</v>
      </c>
      <c r="O95" s="111" t="str">
        <f t="shared" si="9"/>
        <v/>
      </c>
      <c r="P95" s="239" t="s">
        <v>2268</v>
      </c>
    </row>
    <row r="96" spans="1:16" x14ac:dyDescent="0.2">
      <c r="A96" s="237" t="s">
        <v>2269</v>
      </c>
      <c r="B96" s="237" t="s">
        <v>2270</v>
      </c>
      <c r="C96" s="237"/>
      <c r="D96" s="149" t="str">
        <f t="shared" si="5"/>
        <v>Lignite</v>
      </c>
      <c r="E96" s="149" t="str">
        <f t="shared" si="6"/>
        <v>LGNT</v>
      </c>
      <c r="F96" s="151"/>
      <c r="H96" s="106"/>
      <c r="I96" s="110" t="str">
        <f t="shared" si="7"/>
        <v/>
      </c>
      <c r="J96" s="104" t="s">
        <v>2271</v>
      </c>
      <c r="K96" s="110" t="s">
        <v>2272</v>
      </c>
      <c r="L96" s="110" t="s">
        <v>2273</v>
      </c>
      <c r="M96" s="134" t="str">
        <f t="shared" si="8"/>
        <v/>
      </c>
      <c r="N96" s="110" t="s">
        <v>275</v>
      </c>
      <c r="O96" s="111" t="str">
        <f t="shared" si="9"/>
        <v/>
      </c>
      <c r="P96" s="239" t="s">
        <v>2274</v>
      </c>
    </row>
    <row r="97" spans="1:16" x14ac:dyDescent="0.2">
      <c r="A97" s="237" t="s">
        <v>2275</v>
      </c>
      <c r="B97" s="237" t="s">
        <v>2276</v>
      </c>
      <c r="C97" s="237"/>
      <c r="D97" s="149" t="str">
        <f t="shared" si="5"/>
        <v>Limestone</v>
      </c>
      <c r="E97" s="149" t="str">
        <f t="shared" si="6"/>
        <v>LMST</v>
      </c>
      <c r="F97" s="151"/>
      <c r="H97" s="106"/>
      <c r="I97" s="110" t="str">
        <f t="shared" si="7"/>
        <v>TRC</v>
      </c>
      <c r="J97" s="104" t="s">
        <v>2277</v>
      </c>
      <c r="K97" s="110" t="s">
        <v>1906</v>
      </c>
      <c r="L97" s="110" t="s">
        <v>2278</v>
      </c>
      <c r="M97" s="134" t="str">
        <f t="shared" si="8"/>
        <v>conglomerate</v>
      </c>
      <c r="N97" s="110" t="s">
        <v>1768</v>
      </c>
      <c r="O97" s="111" t="str">
        <f t="shared" si="9"/>
        <v>http://resource.geosciml.org/classifier/cgi/lithology/conglomerate</v>
      </c>
      <c r="P97" s="239" t="s">
        <v>2279</v>
      </c>
    </row>
    <row r="98" spans="1:16" x14ac:dyDescent="0.2">
      <c r="A98" s="237" t="s">
        <v>2280</v>
      </c>
      <c r="B98" s="237" t="s">
        <v>2281</v>
      </c>
      <c r="C98" s="237" t="s">
        <v>2282</v>
      </c>
      <c r="D98" s="149" t="str">
        <f t="shared" si="5"/>
        <v>Saprolite</v>
      </c>
      <c r="E98" s="149" t="str">
        <f t="shared" si="6"/>
        <v>SPRL</v>
      </c>
      <c r="F98" s="151"/>
      <c r="H98" s="106"/>
      <c r="I98" s="110" t="str">
        <f t="shared" si="7"/>
        <v/>
      </c>
      <c r="J98" s="104" t="s">
        <v>2283</v>
      </c>
      <c r="K98" s="110" t="s">
        <v>2284</v>
      </c>
      <c r="L98" s="110" t="s">
        <v>2285</v>
      </c>
      <c r="M98" s="134" t="str">
        <f t="shared" si="8"/>
        <v/>
      </c>
      <c r="N98" s="110" t="s">
        <v>275</v>
      </c>
      <c r="O98" s="111" t="str">
        <f t="shared" si="9"/>
        <v/>
      </c>
      <c r="P98" s="239" t="s">
        <v>2286</v>
      </c>
    </row>
    <row r="99" spans="1:16" x14ac:dyDescent="0.2">
      <c r="A99" s="237" t="s">
        <v>2287</v>
      </c>
      <c r="B99" s="237" t="s">
        <v>2288</v>
      </c>
      <c r="C99" s="237" t="s">
        <v>2289</v>
      </c>
      <c r="D99" s="149" t="str">
        <f t="shared" si="5"/>
        <v>Mafic volcanic rock</v>
      </c>
      <c r="E99" s="149" t="str">
        <f t="shared" si="6"/>
        <v>MAFI</v>
      </c>
      <c r="F99" s="151"/>
      <c r="H99" s="106"/>
      <c r="I99" s="110" t="str">
        <f t="shared" si="7"/>
        <v/>
      </c>
      <c r="J99" s="104" t="s">
        <v>2290</v>
      </c>
      <c r="K99" s="110" t="s">
        <v>2291</v>
      </c>
      <c r="L99" s="110" t="s">
        <v>2292</v>
      </c>
      <c r="M99" s="134" t="str">
        <f t="shared" si="8"/>
        <v/>
      </c>
      <c r="N99" s="110" t="s">
        <v>275</v>
      </c>
      <c r="O99" s="111" t="str">
        <f t="shared" si="9"/>
        <v/>
      </c>
      <c r="P99" s="239" t="s">
        <v>2293</v>
      </c>
    </row>
    <row r="100" spans="1:16" x14ac:dyDescent="0.2">
      <c r="A100" s="237" t="s">
        <v>2294</v>
      </c>
      <c r="B100" s="237" t="s">
        <v>2295</v>
      </c>
      <c r="C100" s="237"/>
      <c r="D100" s="149" t="str">
        <f t="shared" si="5"/>
        <v>Mafic Gneiss</v>
      </c>
      <c r="E100" s="149" t="str">
        <f t="shared" si="6"/>
        <v>MFGN</v>
      </c>
      <c r="F100" s="151"/>
      <c r="H100" s="106"/>
      <c r="I100" s="110" t="str">
        <f t="shared" si="7"/>
        <v/>
      </c>
      <c r="J100" s="104" t="s">
        <v>2296</v>
      </c>
      <c r="K100" s="110" t="s">
        <v>2297</v>
      </c>
      <c r="L100" s="110" t="s">
        <v>2298</v>
      </c>
      <c r="M100" s="134" t="str">
        <f t="shared" si="8"/>
        <v/>
      </c>
      <c r="N100" s="110" t="s">
        <v>275</v>
      </c>
      <c r="O100" s="111" t="str">
        <f t="shared" si="9"/>
        <v/>
      </c>
      <c r="P100" s="239" t="s">
        <v>2299</v>
      </c>
    </row>
    <row r="101" spans="1:16" x14ac:dyDescent="0.2">
      <c r="A101" s="237" t="s">
        <v>2300</v>
      </c>
      <c r="B101" s="237" t="s">
        <v>2301</v>
      </c>
      <c r="C101" s="237"/>
      <c r="D101" s="149" t="str">
        <f t="shared" si="5"/>
        <v>Mafic Schist</v>
      </c>
      <c r="E101" s="149" t="str">
        <f t="shared" si="6"/>
        <v>MFSC</v>
      </c>
      <c r="F101" s="151"/>
      <c r="H101" s="106"/>
      <c r="I101" s="110" t="str">
        <f t="shared" si="7"/>
        <v/>
      </c>
      <c r="J101" s="104" t="s">
        <v>2302</v>
      </c>
      <c r="K101" s="110" t="s">
        <v>2303</v>
      </c>
      <c r="L101" s="110" t="s">
        <v>2304</v>
      </c>
      <c r="M101" s="134" t="str">
        <f t="shared" si="8"/>
        <v/>
      </c>
      <c r="N101" s="110" t="s">
        <v>275</v>
      </c>
      <c r="O101" s="111" t="str">
        <f t="shared" si="9"/>
        <v/>
      </c>
      <c r="P101" s="239" t="s">
        <v>2305</v>
      </c>
    </row>
    <row r="102" spans="1:16" x14ac:dyDescent="0.2">
      <c r="A102" s="237" t="s">
        <v>2306</v>
      </c>
      <c r="B102" s="237" t="s">
        <v>2307</v>
      </c>
      <c r="C102" s="237"/>
      <c r="D102" s="149" t="str">
        <f t="shared" si="5"/>
        <v>Basaltic tuff</v>
      </c>
      <c r="E102" s="149" t="str">
        <f t="shared" si="6"/>
        <v>BSTF</v>
      </c>
      <c r="F102" s="151"/>
      <c r="H102" s="106"/>
      <c r="I102" s="110" t="str">
        <f t="shared" si="7"/>
        <v/>
      </c>
      <c r="J102" s="104" t="s">
        <v>2308</v>
      </c>
      <c r="K102" s="110" t="s">
        <v>2309</v>
      </c>
      <c r="L102" s="110" t="s">
        <v>2310</v>
      </c>
      <c r="M102" s="134" t="str">
        <f t="shared" si="8"/>
        <v>chalk</v>
      </c>
      <c r="N102" s="110" t="s">
        <v>2311</v>
      </c>
      <c r="O102" s="111" t="str">
        <f t="shared" si="9"/>
        <v>http://resource.geosciml.org/classifier/cgi/lithology/chalk</v>
      </c>
      <c r="P102" s="239" t="s">
        <v>2312</v>
      </c>
    </row>
    <row r="103" spans="1:16" x14ac:dyDescent="0.2">
      <c r="A103" s="237" t="s">
        <v>2313</v>
      </c>
      <c r="B103" s="237" t="s">
        <v>2314</v>
      </c>
      <c r="C103" s="237" t="s">
        <v>2315</v>
      </c>
      <c r="D103" s="149" t="str">
        <f t="shared" si="5"/>
        <v>Mafic volcanic rock</v>
      </c>
      <c r="E103" s="149" t="str">
        <f t="shared" si="6"/>
        <v>MAFI</v>
      </c>
      <c r="F103" s="151"/>
      <c r="H103" s="106"/>
      <c r="I103" s="110" t="str">
        <f t="shared" si="7"/>
        <v/>
      </c>
      <c r="J103" s="104" t="s">
        <v>2316</v>
      </c>
      <c r="K103" s="110" t="s">
        <v>2317</v>
      </c>
      <c r="L103" s="110" t="s">
        <v>2318</v>
      </c>
      <c r="M103" s="134" t="str">
        <f t="shared" si="8"/>
        <v/>
      </c>
      <c r="N103" s="110" t="s">
        <v>275</v>
      </c>
      <c r="O103" s="111" t="str">
        <f t="shared" si="9"/>
        <v/>
      </c>
      <c r="P103" s="239" t="s">
        <v>2319</v>
      </c>
    </row>
    <row r="104" spans="1:16" x14ac:dyDescent="0.2">
      <c r="A104" s="237" t="s">
        <v>2320</v>
      </c>
      <c r="B104" s="237" t="s">
        <v>2321</v>
      </c>
      <c r="C104" s="237"/>
      <c r="D104" s="149" t="str">
        <f t="shared" si="5"/>
        <v>Magnesite-stone</v>
      </c>
      <c r="E104" s="149" t="str">
        <f t="shared" si="6"/>
        <v>MGST</v>
      </c>
      <c r="F104" s="151"/>
      <c r="H104" s="106"/>
      <c r="I104" s="110" t="str">
        <f t="shared" si="7"/>
        <v/>
      </c>
      <c r="J104" s="104" t="s">
        <v>2322</v>
      </c>
      <c r="K104" s="110" t="s">
        <v>2323</v>
      </c>
      <c r="L104" s="110" t="s">
        <v>2324</v>
      </c>
      <c r="M104" s="134" t="str">
        <f t="shared" si="8"/>
        <v/>
      </c>
      <c r="N104" s="110" t="s">
        <v>275</v>
      </c>
      <c r="O104" s="111" t="str">
        <f t="shared" si="9"/>
        <v/>
      </c>
      <c r="P104" s="239" t="s">
        <v>2325</v>
      </c>
    </row>
    <row r="105" spans="1:16" x14ac:dyDescent="0.2">
      <c r="A105" s="237" t="s">
        <v>2326</v>
      </c>
      <c r="B105" s="237" t="s">
        <v>2327</v>
      </c>
      <c r="C105" s="237"/>
      <c r="D105" s="149" t="str">
        <f t="shared" si="5"/>
        <v>Marble</v>
      </c>
      <c r="E105" s="149" t="str">
        <f t="shared" si="6"/>
        <v>MRBL</v>
      </c>
      <c r="F105" s="151"/>
      <c r="H105" s="106"/>
      <c r="I105" s="110" t="str">
        <f t="shared" si="7"/>
        <v>SCT</v>
      </c>
      <c r="J105" s="104" t="s">
        <v>2328</v>
      </c>
      <c r="K105" s="110" t="s">
        <v>1893</v>
      </c>
      <c r="L105" s="110" t="s">
        <v>2329</v>
      </c>
      <c r="M105" s="134" t="str">
        <f t="shared" si="8"/>
        <v/>
      </c>
      <c r="N105" s="110" t="s">
        <v>275</v>
      </c>
      <c r="O105" s="111" t="str">
        <f t="shared" si="9"/>
        <v/>
      </c>
      <c r="P105" s="239" t="s">
        <v>2330</v>
      </c>
    </row>
    <row r="106" spans="1:16" x14ac:dyDescent="0.2">
      <c r="A106" s="237" t="s">
        <v>2331</v>
      </c>
      <c r="B106" s="237" t="s">
        <v>2332</v>
      </c>
      <c r="C106" s="237"/>
      <c r="D106" s="149" t="str">
        <f t="shared" si="5"/>
        <v>Sulfide ore</v>
      </c>
      <c r="E106" s="149" t="str">
        <f t="shared" si="6"/>
        <v>MSUL</v>
      </c>
      <c r="F106" s="151"/>
      <c r="H106" s="106"/>
      <c r="I106" s="110" t="str">
        <f t="shared" si="7"/>
        <v/>
      </c>
      <c r="J106" s="104" t="s">
        <v>2333</v>
      </c>
      <c r="K106" s="110" t="s">
        <v>2334</v>
      </c>
      <c r="L106" s="110" t="s">
        <v>2335</v>
      </c>
      <c r="M106" s="134" t="str">
        <f t="shared" si="8"/>
        <v/>
      </c>
      <c r="N106" s="110" t="s">
        <v>275</v>
      </c>
      <c r="O106" s="111" t="str">
        <f t="shared" si="9"/>
        <v/>
      </c>
      <c r="P106" s="239" t="s">
        <v>2336</v>
      </c>
    </row>
    <row r="107" spans="1:16" x14ac:dyDescent="0.2">
      <c r="A107" s="237" t="s">
        <v>2337</v>
      </c>
      <c r="B107" s="237" t="s">
        <v>2338</v>
      </c>
      <c r="C107" s="237"/>
      <c r="D107" s="149" t="str">
        <f t="shared" si="5"/>
        <v>Metachert</v>
      </c>
      <c r="E107" s="149" t="str">
        <f t="shared" si="6"/>
        <v>MCHT</v>
      </c>
      <c r="F107" s="151"/>
      <c r="H107" s="106"/>
      <c r="I107" s="110" t="str">
        <f t="shared" si="7"/>
        <v/>
      </c>
      <c r="J107" s="104" t="s">
        <v>2339</v>
      </c>
      <c r="K107" s="110" t="s">
        <v>2340</v>
      </c>
      <c r="L107" s="110" t="s">
        <v>2341</v>
      </c>
      <c r="M107" s="134" t="str">
        <f t="shared" si="8"/>
        <v/>
      </c>
      <c r="N107" s="110" t="s">
        <v>275</v>
      </c>
      <c r="O107" s="111" t="str">
        <f t="shared" si="9"/>
        <v/>
      </c>
      <c r="P107" s="239" t="s">
        <v>2342</v>
      </c>
    </row>
    <row r="108" spans="1:16" x14ac:dyDescent="0.2">
      <c r="A108" s="237" t="s">
        <v>2343</v>
      </c>
      <c r="B108" s="237" t="s">
        <v>2344</v>
      </c>
      <c r="C108" s="237" t="s">
        <v>2345</v>
      </c>
      <c r="D108" s="149" t="str">
        <f t="shared" si="5"/>
        <v>Metamorphic rock</v>
      </c>
      <c r="E108" s="149" t="str">
        <f t="shared" si="6"/>
        <v>META</v>
      </c>
      <c r="F108" s="151"/>
      <c r="H108" s="106"/>
      <c r="I108" s="110" t="str">
        <f t="shared" si="7"/>
        <v>TCL</v>
      </c>
      <c r="J108" s="104" t="s">
        <v>126</v>
      </c>
      <c r="K108" s="110" t="s">
        <v>2346</v>
      </c>
      <c r="L108" s="110" t="s">
        <v>2347</v>
      </c>
      <c r="M108" s="134" t="str">
        <f t="shared" si="8"/>
        <v>clay</v>
      </c>
      <c r="N108" s="110" t="s">
        <v>2348</v>
      </c>
      <c r="O108" s="111" t="str">
        <f t="shared" si="9"/>
        <v>http://resource.geosciml.org/classifier/cgi/lithology/clay</v>
      </c>
      <c r="P108" s="239" t="s">
        <v>2349</v>
      </c>
    </row>
    <row r="109" spans="1:16" x14ac:dyDescent="0.2">
      <c r="A109" s="237" t="s">
        <v>2350</v>
      </c>
      <c r="B109" s="237" t="s">
        <v>2351</v>
      </c>
      <c r="C109" s="237"/>
      <c r="D109" s="149" t="str">
        <f t="shared" si="5"/>
        <v>Migmatitic gneiss</v>
      </c>
      <c r="E109" s="149" t="str">
        <f t="shared" si="6"/>
        <v>MGMG</v>
      </c>
      <c r="F109" s="151"/>
      <c r="H109" s="106"/>
      <c r="I109" s="110" t="str">
        <f t="shared" si="7"/>
        <v/>
      </c>
      <c r="J109" s="104" t="s">
        <v>2352</v>
      </c>
      <c r="K109" s="110" t="s">
        <v>2353</v>
      </c>
      <c r="L109" s="110" t="s">
        <v>2354</v>
      </c>
      <c r="M109" s="134" t="str">
        <f t="shared" si="8"/>
        <v/>
      </c>
      <c r="N109" s="110" t="s">
        <v>275</v>
      </c>
      <c r="O109" s="111" t="str">
        <f t="shared" si="9"/>
        <v/>
      </c>
      <c r="P109" s="239" t="s">
        <v>2355</v>
      </c>
    </row>
    <row r="110" spans="1:16" x14ac:dyDescent="0.2">
      <c r="A110" s="237" t="s">
        <v>2356</v>
      </c>
      <c r="B110" s="237" t="s">
        <v>2357</v>
      </c>
      <c r="C110" s="237" t="s">
        <v>2358</v>
      </c>
      <c r="D110" s="149" t="str">
        <f t="shared" si="5"/>
        <v>Stope</v>
      </c>
      <c r="E110" s="149" t="str">
        <f t="shared" si="6"/>
        <v>STPE</v>
      </c>
      <c r="F110" s="151"/>
      <c r="H110" s="106"/>
      <c r="I110" s="110" t="str">
        <f t="shared" si="7"/>
        <v/>
      </c>
      <c r="J110" s="104" t="s">
        <v>2359</v>
      </c>
      <c r="K110" s="110" t="s">
        <v>2360</v>
      </c>
      <c r="L110" s="110" t="s">
        <v>2361</v>
      </c>
      <c r="M110" s="134" t="str">
        <f t="shared" si="8"/>
        <v>clastic_sediment</v>
      </c>
      <c r="N110" s="110" t="s">
        <v>2362</v>
      </c>
      <c r="O110" s="111" t="str">
        <f t="shared" si="9"/>
        <v>http://resource.geosciml.org/classifier/cgi/lithology/clastic_sediment</v>
      </c>
      <c r="P110" s="239" t="s">
        <v>2363</v>
      </c>
    </row>
    <row r="111" spans="1:16" x14ac:dyDescent="0.2">
      <c r="A111" s="237" t="s">
        <v>2364</v>
      </c>
      <c r="B111" s="237" t="s">
        <v>2365</v>
      </c>
      <c r="C111" s="237"/>
      <c r="D111" s="149" t="str">
        <f t="shared" si="5"/>
        <v>Monomict Breccia</v>
      </c>
      <c r="E111" s="149" t="str">
        <f t="shared" si="6"/>
        <v>MONB</v>
      </c>
      <c r="F111" s="151"/>
      <c r="H111" s="106"/>
      <c r="I111" s="110" t="str">
        <f t="shared" si="7"/>
        <v/>
      </c>
      <c r="J111" s="104" t="s">
        <v>2366</v>
      </c>
      <c r="K111" s="110" t="s">
        <v>2367</v>
      </c>
      <c r="L111" s="110" t="s">
        <v>275</v>
      </c>
      <c r="M111" s="134" t="str">
        <f t="shared" si="8"/>
        <v/>
      </c>
      <c r="N111" s="110" t="s">
        <v>275</v>
      </c>
      <c r="O111" s="111" t="str">
        <f t="shared" si="9"/>
        <v/>
      </c>
      <c r="P111" s="239" t="s">
        <v>2368</v>
      </c>
    </row>
    <row r="112" spans="1:16" x14ac:dyDescent="0.2">
      <c r="A112" s="237" t="s">
        <v>2369</v>
      </c>
      <c r="B112" s="237" t="s">
        <v>2370</v>
      </c>
      <c r="C112" s="237"/>
      <c r="D112" s="149" t="str">
        <f t="shared" si="5"/>
        <v>Monomict Conglomerate</v>
      </c>
      <c r="E112" s="149" t="str">
        <f t="shared" si="6"/>
        <v>MONO</v>
      </c>
      <c r="F112" s="151"/>
      <c r="H112" s="106"/>
      <c r="I112" s="110" t="str">
        <f t="shared" si="7"/>
        <v/>
      </c>
      <c r="J112" s="104" t="s">
        <v>2371</v>
      </c>
      <c r="K112" s="110" t="s">
        <v>2372</v>
      </c>
      <c r="L112" s="110" t="s">
        <v>275</v>
      </c>
      <c r="M112" s="134" t="str">
        <f t="shared" si="8"/>
        <v>claystone</v>
      </c>
      <c r="N112" s="110" t="s">
        <v>2373</v>
      </c>
      <c r="O112" s="111" t="str">
        <f t="shared" si="9"/>
        <v>http://resource.geosciml.org/classifier/cgi/lithology/claystone</v>
      </c>
      <c r="P112" s="239" t="s">
        <v>2374</v>
      </c>
    </row>
    <row r="113" spans="1:16" x14ac:dyDescent="0.2">
      <c r="A113" s="237" t="s">
        <v>2375</v>
      </c>
      <c r="B113" s="237" t="s">
        <v>2376</v>
      </c>
      <c r="C113" s="237"/>
      <c r="D113" s="149" t="str">
        <f t="shared" si="5"/>
        <v>Monzogranite</v>
      </c>
      <c r="E113" s="149" t="str">
        <f t="shared" si="6"/>
        <v>MOGR</v>
      </c>
      <c r="F113" s="151"/>
      <c r="H113" s="106"/>
      <c r="I113" s="110" t="str">
        <f t="shared" si="7"/>
        <v/>
      </c>
      <c r="J113" s="104" t="s">
        <v>2377</v>
      </c>
      <c r="K113" s="110" t="s">
        <v>2378</v>
      </c>
      <c r="L113" s="110" t="s">
        <v>275</v>
      </c>
      <c r="M113" s="134" t="str">
        <f t="shared" si="8"/>
        <v/>
      </c>
      <c r="N113" s="110" t="s">
        <v>275</v>
      </c>
      <c r="O113" s="111" t="str">
        <f t="shared" si="9"/>
        <v/>
      </c>
      <c r="P113" s="239" t="s">
        <v>2379</v>
      </c>
    </row>
    <row r="114" spans="1:16" x14ac:dyDescent="0.2">
      <c r="A114" s="237" t="s">
        <v>2380</v>
      </c>
      <c r="B114" s="237" t="s">
        <v>1700</v>
      </c>
      <c r="C114" s="237" t="s">
        <v>2381</v>
      </c>
      <c r="D114" s="149" t="str">
        <f t="shared" si="5"/>
        <v>Superficial deposit</v>
      </c>
      <c r="E114" s="149" t="str">
        <f t="shared" si="6"/>
        <v>SURF</v>
      </c>
      <c r="F114" s="151"/>
      <c r="H114" s="106"/>
      <c r="I114" s="110" t="str">
        <f t="shared" si="7"/>
        <v/>
      </c>
      <c r="J114" s="104" t="s">
        <v>2382</v>
      </c>
      <c r="K114" s="110" t="s">
        <v>2383</v>
      </c>
      <c r="L114" s="110" t="s">
        <v>2384</v>
      </c>
      <c r="M114" s="134" t="str">
        <f t="shared" si="8"/>
        <v/>
      </c>
      <c r="N114" s="110" t="s">
        <v>275</v>
      </c>
      <c r="O114" s="111" t="str">
        <f t="shared" si="9"/>
        <v/>
      </c>
      <c r="P114" s="239" t="s">
        <v>2385</v>
      </c>
    </row>
    <row r="115" spans="1:16" x14ac:dyDescent="0.2">
      <c r="A115" s="237" t="s">
        <v>2386</v>
      </c>
      <c r="B115" s="237" t="s">
        <v>2387</v>
      </c>
      <c r="C115" s="237"/>
      <c r="D115" s="149" t="str">
        <f t="shared" si="5"/>
        <v>Mudstone</v>
      </c>
      <c r="E115" s="149" t="str">
        <f t="shared" si="6"/>
        <v>MDST</v>
      </c>
      <c r="F115" s="151"/>
      <c r="H115" s="106"/>
      <c r="I115" s="110" t="str">
        <f t="shared" si="7"/>
        <v>SCL</v>
      </c>
      <c r="J115" s="104" t="s">
        <v>600</v>
      </c>
      <c r="K115" s="110" t="s">
        <v>1899</v>
      </c>
      <c r="L115" s="110" t="s">
        <v>275</v>
      </c>
      <c r="M115" s="134" t="str">
        <f t="shared" si="8"/>
        <v>coal</v>
      </c>
      <c r="N115" s="110" t="s">
        <v>2388</v>
      </c>
      <c r="O115" s="111" t="str">
        <f t="shared" si="9"/>
        <v>http://resource.geosciml.org/classifier/cgi/lithology/coal</v>
      </c>
      <c r="P115" s="239" t="s">
        <v>2389</v>
      </c>
    </row>
    <row r="116" spans="1:16" x14ac:dyDescent="0.2">
      <c r="A116" s="237" t="s">
        <v>2390</v>
      </c>
      <c r="B116" s="237" t="s">
        <v>2391</v>
      </c>
      <c r="C116" s="237"/>
      <c r="D116" s="149" t="str">
        <f t="shared" si="5"/>
        <v>Mylonite</v>
      </c>
      <c r="E116" s="149" t="str">
        <f t="shared" si="6"/>
        <v>MYLN</v>
      </c>
      <c r="F116" s="151"/>
      <c r="H116" s="106"/>
      <c r="I116" s="110" t="str">
        <f t="shared" si="7"/>
        <v/>
      </c>
      <c r="J116" s="104" t="s">
        <v>2392</v>
      </c>
      <c r="K116" s="110" t="s">
        <v>2393</v>
      </c>
      <c r="L116" s="110" t="s">
        <v>275</v>
      </c>
      <c r="M116" s="134" t="str">
        <f t="shared" si="8"/>
        <v/>
      </c>
      <c r="N116" s="110" t="s">
        <v>275</v>
      </c>
      <c r="O116" s="111" t="str">
        <f t="shared" si="9"/>
        <v/>
      </c>
      <c r="P116" s="239" t="s">
        <v>2394</v>
      </c>
    </row>
    <row r="117" spans="1:16" x14ac:dyDescent="0.2">
      <c r="A117" s="237" t="s">
        <v>2395</v>
      </c>
      <c r="B117" s="237" t="s">
        <v>2396</v>
      </c>
      <c r="C117" s="237"/>
      <c r="D117" s="149" t="str">
        <f t="shared" si="5"/>
        <v>Olivine-gabbro</v>
      </c>
      <c r="E117" s="149" t="str">
        <f t="shared" si="6"/>
        <v>OLGB</v>
      </c>
      <c r="F117" s="151"/>
      <c r="H117" s="106"/>
      <c r="I117" s="110" t="str">
        <f t="shared" si="7"/>
        <v>TCO</v>
      </c>
      <c r="J117" s="104" t="s">
        <v>1662</v>
      </c>
      <c r="K117" s="110" t="s">
        <v>2397</v>
      </c>
      <c r="L117" s="110" t="s">
        <v>2398</v>
      </c>
      <c r="M117" s="134" t="str">
        <f t="shared" si="8"/>
        <v/>
      </c>
      <c r="N117" s="110"/>
      <c r="O117" s="111"/>
      <c r="P117" s="239" t="s">
        <v>2399</v>
      </c>
    </row>
    <row r="118" spans="1:16" x14ac:dyDescent="0.2">
      <c r="A118" s="237" t="s">
        <v>2400</v>
      </c>
      <c r="B118" s="237" t="s">
        <v>2401</v>
      </c>
      <c r="C118" s="237" t="s">
        <v>2402</v>
      </c>
      <c r="D118" s="149" t="str">
        <f t="shared" si="5"/>
        <v>Peridotite</v>
      </c>
      <c r="E118" s="149" t="str">
        <f t="shared" si="6"/>
        <v>PRDT</v>
      </c>
      <c r="F118" s="151"/>
      <c r="H118" s="106"/>
      <c r="I118" s="110" t="str">
        <f t="shared" si="7"/>
        <v>TMO</v>
      </c>
      <c r="J118" s="104" t="s">
        <v>2403</v>
      </c>
      <c r="K118" s="110" t="s">
        <v>2404</v>
      </c>
      <c r="L118" s="110" t="s">
        <v>2405</v>
      </c>
      <c r="M118" s="134" t="str">
        <f t="shared" si="8"/>
        <v>material_formed_in_surficial_environment</v>
      </c>
      <c r="N118" s="110" t="s">
        <v>2406</v>
      </c>
      <c r="O118" s="111" t="str">
        <f t="shared" ref="O118:O175" si="10">IF(N118="","","http://resource.geosciml.org/classifier/cgi/lithology/"&amp;N118)</f>
        <v>http://resource.geosciml.org/classifier/cgi/lithology/material_formed_in_surficial_environment</v>
      </c>
      <c r="P118" s="239" t="s">
        <v>2407</v>
      </c>
    </row>
    <row r="119" spans="1:16" x14ac:dyDescent="0.2">
      <c r="A119" s="237" t="s">
        <v>2408</v>
      </c>
      <c r="B119" s="237" t="s">
        <v>2409</v>
      </c>
      <c r="C119" s="237"/>
      <c r="D119" s="149" t="str">
        <f t="shared" si="5"/>
        <v>Olivine-pyroxenite</v>
      </c>
      <c r="E119" s="149" t="str">
        <f t="shared" si="6"/>
        <v>OPYR</v>
      </c>
      <c r="F119" s="151"/>
      <c r="H119" s="106"/>
      <c r="I119" s="110" t="str">
        <f t="shared" si="7"/>
        <v/>
      </c>
      <c r="J119" s="104" t="s">
        <v>2410</v>
      </c>
      <c r="K119" s="110" t="s">
        <v>2411</v>
      </c>
      <c r="L119" s="110" t="s">
        <v>275</v>
      </c>
      <c r="M119" s="134" t="str">
        <f t="shared" si="8"/>
        <v/>
      </c>
      <c r="N119" s="110" t="s">
        <v>275</v>
      </c>
      <c r="O119" s="111" t="str">
        <f t="shared" si="10"/>
        <v/>
      </c>
      <c r="P119" s="239" t="s">
        <v>2412</v>
      </c>
    </row>
    <row r="120" spans="1:16" x14ac:dyDescent="0.2">
      <c r="A120" s="237" t="s">
        <v>2413</v>
      </c>
      <c r="B120" s="237" t="s">
        <v>2414</v>
      </c>
      <c r="C120" s="237"/>
      <c r="D120" s="149" t="str">
        <f t="shared" si="5"/>
        <v>Ortho-amphibolite</v>
      </c>
      <c r="E120" s="149" t="str">
        <f t="shared" si="6"/>
        <v>OAMP</v>
      </c>
      <c r="F120" s="151"/>
      <c r="H120" s="106"/>
      <c r="I120" s="110" t="str">
        <f t="shared" si="7"/>
        <v/>
      </c>
      <c r="J120" s="104" t="s">
        <v>2415</v>
      </c>
      <c r="K120" s="110" t="s">
        <v>2416</v>
      </c>
      <c r="L120" s="110" t="s">
        <v>2417</v>
      </c>
      <c r="M120" s="134" t="str">
        <f t="shared" si="8"/>
        <v/>
      </c>
      <c r="N120" s="110" t="s">
        <v>275</v>
      </c>
      <c r="O120" s="111" t="str">
        <f t="shared" si="10"/>
        <v/>
      </c>
      <c r="P120" s="239" t="s">
        <v>2418</v>
      </c>
    </row>
    <row r="121" spans="1:16" x14ac:dyDescent="0.2">
      <c r="A121" s="237" t="s">
        <v>2419</v>
      </c>
      <c r="B121" s="237" t="s">
        <v>2420</v>
      </c>
      <c r="C121" s="237" t="s">
        <v>2421</v>
      </c>
      <c r="D121" s="149" t="str">
        <f t="shared" si="5"/>
        <v>Tillite</v>
      </c>
      <c r="E121" s="149" t="str">
        <f t="shared" si="6"/>
        <v>TILI</v>
      </c>
      <c r="F121" s="150"/>
      <c r="H121" s="106"/>
      <c r="I121" s="110" t="str">
        <f t="shared" si="7"/>
        <v/>
      </c>
      <c r="J121" s="104" t="s">
        <v>2422</v>
      </c>
      <c r="K121" s="110" t="s">
        <v>2423</v>
      </c>
      <c r="L121" s="110" t="s">
        <v>275</v>
      </c>
      <c r="M121" s="134" t="str">
        <f t="shared" si="8"/>
        <v/>
      </c>
      <c r="N121" s="110" t="s">
        <v>275</v>
      </c>
      <c r="O121" s="111" t="str">
        <f t="shared" si="10"/>
        <v/>
      </c>
      <c r="P121" s="239" t="s">
        <v>2424</v>
      </c>
    </row>
    <row r="122" spans="1:16" x14ac:dyDescent="0.2">
      <c r="A122" s="237" t="s">
        <v>2425</v>
      </c>
      <c r="B122" s="237" t="s">
        <v>2426</v>
      </c>
      <c r="C122" s="237" t="s">
        <v>2427</v>
      </c>
      <c r="D122" s="149" t="str">
        <f t="shared" si="5"/>
        <v>Laterite</v>
      </c>
      <c r="E122" s="149" t="str">
        <f t="shared" si="6"/>
        <v>LATR</v>
      </c>
      <c r="F122" s="151"/>
      <c r="H122" s="106"/>
      <c r="I122" s="110" t="str">
        <f t="shared" si="7"/>
        <v/>
      </c>
      <c r="J122" s="104" t="s">
        <v>2428</v>
      </c>
      <c r="K122" s="110" t="s">
        <v>2429</v>
      </c>
      <c r="L122" s="110" t="s">
        <v>275</v>
      </c>
      <c r="M122" s="134" t="str">
        <f t="shared" si="8"/>
        <v/>
      </c>
      <c r="N122" s="110" t="s">
        <v>275</v>
      </c>
      <c r="O122" s="111" t="str">
        <f t="shared" si="10"/>
        <v/>
      </c>
      <c r="P122" s="239" t="s">
        <v>2430</v>
      </c>
    </row>
    <row r="123" spans="1:16" x14ac:dyDescent="0.2">
      <c r="A123" s="237" t="s">
        <v>2431</v>
      </c>
      <c r="B123" s="237" t="s">
        <v>2432</v>
      </c>
      <c r="C123" s="237"/>
      <c r="D123" s="149" t="str">
        <f t="shared" si="5"/>
        <v>Para-amphibolite</v>
      </c>
      <c r="E123" s="149" t="str">
        <f t="shared" si="6"/>
        <v>PAMP</v>
      </c>
      <c r="F123" s="151"/>
      <c r="H123" s="106"/>
      <c r="I123" s="110" t="str">
        <f t="shared" si="7"/>
        <v/>
      </c>
      <c r="J123" s="104" t="s">
        <v>2433</v>
      </c>
      <c r="K123" s="110" t="s">
        <v>2434</v>
      </c>
      <c r="L123" s="110" t="s">
        <v>275</v>
      </c>
      <c r="M123" s="134" t="str">
        <f t="shared" si="8"/>
        <v/>
      </c>
      <c r="N123" s="110" t="s">
        <v>275</v>
      </c>
      <c r="O123" s="111" t="str">
        <f t="shared" si="10"/>
        <v/>
      </c>
      <c r="P123" s="239" t="s">
        <v>2435</v>
      </c>
    </row>
    <row r="124" spans="1:16" x14ac:dyDescent="0.2">
      <c r="A124" s="237" t="s">
        <v>2436</v>
      </c>
      <c r="B124" s="237" t="s">
        <v>2437</v>
      </c>
      <c r="C124" s="237" t="s">
        <v>2438</v>
      </c>
      <c r="D124" s="149" t="str">
        <f t="shared" si="5"/>
        <v>Paragneiss</v>
      </c>
      <c r="E124" s="149" t="str">
        <f t="shared" si="6"/>
        <v>PRGN</v>
      </c>
      <c r="F124" s="151"/>
      <c r="H124" s="106"/>
      <c r="I124" s="110" t="str">
        <f t="shared" si="7"/>
        <v/>
      </c>
      <c r="J124" s="104" t="s">
        <v>2439</v>
      </c>
      <c r="K124" s="110" t="s">
        <v>2440</v>
      </c>
      <c r="L124" s="135" t="s">
        <v>2441</v>
      </c>
      <c r="M124" s="134" t="str">
        <f t="shared" si="8"/>
        <v/>
      </c>
      <c r="N124" s="110" t="s">
        <v>275</v>
      </c>
      <c r="O124" s="111" t="str">
        <f t="shared" si="10"/>
        <v/>
      </c>
      <c r="P124" s="239" t="s">
        <v>2442</v>
      </c>
    </row>
    <row r="125" spans="1:16" x14ac:dyDescent="0.2">
      <c r="A125" s="237" t="s">
        <v>2443</v>
      </c>
      <c r="B125" s="237" t="s">
        <v>1663</v>
      </c>
      <c r="C125" s="237" t="s">
        <v>2444</v>
      </c>
      <c r="D125" s="149" t="str">
        <f t="shared" si="5"/>
        <v>Pegmatite</v>
      </c>
      <c r="E125" s="149" t="str">
        <f t="shared" si="6"/>
        <v>PEGM</v>
      </c>
      <c r="F125" s="151"/>
      <c r="H125" s="106"/>
      <c r="I125" s="110" t="str">
        <f t="shared" si="7"/>
        <v/>
      </c>
      <c r="J125" s="104" t="s">
        <v>2445</v>
      </c>
      <c r="K125" s="110" t="s">
        <v>2446</v>
      </c>
      <c r="L125" s="135" t="s">
        <v>2447</v>
      </c>
      <c r="M125" s="134" t="str">
        <f t="shared" si="8"/>
        <v/>
      </c>
      <c r="N125" s="110" t="s">
        <v>275</v>
      </c>
      <c r="O125" s="111" t="str">
        <f t="shared" si="10"/>
        <v/>
      </c>
      <c r="P125" s="239" t="s">
        <v>2448</v>
      </c>
    </row>
    <row r="126" spans="1:16" x14ac:dyDescent="0.2">
      <c r="A126" s="237" t="s">
        <v>2449</v>
      </c>
      <c r="B126" s="237" t="s">
        <v>2450</v>
      </c>
      <c r="C126" s="237"/>
      <c r="D126" s="149" t="str">
        <f t="shared" si="5"/>
        <v>Paraphyllite</v>
      </c>
      <c r="E126" s="149" t="str">
        <f t="shared" si="6"/>
        <v>PRPH</v>
      </c>
      <c r="F126" s="151"/>
      <c r="H126" s="106"/>
      <c r="I126" s="110" t="str">
        <f t="shared" si="7"/>
        <v/>
      </c>
      <c r="J126" s="104" t="s">
        <v>2451</v>
      </c>
      <c r="K126" s="110" t="s">
        <v>2452</v>
      </c>
      <c r="L126" s="110" t="s">
        <v>275</v>
      </c>
      <c r="M126" s="134" t="str">
        <f t="shared" si="8"/>
        <v/>
      </c>
      <c r="N126" s="110" t="s">
        <v>275</v>
      </c>
      <c r="O126" s="111" t="str">
        <f t="shared" si="10"/>
        <v/>
      </c>
      <c r="P126" s="239" t="s">
        <v>2453</v>
      </c>
    </row>
    <row r="127" spans="1:16" x14ac:dyDescent="0.2">
      <c r="A127" s="237" t="s">
        <v>2454</v>
      </c>
      <c r="B127" s="237" t="s">
        <v>2455</v>
      </c>
      <c r="C127" s="237"/>
      <c r="D127" s="149" t="str">
        <f t="shared" si="5"/>
        <v>Paraschist</v>
      </c>
      <c r="E127" s="149" t="str">
        <f t="shared" si="6"/>
        <v>PRSH</v>
      </c>
      <c r="F127" s="151"/>
      <c r="H127" s="106"/>
      <c r="I127" s="110" t="str">
        <f t="shared" si="7"/>
        <v/>
      </c>
      <c r="J127" s="104" t="s">
        <v>2456</v>
      </c>
      <c r="K127" s="110" t="s">
        <v>2457</v>
      </c>
      <c r="L127" s="110" t="s">
        <v>275</v>
      </c>
      <c r="M127" s="134" t="str">
        <f t="shared" si="8"/>
        <v/>
      </c>
      <c r="N127" s="110" t="s">
        <v>275</v>
      </c>
      <c r="O127" s="111" t="str">
        <f t="shared" si="10"/>
        <v/>
      </c>
      <c r="P127" s="239" t="s">
        <v>2458</v>
      </c>
    </row>
    <row r="128" spans="1:16" x14ac:dyDescent="0.2">
      <c r="A128" s="237" t="s">
        <v>2459</v>
      </c>
      <c r="B128" s="237" t="s">
        <v>2460</v>
      </c>
      <c r="C128" s="237"/>
      <c r="D128" s="149" t="str">
        <f t="shared" si="5"/>
        <v>Paraslate</v>
      </c>
      <c r="E128" s="149" t="str">
        <f t="shared" si="6"/>
        <v>PRSL</v>
      </c>
      <c r="F128" s="151"/>
      <c r="H128" s="106"/>
      <c r="I128" s="110" t="str">
        <f t="shared" si="7"/>
        <v>UCB</v>
      </c>
      <c r="J128" s="104" t="s">
        <v>2461</v>
      </c>
      <c r="K128" s="110" t="s">
        <v>1889</v>
      </c>
      <c r="L128" s="110" t="s">
        <v>275</v>
      </c>
      <c r="M128" s="134" t="str">
        <f t="shared" si="8"/>
        <v>carbonatite</v>
      </c>
      <c r="N128" s="110" t="s">
        <v>2462</v>
      </c>
      <c r="O128" s="111" t="str">
        <f t="shared" si="10"/>
        <v>http://resource.geosciml.org/classifier/cgi/lithology/carbonatite</v>
      </c>
      <c r="P128" s="239" t="s">
        <v>2463</v>
      </c>
    </row>
    <row r="129" spans="1:16" x14ac:dyDescent="0.2">
      <c r="A129" s="237" t="s">
        <v>2402</v>
      </c>
      <c r="B129" s="237" t="s">
        <v>2464</v>
      </c>
      <c r="C129" s="237"/>
      <c r="D129" s="149" t="str">
        <f t="shared" si="5"/>
        <v>Peridotite</v>
      </c>
      <c r="E129" s="149" t="str">
        <f t="shared" si="6"/>
        <v>PRDT</v>
      </c>
      <c r="F129" s="151"/>
      <c r="H129" s="106"/>
      <c r="I129" s="110" t="str">
        <f t="shared" si="7"/>
        <v/>
      </c>
      <c r="J129" s="104" t="s">
        <v>2465</v>
      </c>
      <c r="K129" s="110" t="s">
        <v>2466</v>
      </c>
      <c r="L129" s="110" t="s">
        <v>2467</v>
      </c>
      <c r="M129" s="134" t="str">
        <f t="shared" si="8"/>
        <v>clastic_sedimentary_rock</v>
      </c>
      <c r="N129" s="110" t="s">
        <v>2468</v>
      </c>
      <c r="O129" s="111" t="str">
        <f t="shared" si="10"/>
        <v>http://resource.geosciml.org/classifier/cgi/lithology/clastic_sedimentary_rock</v>
      </c>
      <c r="P129" s="239" t="s">
        <v>2469</v>
      </c>
    </row>
    <row r="130" spans="1:16" x14ac:dyDescent="0.2">
      <c r="A130" s="237" t="s">
        <v>2470</v>
      </c>
      <c r="B130" s="237" t="s">
        <v>2471</v>
      </c>
      <c r="C130" s="237" t="s">
        <v>2381</v>
      </c>
      <c r="D130" s="149" t="str">
        <f t="shared" si="5"/>
        <v>Superficial deposit</v>
      </c>
      <c r="E130" s="149" t="str">
        <f t="shared" si="6"/>
        <v>SURF</v>
      </c>
      <c r="F130" s="150"/>
      <c r="H130" s="106"/>
      <c r="I130" s="110" t="str">
        <f t="shared" si="7"/>
        <v/>
      </c>
      <c r="J130" s="104" t="s">
        <v>2472</v>
      </c>
      <c r="K130" s="110" t="s">
        <v>2473</v>
      </c>
      <c r="L130" s="110" t="s">
        <v>2474</v>
      </c>
      <c r="M130" s="134" t="str">
        <f t="shared" si="8"/>
        <v>cataclasite_series</v>
      </c>
      <c r="N130" s="110" t="s">
        <v>2475</v>
      </c>
      <c r="O130" s="111" t="str">
        <f t="shared" si="10"/>
        <v>http://resource.geosciml.org/classifier/cgi/lithology/cataclasite_series</v>
      </c>
      <c r="P130" s="239" t="s">
        <v>2476</v>
      </c>
    </row>
    <row r="131" spans="1:16" x14ac:dyDescent="0.2">
      <c r="A131" s="237" t="s">
        <v>2477</v>
      </c>
      <c r="B131" s="237" t="s">
        <v>2478</v>
      </c>
      <c r="C131" s="237"/>
      <c r="D131" s="149" t="str">
        <f t="shared" si="5"/>
        <v>Phosphorite</v>
      </c>
      <c r="E131" s="149" t="str">
        <f t="shared" si="6"/>
        <v>PHOS</v>
      </c>
      <c r="F131" s="151"/>
      <c r="H131" s="106"/>
      <c r="I131" s="110" t="str">
        <f t="shared" si="7"/>
        <v/>
      </c>
      <c r="J131" s="104" t="s">
        <v>2479</v>
      </c>
      <c r="K131" s="110" t="s">
        <v>2480</v>
      </c>
      <c r="L131" s="110" t="s">
        <v>275</v>
      </c>
      <c r="M131" s="134" t="str">
        <f t="shared" si="8"/>
        <v/>
      </c>
      <c r="N131" s="110" t="s">
        <v>275</v>
      </c>
      <c r="O131" s="111" t="str">
        <f t="shared" si="10"/>
        <v/>
      </c>
      <c r="P131" s="239" t="s">
        <v>2481</v>
      </c>
    </row>
    <row r="132" spans="1:16" x14ac:dyDescent="0.2">
      <c r="A132" s="237" t="s">
        <v>2482</v>
      </c>
      <c r="B132" s="237" t="s">
        <v>2483</v>
      </c>
      <c r="C132" s="237"/>
      <c r="D132" s="149" t="str">
        <f t="shared" si="5"/>
        <v>Phyllite</v>
      </c>
      <c r="E132" s="149" t="str">
        <f t="shared" si="6"/>
        <v>PHYL</v>
      </c>
      <c r="F132" s="151"/>
      <c r="H132" s="106"/>
      <c r="I132" s="110" t="str">
        <f t="shared" si="7"/>
        <v/>
      </c>
      <c r="J132" s="104" t="s">
        <v>2484</v>
      </c>
      <c r="K132" s="110" t="s">
        <v>2485</v>
      </c>
      <c r="L132" s="110" t="s">
        <v>2486</v>
      </c>
      <c r="M132" s="134" t="str">
        <f t="shared" si="8"/>
        <v/>
      </c>
      <c r="N132" s="110" t="s">
        <v>275</v>
      </c>
      <c r="O132" s="111" t="str">
        <f t="shared" si="10"/>
        <v/>
      </c>
      <c r="P132" s="239" t="s">
        <v>2487</v>
      </c>
    </row>
    <row r="133" spans="1:16" x14ac:dyDescent="0.2">
      <c r="A133" s="237" t="s">
        <v>2488</v>
      </c>
      <c r="B133" s="237" t="s">
        <v>2489</v>
      </c>
      <c r="C133" s="237"/>
      <c r="D133" s="149" t="str">
        <f t="shared" si="5"/>
        <v>Plagioclase pyroxenite</v>
      </c>
      <c r="E133" s="149" t="str">
        <f t="shared" si="6"/>
        <v>PPYX</v>
      </c>
      <c r="F133" s="151"/>
      <c r="H133" s="106"/>
      <c r="I133" s="110" t="str">
        <f t="shared" si="7"/>
        <v>FDV</v>
      </c>
      <c r="J133" s="104" t="s">
        <v>2490</v>
      </c>
      <c r="K133" s="110" t="s">
        <v>1915</v>
      </c>
      <c r="L133" s="110" t="s">
        <v>2491</v>
      </c>
      <c r="M133" s="134" t="str">
        <f t="shared" si="8"/>
        <v>dacite</v>
      </c>
      <c r="N133" s="110" t="s">
        <v>2492</v>
      </c>
      <c r="O133" s="111" t="str">
        <f t="shared" si="10"/>
        <v>http://resource.geosciml.org/classifier/cgi/lithology/dacite</v>
      </c>
      <c r="P133" s="239" t="s">
        <v>2493</v>
      </c>
    </row>
    <row r="134" spans="1:16" x14ac:dyDescent="0.2">
      <c r="A134" s="237" t="s">
        <v>2494</v>
      </c>
      <c r="B134" s="237" t="s">
        <v>2495</v>
      </c>
      <c r="C134" s="237" t="s">
        <v>2488</v>
      </c>
      <c r="D134" s="149" t="str">
        <f t="shared" si="5"/>
        <v>Plagioclase pyroxenite</v>
      </c>
      <c r="E134" s="149" t="str">
        <f t="shared" si="6"/>
        <v>PPYX</v>
      </c>
      <c r="F134" s="151"/>
      <c r="H134" s="106"/>
      <c r="I134" s="110" t="str">
        <f t="shared" si="7"/>
        <v/>
      </c>
      <c r="J134" s="104" t="s">
        <v>2496</v>
      </c>
      <c r="K134" s="110" t="s">
        <v>2497</v>
      </c>
      <c r="L134" s="110" t="s">
        <v>2498</v>
      </c>
      <c r="M134" s="134" t="str">
        <f t="shared" si="8"/>
        <v/>
      </c>
      <c r="N134" s="110" t="s">
        <v>275</v>
      </c>
      <c r="O134" s="111" t="str">
        <f t="shared" si="10"/>
        <v/>
      </c>
      <c r="P134" s="239" t="s">
        <v>2499</v>
      </c>
    </row>
    <row r="135" spans="1:16" x14ac:dyDescent="0.2">
      <c r="A135" s="237" t="s">
        <v>2500</v>
      </c>
      <c r="B135" s="237" t="s">
        <v>2501</v>
      </c>
      <c r="C135" s="237"/>
      <c r="D135" s="149" t="str">
        <f t="shared" si="5"/>
        <v>Polymict Breccia</v>
      </c>
      <c r="E135" s="149" t="str">
        <f t="shared" si="6"/>
        <v>POLB</v>
      </c>
      <c r="F135" s="151"/>
      <c r="H135" s="106"/>
      <c r="I135" s="110" t="str">
        <f t="shared" si="7"/>
        <v>MDI</v>
      </c>
      <c r="J135" s="104" t="s">
        <v>2502</v>
      </c>
      <c r="K135" s="110" t="s">
        <v>1936</v>
      </c>
      <c r="L135" s="110" t="s">
        <v>275</v>
      </c>
      <c r="M135" s="134" t="str">
        <f t="shared" si="8"/>
        <v>diorite</v>
      </c>
      <c r="N135" s="110" t="s">
        <v>2503</v>
      </c>
      <c r="O135" s="111" t="str">
        <f t="shared" si="10"/>
        <v>http://resource.geosciml.org/classifier/cgi/lithology/diorite</v>
      </c>
      <c r="P135" s="239" t="s">
        <v>2504</v>
      </c>
    </row>
    <row r="136" spans="1:16" x14ac:dyDescent="0.2">
      <c r="A136" s="237" t="s">
        <v>2505</v>
      </c>
      <c r="B136" s="237" t="s">
        <v>2506</v>
      </c>
      <c r="C136" s="237"/>
      <c r="D136" s="149" t="str">
        <f t="shared" si="5"/>
        <v>Polymict Conglomerate</v>
      </c>
      <c r="E136" s="149" t="str">
        <f t="shared" si="6"/>
        <v>POLY</v>
      </c>
      <c r="F136" s="151"/>
      <c r="H136" s="106"/>
      <c r="I136" s="110" t="str">
        <f t="shared" si="7"/>
        <v/>
      </c>
      <c r="J136" s="104" t="s">
        <v>2507</v>
      </c>
      <c r="K136" s="110" t="s">
        <v>2508</v>
      </c>
      <c r="L136" s="110" t="s">
        <v>275</v>
      </c>
      <c r="M136" s="134" t="str">
        <f t="shared" si="8"/>
        <v>dioritic_rock</v>
      </c>
      <c r="N136" s="110" t="s">
        <v>2509</v>
      </c>
      <c r="O136" s="111" t="str">
        <f t="shared" si="10"/>
        <v>http://resource.geosciml.org/classifier/cgi/lithology/dioritic_rock</v>
      </c>
      <c r="P136" s="239" t="s">
        <v>2510</v>
      </c>
    </row>
    <row r="137" spans="1:16" x14ac:dyDescent="0.2">
      <c r="A137" s="237" t="s">
        <v>2511</v>
      </c>
      <c r="B137" s="237" t="s">
        <v>2512</v>
      </c>
      <c r="C137" s="237" t="s">
        <v>2513</v>
      </c>
      <c r="D137" s="149" t="str">
        <f t="shared" ref="D137:D188" si="11">IFERROR(IFERROR(INDEX(K:K,MATCH(A137,K:K,0),1),IFERROR(INDEX(K:L,MATCH("*'"&amp;A137&amp;"'*",L:L,0),1),INDEX(K:K,MATCH("*'"&amp;A137&amp;"'*",K:K,0),1))),IFERROR(INDEX(K:K,MATCH(C137,K:K,0),1),IFERROR(INDEX(K:L,MATCH("*'"&amp;C137&amp;"'*",L:L,0),1),INDEX(K:K,MATCH("*'"&amp;C137&amp;"'*",K:K,0),1))))</f>
        <v>Lost Rock</v>
      </c>
      <c r="E137" s="149" t="str">
        <f t="shared" ref="E137:E188" si="12">IFERROR(IFERROR(INDEX(J:K,MATCH(D137,K:K,0),1),IFERROR(INDEX(J:L,MATCH("*'"&amp;A137&amp;"'*",L:L,0),1),INDEX(J:K,MATCH("*'"&amp;A137&amp;"'*",K:K,0),1))),IFERROR(INDEX(J:K,MATCH(D137,K:K,0),1),IFERROR(INDEX(J:L,MATCH("*'"&amp;C137&amp;"'*",L:L,0),1),INDEX(J:K,MATCH("*'"&amp;C137&amp;"'*",K:K,0),1))))</f>
        <v>NORS</v>
      </c>
      <c r="F137" s="151"/>
      <c r="H137" s="106"/>
      <c r="I137" s="110" t="str">
        <f t="shared" ref="I137:I200" si="13">IFERROR((INDEX(A:E,MATCH($J137,E:E,0),2)),"")</f>
        <v/>
      </c>
      <c r="J137" s="104" t="s">
        <v>2514</v>
      </c>
      <c r="K137" s="110" t="s">
        <v>2515</v>
      </c>
      <c r="L137" s="110" t="s">
        <v>2516</v>
      </c>
      <c r="M137" s="134" t="str">
        <f t="shared" ref="M137:M200" si="14">IF(N137="","",HYPERLINK(O137,N137))</f>
        <v>dioritoid</v>
      </c>
      <c r="N137" s="110" t="s">
        <v>2517</v>
      </c>
      <c r="O137" s="111" t="str">
        <f t="shared" si="10"/>
        <v>http://resource.geosciml.org/classifier/cgi/lithology/dioritoid</v>
      </c>
      <c r="P137" s="239" t="s">
        <v>2518</v>
      </c>
    </row>
    <row r="138" spans="1:16" x14ac:dyDescent="0.2">
      <c r="A138" s="237" t="s">
        <v>2519</v>
      </c>
      <c r="B138" s="237" t="s">
        <v>2520</v>
      </c>
      <c r="C138" s="237"/>
      <c r="D138" s="149" t="str">
        <f t="shared" si="11"/>
        <v>Pyroxene-hornblende-gabbronorite</v>
      </c>
      <c r="E138" s="149" t="str">
        <f t="shared" si="12"/>
        <v>PHGN</v>
      </c>
      <c r="F138" s="151"/>
      <c r="H138" s="106"/>
      <c r="I138" s="110" t="str">
        <f t="shared" si="13"/>
        <v/>
      </c>
      <c r="J138" s="104" t="s">
        <v>2521</v>
      </c>
      <c r="K138" s="110" t="s">
        <v>2522</v>
      </c>
      <c r="L138" s="110" t="s">
        <v>2523</v>
      </c>
      <c r="M138" s="134" t="str">
        <f t="shared" si="14"/>
        <v/>
      </c>
      <c r="N138" s="110" t="s">
        <v>275</v>
      </c>
      <c r="O138" s="111" t="str">
        <f t="shared" si="10"/>
        <v/>
      </c>
      <c r="P138" s="239" t="s">
        <v>2524</v>
      </c>
    </row>
    <row r="139" spans="1:16" x14ac:dyDescent="0.2">
      <c r="A139" s="237" t="s">
        <v>2525</v>
      </c>
      <c r="B139" s="237" t="s">
        <v>2135</v>
      </c>
      <c r="C139" s="237"/>
      <c r="D139" s="149" t="str">
        <f t="shared" si="11"/>
        <v>Pyroxene-hornblende-peridotite</v>
      </c>
      <c r="E139" s="149" t="str">
        <f t="shared" si="12"/>
        <v>PHPD</v>
      </c>
      <c r="F139" s="151"/>
      <c r="H139" s="106"/>
      <c r="I139" s="110" t="str">
        <f t="shared" si="13"/>
        <v/>
      </c>
      <c r="J139" s="104" t="s">
        <v>2526</v>
      </c>
      <c r="K139" s="110" t="s">
        <v>2527</v>
      </c>
      <c r="L139" s="110" t="s">
        <v>275</v>
      </c>
      <c r="M139" s="134" t="str">
        <f t="shared" si="14"/>
        <v>dolomitic_or_magnesian_sedimentary_material</v>
      </c>
      <c r="N139" s="110" t="s">
        <v>2528</v>
      </c>
      <c r="O139" s="111" t="str">
        <f t="shared" si="10"/>
        <v>http://resource.geosciml.org/classifier/cgi/lithology/dolomitic_or_magnesian_sedimentary_material</v>
      </c>
      <c r="P139" s="239" t="s">
        <v>2529</v>
      </c>
    </row>
    <row r="140" spans="1:16" x14ac:dyDescent="0.2">
      <c r="A140" s="237" t="s">
        <v>2530</v>
      </c>
      <c r="B140" s="237" t="s">
        <v>2531</v>
      </c>
      <c r="C140" s="237"/>
      <c r="D140" s="149" t="str">
        <f t="shared" si="11"/>
        <v>Pyroxene-peridotite</v>
      </c>
      <c r="E140" s="149" t="str">
        <f t="shared" si="12"/>
        <v>PYPR</v>
      </c>
      <c r="F140" s="151"/>
      <c r="H140" s="106"/>
      <c r="I140" s="110" t="str">
        <f t="shared" si="13"/>
        <v>SDO</v>
      </c>
      <c r="J140" s="104" t="s">
        <v>2532</v>
      </c>
      <c r="K140" s="110" t="s">
        <v>2533</v>
      </c>
      <c r="L140" s="110" t="s">
        <v>2534</v>
      </c>
      <c r="M140" s="134" t="str">
        <f t="shared" si="14"/>
        <v>dolostone</v>
      </c>
      <c r="N140" s="110" t="s">
        <v>2535</v>
      </c>
      <c r="O140" s="111" t="str">
        <f t="shared" si="10"/>
        <v>http://resource.geosciml.org/classifier/cgi/lithology/dolostone</v>
      </c>
      <c r="P140" s="239" t="s">
        <v>2536</v>
      </c>
    </row>
    <row r="141" spans="1:16" x14ac:dyDescent="0.2">
      <c r="A141" s="237" t="s">
        <v>2537</v>
      </c>
      <c r="B141" s="237" t="s">
        <v>2538</v>
      </c>
      <c r="C141" s="237"/>
      <c r="D141" s="149" t="str">
        <f t="shared" si="11"/>
        <v>Pyroxenite</v>
      </c>
      <c r="E141" s="149" t="str">
        <f t="shared" si="12"/>
        <v>PXNT</v>
      </c>
      <c r="F141" s="151"/>
      <c r="H141" s="106"/>
      <c r="I141" s="110" t="str">
        <f t="shared" si="13"/>
        <v/>
      </c>
      <c r="J141" s="104" t="s">
        <v>2539</v>
      </c>
      <c r="K141" s="110" t="s">
        <v>2540</v>
      </c>
      <c r="L141" s="110" t="s">
        <v>275</v>
      </c>
      <c r="M141" s="134" t="str">
        <f t="shared" si="14"/>
        <v>diamicton</v>
      </c>
      <c r="N141" s="110" t="s">
        <v>2541</v>
      </c>
      <c r="O141" s="111" t="str">
        <f t="shared" si="10"/>
        <v>http://resource.geosciml.org/classifier/cgi/lithology/diamicton</v>
      </c>
      <c r="P141" s="239" t="s">
        <v>2542</v>
      </c>
    </row>
    <row r="142" spans="1:16" x14ac:dyDescent="0.2">
      <c r="A142" s="237" t="s">
        <v>2543</v>
      </c>
      <c r="B142" s="237" t="s">
        <v>2544</v>
      </c>
      <c r="C142" s="237"/>
      <c r="D142" s="149" t="str">
        <f t="shared" si="11"/>
        <v>Quartz-feldspar-biotite gneiss</v>
      </c>
      <c r="E142" s="149" t="str">
        <f t="shared" si="12"/>
        <v>QZBG</v>
      </c>
      <c r="F142" s="151"/>
      <c r="H142" s="106"/>
      <c r="I142" s="110" t="str">
        <f t="shared" si="13"/>
        <v>STI</v>
      </c>
      <c r="J142" s="104" t="s">
        <v>2545</v>
      </c>
      <c r="K142" s="110" t="s">
        <v>1930</v>
      </c>
      <c r="L142" s="110" t="s">
        <v>275</v>
      </c>
      <c r="M142" s="134" t="str">
        <f t="shared" si="14"/>
        <v>diamictite</v>
      </c>
      <c r="N142" s="110" t="s">
        <v>2546</v>
      </c>
      <c r="O142" s="111" t="str">
        <f t="shared" si="10"/>
        <v>http://resource.geosciml.org/classifier/cgi/lithology/diamictite</v>
      </c>
      <c r="P142" s="239" t="s">
        <v>2547</v>
      </c>
    </row>
    <row r="143" spans="1:16" x14ac:dyDescent="0.2">
      <c r="A143" s="237" t="s">
        <v>2548</v>
      </c>
      <c r="B143" s="237" t="s">
        <v>2549</v>
      </c>
      <c r="C143" s="237" t="s">
        <v>2550</v>
      </c>
      <c r="D143" s="149" t="str">
        <f t="shared" si="11"/>
        <v>Quartz-feldspar paragneiss</v>
      </c>
      <c r="E143" s="149" t="str">
        <f t="shared" si="12"/>
        <v>QFPG</v>
      </c>
      <c r="F143" s="151"/>
      <c r="H143" s="106"/>
      <c r="I143" s="110" t="str">
        <f t="shared" si="13"/>
        <v>MDO</v>
      </c>
      <c r="J143" s="104" t="s">
        <v>2551</v>
      </c>
      <c r="K143" s="110" t="s">
        <v>1942</v>
      </c>
      <c r="L143" s="110" t="s">
        <v>2552</v>
      </c>
      <c r="M143" s="134" t="str">
        <f t="shared" si="14"/>
        <v>doleritic_rock</v>
      </c>
      <c r="N143" s="110" t="s">
        <v>2553</v>
      </c>
      <c r="O143" s="111" t="str">
        <f t="shared" si="10"/>
        <v>http://resource.geosciml.org/classifier/cgi/lithology/doleritic_rock</v>
      </c>
      <c r="P143" s="239" t="s">
        <v>2554</v>
      </c>
    </row>
    <row r="144" spans="1:16" x14ac:dyDescent="0.2">
      <c r="A144" s="237" t="s">
        <v>2555</v>
      </c>
      <c r="B144" s="237" t="s">
        <v>2556</v>
      </c>
      <c r="C144" s="237"/>
      <c r="D144" s="149" t="str">
        <f t="shared" si="11"/>
        <v>Quartz rich granite gneiss</v>
      </c>
      <c r="E144" s="149" t="str">
        <f t="shared" si="12"/>
        <v>QRGG</v>
      </c>
      <c r="F144" s="151"/>
      <c r="H144" s="106"/>
      <c r="I144" s="110" t="str">
        <f t="shared" si="13"/>
        <v>UDU</v>
      </c>
      <c r="J144" s="104" t="s">
        <v>2557</v>
      </c>
      <c r="K144" s="110" t="s">
        <v>1952</v>
      </c>
      <c r="L144" s="110" t="s">
        <v>275</v>
      </c>
      <c r="M144" s="134" t="str">
        <f t="shared" si="14"/>
        <v/>
      </c>
      <c r="N144" s="110" t="s">
        <v>275</v>
      </c>
      <c r="O144" s="111" t="str">
        <f t="shared" si="10"/>
        <v/>
      </c>
      <c r="P144" s="239" t="s">
        <v>2558</v>
      </c>
    </row>
    <row r="145" spans="1:16" x14ac:dyDescent="0.2">
      <c r="A145" s="237" t="s">
        <v>2559</v>
      </c>
      <c r="B145" s="237" t="s">
        <v>2560</v>
      </c>
      <c r="C145" s="237" t="s">
        <v>2561</v>
      </c>
      <c r="D145" s="149" t="str">
        <f t="shared" si="11"/>
        <v>Vein</v>
      </c>
      <c r="E145" s="149" t="str">
        <f t="shared" si="12"/>
        <v>VEIN</v>
      </c>
      <c r="F145" s="151"/>
      <c r="H145" s="106"/>
      <c r="I145" s="110" t="str">
        <f t="shared" si="13"/>
        <v>LDC</v>
      </c>
      <c r="J145" s="104" t="s">
        <v>2562</v>
      </c>
      <c r="K145" s="110" t="s">
        <v>1959</v>
      </c>
      <c r="L145" s="110" t="s">
        <v>2563</v>
      </c>
      <c r="M145" s="134" t="str">
        <f t="shared" si="14"/>
        <v>duricrust</v>
      </c>
      <c r="N145" s="110" t="s">
        <v>2564</v>
      </c>
      <c r="O145" s="111" t="str">
        <f t="shared" si="10"/>
        <v>http://resource.geosciml.org/classifier/cgi/lithology/duricrust</v>
      </c>
      <c r="P145" s="239" t="s">
        <v>2565</v>
      </c>
    </row>
    <row r="146" spans="1:16" x14ac:dyDescent="0.2">
      <c r="A146" s="237" t="s">
        <v>2566</v>
      </c>
      <c r="B146" s="237" t="s">
        <v>2567</v>
      </c>
      <c r="C146" s="237"/>
      <c r="D146" s="149" t="str">
        <f t="shared" si="11"/>
        <v>Quartzite</v>
      </c>
      <c r="E146" s="149" t="str">
        <f t="shared" si="12"/>
        <v>QTZT</v>
      </c>
      <c r="F146" s="151"/>
      <c r="H146" s="106"/>
      <c r="I146" s="110" t="str">
        <f t="shared" si="13"/>
        <v>ZEC</v>
      </c>
      <c r="J146" s="104" t="s">
        <v>2568</v>
      </c>
      <c r="K146" s="110" t="s">
        <v>1966</v>
      </c>
      <c r="L146" s="110" t="s">
        <v>275</v>
      </c>
      <c r="M146" s="134" t="str">
        <f t="shared" si="14"/>
        <v>eclogite</v>
      </c>
      <c r="N146" s="110" t="s">
        <v>2569</v>
      </c>
      <c r="O146" s="111" t="str">
        <f t="shared" si="10"/>
        <v>http://resource.geosciml.org/classifier/cgi/lithology/eclogite</v>
      </c>
      <c r="P146" s="239" t="s">
        <v>2570</v>
      </c>
    </row>
    <row r="147" spans="1:16" x14ac:dyDescent="0.2">
      <c r="A147" s="237" t="s">
        <v>2571</v>
      </c>
      <c r="B147" s="237" t="s">
        <v>2572</v>
      </c>
      <c r="C147" s="237" t="s">
        <v>1950</v>
      </c>
      <c r="D147" s="149" t="str">
        <f t="shared" si="11"/>
        <v>Arkose</v>
      </c>
      <c r="E147" s="149" t="str">
        <f t="shared" si="12"/>
        <v>ARKS</v>
      </c>
      <c r="F147" s="151"/>
      <c r="H147" s="106"/>
      <c r="I147" s="110" t="str">
        <f t="shared" si="13"/>
        <v/>
      </c>
      <c r="J147" s="104" t="s">
        <v>2573</v>
      </c>
      <c r="K147" s="110" t="s">
        <v>2574</v>
      </c>
      <c r="L147" s="110" t="s">
        <v>275</v>
      </c>
      <c r="M147" s="134" t="str">
        <f t="shared" si="14"/>
        <v/>
      </c>
      <c r="N147" s="110" t="s">
        <v>275</v>
      </c>
      <c r="O147" s="111" t="str">
        <f t="shared" si="10"/>
        <v/>
      </c>
      <c r="P147" s="239" t="s">
        <v>2575</v>
      </c>
    </row>
    <row r="148" spans="1:16" x14ac:dyDescent="0.2">
      <c r="A148" s="237" t="s">
        <v>2576</v>
      </c>
      <c r="B148" s="237" t="s">
        <v>2577</v>
      </c>
      <c r="C148" s="237" t="s">
        <v>2578</v>
      </c>
      <c r="D148" s="149" t="str">
        <f t="shared" si="11"/>
        <v>Quartz-wacke</v>
      </c>
      <c r="E148" s="149" t="str">
        <f t="shared" si="12"/>
        <v>QZWK</v>
      </c>
      <c r="F148" s="151"/>
      <c r="H148" s="106"/>
      <c r="I148" s="110" t="str">
        <f t="shared" si="13"/>
        <v/>
      </c>
      <c r="J148" s="104" t="s">
        <v>2579</v>
      </c>
      <c r="K148" s="110" t="s">
        <v>2580</v>
      </c>
      <c r="L148" s="110" t="s">
        <v>2581</v>
      </c>
      <c r="M148" s="134" t="str">
        <f t="shared" si="14"/>
        <v/>
      </c>
      <c r="N148" s="110" t="s">
        <v>275</v>
      </c>
      <c r="O148" s="111" t="str">
        <f t="shared" si="10"/>
        <v/>
      </c>
      <c r="P148" s="239" t="s">
        <v>2582</v>
      </c>
    </row>
    <row r="149" spans="1:16" x14ac:dyDescent="0.2">
      <c r="A149" s="237" t="s">
        <v>2583</v>
      </c>
      <c r="B149" s="237" t="s">
        <v>2584</v>
      </c>
      <c r="C149" s="237" t="s">
        <v>2585</v>
      </c>
      <c r="D149" s="149" t="str">
        <f t="shared" si="11"/>
        <v>Rhyodacite</v>
      </c>
      <c r="E149" s="149" t="str">
        <f t="shared" si="12"/>
        <v>RHDA</v>
      </c>
      <c r="F149" s="151"/>
      <c r="H149" s="106"/>
      <c r="I149" s="110" t="str">
        <f t="shared" si="13"/>
        <v/>
      </c>
      <c r="J149" s="104" t="s">
        <v>2586</v>
      </c>
      <c r="K149" s="110" t="s">
        <v>2587</v>
      </c>
      <c r="L149" s="110" t="s">
        <v>2588</v>
      </c>
      <c r="M149" s="134" t="str">
        <f t="shared" si="14"/>
        <v>residual_material</v>
      </c>
      <c r="N149" s="110" t="s">
        <v>2589</v>
      </c>
      <c r="O149" s="111" t="str">
        <f t="shared" si="10"/>
        <v>http://resource.geosciml.org/classifier/cgi/lithology/residual_material</v>
      </c>
      <c r="P149" s="239" t="s">
        <v>2590</v>
      </c>
    </row>
    <row r="150" spans="1:16" x14ac:dyDescent="0.2">
      <c r="A150" s="237" t="s">
        <v>2591</v>
      </c>
      <c r="B150" s="237" t="s">
        <v>2592</v>
      </c>
      <c r="C150" s="237"/>
      <c r="D150" s="149" t="str">
        <f t="shared" si="11"/>
        <v>Rhyodactic tuff</v>
      </c>
      <c r="E150" s="149" t="str">
        <f t="shared" si="12"/>
        <v>RDTF</v>
      </c>
      <c r="F150" s="151"/>
      <c r="H150" s="106"/>
      <c r="I150" s="110" t="str">
        <f t="shared" si="13"/>
        <v/>
      </c>
      <c r="J150" s="104" t="s">
        <v>2593</v>
      </c>
      <c r="K150" s="110" t="s">
        <v>2594</v>
      </c>
      <c r="L150" s="110" t="s">
        <v>2595</v>
      </c>
      <c r="M150" s="134" t="str">
        <f t="shared" si="14"/>
        <v>fragmental_igneous_material</v>
      </c>
      <c r="N150" s="110" t="s">
        <v>2596</v>
      </c>
      <c r="O150" s="111" t="str">
        <f t="shared" si="10"/>
        <v>http://resource.geosciml.org/classifier/cgi/lithology/fragmental_igneous_material</v>
      </c>
      <c r="P150" s="239" t="s">
        <v>2597</v>
      </c>
    </row>
    <row r="151" spans="1:16" x14ac:dyDescent="0.2">
      <c r="A151" s="237" t="s">
        <v>2598</v>
      </c>
      <c r="B151" s="237" t="s">
        <v>2599</v>
      </c>
      <c r="C151" s="237" t="s">
        <v>2600</v>
      </c>
      <c r="D151" s="149" t="str">
        <f t="shared" si="11"/>
        <v>Rhyolitic Ash</v>
      </c>
      <c r="E151" s="149" t="str">
        <f t="shared" si="12"/>
        <v>RASH</v>
      </c>
      <c r="F151" s="151"/>
      <c r="H151" s="106"/>
      <c r="I151" s="110" t="str">
        <f t="shared" si="13"/>
        <v/>
      </c>
      <c r="J151" s="104" t="s">
        <v>2601</v>
      </c>
      <c r="K151" s="110" t="s">
        <v>2602</v>
      </c>
      <c r="L151" s="110" t="s">
        <v>275</v>
      </c>
      <c r="M151" s="134" t="str">
        <f t="shared" si="14"/>
        <v/>
      </c>
      <c r="N151" s="110" t="s">
        <v>275</v>
      </c>
      <c r="O151" s="111" t="str">
        <f t="shared" si="10"/>
        <v/>
      </c>
      <c r="P151" s="239" t="s">
        <v>2603</v>
      </c>
    </row>
    <row r="152" spans="1:16" x14ac:dyDescent="0.2">
      <c r="A152" s="237" t="s">
        <v>2604</v>
      </c>
      <c r="B152" s="237" t="s">
        <v>1660</v>
      </c>
      <c r="C152" s="237" t="s">
        <v>1689</v>
      </c>
      <c r="D152" s="149" t="str">
        <f t="shared" si="11"/>
        <v>Rhyolite</v>
      </c>
      <c r="E152" s="149" t="str">
        <f t="shared" si="12"/>
        <v>RHLT</v>
      </c>
      <c r="F152" s="151"/>
      <c r="H152" s="106"/>
      <c r="I152" s="110" t="str">
        <f t="shared" si="13"/>
        <v>TED</v>
      </c>
      <c r="J152" s="104" t="s">
        <v>2605</v>
      </c>
      <c r="K152" s="110" t="s">
        <v>1972</v>
      </c>
      <c r="L152" s="110" t="s">
        <v>2606</v>
      </c>
      <c r="M152" s="134" t="str">
        <f t="shared" si="14"/>
        <v>evaporite</v>
      </c>
      <c r="N152" s="110" t="s">
        <v>1738</v>
      </c>
      <c r="O152" s="111" t="str">
        <f t="shared" si="10"/>
        <v>http://resource.geosciml.org/classifier/cgi/lithology/evaporite</v>
      </c>
      <c r="P152" s="239" t="s">
        <v>2607</v>
      </c>
    </row>
    <row r="153" spans="1:16" x14ac:dyDescent="0.2">
      <c r="A153" s="237" t="s">
        <v>2608</v>
      </c>
      <c r="B153" s="237" t="s">
        <v>2609</v>
      </c>
      <c r="C153" s="237"/>
      <c r="D153" s="149" t="str">
        <f t="shared" si="11"/>
        <v>Rhyolitic tuff</v>
      </c>
      <c r="E153" s="149" t="str">
        <f t="shared" si="12"/>
        <v>RYTF</v>
      </c>
      <c r="F153" s="151"/>
      <c r="H153" s="106"/>
      <c r="I153" s="110" t="str">
        <f t="shared" si="13"/>
        <v/>
      </c>
      <c r="J153" s="104" t="s">
        <v>2610</v>
      </c>
      <c r="K153" s="110" t="s">
        <v>2611</v>
      </c>
      <c r="L153" s="110" t="s">
        <v>2612</v>
      </c>
      <c r="M153" s="134" t="str">
        <f t="shared" si="14"/>
        <v/>
      </c>
      <c r="N153" s="110" t="s">
        <v>275</v>
      </c>
      <c r="O153" s="111" t="str">
        <f t="shared" si="10"/>
        <v/>
      </c>
      <c r="P153" s="239" t="s">
        <v>2613</v>
      </c>
    </row>
    <row r="154" spans="1:16" x14ac:dyDescent="0.2">
      <c r="A154" s="237" t="s">
        <v>2614</v>
      </c>
      <c r="B154" s="237" t="s">
        <v>2615</v>
      </c>
      <c r="C154" s="237"/>
      <c r="D154" s="149" t="str">
        <f t="shared" si="11"/>
        <v>Conglomerate</v>
      </c>
      <c r="E154" s="149" t="str">
        <f t="shared" si="12"/>
        <v>CGLM</v>
      </c>
      <c r="F154" s="151"/>
      <c r="H154" s="106"/>
      <c r="I154" s="110" t="str">
        <f t="shared" si="13"/>
        <v/>
      </c>
      <c r="J154" s="104" t="s">
        <v>2616</v>
      </c>
      <c r="K154" s="110" t="s">
        <v>2617</v>
      </c>
      <c r="L154" s="110" t="s">
        <v>2618</v>
      </c>
      <c r="M154" s="134" t="str">
        <f t="shared" si="14"/>
        <v>foid_bearing_alkali_feldspar_syenite</v>
      </c>
      <c r="N154" s="110" t="s">
        <v>2619</v>
      </c>
      <c r="O154" s="111" t="str">
        <f t="shared" si="10"/>
        <v>http://resource.geosciml.org/classifier/cgi/lithology/foid_bearing_alkali_feldspar_syenite</v>
      </c>
      <c r="P154" s="239" t="s">
        <v>2620</v>
      </c>
    </row>
    <row r="155" spans="1:16" x14ac:dyDescent="0.2">
      <c r="A155" s="237" t="s">
        <v>2621</v>
      </c>
      <c r="B155" s="237" t="s">
        <v>1646</v>
      </c>
      <c r="C155" s="237"/>
      <c r="D155" s="149" t="str">
        <f t="shared" si="11"/>
        <v>Sandstone</v>
      </c>
      <c r="E155" s="149" t="str">
        <f t="shared" si="12"/>
        <v>SDST</v>
      </c>
      <c r="F155" s="150"/>
      <c r="H155" s="106"/>
      <c r="I155" s="110" t="str">
        <f t="shared" si="13"/>
        <v/>
      </c>
      <c r="J155" s="104" t="s">
        <v>2622</v>
      </c>
      <c r="K155" s="110" t="s">
        <v>2623</v>
      </c>
      <c r="L155" s="110" t="s">
        <v>2624</v>
      </c>
      <c r="M155" s="134" t="str">
        <f t="shared" si="14"/>
        <v>foid_bearing_alkali_feldspar_trachyte</v>
      </c>
      <c r="N155" s="110" t="s">
        <v>2625</v>
      </c>
      <c r="O155" s="111" t="str">
        <f t="shared" si="10"/>
        <v>http://resource.geosciml.org/classifier/cgi/lithology/foid_bearing_alkali_feldspar_trachyte</v>
      </c>
      <c r="P155" s="239" t="s">
        <v>2626</v>
      </c>
    </row>
    <row r="156" spans="1:16" x14ac:dyDescent="0.2">
      <c r="A156" s="237" t="s">
        <v>2627</v>
      </c>
      <c r="B156" s="237" t="s">
        <v>2628</v>
      </c>
      <c r="C156" s="237" t="s">
        <v>1957</v>
      </c>
      <c r="D156" s="149" t="str">
        <f t="shared" si="11"/>
        <v>Arenite</v>
      </c>
      <c r="E156" s="149" t="str">
        <f t="shared" si="12"/>
        <v>ARNT</v>
      </c>
      <c r="F156" s="151"/>
      <c r="H156" s="106"/>
      <c r="I156" s="110" t="str">
        <f t="shared" si="13"/>
        <v/>
      </c>
      <c r="J156" s="104" t="s">
        <v>2629</v>
      </c>
      <c r="K156" s="110" t="s">
        <v>2630</v>
      </c>
      <c r="L156" s="110" t="s">
        <v>2631</v>
      </c>
      <c r="M156" s="134" t="str">
        <f t="shared" si="14"/>
        <v>foid_bearing_anorthosite</v>
      </c>
      <c r="N156" s="110" t="s">
        <v>2632</v>
      </c>
      <c r="O156" s="111" t="str">
        <f t="shared" si="10"/>
        <v>http://resource.geosciml.org/classifier/cgi/lithology/foid_bearing_anorthosite</v>
      </c>
      <c r="P156" s="239" t="s">
        <v>2633</v>
      </c>
    </row>
    <row r="157" spans="1:16" x14ac:dyDescent="0.2">
      <c r="A157" s="237" t="s">
        <v>2634</v>
      </c>
      <c r="B157" s="237" t="s">
        <v>2635</v>
      </c>
      <c r="C157" s="237" t="s">
        <v>2636</v>
      </c>
      <c r="D157" s="149" t="str">
        <f t="shared" si="11"/>
        <v>Wacke</v>
      </c>
      <c r="E157" s="149" t="str">
        <f t="shared" si="12"/>
        <v>WACK</v>
      </c>
      <c r="F157" s="151"/>
      <c r="H157" s="106"/>
      <c r="I157" s="110" t="str">
        <f t="shared" si="13"/>
        <v/>
      </c>
      <c r="J157" s="104" t="s">
        <v>2637</v>
      </c>
      <c r="K157" s="110" t="s">
        <v>2638</v>
      </c>
      <c r="L157" s="110" t="s">
        <v>2639</v>
      </c>
      <c r="M157" s="134" t="str">
        <f t="shared" si="14"/>
        <v>foid_bearing_diorite</v>
      </c>
      <c r="N157" s="110" t="s">
        <v>2640</v>
      </c>
      <c r="O157" s="111" t="str">
        <f t="shared" si="10"/>
        <v>http://resource.geosciml.org/classifier/cgi/lithology/foid_bearing_diorite</v>
      </c>
      <c r="P157" s="239" t="s">
        <v>2641</v>
      </c>
    </row>
    <row r="158" spans="1:16" x14ac:dyDescent="0.2">
      <c r="A158" s="237" t="s">
        <v>2642</v>
      </c>
      <c r="B158" s="237" t="s">
        <v>2643</v>
      </c>
      <c r="C158" s="237" t="s">
        <v>2644</v>
      </c>
      <c r="D158" s="149" t="str">
        <f t="shared" si="11"/>
        <v>Impure limestone</v>
      </c>
      <c r="E158" s="149" t="str">
        <f t="shared" si="12"/>
        <v>IMLR</v>
      </c>
      <c r="F158" s="151"/>
      <c r="H158" s="106"/>
      <c r="I158" s="110" t="str">
        <f t="shared" si="13"/>
        <v/>
      </c>
      <c r="J158" s="104" t="s">
        <v>2645</v>
      </c>
      <c r="K158" s="110" t="s">
        <v>2646</v>
      </c>
      <c r="L158" s="110" t="s">
        <v>2647</v>
      </c>
      <c r="M158" s="134" t="str">
        <f t="shared" si="14"/>
        <v>foid_bearing_gabbro</v>
      </c>
      <c r="N158" s="110" t="s">
        <v>2648</v>
      </c>
      <c r="O158" s="111" t="str">
        <f t="shared" si="10"/>
        <v>http://resource.geosciml.org/classifier/cgi/lithology/foid_bearing_gabbro</v>
      </c>
      <c r="P158" s="239" t="s">
        <v>2649</v>
      </c>
    </row>
    <row r="159" spans="1:16" x14ac:dyDescent="0.2">
      <c r="A159" s="237" t="s">
        <v>2650</v>
      </c>
      <c r="B159" s="237" t="s">
        <v>2651</v>
      </c>
      <c r="C159" s="237" t="s">
        <v>2652</v>
      </c>
      <c r="D159" s="149" t="str">
        <f t="shared" si="11"/>
        <v>Saprolite</v>
      </c>
      <c r="E159" s="149" t="str">
        <f t="shared" si="12"/>
        <v>SPRL</v>
      </c>
      <c r="F159" s="151"/>
      <c r="H159" s="106"/>
      <c r="I159" s="110" t="str">
        <f t="shared" si="13"/>
        <v/>
      </c>
      <c r="J159" s="104" t="s">
        <v>2653</v>
      </c>
      <c r="K159" s="110" t="s">
        <v>2654</v>
      </c>
      <c r="L159" s="110" t="s">
        <v>2655</v>
      </c>
      <c r="M159" s="134" t="str">
        <f t="shared" si="14"/>
        <v>foid_bearing_latite</v>
      </c>
      <c r="N159" s="110" t="s">
        <v>2656</v>
      </c>
      <c r="O159" s="111" t="str">
        <f t="shared" si="10"/>
        <v>http://resource.geosciml.org/classifier/cgi/lithology/foid_bearing_latite</v>
      </c>
      <c r="P159" s="239" t="s">
        <v>2657</v>
      </c>
    </row>
    <row r="160" spans="1:16" x14ac:dyDescent="0.2">
      <c r="A160" s="237" t="s">
        <v>2658</v>
      </c>
      <c r="B160" s="237" t="s">
        <v>2659</v>
      </c>
      <c r="C160" s="237"/>
      <c r="D160" s="149" t="str">
        <f t="shared" si="11"/>
        <v>Schist</v>
      </c>
      <c r="E160" s="149" t="str">
        <f t="shared" si="12"/>
        <v>SCHT</v>
      </c>
      <c r="F160" s="151"/>
      <c r="H160" s="106"/>
      <c r="I160" s="110" t="str">
        <f t="shared" si="13"/>
        <v/>
      </c>
      <c r="J160" s="104" t="s">
        <v>2660</v>
      </c>
      <c r="K160" s="110" t="s">
        <v>2661</v>
      </c>
      <c r="L160" s="110" t="s">
        <v>2662</v>
      </c>
      <c r="M160" s="134" t="str">
        <f t="shared" si="14"/>
        <v>foid_bearing_monzodiorite</v>
      </c>
      <c r="N160" s="110" t="s">
        <v>2663</v>
      </c>
      <c r="O160" s="111" t="str">
        <f t="shared" si="10"/>
        <v>http://resource.geosciml.org/classifier/cgi/lithology/foid_bearing_monzodiorite</v>
      </c>
      <c r="P160" s="239" t="s">
        <v>2664</v>
      </c>
    </row>
    <row r="161" spans="1:16" x14ac:dyDescent="0.2">
      <c r="A161" s="237" t="s">
        <v>2665</v>
      </c>
      <c r="B161" s="237" t="s">
        <v>2666</v>
      </c>
      <c r="C161" s="237"/>
      <c r="D161" s="149" t="str">
        <f t="shared" si="11"/>
        <v>Serpentinite</v>
      </c>
      <c r="E161" s="149" t="str">
        <f t="shared" si="12"/>
        <v>SERP</v>
      </c>
      <c r="F161" s="151"/>
      <c r="H161" s="106"/>
      <c r="I161" s="110" t="str">
        <f t="shared" si="13"/>
        <v/>
      </c>
      <c r="J161" s="104" t="s">
        <v>2667</v>
      </c>
      <c r="K161" s="110" t="s">
        <v>2668</v>
      </c>
      <c r="L161" s="110" t="s">
        <v>2669</v>
      </c>
      <c r="M161" s="134" t="str">
        <f t="shared" si="14"/>
        <v>foid_bearing_monzogabbro</v>
      </c>
      <c r="N161" s="110" t="s">
        <v>2670</v>
      </c>
      <c r="O161" s="111" t="str">
        <f t="shared" si="10"/>
        <v>http://resource.geosciml.org/classifier/cgi/lithology/foid_bearing_monzogabbro</v>
      </c>
      <c r="P161" s="239" t="s">
        <v>2671</v>
      </c>
    </row>
    <row r="162" spans="1:16" x14ac:dyDescent="0.2">
      <c r="A162" s="237" t="s">
        <v>2672</v>
      </c>
      <c r="B162" s="237" t="s">
        <v>2673</v>
      </c>
      <c r="C162" s="237"/>
      <c r="D162" s="149" t="str">
        <f t="shared" si="11"/>
        <v>Shale</v>
      </c>
      <c r="E162" s="149" t="str">
        <f t="shared" si="12"/>
        <v>SHLE</v>
      </c>
      <c r="F162" s="151"/>
      <c r="H162" s="106"/>
      <c r="I162" s="110" t="str">
        <f t="shared" si="13"/>
        <v/>
      </c>
      <c r="J162" s="104" t="s">
        <v>2674</v>
      </c>
      <c r="K162" s="110" t="s">
        <v>2675</v>
      </c>
      <c r="L162" s="110" t="s">
        <v>2676</v>
      </c>
      <c r="M162" s="134" t="str">
        <f t="shared" si="14"/>
        <v>foid_bearing_monzonite</v>
      </c>
      <c r="N162" s="110" t="s">
        <v>2677</v>
      </c>
      <c r="O162" s="111" t="str">
        <f t="shared" si="10"/>
        <v>http://resource.geosciml.org/classifier/cgi/lithology/foid_bearing_monzonite</v>
      </c>
      <c r="P162" s="239" t="s">
        <v>2678</v>
      </c>
    </row>
    <row r="163" spans="1:16" x14ac:dyDescent="0.2">
      <c r="A163" s="237" t="s">
        <v>2679</v>
      </c>
      <c r="B163" s="237" t="s">
        <v>2680</v>
      </c>
      <c r="C163" s="237"/>
      <c r="D163" s="149" t="str">
        <f t="shared" si="11"/>
        <v>Silcrete</v>
      </c>
      <c r="E163" s="149" t="str">
        <f t="shared" si="12"/>
        <v>SICT</v>
      </c>
      <c r="F163" s="151"/>
      <c r="H163" s="106"/>
      <c r="I163" s="110" t="str">
        <f t="shared" si="13"/>
        <v/>
      </c>
      <c r="J163" s="104" t="s">
        <v>2681</v>
      </c>
      <c r="K163" s="110" t="s">
        <v>2682</v>
      </c>
      <c r="L163" s="110" t="s">
        <v>2683</v>
      </c>
      <c r="M163" s="134" t="str">
        <f t="shared" si="14"/>
        <v>foid_bearing_syenite</v>
      </c>
      <c r="N163" s="110" t="s">
        <v>2684</v>
      </c>
      <c r="O163" s="111" t="str">
        <f t="shared" si="10"/>
        <v>http://resource.geosciml.org/classifier/cgi/lithology/foid_bearing_syenite</v>
      </c>
      <c r="P163" s="239" t="s">
        <v>2685</v>
      </c>
    </row>
    <row r="164" spans="1:16" x14ac:dyDescent="0.2">
      <c r="A164" s="237" t="s">
        <v>2686</v>
      </c>
      <c r="B164" s="237" t="s">
        <v>2687</v>
      </c>
      <c r="C164" s="237"/>
      <c r="D164" s="149" t="str">
        <f t="shared" si="11"/>
        <v>Siltstone</v>
      </c>
      <c r="E164" s="149" t="str">
        <f t="shared" si="12"/>
        <v>SLST</v>
      </c>
      <c r="F164" s="151"/>
      <c r="H164" s="106"/>
      <c r="I164" s="110" t="str">
        <f t="shared" si="13"/>
        <v/>
      </c>
      <c r="J164" s="104" t="s">
        <v>2688</v>
      </c>
      <c r="K164" s="110" t="s">
        <v>2689</v>
      </c>
      <c r="L164" s="110" t="s">
        <v>2690</v>
      </c>
      <c r="M164" s="134" t="str">
        <f t="shared" si="14"/>
        <v>foid_bearing_trachyte</v>
      </c>
      <c r="N164" s="110" t="s">
        <v>2691</v>
      </c>
      <c r="O164" s="111" t="str">
        <f t="shared" si="10"/>
        <v>http://resource.geosciml.org/classifier/cgi/lithology/foid_bearing_trachyte</v>
      </c>
      <c r="P164" s="239" t="s">
        <v>2692</v>
      </c>
    </row>
    <row r="165" spans="1:16" x14ac:dyDescent="0.2">
      <c r="A165" s="237" t="s">
        <v>2693</v>
      </c>
      <c r="B165" s="237" t="s">
        <v>2694</v>
      </c>
      <c r="C165" s="237"/>
      <c r="D165" s="149" t="str">
        <f t="shared" si="11"/>
        <v>Skarn</v>
      </c>
      <c r="E165" s="149" t="str">
        <f t="shared" si="12"/>
        <v>SKRN</v>
      </c>
      <c r="F165" s="151"/>
      <c r="H165" s="106"/>
      <c r="I165" s="110" t="str">
        <f t="shared" si="13"/>
        <v/>
      </c>
      <c r="J165" s="104" t="s">
        <v>2695</v>
      </c>
      <c r="K165" s="110" t="s">
        <v>2696</v>
      </c>
      <c r="L165" s="110" t="s">
        <v>275</v>
      </c>
      <c r="M165" s="134" t="str">
        <f t="shared" si="14"/>
        <v/>
      </c>
      <c r="N165" s="110" t="s">
        <v>275</v>
      </c>
      <c r="O165" s="111" t="str">
        <f t="shared" si="10"/>
        <v/>
      </c>
      <c r="P165" s="239" t="s">
        <v>2697</v>
      </c>
    </row>
    <row r="166" spans="1:16" x14ac:dyDescent="0.2">
      <c r="A166" s="237" t="s">
        <v>2698</v>
      </c>
      <c r="B166" s="237" t="s">
        <v>2699</v>
      </c>
      <c r="C166" s="237"/>
      <c r="D166" s="149" t="str">
        <f t="shared" si="11"/>
        <v>Slate</v>
      </c>
      <c r="E166" s="149" t="str">
        <f t="shared" si="12"/>
        <v>SLAT</v>
      </c>
      <c r="F166" s="151"/>
      <c r="H166" s="106"/>
      <c r="I166" s="110" t="str">
        <f t="shared" si="13"/>
        <v/>
      </c>
      <c r="J166" s="104" t="s">
        <v>2700</v>
      </c>
      <c r="K166" s="110" t="s">
        <v>2701</v>
      </c>
      <c r="L166" s="110" t="s">
        <v>2702</v>
      </c>
      <c r="M166" s="134" t="str">
        <f t="shared" si="14"/>
        <v>foid_dioritoid</v>
      </c>
      <c r="N166" s="110" t="s">
        <v>2703</v>
      </c>
      <c r="O166" s="111" t="str">
        <f t="shared" si="10"/>
        <v>http://resource.geosciml.org/classifier/cgi/lithology/foid_dioritoid</v>
      </c>
      <c r="P166" s="239" t="s">
        <v>2704</v>
      </c>
    </row>
    <row r="167" spans="1:16" x14ac:dyDescent="0.2">
      <c r="A167" s="237" t="s">
        <v>2705</v>
      </c>
      <c r="B167" s="237" t="s">
        <v>2706</v>
      </c>
      <c r="C167" s="237"/>
      <c r="D167" s="149" t="str">
        <f t="shared" si="11"/>
        <v>Spiculite</v>
      </c>
      <c r="E167" s="149" t="str">
        <f t="shared" si="12"/>
        <v>SPIC</v>
      </c>
      <c r="F167" s="151"/>
      <c r="H167" s="106"/>
      <c r="I167" s="110" t="str">
        <f t="shared" si="13"/>
        <v/>
      </c>
      <c r="J167" s="104" t="s">
        <v>2707</v>
      </c>
      <c r="K167" s="110" t="s">
        <v>2708</v>
      </c>
      <c r="L167" s="110" t="s">
        <v>2709</v>
      </c>
      <c r="M167" s="134" t="str">
        <f t="shared" si="14"/>
        <v>foid_diorite</v>
      </c>
      <c r="N167" s="110" t="s">
        <v>2710</v>
      </c>
      <c r="O167" s="111" t="str">
        <f t="shared" si="10"/>
        <v>http://resource.geosciml.org/classifier/cgi/lithology/foid_diorite</v>
      </c>
      <c r="P167" s="239" t="s">
        <v>2711</v>
      </c>
    </row>
    <row r="168" spans="1:16" x14ac:dyDescent="0.2">
      <c r="A168" s="237" t="s">
        <v>2712</v>
      </c>
      <c r="B168" s="237" t="s">
        <v>2713</v>
      </c>
      <c r="C168" s="237"/>
      <c r="D168" s="149" t="str">
        <f t="shared" si="11"/>
        <v>Sulphidic Shale</v>
      </c>
      <c r="E168" s="149" t="str">
        <f t="shared" si="12"/>
        <v>SSHL</v>
      </c>
      <c r="F168" s="151"/>
      <c r="H168" s="106"/>
      <c r="I168" s="110" t="str">
        <f t="shared" si="13"/>
        <v/>
      </c>
      <c r="J168" s="104" t="s">
        <v>2714</v>
      </c>
      <c r="K168" s="110" t="s">
        <v>2715</v>
      </c>
      <c r="L168" s="110" t="s">
        <v>2716</v>
      </c>
      <c r="M168" s="134" t="str">
        <f t="shared" si="14"/>
        <v>foid_gabbro</v>
      </c>
      <c r="N168" s="110" t="s">
        <v>2717</v>
      </c>
      <c r="O168" s="111" t="str">
        <f t="shared" si="10"/>
        <v>http://resource.geosciml.org/classifier/cgi/lithology/foid_gabbro</v>
      </c>
      <c r="P168" s="239" t="s">
        <v>2718</v>
      </c>
    </row>
    <row r="169" spans="1:16" x14ac:dyDescent="0.2">
      <c r="A169" s="237" t="s">
        <v>2719</v>
      </c>
      <c r="B169" s="237" t="s">
        <v>2720</v>
      </c>
      <c r="C169" s="237" t="s">
        <v>2721</v>
      </c>
      <c r="D169" s="149" t="str">
        <f t="shared" si="11"/>
        <v>Syenite</v>
      </c>
      <c r="E169" s="149" t="str">
        <f t="shared" si="12"/>
        <v>SYEN</v>
      </c>
      <c r="F169" s="151"/>
      <c r="H169" s="106"/>
      <c r="I169" s="110" t="str">
        <f t="shared" si="13"/>
        <v/>
      </c>
      <c r="J169" s="104" t="s">
        <v>2722</v>
      </c>
      <c r="K169" s="110" t="s">
        <v>2723</v>
      </c>
      <c r="L169" s="110" t="s">
        <v>2724</v>
      </c>
      <c r="M169" s="134" t="str">
        <f t="shared" si="14"/>
        <v>foid_gabbroid</v>
      </c>
      <c r="N169" s="110" t="s">
        <v>2725</v>
      </c>
      <c r="O169" s="111" t="str">
        <f t="shared" si="10"/>
        <v>http://resource.geosciml.org/classifier/cgi/lithology/foid_gabbroid</v>
      </c>
      <c r="P169" s="239" t="s">
        <v>2726</v>
      </c>
    </row>
    <row r="170" spans="1:16" x14ac:dyDescent="0.2">
      <c r="A170" s="237" t="s">
        <v>2727</v>
      </c>
      <c r="B170" s="237" t="s">
        <v>2728</v>
      </c>
      <c r="C170" s="237"/>
      <c r="D170" s="149" t="str">
        <f t="shared" si="11"/>
        <v>Syenite gneiss</v>
      </c>
      <c r="E170" s="149" t="str">
        <f t="shared" si="12"/>
        <v>SYGN</v>
      </c>
      <c r="F170" s="151"/>
      <c r="H170" s="106"/>
      <c r="I170" s="110" t="str">
        <f t="shared" si="13"/>
        <v/>
      </c>
      <c r="J170" s="104" t="s">
        <v>2729</v>
      </c>
      <c r="K170" s="110" t="s">
        <v>2730</v>
      </c>
      <c r="L170" s="110" t="s">
        <v>2731</v>
      </c>
      <c r="M170" s="134" t="str">
        <f t="shared" si="14"/>
        <v>foid_monzodiorite</v>
      </c>
      <c r="N170" s="110" t="s">
        <v>2732</v>
      </c>
      <c r="O170" s="111" t="str">
        <f t="shared" si="10"/>
        <v>http://resource.geosciml.org/classifier/cgi/lithology/foid_monzodiorite</v>
      </c>
      <c r="P170" s="239" t="s">
        <v>2733</v>
      </c>
    </row>
    <row r="171" spans="1:16" x14ac:dyDescent="0.2">
      <c r="A171" s="237" t="s">
        <v>2734</v>
      </c>
      <c r="B171" s="237" t="s">
        <v>2735</v>
      </c>
      <c r="C171" s="237"/>
      <c r="D171" s="149" t="str">
        <f t="shared" si="11"/>
        <v>Talc Carbonate Schist</v>
      </c>
      <c r="E171" s="149" t="str">
        <f t="shared" si="12"/>
        <v>TCNS</v>
      </c>
      <c r="F171" s="151"/>
      <c r="H171" s="106"/>
      <c r="I171" s="110" t="str">
        <f t="shared" si="13"/>
        <v/>
      </c>
      <c r="J171" s="104" t="s">
        <v>2736</v>
      </c>
      <c r="K171" s="110" t="s">
        <v>2737</v>
      </c>
      <c r="L171" s="110" t="s">
        <v>2738</v>
      </c>
      <c r="M171" s="134" t="str">
        <f t="shared" si="14"/>
        <v>foid_monzogabbro</v>
      </c>
      <c r="N171" s="110" t="s">
        <v>2739</v>
      </c>
      <c r="O171" s="111" t="str">
        <f t="shared" si="10"/>
        <v>http://resource.geosciml.org/classifier/cgi/lithology/foid_monzogabbro</v>
      </c>
      <c r="P171" s="239" t="s">
        <v>2740</v>
      </c>
    </row>
    <row r="172" spans="1:16" x14ac:dyDescent="0.2">
      <c r="A172" s="237" t="s">
        <v>2741</v>
      </c>
      <c r="B172" s="237" t="s">
        <v>2742</v>
      </c>
      <c r="C172" s="237"/>
      <c r="D172" s="149" t="str">
        <f t="shared" si="11"/>
        <v>Talc Chlorite Schist</v>
      </c>
      <c r="E172" s="149" t="str">
        <f t="shared" si="12"/>
        <v>TCHS</v>
      </c>
      <c r="F172" s="151"/>
      <c r="H172" s="106"/>
      <c r="I172" s="110" t="str">
        <f t="shared" si="13"/>
        <v/>
      </c>
      <c r="J172" s="104" t="s">
        <v>2743</v>
      </c>
      <c r="K172" s="110" t="s">
        <v>2744</v>
      </c>
      <c r="L172" s="110" t="s">
        <v>2745</v>
      </c>
      <c r="M172" s="134" t="str">
        <f t="shared" si="14"/>
        <v>foid_monzosyenite</v>
      </c>
      <c r="N172" s="110" t="s">
        <v>2746</v>
      </c>
      <c r="O172" s="111" t="str">
        <f t="shared" si="10"/>
        <v>http://resource.geosciml.org/classifier/cgi/lithology/foid_monzosyenite</v>
      </c>
      <c r="P172" s="239" t="s">
        <v>2747</v>
      </c>
    </row>
    <row r="173" spans="1:16" x14ac:dyDescent="0.2">
      <c r="A173" s="237" t="s">
        <v>2748</v>
      </c>
      <c r="B173" s="237" t="s">
        <v>2749</v>
      </c>
      <c r="C173" s="237"/>
      <c r="D173" s="149" t="str">
        <f t="shared" si="11"/>
        <v>Tholeiitic basalt</v>
      </c>
      <c r="E173" s="149" t="str">
        <f t="shared" si="12"/>
        <v>TLBS</v>
      </c>
      <c r="F173" s="151"/>
      <c r="H173" s="106"/>
      <c r="I173" s="110" t="str">
        <f t="shared" si="13"/>
        <v/>
      </c>
      <c r="J173" s="104" t="s">
        <v>2750</v>
      </c>
      <c r="K173" s="110" t="s">
        <v>2751</v>
      </c>
      <c r="L173" s="110" t="s">
        <v>2752</v>
      </c>
      <c r="M173" s="134" t="str">
        <f t="shared" si="14"/>
        <v>foidolite</v>
      </c>
      <c r="N173" s="110" t="s">
        <v>2753</v>
      </c>
      <c r="O173" s="111" t="str">
        <f t="shared" si="10"/>
        <v>http://resource.geosciml.org/classifier/cgi/lithology/foidolite</v>
      </c>
      <c r="P173" s="239" t="s">
        <v>2754</v>
      </c>
    </row>
    <row r="174" spans="1:16" x14ac:dyDescent="0.2">
      <c r="A174" s="237" t="s">
        <v>2755</v>
      </c>
      <c r="B174" s="237" t="s">
        <v>2756</v>
      </c>
      <c r="C174" s="237"/>
      <c r="D174" s="149" t="str">
        <f t="shared" si="11"/>
        <v>Tonalite Gneiss</v>
      </c>
      <c r="E174" s="149" t="str">
        <f t="shared" si="12"/>
        <v>TNGN</v>
      </c>
      <c r="F174" s="151"/>
      <c r="H174" s="106"/>
      <c r="I174" s="110" t="str">
        <f t="shared" si="13"/>
        <v/>
      </c>
      <c r="J174" s="104" t="s">
        <v>2757</v>
      </c>
      <c r="K174" s="110" t="s">
        <v>2758</v>
      </c>
      <c r="L174" s="110" t="s">
        <v>2759</v>
      </c>
      <c r="M174" s="134" t="str">
        <f t="shared" si="14"/>
        <v>foid_syenitoid</v>
      </c>
      <c r="N174" s="110" t="s">
        <v>2760</v>
      </c>
      <c r="O174" s="111" t="str">
        <f t="shared" si="10"/>
        <v>http://resource.geosciml.org/classifier/cgi/lithology/foid_syenitoid</v>
      </c>
      <c r="P174" s="239" t="s">
        <v>2761</v>
      </c>
    </row>
    <row r="175" spans="1:16" x14ac:dyDescent="0.2">
      <c r="A175" s="237" t="s">
        <v>2762</v>
      </c>
      <c r="B175" s="237" t="s">
        <v>2763</v>
      </c>
      <c r="C175" s="237"/>
      <c r="D175" s="149" t="str">
        <f t="shared" si="11"/>
        <v>Trachyte</v>
      </c>
      <c r="E175" s="149" t="str">
        <f t="shared" si="12"/>
        <v>TRAC</v>
      </c>
      <c r="F175" s="151"/>
      <c r="H175" s="106"/>
      <c r="I175" s="110" t="str">
        <f t="shared" si="13"/>
        <v/>
      </c>
      <c r="J175" s="104" t="s">
        <v>2764</v>
      </c>
      <c r="K175" s="110" t="s">
        <v>2765</v>
      </c>
      <c r="L175" s="110" t="s">
        <v>2766</v>
      </c>
      <c r="M175" s="134" t="str">
        <f t="shared" si="14"/>
        <v>foid_syenite</v>
      </c>
      <c r="N175" s="110" t="s">
        <v>2767</v>
      </c>
      <c r="O175" s="111" t="str">
        <f t="shared" si="10"/>
        <v>http://resource.geosciml.org/classifier/cgi/lithology/foid_syenite</v>
      </c>
      <c r="P175" s="239" t="s">
        <v>2768</v>
      </c>
    </row>
    <row r="176" spans="1:16" x14ac:dyDescent="0.2">
      <c r="A176" s="237" t="s">
        <v>2769</v>
      </c>
      <c r="B176" s="237" t="s">
        <v>2770</v>
      </c>
      <c r="C176" s="237" t="s">
        <v>2259</v>
      </c>
      <c r="D176" s="149" t="str">
        <f t="shared" si="11"/>
        <v>Sandy mud</v>
      </c>
      <c r="E176" s="149" t="str">
        <f t="shared" si="12"/>
        <v>SDMD</v>
      </c>
      <c r="F176" s="151"/>
      <c r="H176" s="106"/>
      <c r="I176" s="110" t="str">
        <f t="shared" si="13"/>
        <v/>
      </c>
      <c r="J176" s="104" t="s">
        <v>2771</v>
      </c>
      <c r="K176" s="110" t="s">
        <v>2772</v>
      </c>
      <c r="L176" s="110" t="s">
        <v>275</v>
      </c>
      <c r="M176" s="134" t="str">
        <f t="shared" si="14"/>
        <v>foliated metamorphic rock</v>
      </c>
      <c r="N176" s="110" t="s">
        <v>2773</v>
      </c>
      <c r="O176" s="111" t="s">
        <v>2774</v>
      </c>
      <c r="P176" s="239" t="s">
        <v>2775</v>
      </c>
    </row>
    <row r="177" spans="1:16" x14ac:dyDescent="0.2">
      <c r="A177" s="237" t="s">
        <v>2776</v>
      </c>
      <c r="B177" s="237" t="s">
        <v>2777</v>
      </c>
      <c r="C177" s="237" t="s">
        <v>2346</v>
      </c>
      <c r="D177" s="149" t="str">
        <f t="shared" si="11"/>
        <v>Clay</v>
      </c>
      <c r="E177" s="149" t="str">
        <f t="shared" si="12"/>
        <v>CLAY</v>
      </c>
      <c r="F177" s="151"/>
      <c r="H177" s="106"/>
      <c r="I177" s="110" t="str">
        <f t="shared" si="13"/>
        <v>CFC</v>
      </c>
      <c r="J177" s="104" t="s">
        <v>2778</v>
      </c>
      <c r="K177" s="110" t="s">
        <v>2027</v>
      </c>
      <c r="L177" s="110" t="s">
        <v>275</v>
      </c>
      <c r="M177" s="134" t="str">
        <f t="shared" si="14"/>
        <v/>
      </c>
      <c r="N177" s="110" t="s">
        <v>275</v>
      </c>
      <c r="O177" s="111" t="str">
        <f t="shared" ref="O177:O240" si="15">IF(N177="","","http://resource.geosciml.org/classifier/cgi/lithology/"&amp;N177)</f>
        <v/>
      </c>
      <c r="P177" s="239" t="s">
        <v>2779</v>
      </c>
    </row>
    <row r="178" spans="1:16" x14ac:dyDescent="0.2">
      <c r="A178" s="237" t="s">
        <v>2780</v>
      </c>
      <c r="B178" s="237" t="s">
        <v>2781</v>
      </c>
      <c r="C178" s="237" t="s">
        <v>2241</v>
      </c>
      <c r="D178" s="149" t="str">
        <f t="shared" si="11"/>
        <v>Gravel</v>
      </c>
      <c r="E178" s="149" t="str">
        <f t="shared" si="12"/>
        <v>GRVL</v>
      </c>
      <c r="F178" s="151"/>
      <c r="H178" s="106"/>
      <c r="I178" s="110" t="str">
        <f t="shared" si="13"/>
        <v/>
      </c>
      <c r="J178" s="104" t="s">
        <v>2782</v>
      </c>
      <c r="K178" s="110" t="s">
        <v>2783</v>
      </c>
      <c r="L178" s="110" t="s">
        <v>275</v>
      </c>
      <c r="M178" s="134" t="str">
        <f t="shared" si="14"/>
        <v/>
      </c>
      <c r="N178" s="110" t="s">
        <v>275</v>
      </c>
      <c r="O178" s="111" t="str">
        <f t="shared" si="15"/>
        <v/>
      </c>
      <c r="P178" s="239" t="s">
        <v>2784</v>
      </c>
    </row>
    <row r="179" spans="1:16" x14ac:dyDescent="0.2">
      <c r="A179" s="237" t="s">
        <v>2785</v>
      </c>
      <c r="B179" s="237" t="s">
        <v>2786</v>
      </c>
      <c r="C179" s="237" t="s">
        <v>2253</v>
      </c>
      <c r="D179" s="149" t="str">
        <f t="shared" si="11"/>
        <v>Muddy sand</v>
      </c>
      <c r="E179" s="149" t="str">
        <f t="shared" si="12"/>
        <v>MDSD</v>
      </c>
      <c r="F179" s="151"/>
      <c r="H179" s="106"/>
      <c r="I179" s="110" t="str">
        <f t="shared" si="13"/>
        <v/>
      </c>
      <c r="J179" s="104" t="s">
        <v>2787</v>
      </c>
      <c r="K179" s="110" t="s">
        <v>2788</v>
      </c>
      <c r="L179" s="110" t="s">
        <v>275</v>
      </c>
      <c r="M179" s="134" t="str">
        <f t="shared" si="14"/>
        <v>iron_rich_sediment</v>
      </c>
      <c r="N179" s="110" t="s">
        <v>2789</v>
      </c>
      <c r="O179" s="111" t="str">
        <f t="shared" si="15"/>
        <v>http://resource.geosciml.org/classifier/cgi/lithology/iron_rich_sediment</v>
      </c>
      <c r="P179" s="239" t="s">
        <v>2790</v>
      </c>
    </row>
    <row r="180" spans="1:16" x14ac:dyDescent="0.2">
      <c r="A180" s="237" t="s">
        <v>2791</v>
      </c>
      <c r="B180" s="237" t="s">
        <v>2792</v>
      </c>
      <c r="C180" s="237"/>
      <c r="D180" s="149" t="str">
        <f t="shared" si="11"/>
        <v>Travertine</v>
      </c>
      <c r="E180" s="149" t="str">
        <f t="shared" si="12"/>
        <v>TRAV</v>
      </c>
      <c r="F180" s="151"/>
      <c r="H180" s="106"/>
      <c r="I180" s="110" t="str">
        <f t="shared" si="13"/>
        <v/>
      </c>
      <c r="J180" s="104" t="s">
        <v>2793</v>
      </c>
      <c r="K180" s="110" t="s">
        <v>2794</v>
      </c>
      <c r="L180" s="110" t="s">
        <v>275</v>
      </c>
      <c r="M180" s="134" t="str">
        <f t="shared" si="14"/>
        <v/>
      </c>
      <c r="N180" s="110" t="s">
        <v>275</v>
      </c>
      <c r="O180" s="111" t="str">
        <f t="shared" si="15"/>
        <v/>
      </c>
      <c r="P180" s="239" t="s">
        <v>2795</v>
      </c>
    </row>
    <row r="181" spans="1:16" x14ac:dyDescent="0.2">
      <c r="A181" s="237" t="s">
        <v>2796</v>
      </c>
      <c r="B181" s="237" t="s">
        <v>2797</v>
      </c>
      <c r="C181" s="237" t="s">
        <v>2381</v>
      </c>
      <c r="D181" s="149" t="str">
        <f t="shared" si="11"/>
        <v>Superficial deposit</v>
      </c>
      <c r="E181" s="149" t="str">
        <f t="shared" si="12"/>
        <v>SURF</v>
      </c>
      <c r="F181" s="150"/>
      <c r="H181" s="106"/>
      <c r="I181" s="110" t="str">
        <f t="shared" si="13"/>
        <v/>
      </c>
      <c r="J181" s="104" t="s">
        <v>2798</v>
      </c>
      <c r="K181" s="110" t="s">
        <v>2799</v>
      </c>
      <c r="L181" s="110" t="s">
        <v>2800</v>
      </c>
      <c r="M181" s="134" t="str">
        <f t="shared" si="14"/>
        <v>iron_rich_sedimentary_rock</v>
      </c>
      <c r="N181" s="110" t="s">
        <v>2801</v>
      </c>
      <c r="O181" s="111" t="str">
        <f t="shared" si="15"/>
        <v>http://resource.geosciml.org/classifier/cgi/lithology/iron_rich_sedimentary_rock</v>
      </c>
      <c r="P181" s="239" t="s">
        <v>2802</v>
      </c>
    </row>
    <row r="182" spans="1:16" x14ac:dyDescent="0.2">
      <c r="A182" s="237" t="s">
        <v>2803</v>
      </c>
      <c r="B182" s="237" t="s">
        <v>2804</v>
      </c>
      <c r="C182" s="237" t="s">
        <v>2805</v>
      </c>
      <c r="D182" s="149" t="str">
        <f t="shared" si="11"/>
        <v>Ultramafic-rock</v>
      </c>
      <c r="E182" s="149" t="str">
        <f t="shared" si="12"/>
        <v>UMAF</v>
      </c>
      <c r="F182" s="151"/>
      <c r="H182" s="106"/>
      <c r="I182" s="110" t="str">
        <f t="shared" si="13"/>
        <v/>
      </c>
      <c r="J182" s="104" t="s">
        <v>2806</v>
      </c>
      <c r="K182" s="110" t="s">
        <v>2807</v>
      </c>
      <c r="L182" s="110" t="s">
        <v>2808</v>
      </c>
      <c r="M182" s="134" t="str">
        <f t="shared" si="14"/>
        <v/>
      </c>
      <c r="N182" s="110" t="s">
        <v>275</v>
      </c>
      <c r="O182" s="111" t="str">
        <f t="shared" si="15"/>
        <v/>
      </c>
      <c r="P182" s="239" t="s">
        <v>2809</v>
      </c>
    </row>
    <row r="183" spans="1:16" x14ac:dyDescent="0.2">
      <c r="A183" s="237" t="s">
        <v>2810</v>
      </c>
      <c r="B183" s="237" t="s">
        <v>2811</v>
      </c>
      <c r="C183" s="237"/>
      <c r="D183" s="149" t="str">
        <f t="shared" si="11"/>
        <v>Ultramafic Schist</v>
      </c>
      <c r="E183" s="149" t="str">
        <f t="shared" si="12"/>
        <v>ULSC</v>
      </c>
      <c r="F183" s="151"/>
      <c r="H183" s="106"/>
      <c r="I183" s="110" t="str">
        <f t="shared" si="13"/>
        <v/>
      </c>
      <c r="J183" s="104" t="s">
        <v>2812</v>
      </c>
      <c r="K183" s="110" t="s">
        <v>2813</v>
      </c>
      <c r="L183" s="110" t="s">
        <v>2814</v>
      </c>
      <c r="M183" s="134" t="str">
        <f t="shared" si="14"/>
        <v/>
      </c>
      <c r="N183" s="110" t="s">
        <v>275</v>
      </c>
      <c r="O183" s="111" t="str">
        <f t="shared" si="15"/>
        <v/>
      </c>
      <c r="P183" s="239" t="s">
        <v>2815</v>
      </c>
    </row>
    <row r="184" spans="1:16" x14ac:dyDescent="0.2">
      <c r="A184" s="237" t="s">
        <v>2816</v>
      </c>
      <c r="B184" s="237" t="s">
        <v>2817</v>
      </c>
      <c r="C184" s="237" t="s">
        <v>2282</v>
      </c>
      <c r="D184" s="149" t="str">
        <f t="shared" si="11"/>
        <v>Saprolite</v>
      </c>
      <c r="E184" s="149" t="str">
        <f t="shared" si="12"/>
        <v>SPRL</v>
      </c>
      <c r="F184" s="151"/>
      <c r="H184" s="106"/>
      <c r="I184" s="110" t="str">
        <f t="shared" si="13"/>
        <v/>
      </c>
      <c r="J184" s="104" t="s">
        <v>2818</v>
      </c>
      <c r="K184" s="110" t="s">
        <v>2819</v>
      </c>
      <c r="L184" s="110" t="s">
        <v>275</v>
      </c>
      <c r="M184" s="134" t="str">
        <f t="shared" si="14"/>
        <v/>
      </c>
      <c r="N184" s="110" t="s">
        <v>275</v>
      </c>
      <c r="O184" s="111" t="str">
        <f t="shared" si="15"/>
        <v/>
      </c>
      <c r="P184" s="239" t="s">
        <v>2820</v>
      </c>
    </row>
    <row r="185" spans="1:16" x14ac:dyDescent="0.2">
      <c r="A185" s="237" t="s">
        <v>2821</v>
      </c>
      <c r="B185" s="237" t="s">
        <v>1658</v>
      </c>
      <c r="C185" s="237"/>
      <c r="D185" s="149" t="str">
        <f t="shared" si="11"/>
        <v>Vein</v>
      </c>
      <c r="E185" s="149" t="str">
        <f t="shared" si="12"/>
        <v>VEIN</v>
      </c>
      <c r="F185" s="151"/>
      <c r="H185" s="106"/>
      <c r="I185" s="110" t="str">
        <f t="shared" si="13"/>
        <v>FOO</v>
      </c>
      <c r="J185" s="104" t="s">
        <v>2822</v>
      </c>
      <c r="K185" s="110" t="s">
        <v>2823</v>
      </c>
      <c r="L185" s="110" t="s">
        <v>2824</v>
      </c>
      <c r="M185" s="134" t="str">
        <f t="shared" si="14"/>
        <v/>
      </c>
      <c r="N185" s="110" t="s">
        <v>275</v>
      </c>
      <c r="O185" s="111" t="str">
        <f t="shared" si="15"/>
        <v/>
      </c>
      <c r="P185" s="239" t="s">
        <v>2825</v>
      </c>
    </row>
    <row r="186" spans="1:16" x14ac:dyDescent="0.2">
      <c r="A186" s="237" t="s">
        <v>2826</v>
      </c>
      <c r="B186" s="237" t="s">
        <v>2827</v>
      </c>
      <c r="C186" s="237"/>
      <c r="D186" s="149" t="str">
        <f t="shared" si="11"/>
        <v>Void</v>
      </c>
      <c r="E186" s="149" t="str">
        <f t="shared" si="12"/>
        <v>VOID</v>
      </c>
      <c r="F186" s="151"/>
      <c r="H186" s="106"/>
      <c r="I186" s="110" t="str">
        <f t="shared" si="13"/>
        <v>FFT</v>
      </c>
      <c r="J186" s="104" t="s">
        <v>2828</v>
      </c>
      <c r="K186" s="110" t="s">
        <v>2015</v>
      </c>
      <c r="L186" s="110" t="s">
        <v>275</v>
      </c>
      <c r="M186" s="134" t="str">
        <f t="shared" si="14"/>
        <v/>
      </c>
      <c r="N186" s="110" t="s">
        <v>275</v>
      </c>
      <c r="O186" s="111" t="str">
        <f t="shared" si="15"/>
        <v/>
      </c>
      <c r="P186" s="239" t="s">
        <v>2829</v>
      </c>
    </row>
    <row r="187" spans="1:16" x14ac:dyDescent="0.2">
      <c r="A187" s="237" t="s">
        <v>2830</v>
      </c>
      <c r="B187" s="237" t="s">
        <v>2831</v>
      </c>
      <c r="C187" s="237"/>
      <c r="D187" s="149" t="str">
        <f t="shared" si="11"/>
        <v>Mine Dump</v>
      </c>
      <c r="E187" s="149" t="str">
        <f t="shared" si="12"/>
        <v>MNDP</v>
      </c>
      <c r="F187" s="150"/>
      <c r="H187" s="106"/>
      <c r="I187" s="110" t="str">
        <f t="shared" si="13"/>
        <v/>
      </c>
      <c r="J187" s="104" t="s">
        <v>2832</v>
      </c>
      <c r="K187" s="110" t="s">
        <v>2833</v>
      </c>
      <c r="L187" s="110" t="s">
        <v>275</v>
      </c>
      <c r="M187" s="134" t="str">
        <f t="shared" si="14"/>
        <v>framestone</v>
      </c>
      <c r="N187" s="110" t="s">
        <v>2834</v>
      </c>
      <c r="O187" s="111" t="str">
        <f t="shared" si="15"/>
        <v>http://resource.geosciml.org/classifier/cgi/lithology/framestone</v>
      </c>
      <c r="P187" s="239" t="s">
        <v>2835</v>
      </c>
    </row>
    <row r="188" spans="1:16" x14ac:dyDescent="0.2">
      <c r="A188" s="237" t="s">
        <v>2836</v>
      </c>
      <c r="B188" s="237" t="s">
        <v>2837</v>
      </c>
      <c r="C188" s="237"/>
      <c r="D188" s="149" t="str">
        <f t="shared" si="11"/>
        <v>xenolithic-granite-gneiss</v>
      </c>
      <c r="E188" s="149" t="str">
        <f t="shared" si="12"/>
        <v>XGGN</v>
      </c>
      <c r="F188" s="151"/>
      <c r="H188" s="106"/>
      <c r="I188" s="110" t="str">
        <f t="shared" si="13"/>
        <v/>
      </c>
      <c r="J188" s="104" t="s">
        <v>2838</v>
      </c>
      <c r="K188" s="110" t="s">
        <v>2839</v>
      </c>
      <c r="L188" s="110" t="s">
        <v>2840</v>
      </c>
      <c r="M188" s="134" t="str">
        <f t="shared" si="14"/>
        <v>foiditoid</v>
      </c>
      <c r="N188" s="110" t="s">
        <v>2841</v>
      </c>
      <c r="O188" s="111" t="str">
        <f t="shared" si="15"/>
        <v>http://resource.geosciml.org/classifier/cgi/lithology/foiditoid</v>
      </c>
      <c r="P188" s="239" t="s">
        <v>2842</v>
      </c>
    </row>
    <row r="189" spans="1:16" x14ac:dyDescent="0.2">
      <c r="A189" s="154"/>
      <c r="B189" s="154"/>
      <c r="C189" s="154"/>
      <c r="D189" s="149"/>
      <c r="E189" s="149"/>
      <c r="F189" s="150"/>
      <c r="H189" s="106"/>
      <c r="I189" s="110" t="str">
        <f t="shared" si="13"/>
        <v/>
      </c>
      <c r="J189" s="104" t="s">
        <v>2843</v>
      </c>
      <c r="K189" s="110" t="s">
        <v>2844</v>
      </c>
      <c r="L189" s="110" t="s">
        <v>2845</v>
      </c>
      <c r="M189" s="134" t="str">
        <f t="shared" si="14"/>
        <v>foidite</v>
      </c>
      <c r="N189" s="110" t="s">
        <v>2846</v>
      </c>
      <c r="O189" s="111" t="str">
        <f t="shared" si="15"/>
        <v>http://resource.geosciml.org/classifier/cgi/lithology/foidite</v>
      </c>
      <c r="P189" s="239" t="s">
        <v>2847</v>
      </c>
    </row>
    <row r="190" spans="1:16" x14ac:dyDescent="0.2">
      <c r="A190" s="154"/>
      <c r="B190" s="154"/>
      <c r="C190" s="154"/>
      <c r="D190" s="149"/>
      <c r="E190" s="149"/>
      <c r="F190" s="150"/>
      <c r="H190" s="106"/>
      <c r="I190" s="110" t="str">
        <f t="shared" si="13"/>
        <v/>
      </c>
      <c r="J190" s="104" t="s">
        <v>2848</v>
      </c>
      <c r="K190" s="110" t="s">
        <v>2849</v>
      </c>
      <c r="L190" s="110" t="s">
        <v>2850</v>
      </c>
      <c r="M190" s="134" t="str">
        <f t="shared" si="14"/>
        <v/>
      </c>
      <c r="N190" s="110" t="s">
        <v>275</v>
      </c>
      <c r="O190" s="111" t="str">
        <f t="shared" si="15"/>
        <v/>
      </c>
      <c r="P190" s="239" t="s">
        <v>2851</v>
      </c>
    </row>
    <row r="191" spans="1:16" x14ac:dyDescent="0.2">
      <c r="A191" s="154"/>
      <c r="B191" s="154"/>
      <c r="C191" s="154"/>
      <c r="D191" s="149"/>
      <c r="E191" s="149"/>
      <c r="F191" s="150"/>
      <c r="H191" s="106"/>
      <c r="I191" s="110" t="str">
        <f t="shared" si="13"/>
        <v/>
      </c>
      <c r="J191" s="104" t="s">
        <v>2852</v>
      </c>
      <c r="K191" s="110" t="s">
        <v>2853</v>
      </c>
      <c r="L191" s="110" t="s">
        <v>2854</v>
      </c>
      <c r="M191" s="134" t="str">
        <f t="shared" si="14"/>
        <v/>
      </c>
      <c r="N191" s="110" t="s">
        <v>275</v>
      </c>
      <c r="O191" s="111" t="str">
        <f t="shared" si="15"/>
        <v/>
      </c>
      <c r="P191" s="239" t="s">
        <v>2855</v>
      </c>
    </row>
    <row r="192" spans="1:16" x14ac:dyDescent="0.2">
      <c r="A192" s="154"/>
      <c r="B192" s="154"/>
      <c r="C192" s="154"/>
      <c r="D192" s="149"/>
      <c r="E192" s="149"/>
      <c r="F192" s="150"/>
      <c r="H192" s="106"/>
      <c r="I192" s="110" t="str">
        <f t="shared" si="13"/>
        <v/>
      </c>
      <c r="J192" s="104" t="s">
        <v>2856</v>
      </c>
      <c r="K192" s="110" t="s">
        <v>2857</v>
      </c>
      <c r="L192" s="110" t="s">
        <v>2858</v>
      </c>
      <c r="M192" s="134" t="str">
        <f t="shared" si="14"/>
        <v/>
      </c>
      <c r="N192" s="110" t="s">
        <v>275</v>
      </c>
      <c r="O192" s="111" t="str">
        <f t="shared" si="15"/>
        <v/>
      </c>
      <c r="P192" s="239" t="s">
        <v>2859</v>
      </c>
    </row>
    <row r="193" spans="1:16" x14ac:dyDescent="0.2">
      <c r="A193" s="154"/>
      <c r="B193" s="154"/>
      <c r="C193" s="154"/>
      <c r="D193" s="149"/>
      <c r="E193" s="149"/>
      <c r="F193" s="150"/>
      <c r="H193" s="106"/>
      <c r="I193" s="110" t="str">
        <f t="shared" si="13"/>
        <v/>
      </c>
      <c r="J193" s="104" t="s">
        <v>2860</v>
      </c>
      <c r="K193" s="110" t="s">
        <v>2861</v>
      </c>
      <c r="L193" s="110" t="s">
        <v>275</v>
      </c>
      <c r="M193" s="134" t="str">
        <f t="shared" si="14"/>
        <v/>
      </c>
      <c r="N193" s="110" t="s">
        <v>275</v>
      </c>
      <c r="O193" s="111" t="str">
        <f t="shared" si="15"/>
        <v/>
      </c>
      <c r="P193" s="239" t="s">
        <v>2862</v>
      </c>
    </row>
    <row r="194" spans="1:16" x14ac:dyDescent="0.2">
      <c r="A194" s="154"/>
      <c r="B194" s="154"/>
      <c r="C194" s="154"/>
      <c r="D194" s="149"/>
      <c r="E194" s="149"/>
      <c r="F194" s="150"/>
      <c r="H194" s="106"/>
      <c r="I194" s="110" t="str">
        <f t="shared" si="13"/>
        <v>FHP</v>
      </c>
      <c r="J194" s="104" t="s">
        <v>2863</v>
      </c>
      <c r="K194" s="110" t="s">
        <v>1996</v>
      </c>
      <c r="L194" s="110" t="s">
        <v>275</v>
      </c>
      <c r="M194" s="134" t="str">
        <f t="shared" si="14"/>
        <v/>
      </c>
      <c r="N194" s="110" t="s">
        <v>275</v>
      </c>
      <c r="O194" s="111" t="str">
        <f t="shared" si="15"/>
        <v/>
      </c>
      <c r="P194" s="239" t="s">
        <v>2864</v>
      </c>
    </row>
    <row r="195" spans="1:16" x14ac:dyDescent="0.2">
      <c r="A195" s="154"/>
      <c r="B195" s="154"/>
      <c r="C195" s="154"/>
      <c r="D195" s="149"/>
      <c r="E195" s="149"/>
      <c r="F195" s="150"/>
      <c r="H195" s="106"/>
      <c r="I195" s="110" t="str">
        <f t="shared" si="13"/>
        <v>FBX</v>
      </c>
      <c r="J195" s="104" t="s">
        <v>2865</v>
      </c>
      <c r="K195" s="110" t="s">
        <v>2866</v>
      </c>
      <c r="L195" s="110" t="s">
        <v>2867</v>
      </c>
      <c r="M195" s="134" t="str">
        <f t="shared" si="14"/>
        <v/>
      </c>
      <c r="N195" s="110" t="s">
        <v>275</v>
      </c>
      <c r="O195" s="111" t="str">
        <f t="shared" si="15"/>
        <v/>
      </c>
      <c r="P195" s="239" t="s">
        <v>2868</v>
      </c>
    </row>
    <row r="196" spans="1:16" x14ac:dyDescent="0.2">
      <c r="A196" s="154"/>
      <c r="B196" s="154"/>
      <c r="C196" s="154"/>
      <c r="D196" s="149"/>
      <c r="E196" s="149"/>
      <c r="F196" s="150"/>
      <c r="H196" s="106"/>
      <c r="I196" s="110" t="str">
        <f t="shared" si="13"/>
        <v/>
      </c>
      <c r="J196" s="104" t="s">
        <v>2869</v>
      </c>
      <c r="K196" s="110" t="s">
        <v>2870</v>
      </c>
      <c r="L196" s="110" t="s">
        <v>2871</v>
      </c>
      <c r="M196" s="134" t="str">
        <f t="shared" si="14"/>
        <v>fault_related_material</v>
      </c>
      <c r="N196" s="110" t="s">
        <v>2872</v>
      </c>
      <c r="O196" s="111" t="str">
        <f t="shared" si="15"/>
        <v>http://resource.geosciml.org/classifier/cgi/lithology/fault_related_material</v>
      </c>
      <c r="P196" s="239" t="s">
        <v>2873</v>
      </c>
    </row>
    <row r="197" spans="1:16" x14ac:dyDescent="0.2">
      <c r="A197" s="154"/>
      <c r="B197" s="154"/>
      <c r="C197" s="154"/>
      <c r="D197" s="149"/>
      <c r="E197" s="149"/>
      <c r="F197" s="150"/>
      <c r="H197" s="106"/>
      <c r="I197" s="110" t="str">
        <f t="shared" si="13"/>
        <v/>
      </c>
      <c r="J197" s="104" t="s">
        <v>2874</v>
      </c>
      <c r="K197" s="110" t="s">
        <v>2875</v>
      </c>
      <c r="L197" s="110" t="s">
        <v>275</v>
      </c>
      <c r="M197" s="134" t="str">
        <f t="shared" si="14"/>
        <v/>
      </c>
      <c r="N197" s="110" t="s">
        <v>275</v>
      </c>
      <c r="O197" s="111" t="str">
        <f t="shared" si="15"/>
        <v/>
      </c>
      <c r="P197" s="239" t="s">
        <v>2876</v>
      </c>
    </row>
    <row r="198" spans="1:16" x14ac:dyDescent="0.2">
      <c r="A198" s="154"/>
      <c r="B198" s="154"/>
      <c r="C198" s="154"/>
      <c r="D198" s="149"/>
      <c r="E198" s="149"/>
      <c r="F198" s="150"/>
      <c r="H198" s="106"/>
      <c r="I198" s="110" t="str">
        <f t="shared" si="13"/>
        <v>MGA</v>
      </c>
      <c r="J198" s="104" t="s">
        <v>2877</v>
      </c>
      <c r="K198" s="110" t="s">
        <v>2039</v>
      </c>
      <c r="L198" s="110" t="s">
        <v>2878</v>
      </c>
      <c r="M198" s="134" t="str">
        <f t="shared" si="14"/>
        <v>gabbro</v>
      </c>
      <c r="N198" s="110" t="s">
        <v>2879</v>
      </c>
      <c r="O198" s="111" t="str">
        <f t="shared" si="15"/>
        <v>http://resource.geosciml.org/classifier/cgi/lithology/gabbro</v>
      </c>
      <c r="P198" s="239" t="s">
        <v>2880</v>
      </c>
    </row>
    <row r="199" spans="1:16" x14ac:dyDescent="0.2">
      <c r="A199" s="154"/>
      <c r="B199" s="154"/>
      <c r="C199" s="154"/>
      <c r="D199" s="149"/>
      <c r="E199" s="149"/>
      <c r="F199" s="150"/>
      <c r="H199" s="106"/>
      <c r="I199" s="110" t="str">
        <f t="shared" si="13"/>
        <v/>
      </c>
      <c r="J199" s="104" t="s">
        <v>2881</v>
      </c>
      <c r="K199" s="110" t="s">
        <v>2882</v>
      </c>
      <c r="L199" s="110" t="s">
        <v>275</v>
      </c>
      <c r="M199" s="134" t="str">
        <f t="shared" si="14"/>
        <v/>
      </c>
      <c r="N199" s="110" t="s">
        <v>275</v>
      </c>
      <c r="O199" s="111" t="str">
        <f t="shared" si="15"/>
        <v/>
      </c>
      <c r="P199" s="239" t="s">
        <v>2883</v>
      </c>
    </row>
    <row r="200" spans="1:16" x14ac:dyDescent="0.2">
      <c r="A200" s="154"/>
      <c r="B200" s="154"/>
      <c r="C200" s="154"/>
      <c r="D200" s="149"/>
      <c r="E200" s="149"/>
      <c r="F200" s="150"/>
      <c r="H200" s="106"/>
      <c r="I200" s="110" t="str">
        <f t="shared" si="13"/>
        <v/>
      </c>
      <c r="J200" s="104" t="s">
        <v>2884</v>
      </c>
      <c r="K200" s="110" t="s">
        <v>2885</v>
      </c>
      <c r="L200" s="110" t="s">
        <v>2886</v>
      </c>
      <c r="M200" s="134" t="str">
        <f t="shared" si="14"/>
        <v>gabbroid</v>
      </c>
      <c r="N200" s="110" t="s">
        <v>2887</v>
      </c>
      <c r="O200" s="111" t="str">
        <f t="shared" si="15"/>
        <v>http://resource.geosciml.org/classifier/cgi/lithology/gabbroid</v>
      </c>
      <c r="P200" s="239" t="s">
        <v>2888</v>
      </c>
    </row>
    <row r="201" spans="1:16" x14ac:dyDescent="0.2">
      <c r="A201" s="154"/>
      <c r="B201" s="154"/>
      <c r="C201" s="154"/>
      <c r="D201" s="149"/>
      <c r="E201" s="149"/>
      <c r="F201" s="150"/>
      <c r="H201" s="106"/>
      <c r="I201" s="110" t="str">
        <f t="shared" ref="I201:I264" si="16">IFERROR((INDEX(A:E,MATCH($J201,E:E,0),2)),"")</f>
        <v/>
      </c>
      <c r="J201" s="104" t="s">
        <v>2889</v>
      </c>
      <c r="K201" s="110" t="s">
        <v>2890</v>
      </c>
      <c r="L201" s="110" t="s">
        <v>275</v>
      </c>
      <c r="M201" s="134" t="str">
        <f t="shared" ref="M201:M264" si="17">IF(N201="","",HYPERLINK(O201,N201))</f>
        <v>gabbroic_rock</v>
      </c>
      <c r="N201" s="110" t="s">
        <v>2891</v>
      </c>
      <c r="O201" s="111" t="str">
        <f t="shared" si="15"/>
        <v>http://resource.geosciml.org/classifier/cgi/lithology/gabbroic_rock</v>
      </c>
      <c r="P201" s="239" t="s">
        <v>2892</v>
      </c>
    </row>
    <row r="202" spans="1:16" x14ac:dyDescent="0.2">
      <c r="A202" s="154"/>
      <c r="B202" s="154"/>
      <c r="C202" s="154"/>
      <c r="D202" s="149"/>
      <c r="E202" s="149"/>
      <c r="F202" s="150"/>
      <c r="H202" s="106"/>
      <c r="I202" s="110" t="str">
        <f t="shared" si="16"/>
        <v/>
      </c>
      <c r="J202" s="104" t="s">
        <v>2893</v>
      </c>
      <c r="K202" s="110" t="s">
        <v>2894</v>
      </c>
      <c r="L202" s="110" t="s">
        <v>2895</v>
      </c>
      <c r="M202" s="134" t="str">
        <f t="shared" si="17"/>
        <v>glass_rich_igneous_rock</v>
      </c>
      <c r="N202" s="110" t="s">
        <v>2896</v>
      </c>
      <c r="O202" s="111" t="str">
        <f t="shared" si="15"/>
        <v>http://resource.geosciml.org/classifier/cgi/lithology/glass_rich_igneous_rock</v>
      </c>
      <c r="P202" s="239" t="s">
        <v>2897</v>
      </c>
    </row>
    <row r="203" spans="1:16" x14ac:dyDescent="0.2">
      <c r="A203" s="154"/>
      <c r="B203" s="154"/>
      <c r="C203" s="154"/>
      <c r="D203" s="149"/>
      <c r="E203" s="149"/>
      <c r="F203" s="150"/>
      <c r="H203" s="106"/>
      <c r="I203" s="110" t="str">
        <f t="shared" si="16"/>
        <v/>
      </c>
      <c r="J203" s="104" t="s">
        <v>2898</v>
      </c>
      <c r="K203" s="110" t="s">
        <v>2899</v>
      </c>
      <c r="L203" s="110" t="s">
        <v>2900</v>
      </c>
      <c r="M203" s="134" t="str">
        <f t="shared" si="17"/>
        <v>glassy_igneous_rock</v>
      </c>
      <c r="N203" s="110" t="s">
        <v>2901</v>
      </c>
      <c r="O203" s="111" t="str">
        <f t="shared" si="15"/>
        <v>http://resource.geosciml.org/classifier/cgi/lithology/glassy_igneous_rock</v>
      </c>
      <c r="P203" s="239" t="s">
        <v>2902</v>
      </c>
    </row>
    <row r="204" spans="1:16" x14ac:dyDescent="0.2">
      <c r="A204" s="154"/>
      <c r="B204" s="154"/>
      <c r="C204" s="154"/>
      <c r="D204" s="149"/>
      <c r="E204" s="149"/>
      <c r="F204" s="150"/>
      <c r="H204" s="106"/>
      <c r="I204" s="110" t="str">
        <f t="shared" si="16"/>
        <v/>
      </c>
      <c r="J204" s="104" t="s">
        <v>2903</v>
      </c>
      <c r="K204" s="110" t="s">
        <v>2904</v>
      </c>
      <c r="L204" s="110" t="s">
        <v>2905</v>
      </c>
      <c r="M204" s="134" t="str">
        <f t="shared" si="17"/>
        <v/>
      </c>
      <c r="N204" s="110" t="s">
        <v>275</v>
      </c>
      <c r="O204" s="111" t="str">
        <f t="shared" si="15"/>
        <v/>
      </c>
      <c r="P204" s="239" t="s">
        <v>2906</v>
      </c>
    </row>
    <row r="205" spans="1:16" x14ac:dyDescent="0.2">
      <c r="A205" s="154"/>
      <c r="B205" s="154"/>
      <c r="C205" s="154"/>
      <c r="D205" s="149"/>
      <c r="E205" s="149"/>
      <c r="F205" s="150"/>
      <c r="H205" s="106"/>
      <c r="I205" s="110" t="str">
        <f t="shared" si="16"/>
        <v>ZGO</v>
      </c>
      <c r="J205" s="104" t="s">
        <v>2907</v>
      </c>
      <c r="K205" s="110" t="s">
        <v>2060</v>
      </c>
      <c r="L205" s="110" t="s">
        <v>275</v>
      </c>
      <c r="M205" s="134" t="str">
        <f t="shared" si="17"/>
        <v>gneiss</v>
      </c>
      <c r="N205" s="110" t="s">
        <v>2908</v>
      </c>
      <c r="O205" s="111" t="str">
        <f t="shared" si="15"/>
        <v>http://resource.geosciml.org/classifier/cgi/lithology/gneiss</v>
      </c>
      <c r="P205" s="239" t="s">
        <v>2909</v>
      </c>
    </row>
    <row r="206" spans="1:16" x14ac:dyDescent="0.2">
      <c r="A206" s="154"/>
      <c r="B206" s="154"/>
      <c r="C206" s="154"/>
      <c r="D206" s="149"/>
      <c r="E206" s="149"/>
      <c r="F206" s="150"/>
      <c r="H206" s="106"/>
      <c r="I206" s="110" t="str">
        <f t="shared" si="16"/>
        <v/>
      </c>
      <c r="J206" s="104" t="s">
        <v>2910</v>
      </c>
      <c r="K206" s="110" t="s">
        <v>2911</v>
      </c>
      <c r="L206" s="110" t="s">
        <v>275</v>
      </c>
      <c r="M206" s="134" t="str">
        <f t="shared" si="17"/>
        <v/>
      </c>
      <c r="N206" s="110" t="s">
        <v>275</v>
      </c>
      <c r="O206" s="111" t="str">
        <f t="shared" si="15"/>
        <v/>
      </c>
      <c r="P206" s="239" t="s">
        <v>2912</v>
      </c>
    </row>
    <row r="207" spans="1:16" x14ac:dyDescent="0.2">
      <c r="A207" s="154"/>
      <c r="B207" s="154"/>
      <c r="C207" s="154"/>
      <c r="D207" s="149"/>
      <c r="E207" s="149"/>
      <c r="F207" s="150"/>
      <c r="H207" s="106"/>
      <c r="I207" s="110" t="str">
        <f t="shared" si="16"/>
        <v>CGO</v>
      </c>
      <c r="J207" s="104" t="s">
        <v>2913</v>
      </c>
      <c r="K207" s="110" t="s">
        <v>2065</v>
      </c>
      <c r="L207" s="110" t="s">
        <v>275</v>
      </c>
      <c r="M207" s="134" t="str">
        <f t="shared" si="17"/>
        <v/>
      </c>
      <c r="N207" s="110" t="s">
        <v>275</v>
      </c>
      <c r="O207" s="111" t="str">
        <f t="shared" si="15"/>
        <v/>
      </c>
      <c r="P207" s="239" t="s">
        <v>2914</v>
      </c>
    </row>
    <row r="208" spans="1:16" x14ac:dyDescent="0.2">
      <c r="A208" s="154"/>
      <c r="B208" s="154"/>
      <c r="C208" s="154"/>
      <c r="D208" s="149"/>
      <c r="E208" s="149"/>
      <c r="F208" s="150"/>
      <c r="H208" s="106"/>
      <c r="I208" s="110" t="str">
        <f t="shared" si="16"/>
        <v>PUG</v>
      </c>
      <c r="J208" s="104" t="s">
        <v>2915</v>
      </c>
      <c r="K208" s="110" t="s">
        <v>2916</v>
      </c>
      <c r="L208" s="110" t="s">
        <v>2917</v>
      </c>
      <c r="M208" s="134" t="str">
        <f t="shared" si="17"/>
        <v/>
      </c>
      <c r="N208" s="110" t="s">
        <v>275</v>
      </c>
      <c r="O208" s="111" t="str">
        <f t="shared" si="15"/>
        <v/>
      </c>
      <c r="P208" s="239" t="s">
        <v>2918</v>
      </c>
    </row>
    <row r="209" spans="1:16" x14ac:dyDescent="0.2">
      <c r="A209" s="154"/>
      <c r="B209" s="154"/>
      <c r="C209" s="154"/>
      <c r="D209" s="149"/>
      <c r="E209" s="149"/>
      <c r="F209" s="150"/>
      <c r="H209" s="106"/>
      <c r="I209" s="110" t="str">
        <f t="shared" si="16"/>
        <v>GRDI</v>
      </c>
      <c r="J209" s="104" t="s">
        <v>1653</v>
      </c>
      <c r="K209" s="110" t="s">
        <v>2046</v>
      </c>
      <c r="L209" s="110" t="s">
        <v>275</v>
      </c>
      <c r="M209" s="134" t="str">
        <f t="shared" si="17"/>
        <v>granodiorite</v>
      </c>
      <c r="N209" s="110" t="s">
        <v>2919</v>
      </c>
      <c r="O209" s="111" t="str">
        <f t="shared" si="15"/>
        <v>http://resource.geosciml.org/classifier/cgi/lithology/granodiorite</v>
      </c>
      <c r="P209" s="239" t="s">
        <v>2920</v>
      </c>
    </row>
    <row r="210" spans="1:16" x14ac:dyDescent="0.2">
      <c r="A210" s="154"/>
      <c r="B210" s="154"/>
      <c r="C210" s="154"/>
      <c r="D210" s="149"/>
      <c r="E210" s="149"/>
      <c r="F210" s="150"/>
      <c r="H210" s="106"/>
      <c r="I210" s="110" t="str">
        <f t="shared" si="16"/>
        <v/>
      </c>
      <c r="J210" s="104" t="s">
        <v>2921</v>
      </c>
      <c r="K210" s="110" t="s">
        <v>2922</v>
      </c>
      <c r="L210" s="110" t="s">
        <v>275</v>
      </c>
      <c r="M210" s="134" t="str">
        <f t="shared" si="17"/>
        <v/>
      </c>
      <c r="N210" s="110" t="s">
        <v>275</v>
      </c>
      <c r="O210" s="111" t="str">
        <f t="shared" si="15"/>
        <v/>
      </c>
      <c r="P210" s="239" t="s">
        <v>2923</v>
      </c>
    </row>
    <row r="211" spans="1:16" x14ac:dyDescent="0.2">
      <c r="A211" s="154"/>
      <c r="B211" s="154"/>
      <c r="C211" s="154"/>
      <c r="D211" s="149"/>
      <c r="E211" s="149"/>
      <c r="F211" s="150"/>
      <c r="H211" s="106"/>
      <c r="I211" s="110" t="str">
        <f t="shared" si="16"/>
        <v/>
      </c>
      <c r="J211" s="104" t="s">
        <v>2924</v>
      </c>
      <c r="K211" s="110" t="s">
        <v>2925</v>
      </c>
      <c r="L211" s="110" t="s">
        <v>275</v>
      </c>
      <c r="M211" s="134" t="str">
        <f t="shared" si="17"/>
        <v>granofels</v>
      </c>
      <c r="N211" s="110" t="s">
        <v>2926</v>
      </c>
      <c r="O211" s="111" t="str">
        <f t="shared" si="15"/>
        <v>http://resource.geosciml.org/classifier/cgi/lithology/granofels</v>
      </c>
      <c r="P211" s="239" t="s">
        <v>2927</v>
      </c>
    </row>
    <row r="212" spans="1:16" x14ac:dyDescent="0.2">
      <c r="A212" s="154"/>
      <c r="B212" s="154"/>
      <c r="C212" s="154"/>
      <c r="D212" s="149"/>
      <c r="E212" s="149"/>
      <c r="F212" s="150"/>
      <c r="H212" s="106"/>
      <c r="I212" s="110" t="str">
        <f t="shared" si="16"/>
        <v>ZGR</v>
      </c>
      <c r="J212" s="104" t="s">
        <v>2928</v>
      </c>
      <c r="K212" s="110" t="s">
        <v>2929</v>
      </c>
      <c r="L212" s="110" t="s">
        <v>2930</v>
      </c>
      <c r="M212" s="134" t="str">
        <f t="shared" si="17"/>
        <v/>
      </c>
      <c r="N212" s="110" t="s">
        <v>275</v>
      </c>
      <c r="O212" s="111" t="str">
        <f t="shared" si="15"/>
        <v/>
      </c>
      <c r="P212" s="239" t="s">
        <v>2931</v>
      </c>
    </row>
    <row r="213" spans="1:16" x14ac:dyDescent="0.2">
      <c r="A213" s="154"/>
      <c r="B213" s="154"/>
      <c r="C213" s="154"/>
      <c r="D213" s="149"/>
      <c r="E213" s="149"/>
      <c r="F213" s="150"/>
      <c r="H213" s="106"/>
      <c r="I213" s="110" t="str">
        <f t="shared" si="16"/>
        <v/>
      </c>
      <c r="J213" s="104" t="s">
        <v>2932</v>
      </c>
      <c r="K213" s="110" t="s">
        <v>2933</v>
      </c>
      <c r="L213" s="110" t="s">
        <v>2934</v>
      </c>
      <c r="M213" s="134" t="str">
        <f t="shared" si="17"/>
        <v/>
      </c>
      <c r="N213" s="110" t="s">
        <v>275</v>
      </c>
      <c r="O213" s="111" t="str">
        <f t="shared" si="15"/>
        <v/>
      </c>
      <c r="P213" s="239" t="s">
        <v>2935</v>
      </c>
    </row>
    <row r="214" spans="1:16" x14ac:dyDescent="0.2">
      <c r="A214" s="154"/>
      <c r="B214" s="154"/>
      <c r="C214" s="154"/>
      <c r="D214" s="149"/>
      <c r="E214" s="149"/>
      <c r="F214" s="150"/>
      <c r="H214" s="106"/>
      <c r="I214" s="110" t="str">
        <f t="shared" si="16"/>
        <v/>
      </c>
      <c r="J214" s="104" t="s">
        <v>2936</v>
      </c>
      <c r="K214" s="110" t="s">
        <v>2937</v>
      </c>
      <c r="L214" s="110" t="s">
        <v>275</v>
      </c>
      <c r="M214" s="134" t="str">
        <f t="shared" si="17"/>
        <v>granulite</v>
      </c>
      <c r="N214" s="110" t="s">
        <v>2938</v>
      </c>
      <c r="O214" s="111" t="str">
        <f t="shared" si="15"/>
        <v>http://resource.geosciml.org/classifier/cgi/lithology/granulite</v>
      </c>
      <c r="P214" s="239" t="s">
        <v>2939</v>
      </c>
    </row>
    <row r="215" spans="1:16" x14ac:dyDescent="0.2">
      <c r="A215" s="154"/>
      <c r="B215" s="154"/>
      <c r="C215" s="154"/>
      <c r="D215" s="149"/>
      <c r="E215" s="149"/>
      <c r="F215" s="150"/>
      <c r="H215" s="106"/>
      <c r="I215" s="110" t="str">
        <f t="shared" si="16"/>
        <v/>
      </c>
      <c r="J215" s="104" t="s">
        <v>2940</v>
      </c>
      <c r="K215" s="110" t="s">
        <v>2941</v>
      </c>
      <c r="L215" s="110" t="s">
        <v>2942</v>
      </c>
      <c r="M215" s="134" t="str">
        <f t="shared" si="17"/>
        <v/>
      </c>
      <c r="N215" s="110" t="s">
        <v>275</v>
      </c>
      <c r="O215" s="111" t="str">
        <f t="shared" si="15"/>
        <v/>
      </c>
      <c r="P215" s="239" t="s">
        <v>2943</v>
      </c>
    </row>
    <row r="216" spans="1:16" x14ac:dyDescent="0.2">
      <c r="A216" s="154"/>
      <c r="B216" s="154"/>
      <c r="C216" s="154"/>
      <c r="D216" s="149"/>
      <c r="E216" s="149"/>
      <c r="F216" s="150"/>
      <c r="H216" s="106"/>
      <c r="I216" s="110" t="str">
        <f t="shared" si="16"/>
        <v>FGR</v>
      </c>
      <c r="J216" s="104" t="s">
        <v>2944</v>
      </c>
      <c r="K216" s="110" t="s">
        <v>2077</v>
      </c>
      <c r="L216" s="110" t="s">
        <v>275</v>
      </c>
      <c r="M216" s="134" t="str">
        <f t="shared" si="17"/>
        <v>granite</v>
      </c>
      <c r="N216" s="110" t="s">
        <v>2945</v>
      </c>
      <c r="O216" s="111" t="str">
        <f t="shared" si="15"/>
        <v>http://resource.geosciml.org/classifier/cgi/lithology/granite</v>
      </c>
      <c r="P216" s="239" t="s">
        <v>2946</v>
      </c>
    </row>
    <row r="217" spans="1:16" x14ac:dyDescent="0.2">
      <c r="A217" s="154"/>
      <c r="B217" s="154"/>
      <c r="C217" s="154"/>
      <c r="D217" s="149"/>
      <c r="E217" s="149"/>
      <c r="F217" s="150"/>
      <c r="H217" s="106"/>
      <c r="I217" s="110" t="str">
        <f t="shared" si="16"/>
        <v/>
      </c>
      <c r="J217" s="104" t="s">
        <v>2947</v>
      </c>
      <c r="K217" s="110" t="s">
        <v>2948</v>
      </c>
      <c r="L217" s="110" t="s">
        <v>275</v>
      </c>
      <c r="M217" s="134" t="str">
        <f t="shared" si="17"/>
        <v/>
      </c>
      <c r="N217" s="110" t="s">
        <v>275</v>
      </c>
      <c r="O217" s="111" t="str">
        <f t="shared" si="15"/>
        <v/>
      </c>
      <c r="P217" s="239" t="s">
        <v>2949</v>
      </c>
    </row>
    <row r="218" spans="1:16" x14ac:dyDescent="0.2">
      <c r="A218" s="154"/>
      <c r="B218" s="154"/>
      <c r="C218" s="154"/>
      <c r="D218" s="149"/>
      <c r="E218" s="149"/>
      <c r="F218" s="150"/>
      <c r="H218" s="106"/>
      <c r="I218" s="110" t="str">
        <f t="shared" si="16"/>
        <v/>
      </c>
      <c r="J218" s="104" t="s">
        <v>2950</v>
      </c>
      <c r="K218" s="110" t="s">
        <v>2951</v>
      </c>
      <c r="L218" s="110" t="s">
        <v>2952</v>
      </c>
      <c r="M218" s="134" t="str">
        <f t="shared" si="17"/>
        <v>granitoid</v>
      </c>
      <c r="N218" s="110" t="s">
        <v>2953</v>
      </c>
      <c r="O218" s="111" t="str">
        <f t="shared" si="15"/>
        <v>http://resource.geosciml.org/classifier/cgi/lithology/granitoid</v>
      </c>
      <c r="P218" s="239" t="s">
        <v>2954</v>
      </c>
    </row>
    <row r="219" spans="1:16" x14ac:dyDescent="0.2">
      <c r="A219" s="154"/>
      <c r="B219" s="154"/>
      <c r="C219" s="154"/>
      <c r="D219" s="149"/>
      <c r="E219" s="149"/>
      <c r="F219" s="150"/>
      <c r="H219" s="106"/>
      <c r="I219" s="110" t="str">
        <f t="shared" si="16"/>
        <v>TCG</v>
      </c>
      <c r="J219" s="104" t="s">
        <v>2955</v>
      </c>
      <c r="K219" s="110" t="s">
        <v>2956</v>
      </c>
      <c r="L219" s="110" t="s">
        <v>2957</v>
      </c>
      <c r="M219" s="134" t="str">
        <f t="shared" si="17"/>
        <v>gravel</v>
      </c>
      <c r="N219" s="110" t="s">
        <v>1774</v>
      </c>
      <c r="O219" s="111" t="str">
        <f t="shared" si="15"/>
        <v>http://resource.geosciml.org/classifier/cgi/lithology/gravel</v>
      </c>
      <c r="P219" s="239" t="s">
        <v>2958</v>
      </c>
    </row>
    <row r="220" spans="1:16" x14ac:dyDescent="0.2">
      <c r="A220" s="154"/>
      <c r="B220" s="154"/>
      <c r="C220" s="154"/>
      <c r="D220" s="149"/>
      <c r="E220" s="149"/>
      <c r="F220" s="150"/>
      <c r="H220" s="106"/>
      <c r="I220" s="110" t="str">
        <f t="shared" si="16"/>
        <v>GRN</v>
      </c>
      <c r="J220" s="104" t="s">
        <v>2959</v>
      </c>
      <c r="K220" s="110" t="s">
        <v>2960</v>
      </c>
      <c r="L220" s="110" t="s">
        <v>275</v>
      </c>
      <c r="M220" s="134" t="str">
        <f t="shared" si="17"/>
        <v>grainstone</v>
      </c>
      <c r="N220" s="110" t="s">
        <v>2070</v>
      </c>
      <c r="O220" s="111" t="str">
        <f t="shared" si="15"/>
        <v>http://resource.geosciml.org/classifier/cgi/lithology/grainstone</v>
      </c>
      <c r="P220" s="239" t="s">
        <v>2961</v>
      </c>
    </row>
    <row r="221" spans="1:16" x14ac:dyDescent="0.2">
      <c r="A221" s="154"/>
      <c r="B221" s="154"/>
      <c r="C221" s="154"/>
      <c r="D221" s="149"/>
      <c r="E221" s="149"/>
      <c r="F221" s="150"/>
      <c r="H221" s="106"/>
      <c r="I221" s="110" t="str">
        <f t="shared" si="16"/>
        <v/>
      </c>
      <c r="J221" s="104" t="s">
        <v>2962</v>
      </c>
      <c r="K221" s="110" t="s">
        <v>2963</v>
      </c>
      <c r="L221" s="110" t="s">
        <v>275</v>
      </c>
      <c r="M221" s="134" t="str">
        <f t="shared" si="17"/>
        <v/>
      </c>
      <c r="N221" s="110" t="s">
        <v>275</v>
      </c>
      <c r="O221" s="111" t="str">
        <f t="shared" si="15"/>
        <v/>
      </c>
      <c r="P221" s="239" t="s">
        <v>2964</v>
      </c>
    </row>
    <row r="222" spans="1:16" x14ac:dyDescent="0.2">
      <c r="A222" s="154"/>
      <c r="B222" s="154"/>
      <c r="C222" s="154"/>
      <c r="D222" s="149"/>
      <c r="E222" s="149"/>
      <c r="F222" s="150"/>
      <c r="H222" s="106"/>
      <c r="I222" s="110" t="str">
        <f t="shared" si="16"/>
        <v/>
      </c>
      <c r="J222" s="104" t="s">
        <v>2965</v>
      </c>
      <c r="K222" s="110" t="s">
        <v>2966</v>
      </c>
      <c r="L222" s="110" t="s">
        <v>275</v>
      </c>
      <c r="M222" s="134" t="str">
        <f t="shared" si="17"/>
        <v>rock_gypsum_or_anhydrite</v>
      </c>
      <c r="N222" s="110" t="s">
        <v>2967</v>
      </c>
      <c r="O222" s="111" t="str">
        <f t="shared" si="15"/>
        <v>http://resource.geosciml.org/classifier/cgi/lithology/rock_gypsum_or_anhydrite</v>
      </c>
      <c r="P222" s="239" t="s">
        <v>2968</v>
      </c>
    </row>
    <row r="223" spans="1:16" x14ac:dyDescent="0.2">
      <c r="A223" s="154"/>
      <c r="B223" s="154"/>
      <c r="C223" s="154"/>
      <c r="D223" s="149"/>
      <c r="E223" s="149"/>
      <c r="F223" s="150"/>
      <c r="H223" s="106"/>
      <c r="I223" s="110" t="str">
        <f t="shared" si="16"/>
        <v/>
      </c>
      <c r="J223" s="104" t="s">
        <v>2969</v>
      </c>
      <c r="K223" s="110" t="s">
        <v>2970</v>
      </c>
      <c r="L223" s="110" t="s">
        <v>2971</v>
      </c>
      <c r="M223" s="134" t="str">
        <f t="shared" si="17"/>
        <v/>
      </c>
      <c r="N223" s="110" t="s">
        <v>275</v>
      </c>
      <c r="O223" s="111" t="str">
        <f t="shared" si="15"/>
        <v/>
      </c>
      <c r="P223" s="239" t="s">
        <v>2972</v>
      </c>
    </row>
    <row r="224" spans="1:16" x14ac:dyDescent="0.2">
      <c r="A224" s="154"/>
      <c r="B224" s="154"/>
      <c r="C224" s="154"/>
      <c r="D224" s="149"/>
      <c r="E224" s="149"/>
      <c r="F224" s="150"/>
      <c r="H224" s="106"/>
      <c r="I224" s="110" t="str">
        <f t="shared" si="16"/>
        <v>CGY</v>
      </c>
      <c r="J224" s="104" t="s">
        <v>2973</v>
      </c>
      <c r="K224" s="110" t="s">
        <v>2122</v>
      </c>
      <c r="L224" s="110" t="s">
        <v>2974</v>
      </c>
      <c r="M224" s="134" t="str">
        <f t="shared" si="17"/>
        <v/>
      </c>
      <c r="N224" s="110" t="s">
        <v>275</v>
      </c>
      <c r="O224" s="111" t="str">
        <f t="shared" si="15"/>
        <v/>
      </c>
      <c r="P224" s="239" t="s">
        <v>2975</v>
      </c>
    </row>
    <row r="225" spans="1:16" x14ac:dyDescent="0.2">
      <c r="A225" s="154"/>
      <c r="B225" s="154"/>
      <c r="C225" s="154"/>
      <c r="D225" s="149"/>
      <c r="E225" s="149"/>
      <c r="F225" s="150"/>
      <c r="H225" s="106"/>
      <c r="I225" s="110" t="str">
        <f t="shared" si="16"/>
        <v/>
      </c>
      <c r="J225" s="104" t="s">
        <v>2976</v>
      </c>
      <c r="K225" s="110" t="s">
        <v>2977</v>
      </c>
      <c r="L225" s="110" t="s">
        <v>2978</v>
      </c>
      <c r="M225" s="134" t="str">
        <f t="shared" si="17"/>
        <v/>
      </c>
      <c r="N225" s="110" t="s">
        <v>275</v>
      </c>
      <c r="O225" s="111" t="str">
        <f t="shared" si="15"/>
        <v/>
      </c>
      <c r="P225" s="239" t="s">
        <v>2979</v>
      </c>
    </row>
    <row r="226" spans="1:16" x14ac:dyDescent="0.2">
      <c r="A226" s="154"/>
      <c r="B226" s="154"/>
      <c r="C226" s="154"/>
      <c r="D226" s="149"/>
      <c r="E226" s="149"/>
      <c r="F226" s="150"/>
      <c r="H226" s="106"/>
      <c r="I226" s="110" t="str">
        <f t="shared" si="16"/>
        <v>ZGW</v>
      </c>
      <c r="J226" s="104" t="s">
        <v>2980</v>
      </c>
      <c r="K226" s="110" t="s">
        <v>2108</v>
      </c>
      <c r="L226" s="110" t="s">
        <v>2981</v>
      </c>
      <c r="M226" s="134" t="str">
        <f t="shared" si="17"/>
        <v/>
      </c>
      <c r="N226" s="110" t="s">
        <v>275</v>
      </c>
      <c r="O226" s="111" t="str">
        <f t="shared" si="15"/>
        <v/>
      </c>
      <c r="P226" s="239" t="s">
        <v>2982</v>
      </c>
    </row>
    <row r="227" spans="1:16" x14ac:dyDescent="0.2">
      <c r="A227" s="154"/>
      <c r="B227" s="154"/>
      <c r="C227" s="154"/>
      <c r="D227" s="149"/>
      <c r="E227" s="149"/>
      <c r="F227" s="150"/>
      <c r="H227" s="106"/>
      <c r="I227" s="110" t="str">
        <f t="shared" si="16"/>
        <v/>
      </c>
      <c r="J227" s="104" t="s">
        <v>2983</v>
      </c>
      <c r="K227" s="110" t="s">
        <v>2984</v>
      </c>
      <c r="L227" s="110" t="s">
        <v>275</v>
      </c>
      <c r="M227" s="134" t="str">
        <f t="shared" si="17"/>
        <v/>
      </c>
      <c r="N227" s="110" t="s">
        <v>275</v>
      </c>
      <c r="O227" s="111" t="str">
        <f t="shared" si="15"/>
        <v/>
      </c>
      <c r="P227" s="239" t="s">
        <v>2985</v>
      </c>
    </row>
    <row r="228" spans="1:16" x14ac:dyDescent="0.2">
      <c r="A228" s="154"/>
      <c r="B228" s="154"/>
      <c r="C228" s="154"/>
      <c r="D228" s="149"/>
      <c r="E228" s="149"/>
      <c r="F228" s="150"/>
      <c r="H228" s="106"/>
      <c r="I228" s="110" t="str">
        <f t="shared" si="16"/>
        <v/>
      </c>
      <c r="J228" s="104" t="s">
        <v>2986</v>
      </c>
      <c r="K228" s="110" t="s">
        <v>2987</v>
      </c>
      <c r="L228" s="110" t="s">
        <v>275</v>
      </c>
      <c r="M228" s="134" t="str">
        <f t="shared" si="17"/>
        <v>rock_salt</v>
      </c>
      <c r="N228" s="110" t="s">
        <v>2988</v>
      </c>
      <c r="O228" s="111" t="str">
        <f t="shared" si="15"/>
        <v>http://resource.geosciml.org/classifier/cgi/lithology/rock_salt</v>
      </c>
      <c r="P228" s="239" t="s">
        <v>2989</v>
      </c>
    </row>
    <row r="229" spans="1:16" x14ac:dyDescent="0.2">
      <c r="A229" s="154"/>
      <c r="B229" s="154"/>
      <c r="C229" s="154"/>
      <c r="D229" s="149"/>
      <c r="E229" s="149"/>
      <c r="F229" s="150"/>
      <c r="H229" s="106"/>
      <c r="I229" s="110" t="str">
        <f t="shared" si="16"/>
        <v>MGH</v>
      </c>
      <c r="J229" s="104" t="s">
        <v>2990</v>
      </c>
      <c r="K229" s="110" t="s">
        <v>2991</v>
      </c>
      <c r="L229" s="110" t="s">
        <v>2992</v>
      </c>
      <c r="M229" s="134" t="str">
        <f t="shared" si="17"/>
        <v/>
      </c>
      <c r="N229" s="110" t="s">
        <v>275</v>
      </c>
      <c r="O229" s="111" t="str">
        <f t="shared" si="15"/>
        <v/>
      </c>
      <c r="P229" s="239" t="s">
        <v>2993</v>
      </c>
    </row>
    <row r="230" spans="1:16" x14ac:dyDescent="0.2">
      <c r="A230" s="154"/>
      <c r="B230" s="154"/>
      <c r="C230" s="154"/>
      <c r="D230" s="149"/>
      <c r="E230" s="149"/>
      <c r="F230" s="150"/>
      <c r="H230" s="106"/>
      <c r="I230" s="110" t="str">
        <f t="shared" si="16"/>
        <v/>
      </c>
      <c r="J230" s="104" t="s">
        <v>2994</v>
      </c>
      <c r="K230" s="110" t="s">
        <v>2995</v>
      </c>
      <c r="L230" s="110" t="s">
        <v>275</v>
      </c>
      <c r="M230" s="134" t="str">
        <f t="shared" si="17"/>
        <v>hornblendite</v>
      </c>
      <c r="N230" s="110" t="s">
        <v>2996</v>
      </c>
      <c r="O230" s="111" t="str">
        <f t="shared" si="15"/>
        <v>http://resource.geosciml.org/classifier/cgi/lithology/hornblendite</v>
      </c>
      <c r="P230" s="239" t="s">
        <v>2997</v>
      </c>
    </row>
    <row r="231" spans="1:16" x14ac:dyDescent="0.2">
      <c r="A231" s="154"/>
      <c r="B231" s="154"/>
      <c r="C231" s="154"/>
      <c r="D231" s="149"/>
      <c r="E231" s="149"/>
      <c r="F231" s="150"/>
      <c r="H231" s="106"/>
      <c r="I231" s="110" t="str">
        <f t="shared" si="16"/>
        <v>UPH</v>
      </c>
      <c r="J231" s="104" t="s">
        <v>2998</v>
      </c>
      <c r="K231" s="110" t="s">
        <v>2999</v>
      </c>
      <c r="L231" s="110" t="s">
        <v>3000</v>
      </c>
      <c r="M231" s="134" t="str">
        <f t="shared" si="17"/>
        <v/>
      </c>
      <c r="N231" s="110" t="s">
        <v>275</v>
      </c>
      <c r="O231" s="111" t="str">
        <f t="shared" si="15"/>
        <v/>
      </c>
      <c r="P231" s="239" t="s">
        <v>3001</v>
      </c>
    </row>
    <row r="232" spans="1:16" x14ac:dyDescent="0.2">
      <c r="A232" s="154"/>
      <c r="B232" s="154"/>
      <c r="C232" s="154"/>
      <c r="D232" s="149"/>
      <c r="E232" s="149"/>
      <c r="F232" s="150"/>
      <c r="H232" s="106"/>
      <c r="I232" s="110" t="str">
        <f t="shared" si="16"/>
        <v>UXH</v>
      </c>
      <c r="J232" s="104" t="s">
        <v>3002</v>
      </c>
      <c r="K232" s="110" t="s">
        <v>3003</v>
      </c>
      <c r="L232" s="110" t="s">
        <v>3004</v>
      </c>
      <c r="M232" s="134" t="str">
        <f t="shared" si="17"/>
        <v/>
      </c>
      <c r="N232" s="110" t="s">
        <v>275</v>
      </c>
      <c r="O232" s="111" t="str">
        <f t="shared" si="15"/>
        <v/>
      </c>
      <c r="P232" s="239" t="s">
        <v>3005</v>
      </c>
    </row>
    <row r="233" spans="1:16" x14ac:dyDescent="0.2">
      <c r="A233" s="154"/>
      <c r="B233" s="154"/>
      <c r="C233" s="154"/>
      <c r="D233" s="149"/>
      <c r="E233" s="149"/>
      <c r="F233" s="150"/>
      <c r="H233" s="106"/>
      <c r="I233" s="110" t="str">
        <f t="shared" si="16"/>
        <v>ZHO</v>
      </c>
      <c r="J233" s="104" t="s">
        <v>3006</v>
      </c>
      <c r="K233" s="110" t="s">
        <v>2154</v>
      </c>
      <c r="L233" s="110" t="s">
        <v>3007</v>
      </c>
      <c r="M233" s="134" t="str">
        <f t="shared" si="17"/>
        <v>hornfels</v>
      </c>
      <c r="N233" s="110" t="s">
        <v>3008</v>
      </c>
      <c r="O233" s="111" t="str">
        <f t="shared" si="15"/>
        <v>http://resource.geosciml.org/classifier/cgi/lithology/hornfels</v>
      </c>
      <c r="P233" s="239" t="s">
        <v>3009</v>
      </c>
    </row>
    <row r="234" spans="1:16" x14ac:dyDescent="0.2">
      <c r="A234" s="154"/>
      <c r="B234" s="154"/>
      <c r="C234" s="154"/>
      <c r="D234" s="149"/>
      <c r="E234" s="149"/>
      <c r="F234" s="150"/>
      <c r="H234" s="106"/>
      <c r="I234" s="110" t="str">
        <f t="shared" si="16"/>
        <v/>
      </c>
      <c r="J234" s="104" t="s">
        <v>3010</v>
      </c>
      <c r="K234" s="110" t="s">
        <v>3011</v>
      </c>
      <c r="L234" s="110" t="s">
        <v>275</v>
      </c>
      <c r="M234" s="134" t="str">
        <f t="shared" si="17"/>
        <v/>
      </c>
      <c r="N234" s="110" t="s">
        <v>275</v>
      </c>
      <c r="O234" s="111" t="str">
        <f t="shared" si="15"/>
        <v/>
      </c>
      <c r="P234" s="239" t="s">
        <v>3012</v>
      </c>
    </row>
    <row r="235" spans="1:16" x14ac:dyDescent="0.2">
      <c r="A235" s="154"/>
      <c r="B235" s="154"/>
      <c r="C235" s="154"/>
      <c r="D235" s="149"/>
      <c r="E235" s="149"/>
      <c r="F235" s="150"/>
      <c r="H235" s="106"/>
      <c r="I235" s="110" t="str">
        <f t="shared" si="16"/>
        <v/>
      </c>
      <c r="J235" s="104" t="s">
        <v>3013</v>
      </c>
      <c r="K235" s="110" t="s">
        <v>3014</v>
      </c>
      <c r="L235" s="110" t="s">
        <v>3015</v>
      </c>
      <c r="M235" s="134" t="str">
        <f t="shared" si="17"/>
        <v/>
      </c>
      <c r="N235" s="110" t="s">
        <v>275</v>
      </c>
      <c r="O235" s="111" t="str">
        <f t="shared" si="15"/>
        <v/>
      </c>
      <c r="P235" s="239" t="s">
        <v>3016</v>
      </c>
    </row>
    <row r="236" spans="1:16" x14ac:dyDescent="0.2">
      <c r="A236" s="154"/>
      <c r="B236" s="154"/>
      <c r="C236" s="154"/>
      <c r="D236" s="149"/>
      <c r="E236" s="149"/>
      <c r="F236" s="150"/>
      <c r="H236" s="106"/>
      <c r="I236" s="110" t="str">
        <f t="shared" si="16"/>
        <v>HBX</v>
      </c>
      <c r="J236" s="104" t="s">
        <v>3017</v>
      </c>
      <c r="K236" s="110" t="s">
        <v>3018</v>
      </c>
      <c r="L236" s="110" t="s">
        <v>3019</v>
      </c>
      <c r="M236" s="134" t="str">
        <f t="shared" si="17"/>
        <v/>
      </c>
      <c r="N236" s="110" t="s">
        <v>275</v>
      </c>
      <c r="O236" s="111" t="str">
        <f t="shared" si="15"/>
        <v/>
      </c>
      <c r="P236" s="239" t="s">
        <v>3020</v>
      </c>
    </row>
    <row r="237" spans="1:16" x14ac:dyDescent="0.2">
      <c r="A237" s="154"/>
      <c r="B237" s="154"/>
      <c r="C237" s="154"/>
      <c r="D237" s="149"/>
      <c r="E237" s="149"/>
      <c r="F237" s="150"/>
      <c r="H237" s="106"/>
      <c r="I237" s="110" t="str">
        <f t="shared" si="16"/>
        <v/>
      </c>
      <c r="J237" s="104" t="s">
        <v>3021</v>
      </c>
      <c r="K237" s="110" t="s">
        <v>3022</v>
      </c>
      <c r="L237" s="110" t="s">
        <v>3023</v>
      </c>
      <c r="M237" s="134" t="str">
        <f t="shared" si="17"/>
        <v/>
      </c>
      <c r="N237" s="110" t="s">
        <v>275</v>
      </c>
      <c r="O237" s="111" t="str">
        <f t="shared" si="15"/>
        <v/>
      </c>
      <c r="P237" s="239" t="s">
        <v>3024</v>
      </c>
    </row>
    <row r="238" spans="1:16" x14ac:dyDescent="0.2">
      <c r="A238" s="154"/>
      <c r="B238" s="154"/>
      <c r="C238" s="154"/>
      <c r="D238" s="149"/>
      <c r="E238" s="149"/>
      <c r="F238" s="150"/>
      <c r="H238" s="106"/>
      <c r="I238" s="110" t="str">
        <f t="shared" si="16"/>
        <v/>
      </c>
      <c r="J238" s="104" t="s">
        <v>3025</v>
      </c>
      <c r="K238" s="110" t="s">
        <v>3026</v>
      </c>
      <c r="L238" s="110" t="s">
        <v>275</v>
      </c>
      <c r="M238" s="134" t="str">
        <f t="shared" si="17"/>
        <v>hybrid_sediment</v>
      </c>
      <c r="N238" s="110" t="s">
        <v>3027</v>
      </c>
      <c r="O238" s="111" t="str">
        <f t="shared" si="15"/>
        <v>http://resource.geosciml.org/classifier/cgi/lithology/hybrid_sediment</v>
      </c>
      <c r="P238" s="239" t="s">
        <v>3028</v>
      </c>
    </row>
    <row r="239" spans="1:16" x14ac:dyDescent="0.2">
      <c r="A239" s="154"/>
      <c r="B239" s="154"/>
      <c r="C239" s="154"/>
      <c r="D239" s="149"/>
      <c r="E239" s="149"/>
      <c r="F239" s="150"/>
      <c r="H239" s="106"/>
      <c r="I239" s="110" t="str">
        <f t="shared" si="16"/>
        <v/>
      </c>
      <c r="J239" s="104" t="s">
        <v>3029</v>
      </c>
      <c r="K239" s="110" t="s">
        <v>3030</v>
      </c>
      <c r="L239" s="110" t="s">
        <v>275</v>
      </c>
      <c r="M239" s="134" t="str">
        <f t="shared" si="17"/>
        <v>hybrid_sedimentary_rock</v>
      </c>
      <c r="N239" s="110" t="s">
        <v>3031</v>
      </c>
      <c r="O239" s="111" t="str">
        <f t="shared" si="15"/>
        <v>http://resource.geosciml.org/classifier/cgi/lithology/hybrid_sedimentary_rock</v>
      </c>
      <c r="P239" s="239" t="s">
        <v>3032</v>
      </c>
    </row>
    <row r="240" spans="1:16" x14ac:dyDescent="0.2">
      <c r="A240" s="154"/>
      <c r="B240" s="154"/>
      <c r="C240" s="154"/>
      <c r="D240" s="149"/>
      <c r="E240" s="149"/>
      <c r="F240" s="150"/>
      <c r="H240" s="106"/>
      <c r="I240" s="110" t="str">
        <f t="shared" si="16"/>
        <v/>
      </c>
      <c r="J240" s="104" t="s">
        <v>3033</v>
      </c>
      <c r="K240" s="110" t="s">
        <v>3034</v>
      </c>
      <c r="L240" s="110" t="s">
        <v>3035</v>
      </c>
      <c r="M240" s="134" t="str">
        <f t="shared" si="17"/>
        <v>breccia_gouge_series</v>
      </c>
      <c r="N240" s="110" t="s">
        <v>3036</v>
      </c>
      <c r="O240" s="111" t="str">
        <f t="shared" si="15"/>
        <v>http://resource.geosciml.org/classifier/cgi/lithology/breccia_gouge_series</v>
      </c>
      <c r="P240" s="239" t="s">
        <v>3037</v>
      </c>
    </row>
    <row r="241" spans="1:16" x14ac:dyDescent="0.2">
      <c r="A241" s="154"/>
      <c r="B241" s="154"/>
      <c r="C241" s="154"/>
      <c r="D241" s="149"/>
      <c r="E241" s="149"/>
      <c r="F241" s="150"/>
      <c r="H241" s="106"/>
      <c r="I241" s="110" t="str">
        <f t="shared" si="16"/>
        <v/>
      </c>
      <c r="J241" s="104" t="s">
        <v>3038</v>
      </c>
      <c r="K241" s="110" t="s">
        <v>3039</v>
      </c>
      <c r="L241" s="110" t="s">
        <v>3040</v>
      </c>
      <c r="M241" s="134" t="str">
        <f t="shared" si="17"/>
        <v>igneous_material</v>
      </c>
      <c r="N241" s="110" t="s">
        <v>3041</v>
      </c>
      <c r="O241" s="111" t="str">
        <f t="shared" ref="O241:O291" si="18">IF(N241="","","http://resource.geosciml.org/classifier/cgi/lithology/"&amp;N241)</f>
        <v>http://resource.geosciml.org/classifier/cgi/lithology/igneous_material</v>
      </c>
      <c r="P241" s="239" t="s">
        <v>3042</v>
      </c>
    </row>
    <row r="242" spans="1:16" x14ac:dyDescent="0.2">
      <c r="A242" s="154"/>
      <c r="B242" s="154"/>
      <c r="C242" s="154"/>
      <c r="D242" s="149"/>
      <c r="E242" s="149"/>
      <c r="F242" s="150"/>
      <c r="H242" s="106"/>
      <c r="I242" s="110" t="str">
        <f t="shared" si="16"/>
        <v/>
      </c>
      <c r="J242" s="104" t="s">
        <v>3043</v>
      </c>
      <c r="K242" s="110" t="s">
        <v>3044</v>
      </c>
      <c r="L242" s="110" t="s">
        <v>3045</v>
      </c>
      <c r="M242" s="134" t="str">
        <f t="shared" si="17"/>
        <v/>
      </c>
      <c r="N242" s="110" t="s">
        <v>275</v>
      </c>
      <c r="O242" s="111" t="str">
        <f t="shared" si="18"/>
        <v/>
      </c>
      <c r="P242" s="239" t="s">
        <v>3046</v>
      </c>
    </row>
    <row r="243" spans="1:16" x14ac:dyDescent="0.2">
      <c r="A243" s="154"/>
      <c r="B243" s="154"/>
      <c r="C243" s="154"/>
      <c r="D243" s="149"/>
      <c r="E243" s="149"/>
      <c r="F243" s="150"/>
      <c r="H243" s="106"/>
      <c r="I243" s="110" t="str">
        <f t="shared" si="16"/>
        <v/>
      </c>
      <c r="J243" s="104" t="s">
        <v>3047</v>
      </c>
      <c r="K243" s="110" t="s">
        <v>3048</v>
      </c>
      <c r="L243" s="110" t="s">
        <v>3049</v>
      </c>
      <c r="M243" s="134" t="str">
        <f t="shared" si="17"/>
        <v/>
      </c>
      <c r="N243" s="110" t="s">
        <v>275</v>
      </c>
      <c r="O243" s="111" t="str">
        <f t="shared" si="18"/>
        <v/>
      </c>
      <c r="P243" s="239" t="s">
        <v>3050</v>
      </c>
    </row>
    <row r="244" spans="1:16" x14ac:dyDescent="0.2">
      <c r="A244" s="154"/>
      <c r="B244" s="154"/>
      <c r="C244" s="154"/>
      <c r="D244" s="149"/>
      <c r="E244" s="149"/>
      <c r="F244" s="150"/>
      <c r="H244" s="106"/>
      <c r="I244" s="110" t="str">
        <f t="shared" si="16"/>
        <v/>
      </c>
      <c r="J244" s="104" t="s">
        <v>3051</v>
      </c>
      <c r="K244" s="110" t="s">
        <v>3052</v>
      </c>
      <c r="L244" s="110" t="s">
        <v>275</v>
      </c>
      <c r="M244" s="134" t="str">
        <f t="shared" si="17"/>
        <v>impure_carbonate_sedimentary_rock</v>
      </c>
      <c r="N244" s="110" t="s">
        <v>3053</v>
      </c>
      <c r="O244" s="111" t="str">
        <f t="shared" si="18"/>
        <v>http://resource.geosciml.org/classifier/cgi/lithology/impure_carbonate_sedimentary_rock</v>
      </c>
      <c r="P244" s="239" t="s">
        <v>3054</v>
      </c>
    </row>
    <row r="245" spans="1:16" x14ac:dyDescent="0.2">
      <c r="A245" s="154"/>
      <c r="B245" s="154"/>
      <c r="C245" s="154"/>
      <c r="D245" s="149"/>
      <c r="E245" s="149"/>
      <c r="F245" s="150"/>
      <c r="H245" s="106"/>
      <c r="I245" s="110" t="str">
        <f t="shared" si="16"/>
        <v/>
      </c>
      <c r="J245" s="104" t="s">
        <v>3055</v>
      </c>
      <c r="K245" s="110" t="s">
        <v>3056</v>
      </c>
      <c r="L245" s="110" t="s">
        <v>275</v>
      </c>
      <c r="M245" s="134" t="str">
        <f t="shared" si="17"/>
        <v>impure_carbonate_sediment</v>
      </c>
      <c r="N245" s="110" t="s">
        <v>3057</v>
      </c>
      <c r="O245" s="111" t="str">
        <f t="shared" si="18"/>
        <v>http://resource.geosciml.org/classifier/cgi/lithology/impure_carbonate_sediment</v>
      </c>
      <c r="P245" s="239" t="s">
        <v>3058</v>
      </c>
    </row>
    <row r="246" spans="1:16" x14ac:dyDescent="0.2">
      <c r="A246" s="154"/>
      <c r="B246" s="154"/>
      <c r="C246" s="154"/>
      <c r="D246" s="149"/>
      <c r="E246" s="149"/>
      <c r="F246" s="150"/>
      <c r="H246" s="106"/>
      <c r="I246" s="110" t="str">
        <f t="shared" si="16"/>
        <v/>
      </c>
      <c r="J246" s="104" t="s">
        <v>3059</v>
      </c>
      <c r="K246" s="110" t="s">
        <v>3060</v>
      </c>
      <c r="L246" s="110" t="s">
        <v>275</v>
      </c>
      <c r="M246" s="134" t="str">
        <f t="shared" si="17"/>
        <v>impure_dolomite</v>
      </c>
      <c r="N246" s="110" t="s">
        <v>3061</v>
      </c>
      <c r="O246" s="111" t="str">
        <f t="shared" si="18"/>
        <v>http://resource.geosciml.org/classifier/cgi/lithology/impure_dolomite</v>
      </c>
      <c r="P246" s="239" t="s">
        <v>3062</v>
      </c>
    </row>
    <row r="247" spans="1:16" x14ac:dyDescent="0.2">
      <c r="A247" s="154"/>
      <c r="B247" s="154"/>
      <c r="C247" s="154"/>
      <c r="D247" s="149"/>
      <c r="E247" s="149"/>
      <c r="F247" s="150"/>
      <c r="H247" s="106"/>
      <c r="I247" s="110" t="str">
        <f t="shared" si="16"/>
        <v/>
      </c>
      <c r="J247" s="104" t="s">
        <v>3063</v>
      </c>
      <c r="K247" s="110" t="s">
        <v>3064</v>
      </c>
      <c r="L247" s="110" t="s">
        <v>3065</v>
      </c>
      <c r="M247" s="134" t="str">
        <f t="shared" si="17"/>
        <v>impure_dolomitic_sediment</v>
      </c>
      <c r="N247" s="110" t="s">
        <v>3066</v>
      </c>
      <c r="O247" s="111" t="str">
        <f t="shared" si="18"/>
        <v>http://resource.geosciml.org/classifier/cgi/lithology/impure_dolomitic_sediment</v>
      </c>
      <c r="P247" s="239" t="s">
        <v>3067</v>
      </c>
    </row>
    <row r="248" spans="1:16" x14ac:dyDescent="0.2">
      <c r="A248" s="154"/>
      <c r="B248" s="154"/>
      <c r="C248" s="154"/>
      <c r="D248" s="149"/>
      <c r="E248" s="149"/>
      <c r="F248" s="150"/>
      <c r="H248" s="106"/>
      <c r="I248" s="110" t="str">
        <f t="shared" si="16"/>
        <v>SFL</v>
      </c>
      <c r="J248" s="104" t="s">
        <v>3068</v>
      </c>
      <c r="K248" s="110" t="s">
        <v>3069</v>
      </c>
      <c r="L248" s="110" t="s">
        <v>3070</v>
      </c>
      <c r="M248" s="134" t="str">
        <f t="shared" si="17"/>
        <v>impure_limestone</v>
      </c>
      <c r="N248" s="110" t="s">
        <v>3071</v>
      </c>
      <c r="O248" s="111" t="str">
        <f t="shared" si="18"/>
        <v>http://resource.geosciml.org/classifier/cgi/lithology/impure_limestone</v>
      </c>
      <c r="P248" s="239" t="s">
        <v>3072</v>
      </c>
    </row>
    <row r="249" spans="1:16" x14ac:dyDescent="0.2">
      <c r="A249" s="154"/>
      <c r="B249" s="154"/>
      <c r="C249" s="154"/>
      <c r="D249" s="149"/>
      <c r="E249" s="149"/>
      <c r="F249" s="150"/>
      <c r="H249" s="106"/>
      <c r="I249" s="110" t="str">
        <f t="shared" si="16"/>
        <v/>
      </c>
      <c r="J249" s="104" t="s">
        <v>3073</v>
      </c>
      <c r="K249" s="110" t="s">
        <v>3074</v>
      </c>
      <c r="L249" s="110" t="s">
        <v>275</v>
      </c>
      <c r="M249" s="134" t="str">
        <f t="shared" si="17"/>
        <v>impure_calcareous_carbonate_sediment</v>
      </c>
      <c r="N249" s="110" t="s">
        <v>3075</v>
      </c>
      <c r="O249" s="111" t="str">
        <f t="shared" si="18"/>
        <v>http://resource.geosciml.org/classifier/cgi/lithology/impure_calcareous_carbonate_sediment</v>
      </c>
      <c r="P249" s="239" t="s">
        <v>3076</v>
      </c>
    </row>
    <row r="250" spans="1:16" x14ac:dyDescent="0.2">
      <c r="A250" s="154"/>
      <c r="B250" s="154"/>
      <c r="C250" s="154"/>
      <c r="D250" s="149"/>
      <c r="E250" s="149"/>
      <c r="F250" s="150"/>
      <c r="H250" s="106"/>
      <c r="I250" s="110" t="str">
        <f t="shared" si="16"/>
        <v/>
      </c>
      <c r="J250" s="104" t="s">
        <v>3077</v>
      </c>
      <c r="K250" s="110" t="s">
        <v>3078</v>
      </c>
      <c r="L250" s="110" t="s">
        <v>3079</v>
      </c>
      <c r="M250" s="134" t="str">
        <f t="shared" si="17"/>
        <v>impact_generated_material</v>
      </c>
      <c r="N250" s="110" t="s">
        <v>3080</v>
      </c>
      <c r="O250" s="111" t="str">
        <f t="shared" si="18"/>
        <v>http://resource.geosciml.org/classifier/cgi/lithology/impact_generated_material</v>
      </c>
      <c r="P250" s="239" t="s">
        <v>3081</v>
      </c>
    </row>
    <row r="251" spans="1:16" x14ac:dyDescent="0.2">
      <c r="A251" s="154"/>
      <c r="B251" s="154"/>
      <c r="C251" s="154"/>
      <c r="D251" s="149"/>
      <c r="E251" s="149"/>
      <c r="F251" s="150"/>
      <c r="H251" s="106"/>
      <c r="I251" s="110" t="str">
        <f t="shared" si="16"/>
        <v/>
      </c>
      <c r="J251" s="104" t="s">
        <v>3082</v>
      </c>
      <c r="K251" s="110" t="s">
        <v>3083</v>
      </c>
      <c r="L251" s="110" t="s">
        <v>3084</v>
      </c>
      <c r="M251" s="134" t="str">
        <f t="shared" si="17"/>
        <v/>
      </c>
      <c r="N251" s="110" t="s">
        <v>275</v>
      </c>
      <c r="O251" s="111" t="str">
        <f t="shared" si="18"/>
        <v/>
      </c>
      <c r="P251" s="239" t="s">
        <v>3085</v>
      </c>
    </row>
    <row r="252" spans="1:16" x14ac:dyDescent="0.2">
      <c r="A252" s="154"/>
      <c r="B252" s="154"/>
      <c r="C252" s="154"/>
      <c r="D252" s="149"/>
      <c r="E252" s="149"/>
      <c r="F252" s="150"/>
      <c r="H252" s="106"/>
      <c r="I252" s="110" t="str">
        <f t="shared" si="16"/>
        <v/>
      </c>
      <c r="J252" s="104" t="s">
        <v>3086</v>
      </c>
      <c r="K252" s="110" t="s">
        <v>3087</v>
      </c>
      <c r="L252" s="110" t="s">
        <v>3088</v>
      </c>
      <c r="M252" s="134" t="str">
        <f t="shared" si="17"/>
        <v>phaneritic_igneous_rock</v>
      </c>
      <c r="N252" s="110" t="s">
        <v>3089</v>
      </c>
      <c r="O252" s="111" t="str">
        <f t="shared" si="18"/>
        <v>http://resource.geosciml.org/classifier/cgi/lithology/phaneritic_igneous_rock</v>
      </c>
      <c r="P252" s="239" t="s">
        <v>3090</v>
      </c>
    </row>
    <row r="253" spans="1:16" x14ac:dyDescent="0.2">
      <c r="A253" s="154"/>
      <c r="B253" s="154"/>
      <c r="C253" s="154"/>
      <c r="D253" s="149"/>
      <c r="E253" s="149"/>
      <c r="F253" s="150"/>
      <c r="H253" s="106"/>
      <c r="I253" s="110" t="str">
        <f t="shared" si="16"/>
        <v>IOO</v>
      </c>
      <c r="J253" s="104" t="s">
        <v>3091</v>
      </c>
      <c r="K253" s="110" t="s">
        <v>3092</v>
      </c>
      <c r="L253" s="110" t="s">
        <v>3093</v>
      </c>
      <c r="M253" s="134" t="str">
        <f t="shared" si="17"/>
        <v>intermediate_composition_igneous_rock</v>
      </c>
      <c r="N253" s="110" t="s">
        <v>3094</v>
      </c>
      <c r="O253" s="111" t="str">
        <f t="shared" si="18"/>
        <v>http://resource.geosciml.org/classifier/cgi/lithology/intermediate_composition_igneous_rock</v>
      </c>
      <c r="P253" s="239" t="s">
        <v>3095</v>
      </c>
    </row>
    <row r="254" spans="1:16" x14ac:dyDescent="0.2">
      <c r="A254" s="154"/>
      <c r="B254" s="154"/>
      <c r="C254" s="154"/>
      <c r="D254" s="149"/>
      <c r="E254" s="149"/>
      <c r="F254" s="150"/>
      <c r="H254" s="106"/>
      <c r="I254" s="110" t="str">
        <f t="shared" si="16"/>
        <v/>
      </c>
      <c r="J254" s="104" t="s">
        <v>3096</v>
      </c>
      <c r="K254" s="110" t="s">
        <v>3097</v>
      </c>
      <c r="L254" s="110" t="s">
        <v>3098</v>
      </c>
      <c r="M254" s="134" t="str">
        <f t="shared" si="17"/>
        <v/>
      </c>
      <c r="N254" s="110" t="s">
        <v>275</v>
      </c>
      <c r="O254" s="111" t="str">
        <f t="shared" si="18"/>
        <v/>
      </c>
      <c r="P254" s="239" t="s">
        <v>3099</v>
      </c>
    </row>
    <row r="255" spans="1:16" x14ac:dyDescent="0.2">
      <c r="A255" s="154"/>
      <c r="B255" s="154"/>
      <c r="C255" s="154"/>
      <c r="D255" s="149"/>
      <c r="E255" s="149"/>
      <c r="F255" s="150"/>
      <c r="H255" s="106"/>
      <c r="I255" s="110" t="str">
        <f t="shared" si="16"/>
        <v/>
      </c>
      <c r="J255" s="104" t="s">
        <v>3100</v>
      </c>
      <c r="K255" s="110" t="s">
        <v>3101</v>
      </c>
      <c r="L255" s="110" t="s">
        <v>3102</v>
      </c>
      <c r="M255" s="134" t="str">
        <f t="shared" si="17"/>
        <v/>
      </c>
      <c r="N255" s="110" t="s">
        <v>275</v>
      </c>
      <c r="O255" s="111" t="str">
        <f t="shared" si="18"/>
        <v/>
      </c>
      <c r="P255" s="239" t="s">
        <v>3103</v>
      </c>
    </row>
    <row r="256" spans="1:16" x14ac:dyDescent="0.2">
      <c r="A256" s="154"/>
      <c r="B256" s="154"/>
      <c r="C256" s="154"/>
      <c r="D256" s="149"/>
      <c r="E256" s="149"/>
      <c r="F256" s="150"/>
      <c r="H256" s="106"/>
      <c r="I256" s="110" t="str">
        <f t="shared" si="16"/>
        <v/>
      </c>
      <c r="J256" s="104" t="s">
        <v>3104</v>
      </c>
      <c r="K256" s="110" t="s">
        <v>3105</v>
      </c>
      <c r="L256" s="110" t="s">
        <v>3106</v>
      </c>
      <c r="M256" s="134" t="str">
        <f t="shared" si="17"/>
        <v/>
      </c>
      <c r="N256" s="110" t="s">
        <v>275</v>
      </c>
      <c r="O256" s="111" t="str">
        <f t="shared" si="18"/>
        <v/>
      </c>
      <c r="P256" s="239" t="s">
        <v>3107</v>
      </c>
    </row>
    <row r="257" spans="1:16" x14ac:dyDescent="0.2">
      <c r="A257" s="154"/>
      <c r="B257" s="154"/>
      <c r="C257" s="154"/>
      <c r="D257" s="149"/>
      <c r="E257" s="149"/>
      <c r="F257" s="150"/>
      <c r="H257" s="106"/>
      <c r="I257" s="110" t="str">
        <f t="shared" si="16"/>
        <v/>
      </c>
      <c r="J257" s="104" t="s">
        <v>3108</v>
      </c>
      <c r="K257" s="110" t="s">
        <v>3109</v>
      </c>
      <c r="L257" s="110" t="s">
        <v>275</v>
      </c>
      <c r="M257" s="134" t="str">
        <f t="shared" si="17"/>
        <v>kalsilitic_and_melilitic_rock</v>
      </c>
      <c r="N257" s="110" t="s">
        <v>3110</v>
      </c>
      <c r="O257" s="111" t="str">
        <f t="shared" si="18"/>
        <v>http://resource.geosciml.org/classifier/cgi/lithology/kalsilitic_and_melilitic_rock</v>
      </c>
      <c r="P257" s="239" t="s">
        <v>3111</v>
      </c>
    </row>
    <row r="258" spans="1:16" x14ac:dyDescent="0.2">
      <c r="A258" s="154"/>
      <c r="B258" s="154"/>
      <c r="C258" s="154"/>
      <c r="D258" s="149"/>
      <c r="E258" s="149"/>
      <c r="F258" s="150"/>
      <c r="H258" s="106"/>
      <c r="I258" s="110" t="str">
        <f t="shared" si="16"/>
        <v>UKI</v>
      </c>
      <c r="J258" s="104" t="s">
        <v>3112</v>
      </c>
      <c r="K258" s="110" t="s">
        <v>2228</v>
      </c>
      <c r="L258" s="110" t="s">
        <v>3113</v>
      </c>
      <c r="M258" s="134" t="str">
        <f t="shared" si="17"/>
        <v/>
      </c>
      <c r="N258" s="110" t="s">
        <v>275</v>
      </c>
      <c r="O258" s="111" t="str">
        <f t="shared" si="18"/>
        <v/>
      </c>
      <c r="P258" s="239" t="s">
        <v>3114</v>
      </c>
    </row>
    <row r="259" spans="1:16" x14ac:dyDescent="0.2">
      <c r="A259" s="154"/>
      <c r="B259" s="154"/>
      <c r="C259" s="154"/>
      <c r="D259" s="149"/>
      <c r="E259" s="149"/>
      <c r="F259" s="150"/>
      <c r="H259" s="106"/>
      <c r="I259" s="110" t="str">
        <f t="shared" si="16"/>
        <v/>
      </c>
      <c r="J259" s="104" t="s">
        <v>3115</v>
      </c>
      <c r="K259" s="110" t="s">
        <v>3116</v>
      </c>
      <c r="L259" s="110" t="s">
        <v>275</v>
      </c>
      <c r="M259" s="134" t="str">
        <f t="shared" si="17"/>
        <v/>
      </c>
      <c r="N259" s="110" t="s">
        <v>275</v>
      </c>
      <c r="O259" s="111" t="str">
        <f t="shared" si="18"/>
        <v/>
      </c>
      <c r="P259" s="239" t="s">
        <v>3117</v>
      </c>
    </row>
    <row r="260" spans="1:16" x14ac:dyDescent="0.2">
      <c r="A260" s="154"/>
      <c r="B260" s="154"/>
      <c r="C260" s="154"/>
      <c r="D260" s="149"/>
      <c r="E260" s="149"/>
      <c r="F260" s="150"/>
      <c r="H260" s="106"/>
      <c r="I260" s="110" t="str">
        <f t="shared" si="16"/>
        <v/>
      </c>
      <c r="J260" s="104" t="s">
        <v>3118</v>
      </c>
      <c r="K260" s="110" t="s">
        <v>3119</v>
      </c>
      <c r="L260" s="110" t="s">
        <v>275</v>
      </c>
      <c r="M260" s="134" t="str">
        <f t="shared" si="17"/>
        <v/>
      </c>
      <c r="N260" s="110" t="s">
        <v>275</v>
      </c>
      <c r="O260" s="111" t="str">
        <f t="shared" si="18"/>
        <v/>
      </c>
      <c r="P260" s="239" t="s">
        <v>3120</v>
      </c>
    </row>
    <row r="261" spans="1:16" x14ac:dyDescent="0.2">
      <c r="A261" s="154"/>
      <c r="B261" s="154"/>
      <c r="C261" s="154"/>
      <c r="D261" s="149"/>
      <c r="E261" s="149"/>
      <c r="F261" s="150"/>
      <c r="H261" s="106"/>
      <c r="I261" s="110" t="str">
        <f t="shared" si="16"/>
        <v/>
      </c>
      <c r="J261" s="104" t="s">
        <v>3121</v>
      </c>
      <c r="K261" s="110" t="s">
        <v>3122</v>
      </c>
      <c r="L261" s="110" t="s">
        <v>275</v>
      </c>
      <c r="M261" s="134" t="str">
        <f t="shared" si="17"/>
        <v/>
      </c>
      <c r="N261" s="110" t="s">
        <v>275</v>
      </c>
      <c r="O261" s="111" t="str">
        <f t="shared" si="18"/>
        <v/>
      </c>
      <c r="P261" s="239" t="s">
        <v>3123</v>
      </c>
    </row>
    <row r="262" spans="1:16" x14ac:dyDescent="0.2">
      <c r="A262" s="154"/>
      <c r="B262" s="154"/>
      <c r="C262" s="154"/>
      <c r="D262" s="149"/>
      <c r="E262" s="149"/>
      <c r="F262" s="150"/>
      <c r="H262" s="106"/>
      <c r="I262" s="110" t="str">
        <f t="shared" si="16"/>
        <v/>
      </c>
      <c r="J262" s="104" t="s">
        <v>3124</v>
      </c>
      <c r="K262" s="110" t="s">
        <v>3125</v>
      </c>
      <c r="L262" s="110" t="s">
        <v>3126</v>
      </c>
      <c r="M262" s="134" t="str">
        <f t="shared" si="17"/>
        <v/>
      </c>
      <c r="N262" s="110" t="s">
        <v>275</v>
      </c>
      <c r="O262" s="111" t="str">
        <f t="shared" si="18"/>
        <v/>
      </c>
      <c r="P262" s="239" t="s">
        <v>3127</v>
      </c>
    </row>
    <row r="263" spans="1:16" x14ac:dyDescent="0.2">
      <c r="A263" s="154"/>
      <c r="B263" s="154"/>
      <c r="C263" s="154"/>
      <c r="D263" s="149"/>
      <c r="E263" s="149"/>
      <c r="F263" s="150"/>
      <c r="H263" s="106"/>
      <c r="I263" s="110" t="str">
        <f t="shared" si="16"/>
        <v/>
      </c>
      <c r="J263" s="104" t="s">
        <v>3128</v>
      </c>
      <c r="K263" s="110" t="s">
        <v>3129</v>
      </c>
      <c r="L263" s="110" t="s">
        <v>275</v>
      </c>
      <c r="M263" s="134" t="str">
        <f t="shared" si="17"/>
        <v/>
      </c>
      <c r="N263" s="110" t="s">
        <v>275</v>
      </c>
      <c r="O263" s="111" t="str">
        <f t="shared" si="18"/>
        <v/>
      </c>
      <c r="P263" s="239" t="s">
        <v>3130</v>
      </c>
    </row>
    <row r="264" spans="1:16" x14ac:dyDescent="0.2">
      <c r="A264" s="154"/>
      <c r="B264" s="154"/>
      <c r="C264" s="154"/>
      <c r="D264" s="149"/>
      <c r="E264" s="149"/>
      <c r="F264" s="150"/>
      <c r="H264" s="106"/>
      <c r="I264" s="110" t="str">
        <f t="shared" si="16"/>
        <v>LPZ</v>
      </c>
      <c r="J264" s="104" t="s">
        <v>3131</v>
      </c>
      <c r="K264" s="110" t="s">
        <v>3132</v>
      </c>
      <c r="L264" s="110" t="s">
        <v>3133</v>
      </c>
      <c r="M264" s="134" t="str">
        <f t="shared" si="17"/>
        <v/>
      </c>
      <c r="N264" s="110" t="s">
        <v>275</v>
      </c>
      <c r="O264" s="111" t="str">
        <f t="shared" si="18"/>
        <v/>
      </c>
      <c r="P264" s="239" t="s">
        <v>3134</v>
      </c>
    </row>
    <row r="265" spans="1:16" x14ac:dyDescent="0.2">
      <c r="A265" s="154"/>
      <c r="B265" s="154"/>
      <c r="C265" s="154"/>
      <c r="D265" s="149"/>
      <c r="E265" s="149"/>
      <c r="F265" s="150"/>
      <c r="H265" s="106"/>
      <c r="I265" s="110" t="str">
        <f t="shared" ref="I265:I328" si="19">IFERROR((INDEX(A:E,MATCH($J265,E:E,0),2)),"")</f>
        <v>ILV</v>
      </c>
      <c r="J265" s="104" t="s">
        <v>3135</v>
      </c>
      <c r="K265" s="110" t="s">
        <v>2265</v>
      </c>
      <c r="L265" s="110" t="s">
        <v>275</v>
      </c>
      <c r="M265" s="134" t="str">
        <f t="shared" ref="M265:M328" si="20">IF(N265="","",HYPERLINK(O265,N265))</f>
        <v>latite</v>
      </c>
      <c r="N265" s="110" t="s">
        <v>3136</v>
      </c>
      <c r="O265" s="111" t="str">
        <f t="shared" si="18"/>
        <v>http://resource.geosciml.org/classifier/cgi/lithology/latite</v>
      </c>
      <c r="P265" s="239" t="s">
        <v>3137</v>
      </c>
    </row>
    <row r="266" spans="1:16" x14ac:dyDescent="0.2">
      <c r="A266" s="154"/>
      <c r="B266" s="154"/>
      <c r="C266" s="154"/>
      <c r="D266" s="149"/>
      <c r="E266" s="149"/>
      <c r="F266" s="150"/>
      <c r="H266" s="106"/>
      <c r="I266" s="110" t="str">
        <f t="shared" si="19"/>
        <v/>
      </c>
      <c r="J266" s="104" t="s">
        <v>3138</v>
      </c>
      <c r="K266" s="110" t="s">
        <v>3139</v>
      </c>
      <c r="L266" s="110" t="s">
        <v>3140</v>
      </c>
      <c r="M266" s="134" t="str">
        <f t="shared" si="20"/>
        <v/>
      </c>
      <c r="N266" s="110" t="s">
        <v>275</v>
      </c>
      <c r="O266" s="111" t="str">
        <f t="shared" si="18"/>
        <v/>
      </c>
      <c r="P266" s="239" t="s">
        <v>3141</v>
      </c>
    </row>
    <row r="267" spans="1:16" x14ac:dyDescent="0.2">
      <c r="A267" s="154"/>
      <c r="B267" s="154"/>
      <c r="C267" s="154"/>
      <c r="D267" s="149"/>
      <c r="E267" s="149"/>
      <c r="F267" s="150"/>
      <c r="H267" s="106"/>
      <c r="I267" s="110" t="str">
        <f t="shared" si="19"/>
        <v/>
      </c>
      <c r="J267" s="104" t="s">
        <v>3142</v>
      </c>
      <c r="K267" s="110" t="s">
        <v>3143</v>
      </c>
      <c r="L267" s="110" t="s">
        <v>3144</v>
      </c>
      <c r="M267" s="134" t="str">
        <f t="shared" si="20"/>
        <v/>
      </c>
      <c r="N267" s="110" t="s">
        <v>275</v>
      </c>
      <c r="O267" s="111" t="str">
        <f t="shared" si="18"/>
        <v/>
      </c>
      <c r="P267" s="239" t="s">
        <v>3145</v>
      </c>
    </row>
    <row r="268" spans="1:16" x14ac:dyDescent="0.2">
      <c r="A268" s="154"/>
      <c r="B268" s="154"/>
      <c r="C268" s="154"/>
      <c r="D268" s="149"/>
      <c r="E268" s="149"/>
      <c r="F268" s="150"/>
      <c r="H268" s="106"/>
      <c r="I268" s="110" t="str">
        <f t="shared" si="19"/>
        <v/>
      </c>
      <c r="J268" s="104" t="s">
        <v>3146</v>
      </c>
      <c r="K268" s="110" t="s">
        <v>3147</v>
      </c>
      <c r="L268" s="110" t="s">
        <v>275</v>
      </c>
      <c r="M268" s="134" t="str">
        <f t="shared" si="20"/>
        <v/>
      </c>
      <c r="N268" s="110" t="s">
        <v>275</v>
      </c>
      <c r="O268" s="111" t="str">
        <f t="shared" si="18"/>
        <v/>
      </c>
      <c r="P268" s="239" t="s">
        <v>3148</v>
      </c>
    </row>
    <row r="269" spans="1:16" x14ac:dyDescent="0.2">
      <c r="A269" s="154"/>
      <c r="B269" s="154"/>
      <c r="C269" s="154"/>
      <c r="D269" s="149"/>
      <c r="E269" s="149"/>
      <c r="F269" s="150"/>
      <c r="H269" s="106"/>
      <c r="I269" s="110" t="str">
        <f t="shared" si="19"/>
        <v/>
      </c>
      <c r="J269" s="104" t="s">
        <v>3149</v>
      </c>
      <c r="K269" s="110" t="s">
        <v>3150</v>
      </c>
      <c r="L269" s="110" t="s">
        <v>3151</v>
      </c>
      <c r="M269" s="134" t="str">
        <f t="shared" si="20"/>
        <v/>
      </c>
      <c r="N269" s="110" t="s">
        <v>275</v>
      </c>
      <c r="O269" s="111" t="str">
        <f t="shared" si="18"/>
        <v/>
      </c>
      <c r="P269" s="239" t="s">
        <v>3152</v>
      </c>
    </row>
    <row r="270" spans="1:16" x14ac:dyDescent="0.2">
      <c r="A270" s="154"/>
      <c r="B270" s="154"/>
      <c r="C270" s="154"/>
      <c r="D270" s="149"/>
      <c r="E270" s="149"/>
      <c r="F270" s="150"/>
      <c r="H270" s="106"/>
      <c r="I270" s="110" t="str">
        <f t="shared" si="19"/>
        <v/>
      </c>
      <c r="J270" s="104" t="s">
        <v>3153</v>
      </c>
      <c r="K270" s="110" t="s">
        <v>3154</v>
      </c>
      <c r="L270" s="110" t="s">
        <v>3155</v>
      </c>
      <c r="M270" s="134" t="str">
        <f t="shared" si="20"/>
        <v/>
      </c>
      <c r="N270" s="110" t="s">
        <v>275</v>
      </c>
      <c r="O270" s="111" t="str">
        <f t="shared" si="18"/>
        <v/>
      </c>
      <c r="P270" s="239" t="s">
        <v>3156</v>
      </c>
    </row>
    <row r="271" spans="1:16" x14ac:dyDescent="0.2">
      <c r="A271" s="154"/>
      <c r="B271" s="154"/>
      <c r="C271" s="154"/>
      <c r="D271" s="149"/>
      <c r="E271" s="149"/>
      <c r="F271" s="150"/>
      <c r="H271" s="106"/>
      <c r="I271" s="110" t="str">
        <f t="shared" si="19"/>
        <v>SLG</v>
      </c>
      <c r="J271" s="104" t="s">
        <v>3157</v>
      </c>
      <c r="K271" s="110" t="s">
        <v>2269</v>
      </c>
      <c r="L271" s="110" t="s">
        <v>3158</v>
      </c>
      <c r="M271" s="134" t="str">
        <f t="shared" si="20"/>
        <v>lignite</v>
      </c>
      <c r="N271" s="110" t="s">
        <v>3159</v>
      </c>
      <c r="O271" s="111" t="str">
        <f t="shared" si="18"/>
        <v>http://resource.geosciml.org/classifier/cgi/lithology/lignite</v>
      </c>
      <c r="P271" s="239" t="s">
        <v>3160</v>
      </c>
    </row>
    <row r="272" spans="1:16" x14ac:dyDescent="0.2">
      <c r="A272" s="154"/>
      <c r="B272" s="154"/>
      <c r="C272" s="154"/>
      <c r="D272" s="149"/>
      <c r="E272" s="149"/>
      <c r="F272" s="150"/>
      <c r="H272" s="106"/>
      <c r="I272" s="110" t="str">
        <f t="shared" si="19"/>
        <v/>
      </c>
      <c r="J272" s="104" t="s">
        <v>3161</v>
      </c>
      <c r="K272" s="110" t="s">
        <v>3162</v>
      </c>
      <c r="L272" s="110" t="s">
        <v>3163</v>
      </c>
      <c r="M272" s="134" t="str">
        <f t="shared" si="20"/>
        <v/>
      </c>
      <c r="N272" s="110" t="s">
        <v>275</v>
      </c>
      <c r="O272" s="111" t="str">
        <f t="shared" si="18"/>
        <v/>
      </c>
      <c r="P272" s="239" t="s">
        <v>3164</v>
      </c>
    </row>
    <row r="273" spans="1:16" x14ac:dyDescent="0.2">
      <c r="A273" s="154"/>
      <c r="B273" s="154"/>
      <c r="C273" s="154"/>
      <c r="D273" s="149"/>
      <c r="E273" s="149"/>
      <c r="F273" s="150"/>
      <c r="H273" s="106"/>
      <c r="I273" s="110" t="str">
        <f t="shared" si="19"/>
        <v/>
      </c>
      <c r="J273" s="104" t="s">
        <v>3165</v>
      </c>
      <c r="K273" s="110" t="s">
        <v>3166</v>
      </c>
      <c r="L273" s="110" t="s">
        <v>275</v>
      </c>
      <c r="M273" s="134" t="str">
        <f t="shared" si="20"/>
        <v/>
      </c>
      <c r="N273" s="110" t="s">
        <v>275</v>
      </c>
      <c r="O273" s="111" t="str">
        <f t="shared" si="18"/>
        <v/>
      </c>
      <c r="P273" s="239" t="s">
        <v>3167</v>
      </c>
    </row>
    <row r="274" spans="1:16" x14ac:dyDescent="0.2">
      <c r="A274" s="154"/>
      <c r="B274" s="154"/>
      <c r="C274" s="154"/>
      <c r="D274" s="149"/>
      <c r="E274" s="149"/>
      <c r="F274" s="150"/>
      <c r="H274" s="106"/>
      <c r="I274" s="110" t="str">
        <f t="shared" si="19"/>
        <v/>
      </c>
      <c r="J274" s="104" t="s">
        <v>3168</v>
      </c>
      <c r="K274" s="110" t="s">
        <v>3169</v>
      </c>
      <c r="L274" s="110" t="s">
        <v>3170</v>
      </c>
      <c r="M274" s="134" t="str">
        <f t="shared" si="20"/>
        <v/>
      </c>
      <c r="N274" s="110" t="s">
        <v>275</v>
      </c>
      <c r="O274" s="111" t="str">
        <f t="shared" si="18"/>
        <v/>
      </c>
      <c r="P274" s="239" t="s">
        <v>3171</v>
      </c>
    </row>
    <row r="275" spans="1:16" x14ac:dyDescent="0.2">
      <c r="A275" s="154"/>
      <c r="B275" s="154"/>
      <c r="C275" s="154"/>
      <c r="D275" s="149"/>
      <c r="E275" s="149"/>
      <c r="F275" s="150"/>
      <c r="H275" s="106"/>
      <c r="I275" s="110" t="str">
        <f t="shared" si="19"/>
        <v/>
      </c>
      <c r="J275" s="104" t="s">
        <v>3172</v>
      </c>
      <c r="K275" s="110" t="s">
        <v>3173</v>
      </c>
      <c r="L275" s="110" t="s">
        <v>275</v>
      </c>
      <c r="M275" s="134" t="str">
        <f t="shared" si="20"/>
        <v>boundstone</v>
      </c>
      <c r="N275" s="110" t="s">
        <v>2031</v>
      </c>
      <c r="O275" s="111" t="str">
        <f t="shared" si="18"/>
        <v>http://resource.geosciml.org/classifier/cgi/lithology/boundstone</v>
      </c>
      <c r="P275" s="239" t="s">
        <v>3174</v>
      </c>
    </row>
    <row r="276" spans="1:16" x14ac:dyDescent="0.2">
      <c r="A276" s="154"/>
      <c r="B276" s="154"/>
      <c r="C276" s="154"/>
      <c r="D276" s="149"/>
      <c r="E276" s="149"/>
      <c r="F276" s="150"/>
      <c r="H276" s="106"/>
      <c r="I276" s="110" t="str">
        <f t="shared" si="19"/>
        <v/>
      </c>
      <c r="J276" s="104" t="s">
        <v>3175</v>
      </c>
      <c r="K276" s="110" t="s">
        <v>3176</v>
      </c>
      <c r="L276" s="110" t="s">
        <v>275</v>
      </c>
      <c r="M276" s="134" t="str">
        <f t="shared" si="20"/>
        <v>carbonate_mud</v>
      </c>
      <c r="N276" s="110" t="s">
        <v>3177</v>
      </c>
      <c r="O276" s="111" t="str">
        <f t="shared" si="18"/>
        <v>http://resource.geosciml.org/classifier/cgi/lithology/carbonate_mud</v>
      </c>
      <c r="P276" s="239" t="s">
        <v>3178</v>
      </c>
    </row>
    <row r="277" spans="1:16" x14ac:dyDescent="0.2">
      <c r="A277" s="154"/>
      <c r="B277" s="154"/>
      <c r="C277" s="154"/>
      <c r="D277" s="149"/>
      <c r="E277" s="149"/>
      <c r="F277" s="150"/>
      <c r="H277" s="106"/>
      <c r="I277" s="110" t="str">
        <f t="shared" si="19"/>
        <v/>
      </c>
      <c r="J277" s="104" t="s">
        <v>3179</v>
      </c>
      <c r="K277" s="110" t="s">
        <v>3180</v>
      </c>
      <c r="L277" s="110" t="s">
        <v>275</v>
      </c>
      <c r="M277" s="134" t="str">
        <f t="shared" si="20"/>
        <v>carbonate_ooze</v>
      </c>
      <c r="N277" s="110" t="s">
        <v>3181</v>
      </c>
      <c r="O277" s="111" t="str">
        <f t="shared" si="18"/>
        <v>http://resource.geosciml.org/classifier/cgi/lithology/carbonate_ooze</v>
      </c>
      <c r="P277" s="239" t="s">
        <v>3182</v>
      </c>
    </row>
    <row r="278" spans="1:16" x14ac:dyDescent="0.2">
      <c r="A278" s="154"/>
      <c r="B278" s="154"/>
      <c r="C278" s="154"/>
      <c r="D278" s="149"/>
      <c r="E278" s="149"/>
      <c r="F278" s="150"/>
      <c r="H278" s="106"/>
      <c r="I278" s="110" t="str">
        <f t="shared" si="19"/>
        <v/>
      </c>
      <c r="J278" s="104" t="s">
        <v>3183</v>
      </c>
      <c r="K278" s="110" t="s">
        <v>3184</v>
      </c>
      <c r="L278" s="110" t="s">
        <v>275</v>
      </c>
      <c r="M278" s="134" t="str">
        <f t="shared" si="20"/>
        <v/>
      </c>
      <c r="N278" s="110" t="s">
        <v>275</v>
      </c>
      <c r="O278" s="111" t="str">
        <f t="shared" si="18"/>
        <v/>
      </c>
      <c r="P278" s="239" t="s">
        <v>3185</v>
      </c>
    </row>
    <row r="279" spans="1:16" x14ac:dyDescent="0.2">
      <c r="A279" s="154"/>
      <c r="B279" s="154"/>
      <c r="C279" s="154"/>
      <c r="D279" s="149"/>
      <c r="E279" s="149"/>
      <c r="F279" s="150"/>
      <c r="H279" s="106"/>
      <c r="I279" s="110" t="str">
        <f t="shared" si="19"/>
        <v/>
      </c>
      <c r="J279" s="104" t="s">
        <v>3186</v>
      </c>
      <c r="K279" s="110" t="s">
        <v>3187</v>
      </c>
      <c r="L279" s="110" t="s">
        <v>275</v>
      </c>
      <c r="M279" s="134" t="str">
        <f t="shared" si="20"/>
        <v>calcareous_carbonate_sediment</v>
      </c>
      <c r="N279" s="110" t="s">
        <v>3188</v>
      </c>
      <c r="O279" s="111" t="str">
        <f t="shared" si="18"/>
        <v>http://resource.geosciml.org/classifier/cgi/lithology/calcareous_carbonate_sediment</v>
      </c>
      <c r="P279" s="239" t="s">
        <v>3189</v>
      </c>
    </row>
    <row r="280" spans="1:16" x14ac:dyDescent="0.2">
      <c r="A280" s="154"/>
      <c r="B280" s="154"/>
      <c r="C280" s="154"/>
      <c r="D280" s="149"/>
      <c r="E280" s="149"/>
      <c r="F280" s="150"/>
      <c r="H280" s="106"/>
      <c r="I280" s="110" t="str">
        <f t="shared" si="19"/>
        <v>SLM</v>
      </c>
      <c r="J280" s="104" t="s">
        <v>3190</v>
      </c>
      <c r="K280" s="110" t="s">
        <v>2275</v>
      </c>
      <c r="L280" s="110" t="s">
        <v>275</v>
      </c>
      <c r="M280" s="134" t="str">
        <f t="shared" si="20"/>
        <v>limestone</v>
      </c>
      <c r="N280" s="110" t="s">
        <v>3191</v>
      </c>
      <c r="O280" s="111" t="str">
        <f t="shared" si="18"/>
        <v>http://resource.geosciml.org/classifier/cgi/lithology/limestone</v>
      </c>
      <c r="P280" s="239" t="s">
        <v>3192</v>
      </c>
    </row>
    <row r="281" spans="1:16" x14ac:dyDescent="0.2">
      <c r="A281" s="154"/>
      <c r="B281" s="154"/>
      <c r="C281" s="154"/>
      <c r="D281" s="149"/>
      <c r="E281" s="149"/>
      <c r="F281" s="150"/>
      <c r="H281" s="106"/>
      <c r="I281" s="110" t="str">
        <f t="shared" si="19"/>
        <v/>
      </c>
      <c r="J281" s="104" t="s">
        <v>3193</v>
      </c>
      <c r="K281" s="110" t="s">
        <v>3194</v>
      </c>
      <c r="L281" s="110" t="s">
        <v>3195</v>
      </c>
      <c r="M281" s="134" t="str">
        <f t="shared" si="20"/>
        <v>carbonate_wackestone</v>
      </c>
      <c r="N281" s="110" t="s">
        <v>3196</v>
      </c>
      <c r="O281" s="111" t="str">
        <f t="shared" si="18"/>
        <v>http://resource.geosciml.org/classifier/cgi/lithology/carbonate_wackestone</v>
      </c>
      <c r="P281" s="239" t="s">
        <v>3197</v>
      </c>
    </row>
    <row r="282" spans="1:16" x14ac:dyDescent="0.2">
      <c r="A282" s="154"/>
      <c r="B282" s="154"/>
      <c r="C282" s="154"/>
      <c r="D282" s="149"/>
      <c r="E282" s="149"/>
      <c r="F282" s="150"/>
      <c r="H282" s="106"/>
      <c r="I282" s="110" t="str">
        <f t="shared" si="19"/>
        <v/>
      </c>
      <c r="J282" s="104" t="s">
        <v>3198</v>
      </c>
      <c r="K282" s="110" t="s">
        <v>3199</v>
      </c>
      <c r="L282" s="110" t="s">
        <v>275</v>
      </c>
      <c r="M282" s="134" t="str">
        <f t="shared" si="20"/>
        <v/>
      </c>
      <c r="N282" s="110" t="s">
        <v>275</v>
      </c>
      <c r="O282" s="111" t="str">
        <f t="shared" si="18"/>
        <v/>
      </c>
      <c r="P282" s="239" t="s">
        <v>3200</v>
      </c>
    </row>
    <row r="283" spans="1:16" x14ac:dyDescent="0.2">
      <c r="A283" s="154"/>
      <c r="B283" s="154"/>
      <c r="C283" s="154"/>
      <c r="D283" s="149"/>
      <c r="E283" s="149"/>
      <c r="F283" s="150"/>
      <c r="H283" s="106"/>
      <c r="I283" s="110" t="str">
        <f t="shared" si="19"/>
        <v/>
      </c>
      <c r="J283" s="104" t="s">
        <v>3201</v>
      </c>
      <c r="K283" s="110" t="s">
        <v>3202</v>
      </c>
      <c r="L283" s="110" t="s">
        <v>275</v>
      </c>
      <c r="M283" s="134" t="str">
        <f t="shared" si="20"/>
        <v/>
      </c>
      <c r="N283" s="110" t="s">
        <v>275</v>
      </c>
      <c r="O283" s="111" t="str">
        <f t="shared" si="18"/>
        <v/>
      </c>
      <c r="P283" s="239" t="s">
        <v>3203</v>
      </c>
    </row>
    <row r="284" spans="1:16" x14ac:dyDescent="0.2">
      <c r="A284" s="154"/>
      <c r="B284" s="154"/>
      <c r="C284" s="154"/>
      <c r="D284" s="149"/>
      <c r="E284" s="149"/>
      <c r="F284" s="150"/>
      <c r="H284" s="106"/>
      <c r="I284" s="110" t="str">
        <f t="shared" si="19"/>
        <v/>
      </c>
      <c r="J284" s="104" t="s">
        <v>3204</v>
      </c>
      <c r="K284" s="110" t="s">
        <v>3205</v>
      </c>
      <c r="L284" s="110" t="s">
        <v>275</v>
      </c>
      <c r="M284" s="134" t="str">
        <f t="shared" si="20"/>
        <v>ash_and_lapilli</v>
      </c>
      <c r="N284" s="110" t="s">
        <v>3206</v>
      </c>
      <c r="O284" s="111" t="str">
        <f t="shared" si="18"/>
        <v>http://resource.geosciml.org/classifier/cgi/lithology/ash_and_lapilli</v>
      </c>
      <c r="P284" s="239" t="s">
        <v>3207</v>
      </c>
    </row>
    <row r="285" spans="1:16" x14ac:dyDescent="0.2">
      <c r="A285" s="154"/>
      <c r="B285" s="154"/>
      <c r="C285" s="154"/>
      <c r="D285" s="149"/>
      <c r="E285" s="149"/>
      <c r="F285" s="150"/>
      <c r="H285" s="106"/>
      <c r="I285" s="110" t="str">
        <f t="shared" si="19"/>
        <v/>
      </c>
      <c r="J285" s="104" t="s">
        <v>3208</v>
      </c>
      <c r="K285" s="110" t="s">
        <v>3209</v>
      </c>
      <c r="L285" s="110" t="s">
        <v>3210</v>
      </c>
      <c r="M285" s="134" t="str">
        <f t="shared" si="20"/>
        <v/>
      </c>
      <c r="N285" s="110" t="s">
        <v>275</v>
      </c>
      <c r="O285" s="111" t="str">
        <f t="shared" si="18"/>
        <v/>
      </c>
      <c r="P285" s="239" t="s">
        <v>3211</v>
      </c>
    </row>
    <row r="286" spans="1:16" x14ac:dyDescent="0.2">
      <c r="A286" s="154"/>
      <c r="B286" s="154"/>
      <c r="C286" s="154"/>
      <c r="D286" s="149"/>
      <c r="E286" s="149"/>
      <c r="F286" s="150"/>
      <c r="H286" s="106"/>
      <c r="I286" s="110" t="str">
        <f t="shared" si="19"/>
        <v/>
      </c>
      <c r="J286" s="104" t="s">
        <v>3212</v>
      </c>
      <c r="K286" s="110" t="s">
        <v>3213</v>
      </c>
      <c r="L286" s="110" t="s">
        <v>275</v>
      </c>
      <c r="M286" s="134" t="str">
        <f t="shared" si="20"/>
        <v/>
      </c>
      <c r="N286" s="110" t="s">
        <v>275</v>
      </c>
      <c r="O286" s="111" t="str">
        <f t="shared" si="18"/>
        <v/>
      </c>
      <c r="P286" s="239" t="s">
        <v>3214</v>
      </c>
    </row>
    <row r="287" spans="1:16" ht="15" x14ac:dyDescent="0.2">
      <c r="A287" s="154"/>
      <c r="B287" s="154"/>
      <c r="C287" s="154"/>
      <c r="D287" s="149"/>
      <c r="E287" s="149"/>
      <c r="F287" s="150"/>
      <c r="H287" s="106"/>
      <c r="I287" s="110" t="str">
        <f t="shared" si="19"/>
        <v/>
      </c>
      <c r="J287" s="113" t="s">
        <v>3215</v>
      </c>
      <c r="K287" s="114" t="s">
        <v>3216</v>
      </c>
      <c r="L287" s="110" t="s">
        <v>3217</v>
      </c>
      <c r="M287" s="134" t="str">
        <f t="shared" si="20"/>
        <v/>
      </c>
      <c r="N287" s="114" t="s">
        <v>275</v>
      </c>
      <c r="O287" s="111" t="str">
        <f t="shared" si="18"/>
        <v/>
      </c>
      <c r="P287" s="239" t="s">
        <v>3218</v>
      </c>
    </row>
    <row r="288" spans="1:16" x14ac:dyDescent="0.2">
      <c r="A288" s="154"/>
      <c r="B288" s="154"/>
      <c r="C288" s="154"/>
      <c r="D288" s="149"/>
      <c r="E288" s="149"/>
      <c r="F288" s="150"/>
      <c r="H288" s="106"/>
      <c r="I288" s="110" t="str">
        <f t="shared" si="19"/>
        <v/>
      </c>
      <c r="J288" s="115" t="s">
        <v>3219</v>
      </c>
      <c r="K288" s="116" t="s">
        <v>3220</v>
      </c>
      <c r="L288" s="110" t="s">
        <v>3221</v>
      </c>
      <c r="M288" s="134" t="str">
        <f t="shared" si="20"/>
        <v/>
      </c>
      <c r="N288" s="116" t="s">
        <v>275</v>
      </c>
      <c r="O288" s="111" t="str">
        <f t="shared" si="18"/>
        <v/>
      </c>
      <c r="P288" s="239" t="s">
        <v>3222</v>
      </c>
    </row>
    <row r="289" spans="1:16" x14ac:dyDescent="0.2">
      <c r="A289" s="154"/>
      <c r="B289" s="154"/>
      <c r="C289" s="154"/>
      <c r="D289" s="149"/>
      <c r="E289" s="149"/>
      <c r="F289" s="150"/>
      <c r="H289" s="106"/>
      <c r="I289" s="110" t="str">
        <f t="shared" si="19"/>
        <v/>
      </c>
      <c r="J289" s="115" t="s">
        <v>3223</v>
      </c>
      <c r="K289" s="116" t="s">
        <v>3224</v>
      </c>
      <c r="L289" s="110" t="s">
        <v>3225</v>
      </c>
      <c r="M289" s="134" t="str">
        <f t="shared" si="20"/>
        <v/>
      </c>
      <c r="N289" s="116" t="s">
        <v>275</v>
      </c>
      <c r="O289" s="111" t="str">
        <f t="shared" si="18"/>
        <v/>
      </c>
      <c r="P289" s="239" t="s">
        <v>3226</v>
      </c>
    </row>
    <row r="290" spans="1:16" x14ac:dyDescent="0.2">
      <c r="A290" s="154"/>
      <c r="B290" s="154"/>
      <c r="C290" s="154"/>
      <c r="D290" s="149"/>
      <c r="E290" s="149"/>
      <c r="F290" s="150"/>
      <c r="H290" s="106"/>
      <c r="I290" s="110" t="str">
        <f t="shared" si="19"/>
        <v/>
      </c>
      <c r="J290" s="115" t="s">
        <v>3227</v>
      </c>
      <c r="K290" s="117" t="s">
        <v>3228</v>
      </c>
      <c r="L290" s="110" t="s">
        <v>275</v>
      </c>
      <c r="M290" s="134" t="str">
        <f t="shared" si="20"/>
        <v>latitic_rock</v>
      </c>
      <c r="N290" s="117" t="s">
        <v>3229</v>
      </c>
      <c r="O290" s="111" t="str">
        <f t="shared" si="18"/>
        <v>http://resource.geosciml.org/classifier/cgi/lithology/latitic_rock</v>
      </c>
      <c r="P290" s="239" t="s">
        <v>3230</v>
      </c>
    </row>
    <row r="291" spans="1:16" x14ac:dyDescent="0.2">
      <c r="A291" s="154"/>
      <c r="B291" s="154"/>
      <c r="C291" s="154"/>
      <c r="D291" s="149"/>
      <c r="E291" s="149"/>
      <c r="F291" s="150"/>
      <c r="H291" s="106"/>
      <c r="I291" s="110" t="str">
        <f t="shared" si="19"/>
        <v/>
      </c>
      <c r="J291" s="115" t="s">
        <v>3231</v>
      </c>
      <c r="K291" s="117" t="s">
        <v>3232</v>
      </c>
      <c r="L291" s="117" t="s">
        <v>3233</v>
      </c>
      <c r="M291" s="134" t="str">
        <f t="shared" si="20"/>
        <v/>
      </c>
      <c r="N291" s="117" t="s">
        <v>275</v>
      </c>
      <c r="O291" s="111" t="str">
        <f t="shared" si="18"/>
        <v/>
      </c>
      <c r="P291" s="239" t="s">
        <v>3234</v>
      </c>
    </row>
    <row r="292" spans="1:16" x14ac:dyDescent="0.2">
      <c r="A292" s="154"/>
      <c r="B292" s="154"/>
      <c r="C292" s="154"/>
      <c r="D292" s="149"/>
      <c r="E292" s="149"/>
      <c r="F292" s="150"/>
      <c r="H292" s="106"/>
      <c r="I292" s="110" t="str">
        <f t="shared" si="19"/>
        <v>MOO</v>
      </c>
      <c r="J292" s="115" t="s">
        <v>3235</v>
      </c>
      <c r="K292" s="116" t="s">
        <v>3236</v>
      </c>
      <c r="L292" s="110" t="s">
        <v>3237</v>
      </c>
      <c r="M292" s="134" t="str">
        <f t="shared" si="20"/>
        <v>basic_igneous_rock</v>
      </c>
      <c r="N292" s="116" t="s">
        <v>3238</v>
      </c>
      <c r="O292" s="110"/>
      <c r="P292" s="239" t="s">
        <v>3239</v>
      </c>
    </row>
    <row r="293" spans="1:16" x14ac:dyDescent="0.2">
      <c r="A293" s="154"/>
      <c r="B293" s="154"/>
      <c r="C293" s="154"/>
      <c r="D293" s="149"/>
      <c r="E293" s="149"/>
      <c r="F293" s="150"/>
      <c r="H293" s="106"/>
      <c r="I293" s="110" t="str">
        <f t="shared" si="19"/>
        <v/>
      </c>
      <c r="J293" s="115" t="s">
        <v>3240</v>
      </c>
      <c r="K293" s="117" t="s">
        <v>3241</v>
      </c>
      <c r="L293" s="110" t="s">
        <v>3242</v>
      </c>
      <c r="M293" s="134" t="str">
        <f t="shared" si="20"/>
        <v>carbonate_rich_mud</v>
      </c>
      <c r="N293" s="117" t="s">
        <v>3243</v>
      </c>
      <c r="O293" s="110" t="s">
        <v>3244</v>
      </c>
      <c r="P293" s="239" t="s">
        <v>3245</v>
      </c>
    </row>
    <row r="294" spans="1:16" x14ac:dyDescent="0.2">
      <c r="A294" s="154"/>
      <c r="B294" s="154"/>
      <c r="C294" s="154"/>
      <c r="D294" s="149"/>
      <c r="E294" s="149"/>
      <c r="F294" s="150"/>
      <c r="H294" s="106"/>
      <c r="I294" s="110" t="str">
        <f t="shared" si="19"/>
        <v/>
      </c>
      <c r="J294" s="115" t="s">
        <v>3246</v>
      </c>
      <c r="K294" s="117" t="s">
        <v>3247</v>
      </c>
      <c r="L294" s="110" t="s">
        <v>3248</v>
      </c>
      <c r="M294" s="134" t="str">
        <f t="shared" si="20"/>
        <v/>
      </c>
      <c r="N294" s="117" t="s">
        <v>275</v>
      </c>
      <c r="O294" s="110" t="s">
        <v>3249</v>
      </c>
      <c r="P294" s="239" t="s">
        <v>3250</v>
      </c>
    </row>
    <row r="295" spans="1:16" x14ac:dyDescent="0.2">
      <c r="A295" s="154"/>
      <c r="B295" s="154"/>
      <c r="C295" s="154"/>
      <c r="D295" s="149"/>
      <c r="E295" s="149"/>
      <c r="F295" s="150"/>
      <c r="H295" s="106"/>
      <c r="I295" s="110" t="str">
        <f t="shared" si="19"/>
        <v/>
      </c>
      <c r="J295" s="115" t="s">
        <v>3251</v>
      </c>
      <c r="K295" s="116" t="s">
        <v>3252</v>
      </c>
      <c r="L295" s="110" t="s">
        <v>275</v>
      </c>
      <c r="M295" s="134" t="str">
        <f t="shared" si="20"/>
        <v/>
      </c>
      <c r="N295" s="116" t="s">
        <v>275</v>
      </c>
      <c r="O295" s="110" t="s">
        <v>3253</v>
      </c>
      <c r="P295" s="239" t="s">
        <v>3254</v>
      </c>
    </row>
    <row r="296" spans="1:16" x14ac:dyDescent="0.2">
      <c r="A296" s="154"/>
      <c r="B296" s="154"/>
      <c r="C296" s="154"/>
      <c r="D296" s="149"/>
      <c r="E296" s="149"/>
      <c r="F296" s="150"/>
      <c r="H296" s="106"/>
      <c r="I296" s="110" t="str">
        <f t="shared" si="19"/>
        <v/>
      </c>
      <c r="J296" s="115" t="s">
        <v>3255</v>
      </c>
      <c r="K296" s="116" t="s">
        <v>3256</v>
      </c>
      <c r="L296" s="110" t="s">
        <v>3257</v>
      </c>
      <c r="M296" s="134" t="str">
        <f t="shared" si="20"/>
        <v/>
      </c>
      <c r="N296" s="116" t="s">
        <v>275</v>
      </c>
      <c r="O296" s="110" t="s">
        <v>3258</v>
      </c>
      <c r="P296" s="239" t="s">
        <v>3259</v>
      </c>
    </row>
    <row r="297" spans="1:16" x14ac:dyDescent="0.2">
      <c r="A297" s="154"/>
      <c r="B297" s="154"/>
      <c r="C297" s="154"/>
      <c r="D297" s="149"/>
      <c r="E297" s="149"/>
      <c r="F297" s="150"/>
      <c r="H297" s="106"/>
      <c r="I297" s="110" t="str">
        <f t="shared" si="19"/>
        <v/>
      </c>
      <c r="J297" s="115" t="s">
        <v>3260</v>
      </c>
      <c r="K297" s="116" t="s">
        <v>3261</v>
      </c>
      <c r="L297" s="110" t="s">
        <v>275</v>
      </c>
      <c r="M297" s="134" t="str">
        <f t="shared" si="20"/>
        <v/>
      </c>
      <c r="N297" s="116" t="s">
        <v>275</v>
      </c>
      <c r="O297" s="110" t="s">
        <v>3262</v>
      </c>
      <c r="P297" s="239" t="s">
        <v>3263</v>
      </c>
    </row>
    <row r="298" spans="1:16" x14ac:dyDescent="0.2">
      <c r="A298" s="154"/>
      <c r="B298" s="154"/>
      <c r="C298" s="154"/>
      <c r="D298" s="149"/>
      <c r="E298" s="149"/>
      <c r="F298" s="150"/>
      <c r="H298" s="106"/>
      <c r="I298" s="110" t="str">
        <f t="shared" si="19"/>
        <v/>
      </c>
      <c r="J298" s="115" t="s">
        <v>3264</v>
      </c>
      <c r="K298" s="117" t="s">
        <v>3265</v>
      </c>
      <c r="L298" s="110" t="s">
        <v>275</v>
      </c>
      <c r="M298" s="134" t="str">
        <f t="shared" si="20"/>
        <v/>
      </c>
      <c r="N298" s="117" t="s">
        <v>275</v>
      </c>
      <c r="O298" s="110"/>
      <c r="P298" s="239" t="s">
        <v>3266</v>
      </c>
    </row>
    <row r="299" spans="1:16" x14ac:dyDescent="0.2">
      <c r="A299" s="154"/>
      <c r="B299" s="154"/>
      <c r="C299" s="154"/>
      <c r="D299" s="149"/>
      <c r="E299" s="149"/>
      <c r="F299" s="150"/>
      <c r="H299" s="106"/>
      <c r="I299" s="110" t="str">
        <f t="shared" si="19"/>
        <v/>
      </c>
      <c r="J299" s="115" t="s">
        <v>3267</v>
      </c>
      <c r="K299" s="116" t="s">
        <v>3268</v>
      </c>
      <c r="L299" s="110" t="s">
        <v>3269</v>
      </c>
      <c r="M299" s="134" t="str">
        <f t="shared" si="20"/>
        <v/>
      </c>
      <c r="N299" s="116" t="s">
        <v>275</v>
      </c>
      <c r="O299" s="110" t="s">
        <v>3270</v>
      </c>
      <c r="P299" s="239" t="s">
        <v>3271</v>
      </c>
    </row>
    <row r="300" spans="1:16" x14ac:dyDescent="0.2">
      <c r="A300" s="154"/>
      <c r="B300" s="154"/>
      <c r="C300" s="154"/>
      <c r="D300" s="149"/>
      <c r="E300" s="149"/>
      <c r="F300" s="150"/>
      <c r="H300" s="106"/>
      <c r="I300" s="110" t="str">
        <f t="shared" si="19"/>
        <v/>
      </c>
      <c r="J300" s="115" t="s">
        <v>3272</v>
      </c>
      <c r="K300" s="117" t="s">
        <v>3273</v>
      </c>
      <c r="L300" s="110" t="s">
        <v>3274</v>
      </c>
      <c r="M300" s="134" t="str">
        <f t="shared" si="20"/>
        <v>carbonate_mudstone</v>
      </c>
      <c r="N300" s="117" t="s">
        <v>3275</v>
      </c>
      <c r="O300" s="110" t="s">
        <v>3276</v>
      </c>
      <c r="P300" s="239" t="s">
        <v>3277</v>
      </c>
    </row>
    <row r="301" spans="1:16" x14ac:dyDescent="0.2">
      <c r="A301" s="154"/>
      <c r="B301" s="154"/>
      <c r="C301" s="154"/>
      <c r="D301" s="149"/>
      <c r="E301" s="149"/>
      <c r="F301" s="150"/>
      <c r="H301" s="106"/>
      <c r="I301" s="110" t="str">
        <f t="shared" si="19"/>
        <v/>
      </c>
      <c r="J301" s="115" t="s">
        <v>3278</v>
      </c>
      <c r="K301" s="117" t="s">
        <v>3279</v>
      </c>
      <c r="L301" s="110" t="s">
        <v>3280</v>
      </c>
      <c r="M301" s="134" t="str">
        <f t="shared" si="20"/>
        <v>mica_schist</v>
      </c>
      <c r="N301" s="117" t="s">
        <v>3281</v>
      </c>
      <c r="O301" s="110" t="s">
        <v>3282</v>
      </c>
      <c r="P301" s="239" t="s">
        <v>3283</v>
      </c>
    </row>
    <row r="302" spans="1:16" x14ac:dyDescent="0.2">
      <c r="A302" s="154"/>
      <c r="B302" s="154"/>
      <c r="C302" s="154"/>
      <c r="D302" s="149"/>
      <c r="E302" s="149"/>
      <c r="F302" s="150"/>
      <c r="H302" s="106"/>
      <c r="I302" s="110" t="str">
        <f t="shared" si="19"/>
        <v/>
      </c>
      <c r="J302" s="115" t="s">
        <v>3284</v>
      </c>
      <c r="K302" s="117" t="s">
        <v>3285</v>
      </c>
      <c r="L302" s="110" t="s">
        <v>275</v>
      </c>
      <c r="M302" s="134" t="str">
        <f t="shared" si="20"/>
        <v/>
      </c>
      <c r="N302" s="117" t="s">
        <v>275</v>
      </c>
      <c r="O302" s="110" t="s">
        <v>3286</v>
      </c>
      <c r="P302" s="239" t="s">
        <v>3287</v>
      </c>
    </row>
    <row r="303" spans="1:16" x14ac:dyDescent="0.2">
      <c r="A303" s="154"/>
      <c r="B303" s="154"/>
      <c r="C303" s="154"/>
      <c r="D303" s="149"/>
      <c r="E303" s="149"/>
      <c r="F303" s="150"/>
      <c r="H303" s="106"/>
      <c r="I303" s="110" t="str">
        <f t="shared" si="19"/>
        <v/>
      </c>
      <c r="J303" s="115" t="s">
        <v>3288</v>
      </c>
      <c r="K303" s="117" t="s">
        <v>3289</v>
      </c>
      <c r="L303" s="110" t="s">
        <v>275</v>
      </c>
      <c r="M303" s="134" t="str">
        <f t="shared" si="20"/>
        <v/>
      </c>
      <c r="N303" s="117" t="s">
        <v>275</v>
      </c>
      <c r="O303" s="110" t="s">
        <v>3282</v>
      </c>
      <c r="P303" s="239" t="s">
        <v>3290</v>
      </c>
    </row>
    <row r="304" spans="1:16" x14ac:dyDescent="0.2">
      <c r="A304" s="154"/>
      <c r="B304" s="154"/>
      <c r="C304" s="154"/>
      <c r="D304" s="149"/>
      <c r="E304" s="149"/>
      <c r="F304" s="150"/>
      <c r="H304" s="106"/>
      <c r="I304" s="110" t="str">
        <f t="shared" si="19"/>
        <v/>
      </c>
      <c r="J304" s="115" t="s">
        <v>3291</v>
      </c>
      <c r="K304" s="117" t="s">
        <v>3292</v>
      </c>
      <c r="L304" s="110" t="s">
        <v>3293</v>
      </c>
      <c r="M304" s="134" t="str">
        <f t="shared" si="20"/>
        <v/>
      </c>
      <c r="N304" s="117" t="s">
        <v>275</v>
      </c>
      <c r="O304" s="110" t="s">
        <v>3282</v>
      </c>
      <c r="P304" s="239" t="s">
        <v>3294</v>
      </c>
    </row>
    <row r="305" spans="1:16" x14ac:dyDescent="0.2">
      <c r="A305" s="154"/>
      <c r="B305" s="154"/>
      <c r="C305" s="154"/>
      <c r="D305" s="149"/>
      <c r="E305" s="149"/>
      <c r="F305" s="150"/>
      <c r="H305" s="106"/>
      <c r="I305" s="110" t="str">
        <f t="shared" si="19"/>
        <v/>
      </c>
      <c r="J305" s="115" t="s">
        <v>3295</v>
      </c>
      <c r="K305" s="117" t="s">
        <v>3296</v>
      </c>
      <c r="L305" s="110" t="s">
        <v>275</v>
      </c>
      <c r="M305" s="134" t="str">
        <f t="shared" si="20"/>
        <v>monzodioritic_rock</v>
      </c>
      <c r="N305" s="117" t="s">
        <v>3297</v>
      </c>
      <c r="O305" s="110" t="s">
        <v>3282</v>
      </c>
      <c r="P305" s="239" t="s">
        <v>3298</v>
      </c>
    </row>
    <row r="306" spans="1:16" x14ac:dyDescent="0.2">
      <c r="A306" s="154"/>
      <c r="B306" s="154"/>
      <c r="C306" s="154"/>
      <c r="D306" s="149"/>
      <c r="E306" s="149"/>
      <c r="F306" s="150"/>
      <c r="H306" s="106"/>
      <c r="I306" s="110" t="str">
        <f t="shared" si="19"/>
        <v/>
      </c>
      <c r="J306" s="115" t="s">
        <v>3299</v>
      </c>
      <c r="K306" s="117" t="s">
        <v>3300</v>
      </c>
      <c r="L306" s="110" t="s">
        <v>3301</v>
      </c>
      <c r="M306" s="134" t="str">
        <f t="shared" si="20"/>
        <v/>
      </c>
      <c r="N306" s="117" t="s">
        <v>275</v>
      </c>
      <c r="O306" s="110" t="s">
        <v>3302</v>
      </c>
      <c r="P306" s="239" t="s">
        <v>3303</v>
      </c>
    </row>
    <row r="307" spans="1:16" x14ac:dyDescent="0.2">
      <c r="A307" s="154"/>
      <c r="B307" s="154"/>
      <c r="C307" s="154"/>
      <c r="D307" s="149"/>
      <c r="E307" s="149"/>
      <c r="F307" s="150"/>
      <c r="H307" s="106"/>
      <c r="I307" s="110" t="str">
        <f t="shared" si="19"/>
        <v>LPS</v>
      </c>
      <c r="J307" s="115" t="s">
        <v>3304</v>
      </c>
      <c r="K307" s="117" t="s">
        <v>3305</v>
      </c>
      <c r="L307" s="110" t="s">
        <v>3306</v>
      </c>
      <c r="M307" s="134" t="str">
        <f t="shared" si="20"/>
        <v/>
      </c>
      <c r="N307" s="117" t="s">
        <v>275</v>
      </c>
      <c r="O307" s="110" t="s">
        <v>3307</v>
      </c>
      <c r="P307" s="239" t="s">
        <v>3308</v>
      </c>
    </row>
    <row r="308" spans="1:16" x14ac:dyDescent="0.2">
      <c r="A308" s="154"/>
      <c r="B308" s="154"/>
      <c r="C308" s="154"/>
      <c r="D308" s="149"/>
      <c r="E308" s="149"/>
      <c r="F308" s="150"/>
      <c r="H308" s="106"/>
      <c r="I308" s="110" t="str">
        <f t="shared" si="19"/>
        <v>SMU</v>
      </c>
      <c r="J308" s="115" t="s">
        <v>3309</v>
      </c>
      <c r="K308" s="117" t="s">
        <v>2386</v>
      </c>
      <c r="L308" s="110" t="s">
        <v>3310</v>
      </c>
      <c r="M308" s="134" t="str">
        <f t="shared" si="20"/>
        <v>mudstone</v>
      </c>
      <c r="N308" s="117" t="s">
        <v>3311</v>
      </c>
      <c r="O308" s="110" t="s">
        <v>3312</v>
      </c>
      <c r="P308" s="239" t="s">
        <v>3313</v>
      </c>
    </row>
    <row r="309" spans="1:16" x14ac:dyDescent="0.2">
      <c r="A309" s="154"/>
      <c r="B309" s="154"/>
      <c r="C309" s="154"/>
      <c r="D309" s="149"/>
      <c r="E309" s="149"/>
      <c r="F309" s="150"/>
      <c r="H309" s="106"/>
      <c r="I309" s="110" t="str">
        <f t="shared" si="19"/>
        <v/>
      </c>
      <c r="J309" s="115" t="s">
        <v>3314</v>
      </c>
      <c r="K309" s="117" t="s">
        <v>3315</v>
      </c>
      <c r="L309" s="110" t="s">
        <v>275</v>
      </c>
      <c r="M309" s="134" t="str">
        <f t="shared" si="20"/>
        <v/>
      </c>
      <c r="N309" s="117" t="s">
        <v>275</v>
      </c>
      <c r="O309" s="110" t="s">
        <v>3316</v>
      </c>
      <c r="P309" s="239" t="s">
        <v>3317</v>
      </c>
    </row>
    <row r="310" spans="1:16" x14ac:dyDescent="0.2">
      <c r="A310" s="154"/>
      <c r="B310" s="154"/>
      <c r="C310" s="154"/>
      <c r="D310" s="149"/>
      <c r="E310" s="149"/>
      <c r="F310" s="150"/>
      <c r="H310" s="106"/>
      <c r="I310" s="110" t="str">
        <f t="shared" si="19"/>
        <v>ZOO</v>
      </c>
      <c r="J310" s="115" t="s">
        <v>3318</v>
      </c>
      <c r="K310" s="117" t="s">
        <v>3319</v>
      </c>
      <c r="L310" s="110" t="s">
        <v>3320</v>
      </c>
      <c r="M310" s="134" t="str">
        <f t="shared" si="20"/>
        <v>composite_genesis_rock</v>
      </c>
      <c r="N310" s="117" t="s">
        <v>3321</v>
      </c>
      <c r="O310" s="110" t="s">
        <v>3322</v>
      </c>
      <c r="P310" s="239" t="s">
        <v>3323</v>
      </c>
    </row>
    <row r="311" spans="1:16" x14ac:dyDescent="0.2">
      <c r="A311" s="154"/>
      <c r="B311" s="154"/>
      <c r="C311" s="154"/>
      <c r="D311" s="149"/>
      <c r="E311" s="149"/>
      <c r="F311" s="150"/>
      <c r="H311" s="106"/>
      <c r="I311" s="110" t="str">
        <f t="shared" si="19"/>
        <v/>
      </c>
      <c r="J311" s="115" t="s">
        <v>3324</v>
      </c>
      <c r="K311" s="117" t="s">
        <v>3325</v>
      </c>
      <c r="L311" s="110" t="s">
        <v>275</v>
      </c>
      <c r="M311" s="134" t="str">
        <f t="shared" si="20"/>
        <v>monzogabbroic_rock</v>
      </c>
      <c r="N311" s="117" t="s">
        <v>3326</v>
      </c>
      <c r="O311" s="110" t="s">
        <v>3262</v>
      </c>
      <c r="P311" s="239" t="s">
        <v>3327</v>
      </c>
    </row>
    <row r="312" spans="1:16" x14ac:dyDescent="0.2">
      <c r="A312" s="154"/>
      <c r="B312" s="154"/>
      <c r="C312" s="154"/>
      <c r="D312" s="149"/>
      <c r="E312" s="149"/>
      <c r="F312" s="150"/>
      <c r="H312" s="106"/>
      <c r="I312" s="110" t="str">
        <f t="shared" si="19"/>
        <v/>
      </c>
      <c r="J312" s="115" t="s">
        <v>3328</v>
      </c>
      <c r="K312" s="117" t="s">
        <v>3329</v>
      </c>
      <c r="L312" s="110" t="s">
        <v>275</v>
      </c>
      <c r="M312" s="134" t="str">
        <f t="shared" si="20"/>
        <v/>
      </c>
      <c r="N312" s="117" t="s">
        <v>275</v>
      </c>
      <c r="O312" s="110" t="s">
        <v>3282</v>
      </c>
      <c r="P312" s="239" t="s">
        <v>3330</v>
      </c>
    </row>
    <row r="313" spans="1:16" x14ac:dyDescent="0.2">
      <c r="A313" s="154"/>
      <c r="B313" s="154"/>
      <c r="C313" s="154"/>
      <c r="D313" s="149"/>
      <c r="E313" s="149"/>
      <c r="F313" s="150"/>
      <c r="H313" s="106"/>
      <c r="I313" s="110" t="str">
        <f t="shared" si="19"/>
        <v/>
      </c>
      <c r="J313" s="115" t="s">
        <v>3331</v>
      </c>
      <c r="K313" s="117" t="s">
        <v>3332</v>
      </c>
      <c r="L313" s="110" t="s">
        <v>275</v>
      </c>
      <c r="M313" s="134" t="str">
        <f t="shared" si="20"/>
        <v/>
      </c>
      <c r="N313" s="117" t="s">
        <v>275</v>
      </c>
      <c r="O313" s="110" t="s">
        <v>3286</v>
      </c>
      <c r="P313" s="239" t="s">
        <v>3333</v>
      </c>
    </row>
    <row r="314" spans="1:16" x14ac:dyDescent="0.2">
      <c r="A314" s="154"/>
      <c r="B314" s="154"/>
      <c r="C314" s="154"/>
      <c r="D314" s="149"/>
      <c r="E314" s="149"/>
      <c r="F314" s="150"/>
      <c r="H314" s="106"/>
      <c r="I314" s="110" t="str">
        <f t="shared" si="19"/>
        <v/>
      </c>
      <c r="J314" s="115" t="s">
        <v>3334</v>
      </c>
      <c r="K314" s="117" t="s">
        <v>3335</v>
      </c>
      <c r="L314" s="110" t="s">
        <v>275</v>
      </c>
      <c r="M314" s="134" t="str">
        <f t="shared" si="20"/>
        <v/>
      </c>
      <c r="N314" s="117" t="s">
        <v>275</v>
      </c>
      <c r="O314" s="110" t="s">
        <v>3282</v>
      </c>
      <c r="P314" s="239" t="s">
        <v>3336</v>
      </c>
    </row>
    <row r="315" spans="1:16" x14ac:dyDescent="0.2">
      <c r="A315" s="154"/>
      <c r="B315" s="154"/>
      <c r="C315" s="154"/>
      <c r="D315" s="149"/>
      <c r="E315" s="149"/>
      <c r="F315" s="150"/>
      <c r="H315" s="106"/>
      <c r="I315" s="110" t="str">
        <f t="shared" si="19"/>
        <v/>
      </c>
      <c r="J315" s="115" t="s">
        <v>3337</v>
      </c>
      <c r="K315" s="117" t="s">
        <v>3338</v>
      </c>
      <c r="L315" s="110" t="s">
        <v>275</v>
      </c>
      <c r="M315" s="134" t="str">
        <f t="shared" si="20"/>
        <v>migmatite</v>
      </c>
      <c r="N315" s="117" t="s">
        <v>3339</v>
      </c>
      <c r="O315" s="110" t="s">
        <v>3286</v>
      </c>
      <c r="P315" s="239" t="s">
        <v>3340</v>
      </c>
    </row>
    <row r="316" spans="1:16" x14ac:dyDescent="0.2">
      <c r="A316" s="154"/>
      <c r="B316" s="154"/>
      <c r="C316" s="154"/>
      <c r="D316" s="149"/>
      <c r="E316" s="149"/>
      <c r="F316" s="150"/>
      <c r="H316" s="106"/>
      <c r="I316" s="110" t="str">
        <f t="shared" si="19"/>
        <v/>
      </c>
      <c r="J316" s="115" t="s">
        <v>3341</v>
      </c>
      <c r="K316" s="117" t="s">
        <v>3342</v>
      </c>
      <c r="L316" s="110" t="s">
        <v>3343</v>
      </c>
      <c r="M316" s="134" t="str">
        <f t="shared" si="20"/>
        <v/>
      </c>
      <c r="N316" s="117" t="s">
        <v>275</v>
      </c>
      <c r="O316" s="110" t="s">
        <v>3282</v>
      </c>
      <c r="P316" s="239" t="s">
        <v>3344</v>
      </c>
    </row>
    <row r="317" spans="1:16" x14ac:dyDescent="0.2">
      <c r="A317" s="154"/>
      <c r="B317" s="154"/>
      <c r="C317" s="154"/>
      <c r="D317" s="149"/>
      <c r="E317" s="149"/>
      <c r="F317" s="150"/>
      <c r="H317" s="106"/>
      <c r="I317" s="110" t="str">
        <f t="shared" si="19"/>
        <v/>
      </c>
      <c r="J317" s="115" t="s">
        <v>3345</v>
      </c>
      <c r="K317" s="117" t="s">
        <v>3346</v>
      </c>
      <c r="L317" s="110" t="s">
        <v>275</v>
      </c>
      <c r="M317" s="134" t="str">
        <f t="shared" si="20"/>
        <v/>
      </c>
      <c r="N317" s="117" t="s">
        <v>275</v>
      </c>
      <c r="O317" s="110" t="s">
        <v>3347</v>
      </c>
      <c r="P317" s="239" t="s">
        <v>3348</v>
      </c>
    </row>
    <row r="318" spans="1:16" x14ac:dyDescent="0.2">
      <c r="A318" s="154"/>
      <c r="B318" s="154"/>
      <c r="C318" s="154"/>
      <c r="D318" s="149"/>
      <c r="E318" s="149"/>
      <c r="F318" s="150"/>
      <c r="H318" s="106"/>
      <c r="I318" s="110" t="str">
        <f t="shared" si="19"/>
        <v/>
      </c>
      <c r="J318" s="115" t="s">
        <v>3349</v>
      </c>
      <c r="K318" s="117" t="s">
        <v>3350</v>
      </c>
      <c r="L318" s="110" t="s">
        <v>3351</v>
      </c>
      <c r="M318" s="134" t="str">
        <f t="shared" si="20"/>
        <v/>
      </c>
      <c r="N318" s="117" t="s">
        <v>275</v>
      </c>
      <c r="O318" s="110" t="s">
        <v>3352</v>
      </c>
      <c r="P318" s="239" t="s">
        <v>3353</v>
      </c>
    </row>
    <row r="319" spans="1:16" x14ac:dyDescent="0.2">
      <c r="A319" s="154"/>
      <c r="B319" s="154"/>
      <c r="C319" s="154"/>
      <c r="D319" s="149"/>
      <c r="E319" s="149"/>
      <c r="F319" s="150"/>
      <c r="H319" s="106"/>
      <c r="I319" s="110" t="str">
        <f t="shared" si="19"/>
        <v/>
      </c>
      <c r="J319" s="115" t="s">
        <v>3354</v>
      </c>
      <c r="K319" s="116" t="s">
        <v>3355</v>
      </c>
      <c r="L319" s="110" t="s">
        <v>3356</v>
      </c>
      <c r="M319" s="134" t="str">
        <f t="shared" si="20"/>
        <v/>
      </c>
      <c r="N319" s="116" t="s">
        <v>275</v>
      </c>
      <c r="O319" s="110" t="s">
        <v>3302</v>
      </c>
      <c r="P319" s="239" t="s">
        <v>3357</v>
      </c>
    </row>
    <row r="320" spans="1:16" x14ac:dyDescent="0.2">
      <c r="A320" s="154"/>
      <c r="B320" s="154"/>
      <c r="C320" s="154"/>
      <c r="D320" s="149"/>
      <c r="E320" s="149"/>
      <c r="F320" s="150"/>
      <c r="H320" s="106"/>
      <c r="I320" s="110" t="str">
        <f t="shared" si="19"/>
        <v/>
      </c>
      <c r="J320" s="115" t="s">
        <v>3358</v>
      </c>
      <c r="K320" s="117" t="s">
        <v>3359</v>
      </c>
      <c r="L320" s="110" t="s">
        <v>275</v>
      </c>
      <c r="M320" s="134" t="str">
        <f t="shared" si="20"/>
        <v/>
      </c>
      <c r="N320" s="117" t="s">
        <v>275</v>
      </c>
      <c r="O320" s="110" t="s">
        <v>3360</v>
      </c>
      <c r="P320" s="239" t="s">
        <v>3361</v>
      </c>
    </row>
    <row r="321" spans="1:16" x14ac:dyDescent="0.2">
      <c r="A321" s="154"/>
      <c r="B321" s="154"/>
      <c r="C321" s="154"/>
      <c r="D321" s="149"/>
      <c r="E321" s="149"/>
      <c r="F321" s="150"/>
      <c r="H321" s="106"/>
      <c r="I321" s="110" t="str">
        <f t="shared" si="19"/>
        <v/>
      </c>
      <c r="J321" s="115" t="s">
        <v>3362</v>
      </c>
      <c r="K321" s="117" t="s">
        <v>3363</v>
      </c>
      <c r="L321" s="110" t="s">
        <v>275</v>
      </c>
      <c r="M321" s="134" t="str">
        <f t="shared" si="20"/>
        <v>monzonitic_rock</v>
      </c>
      <c r="N321" s="117" t="s">
        <v>3364</v>
      </c>
      <c r="O321" s="110" t="s">
        <v>3360</v>
      </c>
      <c r="P321" s="239" t="s">
        <v>3365</v>
      </c>
    </row>
    <row r="322" spans="1:16" x14ac:dyDescent="0.2">
      <c r="A322" s="154"/>
      <c r="B322" s="154"/>
      <c r="C322" s="154"/>
      <c r="D322" s="149"/>
      <c r="E322" s="149"/>
      <c r="F322" s="150"/>
      <c r="H322" s="106"/>
      <c r="I322" s="110" t="str">
        <f t="shared" si="19"/>
        <v/>
      </c>
      <c r="J322" s="115" t="s">
        <v>3366</v>
      </c>
      <c r="K322" s="117" t="s">
        <v>3367</v>
      </c>
      <c r="L322" s="110" t="s">
        <v>275</v>
      </c>
      <c r="M322" s="134" t="str">
        <f t="shared" si="20"/>
        <v>monzodiorite</v>
      </c>
      <c r="N322" s="117" t="s">
        <v>3368</v>
      </c>
      <c r="O322" s="110" t="s">
        <v>3360</v>
      </c>
      <c r="P322" s="239" t="s">
        <v>3369</v>
      </c>
    </row>
    <row r="323" spans="1:16" x14ac:dyDescent="0.2">
      <c r="A323" s="154"/>
      <c r="B323" s="154"/>
      <c r="C323" s="154"/>
      <c r="D323" s="149"/>
      <c r="E323" s="149"/>
      <c r="F323" s="150"/>
      <c r="H323" s="106"/>
      <c r="I323" s="110" t="str">
        <f t="shared" si="19"/>
        <v/>
      </c>
      <c r="J323" s="115" t="s">
        <v>3370</v>
      </c>
      <c r="K323" s="117" t="s">
        <v>3371</v>
      </c>
      <c r="L323" s="110" t="s">
        <v>275</v>
      </c>
      <c r="M323" s="134" t="str">
        <f t="shared" si="20"/>
        <v>monzogabbro</v>
      </c>
      <c r="N323" s="117" t="s">
        <v>3372</v>
      </c>
      <c r="O323" s="110" t="s">
        <v>3360</v>
      </c>
      <c r="P323" s="239" t="s">
        <v>3373</v>
      </c>
    </row>
    <row r="324" spans="1:16" x14ac:dyDescent="0.2">
      <c r="A324" s="154"/>
      <c r="B324" s="154"/>
      <c r="C324" s="154"/>
      <c r="D324" s="149"/>
      <c r="E324" s="149"/>
      <c r="F324" s="150"/>
      <c r="H324" s="106"/>
      <c r="I324" s="110" t="str">
        <f t="shared" si="19"/>
        <v>IMG</v>
      </c>
      <c r="J324" s="115" t="s">
        <v>3374</v>
      </c>
      <c r="K324" s="117" t="s">
        <v>2375</v>
      </c>
      <c r="L324" s="110" t="s">
        <v>3375</v>
      </c>
      <c r="M324" s="134" t="str">
        <f t="shared" si="20"/>
        <v>monzogranite</v>
      </c>
      <c r="N324" s="117" t="s">
        <v>3376</v>
      </c>
      <c r="O324" s="110"/>
      <c r="P324" s="239" t="s">
        <v>3377</v>
      </c>
    </row>
    <row r="325" spans="1:16" x14ac:dyDescent="0.2">
      <c r="A325" s="154"/>
      <c r="B325" s="154"/>
      <c r="C325" s="154"/>
      <c r="D325" s="149"/>
      <c r="E325" s="149"/>
      <c r="F325" s="150"/>
      <c r="H325" s="106"/>
      <c r="I325" s="110" t="str">
        <f t="shared" si="19"/>
        <v/>
      </c>
      <c r="J325" s="115" t="s">
        <v>3378</v>
      </c>
      <c r="K325" s="117" t="s">
        <v>3379</v>
      </c>
      <c r="L325" s="110" t="s">
        <v>3380</v>
      </c>
      <c r="M325" s="134" t="str">
        <f t="shared" si="20"/>
        <v>monzonite</v>
      </c>
      <c r="N325" s="117" t="s">
        <v>3381</v>
      </c>
      <c r="O325" s="110" t="s">
        <v>3382</v>
      </c>
      <c r="P325" s="239" t="s">
        <v>3383</v>
      </c>
    </row>
    <row r="326" spans="1:16" x14ac:dyDescent="0.2">
      <c r="A326" s="154"/>
      <c r="B326" s="154"/>
      <c r="C326" s="154"/>
      <c r="D326" s="149"/>
      <c r="E326" s="149"/>
      <c r="F326" s="150"/>
      <c r="H326" s="106"/>
      <c r="I326" s="110" t="str">
        <f t="shared" si="19"/>
        <v>ZMA</v>
      </c>
      <c r="J326" s="115" t="s">
        <v>3384</v>
      </c>
      <c r="K326" s="116" t="s">
        <v>2326</v>
      </c>
      <c r="L326" s="110" t="s">
        <v>3385</v>
      </c>
      <c r="M326" s="134" t="str">
        <f t="shared" si="20"/>
        <v>marble</v>
      </c>
      <c r="N326" s="116" t="s">
        <v>3386</v>
      </c>
      <c r="O326" s="110" t="s">
        <v>3312</v>
      </c>
      <c r="P326" s="239" t="s">
        <v>3387</v>
      </c>
    </row>
    <row r="327" spans="1:16" x14ac:dyDescent="0.2">
      <c r="A327" s="154"/>
      <c r="B327" s="154"/>
      <c r="C327" s="154"/>
      <c r="D327" s="149"/>
      <c r="E327" s="149"/>
      <c r="F327" s="150"/>
      <c r="H327" s="106"/>
      <c r="I327" s="110" t="str">
        <f t="shared" si="19"/>
        <v/>
      </c>
      <c r="J327" s="115" t="s">
        <v>3388</v>
      </c>
      <c r="K327" s="116" t="s">
        <v>3389</v>
      </c>
      <c r="L327" s="110" t="s">
        <v>3390</v>
      </c>
      <c r="M327" s="134" t="str">
        <f t="shared" si="20"/>
        <v>carbonate_rich_mudstone</v>
      </c>
      <c r="N327" s="116" t="s">
        <v>3391</v>
      </c>
      <c r="O327" s="110" t="s">
        <v>3392</v>
      </c>
      <c r="P327" s="239" t="s">
        <v>3393</v>
      </c>
    </row>
    <row r="328" spans="1:16" x14ac:dyDescent="0.2">
      <c r="A328" s="154"/>
      <c r="B328" s="154"/>
      <c r="C328" s="154"/>
      <c r="D328" s="149"/>
      <c r="E328" s="149"/>
      <c r="F328" s="150"/>
      <c r="H328" s="106"/>
      <c r="I328" s="110" t="str">
        <f t="shared" si="19"/>
        <v/>
      </c>
      <c r="J328" s="115" t="s">
        <v>3394</v>
      </c>
      <c r="K328" s="116" t="s">
        <v>3395</v>
      </c>
      <c r="L328" s="110" t="s">
        <v>3396</v>
      </c>
      <c r="M328" s="134" t="str">
        <f t="shared" si="20"/>
        <v/>
      </c>
      <c r="N328" s="116" t="s">
        <v>275</v>
      </c>
      <c r="O328" s="110" t="s">
        <v>3397</v>
      </c>
      <c r="P328" s="239" t="s">
        <v>3398</v>
      </c>
    </row>
    <row r="329" spans="1:16" x14ac:dyDescent="0.2">
      <c r="A329" s="154"/>
      <c r="B329" s="154"/>
      <c r="C329" s="154"/>
      <c r="D329" s="149"/>
      <c r="E329" s="149"/>
      <c r="F329" s="150"/>
      <c r="H329" s="106"/>
      <c r="I329" s="110" t="str">
        <f t="shared" ref="I329:I392" si="21">IFERROR((INDEX(A:E,MATCH($J329,E:E,0),2)),"")</f>
        <v/>
      </c>
      <c r="J329" s="115" t="s">
        <v>3399</v>
      </c>
      <c r="K329" s="116" t="s">
        <v>3400</v>
      </c>
      <c r="L329" s="110" t="s">
        <v>3401</v>
      </c>
      <c r="M329" s="134" t="str">
        <f t="shared" ref="M329:M392" si="22">IF(N329="","",HYPERLINK(O329,N329))</f>
        <v/>
      </c>
      <c r="N329" s="116" t="s">
        <v>275</v>
      </c>
      <c r="O329" s="110" t="s">
        <v>3402</v>
      </c>
      <c r="P329" s="239" t="s">
        <v>3403</v>
      </c>
    </row>
    <row r="330" spans="1:16" x14ac:dyDescent="0.2">
      <c r="A330" s="154"/>
      <c r="B330" s="154"/>
      <c r="C330" s="154"/>
      <c r="D330" s="149"/>
      <c r="E330" s="149"/>
      <c r="F330" s="150"/>
      <c r="H330" s="106"/>
      <c r="I330" s="110" t="str">
        <f t="shared" si="21"/>
        <v/>
      </c>
      <c r="J330" s="115" t="s">
        <v>3404</v>
      </c>
      <c r="K330" s="116" t="s">
        <v>3405</v>
      </c>
      <c r="L330" s="110" t="s">
        <v>3406</v>
      </c>
      <c r="M330" s="134" t="str">
        <f t="shared" si="22"/>
        <v>metasomatic_rock</v>
      </c>
      <c r="N330" s="116" t="s">
        <v>3407</v>
      </c>
      <c r="O330" s="110" t="s">
        <v>3408</v>
      </c>
      <c r="P330" s="239" t="s">
        <v>3409</v>
      </c>
    </row>
    <row r="331" spans="1:16" x14ac:dyDescent="0.2">
      <c r="A331" s="154"/>
      <c r="B331" s="154"/>
      <c r="C331" s="154"/>
      <c r="D331" s="149"/>
      <c r="E331" s="149"/>
      <c r="F331" s="150"/>
      <c r="H331" s="106"/>
      <c r="I331" s="110" t="str">
        <f t="shared" si="21"/>
        <v>MAS</v>
      </c>
      <c r="J331" s="115" t="s">
        <v>3410</v>
      </c>
      <c r="K331" s="116" t="s">
        <v>3411</v>
      </c>
      <c r="L331" s="110" t="s">
        <v>3412</v>
      </c>
      <c r="M331" s="134" t="str">
        <f t="shared" si="22"/>
        <v/>
      </c>
      <c r="N331" s="116" t="s">
        <v>275</v>
      </c>
      <c r="O331" s="110"/>
      <c r="P331" s="239" t="s">
        <v>3413</v>
      </c>
    </row>
    <row r="332" spans="1:16" x14ac:dyDescent="0.2">
      <c r="A332" s="154"/>
      <c r="B332" s="154"/>
      <c r="C332" s="154"/>
      <c r="D332" s="149"/>
      <c r="E332" s="149"/>
      <c r="F332" s="150"/>
      <c r="H332" s="106"/>
      <c r="I332" s="110" t="str">
        <f t="shared" si="21"/>
        <v/>
      </c>
      <c r="J332" s="115" t="s">
        <v>3414</v>
      </c>
      <c r="K332" s="116" t="s">
        <v>3415</v>
      </c>
      <c r="L332" s="110" t="s">
        <v>3416</v>
      </c>
      <c r="M332" s="134" t="str">
        <f t="shared" si="22"/>
        <v/>
      </c>
      <c r="N332" s="116" t="s">
        <v>275</v>
      </c>
      <c r="O332" s="110" t="s">
        <v>3316</v>
      </c>
      <c r="P332" s="239" t="s">
        <v>3417</v>
      </c>
    </row>
    <row r="333" spans="1:16" x14ac:dyDescent="0.2">
      <c r="A333" s="154"/>
      <c r="B333" s="154"/>
      <c r="C333" s="154"/>
      <c r="D333" s="149"/>
      <c r="E333" s="149"/>
      <c r="F333" s="150"/>
      <c r="H333" s="106"/>
      <c r="I333" s="110" t="str">
        <f t="shared" si="21"/>
        <v/>
      </c>
      <c r="J333" s="115" t="s">
        <v>3418</v>
      </c>
      <c r="K333" s="116" t="s">
        <v>3419</v>
      </c>
      <c r="L333" s="110" t="s">
        <v>3420</v>
      </c>
      <c r="M333" s="134" t="str">
        <f t="shared" si="22"/>
        <v/>
      </c>
      <c r="N333" s="116" t="s">
        <v>275</v>
      </c>
      <c r="O333" s="110"/>
      <c r="P333" s="239" t="s">
        <v>3421</v>
      </c>
    </row>
    <row r="334" spans="1:16" x14ac:dyDescent="0.2">
      <c r="A334" s="154"/>
      <c r="B334" s="154"/>
      <c r="C334" s="154"/>
      <c r="D334" s="149"/>
      <c r="E334" s="149"/>
      <c r="F334" s="150"/>
      <c r="H334" s="106"/>
      <c r="I334" s="110" t="str">
        <f t="shared" si="21"/>
        <v/>
      </c>
      <c r="J334" s="115" t="s">
        <v>3422</v>
      </c>
      <c r="K334" s="117" t="s">
        <v>3423</v>
      </c>
      <c r="L334" s="110" t="s">
        <v>3424</v>
      </c>
      <c r="M334" s="134" t="str">
        <f t="shared" si="22"/>
        <v/>
      </c>
      <c r="N334" s="117" t="s">
        <v>275</v>
      </c>
      <c r="O334" s="110" t="s">
        <v>3425</v>
      </c>
      <c r="P334" s="239" t="s">
        <v>3426</v>
      </c>
    </row>
    <row r="335" spans="1:16" x14ac:dyDescent="0.2">
      <c r="A335" s="154"/>
      <c r="B335" s="154"/>
      <c r="C335" s="154"/>
      <c r="D335" s="149"/>
      <c r="E335" s="149"/>
      <c r="F335" s="150"/>
      <c r="H335" s="106"/>
      <c r="I335" s="110" t="str">
        <f t="shared" si="21"/>
        <v/>
      </c>
      <c r="J335" s="115" t="s">
        <v>3427</v>
      </c>
      <c r="K335" s="117" t="s">
        <v>3428</v>
      </c>
      <c r="L335" s="110" t="s">
        <v>3429</v>
      </c>
      <c r="M335" s="134" t="str">
        <f t="shared" si="22"/>
        <v/>
      </c>
      <c r="N335" s="117" t="s">
        <v>275</v>
      </c>
      <c r="O335" s="110" t="s">
        <v>3430</v>
      </c>
      <c r="P335" s="239" t="s">
        <v>3431</v>
      </c>
    </row>
    <row r="336" spans="1:16" x14ac:dyDescent="0.2">
      <c r="A336" s="154"/>
      <c r="B336" s="154"/>
      <c r="C336" s="154"/>
      <c r="D336" s="149"/>
      <c r="E336" s="149"/>
      <c r="F336" s="150"/>
      <c r="H336" s="106"/>
      <c r="I336" s="110" t="str">
        <f t="shared" si="21"/>
        <v/>
      </c>
      <c r="J336" s="115" t="s">
        <v>3432</v>
      </c>
      <c r="K336" s="117" t="s">
        <v>3433</v>
      </c>
      <c r="L336" s="110" t="s">
        <v>3434</v>
      </c>
      <c r="M336" s="134" t="str">
        <f t="shared" si="22"/>
        <v/>
      </c>
      <c r="N336" s="117" t="s">
        <v>275</v>
      </c>
      <c r="O336" s="110" t="s">
        <v>3435</v>
      </c>
      <c r="P336" s="239" t="s">
        <v>3436</v>
      </c>
    </row>
    <row r="337" spans="1:16" x14ac:dyDescent="0.2">
      <c r="A337" s="154"/>
      <c r="B337" s="154"/>
      <c r="C337" s="154"/>
      <c r="D337" s="149"/>
      <c r="E337" s="149"/>
      <c r="F337" s="150"/>
      <c r="H337" s="106"/>
      <c r="I337" s="110" t="str">
        <f t="shared" si="21"/>
        <v/>
      </c>
      <c r="J337" s="115" t="s">
        <v>3437</v>
      </c>
      <c r="K337" s="116" t="s">
        <v>3438</v>
      </c>
      <c r="L337" s="110" t="s">
        <v>3439</v>
      </c>
      <c r="M337" s="134" t="str">
        <f t="shared" si="22"/>
        <v/>
      </c>
      <c r="N337" s="116" t="s">
        <v>275</v>
      </c>
      <c r="O337" s="110" t="s">
        <v>3440</v>
      </c>
      <c r="P337" s="239" t="s">
        <v>3441</v>
      </c>
    </row>
    <row r="338" spans="1:16" x14ac:dyDescent="0.2">
      <c r="A338" s="154"/>
      <c r="B338" s="154"/>
      <c r="C338" s="154"/>
      <c r="D338" s="149"/>
      <c r="E338" s="149"/>
      <c r="F338" s="150"/>
      <c r="H338" s="106"/>
      <c r="I338" s="110" t="str">
        <f t="shared" si="21"/>
        <v/>
      </c>
      <c r="J338" s="115" t="s">
        <v>3442</v>
      </c>
      <c r="K338" s="117" t="s">
        <v>3443</v>
      </c>
      <c r="L338" s="110" t="s">
        <v>3444</v>
      </c>
      <c r="M338" s="134" t="str">
        <f t="shared" si="22"/>
        <v/>
      </c>
      <c r="N338" s="117" t="s">
        <v>275</v>
      </c>
      <c r="O338" s="110" t="s">
        <v>3445</v>
      </c>
      <c r="P338" s="239" t="s">
        <v>3446</v>
      </c>
    </row>
    <row r="339" spans="1:16" x14ac:dyDescent="0.2">
      <c r="A339" s="154"/>
      <c r="B339" s="154"/>
      <c r="C339" s="154"/>
      <c r="D339" s="149"/>
      <c r="E339" s="149"/>
      <c r="F339" s="150"/>
      <c r="H339" s="106"/>
      <c r="I339" s="110" t="str">
        <f t="shared" si="21"/>
        <v/>
      </c>
      <c r="J339" s="115" t="s">
        <v>3447</v>
      </c>
      <c r="K339" s="117" t="s">
        <v>3448</v>
      </c>
      <c r="L339" s="110" t="s">
        <v>3449</v>
      </c>
      <c r="M339" s="134" t="str">
        <f t="shared" si="22"/>
        <v/>
      </c>
      <c r="N339" s="117" t="s">
        <v>275</v>
      </c>
      <c r="O339" s="110" t="s">
        <v>3450</v>
      </c>
      <c r="P339" s="239" t="s">
        <v>3451</v>
      </c>
    </row>
    <row r="340" spans="1:16" x14ac:dyDescent="0.2">
      <c r="A340" s="154"/>
      <c r="B340" s="154"/>
      <c r="C340" s="154"/>
      <c r="D340" s="149"/>
      <c r="E340" s="149"/>
      <c r="F340" s="150"/>
      <c r="H340" s="106"/>
      <c r="I340" s="110" t="str">
        <f t="shared" si="21"/>
        <v/>
      </c>
      <c r="J340" s="115" t="s">
        <v>3452</v>
      </c>
      <c r="K340" s="117" t="s">
        <v>3453</v>
      </c>
      <c r="L340" s="110" t="s">
        <v>3454</v>
      </c>
      <c r="M340" s="134" t="str">
        <f t="shared" si="22"/>
        <v/>
      </c>
      <c r="N340" s="117" t="s">
        <v>275</v>
      </c>
      <c r="O340" s="110" t="s">
        <v>3455</v>
      </c>
      <c r="P340" s="239" t="s">
        <v>3456</v>
      </c>
    </row>
    <row r="341" spans="1:16" x14ac:dyDescent="0.2">
      <c r="A341" s="154"/>
      <c r="B341" s="154"/>
      <c r="C341" s="154"/>
      <c r="D341" s="149"/>
      <c r="E341" s="149"/>
      <c r="F341" s="150"/>
      <c r="H341" s="106"/>
      <c r="I341" s="110" t="str">
        <f t="shared" si="21"/>
        <v/>
      </c>
      <c r="J341" s="115" t="s">
        <v>3457</v>
      </c>
      <c r="K341" s="117" t="s">
        <v>3458</v>
      </c>
      <c r="L341" s="110" t="s">
        <v>275</v>
      </c>
      <c r="M341" s="134" t="str">
        <f t="shared" si="22"/>
        <v/>
      </c>
      <c r="N341" s="117" t="s">
        <v>275</v>
      </c>
      <c r="O341" s="110" t="s">
        <v>3459</v>
      </c>
      <c r="P341" s="239" t="s">
        <v>3460</v>
      </c>
    </row>
    <row r="342" spans="1:16" x14ac:dyDescent="0.2">
      <c r="A342" s="154"/>
      <c r="B342" s="154"/>
      <c r="C342" s="154"/>
      <c r="D342" s="149"/>
      <c r="E342" s="149"/>
      <c r="F342" s="150"/>
      <c r="H342" s="106"/>
      <c r="I342" s="110" t="str">
        <f t="shared" si="21"/>
        <v/>
      </c>
      <c r="J342" s="115" t="s">
        <v>3461</v>
      </c>
      <c r="K342" s="117" t="s">
        <v>3462</v>
      </c>
      <c r="L342" s="110" t="s">
        <v>3463</v>
      </c>
      <c r="M342" s="134" t="str">
        <f t="shared" si="22"/>
        <v/>
      </c>
      <c r="N342" s="117" t="s">
        <v>275</v>
      </c>
      <c r="O342" s="110" t="s">
        <v>3450</v>
      </c>
      <c r="P342" s="239" t="s">
        <v>3464</v>
      </c>
    </row>
    <row r="343" spans="1:16" x14ac:dyDescent="0.2">
      <c r="A343" s="154"/>
      <c r="B343" s="154"/>
      <c r="C343" s="154"/>
      <c r="D343" s="149"/>
      <c r="E343" s="149"/>
      <c r="F343" s="150"/>
      <c r="H343" s="106"/>
      <c r="I343" s="110" t="str">
        <f t="shared" si="21"/>
        <v/>
      </c>
      <c r="J343" s="115" t="s">
        <v>3465</v>
      </c>
      <c r="K343" s="116" t="s">
        <v>3466</v>
      </c>
      <c r="L343" s="110" t="s">
        <v>275</v>
      </c>
      <c r="M343" s="134" t="str">
        <f t="shared" si="22"/>
        <v/>
      </c>
      <c r="N343" s="116" t="s">
        <v>275</v>
      </c>
      <c r="O343" s="110" t="s">
        <v>3467</v>
      </c>
      <c r="P343" s="239" t="s">
        <v>3468</v>
      </c>
    </row>
    <row r="344" spans="1:16" x14ac:dyDescent="0.2">
      <c r="A344" s="154"/>
      <c r="B344" s="154"/>
      <c r="C344" s="154"/>
      <c r="D344" s="149"/>
      <c r="E344" s="149"/>
      <c r="F344" s="150"/>
      <c r="H344" s="106"/>
      <c r="I344" s="110" t="str">
        <f t="shared" si="21"/>
        <v/>
      </c>
      <c r="J344" s="115" t="s">
        <v>3469</v>
      </c>
      <c r="K344" s="117" t="s">
        <v>3470</v>
      </c>
      <c r="L344" s="110" t="s">
        <v>275</v>
      </c>
      <c r="M344" s="134" t="str">
        <f t="shared" si="22"/>
        <v/>
      </c>
      <c r="N344" s="117" t="s">
        <v>275</v>
      </c>
      <c r="O344" s="110" t="s">
        <v>3316</v>
      </c>
      <c r="P344" s="239" t="s">
        <v>3471</v>
      </c>
    </row>
    <row r="345" spans="1:16" x14ac:dyDescent="0.2">
      <c r="A345" s="154"/>
      <c r="B345" s="154"/>
      <c r="C345" s="154"/>
      <c r="D345" s="149"/>
      <c r="E345" s="149"/>
      <c r="F345" s="150"/>
      <c r="H345" s="106"/>
      <c r="I345" s="110" t="str">
        <f t="shared" si="21"/>
        <v/>
      </c>
      <c r="J345" s="115" t="s">
        <v>3472</v>
      </c>
      <c r="K345" s="117" t="s">
        <v>3473</v>
      </c>
      <c r="L345" s="110" t="s">
        <v>3474</v>
      </c>
      <c r="M345" s="134" t="str">
        <f t="shared" si="22"/>
        <v/>
      </c>
      <c r="N345" s="117" t="s">
        <v>275</v>
      </c>
      <c r="O345" s="110" t="s">
        <v>3475</v>
      </c>
      <c r="P345" s="239" t="s">
        <v>3476</v>
      </c>
    </row>
    <row r="346" spans="1:16" x14ac:dyDescent="0.2">
      <c r="A346" s="154"/>
      <c r="B346" s="154"/>
      <c r="C346" s="154"/>
      <c r="D346" s="149"/>
      <c r="E346" s="149"/>
      <c r="F346" s="150"/>
      <c r="H346" s="106"/>
      <c r="I346" s="110" t="str">
        <f t="shared" si="21"/>
        <v/>
      </c>
      <c r="J346" s="115" t="s">
        <v>3477</v>
      </c>
      <c r="K346" s="117" t="s">
        <v>3478</v>
      </c>
      <c r="L346" s="110" t="s">
        <v>3479</v>
      </c>
      <c r="M346" s="134" t="str">
        <f t="shared" si="22"/>
        <v/>
      </c>
      <c r="N346" s="117" t="s">
        <v>275</v>
      </c>
      <c r="O346" s="110" t="s">
        <v>3480</v>
      </c>
      <c r="P346" s="239" t="s">
        <v>3481</v>
      </c>
    </row>
    <row r="347" spans="1:16" x14ac:dyDescent="0.2">
      <c r="A347" s="154"/>
      <c r="B347" s="154"/>
      <c r="C347" s="154"/>
      <c r="D347" s="149"/>
      <c r="E347" s="149"/>
      <c r="F347" s="150"/>
      <c r="H347" s="106"/>
      <c r="I347" s="110" t="str">
        <f t="shared" si="21"/>
        <v/>
      </c>
      <c r="J347" s="115" t="s">
        <v>3482</v>
      </c>
      <c r="K347" s="117" t="s">
        <v>3483</v>
      </c>
      <c r="L347" s="110" t="s">
        <v>3484</v>
      </c>
      <c r="M347" s="134" t="str">
        <f t="shared" si="22"/>
        <v/>
      </c>
      <c r="N347" s="117" t="s">
        <v>275</v>
      </c>
      <c r="O347" s="110" t="s">
        <v>3485</v>
      </c>
      <c r="P347" s="239" t="s">
        <v>3486</v>
      </c>
    </row>
    <row r="348" spans="1:16" x14ac:dyDescent="0.2">
      <c r="A348" s="154"/>
      <c r="B348" s="154"/>
      <c r="C348" s="154"/>
      <c r="D348" s="149"/>
      <c r="E348" s="149"/>
      <c r="F348" s="150"/>
      <c r="H348" s="106"/>
      <c r="I348" s="110" t="str">
        <f t="shared" si="21"/>
        <v/>
      </c>
      <c r="J348" s="115" t="s">
        <v>3487</v>
      </c>
      <c r="K348" s="116" t="s">
        <v>3488</v>
      </c>
      <c r="L348" s="110" t="s">
        <v>3489</v>
      </c>
      <c r="M348" s="134" t="str">
        <f t="shared" si="22"/>
        <v>mud</v>
      </c>
      <c r="N348" s="116" t="s">
        <v>3490</v>
      </c>
      <c r="O348" s="110" t="s">
        <v>3491</v>
      </c>
      <c r="P348" s="239" t="s">
        <v>3492</v>
      </c>
    </row>
    <row r="349" spans="1:16" x14ac:dyDescent="0.2">
      <c r="A349" s="154"/>
      <c r="B349" s="154"/>
      <c r="C349" s="154"/>
      <c r="D349" s="149"/>
      <c r="E349" s="149"/>
      <c r="F349" s="150"/>
      <c r="H349" s="106"/>
      <c r="I349" s="110" t="str">
        <f t="shared" si="21"/>
        <v>MYL</v>
      </c>
      <c r="J349" s="115" t="s">
        <v>3493</v>
      </c>
      <c r="K349" s="117" t="s">
        <v>3494</v>
      </c>
      <c r="L349" s="110" t="s">
        <v>3495</v>
      </c>
      <c r="M349" s="134" t="str">
        <f t="shared" si="22"/>
        <v>mylonitic_rock</v>
      </c>
      <c r="N349" s="117" t="s">
        <v>3496</v>
      </c>
      <c r="O349" s="110" t="s">
        <v>3352</v>
      </c>
      <c r="P349" s="239" t="s">
        <v>3497</v>
      </c>
    </row>
    <row r="350" spans="1:16" x14ac:dyDescent="0.2">
      <c r="A350" s="154"/>
      <c r="B350" s="154"/>
      <c r="C350" s="154"/>
      <c r="D350" s="149"/>
      <c r="E350" s="149"/>
      <c r="F350" s="150"/>
      <c r="H350" s="106"/>
      <c r="I350" s="110" t="str">
        <f t="shared" si="21"/>
        <v/>
      </c>
      <c r="J350" s="115" t="s">
        <v>3498</v>
      </c>
      <c r="K350" s="117" t="s">
        <v>3499</v>
      </c>
      <c r="L350" s="110" t="s">
        <v>275</v>
      </c>
      <c r="M350" s="134" t="str">
        <f t="shared" si="22"/>
        <v/>
      </c>
      <c r="N350" s="117" t="s">
        <v>275</v>
      </c>
      <c r="O350" s="110"/>
      <c r="P350" s="239" t="s">
        <v>3500</v>
      </c>
    </row>
    <row r="351" spans="1:16" x14ac:dyDescent="0.2">
      <c r="A351" s="154"/>
      <c r="B351" s="154"/>
      <c r="C351" s="154"/>
      <c r="D351" s="149"/>
      <c r="E351" s="149"/>
      <c r="F351" s="150"/>
      <c r="H351" s="106"/>
      <c r="I351" s="110" t="str">
        <f t="shared" si="21"/>
        <v/>
      </c>
      <c r="J351" s="115" t="s">
        <v>3501</v>
      </c>
      <c r="K351" s="117" t="s">
        <v>3502</v>
      </c>
      <c r="L351" s="110" t="s">
        <v>3503</v>
      </c>
      <c r="M351" s="134" t="str">
        <f t="shared" si="22"/>
        <v/>
      </c>
      <c r="N351" s="117" t="s">
        <v>275</v>
      </c>
      <c r="O351" s="110" t="s">
        <v>3504</v>
      </c>
      <c r="P351" s="239" t="s">
        <v>3505</v>
      </c>
    </row>
    <row r="352" spans="1:16" x14ac:dyDescent="0.2">
      <c r="A352" s="154"/>
      <c r="B352" s="154"/>
      <c r="C352" s="154"/>
      <c r="D352" s="149"/>
      <c r="E352" s="149"/>
      <c r="F352" s="150"/>
      <c r="H352" s="106"/>
      <c r="I352" s="110" t="str">
        <f t="shared" si="21"/>
        <v/>
      </c>
      <c r="J352" s="115" t="s">
        <v>3506</v>
      </c>
      <c r="K352" s="117" t="s">
        <v>3507</v>
      </c>
      <c r="L352" s="110" t="s">
        <v>3508</v>
      </c>
      <c r="M352" s="134" t="str">
        <f t="shared" si="22"/>
        <v/>
      </c>
      <c r="N352" s="117" t="s">
        <v>275</v>
      </c>
      <c r="O352" s="110"/>
      <c r="P352" s="239" t="s">
        <v>3509</v>
      </c>
    </row>
    <row r="353" spans="1:16" x14ac:dyDescent="0.2">
      <c r="A353" s="154"/>
      <c r="B353" s="154"/>
      <c r="C353" s="154"/>
      <c r="D353" s="149"/>
      <c r="E353" s="149"/>
      <c r="F353" s="150"/>
      <c r="H353" s="106"/>
      <c r="I353" s="110" t="str">
        <f t="shared" si="21"/>
        <v/>
      </c>
      <c r="J353" s="115" t="s">
        <v>3510</v>
      </c>
      <c r="K353" s="117" t="s">
        <v>3511</v>
      </c>
      <c r="L353" s="110" t="s">
        <v>3508</v>
      </c>
      <c r="M353" s="134" t="str">
        <f t="shared" si="22"/>
        <v/>
      </c>
      <c r="N353" s="117" t="s">
        <v>275</v>
      </c>
      <c r="O353" s="110" t="s">
        <v>3512</v>
      </c>
      <c r="P353" s="239" t="s">
        <v>3513</v>
      </c>
    </row>
    <row r="354" spans="1:16" x14ac:dyDescent="0.2">
      <c r="A354" s="154"/>
      <c r="B354" s="154"/>
      <c r="C354" s="154"/>
      <c r="D354" s="149"/>
      <c r="E354" s="149"/>
      <c r="F354" s="150"/>
      <c r="H354" s="106"/>
      <c r="I354" s="110" t="str">
        <f t="shared" si="21"/>
        <v/>
      </c>
      <c r="J354" s="115" t="s">
        <v>3514</v>
      </c>
      <c r="K354" s="117" t="s">
        <v>3515</v>
      </c>
      <c r="L354" s="110" t="s">
        <v>275</v>
      </c>
      <c r="M354" s="134" t="str">
        <f t="shared" si="22"/>
        <v/>
      </c>
      <c r="N354" s="117" t="s">
        <v>275</v>
      </c>
      <c r="O354" s="110" t="s">
        <v>3516</v>
      </c>
      <c r="P354" s="239" t="s">
        <v>3517</v>
      </c>
    </row>
    <row r="355" spans="1:16" x14ac:dyDescent="0.2">
      <c r="A355" s="154"/>
      <c r="B355" s="154"/>
      <c r="C355" s="154"/>
      <c r="D355" s="149"/>
      <c r="E355" s="149"/>
      <c r="F355" s="150"/>
      <c r="H355" s="106"/>
      <c r="I355" s="110" t="str">
        <f t="shared" si="21"/>
        <v/>
      </c>
      <c r="J355" s="115" t="s">
        <v>3518</v>
      </c>
      <c r="K355" s="117" t="s">
        <v>3519</v>
      </c>
      <c r="L355" s="110" t="s">
        <v>3520</v>
      </c>
      <c r="M355" s="134" t="str">
        <f t="shared" si="22"/>
        <v/>
      </c>
      <c r="N355" s="117" t="s">
        <v>275</v>
      </c>
      <c r="O355" s="110" t="s">
        <v>3521</v>
      </c>
      <c r="P355" s="239" t="s">
        <v>3522</v>
      </c>
    </row>
    <row r="356" spans="1:16" x14ac:dyDescent="0.2">
      <c r="A356" s="154"/>
      <c r="B356" s="154"/>
      <c r="C356" s="154"/>
      <c r="D356" s="149"/>
      <c r="E356" s="149"/>
      <c r="F356" s="150"/>
      <c r="H356" s="106"/>
      <c r="I356" s="110" t="str">
        <f t="shared" si="21"/>
        <v/>
      </c>
      <c r="J356" s="115" t="s">
        <v>3523</v>
      </c>
      <c r="K356" s="117" t="s">
        <v>3524</v>
      </c>
      <c r="L356" s="110" t="s">
        <v>3525</v>
      </c>
      <c r="M356" s="134" t="str">
        <f t="shared" si="22"/>
        <v/>
      </c>
      <c r="N356" s="117" t="s">
        <v>275</v>
      </c>
      <c r="O356" s="110"/>
      <c r="P356" s="239" t="s">
        <v>3526</v>
      </c>
    </row>
    <row r="357" spans="1:16" x14ac:dyDescent="0.2">
      <c r="A357" s="154"/>
      <c r="B357" s="154"/>
      <c r="C357" s="154"/>
      <c r="D357" s="149"/>
      <c r="E357" s="149"/>
      <c r="F357" s="150"/>
      <c r="H357" s="106"/>
      <c r="I357" s="110" t="str">
        <f t="shared" si="21"/>
        <v/>
      </c>
      <c r="J357" s="115" t="s">
        <v>3527</v>
      </c>
      <c r="K357" s="117" t="s">
        <v>3528</v>
      </c>
      <c r="L357" s="110" t="s">
        <v>275</v>
      </c>
      <c r="M357" s="134" t="str">
        <f t="shared" si="22"/>
        <v/>
      </c>
      <c r="N357" s="117" t="s">
        <v>275</v>
      </c>
      <c r="O357" s="110"/>
      <c r="P357" s="239" t="s">
        <v>3529</v>
      </c>
    </row>
    <row r="358" spans="1:16" x14ac:dyDescent="0.2">
      <c r="A358" s="154"/>
      <c r="B358" s="154"/>
      <c r="C358" s="154"/>
      <c r="D358" s="149"/>
      <c r="E358" s="149"/>
      <c r="F358" s="150"/>
      <c r="H358" s="106"/>
      <c r="I358" s="110" t="str">
        <f t="shared" si="21"/>
        <v/>
      </c>
      <c r="J358" s="115" t="s">
        <v>3530</v>
      </c>
      <c r="K358" s="117" t="s">
        <v>3531</v>
      </c>
      <c r="L358" s="110" t="s">
        <v>3532</v>
      </c>
      <c r="M358" s="134" t="str">
        <f t="shared" si="22"/>
        <v/>
      </c>
      <c r="N358" s="117" t="s">
        <v>275</v>
      </c>
      <c r="O358" s="110"/>
      <c r="P358" s="239" t="s">
        <v>3533</v>
      </c>
    </row>
    <row r="359" spans="1:16" x14ac:dyDescent="0.2">
      <c r="A359" s="154"/>
      <c r="B359" s="154"/>
      <c r="C359" s="154"/>
      <c r="D359" s="149"/>
      <c r="E359" s="149"/>
      <c r="F359" s="150"/>
      <c r="H359" s="106"/>
      <c r="I359" s="110" t="str">
        <f t="shared" si="21"/>
        <v/>
      </c>
      <c r="J359" s="115" t="s">
        <v>3534</v>
      </c>
      <c r="K359" s="117" t="s">
        <v>3535</v>
      </c>
      <c r="L359" s="110" t="s">
        <v>3536</v>
      </c>
      <c r="M359" s="134" t="str">
        <f t="shared" si="22"/>
        <v/>
      </c>
      <c r="N359" s="117" t="s">
        <v>275</v>
      </c>
      <c r="O359" s="110" t="s">
        <v>3286</v>
      </c>
      <c r="P359" s="239" t="s">
        <v>3537</v>
      </c>
    </row>
    <row r="360" spans="1:16" x14ac:dyDescent="0.2">
      <c r="A360" s="154"/>
      <c r="B360" s="154"/>
      <c r="C360" s="154"/>
      <c r="D360" s="149"/>
      <c r="E360" s="149"/>
      <c r="F360" s="150"/>
      <c r="H360" s="106"/>
      <c r="I360" s="110" t="str">
        <f t="shared" si="21"/>
        <v/>
      </c>
      <c r="J360" s="115" t="s">
        <v>3538</v>
      </c>
      <c r="K360" s="117" t="s">
        <v>3539</v>
      </c>
      <c r="L360" s="110" t="s">
        <v>3540</v>
      </c>
      <c r="M360" s="134" t="str">
        <f t="shared" si="22"/>
        <v/>
      </c>
      <c r="N360" s="117" t="s">
        <v>275</v>
      </c>
      <c r="O360" s="110"/>
      <c r="P360" s="239" t="s">
        <v>3541</v>
      </c>
    </row>
    <row r="361" spans="1:16" x14ac:dyDescent="0.2">
      <c r="A361" s="154"/>
      <c r="B361" s="154"/>
      <c r="C361" s="154"/>
      <c r="D361" s="149"/>
      <c r="E361" s="149"/>
      <c r="F361" s="150"/>
      <c r="H361" s="106"/>
      <c r="I361" s="110" t="str">
        <f t="shared" si="21"/>
        <v/>
      </c>
      <c r="J361" s="115" t="s">
        <v>3542</v>
      </c>
      <c r="K361" s="117" t="s">
        <v>3543</v>
      </c>
      <c r="L361" s="110" t="s">
        <v>3544</v>
      </c>
      <c r="M361" s="134" t="str">
        <f t="shared" si="22"/>
        <v/>
      </c>
      <c r="N361" s="117" t="s">
        <v>275</v>
      </c>
      <c r="O361" s="110" t="s">
        <v>3545</v>
      </c>
      <c r="P361" s="239" t="s">
        <v>3546</v>
      </c>
    </row>
    <row r="362" spans="1:16" x14ac:dyDescent="0.2">
      <c r="A362" s="154"/>
      <c r="B362" s="154"/>
      <c r="C362" s="154"/>
      <c r="D362" s="149"/>
      <c r="E362" s="149"/>
      <c r="F362" s="150"/>
      <c r="H362" s="106"/>
      <c r="I362" s="110" t="str">
        <f t="shared" si="21"/>
        <v/>
      </c>
      <c r="J362" s="115" t="s">
        <v>3547</v>
      </c>
      <c r="K362" s="117" t="s">
        <v>3548</v>
      </c>
      <c r="L362" s="117" t="s">
        <v>3549</v>
      </c>
      <c r="M362" s="134" t="str">
        <f t="shared" si="22"/>
        <v/>
      </c>
      <c r="N362" s="117" t="s">
        <v>275</v>
      </c>
      <c r="O362" s="110" t="s">
        <v>3322</v>
      </c>
      <c r="P362" s="239" t="s">
        <v>3550</v>
      </c>
    </row>
    <row r="363" spans="1:16" x14ac:dyDescent="0.2">
      <c r="A363" s="154"/>
      <c r="B363" s="154"/>
      <c r="C363" s="154"/>
      <c r="D363" s="149"/>
      <c r="E363" s="149"/>
      <c r="F363" s="150"/>
      <c r="H363" s="106"/>
      <c r="I363" s="110" t="str">
        <f t="shared" si="21"/>
        <v/>
      </c>
      <c r="J363" s="115" t="s">
        <v>3551</v>
      </c>
      <c r="K363" s="117" t="s">
        <v>3552</v>
      </c>
      <c r="L363" s="110" t="s">
        <v>3553</v>
      </c>
      <c r="M363" s="134" t="str">
        <f t="shared" si="22"/>
        <v/>
      </c>
      <c r="N363" s="117" t="s">
        <v>275</v>
      </c>
      <c r="O363" s="110" t="s">
        <v>3554</v>
      </c>
      <c r="P363" s="239" t="s">
        <v>3555</v>
      </c>
    </row>
    <row r="364" spans="1:16" x14ac:dyDescent="0.2">
      <c r="A364" s="154"/>
      <c r="B364" s="154"/>
      <c r="C364" s="154"/>
      <c r="D364" s="149"/>
      <c r="E364" s="149"/>
      <c r="F364" s="150"/>
      <c r="H364" s="106"/>
      <c r="I364" s="110" t="str">
        <f t="shared" si="21"/>
        <v/>
      </c>
      <c r="J364" s="115" t="s">
        <v>3556</v>
      </c>
      <c r="K364" s="117" t="s">
        <v>3557</v>
      </c>
      <c r="L364" s="110" t="s">
        <v>3558</v>
      </c>
      <c r="M364" s="134" t="str">
        <f t="shared" si="22"/>
        <v/>
      </c>
      <c r="N364" s="117" t="s">
        <v>275</v>
      </c>
      <c r="O364" s="110" t="s">
        <v>3491</v>
      </c>
      <c r="P364" s="239" t="s">
        <v>3559</v>
      </c>
    </row>
    <row r="365" spans="1:16" x14ac:dyDescent="0.2">
      <c r="A365" s="154"/>
      <c r="B365" s="154"/>
      <c r="C365" s="154"/>
      <c r="D365" s="149"/>
      <c r="E365" s="149"/>
      <c r="F365" s="150"/>
      <c r="H365" s="106"/>
      <c r="I365" s="110" t="str">
        <f t="shared" si="21"/>
        <v/>
      </c>
      <c r="J365" s="115" t="s">
        <v>3560</v>
      </c>
      <c r="K365" s="117" t="s">
        <v>3561</v>
      </c>
      <c r="L365" s="110" t="s">
        <v>3562</v>
      </c>
      <c r="M365" s="134" t="str">
        <f t="shared" si="22"/>
        <v/>
      </c>
      <c r="N365" s="117" t="s">
        <v>275</v>
      </c>
      <c r="O365" s="110" t="s">
        <v>3563</v>
      </c>
      <c r="P365" s="239" t="s">
        <v>3564</v>
      </c>
    </row>
    <row r="366" spans="1:16" x14ac:dyDescent="0.2">
      <c r="A366" s="154"/>
      <c r="B366" s="154"/>
      <c r="C366" s="154"/>
      <c r="D366" s="149"/>
      <c r="E366" s="149"/>
      <c r="F366" s="150"/>
      <c r="H366" s="106"/>
      <c r="I366" s="110" t="str">
        <f t="shared" si="21"/>
        <v/>
      </c>
      <c r="J366" s="115" t="s">
        <v>3565</v>
      </c>
      <c r="K366" s="117" t="s">
        <v>3566</v>
      </c>
      <c r="L366" s="110" t="s">
        <v>3567</v>
      </c>
      <c r="M366" s="134" t="str">
        <f t="shared" si="22"/>
        <v>ooze</v>
      </c>
      <c r="N366" s="117" t="s">
        <v>3568</v>
      </c>
      <c r="O366" s="110" t="s">
        <v>3569</v>
      </c>
      <c r="P366" s="239" t="s">
        <v>3570</v>
      </c>
    </row>
    <row r="367" spans="1:16" x14ac:dyDescent="0.2">
      <c r="A367" s="154"/>
      <c r="B367" s="154"/>
      <c r="C367" s="154"/>
      <c r="D367" s="149"/>
      <c r="E367" s="149"/>
      <c r="F367" s="150"/>
      <c r="H367" s="106"/>
      <c r="I367" s="110" t="str">
        <f t="shared" si="21"/>
        <v/>
      </c>
      <c r="J367" s="115" t="s">
        <v>3571</v>
      </c>
      <c r="K367" s="117" t="s">
        <v>3572</v>
      </c>
      <c r="L367" s="110" t="s">
        <v>3573</v>
      </c>
      <c r="M367" s="134" t="str">
        <f t="shared" si="22"/>
        <v/>
      </c>
      <c r="N367" s="117" t="s">
        <v>275</v>
      </c>
      <c r="O367" s="110" t="s">
        <v>3574</v>
      </c>
      <c r="P367" s="239" t="s">
        <v>3575</v>
      </c>
    </row>
    <row r="368" spans="1:16" x14ac:dyDescent="0.2">
      <c r="A368" s="154"/>
      <c r="B368" s="154"/>
      <c r="C368" s="154"/>
      <c r="D368" s="149"/>
      <c r="E368" s="149"/>
      <c r="F368" s="150"/>
      <c r="H368" s="106"/>
      <c r="I368" s="110" t="str">
        <f t="shared" si="21"/>
        <v/>
      </c>
      <c r="J368" s="115" t="s">
        <v>3576</v>
      </c>
      <c r="K368" s="116" t="s">
        <v>3577</v>
      </c>
      <c r="L368" s="110" t="s">
        <v>275</v>
      </c>
      <c r="M368" s="134" t="str">
        <f t="shared" si="22"/>
        <v/>
      </c>
      <c r="N368" s="116" t="s">
        <v>275</v>
      </c>
      <c r="O368" s="110" t="s">
        <v>3578</v>
      </c>
      <c r="P368" s="239" t="s">
        <v>3579</v>
      </c>
    </row>
    <row r="369" spans="1:16" x14ac:dyDescent="0.2">
      <c r="A369" s="154"/>
      <c r="B369" s="154"/>
      <c r="C369" s="154"/>
      <c r="D369" s="149"/>
      <c r="E369" s="149"/>
      <c r="F369" s="150"/>
      <c r="H369" s="106"/>
      <c r="I369" s="110" t="str">
        <f t="shared" si="21"/>
        <v/>
      </c>
      <c r="J369" s="115" t="s">
        <v>3580</v>
      </c>
      <c r="K369" s="117" t="s">
        <v>3581</v>
      </c>
      <c r="L369" s="110" t="s">
        <v>3582</v>
      </c>
      <c r="M369" s="134" t="str">
        <f t="shared" si="22"/>
        <v/>
      </c>
      <c r="N369" s="117" t="s">
        <v>275</v>
      </c>
      <c r="O369" s="110" t="s">
        <v>3583</v>
      </c>
      <c r="P369" s="239" t="s">
        <v>3584</v>
      </c>
    </row>
    <row r="370" spans="1:16" x14ac:dyDescent="0.2">
      <c r="A370" s="154"/>
      <c r="B370" s="154"/>
      <c r="C370" s="154"/>
      <c r="D370" s="149"/>
      <c r="E370" s="149"/>
      <c r="F370" s="150"/>
      <c r="H370" s="106"/>
      <c r="I370" s="110" t="str">
        <f t="shared" si="21"/>
        <v/>
      </c>
      <c r="J370" s="115" t="s">
        <v>3585</v>
      </c>
      <c r="K370" s="117" t="s">
        <v>3586</v>
      </c>
      <c r="L370" s="110" t="s">
        <v>3587</v>
      </c>
      <c r="M370" s="134" t="str">
        <f t="shared" si="22"/>
        <v/>
      </c>
      <c r="N370" s="117" t="s">
        <v>275</v>
      </c>
      <c r="O370" s="110" t="s">
        <v>3588</v>
      </c>
      <c r="P370" s="239" t="s">
        <v>3589</v>
      </c>
    </row>
    <row r="371" spans="1:16" x14ac:dyDescent="0.2">
      <c r="A371" s="154"/>
      <c r="B371" s="154"/>
      <c r="C371" s="154"/>
      <c r="D371" s="149"/>
      <c r="E371" s="149"/>
      <c r="F371" s="150"/>
      <c r="H371" s="106"/>
      <c r="I371" s="110" t="str">
        <f t="shared" si="21"/>
        <v>UOX</v>
      </c>
      <c r="J371" s="115" t="s">
        <v>3590</v>
      </c>
      <c r="K371" s="116" t="s">
        <v>3591</v>
      </c>
      <c r="L371" s="116" t="s">
        <v>3592</v>
      </c>
      <c r="M371" s="134" t="str">
        <f t="shared" si="22"/>
        <v/>
      </c>
      <c r="N371" s="116" t="s">
        <v>275</v>
      </c>
      <c r="O371" s="110" t="s">
        <v>3593</v>
      </c>
      <c r="P371" s="239" t="s">
        <v>3594</v>
      </c>
    </row>
    <row r="372" spans="1:16" x14ac:dyDescent="0.2">
      <c r="A372" s="154"/>
      <c r="B372" s="154"/>
      <c r="C372" s="154"/>
      <c r="D372" s="149"/>
      <c r="E372" s="149"/>
      <c r="F372" s="150"/>
      <c r="H372" s="106"/>
      <c r="I372" s="110" t="str">
        <f t="shared" si="21"/>
        <v/>
      </c>
      <c r="J372" s="115" t="s">
        <v>3595</v>
      </c>
      <c r="K372" s="117" t="s">
        <v>3596</v>
      </c>
      <c r="L372" s="110" t="s">
        <v>275</v>
      </c>
      <c r="M372" s="134" t="str">
        <f t="shared" si="22"/>
        <v/>
      </c>
      <c r="N372" s="117" t="s">
        <v>275</v>
      </c>
      <c r="O372" s="110" t="s">
        <v>3597</v>
      </c>
      <c r="P372" s="239" t="s">
        <v>3598</v>
      </c>
    </row>
    <row r="373" spans="1:16" x14ac:dyDescent="0.2">
      <c r="A373" s="154"/>
      <c r="B373" s="154"/>
      <c r="C373" s="154"/>
      <c r="D373" s="149"/>
      <c r="E373" s="149"/>
      <c r="F373" s="150"/>
      <c r="H373" s="106"/>
      <c r="I373" s="110" t="str">
        <f t="shared" si="21"/>
        <v/>
      </c>
      <c r="J373" s="115" t="s">
        <v>3599</v>
      </c>
      <c r="K373" s="117" t="s">
        <v>3600</v>
      </c>
      <c r="L373" s="110" t="s">
        <v>275</v>
      </c>
      <c r="M373" s="134" t="str">
        <f t="shared" si="22"/>
        <v/>
      </c>
      <c r="N373" s="117" t="s">
        <v>275</v>
      </c>
      <c r="O373" s="110" t="s">
        <v>3491</v>
      </c>
      <c r="P373" s="239" t="s">
        <v>3601</v>
      </c>
    </row>
    <row r="374" spans="1:16" x14ac:dyDescent="0.2">
      <c r="A374" s="154"/>
      <c r="B374" s="154"/>
      <c r="C374" s="154"/>
      <c r="D374" s="149"/>
      <c r="E374" s="149"/>
      <c r="F374" s="150"/>
      <c r="H374" s="106"/>
      <c r="I374" s="110" t="str">
        <f t="shared" si="21"/>
        <v/>
      </c>
      <c r="J374" s="115" t="s">
        <v>3602</v>
      </c>
      <c r="K374" s="116" t="s">
        <v>3603</v>
      </c>
      <c r="L374" s="110" t="s">
        <v>275</v>
      </c>
      <c r="M374" s="134" t="str">
        <f t="shared" si="22"/>
        <v/>
      </c>
      <c r="N374" s="116" t="s">
        <v>275</v>
      </c>
      <c r="O374" s="110" t="s">
        <v>3408</v>
      </c>
      <c r="P374" s="239" t="s">
        <v>3604</v>
      </c>
    </row>
    <row r="375" spans="1:16" x14ac:dyDescent="0.2">
      <c r="A375" s="154"/>
      <c r="B375" s="154"/>
      <c r="C375" s="154"/>
      <c r="D375" s="149"/>
      <c r="E375" s="149"/>
      <c r="F375" s="150"/>
      <c r="H375" s="106"/>
      <c r="I375" s="110" t="str">
        <f t="shared" si="21"/>
        <v/>
      </c>
      <c r="J375" s="115" t="s">
        <v>3605</v>
      </c>
      <c r="K375" s="116" t="s">
        <v>3606</v>
      </c>
      <c r="L375" s="110" t="s">
        <v>3607</v>
      </c>
      <c r="M375" s="134" t="str">
        <f t="shared" si="22"/>
        <v>organic_rich_sedimentary_rock</v>
      </c>
      <c r="N375" s="116" t="s">
        <v>3608</v>
      </c>
      <c r="O375" s="110" t="s">
        <v>3609</v>
      </c>
      <c r="P375" s="239" t="s">
        <v>3610</v>
      </c>
    </row>
    <row r="376" spans="1:16" x14ac:dyDescent="0.2">
      <c r="A376" s="154"/>
      <c r="B376" s="154"/>
      <c r="C376" s="154"/>
      <c r="D376" s="149"/>
      <c r="E376" s="149"/>
      <c r="F376" s="150"/>
      <c r="H376" s="106"/>
      <c r="I376" s="110" t="str">
        <f t="shared" si="21"/>
        <v/>
      </c>
      <c r="J376" s="115" t="s">
        <v>3611</v>
      </c>
      <c r="K376" s="117" t="s">
        <v>3612</v>
      </c>
      <c r="L376" s="110" t="s">
        <v>275</v>
      </c>
      <c r="M376" s="134" t="str">
        <f t="shared" si="22"/>
        <v>orthogneiss</v>
      </c>
      <c r="N376" s="117" t="s">
        <v>3613</v>
      </c>
      <c r="O376" s="110" t="s">
        <v>3614</v>
      </c>
      <c r="P376" s="239" t="s">
        <v>3615</v>
      </c>
    </row>
    <row r="377" spans="1:16" x14ac:dyDescent="0.2">
      <c r="A377" s="154"/>
      <c r="B377" s="154"/>
      <c r="C377" s="154"/>
      <c r="D377" s="149"/>
      <c r="E377" s="149"/>
      <c r="F377" s="150"/>
      <c r="H377" s="106"/>
      <c r="I377" s="110" t="str">
        <f t="shared" si="21"/>
        <v/>
      </c>
      <c r="J377" s="115" t="s">
        <v>3616</v>
      </c>
      <c r="K377" s="117" t="s">
        <v>3617</v>
      </c>
      <c r="L377" s="110" t="s">
        <v>275</v>
      </c>
      <c r="M377" s="134" t="str">
        <f t="shared" si="22"/>
        <v>organic_rich_sediment</v>
      </c>
      <c r="N377" s="117" t="s">
        <v>3618</v>
      </c>
      <c r="O377" s="110" t="s">
        <v>3619</v>
      </c>
      <c r="P377" s="239" t="s">
        <v>3620</v>
      </c>
    </row>
    <row r="378" spans="1:16" x14ac:dyDescent="0.2">
      <c r="A378" s="154"/>
      <c r="B378" s="154"/>
      <c r="C378" s="154"/>
      <c r="D378" s="149"/>
      <c r="E378" s="149"/>
      <c r="F378" s="150"/>
      <c r="H378" s="106"/>
      <c r="I378" s="110" t="str">
        <f t="shared" si="21"/>
        <v/>
      </c>
      <c r="J378" s="115" t="s">
        <v>3621</v>
      </c>
      <c r="K378" s="117" t="s">
        <v>3622</v>
      </c>
      <c r="L378" s="117" t="s">
        <v>3623</v>
      </c>
      <c r="M378" s="134" t="str">
        <f t="shared" si="22"/>
        <v/>
      </c>
      <c r="N378" s="117" t="s">
        <v>275</v>
      </c>
      <c r="O378" s="110" t="s">
        <v>3352</v>
      </c>
      <c r="P378" s="239" t="s">
        <v>3624</v>
      </c>
    </row>
    <row r="379" spans="1:16" x14ac:dyDescent="0.2">
      <c r="A379" s="154"/>
      <c r="B379" s="154"/>
      <c r="C379" s="154"/>
      <c r="D379" s="149"/>
      <c r="E379" s="149"/>
      <c r="F379" s="150"/>
      <c r="H379" s="106"/>
      <c r="I379" s="110" t="str">
        <f t="shared" si="21"/>
        <v>ZAP</v>
      </c>
      <c r="J379" s="115" t="s">
        <v>3625</v>
      </c>
      <c r="K379" s="117" t="s">
        <v>3626</v>
      </c>
      <c r="L379" s="117" t="s">
        <v>3627</v>
      </c>
      <c r="M379" s="134" t="str">
        <f t="shared" si="22"/>
        <v/>
      </c>
      <c r="N379" s="117" t="s">
        <v>275</v>
      </c>
      <c r="O379" s="110" t="s">
        <v>3316</v>
      </c>
      <c r="P379" s="239" t="s">
        <v>3628</v>
      </c>
    </row>
    <row r="380" spans="1:16" x14ac:dyDescent="0.2">
      <c r="A380" s="154"/>
      <c r="B380" s="154"/>
      <c r="C380" s="154"/>
      <c r="D380" s="149"/>
      <c r="E380" s="149"/>
      <c r="F380" s="150"/>
      <c r="H380" s="106"/>
      <c r="I380" s="110" t="str">
        <f t="shared" si="21"/>
        <v/>
      </c>
      <c r="J380" s="115" t="s">
        <v>3629</v>
      </c>
      <c r="K380" s="117" t="s">
        <v>3630</v>
      </c>
      <c r="L380" s="110" t="s">
        <v>3631</v>
      </c>
      <c r="M380" s="134" t="str">
        <f t="shared" si="22"/>
        <v>pebble_gravel_size_sediment</v>
      </c>
      <c r="N380" s="117" t="s">
        <v>3632</v>
      </c>
      <c r="O380" s="110" t="s">
        <v>3633</v>
      </c>
      <c r="P380" s="239" t="s">
        <v>3634</v>
      </c>
    </row>
    <row r="381" spans="1:16" x14ac:dyDescent="0.2">
      <c r="A381" s="154"/>
      <c r="B381" s="154"/>
      <c r="C381" s="154"/>
      <c r="D381" s="149"/>
      <c r="E381" s="149"/>
      <c r="F381" s="150"/>
      <c r="H381" s="106"/>
      <c r="I381" s="110" t="str">
        <f t="shared" si="21"/>
        <v/>
      </c>
      <c r="J381" s="115" t="s">
        <v>3635</v>
      </c>
      <c r="K381" s="117" t="s">
        <v>3636</v>
      </c>
      <c r="L381" s="110" t="s">
        <v>275</v>
      </c>
      <c r="M381" s="134" t="str">
        <f t="shared" si="22"/>
        <v>pure_carbonate_sedimentary_rock</v>
      </c>
      <c r="N381" s="117" t="s">
        <v>3637</v>
      </c>
      <c r="O381" s="110" t="s">
        <v>3360</v>
      </c>
      <c r="P381" s="239" t="s">
        <v>3638</v>
      </c>
    </row>
    <row r="382" spans="1:16" x14ac:dyDescent="0.2">
      <c r="A382" s="154"/>
      <c r="B382" s="154"/>
      <c r="C382" s="154"/>
      <c r="D382" s="149"/>
      <c r="E382" s="149"/>
      <c r="F382" s="150"/>
      <c r="H382" s="106"/>
      <c r="I382" s="110" t="str">
        <f t="shared" si="21"/>
        <v/>
      </c>
      <c r="J382" s="115" t="s">
        <v>3639</v>
      </c>
      <c r="K382" s="117" t="s">
        <v>3640</v>
      </c>
      <c r="L382" s="110" t="s">
        <v>275</v>
      </c>
      <c r="M382" s="134" t="str">
        <f t="shared" si="22"/>
        <v/>
      </c>
      <c r="N382" s="117" t="s">
        <v>275</v>
      </c>
      <c r="O382" s="110" t="s">
        <v>3322</v>
      </c>
      <c r="P382" s="239" t="s">
        <v>3641</v>
      </c>
    </row>
    <row r="383" spans="1:16" x14ac:dyDescent="0.2">
      <c r="A383" s="154"/>
      <c r="B383" s="154"/>
      <c r="C383" s="154"/>
      <c r="D383" s="149"/>
      <c r="E383" s="149"/>
      <c r="F383" s="150"/>
      <c r="H383" s="106"/>
      <c r="I383" s="110" t="str">
        <f t="shared" si="21"/>
        <v/>
      </c>
      <c r="J383" s="115" t="s">
        <v>3642</v>
      </c>
      <c r="K383" s="117" t="s">
        <v>3643</v>
      </c>
      <c r="L383" s="110" t="s">
        <v>3644</v>
      </c>
      <c r="M383" s="134" t="str">
        <f t="shared" si="22"/>
        <v/>
      </c>
      <c r="N383" s="117" t="s">
        <v>275</v>
      </c>
      <c r="O383" s="110" t="s">
        <v>3645</v>
      </c>
      <c r="P383" s="239" t="s">
        <v>3646</v>
      </c>
    </row>
    <row r="384" spans="1:16" x14ac:dyDescent="0.2">
      <c r="A384" s="154"/>
      <c r="B384" s="154"/>
      <c r="C384" s="154"/>
      <c r="D384" s="149"/>
      <c r="E384" s="149"/>
      <c r="F384" s="150"/>
      <c r="H384" s="106"/>
      <c r="I384" s="110" t="str">
        <f t="shared" si="21"/>
        <v/>
      </c>
      <c r="J384" s="115" t="s">
        <v>3647</v>
      </c>
      <c r="K384" s="117" t="s">
        <v>3648</v>
      </c>
      <c r="L384" s="110" t="s">
        <v>3649</v>
      </c>
      <c r="M384" s="134" t="str">
        <f t="shared" si="22"/>
        <v>sediment</v>
      </c>
      <c r="N384" s="117" t="s">
        <v>3650</v>
      </c>
      <c r="O384" s="110" t="s">
        <v>3651</v>
      </c>
      <c r="P384" s="239" t="s">
        <v>3652</v>
      </c>
    </row>
    <row r="385" spans="1:16" x14ac:dyDescent="0.2">
      <c r="A385" s="154"/>
      <c r="B385" s="154"/>
      <c r="C385" s="154"/>
      <c r="D385" s="149"/>
      <c r="E385" s="149"/>
      <c r="F385" s="150"/>
      <c r="H385" s="106"/>
      <c r="I385" s="110" t="str">
        <f t="shared" si="21"/>
        <v/>
      </c>
      <c r="J385" s="115" t="s">
        <v>3653</v>
      </c>
      <c r="K385" s="117" t="s">
        <v>3654</v>
      </c>
      <c r="L385" s="110" t="s">
        <v>275</v>
      </c>
      <c r="M385" s="134" t="str">
        <f t="shared" si="22"/>
        <v/>
      </c>
      <c r="N385" s="117" t="s">
        <v>275</v>
      </c>
      <c r="O385" s="110"/>
      <c r="P385" s="239" t="s">
        <v>3655</v>
      </c>
    </row>
    <row r="386" spans="1:16" x14ac:dyDescent="0.2">
      <c r="A386" s="154"/>
      <c r="B386" s="154"/>
      <c r="C386" s="154"/>
      <c r="D386" s="149"/>
      <c r="E386" s="149"/>
      <c r="F386" s="150"/>
      <c r="H386" s="106"/>
      <c r="I386" s="110" t="str">
        <f t="shared" si="21"/>
        <v/>
      </c>
      <c r="J386" s="115" t="s">
        <v>3656</v>
      </c>
      <c r="K386" s="117" t="s">
        <v>3657</v>
      </c>
      <c r="L386" s="110" t="s">
        <v>275</v>
      </c>
      <c r="M386" s="134" t="str">
        <f t="shared" si="22"/>
        <v>pure_carbonate_sediment</v>
      </c>
      <c r="N386" s="117" t="s">
        <v>3658</v>
      </c>
      <c r="O386" s="110" t="s">
        <v>3659</v>
      </c>
      <c r="P386" s="239" t="s">
        <v>3660</v>
      </c>
    </row>
    <row r="387" spans="1:16" x14ac:dyDescent="0.2">
      <c r="A387" s="154"/>
      <c r="B387" s="154"/>
      <c r="C387" s="154"/>
      <c r="D387" s="149"/>
      <c r="E387" s="149"/>
      <c r="F387" s="150"/>
      <c r="H387" s="106"/>
      <c r="I387" s="110" t="str">
        <f t="shared" si="21"/>
        <v/>
      </c>
      <c r="J387" s="115" t="s">
        <v>3661</v>
      </c>
      <c r="K387" s="117" t="s">
        <v>3662</v>
      </c>
      <c r="L387" s="110" t="s">
        <v>275</v>
      </c>
      <c r="M387" s="134" t="str">
        <f t="shared" si="22"/>
        <v/>
      </c>
      <c r="N387" s="117" t="s">
        <v>275</v>
      </c>
      <c r="O387" s="110" t="s">
        <v>3450</v>
      </c>
      <c r="P387" s="239" t="s">
        <v>3663</v>
      </c>
    </row>
    <row r="388" spans="1:16" x14ac:dyDescent="0.2">
      <c r="A388" s="154"/>
      <c r="B388" s="154"/>
      <c r="C388" s="154"/>
      <c r="D388" s="149"/>
      <c r="E388" s="149"/>
      <c r="F388" s="150"/>
      <c r="H388" s="106"/>
      <c r="I388" s="110" t="str">
        <f t="shared" si="21"/>
        <v>UMB</v>
      </c>
      <c r="J388" s="115" t="s">
        <v>3664</v>
      </c>
      <c r="K388" s="117" t="s">
        <v>3665</v>
      </c>
      <c r="L388" s="110" t="s">
        <v>3666</v>
      </c>
      <c r="M388" s="134" t="str">
        <f t="shared" si="22"/>
        <v>komatiitic_rock</v>
      </c>
      <c r="N388" s="117" t="s">
        <v>3667</v>
      </c>
      <c r="O388" s="110" t="s">
        <v>3262</v>
      </c>
      <c r="P388" s="239" t="s">
        <v>3668</v>
      </c>
    </row>
    <row r="389" spans="1:16" x14ac:dyDescent="0.2">
      <c r="A389" s="154"/>
      <c r="B389" s="154"/>
      <c r="C389" s="154"/>
      <c r="D389" s="149"/>
      <c r="E389" s="149"/>
      <c r="F389" s="150"/>
      <c r="H389" s="106"/>
      <c r="I389" s="110" t="str">
        <f t="shared" si="21"/>
        <v/>
      </c>
      <c r="J389" s="115" t="s">
        <v>3669</v>
      </c>
      <c r="K389" s="117" t="s">
        <v>3670</v>
      </c>
      <c r="L389" s="110" t="s">
        <v>275</v>
      </c>
      <c r="M389" s="134" t="str">
        <f t="shared" si="22"/>
        <v>pure_dolomitic_sediment</v>
      </c>
      <c r="N389" s="117" t="s">
        <v>3671</v>
      </c>
      <c r="O389" s="110" t="s">
        <v>3316</v>
      </c>
      <c r="P389" s="239" t="s">
        <v>3672</v>
      </c>
    </row>
    <row r="390" spans="1:16" x14ac:dyDescent="0.2">
      <c r="A390" s="154"/>
      <c r="B390" s="154"/>
      <c r="C390" s="154"/>
      <c r="D390" s="149"/>
      <c r="E390" s="149"/>
      <c r="F390" s="150"/>
      <c r="H390" s="106"/>
      <c r="I390" s="110" t="str">
        <f t="shared" si="21"/>
        <v/>
      </c>
      <c r="J390" s="115" t="s">
        <v>824</v>
      </c>
      <c r="K390" s="117" t="s">
        <v>3673</v>
      </c>
      <c r="L390" s="110" t="s">
        <v>275</v>
      </c>
      <c r="M390" s="134" t="str">
        <f t="shared" si="22"/>
        <v>peat</v>
      </c>
      <c r="N390" s="117" t="s">
        <v>3674</v>
      </c>
      <c r="O390" s="110" t="s">
        <v>3445</v>
      </c>
      <c r="P390" s="239" t="s">
        <v>3675</v>
      </c>
    </row>
    <row r="391" spans="1:16" x14ac:dyDescent="0.2">
      <c r="A391" s="154"/>
      <c r="B391" s="154"/>
      <c r="C391" s="154"/>
      <c r="D391" s="149"/>
      <c r="E391" s="149"/>
      <c r="F391" s="150"/>
      <c r="H391" s="106"/>
      <c r="I391" s="110" t="str">
        <f t="shared" si="21"/>
        <v>PEGM</v>
      </c>
      <c r="J391" s="115" t="s">
        <v>1663</v>
      </c>
      <c r="K391" s="117" t="s">
        <v>2444</v>
      </c>
      <c r="L391" s="110" t="s">
        <v>3676</v>
      </c>
      <c r="M391" s="134" t="str">
        <f t="shared" si="22"/>
        <v>pegmatite</v>
      </c>
      <c r="N391" s="117" t="s">
        <v>3677</v>
      </c>
      <c r="O391" s="110" t="s">
        <v>3678</v>
      </c>
      <c r="P391" s="239" t="s">
        <v>3679</v>
      </c>
    </row>
    <row r="392" spans="1:16" x14ac:dyDescent="0.2">
      <c r="A392" s="154"/>
      <c r="B392" s="154"/>
      <c r="C392" s="154"/>
      <c r="D392" s="149"/>
      <c r="E392" s="149"/>
      <c r="F392" s="150"/>
      <c r="H392" s="106"/>
      <c r="I392" s="110" t="str">
        <f t="shared" si="21"/>
        <v/>
      </c>
      <c r="J392" s="115" t="s">
        <v>3680</v>
      </c>
      <c r="K392" s="117" t="s">
        <v>3681</v>
      </c>
      <c r="L392" s="110" t="s">
        <v>275</v>
      </c>
      <c r="M392" s="134" t="str">
        <f t="shared" si="22"/>
        <v/>
      </c>
      <c r="N392" s="117" t="s">
        <v>275</v>
      </c>
      <c r="O392" s="110" t="s">
        <v>3578</v>
      </c>
      <c r="P392" s="239" t="s">
        <v>3682</v>
      </c>
    </row>
    <row r="393" spans="1:16" x14ac:dyDescent="0.2">
      <c r="A393" s="154"/>
      <c r="B393" s="154"/>
      <c r="C393" s="154"/>
      <c r="D393" s="149"/>
      <c r="E393" s="149"/>
      <c r="F393" s="150"/>
      <c r="H393" s="106"/>
      <c r="I393" s="110" t="str">
        <f t="shared" ref="I393:I456" si="23">IFERROR((INDEX(A:E,MATCH($J393,E:E,0),2)),"")</f>
        <v/>
      </c>
      <c r="J393" s="115" t="s">
        <v>3683</v>
      </c>
      <c r="K393" s="117" t="s">
        <v>3684</v>
      </c>
      <c r="L393" s="110" t="s">
        <v>3685</v>
      </c>
      <c r="M393" s="134" t="str">
        <f t="shared" ref="M393:M456" si="24">IF(N393="","",HYPERLINK(O393,N393))</f>
        <v>phonolitic_basanite</v>
      </c>
      <c r="N393" s="117" t="s">
        <v>3686</v>
      </c>
      <c r="O393" s="110" t="s">
        <v>3687</v>
      </c>
      <c r="P393" s="239" t="s">
        <v>3688</v>
      </c>
    </row>
    <row r="394" spans="1:16" x14ac:dyDescent="0.2">
      <c r="A394" s="154"/>
      <c r="B394" s="154"/>
      <c r="C394" s="154"/>
      <c r="D394" s="149"/>
      <c r="E394" s="149"/>
      <c r="F394" s="150"/>
      <c r="H394" s="106"/>
      <c r="I394" s="110" t="str">
        <f t="shared" si="23"/>
        <v/>
      </c>
      <c r="J394" s="115" t="s">
        <v>3689</v>
      </c>
      <c r="K394" s="117" t="s">
        <v>3690</v>
      </c>
      <c r="L394" s="110" t="s">
        <v>3691</v>
      </c>
      <c r="M394" s="134" t="str">
        <f t="shared" si="24"/>
        <v>phonolitic_foidite</v>
      </c>
      <c r="N394" s="117" t="s">
        <v>3692</v>
      </c>
      <c r="O394" s="110" t="s">
        <v>3578</v>
      </c>
      <c r="P394" s="239" t="s">
        <v>3693</v>
      </c>
    </row>
    <row r="395" spans="1:16" x14ac:dyDescent="0.2">
      <c r="A395" s="154"/>
      <c r="B395" s="154"/>
      <c r="C395" s="154"/>
      <c r="D395" s="149"/>
      <c r="E395" s="149"/>
      <c r="F395" s="150"/>
      <c r="H395" s="106"/>
      <c r="I395" s="110" t="str">
        <f t="shared" si="23"/>
        <v/>
      </c>
      <c r="J395" s="115" t="s">
        <v>3694</v>
      </c>
      <c r="K395" s="117" t="s">
        <v>3695</v>
      </c>
      <c r="L395" s="117" t="s">
        <v>3696</v>
      </c>
      <c r="M395" s="134" t="str">
        <f t="shared" si="24"/>
        <v/>
      </c>
      <c r="N395" s="117" t="s">
        <v>275</v>
      </c>
      <c r="O395" s="110" t="s">
        <v>3697</v>
      </c>
      <c r="P395" s="239" t="s">
        <v>3698</v>
      </c>
    </row>
    <row r="396" spans="1:16" x14ac:dyDescent="0.2">
      <c r="A396" s="154"/>
      <c r="B396" s="154"/>
      <c r="C396" s="154"/>
      <c r="D396" s="149"/>
      <c r="E396" s="149"/>
      <c r="F396" s="150"/>
      <c r="H396" s="106"/>
      <c r="I396" s="110" t="str">
        <f t="shared" si="23"/>
        <v>MXH</v>
      </c>
      <c r="J396" s="115" t="s">
        <v>3699</v>
      </c>
      <c r="K396" s="117" t="s">
        <v>3700</v>
      </c>
      <c r="L396" s="117" t="s">
        <v>3701</v>
      </c>
      <c r="M396" s="134" t="str">
        <f t="shared" si="24"/>
        <v/>
      </c>
      <c r="N396" s="117" t="s">
        <v>275</v>
      </c>
      <c r="O396" s="110" t="s">
        <v>3467</v>
      </c>
      <c r="P396" s="239" t="s">
        <v>3702</v>
      </c>
    </row>
    <row r="397" spans="1:16" x14ac:dyDescent="0.2">
      <c r="A397" s="154"/>
      <c r="B397" s="154"/>
      <c r="C397" s="154"/>
      <c r="D397" s="149"/>
      <c r="E397" s="149"/>
      <c r="F397" s="150"/>
      <c r="H397" s="106"/>
      <c r="I397" s="110" t="str">
        <f t="shared" si="23"/>
        <v/>
      </c>
      <c r="J397" s="115" t="s">
        <v>3703</v>
      </c>
      <c r="K397" s="117" t="s">
        <v>3704</v>
      </c>
      <c r="L397" s="110" t="s">
        <v>3705</v>
      </c>
      <c r="M397" s="134" t="str">
        <f t="shared" si="24"/>
        <v>phonolitoid</v>
      </c>
      <c r="N397" s="117" t="s">
        <v>3706</v>
      </c>
      <c r="O397" s="110" t="s">
        <v>3276</v>
      </c>
      <c r="P397" s="239" t="s">
        <v>3707</v>
      </c>
    </row>
    <row r="398" spans="1:16" x14ac:dyDescent="0.2">
      <c r="A398" s="154"/>
      <c r="B398" s="154"/>
      <c r="C398" s="154"/>
      <c r="D398" s="149"/>
      <c r="E398" s="149"/>
      <c r="F398" s="150"/>
      <c r="H398" s="106"/>
      <c r="I398" s="110" t="str">
        <f t="shared" si="23"/>
        <v/>
      </c>
      <c r="J398" s="115" t="s">
        <v>3708</v>
      </c>
      <c r="K398" s="117" t="s">
        <v>3709</v>
      </c>
      <c r="L398" s="110" t="s">
        <v>3710</v>
      </c>
      <c r="M398" s="134" t="str">
        <f t="shared" si="24"/>
        <v>phyllonite</v>
      </c>
      <c r="N398" s="117" t="s">
        <v>3711</v>
      </c>
      <c r="O398" s="110" t="s">
        <v>3302</v>
      </c>
      <c r="P398" s="239" t="s">
        <v>3712</v>
      </c>
    </row>
    <row r="399" spans="1:16" x14ac:dyDescent="0.2">
      <c r="A399" s="154"/>
      <c r="B399" s="154"/>
      <c r="C399" s="154"/>
      <c r="D399" s="149"/>
      <c r="E399" s="149"/>
      <c r="F399" s="150"/>
      <c r="H399" s="106"/>
      <c r="I399" s="110" t="str">
        <f t="shared" si="23"/>
        <v/>
      </c>
      <c r="J399" s="115" t="s">
        <v>3713</v>
      </c>
      <c r="K399" s="117" t="s">
        <v>3714</v>
      </c>
      <c r="L399" s="110" t="s">
        <v>275</v>
      </c>
      <c r="M399" s="134" t="str">
        <f t="shared" si="24"/>
        <v>phonolilte</v>
      </c>
      <c r="N399" s="117" t="s">
        <v>3715</v>
      </c>
      <c r="O399" s="110" t="s">
        <v>3360</v>
      </c>
      <c r="P399" s="239" t="s">
        <v>3716</v>
      </c>
    </row>
    <row r="400" spans="1:16" x14ac:dyDescent="0.2">
      <c r="A400" s="154"/>
      <c r="B400" s="154"/>
      <c r="C400" s="154"/>
      <c r="D400" s="149"/>
      <c r="E400" s="149"/>
      <c r="F400" s="150"/>
      <c r="H400" s="106"/>
      <c r="I400" s="110" t="str">
        <f t="shared" si="23"/>
        <v>SPP</v>
      </c>
      <c r="J400" s="115" t="s">
        <v>3717</v>
      </c>
      <c r="K400" s="117" t="s">
        <v>2477</v>
      </c>
      <c r="L400" s="110" t="s">
        <v>3718</v>
      </c>
      <c r="M400" s="134" t="str">
        <f t="shared" si="24"/>
        <v>phosphorite</v>
      </c>
      <c r="N400" s="117" t="s">
        <v>3719</v>
      </c>
      <c r="O400" s="110" t="s">
        <v>3312</v>
      </c>
      <c r="P400" s="239" t="s">
        <v>3720</v>
      </c>
    </row>
    <row r="401" spans="1:16" x14ac:dyDescent="0.2">
      <c r="A401" s="154"/>
      <c r="B401" s="154"/>
      <c r="C401" s="154"/>
      <c r="D401" s="149"/>
      <c r="E401" s="149"/>
      <c r="F401" s="150"/>
      <c r="H401" s="106"/>
      <c r="I401" s="110" t="str">
        <f t="shared" si="23"/>
        <v>UXH</v>
      </c>
      <c r="J401" s="115" t="s">
        <v>3721</v>
      </c>
      <c r="K401" s="117" t="s">
        <v>3722</v>
      </c>
      <c r="L401" s="117" t="s">
        <v>3723</v>
      </c>
      <c r="M401" s="134" t="str">
        <f t="shared" si="24"/>
        <v/>
      </c>
      <c r="N401" s="117" t="s">
        <v>275</v>
      </c>
      <c r="O401" s="110" t="s">
        <v>3322</v>
      </c>
      <c r="P401" s="239" t="s">
        <v>3724</v>
      </c>
    </row>
    <row r="402" spans="1:16" x14ac:dyDescent="0.2">
      <c r="A402" s="154"/>
      <c r="B402" s="154"/>
      <c r="C402" s="154"/>
      <c r="D402" s="149"/>
      <c r="E402" s="149"/>
      <c r="F402" s="150"/>
      <c r="H402" s="106"/>
      <c r="I402" s="110" t="str">
        <f t="shared" si="23"/>
        <v/>
      </c>
      <c r="J402" s="115" t="s">
        <v>3725</v>
      </c>
      <c r="K402" s="117" t="s">
        <v>3726</v>
      </c>
      <c r="L402" s="110" t="s">
        <v>275</v>
      </c>
      <c r="M402" s="134" t="str">
        <f t="shared" si="24"/>
        <v/>
      </c>
      <c r="N402" s="117" t="s">
        <v>275</v>
      </c>
      <c r="O402" s="110" t="s">
        <v>3316</v>
      </c>
      <c r="P402" s="239" t="s">
        <v>3727</v>
      </c>
    </row>
    <row r="403" spans="1:16" x14ac:dyDescent="0.2">
      <c r="A403" s="154"/>
      <c r="B403" s="154"/>
      <c r="C403" s="154"/>
      <c r="D403" s="149"/>
      <c r="E403" s="149"/>
      <c r="F403" s="150"/>
      <c r="H403" s="106"/>
      <c r="I403" s="110" t="str">
        <f t="shared" si="23"/>
        <v/>
      </c>
      <c r="J403" s="115" t="s">
        <v>3728</v>
      </c>
      <c r="K403" s="117" t="s">
        <v>3729</v>
      </c>
      <c r="L403" s="110" t="s">
        <v>3730</v>
      </c>
      <c r="M403" s="134" t="str">
        <f t="shared" si="24"/>
        <v>phonolitic_tephrite</v>
      </c>
      <c r="N403" s="117" t="s">
        <v>3731</v>
      </c>
      <c r="O403" s="110" t="s">
        <v>3262</v>
      </c>
      <c r="P403" s="239" t="s">
        <v>3732</v>
      </c>
    </row>
    <row r="404" spans="1:16" x14ac:dyDescent="0.2">
      <c r="A404" s="154"/>
      <c r="B404" s="154"/>
      <c r="C404" s="154"/>
      <c r="D404" s="149"/>
      <c r="E404" s="149"/>
      <c r="F404" s="150"/>
      <c r="H404" s="106"/>
      <c r="I404" s="110" t="str">
        <f t="shared" si="23"/>
        <v>ZPH</v>
      </c>
      <c r="J404" s="115" t="s">
        <v>3733</v>
      </c>
      <c r="K404" s="117" t="s">
        <v>2482</v>
      </c>
      <c r="L404" s="110" t="s">
        <v>275</v>
      </c>
      <c r="M404" s="134" t="str">
        <f t="shared" si="24"/>
        <v>phyllite</v>
      </c>
      <c r="N404" s="117" t="s">
        <v>3734</v>
      </c>
      <c r="O404" s="110" t="s">
        <v>3392</v>
      </c>
      <c r="P404" s="239" t="s">
        <v>3735</v>
      </c>
    </row>
    <row r="405" spans="1:16" x14ac:dyDescent="0.2">
      <c r="A405" s="154"/>
      <c r="B405" s="154"/>
      <c r="C405" s="154"/>
      <c r="D405" s="149"/>
      <c r="E405" s="149"/>
      <c r="F405" s="150"/>
      <c r="H405" s="106"/>
      <c r="I405" s="110" t="str">
        <f t="shared" si="23"/>
        <v/>
      </c>
      <c r="J405" s="115" t="s">
        <v>3736</v>
      </c>
      <c r="K405" s="117" t="s">
        <v>3737</v>
      </c>
      <c r="L405" s="110" t="s">
        <v>3738</v>
      </c>
      <c r="M405" s="134" t="str">
        <f t="shared" si="24"/>
        <v/>
      </c>
      <c r="N405" s="117" t="s">
        <v>275</v>
      </c>
      <c r="O405" s="110" t="s">
        <v>3408</v>
      </c>
      <c r="P405" s="239" t="s">
        <v>3739</v>
      </c>
    </row>
    <row r="406" spans="1:16" x14ac:dyDescent="0.2">
      <c r="A406" s="154"/>
      <c r="B406" s="154"/>
      <c r="C406" s="154"/>
      <c r="D406" s="149"/>
      <c r="E406" s="149"/>
      <c r="F406" s="150"/>
      <c r="H406" s="106"/>
      <c r="I406" s="110" t="str">
        <f t="shared" si="23"/>
        <v/>
      </c>
      <c r="J406" s="115" t="s">
        <v>3740</v>
      </c>
      <c r="K406" s="117" t="s">
        <v>3741</v>
      </c>
      <c r="L406" s="110" t="s">
        <v>275</v>
      </c>
      <c r="M406" s="134" t="str">
        <f t="shared" si="24"/>
        <v>packstone</v>
      </c>
      <c r="N406" s="117" t="s">
        <v>3742</v>
      </c>
      <c r="O406" s="110" t="s">
        <v>3425</v>
      </c>
      <c r="P406" s="239" t="s">
        <v>3743</v>
      </c>
    </row>
    <row r="407" spans="1:16" x14ac:dyDescent="0.2">
      <c r="A407" s="154"/>
      <c r="B407" s="154"/>
      <c r="C407" s="154"/>
      <c r="D407" s="149"/>
      <c r="E407" s="149"/>
      <c r="F407" s="150"/>
      <c r="H407" s="106"/>
      <c r="I407" s="110" t="str">
        <f t="shared" si="23"/>
        <v/>
      </c>
      <c r="J407" s="115" t="s">
        <v>3744</v>
      </c>
      <c r="K407" s="117" t="s">
        <v>3745</v>
      </c>
      <c r="L407" s="110" t="s">
        <v>275</v>
      </c>
      <c r="M407" s="134" t="str">
        <f t="shared" si="24"/>
        <v/>
      </c>
      <c r="N407" s="117" t="s">
        <v>275</v>
      </c>
      <c r="O407" s="110" t="s">
        <v>3504</v>
      </c>
      <c r="P407" s="239" t="s">
        <v>3746</v>
      </c>
    </row>
    <row r="408" spans="1:16" x14ac:dyDescent="0.2">
      <c r="A408" s="154"/>
      <c r="B408" s="154"/>
      <c r="C408" s="154"/>
      <c r="D408" s="149"/>
      <c r="E408" s="149"/>
      <c r="F408" s="150"/>
      <c r="H408" s="106"/>
      <c r="I408" s="110" t="str">
        <f t="shared" si="23"/>
        <v/>
      </c>
      <c r="J408" s="115" t="s">
        <v>3747</v>
      </c>
      <c r="K408" s="117" t="s">
        <v>3748</v>
      </c>
      <c r="L408" s="110" t="s">
        <v>275</v>
      </c>
      <c r="M408" s="134" t="str">
        <f t="shared" si="24"/>
        <v>pure_carbonate_mudstone</v>
      </c>
      <c r="N408" s="117" t="s">
        <v>3749</v>
      </c>
      <c r="O408" s="110" t="s">
        <v>3430</v>
      </c>
      <c r="P408" s="239" t="s">
        <v>3750</v>
      </c>
    </row>
    <row r="409" spans="1:16" x14ac:dyDescent="0.2">
      <c r="A409" s="154"/>
      <c r="B409" s="154"/>
      <c r="C409" s="154"/>
      <c r="D409" s="149"/>
      <c r="E409" s="149"/>
      <c r="F409" s="150"/>
      <c r="H409" s="106"/>
      <c r="I409" s="110" t="str">
        <f t="shared" si="23"/>
        <v/>
      </c>
      <c r="J409" s="115" t="s">
        <v>3751</v>
      </c>
      <c r="K409" s="117" t="s">
        <v>3752</v>
      </c>
      <c r="L409" s="110" t="s">
        <v>275</v>
      </c>
      <c r="M409" s="134" t="str">
        <f t="shared" si="24"/>
        <v>pure_calcareous_carbonate_sediment</v>
      </c>
      <c r="N409" s="117" t="s">
        <v>3753</v>
      </c>
      <c r="O409" s="110" t="s">
        <v>3754</v>
      </c>
      <c r="P409" s="239" t="s">
        <v>3755</v>
      </c>
    </row>
    <row r="410" spans="1:16" x14ac:dyDescent="0.2">
      <c r="A410" s="154"/>
      <c r="B410" s="154"/>
      <c r="C410" s="154"/>
      <c r="D410" s="149"/>
      <c r="E410" s="149"/>
      <c r="F410" s="150"/>
      <c r="H410" s="106"/>
      <c r="I410" s="110" t="str">
        <f t="shared" si="23"/>
        <v/>
      </c>
      <c r="J410" s="115" t="s">
        <v>3756</v>
      </c>
      <c r="K410" s="117" t="s">
        <v>3757</v>
      </c>
      <c r="L410" s="110" t="s">
        <v>3758</v>
      </c>
      <c r="M410" s="134" t="str">
        <f t="shared" si="24"/>
        <v>porphyry</v>
      </c>
      <c r="N410" s="117" t="s">
        <v>3759</v>
      </c>
      <c r="O410" s="110" t="s">
        <v>3754</v>
      </c>
      <c r="P410" s="239" t="s">
        <v>3760</v>
      </c>
    </row>
    <row r="411" spans="1:16" x14ac:dyDescent="0.2">
      <c r="A411" s="154"/>
      <c r="B411" s="154"/>
      <c r="C411" s="154"/>
      <c r="D411" s="149"/>
      <c r="E411" s="149"/>
      <c r="F411" s="150"/>
      <c r="H411" s="106"/>
      <c r="I411" s="110" t="str">
        <f t="shared" si="23"/>
        <v/>
      </c>
      <c r="J411" s="115" t="s">
        <v>3761</v>
      </c>
      <c r="K411" s="117" t="s">
        <v>3762</v>
      </c>
      <c r="L411" s="110" t="s">
        <v>275</v>
      </c>
      <c r="M411" s="134" t="str">
        <f t="shared" si="24"/>
        <v/>
      </c>
      <c r="N411" s="117" t="s">
        <v>275</v>
      </c>
      <c r="O411" s="110" t="s">
        <v>3754</v>
      </c>
      <c r="P411" s="239" t="s">
        <v>3763</v>
      </c>
    </row>
    <row r="412" spans="1:16" x14ac:dyDescent="0.2">
      <c r="A412" s="154"/>
      <c r="B412" s="154"/>
      <c r="C412" s="154"/>
      <c r="D412" s="149"/>
      <c r="E412" s="149"/>
      <c r="F412" s="150"/>
      <c r="H412" s="106"/>
      <c r="I412" s="110" t="str">
        <f t="shared" si="23"/>
        <v/>
      </c>
      <c r="J412" s="115" t="s">
        <v>3764</v>
      </c>
      <c r="K412" s="117" t="s">
        <v>3765</v>
      </c>
      <c r="L412" s="110" t="s">
        <v>275</v>
      </c>
      <c r="M412" s="134" t="str">
        <f t="shared" si="24"/>
        <v>phosphate_rich_sediment</v>
      </c>
      <c r="N412" s="117" t="s">
        <v>3766</v>
      </c>
      <c r="O412" s="110" t="s">
        <v>3435</v>
      </c>
      <c r="P412" s="239" t="s">
        <v>3767</v>
      </c>
    </row>
    <row r="413" spans="1:16" x14ac:dyDescent="0.2">
      <c r="A413" s="154"/>
      <c r="B413" s="154"/>
      <c r="C413" s="154"/>
      <c r="D413" s="149"/>
      <c r="E413" s="149"/>
      <c r="F413" s="150"/>
      <c r="H413" s="106"/>
      <c r="I413" s="110" t="str">
        <f t="shared" si="23"/>
        <v/>
      </c>
      <c r="J413" s="115" t="s">
        <v>3768</v>
      </c>
      <c r="K413" s="117" t="s">
        <v>3769</v>
      </c>
      <c r="L413" s="110" t="s">
        <v>3770</v>
      </c>
      <c r="M413" s="134" t="str">
        <f t="shared" si="24"/>
        <v/>
      </c>
      <c r="N413" s="117" t="s">
        <v>275</v>
      </c>
      <c r="O413" s="110" t="s">
        <v>3754</v>
      </c>
      <c r="P413" s="239" t="s">
        <v>3771</v>
      </c>
    </row>
    <row r="414" spans="1:16" x14ac:dyDescent="0.2">
      <c r="A414" s="154"/>
      <c r="B414" s="154"/>
      <c r="C414" s="154"/>
      <c r="D414" s="149"/>
      <c r="E414" s="149"/>
      <c r="F414" s="150"/>
      <c r="H414" s="106"/>
      <c r="I414" s="110" t="str">
        <f t="shared" si="23"/>
        <v/>
      </c>
      <c r="J414" s="115" t="s">
        <v>3772</v>
      </c>
      <c r="K414" s="117" t="s">
        <v>3773</v>
      </c>
      <c r="L414" s="110" t="s">
        <v>3774</v>
      </c>
      <c r="M414" s="134" t="str">
        <f t="shared" si="24"/>
        <v/>
      </c>
      <c r="N414" s="117" t="s">
        <v>275</v>
      </c>
      <c r="O414" s="110" t="s">
        <v>3445</v>
      </c>
      <c r="P414" s="239" t="s">
        <v>3775</v>
      </c>
    </row>
    <row r="415" spans="1:16" x14ac:dyDescent="0.2">
      <c r="A415" s="154"/>
      <c r="B415" s="154"/>
      <c r="C415" s="154"/>
      <c r="D415" s="149"/>
      <c r="E415" s="149"/>
      <c r="F415" s="150"/>
      <c r="H415" s="106"/>
      <c r="I415" s="110" t="str">
        <f t="shared" si="23"/>
        <v>UPO</v>
      </c>
      <c r="J415" s="115" t="s">
        <v>3776</v>
      </c>
      <c r="K415" s="117" t="s">
        <v>2402</v>
      </c>
      <c r="L415" s="110" t="s">
        <v>3777</v>
      </c>
      <c r="M415" s="134" t="str">
        <f t="shared" si="24"/>
        <v>peridotite</v>
      </c>
      <c r="N415" s="117" t="s">
        <v>3778</v>
      </c>
      <c r="O415" s="110" t="s">
        <v>3779</v>
      </c>
      <c r="P415" s="239" t="s">
        <v>3780</v>
      </c>
    </row>
    <row r="416" spans="1:16" x14ac:dyDescent="0.2">
      <c r="A416" s="154"/>
      <c r="B416" s="154"/>
      <c r="C416" s="154"/>
      <c r="D416" s="149"/>
      <c r="E416" s="149"/>
      <c r="F416" s="150"/>
      <c r="H416" s="106"/>
      <c r="I416" s="110" t="str">
        <f t="shared" si="23"/>
        <v>ZGP</v>
      </c>
      <c r="J416" s="115" t="s">
        <v>3781</v>
      </c>
      <c r="K416" s="117" t="s">
        <v>2438</v>
      </c>
      <c r="L416" s="110" t="s">
        <v>275</v>
      </c>
      <c r="M416" s="134" t="str">
        <f t="shared" si="24"/>
        <v>paragneiss</v>
      </c>
      <c r="N416" s="117" t="s">
        <v>3782</v>
      </c>
      <c r="O416" s="110"/>
      <c r="P416" s="239" t="s">
        <v>3783</v>
      </c>
    </row>
    <row r="417" spans="1:16" x14ac:dyDescent="0.2">
      <c r="A417" s="154"/>
      <c r="B417" s="154"/>
      <c r="C417" s="154"/>
      <c r="D417" s="149"/>
      <c r="E417" s="149"/>
      <c r="F417" s="150"/>
      <c r="H417" s="106"/>
      <c r="I417" s="110" t="str">
        <f t="shared" si="23"/>
        <v>ZSP</v>
      </c>
      <c r="J417" s="115" t="s">
        <v>3784</v>
      </c>
      <c r="K417" s="117" t="s">
        <v>3785</v>
      </c>
      <c r="L417" s="110" t="s">
        <v>3786</v>
      </c>
      <c r="M417" s="134" t="str">
        <f t="shared" si="24"/>
        <v/>
      </c>
      <c r="N417" s="117" t="s">
        <v>275</v>
      </c>
      <c r="O417" s="110" t="s">
        <v>3480</v>
      </c>
      <c r="P417" s="239" t="s">
        <v>3787</v>
      </c>
    </row>
    <row r="418" spans="1:16" x14ac:dyDescent="0.2">
      <c r="A418" s="154"/>
      <c r="B418" s="154"/>
      <c r="C418" s="154"/>
      <c r="D418" s="149"/>
      <c r="E418" s="149"/>
      <c r="F418" s="150"/>
      <c r="H418" s="106"/>
      <c r="I418" s="110" t="str">
        <f t="shared" si="23"/>
        <v/>
      </c>
      <c r="J418" s="115" t="s">
        <v>3788</v>
      </c>
      <c r="K418" s="117" t="s">
        <v>3789</v>
      </c>
      <c r="L418" s="110" t="s">
        <v>275</v>
      </c>
      <c r="M418" s="134" t="str">
        <f t="shared" si="24"/>
        <v/>
      </c>
      <c r="N418" s="117" t="s">
        <v>275</v>
      </c>
      <c r="O418" s="110" t="s">
        <v>3485</v>
      </c>
      <c r="P418" s="239" t="s">
        <v>3790</v>
      </c>
    </row>
    <row r="419" spans="1:16" x14ac:dyDescent="0.2">
      <c r="A419" s="154"/>
      <c r="B419" s="154"/>
      <c r="C419" s="154"/>
      <c r="D419" s="149"/>
      <c r="E419" s="149"/>
      <c r="F419" s="150"/>
      <c r="H419" s="106"/>
      <c r="I419" s="110" t="str">
        <f t="shared" si="23"/>
        <v/>
      </c>
      <c r="J419" s="115" t="s">
        <v>3791</v>
      </c>
      <c r="K419" s="117" t="s">
        <v>3792</v>
      </c>
      <c r="L419" s="110" t="s">
        <v>3793</v>
      </c>
      <c r="M419" s="134" t="str">
        <f t="shared" si="24"/>
        <v/>
      </c>
      <c r="N419" s="117" t="s">
        <v>275</v>
      </c>
      <c r="O419" s="110" t="s">
        <v>3475</v>
      </c>
      <c r="P419" s="239" t="s">
        <v>3794</v>
      </c>
    </row>
    <row r="420" spans="1:16" x14ac:dyDescent="0.2">
      <c r="A420" s="154"/>
      <c r="B420" s="154"/>
      <c r="C420" s="154"/>
      <c r="D420" s="149"/>
      <c r="E420" s="149"/>
      <c r="F420" s="150"/>
      <c r="H420" s="106"/>
      <c r="I420" s="110" t="str">
        <f t="shared" si="23"/>
        <v/>
      </c>
      <c r="J420" s="115" t="s">
        <v>3795</v>
      </c>
      <c r="K420" s="117" t="s">
        <v>3796</v>
      </c>
      <c r="L420" s="110" t="s">
        <v>3797</v>
      </c>
      <c r="M420" s="134" t="str">
        <f t="shared" si="24"/>
        <v/>
      </c>
      <c r="N420" s="117" t="s">
        <v>275</v>
      </c>
      <c r="O420" s="110" t="s">
        <v>3798</v>
      </c>
      <c r="P420" s="239" t="s">
        <v>3799</v>
      </c>
    </row>
    <row r="421" spans="1:16" x14ac:dyDescent="0.2">
      <c r="A421" s="154"/>
      <c r="B421" s="154"/>
      <c r="C421" s="154"/>
      <c r="D421" s="149"/>
      <c r="E421" s="149"/>
      <c r="F421" s="150"/>
      <c r="H421" s="106"/>
      <c r="I421" s="110" t="str">
        <f t="shared" si="23"/>
        <v/>
      </c>
      <c r="J421" s="115" t="s">
        <v>3800</v>
      </c>
      <c r="K421" s="117" t="s">
        <v>3801</v>
      </c>
      <c r="L421" s="110" t="s">
        <v>3802</v>
      </c>
      <c r="M421" s="134" t="str">
        <f t="shared" si="24"/>
        <v/>
      </c>
      <c r="N421" s="117" t="s">
        <v>275</v>
      </c>
      <c r="O421" s="110" t="s">
        <v>3803</v>
      </c>
      <c r="P421" s="239" t="s">
        <v>3804</v>
      </c>
    </row>
    <row r="422" spans="1:16" x14ac:dyDescent="0.2">
      <c r="A422" s="154"/>
      <c r="B422" s="154"/>
      <c r="C422" s="154"/>
      <c r="D422" s="149"/>
      <c r="E422" s="149"/>
      <c r="F422" s="150"/>
      <c r="H422" s="106"/>
      <c r="I422" s="110" t="str">
        <f t="shared" si="23"/>
        <v/>
      </c>
      <c r="J422" s="115" t="s">
        <v>3805</v>
      </c>
      <c r="K422" s="117" t="s">
        <v>3806</v>
      </c>
      <c r="L422" s="110" t="s">
        <v>3807</v>
      </c>
      <c r="M422" s="134" t="str">
        <f t="shared" si="24"/>
        <v/>
      </c>
      <c r="N422" s="117" t="s">
        <v>275</v>
      </c>
      <c r="O422" s="110"/>
      <c r="P422" s="239" t="s">
        <v>3808</v>
      </c>
    </row>
    <row r="423" spans="1:16" x14ac:dyDescent="0.2">
      <c r="A423" s="154"/>
      <c r="B423" s="154"/>
      <c r="C423" s="154"/>
      <c r="D423" s="149"/>
      <c r="E423" s="149"/>
      <c r="F423" s="150"/>
      <c r="H423" s="106"/>
      <c r="I423" s="110" t="str">
        <f t="shared" si="23"/>
        <v/>
      </c>
      <c r="J423" s="115" t="s">
        <v>3809</v>
      </c>
      <c r="K423" s="117" t="s">
        <v>3810</v>
      </c>
      <c r="L423" s="110" t="s">
        <v>3811</v>
      </c>
      <c r="M423" s="134" t="str">
        <f t="shared" si="24"/>
        <v/>
      </c>
      <c r="N423" s="117" t="s">
        <v>275</v>
      </c>
      <c r="O423" s="110" t="s">
        <v>3812</v>
      </c>
      <c r="P423" s="239" t="s">
        <v>3813</v>
      </c>
    </row>
    <row r="424" spans="1:16" x14ac:dyDescent="0.2">
      <c r="A424" s="154"/>
      <c r="B424" s="154"/>
      <c r="C424" s="154"/>
      <c r="D424" s="149"/>
      <c r="E424" s="149"/>
      <c r="F424" s="150"/>
      <c r="H424" s="106"/>
      <c r="I424" s="110" t="str">
        <f t="shared" si="23"/>
        <v/>
      </c>
      <c r="J424" s="115" t="s">
        <v>3814</v>
      </c>
      <c r="K424" s="117" t="s">
        <v>3815</v>
      </c>
      <c r="L424" s="110" t="s">
        <v>3816</v>
      </c>
      <c r="M424" s="134" t="str">
        <f t="shared" si="24"/>
        <v/>
      </c>
      <c r="N424" s="117" t="s">
        <v>275</v>
      </c>
      <c r="O424" s="110"/>
      <c r="P424" s="239" t="s">
        <v>3817</v>
      </c>
    </row>
    <row r="425" spans="1:16" x14ac:dyDescent="0.2">
      <c r="A425" s="154"/>
      <c r="B425" s="154"/>
      <c r="C425" s="154"/>
      <c r="D425" s="149"/>
      <c r="E425" s="149"/>
      <c r="F425" s="150"/>
      <c r="H425" s="106"/>
      <c r="I425" s="110" t="str">
        <f t="shared" si="23"/>
        <v>UXO</v>
      </c>
      <c r="J425" s="115" t="s">
        <v>3818</v>
      </c>
      <c r="K425" s="117" t="s">
        <v>2537</v>
      </c>
      <c r="L425" s="110" t="s">
        <v>275</v>
      </c>
      <c r="M425" s="134" t="str">
        <f t="shared" si="24"/>
        <v>pyroxenite</v>
      </c>
      <c r="N425" s="117" t="s">
        <v>3819</v>
      </c>
      <c r="O425" s="110"/>
      <c r="P425" s="239" t="s">
        <v>3820</v>
      </c>
    </row>
    <row r="426" spans="1:16" x14ac:dyDescent="0.2">
      <c r="A426" s="154"/>
      <c r="B426" s="154"/>
      <c r="C426" s="154"/>
      <c r="D426" s="149"/>
      <c r="E426" s="149"/>
      <c r="F426" s="150"/>
      <c r="H426" s="106"/>
      <c r="I426" s="110" t="str">
        <f t="shared" si="23"/>
        <v/>
      </c>
      <c r="J426" s="115" t="s">
        <v>3821</v>
      </c>
      <c r="K426" s="117" t="s">
        <v>3822</v>
      </c>
      <c r="L426" s="110" t="s">
        <v>3823</v>
      </c>
      <c r="M426" s="134" t="str">
        <f t="shared" si="24"/>
        <v/>
      </c>
      <c r="N426" s="117" t="s">
        <v>275</v>
      </c>
      <c r="O426" s="110" t="s">
        <v>3569</v>
      </c>
      <c r="P426" s="239" t="s">
        <v>3824</v>
      </c>
    </row>
    <row r="427" spans="1:16" x14ac:dyDescent="0.2">
      <c r="A427" s="154"/>
      <c r="B427" s="154"/>
      <c r="C427" s="154"/>
      <c r="D427" s="149"/>
      <c r="E427" s="149"/>
      <c r="F427" s="150"/>
      <c r="H427" s="106"/>
      <c r="I427" s="110" t="str">
        <f t="shared" si="23"/>
        <v/>
      </c>
      <c r="J427" s="115" t="s">
        <v>3825</v>
      </c>
      <c r="K427" s="117" t="s">
        <v>3826</v>
      </c>
      <c r="L427" s="110" t="s">
        <v>3827</v>
      </c>
      <c r="M427" s="134" t="str">
        <f t="shared" si="24"/>
        <v/>
      </c>
      <c r="N427" s="117" t="s">
        <v>275</v>
      </c>
      <c r="O427" s="110" t="s">
        <v>3258</v>
      </c>
      <c r="P427" s="239" t="s">
        <v>3828</v>
      </c>
    </row>
    <row r="428" spans="1:16" x14ac:dyDescent="0.2">
      <c r="A428" s="154"/>
      <c r="B428" s="154"/>
      <c r="C428" s="154"/>
      <c r="D428" s="149"/>
      <c r="E428" s="149"/>
      <c r="F428" s="150"/>
      <c r="H428" s="106"/>
      <c r="I428" s="110" t="str">
        <f t="shared" si="23"/>
        <v>UPX</v>
      </c>
      <c r="J428" s="115" t="s">
        <v>3829</v>
      </c>
      <c r="K428" s="117" t="s">
        <v>3830</v>
      </c>
      <c r="L428" s="110" t="s">
        <v>3831</v>
      </c>
      <c r="M428" s="134" t="str">
        <f t="shared" si="24"/>
        <v/>
      </c>
      <c r="N428" s="117" t="s">
        <v>275</v>
      </c>
      <c r="O428" s="110" t="s">
        <v>3609</v>
      </c>
      <c r="P428" s="239" t="s">
        <v>3832</v>
      </c>
    </row>
    <row r="429" spans="1:16" x14ac:dyDescent="0.2">
      <c r="A429" s="154"/>
      <c r="B429" s="154"/>
      <c r="C429" s="154"/>
      <c r="D429" s="149"/>
      <c r="E429" s="149"/>
      <c r="F429" s="150"/>
      <c r="H429" s="106"/>
      <c r="I429" s="110" t="str">
        <f t="shared" si="23"/>
        <v/>
      </c>
      <c r="J429" s="115" t="s">
        <v>3833</v>
      </c>
      <c r="K429" s="117" t="s">
        <v>3834</v>
      </c>
      <c r="L429" s="110" t="s">
        <v>3835</v>
      </c>
      <c r="M429" s="134" t="str">
        <f t="shared" si="24"/>
        <v>fragmental_igneous_rock</v>
      </c>
      <c r="N429" s="117" t="s">
        <v>3836</v>
      </c>
      <c r="O429" s="110" t="s">
        <v>3614</v>
      </c>
      <c r="P429" s="239" t="s">
        <v>3837</v>
      </c>
    </row>
    <row r="430" spans="1:16" x14ac:dyDescent="0.2">
      <c r="A430" s="154"/>
      <c r="B430" s="154"/>
      <c r="C430" s="154"/>
      <c r="D430" s="149"/>
      <c r="E430" s="149"/>
      <c r="F430" s="150"/>
      <c r="H430" s="106"/>
      <c r="I430" s="110" t="str">
        <f t="shared" si="23"/>
        <v/>
      </c>
      <c r="J430" s="115" t="s">
        <v>3838</v>
      </c>
      <c r="K430" s="117" t="s">
        <v>3839</v>
      </c>
      <c r="L430" s="110" t="s">
        <v>3840</v>
      </c>
      <c r="M430" s="134" t="str">
        <f t="shared" si="24"/>
        <v/>
      </c>
      <c r="N430" s="117" t="s">
        <v>275</v>
      </c>
      <c r="O430" s="110" t="s">
        <v>3578</v>
      </c>
      <c r="P430" s="239" t="s">
        <v>3841</v>
      </c>
    </row>
    <row r="431" spans="1:16" x14ac:dyDescent="0.2">
      <c r="A431" s="154"/>
      <c r="B431" s="154"/>
      <c r="C431" s="154"/>
      <c r="D431" s="149"/>
      <c r="E431" s="149"/>
      <c r="F431" s="150"/>
      <c r="H431" s="106"/>
      <c r="I431" s="110" t="str">
        <f t="shared" si="23"/>
        <v/>
      </c>
      <c r="J431" s="115" t="s">
        <v>3842</v>
      </c>
      <c r="K431" s="117" t="s">
        <v>3843</v>
      </c>
      <c r="L431" s="110" t="s">
        <v>3844</v>
      </c>
      <c r="M431" s="134" t="str">
        <f t="shared" si="24"/>
        <v>pyroclastic_material</v>
      </c>
      <c r="N431" s="117" t="s">
        <v>3845</v>
      </c>
      <c r="O431" s="110" t="s">
        <v>3583</v>
      </c>
      <c r="P431" s="239" t="s">
        <v>3846</v>
      </c>
    </row>
    <row r="432" spans="1:16" x14ac:dyDescent="0.2">
      <c r="A432" s="154"/>
      <c r="B432" s="154"/>
      <c r="C432" s="154"/>
      <c r="D432" s="149"/>
      <c r="E432" s="149"/>
      <c r="F432" s="150"/>
      <c r="H432" s="106"/>
      <c r="I432" s="110" t="str">
        <f t="shared" si="23"/>
        <v/>
      </c>
      <c r="J432" s="115" t="s">
        <v>3847</v>
      </c>
      <c r="K432" s="117" t="s">
        <v>3848</v>
      </c>
      <c r="L432" s="117" t="s">
        <v>3849</v>
      </c>
      <c r="M432" s="134" t="str">
        <f t="shared" si="24"/>
        <v>quartz_alkali_feldspar_syenite</v>
      </c>
      <c r="N432" s="117" t="s">
        <v>3850</v>
      </c>
      <c r="O432" s="110" t="s">
        <v>3408</v>
      </c>
      <c r="P432" s="239" t="s">
        <v>3851</v>
      </c>
    </row>
    <row r="433" spans="1:16" x14ac:dyDescent="0.2">
      <c r="A433" s="154"/>
      <c r="B433" s="154"/>
      <c r="C433" s="154"/>
      <c r="D433" s="149"/>
      <c r="E433" s="149"/>
      <c r="F433" s="150"/>
      <c r="H433" s="106"/>
      <c r="I433" s="110" t="str">
        <f t="shared" si="23"/>
        <v/>
      </c>
      <c r="J433" s="115" t="s">
        <v>3852</v>
      </c>
      <c r="K433" s="117" t="s">
        <v>3853</v>
      </c>
      <c r="L433" s="117" t="s">
        <v>3854</v>
      </c>
      <c r="M433" s="134" t="str">
        <f t="shared" si="24"/>
        <v>quartz_alkali_feldspar_trachyte</v>
      </c>
      <c r="N433" s="117" t="s">
        <v>3855</v>
      </c>
      <c r="O433" s="110" t="s">
        <v>3856</v>
      </c>
      <c r="P433" s="239" t="s">
        <v>3857</v>
      </c>
    </row>
    <row r="434" spans="1:16" x14ac:dyDescent="0.2">
      <c r="A434" s="154"/>
      <c r="B434" s="154"/>
      <c r="C434" s="154"/>
      <c r="D434" s="149"/>
      <c r="E434" s="149"/>
      <c r="F434" s="150"/>
      <c r="H434" s="106"/>
      <c r="I434" s="110" t="str">
        <f t="shared" si="23"/>
        <v/>
      </c>
      <c r="J434" s="115" t="s">
        <v>3858</v>
      </c>
      <c r="K434" s="117" t="s">
        <v>3859</v>
      </c>
      <c r="L434" s="110" t="s">
        <v>3860</v>
      </c>
      <c r="M434" s="134" t="str">
        <f t="shared" si="24"/>
        <v>quartz_diorite</v>
      </c>
      <c r="N434" s="117" t="s">
        <v>3861</v>
      </c>
      <c r="O434" s="110" t="s">
        <v>3645</v>
      </c>
      <c r="P434" s="239" t="s">
        <v>3862</v>
      </c>
    </row>
    <row r="435" spans="1:16" x14ac:dyDescent="0.2">
      <c r="A435" s="154"/>
      <c r="B435" s="154"/>
      <c r="C435" s="154"/>
      <c r="D435" s="149"/>
      <c r="E435" s="149"/>
      <c r="F435" s="150"/>
      <c r="H435" s="106"/>
      <c r="I435" s="110" t="str">
        <f t="shared" si="23"/>
        <v/>
      </c>
      <c r="J435" s="115" t="s">
        <v>3863</v>
      </c>
      <c r="K435" s="117" t="s">
        <v>3864</v>
      </c>
      <c r="L435" s="110" t="s">
        <v>3865</v>
      </c>
      <c r="M435" s="134" t="str">
        <f t="shared" si="24"/>
        <v/>
      </c>
      <c r="N435" s="117" t="s">
        <v>275</v>
      </c>
      <c r="O435" s="110" t="s">
        <v>3866</v>
      </c>
      <c r="P435" s="239" t="s">
        <v>3867</v>
      </c>
    </row>
    <row r="436" spans="1:16" x14ac:dyDescent="0.2">
      <c r="A436" s="154"/>
      <c r="B436" s="154"/>
      <c r="C436" s="154"/>
      <c r="D436" s="149"/>
      <c r="E436" s="149"/>
      <c r="F436" s="150"/>
      <c r="H436" s="106"/>
      <c r="I436" s="110" t="str">
        <f t="shared" si="23"/>
        <v/>
      </c>
      <c r="J436" s="115" t="s">
        <v>3868</v>
      </c>
      <c r="K436" s="117" t="s">
        <v>3869</v>
      </c>
      <c r="L436" s="110" t="s">
        <v>3870</v>
      </c>
      <c r="M436" s="134" t="str">
        <f t="shared" si="24"/>
        <v/>
      </c>
      <c r="N436" s="117" t="s">
        <v>275</v>
      </c>
      <c r="O436" s="110"/>
      <c r="P436" s="239" t="s">
        <v>3871</v>
      </c>
    </row>
    <row r="437" spans="1:16" x14ac:dyDescent="0.2">
      <c r="A437" s="154"/>
      <c r="B437" s="154"/>
      <c r="C437" s="154"/>
      <c r="D437" s="149"/>
      <c r="E437" s="149"/>
      <c r="F437" s="150"/>
      <c r="H437" s="106"/>
      <c r="I437" s="110" t="str">
        <f t="shared" si="23"/>
        <v/>
      </c>
      <c r="J437" s="115" t="s">
        <v>3872</v>
      </c>
      <c r="K437" s="117" t="s">
        <v>3873</v>
      </c>
      <c r="L437" s="110" t="s">
        <v>3874</v>
      </c>
      <c r="M437" s="134" t="str">
        <f t="shared" si="24"/>
        <v>quartz_latite</v>
      </c>
      <c r="N437" s="117" t="s">
        <v>3875</v>
      </c>
      <c r="O437" s="110"/>
      <c r="P437" s="239" t="s">
        <v>3876</v>
      </c>
    </row>
    <row r="438" spans="1:16" x14ac:dyDescent="0.2">
      <c r="A438" s="154"/>
      <c r="B438" s="154"/>
      <c r="C438" s="154"/>
      <c r="D438" s="149"/>
      <c r="E438" s="149"/>
      <c r="F438" s="150"/>
      <c r="H438" s="106"/>
      <c r="I438" s="110" t="str">
        <f t="shared" si="23"/>
        <v/>
      </c>
      <c r="J438" s="115" t="s">
        <v>3877</v>
      </c>
      <c r="K438" s="117" t="s">
        <v>3878</v>
      </c>
      <c r="L438" s="110" t="s">
        <v>3879</v>
      </c>
      <c r="M438" s="134" t="str">
        <f t="shared" si="24"/>
        <v>quartz_monzonite</v>
      </c>
      <c r="N438" s="117" t="s">
        <v>3880</v>
      </c>
      <c r="O438" s="110"/>
      <c r="P438" s="239" t="s">
        <v>3881</v>
      </c>
    </row>
    <row r="439" spans="1:16" x14ac:dyDescent="0.2">
      <c r="A439" s="154"/>
      <c r="B439" s="154"/>
      <c r="C439" s="154"/>
      <c r="D439" s="149"/>
      <c r="E439" s="149"/>
      <c r="F439" s="150"/>
      <c r="H439" s="106"/>
      <c r="I439" s="110" t="str">
        <f t="shared" si="23"/>
        <v/>
      </c>
      <c r="J439" s="115" t="s">
        <v>3882</v>
      </c>
      <c r="K439" s="117" t="s">
        <v>3883</v>
      </c>
      <c r="L439" s="110" t="s">
        <v>3884</v>
      </c>
      <c r="M439" s="134" t="str">
        <f t="shared" si="24"/>
        <v/>
      </c>
      <c r="N439" s="117" t="s">
        <v>275</v>
      </c>
      <c r="O439" s="110"/>
      <c r="P439" s="239" t="s">
        <v>3885</v>
      </c>
    </row>
    <row r="440" spans="1:16" x14ac:dyDescent="0.2">
      <c r="A440" s="154"/>
      <c r="B440" s="154"/>
      <c r="C440" s="154"/>
      <c r="D440" s="149"/>
      <c r="E440" s="149"/>
      <c r="F440" s="150"/>
      <c r="H440" s="106"/>
      <c r="I440" s="110" t="str">
        <f t="shared" si="23"/>
        <v/>
      </c>
      <c r="J440" s="115" t="s">
        <v>3886</v>
      </c>
      <c r="K440" s="117" t="s">
        <v>3887</v>
      </c>
      <c r="L440" s="110" t="s">
        <v>3888</v>
      </c>
      <c r="M440" s="134" t="str">
        <f t="shared" si="24"/>
        <v>quartz_monzodiorite</v>
      </c>
      <c r="N440" s="117" t="s">
        <v>3889</v>
      </c>
      <c r="O440" s="110"/>
      <c r="P440" s="239" t="s">
        <v>3890</v>
      </c>
    </row>
    <row r="441" spans="1:16" x14ac:dyDescent="0.2">
      <c r="A441" s="154"/>
      <c r="B441" s="154"/>
      <c r="C441" s="154"/>
      <c r="D441" s="149"/>
      <c r="E441" s="149"/>
      <c r="F441" s="150"/>
      <c r="H441" s="106"/>
      <c r="I441" s="110" t="str">
        <f t="shared" si="23"/>
        <v/>
      </c>
      <c r="J441" s="115" t="s">
        <v>3891</v>
      </c>
      <c r="K441" s="117" t="s">
        <v>3892</v>
      </c>
      <c r="L441" s="110" t="s">
        <v>3893</v>
      </c>
      <c r="M441" s="134" t="str">
        <f t="shared" si="24"/>
        <v>quartz_rich_igneous_rock</v>
      </c>
      <c r="N441" s="117" t="s">
        <v>3894</v>
      </c>
      <c r="O441" s="110"/>
      <c r="P441" s="239" t="s">
        <v>3895</v>
      </c>
    </row>
    <row r="442" spans="1:16" x14ac:dyDescent="0.2">
      <c r="A442" s="154"/>
      <c r="B442" s="154"/>
      <c r="C442" s="154"/>
      <c r="D442" s="149"/>
      <c r="E442" s="149"/>
      <c r="F442" s="150"/>
      <c r="H442" s="106"/>
      <c r="I442" s="110" t="str">
        <f t="shared" si="23"/>
        <v/>
      </c>
      <c r="J442" s="115" t="s">
        <v>3896</v>
      </c>
      <c r="K442" s="117" t="s">
        <v>3897</v>
      </c>
      <c r="L442" s="110" t="s">
        <v>3898</v>
      </c>
      <c r="M442" s="134" t="str">
        <f t="shared" si="24"/>
        <v/>
      </c>
      <c r="N442" s="117" t="s">
        <v>275</v>
      </c>
      <c r="O442" s="110"/>
      <c r="P442" s="239" t="s">
        <v>3899</v>
      </c>
    </row>
    <row r="443" spans="1:16" x14ac:dyDescent="0.2">
      <c r="A443" s="154"/>
      <c r="B443" s="154"/>
      <c r="C443" s="154"/>
      <c r="D443" s="149"/>
      <c r="E443" s="149"/>
      <c r="F443" s="150"/>
      <c r="H443" s="106"/>
      <c r="I443" s="110" t="str">
        <f t="shared" si="23"/>
        <v/>
      </c>
      <c r="J443" s="115" t="s">
        <v>3900</v>
      </c>
      <c r="K443" s="117" t="s">
        <v>3901</v>
      </c>
      <c r="L443" s="110" t="s">
        <v>3902</v>
      </c>
      <c r="M443" s="134" t="str">
        <f t="shared" si="24"/>
        <v/>
      </c>
      <c r="N443" s="117" t="s">
        <v>275</v>
      </c>
      <c r="O443" s="110"/>
      <c r="P443" s="239" t="s">
        <v>3903</v>
      </c>
    </row>
    <row r="444" spans="1:16" x14ac:dyDescent="0.2">
      <c r="A444" s="154"/>
      <c r="B444" s="154"/>
      <c r="C444" s="154"/>
      <c r="D444" s="149"/>
      <c r="E444" s="149"/>
      <c r="F444" s="150"/>
      <c r="H444" s="106"/>
      <c r="I444" s="110" t="str">
        <f t="shared" si="23"/>
        <v/>
      </c>
      <c r="J444" s="115" t="s">
        <v>3904</v>
      </c>
      <c r="K444" s="117" t="s">
        <v>3905</v>
      </c>
      <c r="L444" s="110" t="s">
        <v>3906</v>
      </c>
      <c r="M444" s="134" t="str">
        <f t="shared" si="24"/>
        <v/>
      </c>
      <c r="N444" s="117" t="s">
        <v>275</v>
      </c>
      <c r="O444" s="110"/>
      <c r="P444" s="239" t="s">
        <v>3907</v>
      </c>
    </row>
    <row r="445" spans="1:16" x14ac:dyDescent="0.2">
      <c r="A445" s="154"/>
      <c r="B445" s="154"/>
      <c r="C445" s="154"/>
      <c r="D445" s="149"/>
      <c r="E445" s="149"/>
      <c r="F445" s="150"/>
      <c r="H445" s="106"/>
      <c r="I445" s="110" t="str">
        <f t="shared" si="23"/>
        <v>ZQZ</v>
      </c>
      <c r="J445" s="115" t="s">
        <v>3908</v>
      </c>
      <c r="K445" s="117" t="s">
        <v>2566</v>
      </c>
      <c r="L445" s="110" t="s">
        <v>275</v>
      </c>
      <c r="M445" s="134" t="str">
        <f t="shared" si="24"/>
        <v>quartzite</v>
      </c>
      <c r="N445" s="117" t="s">
        <v>3909</v>
      </c>
      <c r="O445" s="110"/>
      <c r="P445" s="239" t="s">
        <v>3910</v>
      </c>
    </row>
    <row r="446" spans="1:16" x14ac:dyDescent="0.2">
      <c r="A446" s="154"/>
      <c r="B446" s="154"/>
      <c r="C446" s="154"/>
      <c r="D446" s="149"/>
      <c r="E446" s="149"/>
      <c r="F446" s="150"/>
      <c r="H446" s="106"/>
      <c r="I446" s="110" t="str">
        <f t="shared" si="23"/>
        <v/>
      </c>
      <c r="J446" s="115" t="s">
        <v>3911</v>
      </c>
      <c r="K446" s="117" t="s">
        <v>3912</v>
      </c>
      <c r="L446" s="110" t="s">
        <v>3913</v>
      </c>
      <c r="M446" s="134" t="str">
        <f t="shared" si="24"/>
        <v>quartz_anorthosite</v>
      </c>
      <c r="N446" s="117" t="s">
        <v>3914</v>
      </c>
      <c r="O446" s="110"/>
      <c r="P446" s="239" t="s">
        <v>3915</v>
      </c>
    </row>
    <row r="447" spans="1:16" x14ac:dyDescent="0.2">
      <c r="A447" s="154"/>
      <c r="B447" s="154"/>
      <c r="C447" s="154"/>
      <c r="D447" s="149"/>
      <c r="E447" s="149"/>
      <c r="F447" s="150"/>
      <c r="H447" s="106"/>
      <c r="I447" s="110" t="str">
        <f t="shared" si="23"/>
        <v/>
      </c>
      <c r="J447" s="115" t="s">
        <v>3916</v>
      </c>
      <c r="K447" s="117" t="s">
        <v>3917</v>
      </c>
      <c r="L447" s="110" t="s">
        <v>3918</v>
      </c>
      <c r="M447" s="134" t="str">
        <f t="shared" si="24"/>
        <v/>
      </c>
      <c r="N447" s="117" t="s">
        <v>275</v>
      </c>
      <c r="O447" s="110"/>
      <c r="P447" s="239" t="s">
        <v>3919</v>
      </c>
    </row>
    <row r="448" spans="1:16" x14ac:dyDescent="0.2">
      <c r="A448" s="154"/>
      <c r="B448" s="154"/>
      <c r="C448" s="154"/>
      <c r="D448" s="149"/>
      <c r="E448" s="149"/>
      <c r="F448" s="150"/>
      <c r="H448" s="106"/>
      <c r="I448" s="110" t="str">
        <f t="shared" si="23"/>
        <v/>
      </c>
      <c r="J448" s="104" t="s">
        <v>3920</v>
      </c>
      <c r="K448" s="110" t="s">
        <v>3921</v>
      </c>
      <c r="L448" s="110" t="s">
        <v>3870</v>
      </c>
      <c r="M448" s="134" t="str">
        <f t="shared" si="24"/>
        <v>quartz_gabbro</v>
      </c>
      <c r="N448" s="110" t="s">
        <v>3922</v>
      </c>
      <c r="O448" s="110"/>
      <c r="P448" s="239" t="s">
        <v>3871</v>
      </c>
    </row>
    <row r="449" spans="1:16" x14ac:dyDescent="0.2">
      <c r="A449" s="154"/>
      <c r="B449" s="154"/>
      <c r="C449" s="154"/>
      <c r="D449" s="149"/>
      <c r="E449" s="149"/>
      <c r="F449" s="150"/>
      <c r="H449" s="106"/>
      <c r="I449" s="110" t="str">
        <f t="shared" si="23"/>
        <v/>
      </c>
      <c r="J449" s="104" t="s">
        <v>3923</v>
      </c>
      <c r="K449" s="110" t="s">
        <v>3924</v>
      </c>
      <c r="L449" s="110" t="s">
        <v>3925</v>
      </c>
      <c r="M449" s="134" t="str">
        <f t="shared" si="24"/>
        <v/>
      </c>
      <c r="N449" s="110" t="s">
        <v>275</v>
      </c>
      <c r="O449" s="110"/>
      <c r="P449" s="239" t="s">
        <v>3926</v>
      </c>
    </row>
    <row r="450" spans="1:16" x14ac:dyDescent="0.2">
      <c r="A450" s="154"/>
      <c r="B450" s="154"/>
      <c r="C450" s="154"/>
      <c r="D450" s="149"/>
      <c r="E450" s="149"/>
      <c r="F450" s="150"/>
      <c r="H450" s="106"/>
      <c r="I450" s="110" t="str">
        <f t="shared" si="23"/>
        <v/>
      </c>
      <c r="J450" s="104" t="s">
        <v>3927</v>
      </c>
      <c r="K450" s="110" t="s">
        <v>3928</v>
      </c>
      <c r="L450" s="110" t="s">
        <v>3929</v>
      </c>
      <c r="M450" s="134" t="str">
        <f t="shared" si="24"/>
        <v>quartz_monzogabbro</v>
      </c>
      <c r="N450" s="110" t="s">
        <v>3930</v>
      </c>
      <c r="O450" s="110"/>
      <c r="P450" s="239" t="s">
        <v>3931</v>
      </c>
    </row>
    <row r="451" spans="1:16" x14ac:dyDescent="0.2">
      <c r="A451" s="154"/>
      <c r="B451" s="154"/>
      <c r="C451" s="154"/>
      <c r="D451" s="149"/>
      <c r="E451" s="149"/>
      <c r="F451" s="150"/>
      <c r="H451" s="106"/>
      <c r="I451" s="110" t="str">
        <f t="shared" si="23"/>
        <v/>
      </c>
      <c r="J451" s="104" t="s">
        <v>3932</v>
      </c>
      <c r="K451" s="110" t="s">
        <v>3933</v>
      </c>
      <c r="L451" s="110" t="s">
        <v>3934</v>
      </c>
      <c r="M451" s="134" t="str">
        <f t="shared" si="24"/>
        <v/>
      </c>
      <c r="N451" s="110" t="s">
        <v>275</v>
      </c>
      <c r="O451" s="110"/>
      <c r="P451" s="239" t="s">
        <v>3935</v>
      </c>
    </row>
    <row r="452" spans="1:16" x14ac:dyDescent="0.2">
      <c r="A452" s="154"/>
      <c r="B452" s="154"/>
      <c r="C452" s="154"/>
      <c r="D452" s="149"/>
      <c r="E452" s="149"/>
      <c r="F452" s="150"/>
      <c r="H452" s="106"/>
      <c r="I452" s="110" t="str">
        <f t="shared" si="23"/>
        <v/>
      </c>
      <c r="J452" s="104" t="s">
        <v>3936</v>
      </c>
      <c r="K452" s="110" t="s">
        <v>3937</v>
      </c>
      <c r="L452" s="110" t="s">
        <v>3938</v>
      </c>
      <c r="M452" s="134" t="str">
        <f t="shared" si="24"/>
        <v>quartz_syenite</v>
      </c>
      <c r="N452" s="110" t="s">
        <v>3939</v>
      </c>
      <c r="O452" s="110"/>
      <c r="P452" s="239" t="s">
        <v>3940</v>
      </c>
    </row>
    <row r="453" spans="1:16" x14ac:dyDescent="0.2">
      <c r="A453" s="154"/>
      <c r="B453" s="154"/>
      <c r="C453" s="154"/>
      <c r="D453" s="149"/>
      <c r="E453" s="149"/>
      <c r="F453" s="150"/>
      <c r="H453" s="106"/>
      <c r="I453" s="110" t="str">
        <f t="shared" si="23"/>
        <v/>
      </c>
      <c r="J453" s="104" t="s">
        <v>3941</v>
      </c>
      <c r="K453" s="110" t="s">
        <v>3942</v>
      </c>
      <c r="L453" s="110" t="s">
        <v>3943</v>
      </c>
      <c r="M453" s="134" t="str">
        <f t="shared" si="24"/>
        <v>quartz_trachyte</v>
      </c>
      <c r="N453" s="110" t="s">
        <v>3944</v>
      </c>
      <c r="O453" s="110"/>
      <c r="P453" s="239" t="s">
        <v>3945</v>
      </c>
    </row>
    <row r="454" spans="1:16" x14ac:dyDescent="0.2">
      <c r="A454" s="154"/>
      <c r="B454" s="154"/>
      <c r="C454" s="154"/>
      <c r="D454" s="149"/>
      <c r="E454" s="149"/>
      <c r="F454" s="150"/>
      <c r="H454" s="106"/>
      <c r="I454" s="110" t="str">
        <f t="shared" si="23"/>
        <v>SAW</v>
      </c>
      <c r="J454" s="104" t="s">
        <v>3946</v>
      </c>
      <c r="K454" s="110" t="s">
        <v>3947</v>
      </c>
      <c r="L454" s="110" t="s">
        <v>3948</v>
      </c>
      <c r="M454" s="134" t="str">
        <f t="shared" si="24"/>
        <v/>
      </c>
      <c r="N454" s="110" t="s">
        <v>275</v>
      </c>
      <c r="O454" s="110"/>
      <c r="P454" s="239" t="s">
        <v>3949</v>
      </c>
    </row>
    <row r="455" spans="1:16" x14ac:dyDescent="0.2">
      <c r="A455" s="154"/>
      <c r="B455" s="154"/>
      <c r="C455" s="154"/>
      <c r="D455" s="149"/>
      <c r="E455" s="149"/>
      <c r="F455" s="150"/>
      <c r="H455" s="106"/>
      <c r="I455" s="110" t="str">
        <f t="shared" si="23"/>
        <v/>
      </c>
      <c r="J455" s="104" t="s">
        <v>3950</v>
      </c>
      <c r="K455" s="110" t="s">
        <v>3951</v>
      </c>
      <c r="L455" s="110" t="s">
        <v>275</v>
      </c>
      <c r="M455" s="134" t="str">
        <f t="shared" si="24"/>
        <v/>
      </c>
      <c r="N455" s="110" t="s">
        <v>275</v>
      </c>
      <c r="O455" s="110"/>
      <c r="P455" s="239" t="s">
        <v>3952</v>
      </c>
    </row>
    <row r="456" spans="1:16" x14ac:dyDescent="0.2">
      <c r="A456" s="154"/>
      <c r="B456" s="154"/>
      <c r="C456" s="154"/>
      <c r="D456" s="149"/>
      <c r="E456" s="149"/>
      <c r="F456" s="150"/>
      <c r="H456" s="106"/>
      <c r="I456" s="110" t="str">
        <f t="shared" si="23"/>
        <v>IRT</v>
      </c>
      <c r="J456" s="104" t="s">
        <v>3953</v>
      </c>
      <c r="K456" s="110" t="s">
        <v>3954</v>
      </c>
      <c r="L456" s="110" t="s">
        <v>3955</v>
      </c>
      <c r="M456" s="134" t="str">
        <f t="shared" si="24"/>
        <v/>
      </c>
      <c r="N456" s="110" t="s">
        <v>275</v>
      </c>
      <c r="O456" s="110"/>
      <c r="P456" s="239" t="s">
        <v>3956</v>
      </c>
    </row>
    <row r="457" spans="1:16" x14ac:dyDescent="0.2">
      <c r="A457" s="154"/>
      <c r="B457" s="154"/>
      <c r="C457" s="154"/>
      <c r="D457" s="149"/>
      <c r="E457" s="149"/>
      <c r="F457" s="150"/>
      <c r="H457" s="106"/>
      <c r="I457" s="110" t="str">
        <f t="shared" ref="I457:I520" si="25">IFERROR((INDEX(A:E,MATCH($J457,E:E,0),2)),"")</f>
        <v/>
      </c>
      <c r="J457" s="104" t="s">
        <v>3957</v>
      </c>
      <c r="K457" s="110" t="s">
        <v>3958</v>
      </c>
      <c r="L457" s="110" t="s">
        <v>3959</v>
      </c>
      <c r="M457" s="134" t="str">
        <f t="shared" ref="M457:M520" si="26">IF(N457="","",HYPERLINK(O457,N457))</f>
        <v/>
      </c>
      <c r="N457" s="110" t="s">
        <v>275</v>
      </c>
      <c r="O457" s="110"/>
      <c r="P457" s="239" t="s">
        <v>3960</v>
      </c>
    </row>
    <row r="458" spans="1:16" x14ac:dyDescent="0.2">
      <c r="A458" s="154"/>
      <c r="B458" s="154"/>
      <c r="C458" s="154"/>
      <c r="D458" s="149"/>
      <c r="E458" s="149"/>
      <c r="F458" s="150"/>
      <c r="H458" s="106"/>
      <c r="I458" s="110" t="str">
        <f t="shared" si="25"/>
        <v/>
      </c>
      <c r="J458" s="104" t="s">
        <v>3961</v>
      </c>
      <c r="K458" s="110" t="s">
        <v>3962</v>
      </c>
      <c r="L458" s="110" t="s">
        <v>3963</v>
      </c>
      <c r="M458" s="134" t="str">
        <f t="shared" si="26"/>
        <v/>
      </c>
      <c r="N458" s="110" t="s">
        <v>275</v>
      </c>
      <c r="O458" s="110"/>
      <c r="P458" s="239" t="s">
        <v>3964</v>
      </c>
    </row>
    <row r="459" spans="1:16" x14ac:dyDescent="0.2">
      <c r="A459" s="154"/>
      <c r="B459" s="154"/>
      <c r="C459" s="154"/>
      <c r="D459" s="149"/>
      <c r="E459" s="149"/>
      <c r="F459" s="150"/>
      <c r="H459" s="106"/>
      <c r="I459" s="110" t="str">
        <f t="shared" si="25"/>
        <v>IRV</v>
      </c>
      <c r="J459" s="104" t="s">
        <v>3965</v>
      </c>
      <c r="K459" s="110" t="s">
        <v>2585</v>
      </c>
      <c r="L459" s="110" t="s">
        <v>3966</v>
      </c>
      <c r="M459" s="134" t="str">
        <f t="shared" si="26"/>
        <v/>
      </c>
      <c r="N459" s="110" t="s">
        <v>275</v>
      </c>
      <c r="O459" s="110"/>
      <c r="P459" s="239" t="s">
        <v>3967</v>
      </c>
    </row>
    <row r="460" spans="1:16" x14ac:dyDescent="0.2">
      <c r="A460" s="154"/>
      <c r="B460" s="154"/>
      <c r="C460" s="154"/>
      <c r="D460" s="149"/>
      <c r="E460" s="149"/>
      <c r="F460" s="150"/>
      <c r="H460" s="106"/>
      <c r="I460" s="110" t="str">
        <f t="shared" si="25"/>
        <v>RHLT</v>
      </c>
      <c r="J460" s="104" t="s">
        <v>1660</v>
      </c>
      <c r="K460" s="110" t="s">
        <v>1689</v>
      </c>
      <c r="L460" s="110" t="s">
        <v>3968</v>
      </c>
      <c r="M460" s="134" t="str">
        <f t="shared" si="26"/>
        <v>rhyolite</v>
      </c>
      <c r="N460" s="110" t="s">
        <v>3969</v>
      </c>
      <c r="O460" s="110"/>
      <c r="P460" s="239" t="s">
        <v>3970</v>
      </c>
    </row>
    <row r="461" spans="1:16" x14ac:dyDescent="0.2">
      <c r="A461" s="154"/>
      <c r="B461" s="154"/>
      <c r="C461" s="154"/>
      <c r="D461" s="149"/>
      <c r="E461" s="149"/>
      <c r="F461" s="150"/>
      <c r="H461" s="106"/>
      <c r="I461" s="110" t="str">
        <f t="shared" si="25"/>
        <v/>
      </c>
      <c r="J461" s="104" t="s">
        <v>3971</v>
      </c>
      <c r="K461" s="110" t="s">
        <v>3972</v>
      </c>
      <c r="L461" s="110" t="s">
        <v>3973</v>
      </c>
      <c r="M461" s="134" t="str">
        <f t="shared" si="26"/>
        <v>rhyolitoid</v>
      </c>
      <c r="N461" s="110" t="s">
        <v>3974</v>
      </c>
      <c r="O461" s="110"/>
      <c r="P461" s="239" t="s">
        <v>3975</v>
      </c>
    </row>
    <row r="462" spans="1:16" x14ac:dyDescent="0.2">
      <c r="A462" s="154"/>
      <c r="B462" s="154"/>
      <c r="C462" s="154"/>
      <c r="D462" s="149"/>
      <c r="E462" s="149"/>
      <c r="F462" s="150"/>
      <c r="H462" s="106"/>
      <c r="I462" s="110" t="str">
        <f t="shared" si="25"/>
        <v/>
      </c>
      <c r="J462" s="104" t="s">
        <v>3976</v>
      </c>
      <c r="K462" s="110" t="s">
        <v>3977</v>
      </c>
      <c r="L462" s="110" t="s">
        <v>3978</v>
      </c>
      <c r="M462" s="134" t="str">
        <f t="shared" si="26"/>
        <v/>
      </c>
      <c r="N462" s="110" t="s">
        <v>275</v>
      </c>
      <c r="O462" s="110"/>
      <c r="P462" s="239" t="s">
        <v>3979</v>
      </c>
    </row>
    <row r="463" spans="1:16" x14ac:dyDescent="0.2">
      <c r="A463" s="154"/>
      <c r="B463" s="154"/>
      <c r="C463" s="154"/>
      <c r="D463" s="149"/>
      <c r="E463" s="149"/>
      <c r="F463" s="150"/>
      <c r="H463" s="106"/>
      <c r="I463" s="110" t="str">
        <f t="shared" si="25"/>
        <v/>
      </c>
      <c r="J463" s="104" t="s">
        <v>116</v>
      </c>
      <c r="K463" s="110" t="s">
        <v>3980</v>
      </c>
      <c r="L463" s="110" t="s">
        <v>3981</v>
      </c>
      <c r="M463" s="134" t="str">
        <f t="shared" si="26"/>
        <v>rock</v>
      </c>
      <c r="N463" s="110" t="s">
        <v>3982</v>
      </c>
      <c r="O463" s="110"/>
      <c r="P463" s="239" t="s">
        <v>3983</v>
      </c>
    </row>
    <row r="464" spans="1:16" x14ac:dyDescent="0.2">
      <c r="A464" s="154"/>
      <c r="B464" s="154"/>
      <c r="C464" s="154"/>
      <c r="D464" s="149"/>
      <c r="E464" s="149"/>
      <c r="F464" s="150"/>
      <c r="H464" s="106"/>
      <c r="I464" s="110" t="str">
        <f t="shared" si="25"/>
        <v/>
      </c>
      <c r="J464" s="104" t="s">
        <v>3984</v>
      </c>
      <c r="K464" s="110" t="s">
        <v>3985</v>
      </c>
      <c r="L464" s="110" t="s">
        <v>275</v>
      </c>
      <c r="M464" s="134" t="str">
        <f t="shared" si="26"/>
        <v/>
      </c>
      <c r="N464" s="110" t="s">
        <v>275</v>
      </c>
      <c r="O464" s="110"/>
      <c r="P464" s="239" t="s">
        <v>3986</v>
      </c>
    </row>
    <row r="465" spans="1:16" x14ac:dyDescent="0.2">
      <c r="A465" s="154"/>
      <c r="B465" s="154"/>
      <c r="C465" s="154"/>
      <c r="D465" s="149"/>
      <c r="E465" s="149"/>
      <c r="F465" s="150"/>
      <c r="H465" s="106"/>
      <c r="I465" s="110" t="str">
        <f t="shared" si="25"/>
        <v/>
      </c>
      <c r="J465" s="104" t="s">
        <v>3987</v>
      </c>
      <c r="K465" s="110" t="s">
        <v>3988</v>
      </c>
      <c r="L465" s="110" t="s">
        <v>275</v>
      </c>
      <c r="M465" s="134" t="str">
        <f t="shared" si="26"/>
        <v/>
      </c>
      <c r="N465" s="110" t="s">
        <v>275</v>
      </c>
      <c r="O465" s="110"/>
      <c r="P465" s="239" t="s">
        <v>3989</v>
      </c>
    </row>
    <row r="466" spans="1:16" x14ac:dyDescent="0.2">
      <c r="A466" s="154"/>
      <c r="B466" s="154"/>
      <c r="C466" s="154"/>
      <c r="D466" s="149"/>
      <c r="E466" s="149"/>
      <c r="F466" s="150"/>
      <c r="H466" s="106"/>
      <c r="I466" s="110" t="str">
        <f t="shared" si="25"/>
        <v/>
      </c>
      <c r="J466" s="104" t="s">
        <v>3990</v>
      </c>
      <c r="K466" s="110" t="s">
        <v>3991</v>
      </c>
      <c r="L466" s="110" t="s">
        <v>275</v>
      </c>
      <c r="M466" s="134" t="str">
        <f t="shared" si="26"/>
        <v/>
      </c>
      <c r="N466" s="110" t="s">
        <v>275</v>
      </c>
      <c r="O466" s="110"/>
      <c r="P466" s="239" t="s">
        <v>3992</v>
      </c>
    </row>
    <row r="467" spans="1:16" x14ac:dyDescent="0.2">
      <c r="A467" s="154"/>
      <c r="B467" s="154"/>
      <c r="C467" s="154"/>
      <c r="D467" s="149"/>
      <c r="E467" s="149"/>
      <c r="F467" s="150"/>
      <c r="H467" s="106"/>
      <c r="I467" s="110" t="str">
        <f t="shared" si="25"/>
        <v>FRT</v>
      </c>
      <c r="J467" s="104" t="s">
        <v>3993</v>
      </c>
      <c r="K467" s="110" t="s">
        <v>3994</v>
      </c>
      <c r="L467" s="110" t="s">
        <v>3995</v>
      </c>
      <c r="M467" s="134" t="str">
        <f t="shared" si="26"/>
        <v/>
      </c>
      <c r="N467" s="110" t="s">
        <v>275</v>
      </c>
      <c r="O467" s="110"/>
      <c r="P467" s="239" t="s">
        <v>3996</v>
      </c>
    </row>
    <row r="468" spans="1:16" x14ac:dyDescent="0.2">
      <c r="A468" s="154"/>
      <c r="B468" s="154"/>
      <c r="C468" s="154"/>
      <c r="D468" s="149"/>
      <c r="E468" s="149"/>
      <c r="F468" s="150"/>
      <c r="H468" s="106"/>
      <c r="I468" s="110" t="str">
        <f t="shared" si="25"/>
        <v>TRS</v>
      </c>
      <c r="J468" s="104" t="s">
        <v>913</v>
      </c>
      <c r="K468" s="110" t="s">
        <v>3997</v>
      </c>
      <c r="L468" s="110" t="s">
        <v>3998</v>
      </c>
      <c r="M468" s="134" t="str">
        <f t="shared" si="26"/>
        <v>sand</v>
      </c>
      <c r="N468" s="110" t="s">
        <v>1784</v>
      </c>
      <c r="O468" s="110"/>
      <c r="P468" s="239" t="s">
        <v>3999</v>
      </c>
    </row>
    <row r="469" spans="1:16" x14ac:dyDescent="0.2">
      <c r="A469" s="154"/>
      <c r="B469" s="154"/>
      <c r="C469" s="154"/>
      <c r="D469" s="149"/>
      <c r="E469" s="149"/>
      <c r="F469" s="150"/>
      <c r="H469" s="106"/>
      <c r="I469" s="110" t="str">
        <f t="shared" si="25"/>
        <v>ZSC</v>
      </c>
      <c r="J469" s="104" t="s">
        <v>4000</v>
      </c>
      <c r="K469" s="110" t="s">
        <v>2658</v>
      </c>
      <c r="L469" s="110" t="s">
        <v>4001</v>
      </c>
      <c r="M469" s="134" t="str">
        <f t="shared" si="26"/>
        <v>schist</v>
      </c>
      <c r="N469" s="110" t="s">
        <v>4002</v>
      </c>
      <c r="O469" s="110"/>
      <c r="P469" s="239" t="s">
        <v>4003</v>
      </c>
    </row>
    <row r="470" spans="1:16" x14ac:dyDescent="0.2">
      <c r="A470" s="154"/>
      <c r="B470" s="154"/>
      <c r="C470" s="154"/>
      <c r="D470" s="149"/>
      <c r="E470" s="149"/>
      <c r="F470" s="150"/>
      <c r="H470" s="106"/>
      <c r="I470" s="110" t="str">
        <f t="shared" si="25"/>
        <v/>
      </c>
      <c r="J470" s="104" t="s">
        <v>4004</v>
      </c>
      <c r="K470" s="110" t="s">
        <v>4005</v>
      </c>
      <c r="L470" s="110" t="s">
        <v>4006</v>
      </c>
      <c r="M470" s="134" t="str">
        <f t="shared" si="26"/>
        <v/>
      </c>
      <c r="N470" s="110" t="s">
        <v>275</v>
      </c>
      <c r="O470" s="110"/>
      <c r="P470" s="239" t="s">
        <v>4007</v>
      </c>
    </row>
    <row r="471" spans="1:16" x14ac:dyDescent="0.2">
      <c r="A471" s="154"/>
      <c r="B471" s="154"/>
      <c r="C471" s="154"/>
      <c r="D471" s="149"/>
      <c r="E471" s="149"/>
      <c r="F471" s="150"/>
      <c r="H471" s="106"/>
      <c r="I471" s="110" t="str">
        <f t="shared" si="25"/>
        <v/>
      </c>
      <c r="J471" s="104" t="s">
        <v>4008</v>
      </c>
      <c r="K471" s="110" t="s">
        <v>4009</v>
      </c>
      <c r="L471" s="110" t="s">
        <v>4010</v>
      </c>
      <c r="M471" s="134" t="str">
        <f t="shared" si="26"/>
        <v/>
      </c>
      <c r="N471" s="110" t="s">
        <v>275</v>
      </c>
      <c r="O471" s="110"/>
      <c r="P471" s="239" t="s">
        <v>4011</v>
      </c>
    </row>
    <row r="472" spans="1:16" x14ac:dyDescent="0.2">
      <c r="A472" s="154"/>
      <c r="B472" s="154"/>
      <c r="C472" s="154"/>
      <c r="D472" s="149"/>
      <c r="E472" s="149"/>
      <c r="F472" s="150"/>
      <c r="H472" s="106"/>
      <c r="I472" s="110" t="str">
        <f t="shared" si="25"/>
        <v/>
      </c>
      <c r="J472" s="104" t="s">
        <v>4012</v>
      </c>
      <c r="K472" s="110" t="s">
        <v>4013</v>
      </c>
      <c r="L472" s="110" t="s">
        <v>4014</v>
      </c>
      <c r="M472" s="134" t="str">
        <f t="shared" si="26"/>
        <v/>
      </c>
      <c r="N472" s="110" t="s">
        <v>275</v>
      </c>
      <c r="O472" s="110"/>
      <c r="P472" s="239" t="s">
        <v>4015</v>
      </c>
    </row>
    <row r="473" spans="1:16" x14ac:dyDescent="0.2">
      <c r="A473" s="154"/>
      <c r="B473" s="154"/>
      <c r="C473" s="154"/>
      <c r="D473" s="149"/>
      <c r="E473" s="149"/>
      <c r="F473" s="150"/>
      <c r="H473" s="106"/>
      <c r="I473" s="110" t="str">
        <f t="shared" si="25"/>
        <v/>
      </c>
      <c r="J473" s="104" t="s">
        <v>4016</v>
      </c>
      <c r="K473" s="110" t="s">
        <v>4017</v>
      </c>
      <c r="L473" s="110" t="s">
        <v>275</v>
      </c>
      <c r="M473" s="134" t="str">
        <f t="shared" si="26"/>
        <v/>
      </c>
      <c r="N473" s="110" t="s">
        <v>275</v>
      </c>
      <c r="O473" s="110"/>
      <c r="P473" s="239" t="s">
        <v>4018</v>
      </c>
    </row>
    <row r="474" spans="1:16" x14ac:dyDescent="0.2">
      <c r="A474" s="154"/>
      <c r="B474" s="154"/>
      <c r="C474" s="154"/>
      <c r="D474" s="149"/>
      <c r="E474" s="149"/>
      <c r="F474" s="150"/>
      <c r="H474" s="106"/>
      <c r="I474" s="110" t="str">
        <f t="shared" si="25"/>
        <v>LPC</v>
      </c>
      <c r="J474" s="104" t="s">
        <v>4019</v>
      </c>
      <c r="K474" s="110" t="s">
        <v>4020</v>
      </c>
      <c r="L474" s="110" t="s">
        <v>4021</v>
      </c>
      <c r="M474" s="134" t="str">
        <f t="shared" si="26"/>
        <v/>
      </c>
      <c r="N474" s="110" t="s">
        <v>275</v>
      </c>
      <c r="O474" s="110"/>
      <c r="P474" s="239" t="s">
        <v>4022</v>
      </c>
    </row>
    <row r="475" spans="1:16" x14ac:dyDescent="0.2">
      <c r="A475" s="154"/>
      <c r="B475" s="154"/>
      <c r="C475" s="154"/>
      <c r="D475" s="149"/>
      <c r="E475" s="149"/>
      <c r="F475" s="150"/>
      <c r="H475" s="106"/>
      <c r="I475" s="110" t="str">
        <f t="shared" si="25"/>
        <v/>
      </c>
      <c r="J475" s="104" t="s">
        <v>4023</v>
      </c>
      <c r="K475" s="110" t="s">
        <v>4024</v>
      </c>
      <c r="L475" s="110" t="s">
        <v>4025</v>
      </c>
      <c r="M475" s="134" t="str">
        <f t="shared" si="26"/>
        <v/>
      </c>
      <c r="N475" s="110" t="s">
        <v>275</v>
      </c>
      <c r="O475" s="110"/>
      <c r="P475" s="239" t="s">
        <v>4026</v>
      </c>
    </row>
    <row r="476" spans="1:16" x14ac:dyDescent="0.2">
      <c r="A476" s="154"/>
      <c r="B476" s="154"/>
      <c r="C476" s="154"/>
      <c r="D476" s="149"/>
      <c r="E476" s="149"/>
      <c r="F476" s="150"/>
      <c r="H476" s="106"/>
      <c r="I476" s="110" t="str">
        <f t="shared" si="25"/>
        <v/>
      </c>
      <c r="J476" s="104" t="s">
        <v>4027</v>
      </c>
      <c r="K476" s="110" t="s">
        <v>4028</v>
      </c>
      <c r="L476" s="110" t="s">
        <v>4029</v>
      </c>
      <c r="M476" s="134" t="str">
        <f t="shared" si="26"/>
        <v/>
      </c>
      <c r="N476" s="110" t="s">
        <v>275</v>
      </c>
      <c r="O476" s="110"/>
      <c r="P476" s="239" t="s">
        <v>4030</v>
      </c>
    </row>
    <row r="477" spans="1:16" x14ac:dyDescent="0.2">
      <c r="A477" s="154"/>
      <c r="B477" s="154"/>
      <c r="C477" s="154"/>
      <c r="D477" s="149"/>
      <c r="E477" s="149"/>
      <c r="F477" s="150"/>
      <c r="H477" s="106"/>
      <c r="I477" s="110" t="str">
        <f t="shared" si="25"/>
        <v/>
      </c>
      <c r="J477" s="104" t="s">
        <v>4031</v>
      </c>
      <c r="K477" s="110" t="s">
        <v>4032</v>
      </c>
      <c r="L477" s="110" t="s">
        <v>4033</v>
      </c>
      <c r="M477" s="134" t="str">
        <f t="shared" si="26"/>
        <v/>
      </c>
      <c r="N477" s="110" t="s">
        <v>275</v>
      </c>
      <c r="O477" s="110"/>
      <c r="P477" s="239" t="s">
        <v>4034</v>
      </c>
    </row>
    <row r="478" spans="1:16" x14ac:dyDescent="0.2">
      <c r="A478" s="154"/>
      <c r="B478" s="154"/>
      <c r="C478" s="154"/>
      <c r="D478" s="149"/>
      <c r="E478" s="149"/>
      <c r="F478" s="150"/>
      <c r="H478" s="106"/>
      <c r="I478" s="110" t="str">
        <f t="shared" si="25"/>
        <v>OSO</v>
      </c>
      <c r="J478" s="104" t="s">
        <v>4035</v>
      </c>
      <c r="K478" s="110" t="s">
        <v>2621</v>
      </c>
      <c r="L478" s="110" t="s">
        <v>4036</v>
      </c>
      <c r="M478" s="134" t="str">
        <f t="shared" si="26"/>
        <v>sandstone</v>
      </c>
      <c r="N478" s="110" t="s">
        <v>4037</v>
      </c>
      <c r="O478" s="110"/>
      <c r="P478" s="239" t="s">
        <v>4038</v>
      </c>
    </row>
    <row r="479" spans="1:16" x14ac:dyDescent="0.2">
      <c r="A479" s="154"/>
      <c r="B479" s="154"/>
      <c r="C479" s="154"/>
      <c r="D479" s="149"/>
      <c r="E479" s="149"/>
      <c r="F479" s="150"/>
      <c r="H479" s="106"/>
      <c r="I479" s="110" t="str">
        <f t="shared" si="25"/>
        <v/>
      </c>
      <c r="J479" s="104" t="s">
        <v>4039</v>
      </c>
      <c r="K479" s="110" t="s">
        <v>4040</v>
      </c>
      <c r="L479" s="110" t="s">
        <v>4041</v>
      </c>
      <c r="M479" s="134" t="str">
        <f t="shared" si="26"/>
        <v>sedimentary_rock</v>
      </c>
      <c r="N479" s="110" t="s">
        <v>4042</v>
      </c>
      <c r="O479" s="110"/>
      <c r="P479" s="239" t="s">
        <v>4043</v>
      </c>
    </row>
    <row r="480" spans="1:16" x14ac:dyDescent="0.2">
      <c r="A480" s="154"/>
      <c r="B480" s="154"/>
      <c r="C480" s="154"/>
      <c r="D480" s="149"/>
      <c r="E480" s="149"/>
      <c r="F480" s="150"/>
      <c r="H480" s="106"/>
      <c r="I480" s="110" t="str">
        <f t="shared" si="25"/>
        <v>ZSE</v>
      </c>
      <c r="J480" s="104" t="s">
        <v>4044</v>
      </c>
      <c r="K480" s="110" t="s">
        <v>2665</v>
      </c>
      <c r="L480" s="110" t="s">
        <v>4045</v>
      </c>
      <c r="M480" s="134" t="str">
        <f t="shared" si="26"/>
        <v>serpentinite</v>
      </c>
      <c r="N480" s="110" t="s">
        <v>4046</v>
      </c>
      <c r="O480" s="110"/>
      <c r="P480" s="239" t="s">
        <v>4047</v>
      </c>
    </row>
    <row r="481" spans="1:16" x14ac:dyDescent="0.2">
      <c r="A481" s="154"/>
      <c r="B481" s="154"/>
      <c r="C481" s="154"/>
      <c r="D481" s="149"/>
      <c r="E481" s="149"/>
      <c r="F481" s="150"/>
      <c r="H481" s="106"/>
      <c r="I481" s="110" t="str">
        <f t="shared" si="25"/>
        <v/>
      </c>
      <c r="J481" s="104" t="s">
        <v>4048</v>
      </c>
      <c r="K481" s="110" t="s">
        <v>4049</v>
      </c>
      <c r="L481" s="110" t="s">
        <v>4050</v>
      </c>
      <c r="M481" s="134" t="str">
        <f t="shared" si="26"/>
        <v/>
      </c>
      <c r="N481" s="110" t="s">
        <v>275</v>
      </c>
      <c r="O481" s="110"/>
      <c r="P481" s="239" t="s">
        <v>4051</v>
      </c>
    </row>
    <row r="482" spans="1:16" x14ac:dyDescent="0.2">
      <c r="A482" s="154"/>
      <c r="B482" s="154"/>
      <c r="C482" s="154"/>
      <c r="D482" s="149"/>
      <c r="E482" s="149"/>
      <c r="F482" s="150"/>
      <c r="H482" s="106"/>
      <c r="I482" s="110" t="str">
        <f t="shared" si="25"/>
        <v>SSH</v>
      </c>
      <c r="J482" s="104" t="s">
        <v>4052</v>
      </c>
      <c r="K482" s="110" t="s">
        <v>2672</v>
      </c>
      <c r="L482" s="110" t="s">
        <v>4053</v>
      </c>
      <c r="M482" s="134" t="str">
        <f t="shared" si="26"/>
        <v>shale</v>
      </c>
      <c r="N482" s="110" t="s">
        <v>4054</v>
      </c>
      <c r="O482" s="110"/>
      <c r="P482" s="239" t="s">
        <v>4055</v>
      </c>
    </row>
    <row r="483" spans="1:16" x14ac:dyDescent="0.2">
      <c r="A483" s="154"/>
      <c r="B483" s="154"/>
      <c r="C483" s="154"/>
      <c r="D483" s="149"/>
      <c r="E483" s="149"/>
      <c r="F483" s="150"/>
      <c r="H483" s="106"/>
      <c r="I483" s="110" t="str">
        <f t="shared" si="25"/>
        <v/>
      </c>
      <c r="J483" s="104" t="s">
        <v>4056</v>
      </c>
      <c r="K483" s="110" t="s">
        <v>4057</v>
      </c>
      <c r="L483" s="110" t="s">
        <v>4058</v>
      </c>
      <c r="M483" s="134" t="str">
        <f t="shared" si="26"/>
        <v/>
      </c>
      <c r="N483" s="110" t="s">
        <v>275</v>
      </c>
      <c r="O483" s="110"/>
      <c r="P483" s="239" t="s">
        <v>4059</v>
      </c>
    </row>
    <row r="484" spans="1:16" x14ac:dyDescent="0.2">
      <c r="A484" s="154"/>
      <c r="B484" s="154"/>
      <c r="C484" s="154"/>
      <c r="D484" s="149"/>
      <c r="E484" s="149"/>
      <c r="F484" s="150"/>
      <c r="H484" s="106"/>
      <c r="I484" s="110" t="str">
        <f t="shared" si="25"/>
        <v/>
      </c>
      <c r="J484" s="104" t="s">
        <v>4060</v>
      </c>
      <c r="K484" s="110" t="s">
        <v>4061</v>
      </c>
      <c r="L484" s="110" t="s">
        <v>275</v>
      </c>
      <c r="M484" s="134" t="str">
        <f t="shared" si="26"/>
        <v/>
      </c>
      <c r="N484" s="110" t="s">
        <v>275</v>
      </c>
      <c r="O484" s="110"/>
      <c r="P484" s="239" t="s">
        <v>4062</v>
      </c>
    </row>
    <row r="485" spans="1:16" x14ac:dyDescent="0.2">
      <c r="A485" s="154"/>
      <c r="B485" s="154"/>
      <c r="C485" s="154"/>
      <c r="D485" s="149"/>
      <c r="E485" s="149"/>
      <c r="F485" s="150"/>
      <c r="H485" s="106"/>
      <c r="I485" s="110" t="str">
        <f t="shared" si="25"/>
        <v>CSC</v>
      </c>
      <c r="J485" s="104" t="s">
        <v>4063</v>
      </c>
      <c r="K485" s="110" t="s">
        <v>2679</v>
      </c>
      <c r="L485" s="110" t="s">
        <v>275</v>
      </c>
      <c r="M485" s="134" t="str">
        <f t="shared" si="26"/>
        <v/>
      </c>
      <c r="N485" s="110" t="s">
        <v>275</v>
      </c>
      <c r="O485" s="110"/>
      <c r="P485" s="239" t="s">
        <v>4064</v>
      </c>
    </row>
    <row r="486" spans="1:16" x14ac:dyDescent="0.2">
      <c r="A486" s="154"/>
      <c r="B486" s="154"/>
      <c r="C486" s="154"/>
      <c r="D486" s="149"/>
      <c r="E486" s="149"/>
      <c r="F486" s="150"/>
      <c r="H486" s="106"/>
      <c r="I486" s="110" t="str">
        <f t="shared" si="25"/>
        <v/>
      </c>
      <c r="J486" s="104" t="s">
        <v>4065</v>
      </c>
      <c r="K486" s="110" t="s">
        <v>4066</v>
      </c>
      <c r="L486" s="110" t="s">
        <v>4067</v>
      </c>
      <c r="M486" s="134" t="str">
        <f t="shared" si="26"/>
        <v>non_clastic_siliceous_sedimentary_rock</v>
      </c>
      <c r="N486" s="110" t="s">
        <v>4068</v>
      </c>
      <c r="O486" s="110"/>
      <c r="P486" s="239" t="s">
        <v>4069</v>
      </c>
    </row>
    <row r="487" spans="1:16" x14ac:dyDescent="0.2">
      <c r="A487" s="154"/>
      <c r="B487" s="154"/>
      <c r="C487" s="154"/>
      <c r="D487" s="149"/>
      <c r="E487" s="149"/>
      <c r="F487" s="150"/>
      <c r="H487" s="106"/>
      <c r="I487" s="110" t="str">
        <f t="shared" si="25"/>
        <v>TRL</v>
      </c>
      <c r="J487" s="104" t="s">
        <v>149</v>
      </c>
      <c r="K487" s="110" t="s">
        <v>4070</v>
      </c>
      <c r="L487" s="110" t="s">
        <v>4071</v>
      </c>
      <c r="M487" s="134" t="str">
        <f t="shared" si="26"/>
        <v>silt</v>
      </c>
      <c r="N487" s="110" t="s">
        <v>1789</v>
      </c>
      <c r="O487" s="110"/>
      <c r="P487" s="239" t="s">
        <v>4072</v>
      </c>
    </row>
    <row r="488" spans="1:16" x14ac:dyDescent="0.2">
      <c r="A488" s="154"/>
      <c r="B488" s="154"/>
      <c r="C488" s="154"/>
      <c r="D488" s="149"/>
      <c r="E488" s="149"/>
      <c r="F488" s="150"/>
      <c r="H488" s="106"/>
      <c r="I488" s="110" t="str">
        <f t="shared" si="25"/>
        <v/>
      </c>
      <c r="J488" s="104" t="s">
        <v>4073</v>
      </c>
      <c r="K488" s="110" t="s">
        <v>4074</v>
      </c>
      <c r="L488" s="110" t="s">
        <v>275</v>
      </c>
      <c r="M488" s="134" t="str">
        <f t="shared" si="26"/>
        <v/>
      </c>
      <c r="N488" s="110" t="s">
        <v>275</v>
      </c>
      <c r="O488" s="110"/>
      <c r="P488" s="239" t="s">
        <v>4075</v>
      </c>
    </row>
    <row r="489" spans="1:16" x14ac:dyDescent="0.2">
      <c r="A489" s="154"/>
      <c r="B489" s="154"/>
      <c r="C489" s="154"/>
      <c r="D489" s="149"/>
      <c r="E489" s="149"/>
      <c r="F489" s="150"/>
      <c r="H489" s="106"/>
      <c r="I489" s="110" t="str">
        <f t="shared" si="25"/>
        <v>ZSK</v>
      </c>
      <c r="J489" s="104" t="s">
        <v>4076</v>
      </c>
      <c r="K489" s="110" t="s">
        <v>2693</v>
      </c>
      <c r="L489" s="110" t="s">
        <v>4077</v>
      </c>
      <c r="M489" s="134" t="str">
        <f t="shared" si="26"/>
        <v>skarn</v>
      </c>
      <c r="N489" s="110" t="s">
        <v>4078</v>
      </c>
      <c r="O489" s="110"/>
      <c r="P489" s="239" t="s">
        <v>4079</v>
      </c>
    </row>
    <row r="490" spans="1:16" x14ac:dyDescent="0.2">
      <c r="A490" s="154"/>
      <c r="B490" s="154"/>
      <c r="C490" s="154"/>
      <c r="D490" s="149"/>
      <c r="E490" s="149"/>
      <c r="F490" s="150"/>
      <c r="H490" s="106"/>
      <c r="I490" s="110" t="str">
        <f t="shared" si="25"/>
        <v/>
      </c>
      <c r="J490" s="104" t="s">
        <v>4080</v>
      </c>
      <c r="K490" s="110" t="s">
        <v>4081</v>
      </c>
      <c r="L490" s="110" t="s">
        <v>4082</v>
      </c>
      <c r="M490" s="134" t="str">
        <f t="shared" si="26"/>
        <v/>
      </c>
      <c r="N490" s="110" t="s">
        <v>275</v>
      </c>
      <c r="O490" s="110"/>
      <c r="P490" s="239" t="s">
        <v>4083</v>
      </c>
    </row>
    <row r="491" spans="1:16" x14ac:dyDescent="0.2">
      <c r="A491" s="154"/>
      <c r="B491" s="154"/>
      <c r="C491" s="154"/>
      <c r="D491" s="149"/>
      <c r="E491" s="149"/>
      <c r="F491" s="150"/>
      <c r="H491" s="106"/>
      <c r="I491" s="110" t="str">
        <f t="shared" si="25"/>
        <v>ZSL</v>
      </c>
      <c r="J491" s="104" t="s">
        <v>4084</v>
      </c>
      <c r="K491" s="110" t="s">
        <v>2698</v>
      </c>
      <c r="L491" s="110" t="s">
        <v>275</v>
      </c>
      <c r="M491" s="134" t="str">
        <f t="shared" si="26"/>
        <v>slate</v>
      </c>
      <c r="N491" s="110" t="s">
        <v>4085</v>
      </c>
      <c r="O491" s="110"/>
      <c r="P491" s="239" t="s">
        <v>4086</v>
      </c>
    </row>
    <row r="492" spans="1:16" x14ac:dyDescent="0.2">
      <c r="A492" s="154"/>
      <c r="B492" s="154"/>
      <c r="C492" s="154"/>
      <c r="D492" s="149"/>
      <c r="E492" s="149"/>
      <c r="F492" s="150"/>
      <c r="H492" s="106"/>
      <c r="I492" s="110" t="str">
        <f t="shared" si="25"/>
        <v/>
      </c>
      <c r="J492" s="104" t="s">
        <v>4087</v>
      </c>
      <c r="K492" s="110" t="s">
        <v>4088</v>
      </c>
      <c r="L492" s="110" t="s">
        <v>4089</v>
      </c>
      <c r="M492" s="134" t="str">
        <f t="shared" si="26"/>
        <v/>
      </c>
      <c r="N492" s="110" t="s">
        <v>275</v>
      </c>
      <c r="O492" s="110"/>
      <c r="P492" s="239" t="s">
        <v>4090</v>
      </c>
    </row>
    <row r="493" spans="1:16" x14ac:dyDescent="0.2">
      <c r="A493" s="154"/>
      <c r="B493" s="154"/>
      <c r="C493" s="154"/>
      <c r="D493" s="149"/>
      <c r="E493" s="149"/>
      <c r="F493" s="150"/>
      <c r="H493" s="106"/>
      <c r="I493" s="110" t="str">
        <f t="shared" si="25"/>
        <v/>
      </c>
      <c r="J493" s="104" t="s">
        <v>4091</v>
      </c>
      <c r="K493" s="110" t="s">
        <v>4092</v>
      </c>
      <c r="L493" s="110" t="s">
        <v>4093</v>
      </c>
      <c r="M493" s="134" t="str">
        <f t="shared" si="26"/>
        <v>silicate_mud</v>
      </c>
      <c r="N493" s="110" t="s">
        <v>4094</v>
      </c>
      <c r="O493" s="110"/>
      <c r="P493" s="239" t="s">
        <v>4095</v>
      </c>
    </row>
    <row r="494" spans="1:16" x14ac:dyDescent="0.2">
      <c r="A494" s="154"/>
      <c r="B494" s="154"/>
      <c r="C494" s="154"/>
      <c r="D494" s="149"/>
      <c r="E494" s="149"/>
      <c r="F494" s="150"/>
      <c r="H494" s="106"/>
      <c r="I494" s="110" t="str">
        <f t="shared" si="25"/>
        <v/>
      </c>
      <c r="J494" s="104" t="s">
        <v>4096</v>
      </c>
      <c r="K494" s="110" t="s">
        <v>4097</v>
      </c>
      <c r="L494" s="110" t="s">
        <v>275</v>
      </c>
      <c r="M494" s="134" t="str">
        <f t="shared" si="26"/>
        <v>silicate_mudstone</v>
      </c>
      <c r="N494" s="110" t="s">
        <v>4098</v>
      </c>
      <c r="O494" s="110"/>
      <c r="P494" s="239" t="s">
        <v>4099</v>
      </c>
    </row>
    <row r="495" spans="1:16" x14ac:dyDescent="0.2">
      <c r="A495" s="154"/>
      <c r="B495" s="154"/>
      <c r="C495" s="154"/>
      <c r="D495" s="149"/>
      <c r="E495" s="149"/>
      <c r="F495" s="150"/>
      <c r="H495" s="106"/>
      <c r="I495" s="110" t="str">
        <f t="shared" si="25"/>
        <v/>
      </c>
      <c r="J495" s="104" t="s">
        <v>4100</v>
      </c>
      <c r="K495" s="110" t="s">
        <v>4101</v>
      </c>
      <c r="L495" s="110" t="s">
        <v>275</v>
      </c>
      <c r="M495" s="134" t="str">
        <f t="shared" si="26"/>
        <v>non_clastic_siliceous_sediment</v>
      </c>
      <c r="N495" s="110" t="s">
        <v>4102</v>
      </c>
      <c r="O495" s="110"/>
      <c r="P495" s="239" t="s">
        <v>4103</v>
      </c>
    </row>
    <row r="496" spans="1:16" x14ac:dyDescent="0.2">
      <c r="A496" s="154"/>
      <c r="B496" s="154"/>
      <c r="C496" s="154"/>
      <c r="D496" s="149"/>
      <c r="E496" s="149"/>
      <c r="F496" s="150"/>
      <c r="H496" s="106"/>
      <c r="I496" s="110" t="str">
        <f t="shared" si="25"/>
        <v>SST</v>
      </c>
      <c r="J496" s="104" t="s">
        <v>1664</v>
      </c>
      <c r="K496" s="110" t="s">
        <v>2686</v>
      </c>
      <c r="L496" s="110" t="s">
        <v>4104</v>
      </c>
      <c r="M496" s="134" t="str">
        <f t="shared" si="26"/>
        <v>siltstone</v>
      </c>
      <c r="N496" s="110" t="s">
        <v>4105</v>
      </c>
      <c r="O496" s="110"/>
      <c r="P496" s="239" t="s">
        <v>4106</v>
      </c>
    </row>
    <row r="497" spans="1:16" x14ac:dyDescent="0.2">
      <c r="A497" s="154"/>
      <c r="B497" s="154"/>
      <c r="C497" s="154"/>
      <c r="D497" s="149"/>
      <c r="E497" s="149"/>
      <c r="F497" s="150"/>
      <c r="H497" s="106"/>
      <c r="I497" s="110" t="str">
        <f t="shared" si="25"/>
        <v/>
      </c>
      <c r="J497" s="104" t="s">
        <v>4107</v>
      </c>
      <c r="K497" s="110" t="s">
        <v>4108</v>
      </c>
      <c r="L497" s="110" t="s">
        <v>275</v>
      </c>
      <c r="M497" s="134" t="str">
        <f t="shared" si="26"/>
        <v/>
      </c>
      <c r="N497" s="110" t="s">
        <v>275</v>
      </c>
      <c r="O497" s="110"/>
      <c r="P497" s="239" t="s">
        <v>4109</v>
      </c>
    </row>
    <row r="498" spans="1:16" x14ac:dyDescent="0.2">
      <c r="A498" s="154"/>
      <c r="B498" s="154"/>
      <c r="C498" s="154"/>
      <c r="D498" s="149"/>
      <c r="E498" s="149"/>
      <c r="F498" s="150"/>
      <c r="H498" s="106"/>
      <c r="I498" s="110" t="str">
        <f t="shared" si="25"/>
        <v/>
      </c>
      <c r="J498" s="104" t="s">
        <v>162</v>
      </c>
      <c r="K498" s="110" t="s">
        <v>4110</v>
      </c>
      <c r="L498" s="110" t="s">
        <v>275</v>
      </c>
      <c r="M498" s="134" t="str">
        <f t="shared" si="26"/>
        <v/>
      </c>
      <c r="N498" s="110" t="s">
        <v>275</v>
      </c>
      <c r="O498" s="110"/>
      <c r="P498" s="239" t="s">
        <v>4111</v>
      </c>
    </row>
    <row r="499" spans="1:16" x14ac:dyDescent="0.2">
      <c r="A499" s="154"/>
      <c r="B499" s="154"/>
      <c r="C499" s="154"/>
      <c r="D499" s="149"/>
      <c r="E499" s="149"/>
      <c r="F499" s="150"/>
      <c r="H499" s="106"/>
      <c r="I499" s="110" t="str">
        <f t="shared" si="25"/>
        <v/>
      </c>
      <c r="J499" s="104" t="s">
        <v>4112</v>
      </c>
      <c r="K499" s="110" t="s">
        <v>4113</v>
      </c>
      <c r="L499" s="110" t="s">
        <v>4114</v>
      </c>
      <c r="M499" s="134" t="str">
        <f t="shared" si="26"/>
        <v/>
      </c>
      <c r="N499" s="110" t="s">
        <v>275</v>
      </c>
      <c r="O499" s="110"/>
      <c r="P499" s="239" t="s">
        <v>4115</v>
      </c>
    </row>
    <row r="500" spans="1:16" x14ac:dyDescent="0.2">
      <c r="A500" s="154"/>
      <c r="B500" s="154"/>
      <c r="C500" s="154"/>
      <c r="D500" s="149"/>
      <c r="E500" s="149"/>
      <c r="F500" s="150"/>
      <c r="H500" s="106"/>
      <c r="I500" s="110" t="str">
        <f t="shared" si="25"/>
        <v/>
      </c>
      <c r="J500" s="104" t="s">
        <v>4116</v>
      </c>
      <c r="K500" s="110" t="s">
        <v>4117</v>
      </c>
      <c r="L500" s="110" t="s">
        <v>4118</v>
      </c>
      <c r="M500" s="134" t="str">
        <f t="shared" si="26"/>
        <v/>
      </c>
      <c r="N500" s="110" t="s">
        <v>275</v>
      </c>
      <c r="O500" s="110"/>
      <c r="P500" s="239" t="s">
        <v>4119</v>
      </c>
    </row>
    <row r="501" spans="1:16" x14ac:dyDescent="0.2">
      <c r="A501" s="154"/>
      <c r="B501" s="154"/>
      <c r="C501" s="154"/>
      <c r="D501" s="149"/>
      <c r="E501" s="149"/>
      <c r="F501" s="150"/>
      <c r="H501" s="106"/>
      <c r="I501" s="110" t="str">
        <f t="shared" si="25"/>
        <v/>
      </c>
      <c r="J501" s="104" t="s">
        <v>4120</v>
      </c>
      <c r="K501" s="110" t="s">
        <v>4121</v>
      </c>
      <c r="L501" s="110" t="s">
        <v>4122</v>
      </c>
      <c r="M501" s="134" t="str">
        <f t="shared" si="26"/>
        <v/>
      </c>
      <c r="N501" s="110" t="s">
        <v>275</v>
      </c>
      <c r="O501" s="110"/>
      <c r="P501" s="239" t="s">
        <v>4123</v>
      </c>
    </row>
    <row r="502" spans="1:16" x14ac:dyDescent="0.2">
      <c r="A502" s="154"/>
      <c r="B502" s="154"/>
      <c r="C502" s="154"/>
      <c r="D502" s="149"/>
      <c r="E502" s="149"/>
      <c r="F502" s="150"/>
      <c r="H502" s="106"/>
      <c r="I502" s="110" t="str">
        <f t="shared" si="25"/>
        <v/>
      </c>
      <c r="J502" s="104" t="s">
        <v>4124</v>
      </c>
      <c r="K502" s="110" t="s">
        <v>4125</v>
      </c>
      <c r="L502" s="110" t="s">
        <v>275</v>
      </c>
      <c r="M502" s="134" t="str">
        <f t="shared" si="26"/>
        <v>spilite</v>
      </c>
      <c r="N502" s="110" t="s">
        <v>4126</v>
      </c>
      <c r="O502" s="110"/>
      <c r="P502" s="239" t="s">
        <v>4127</v>
      </c>
    </row>
    <row r="503" spans="1:16" x14ac:dyDescent="0.2">
      <c r="A503" s="154"/>
      <c r="B503" s="154"/>
      <c r="C503" s="154"/>
      <c r="D503" s="149"/>
      <c r="E503" s="149"/>
      <c r="F503" s="150"/>
      <c r="H503" s="106"/>
      <c r="I503" s="110" t="str">
        <f t="shared" si="25"/>
        <v/>
      </c>
      <c r="J503" s="104" t="s">
        <v>4128</v>
      </c>
      <c r="K503" s="110" t="s">
        <v>4129</v>
      </c>
      <c r="L503" s="110" t="s">
        <v>4130</v>
      </c>
      <c r="M503" s="134" t="str">
        <f t="shared" si="26"/>
        <v>organic_bearing_mudstone</v>
      </c>
      <c r="N503" s="110" t="s">
        <v>4131</v>
      </c>
      <c r="O503" s="110"/>
      <c r="P503" s="239" t="s">
        <v>4132</v>
      </c>
    </row>
    <row r="504" spans="1:16" x14ac:dyDescent="0.2">
      <c r="A504" s="154"/>
      <c r="B504" s="154"/>
      <c r="C504" s="154"/>
      <c r="D504" s="149"/>
      <c r="E504" s="149"/>
      <c r="F504" s="150"/>
      <c r="H504" s="106"/>
      <c r="I504" s="110" t="str">
        <f t="shared" si="25"/>
        <v/>
      </c>
      <c r="J504" s="104" t="s">
        <v>4133</v>
      </c>
      <c r="K504" s="110" t="s">
        <v>4134</v>
      </c>
      <c r="L504" s="110" t="s">
        <v>275</v>
      </c>
      <c r="M504" s="134" t="str">
        <f t="shared" si="26"/>
        <v>sapropel</v>
      </c>
      <c r="N504" s="110" t="s">
        <v>4135</v>
      </c>
      <c r="O504" s="110"/>
      <c r="P504" s="239" t="s">
        <v>4136</v>
      </c>
    </row>
    <row r="505" spans="1:16" x14ac:dyDescent="0.2">
      <c r="A505" s="154"/>
      <c r="B505" s="154"/>
      <c r="C505" s="154"/>
      <c r="D505" s="149"/>
      <c r="E505" s="149"/>
      <c r="F505" s="150"/>
      <c r="H505" s="106"/>
      <c r="I505" s="110" t="str">
        <f t="shared" si="25"/>
        <v>LSL</v>
      </c>
      <c r="J505" s="104" t="s">
        <v>4137</v>
      </c>
      <c r="K505" s="110" t="s">
        <v>4138</v>
      </c>
      <c r="L505" s="110" t="s">
        <v>4139</v>
      </c>
      <c r="M505" s="134" t="str">
        <f t="shared" si="26"/>
        <v/>
      </c>
      <c r="N505" s="110" t="s">
        <v>275</v>
      </c>
      <c r="O505" s="110"/>
      <c r="P505" s="239" t="s">
        <v>4140</v>
      </c>
    </row>
    <row r="506" spans="1:16" x14ac:dyDescent="0.2">
      <c r="A506" s="154"/>
      <c r="B506" s="154"/>
      <c r="C506" s="154"/>
      <c r="D506" s="149"/>
      <c r="E506" s="149"/>
      <c r="F506" s="150"/>
      <c r="H506" s="106"/>
      <c r="I506" s="110" t="str">
        <f t="shared" si="25"/>
        <v/>
      </c>
      <c r="J506" s="104" t="s">
        <v>4141</v>
      </c>
      <c r="K506" s="110" t="s">
        <v>4142</v>
      </c>
      <c r="L506" s="110" t="s">
        <v>4143</v>
      </c>
      <c r="M506" s="134" t="str">
        <f t="shared" si="26"/>
        <v>crystalline_carbonate</v>
      </c>
      <c r="N506" s="110" t="s">
        <v>4144</v>
      </c>
      <c r="O506" s="110"/>
      <c r="P506" s="239" t="s">
        <v>4145</v>
      </c>
    </row>
    <row r="507" spans="1:16" x14ac:dyDescent="0.2">
      <c r="A507" s="154"/>
      <c r="B507" s="154"/>
      <c r="C507" s="154"/>
      <c r="D507" s="149"/>
      <c r="E507" s="149"/>
      <c r="F507" s="150"/>
      <c r="H507" s="106"/>
      <c r="I507" s="110" t="str">
        <f t="shared" si="25"/>
        <v/>
      </c>
      <c r="J507" s="104" t="s">
        <v>4146</v>
      </c>
      <c r="K507" s="110" t="s">
        <v>4147</v>
      </c>
      <c r="L507" s="110" t="s">
        <v>4148</v>
      </c>
      <c r="M507" s="134" t="str">
        <f t="shared" si="26"/>
        <v/>
      </c>
      <c r="N507" s="110" t="s">
        <v>275</v>
      </c>
      <c r="O507" s="110"/>
      <c r="P507" s="239" t="s">
        <v>4149</v>
      </c>
    </row>
    <row r="508" spans="1:16" x14ac:dyDescent="0.2">
      <c r="A508" s="154"/>
      <c r="B508" s="154"/>
      <c r="C508" s="154"/>
      <c r="D508" s="149"/>
      <c r="E508" s="149"/>
      <c r="F508" s="150"/>
      <c r="H508" s="106"/>
      <c r="I508" s="110" t="str">
        <f t="shared" si="25"/>
        <v/>
      </c>
      <c r="J508" s="104" t="s">
        <v>4150</v>
      </c>
      <c r="K508" s="110" t="s">
        <v>4151</v>
      </c>
      <c r="L508" s="110" t="s">
        <v>4152</v>
      </c>
      <c r="M508" s="134" t="str">
        <f t="shared" si="26"/>
        <v/>
      </c>
      <c r="N508" s="110" t="s">
        <v>275</v>
      </c>
      <c r="O508" s="110"/>
      <c r="P508" s="239" t="s">
        <v>4153</v>
      </c>
    </row>
    <row r="509" spans="1:16" x14ac:dyDescent="0.2">
      <c r="A509" s="154"/>
      <c r="B509" s="154"/>
      <c r="C509" s="154"/>
      <c r="D509" s="149"/>
      <c r="E509" s="149"/>
      <c r="F509" s="150"/>
      <c r="H509" s="106"/>
      <c r="I509" s="110" t="str">
        <f t="shared" si="25"/>
        <v/>
      </c>
      <c r="J509" s="104" t="s">
        <v>4154</v>
      </c>
      <c r="K509" s="110" t="s">
        <v>4155</v>
      </c>
      <c r="L509" s="110" t="s">
        <v>4156</v>
      </c>
      <c r="M509" s="134" t="str">
        <f t="shared" si="26"/>
        <v/>
      </c>
      <c r="N509" s="110" t="s">
        <v>275</v>
      </c>
      <c r="O509" s="110"/>
      <c r="P509" s="239" t="s">
        <v>4157</v>
      </c>
    </row>
    <row r="510" spans="1:16" x14ac:dyDescent="0.2">
      <c r="A510" s="154"/>
      <c r="B510" s="154"/>
      <c r="C510" s="154"/>
      <c r="D510" s="149"/>
      <c r="E510" s="149"/>
      <c r="F510" s="150"/>
      <c r="H510" s="106"/>
      <c r="I510" s="110" t="str">
        <f t="shared" si="25"/>
        <v>FSY</v>
      </c>
      <c r="J510" s="104" t="s">
        <v>4158</v>
      </c>
      <c r="K510" s="110" t="s">
        <v>2721</v>
      </c>
      <c r="L510" s="110" t="s">
        <v>275</v>
      </c>
      <c r="M510" s="134" t="str">
        <f t="shared" si="26"/>
        <v>syenite</v>
      </c>
      <c r="N510" s="110" t="s">
        <v>4159</v>
      </c>
      <c r="O510" s="110"/>
      <c r="P510" s="239" t="s">
        <v>4160</v>
      </c>
    </row>
    <row r="511" spans="1:16" x14ac:dyDescent="0.2">
      <c r="A511" s="154"/>
      <c r="B511" s="154"/>
      <c r="C511" s="154"/>
      <c r="D511" s="149"/>
      <c r="E511" s="149"/>
      <c r="F511" s="150"/>
      <c r="H511" s="106"/>
      <c r="I511" s="110" t="str">
        <f t="shared" si="25"/>
        <v/>
      </c>
      <c r="J511" s="104" t="s">
        <v>4161</v>
      </c>
      <c r="K511" s="110" t="s">
        <v>4162</v>
      </c>
      <c r="L511" s="110" t="s">
        <v>4163</v>
      </c>
      <c r="M511" s="134" t="str">
        <f t="shared" si="26"/>
        <v>syenogranite</v>
      </c>
      <c r="N511" s="110" t="s">
        <v>4164</v>
      </c>
      <c r="O511" s="110"/>
      <c r="P511" s="239" t="s">
        <v>4165</v>
      </c>
    </row>
    <row r="512" spans="1:16" x14ac:dyDescent="0.2">
      <c r="A512" s="154"/>
      <c r="B512" s="154"/>
      <c r="C512" s="154"/>
      <c r="D512" s="149"/>
      <c r="E512" s="149"/>
      <c r="F512" s="150"/>
      <c r="H512" s="106"/>
      <c r="I512" s="110" t="str">
        <f t="shared" si="25"/>
        <v/>
      </c>
      <c r="J512" s="104" t="s">
        <v>4166</v>
      </c>
      <c r="K512" s="110" t="s">
        <v>4167</v>
      </c>
      <c r="L512" s="110" t="s">
        <v>4168</v>
      </c>
      <c r="M512" s="134" t="str">
        <f t="shared" si="26"/>
        <v>syenitic_rock</v>
      </c>
      <c r="N512" s="110" t="s">
        <v>4169</v>
      </c>
      <c r="O512" s="110"/>
      <c r="P512" s="239" t="s">
        <v>4170</v>
      </c>
    </row>
    <row r="513" spans="1:16" x14ac:dyDescent="0.2">
      <c r="A513" s="154"/>
      <c r="B513" s="154"/>
      <c r="C513" s="154"/>
      <c r="D513" s="149"/>
      <c r="E513" s="149"/>
      <c r="F513" s="150"/>
      <c r="H513" s="106"/>
      <c r="I513" s="110" t="str">
        <f t="shared" si="25"/>
        <v/>
      </c>
      <c r="J513" s="104" t="s">
        <v>4171</v>
      </c>
      <c r="K513" s="110" t="s">
        <v>4172</v>
      </c>
      <c r="L513" s="110" t="s">
        <v>4173</v>
      </c>
      <c r="M513" s="134" t="str">
        <f t="shared" si="26"/>
        <v>syenitoid</v>
      </c>
      <c r="N513" s="110" t="s">
        <v>4174</v>
      </c>
      <c r="O513" s="110"/>
      <c r="P513" s="239" t="s">
        <v>4175</v>
      </c>
    </row>
    <row r="514" spans="1:16" x14ac:dyDescent="0.2">
      <c r="A514" s="154"/>
      <c r="B514" s="154"/>
      <c r="C514" s="154"/>
      <c r="D514" s="149"/>
      <c r="E514" s="149"/>
      <c r="F514" s="150"/>
      <c r="H514" s="106"/>
      <c r="I514" s="110" t="str">
        <f t="shared" si="25"/>
        <v/>
      </c>
      <c r="J514" s="104" t="s">
        <v>4176</v>
      </c>
      <c r="K514" s="110" t="s">
        <v>4177</v>
      </c>
      <c r="L514" s="110" t="s">
        <v>4178</v>
      </c>
      <c r="M514" s="134" t="str">
        <f t="shared" si="26"/>
        <v/>
      </c>
      <c r="N514" s="110" t="s">
        <v>275</v>
      </c>
      <c r="O514" s="110"/>
      <c r="P514" s="239" t="s">
        <v>4179</v>
      </c>
    </row>
    <row r="515" spans="1:16" x14ac:dyDescent="0.2">
      <c r="A515" s="154"/>
      <c r="B515" s="154"/>
      <c r="C515" s="154"/>
      <c r="D515" s="149"/>
      <c r="E515" s="149"/>
      <c r="F515" s="150"/>
      <c r="H515" s="106"/>
      <c r="I515" s="110" t="str">
        <f t="shared" si="25"/>
        <v/>
      </c>
      <c r="J515" s="104" t="s">
        <v>4180</v>
      </c>
      <c r="K515" s="110" t="s">
        <v>4181</v>
      </c>
      <c r="L515" s="110" t="s">
        <v>275</v>
      </c>
      <c r="M515" s="134" t="str">
        <f t="shared" si="26"/>
        <v/>
      </c>
      <c r="N515" s="110" t="s">
        <v>275</v>
      </c>
      <c r="O515" s="110"/>
      <c r="P515" s="239" t="s">
        <v>4182</v>
      </c>
    </row>
    <row r="516" spans="1:16" x14ac:dyDescent="0.2">
      <c r="A516" s="154"/>
      <c r="B516" s="154"/>
      <c r="C516" s="154"/>
      <c r="D516" s="149"/>
      <c r="E516" s="149"/>
      <c r="F516" s="150"/>
      <c r="H516" s="106"/>
      <c r="I516" s="110" t="str">
        <f t="shared" si="25"/>
        <v/>
      </c>
      <c r="J516" s="104" t="s">
        <v>4183</v>
      </c>
      <c r="K516" s="110" t="s">
        <v>4184</v>
      </c>
      <c r="L516" s="110" t="s">
        <v>275</v>
      </c>
      <c r="M516" s="134" t="str">
        <f t="shared" si="26"/>
        <v/>
      </c>
      <c r="N516" s="110" t="s">
        <v>275</v>
      </c>
      <c r="O516" s="110"/>
      <c r="P516" s="239" t="s">
        <v>4185</v>
      </c>
    </row>
    <row r="517" spans="1:16" x14ac:dyDescent="0.2">
      <c r="A517" s="154"/>
      <c r="B517" s="154"/>
      <c r="C517" s="154"/>
      <c r="D517" s="149"/>
      <c r="E517" s="149"/>
      <c r="F517" s="150"/>
      <c r="H517" s="106"/>
      <c r="I517" s="110" t="str">
        <f t="shared" si="25"/>
        <v/>
      </c>
      <c r="J517" s="104" t="s">
        <v>4186</v>
      </c>
      <c r="K517" s="110" t="s">
        <v>4187</v>
      </c>
      <c r="L517" s="110" t="s">
        <v>4188</v>
      </c>
      <c r="M517" s="134" t="str">
        <f t="shared" si="26"/>
        <v/>
      </c>
      <c r="N517" s="110" t="s">
        <v>275</v>
      </c>
      <c r="O517" s="110"/>
      <c r="P517" s="239" t="s">
        <v>4189</v>
      </c>
    </row>
    <row r="518" spans="1:16" x14ac:dyDescent="0.2">
      <c r="A518" s="154"/>
      <c r="B518" s="154"/>
      <c r="C518" s="154"/>
      <c r="D518" s="149"/>
      <c r="E518" s="149"/>
      <c r="F518" s="150"/>
      <c r="H518" s="106"/>
      <c r="I518" s="110" t="str">
        <f t="shared" si="25"/>
        <v/>
      </c>
      <c r="J518" s="104" t="s">
        <v>4190</v>
      </c>
      <c r="K518" s="110" t="s">
        <v>4191</v>
      </c>
      <c r="L518" s="110" t="s">
        <v>4192</v>
      </c>
      <c r="M518" s="134" t="str">
        <f t="shared" si="26"/>
        <v/>
      </c>
      <c r="N518" s="110" t="s">
        <v>275</v>
      </c>
      <c r="O518" s="110"/>
      <c r="P518" s="239" t="s">
        <v>4193</v>
      </c>
    </row>
    <row r="519" spans="1:16" x14ac:dyDescent="0.2">
      <c r="A519" s="154"/>
      <c r="B519" s="154"/>
      <c r="C519" s="154"/>
      <c r="D519" s="149"/>
      <c r="E519" s="149"/>
      <c r="F519" s="150"/>
      <c r="H519" s="106"/>
      <c r="I519" s="110" t="str">
        <f t="shared" si="25"/>
        <v/>
      </c>
      <c r="J519" s="104" t="s">
        <v>4194</v>
      </c>
      <c r="K519" s="110" t="s">
        <v>4195</v>
      </c>
      <c r="L519" s="110" t="s">
        <v>4196</v>
      </c>
      <c r="M519" s="134" t="str">
        <f t="shared" si="26"/>
        <v/>
      </c>
      <c r="N519" s="110" t="s">
        <v>275</v>
      </c>
      <c r="O519" s="110"/>
      <c r="P519" s="239" t="s">
        <v>4197</v>
      </c>
    </row>
    <row r="520" spans="1:16" x14ac:dyDescent="0.2">
      <c r="A520" s="154"/>
      <c r="B520" s="154"/>
      <c r="C520" s="154"/>
      <c r="D520" s="149"/>
      <c r="E520" s="149"/>
      <c r="F520" s="150"/>
      <c r="H520" s="106"/>
      <c r="I520" s="110" t="str">
        <f t="shared" si="25"/>
        <v/>
      </c>
      <c r="J520" s="104" t="s">
        <v>4198</v>
      </c>
      <c r="K520" s="110" t="s">
        <v>4199</v>
      </c>
      <c r="L520" s="110" t="s">
        <v>275</v>
      </c>
      <c r="M520" s="134" t="str">
        <f t="shared" si="26"/>
        <v>tuffite</v>
      </c>
      <c r="N520" s="110" t="s">
        <v>4200</v>
      </c>
      <c r="O520" s="110"/>
      <c r="P520" s="239" t="s">
        <v>4201</v>
      </c>
    </row>
    <row r="521" spans="1:16" x14ac:dyDescent="0.2">
      <c r="A521" s="154"/>
      <c r="B521" s="154"/>
      <c r="C521" s="154"/>
      <c r="D521" s="149"/>
      <c r="E521" s="149"/>
      <c r="F521" s="150"/>
      <c r="H521" s="106"/>
      <c r="I521" s="110" t="str">
        <f t="shared" ref="I521:I584" si="27">IFERROR((INDEX(A:E,MATCH($J521,E:E,0),2)),"")</f>
        <v/>
      </c>
      <c r="J521" s="104" t="s">
        <v>4202</v>
      </c>
      <c r="K521" s="110" t="s">
        <v>4203</v>
      </c>
      <c r="L521" s="110" t="s">
        <v>4204</v>
      </c>
      <c r="M521" s="134" t="str">
        <f t="shared" ref="M521:M585" si="28">IF(N521="","",HYPERLINK(O521,N521))</f>
        <v/>
      </c>
      <c r="N521" s="110" t="s">
        <v>275</v>
      </c>
      <c r="O521" s="110"/>
      <c r="P521" s="239" t="s">
        <v>4205</v>
      </c>
    </row>
    <row r="522" spans="1:16" x14ac:dyDescent="0.2">
      <c r="A522" s="154"/>
      <c r="B522" s="154"/>
      <c r="C522" s="154"/>
      <c r="D522" s="149"/>
      <c r="E522" s="149"/>
      <c r="F522" s="150"/>
      <c r="H522" s="106"/>
      <c r="I522" s="110" t="str">
        <f t="shared" si="27"/>
        <v/>
      </c>
      <c r="J522" s="104" t="s">
        <v>4206</v>
      </c>
      <c r="K522" s="110" t="s">
        <v>4207</v>
      </c>
      <c r="L522" s="110" t="s">
        <v>4208</v>
      </c>
      <c r="M522" s="134" t="str">
        <f t="shared" si="28"/>
        <v/>
      </c>
      <c r="N522" s="110" t="s">
        <v>275</v>
      </c>
      <c r="O522" s="110"/>
      <c r="P522" s="239" t="s">
        <v>4209</v>
      </c>
    </row>
    <row r="523" spans="1:16" x14ac:dyDescent="0.2">
      <c r="A523" s="154"/>
      <c r="B523" s="154"/>
      <c r="C523" s="154"/>
      <c r="D523" s="149"/>
      <c r="E523" s="149"/>
      <c r="F523" s="150"/>
      <c r="H523" s="106"/>
      <c r="I523" s="110" t="str">
        <f t="shared" si="27"/>
        <v/>
      </c>
      <c r="J523" s="104" t="s">
        <v>4210</v>
      </c>
      <c r="K523" s="110" t="s">
        <v>4211</v>
      </c>
      <c r="L523" s="110" t="s">
        <v>4212</v>
      </c>
      <c r="M523" s="134" t="str">
        <f t="shared" si="28"/>
        <v/>
      </c>
      <c r="N523" s="110" t="s">
        <v>275</v>
      </c>
      <c r="O523" s="110"/>
      <c r="P523" s="239" t="s">
        <v>4213</v>
      </c>
    </row>
    <row r="524" spans="1:16" x14ac:dyDescent="0.2">
      <c r="A524" s="154"/>
      <c r="B524" s="154"/>
      <c r="C524" s="154"/>
      <c r="D524" s="149"/>
      <c r="E524" s="149"/>
      <c r="F524" s="150"/>
      <c r="H524" s="106"/>
      <c r="I524" s="110" t="str">
        <f t="shared" si="27"/>
        <v/>
      </c>
      <c r="J524" s="104" t="s">
        <v>4214</v>
      </c>
      <c r="K524" s="110" t="s">
        <v>4215</v>
      </c>
      <c r="L524" s="110" t="s">
        <v>4216</v>
      </c>
      <c r="M524" s="134" t="str">
        <f t="shared" si="28"/>
        <v/>
      </c>
      <c r="N524" s="110" t="s">
        <v>275</v>
      </c>
      <c r="O524" s="110"/>
      <c r="P524" s="239" t="s">
        <v>4217</v>
      </c>
    </row>
    <row r="525" spans="1:16" x14ac:dyDescent="0.2">
      <c r="A525" s="154"/>
      <c r="B525" s="154"/>
      <c r="C525" s="154"/>
      <c r="D525" s="149"/>
      <c r="E525" s="149"/>
      <c r="F525" s="150"/>
      <c r="H525" s="106"/>
      <c r="I525" s="110" t="str">
        <f t="shared" si="27"/>
        <v>OTI</v>
      </c>
      <c r="J525" s="104" t="s">
        <v>4218</v>
      </c>
      <c r="K525" s="110" t="s">
        <v>2421</v>
      </c>
      <c r="L525" s="110" t="s">
        <v>4219</v>
      </c>
      <c r="M525" s="134" t="str">
        <f t="shared" si="28"/>
        <v/>
      </c>
      <c r="N525" s="110" t="s">
        <v>275</v>
      </c>
      <c r="O525" s="110"/>
      <c r="P525" s="239" t="s">
        <v>4220</v>
      </c>
    </row>
    <row r="526" spans="1:16" x14ac:dyDescent="0.2">
      <c r="A526" s="154"/>
      <c r="B526" s="154"/>
      <c r="C526" s="154"/>
      <c r="D526" s="149"/>
      <c r="E526" s="149"/>
      <c r="F526" s="150"/>
      <c r="H526" s="106"/>
      <c r="I526" s="110" t="str">
        <f t="shared" si="27"/>
        <v/>
      </c>
      <c r="J526" s="104" t="s">
        <v>4221</v>
      </c>
      <c r="K526" s="110" t="s">
        <v>4222</v>
      </c>
      <c r="L526" s="110" t="s">
        <v>4223</v>
      </c>
      <c r="M526" s="134" t="str">
        <f t="shared" si="28"/>
        <v/>
      </c>
      <c r="N526" s="110" t="s">
        <v>275</v>
      </c>
      <c r="O526" s="110"/>
      <c r="P526" s="239" t="s">
        <v>4224</v>
      </c>
    </row>
    <row r="527" spans="1:16" x14ac:dyDescent="0.2">
      <c r="A527" s="154"/>
      <c r="B527" s="154"/>
      <c r="C527" s="154"/>
      <c r="D527" s="149"/>
      <c r="E527" s="149"/>
      <c r="F527" s="150"/>
      <c r="H527" s="106"/>
      <c r="I527" s="110" t="str">
        <f t="shared" si="27"/>
        <v>MTB</v>
      </c>
      <c r="J527" s="104" t="s">
        <v>4225</v>
      </c>
      <c r="K527" s="110" t="s">
        <v>2748</v>
      </c>
      <c r="L527" s="110" t="s">
        <v>4226</v>
      </c>
      <c r="M527" s="134" t="str">
        <f t="shared" si="28"/>
        <v>tholeiitic_basalt</v>
      </c>
      <c r="N527" s="110" t="s">
        <v>4227</v>
      </c>
      <c r="O527" s="110"/>
      <c r="P527" s="239" t="s">
        <v>4228</v>
      </c>
    </row>
    <row r="528" spans="1:16" x14ac:dyDescent="0.2">
      <c r="A528" s="154"/>
      <c r="B528" s="154"/>
      <c r="C528" s="154"/>
      <c r="D528" s="149"/>
      <c r="E528" s="149"/>
      <c r="F528" s="150"/>
      <c r="H528" s="106"/>
      <c r="I528" s="110" t="str">
        <f t="shared" si="27"/>
        <v/>
      </c>
      <c r="J528" s="104" t="s">
        <v>4229</v>
      </c>
      <c r="K528" s="110" t="s">
        <v>4230</v>
      </c>
      <c r="L528" s="110" t="s">
        <v>275</v>
      </c>
      <c r="M528" s="134" t="str">
        <f t="shared" si="28"/>
        <v>tephrite</v>
      </c>
      <c r="N528" s="110" t="s">
        <v>4231</v>
      </c>
      <c r="O528" s="110"/>
      <c r="P528" s="239" t="s">
        <v>4232</v>
      </c>
    </row>
    <row r="529" spans="1:16" x14ac:dyDescent="0.2">
      <c r="A529" s="154"/>
      <c r="B529" s="154"/>
      <c r="C529" s="154"/>
      <c r="D529" s="149"/>
      <c r="E529" s="149"/>
      <c r="F529" s="150"/>
      <c r="H529" s="106"/>
      <c r="I529" s="110" t="str">
        <f t="shared" si="27"/>
        <v/>
      </c>
      <c r="J529" s="104" t="s">
        <v>4233</v>
      </c>
      <c r="K529" s="110" t="s">
        <v>4234</v>
      </c>
      <c r="L529" s="110" t="s">
        <v>275</v>
      </c>
      <c r="M529" s="134" t="str">
        <f t="shared" si="28"/>
        <v>tonalite</v>
      </c>
      <c r="N529" s="110" t="s">
        <v>4235</v>
      </c>
      <c r="O529" s="110"/>
      <c r="P529" s="239" t="s">
        <v>4236</v>
      </c>
    </row>
    <row r="530" spans="1:16" x14ac:dyDescent="0.2">
      <c r="A530" s="154"/>
      <c r="B530" s="154"/>
      <c r="C530" s="154"/>
      <c r="D530" s="149"/>
      <c r="E530" s="149"/>
      <c r="F530" s="150"/>
      <c r="H530" s="106"/>
      <c r="I530" s="110" t="str">
        <f t="shared" si="27"/>
        <v/>
      </c>
      <c r="J530" s="104" t="s">
        <v>4237</v>
      </c>
      <c r="K530" s="110" t="s">
        <v>4238</v>
      </c>
      <c r="L530" s="110" t="s">
        <v>275</v>
      </c>
      <c r="M530" s="134" t="str">
        <f t="shared" si="28"/>
        <v/>
      </c>
      <c r="N530" s="110" t="s">
        <v>275</v>
      </c>
      <c r="O530" s="110"/>
      <c r="P530" s="239" t="s">
        <v>4239</v>
      </c>
    </row>
    <row r="531" spans="1:16" x14ac:dyDescent="0.2">
      <c r="A531" s="154"/>
      <c r="B531" s="154"/>
      <c r="C531" s="154"/>
      <c r="D531" s="149"/>
      <c r="E531" s="149"/>
      <c r="F531" s="150"/>
      <c r="H531" s="106"/>
      <c r="I531" s="110" t="str">
        <f t="shared" si="27"/>
        <v/>
      </c>
      <c r="J531" s="104" t="s">
        <v>4240</v>
      </c>
      <c r="K531" s="110" t="s">
        <v>4241</v>
      </c>
      <c r="L531" s="110" t="s">
        <v>4242</v>
      </c>
      <c r="M531" s="134" t="str">
        <f t="shared" si="28"/>
        <v>tephritic_foidite</v>
      </c>
      <c r="N531" s="110" t="s">
        <v>4243</v>
      </c>
      <c r="O531" s="110"/>
      <c r="P531" s="239" t="s">
        <v>4244</v>
      </c>
    </row>
    <row r="532" spans="1:16" x14ac:dyDescent="0.2">
      <c r="A532" s="154"/>
      <c r="B532" s="154"/>
      <c r="C532" s="154"/>
      <c r="D532" s="149"/>
      <c r="E532" s="149"/>
      <c r="F532" s="150"/>
      <c r="H532" s="106"/>
      <c r="I532" s="110" t="str">
        <f t="shared" si="27"/>
        <v/>
      </c>
      <c r="J532" s="104" t="s">
        <v>4245</v>
      </c>
      <c r="K532" s="110" t="s">
        <v>4246</v>
      </c>
      <c r="L532" s="110" t="s">
        <v>4247</v>
      </c>
      <c r="M532" s="134" t="str">
        <f t="shared" si="28"/>
        <v>tephritic_phonolite</v>
      </c>
      <c r="N532" s="110" t="s">
        <v>4248</v>
      </c>
      <c r="O532" s="110"/>
      <c r="P532" s="239" t="s">
        <v>4249</v>
      </c>
    </row>
    <row r="533" spans="1:16" x14ac:dyDescent="0.2">
      <c r="A533" s="154"/>
      <c r="B533" s="154"/>
      <c r="C533" s="154"/>
      <c r="D533" s="149"/>
      <c r="E533" s="149"/>
      <c r="F533" s="150"/>
      <c r="H533" s="106"/>
      <c r="I533" s="110" t="str">
        <f t="shared" si="27"/>
        <v/>
      </c>
      <c r="J533" s="104" t="s">
        <v>4250</v>
      </c>
      <c r="K533" s="110" t="s">
        <v>4251</v>
      </c>
      <c r="L533" s="110" t="s">
        <v>4252</v>
      </c>
      <c r="M533" s="134" t="str">
        <f t="shared" si="28"/>
        <v>tephritoid</v>
      </c>
      <c r="N533" s="110" t="s">
        <v>4253</v>
      </c>
      <c r="O533" s="110"/>
      <c r="P533" s="239" t="s">
        <v>4254</v>
      </c>
    </row>
    <row r="534" spans="1:16" x14ac:dyDescent="0.2">
      <c r="A534" s="154"/>
      <c r="B534" s="154"/>
      <c r="C534" s="154"/>
      <c r="D534" s="149"/>
      <c r="E534" s="149"/>
      <c r="F534" s="150"/>
      <c r="H534" s="106"/>
      <c r="I534" s="110" t="str">
        <f t="shared" si="27"/>
        <v>FTR</v>
      </c>
      <c r="J534" s="104" t="s">
        <v>4255</v>
      </c>
      <c r="K534" s="110" t="s">
        <v>2762</v>
      </c>
      <c r="L534" s="110" t="s">
        <v>275</v>
      </c>
      <c r="M534" s="134" t="str">
        <f t="shared" si="28"/>
        <v>trachyte</v>
      </c>
      <c r="N534" s="110" t="s">
        <v>4256</v>
      </c>
      <c r="O534" s="110"/>
      <c r="P534" s="239" t="s">
        <v>4257</v>
      </c>
    </row>
    <row r="535" spans="1:16" x14ac:dyDescent="0.2">
      <c r="A535" s="154"/>
      <c r="B535" s="154"/>
      <c r="C535" s="154"/>
      <c r="D535" s="149"/>
      <c r="E535" s="149"/>
      <c r="F535" s="150"/>
      <c r="H535" s="106"/>
      <c r="I535" s="110" t="str">
        <f t="shared" si="27"/>
        <v>STV</v>
      </c>
      <c r="J535" s="104" t="s">
        <v>4258</v>
      </c>
      <c r="K535" s="110" t="s">
        <v>2791</v>
      </c>
      <c r="L535" s="110" t="s">
        <v>275</v>
      </c>
      <c r="M535" s="134" t="str">
        <f t="shared" si="28"/>
        <v>travertine</v>
      </c>
      <c r="N535" s="110" t="s">
        <v>4259</v>
      </c>
      <c r="O535" s="110"/>
      <c r="P535" s="239" t="s">
        <v>4260</v>
      </c>
    </row>
    <row r="536" spans="1:16" x14ac:dyDescent="0.2">
      <c r="A536" s="154"/>
      <c r="B536" s="154"/>
      <c r="C536" s="154"/>
      <c r="D536" s="149"/>
      <c r="E536" s="149"/>
      <c r="F536" s="150"/>
      <c r="H536" s="106"/>
      <c r="I536" s="110" t="str">
        <f t="shared" si="27"/>
        <v/>
      </c>
      <c r="J536" s="104" t="s">
        <v>4261</v>
      </c>
      <c r="K536" s="110" t="s">
        <v>4262</v>
      </c>
      <c r="L536" s="110" t="s">
        <v>4263</v>
      </c>
      <c r="M536" s="134" t="str">
        <f t="shared" si="28"/>
        <v>trachytoid</v>
      </c>
      <c r="N536" s="110" t="s">
        <v>4264</v>
      </c>
      <c r="O536" s="110"/>
      <c r="P536" s="239" t="s">
        <v>4265</v>
      </c>
    </row>
    <row r="537" spans="1:16" x14ac:dyDescent="0.2">
      <c r="A537" s="154"/>
      <c r="B537" s="154"/>
      <c r="C537" s="154"/>
      <c r="D537" s="149"/>
      <c r="E537" s="149"/>
      <c r="F537" s="150"/>
      <c r="H537" s="106"/>
      <c r="I537" s="110" t="str">
        <f t="shared" si="27"/>
        <v/>
      </c>
      <c r="J537" s="104" t="s">
        <v>4266</v>
      </c>
      <c r="K537" s="110" t="s">
        <v>4267</v>
      </c>
      <c r="L537" s="110" t="s">
        <v>275</v>
      </c>
      <c r="M537" s="134" t="str">
        <f t="shared" si="28"/>
        <v>trachytic_rock</v>
      </c>
      <c r="N537" s="110" t="s">
        <v>4268</v>
      </c>
      <c r="O537" s="110"/>
      <c r="P537" s="239" t="s">
        <v>4269</v>
      </c>
    </row>
    <row r="538" spans="1:16" x14ac:dyDescent="0.2">
      <c r="A538" s="154"/>
      <c r="B538" s="154"/>
      <c r="C538" s="154"/>
      <c r="D538" s="149"/>
      <c r="E538" s="149"/>
      <c r="F538" s="150"/>
      <c r="H538" s="106"/>
      <c r="I538" s="110" t="str">
        <f t="shared" si="27"/>
        <v/>
      </c>
      <c r="J538" s="104" t="s">
        <v>4270</v>
      </c>
      <c r="K538" s="110" t="s">
        <v>4271</v>
      </c>
      <c r="L538" s="110" t="s">
        <v>275</v>
      </c>
      <c r="M538" s="134" t="str">
        <f t="shared" si="28"/>
        <v/>
      </c>
      <c r="N538" s="110" t="s">
        <v>275</v>
      </c>
      <c r="O538" s="110"/>
      <c r="P538" s="239" t="s">
        <v>4272</v>
      </c>
    </row>
    <row r="539" spans="1:16" x14ac:dyDescent="0.2">
      <c r="A539" s="154"/>
      <c r="B539" s="154"/>
      <c r="C539" s="154"/>
      <c r="D539" s="149"/>
      <c r="E539" s="149"/>
      <c r="F539" s="150"/>
      <c r="H539" s="106"/>
      <c r="I539" s="110" t="str">
        <f t="shared" si="27"/>
        <v/>
      </c>
      <c r="J539" s="104" t="s">
        <v>4273</v>
      </c>
      <c r="K539" s="110" t="s">
        <v>4274</v>
      </c>
      <c r="L539" s="110" t="s">
        <v>275</v>
      </c>
      <c r="M539" s="134" t="str">
        <f t="shared" si="28"/>
        <v/>
      </c>
      <c r="N539" s="110" t="s">
        <v>275</v>
      </c>
      <c r="O539" s="110"/>
      <c r="P539" s="239" t="s">
        <v>4275</v>
      </c>
    </row>
    <row r="540" spans="1:16" x14ac:dyDescent="0.2">
      <c r="A540" s="154"/>
      <c r="B540" s="154"/>
      <c r="C540" s="154"/>
      <c r="D540" s="149"/>
      <c r="E540" s="149"/>
      <c r="F540" s="150"/>
      <c r="H540" s="106"/>
      <c r="I540" s="110" t="str">
        <f t="shared" si="27"/>
        <v/>
      </c>
      <c r="J540" s="104" t="s">
        <v>4276</v>
      </c>
      <c r="K540" s="110" t="s">
        <v>4277</v>
      </c>
      <c r="L540" s="110" t="s">
        <v>275</v>
      </c>
      <c r="M540" s="134" t="str">
        <f t="shared" si="28"/>
        <v/>
      </c>
      <c r="N540" s="110" t="s">
        <v>275</v>
      </c>
      <c r="O540" s="110"/>
      <c r="P540" s="239" t="s">
        <v>4278</v>
      </c>
    </row>
    <row r="541" spans="1:16" x14ac:dyDescent="0.2">
      <c r="A541" s="154"/>
      <c r="B541" s="154"/>
      <c r="C541" s="154"/>
      <c r="D541" s="149"/>
      <c r="E541" s="149"/>
      <c r="F541" s="150"/>
      <c r="H541" s="106"/>
      <c r="I541" s="110" t="str">
        <f t="shared" si="27"/>
        <v/>
      </c>
      <c r="J541" s="104" t="s">
        <v>4279</v>
      </c>
      <c r="K541" s="110" t="s">
        <v>4280</v>
      </c>
      <c r="L541" s="110" t="s">
        <v>4281</v>
      </c>
      <c r="M541" s="134" t="str">
        <f t="shared" si="28"/>
        <v/>
      </c>
      <c r="N541" s="110" t="s">
        <v>275</v>
      </c>
      <c r="O541" s="110"/>
      <c r="P541" s="239" t="s">
        <v>4282</v>
      </c>
    </row>
    <row r="542" spans="1:16" x14ac:dyDescent="0.2">
      <c r="A542" s="154"/>
      <c r="B542" s="154"/>
      <c r="C542" s="154"/>
      <c r="D542" s="149"/>
      <c r="E542" s="149"/>
      <c r="F542" s="150"/>
      <c r="H542" s="106"/>
      <c r="I542" s="110" t="str">
        <f t="shared" si="27"/>
        <v/>
      </c>
      <c r="J542" s="104" t="s">
        <v>4283</v>
      </c>
      <c r="K542" s="110" t="s">
        <v>4284</v>
      </c>
      <c r="L542" s="110" t="s">
        <v>4285</v>
      </c>
      <c r="M542" s="134" t="str">
        <f t="shared" si="28"/>
        <v>ultrabasic_igneous_rock</v>
      </c>
      <c r="N542" s="110" t="s">
        <v>4286</v>
      </c>
      <c r="O542" s="110"/>
      <c r="P542" s="239" t="s">
        <v>4287</v>
      </c>
    </row>
    <row r="543" spans="1:16" x14ac:dyDescent="0.2">
      <c r="A543" s="154"/>
      <c r="B543" s="154"/>
      <c r="C543" s="154"/>
      <c r="D543" s="149"/>
      <c r="E543" s="149"/>
      <c r="F543" s="150"/>
      <c r="H543" s="106"/>
      <c r="I543" s="110" t="str">
        <f t="shared" si="27"/>
        <v/>
      </c>
      <c r="J543" s="104" t="s">
        <v>4288</v>
      </c>
      <c r="K543" s="110" t="s">
        <v>4289</v>
      </c>
      <c r="L543" s="110" t="s">
        <v>4290</v>
      </c>
      <c r="M543" s="134" t="str">
        <f t="shared" si="28"/>
        <v/>
      </c>
      <c r="N543" s="110" t="s">
        <v>275</v>
      </c>
      <c r="O543" s="110"/>
      <c r="P543" s="239" t="s">
        <v>4291</v>
      </c>
    </row>
    <row r="544" spans="1:16" x14ac:dyDescent="0.2">
      <c r="A544" s="154"/>
      <c r="B544" s="154"/>
      <c r="C544" s="154"/>
      <c r="D544" s="149"/>
      <c r="E544" s="149"/>
      <c r="F544" s="150"/>
      <c r="H544" s="106"/>
      <c r="I544" s="110" t="str">
        <f t="shared" si="27"/>
        <v>UOO</v>
      </c>
      <c r="J544" s="104" t="s">
        <v>4292</v>
      </c>
      <c r="K544" s="110" t="s">
        <v>4293</v>
      </c>
      <c r="L544" s="110" t="s">
        <v>4294</v>
      </c>
      <c r="M544" s="134" t="str">
        <f t="shared" si="28"/>
        <v>ultramafic_igneous_rock</v>
      </c>
      <c r="N544" s="110" t="s">
        <v>4295</v>
      </c>
      <c r="O544" s="110"/>
      <c r="P544" s="239" t="s">
        <v>4296</v>
      </c>
    </row>
    <row r="545" spans="1:16" x14ac:dyDescent="0.2">
      <c r="A545" s="154"/>
      <c r="B545" s="154"/>
      <c r="C545" s="154"/>
      <c r="D545" s="149"/>
      <c r="E545" s="149"/>
      <c r="F545" s="150"/>
      <c r="H545" s="106"/>
      <c r="I545" s="110" t="str">
        <f t="shared" si="27"/>
        <v/>
      </c>
      <c r="J545" s="104" t="s">
        <v>4297</v>
      </c>
      <c r="K545" s="110" t="s">
        <v>4298</v>
      </c>
      <c r="L545" s="110" t="s">
        <v>275</v>
      </c>
      <c r="M545" s="134" t="str">
        <f t="shared" si="28"/>
        <v/>
      </c>
      <c r="N545" s="110" t="s">
        <v>275</v>
      </c>
      <c r="O545" s="110"/>
      <c r="P545" s="239" t="s">
        <v>4109</v>
      </c>
    </row>
    <row r="546" spans="1:16" x14ac:dyDescent="0.2">
      <c r="A546" s="154"/>
      <c r="B546" s="154"/>
      <c r="C546" s="154"/>
      <c r="D546" s="149"/>
      <c r="E546" s="149"/>
      <c r="F546" s="150"/>
      <c r="H546" s="106"/>
      <c r="I546" s="110" t="str">
        <f t="shared" si="27"/>
        <v/>
      </c>
      <c r="J546" s="104" t="s">
        <v>4299</v>
      </c>
      <c r="K546" s="110" t="s">
        <v>4300</v>
      </c>
      <c r="L546" s="110" t="s">
        <v>4301</v>
      </c>
      <c r="M546" s="134" t="str">
        <f t="shared" si="28"/>
        <v/>
      </c>
      <c r="N546" s="110" t="s">
        <v>275</v>
      </c>
      <c r="O546" s="110"/>
      <c r="P546" s="239" t="s">
        <v>4302</v>
      </c>
    </row>
    <row r="547" spans="1:16" x14ac:dyDescent="0.2">
      <c r="A547" s="154"/>
      <c r="B547" s="154"/>
      <c r="C547" s="154"/>
      <c r="D547" s="149"/>
      <c r="E547" s="149"/>
      <c r="F547" s="150"/>
      <c r="H547" s="106"/>
      <c r="I547" s="110" t="str">
        <f t="shared" si="27"/>
        <v>VQZ</v>
      </c>
      <c r="J547" s="104" t="s">
        <v>320</v>
      </c>
      <c r="K547" s="110" t="s">
        <v>2561</v>
      </c>
      <c r="L547" s="110"/>
      <c r="M547" s="134"/>
      <c r="N547" s="110"/>
      <c r="O547" s="110"/>
      <c r="P547" s="239" t="s">
        <v>4303</v>
      </c>
    </row>
    <row r="548" spans="1:16" x14ac:dyDescent="0.2">
      <c r="A548" s="154"/>
      <c r="B548" s="154"/>
      <c r="C548" s="154"/>
      <c r="D548" s="149"/>
      <c r="E548" s="149"/>
      <c r="F548" s="150"/>
      <c r="H548" s="106"/>
      <c r="I548" s="110" t="str">
        <f t="shared" si="27"/>
        <v/>
      </c>
      <c r="J548" s="104" t="s">
        <v>4304</v>
      </c>
      <c r="K548" s="110" t="s">
        <v>4305</v>
      </c>
      <c r="L548" s="110" t="s">
        <v>4306</v>
      </c>
      <c r="M548" s="134" t="str">
        <f t="shared" si="28"/>
        <v/>
      </c>
      <c r="N548" s="110" t="s">
        <v>275</v>
      </c>
      <c r="O548" s="110"/>
      <c r="P548" s="239" t="s">
        <v>4307</v>
      </c>
    </row>
    <row r="549" spans="1:16" x14ac:dyDescent="0.2">
      <c r="A549" s="154"/>
      <c r="B549" s="154"/>
      <c r="C549" s="154"/>
      <c r="D549" s="149"/>
      <c r="E549" s="149"/>
      <c r="F549" s="150"/>
      <c r="H549" s="106"/>
      <c r="I549" s="110" t="str">
        <f t="shared" si="27"/>
        <v/>
      </c>
      <c r="J549" s="104" t="s">
        <v>4308</v>
      </c>
      <c r="K549" s="110" t="s">
        <v>4309</v>
      </c>
      <c r="L549" s="110" t="s">
        <v>275</v>
      </c>
      <c r="M549" s="134" t="str">
        <f t="shared" si="28"/>
        <v/>
      </c>
      <c r="N549" s="110" t="s">
        <v>275</v>
      </c>
      <c r="O549" s="110"/>
      <c r="P549" s="239" t="s">
        <v>4310</v>
      </c>
    </row>
    <row r="550" spans="1:16" x14ac:dyDescent="0.2">
      <c r="A550" s="154"/>
      <c r="B550" s="154"/>
      <c r="C550" s="154"/>
      <c r="D550" s="149"/>
      <c r="E550" s="149"/>
      <c r="F550" s="150"/>
      <c r="H550" s="106"/>
      <c r="I550" s="110" t="str">
        <f t="shared" si="27"/>
        <v/>
      </c>
      <c r="J550" s="104" t="s">
        <v>4311</v>
      </c>
      <c r="K550" s="110" t="s">
        <v>4312</v>
      </c>
      <c r="L550" s="110" t="s">
        <v>4313</v>
      </c>
      <c r="M550" s="134" t="str">
        <f t="shared" si="28"/>
        <v/>
      </c>
      <c r="N550" s="110" t="s">
        <v>275</v>
      </c>
      <c r="O550" s="110"/>
      <c r="P550" s="239" t="s">
        <v>4314</v>
      </c>
    </row>
    <row r="551" spans="1:16" x14ac:dyDescent="0.2">
      <c r="A551" s="154"/>
      <c r="B551" s="154"/>
      <c r="C551" s="154"/>
      <c r="D551" s="149"/>
      <c r="E551" s="149"/>
      <c r="F551" s="150"/>
      <c r="H551" s="106"/>
      <c r="I551" s="110" t="str">
        <f t="shared" si="27"/>
        <v/>
      </c>
      <c r="J551" s="104" t="s">
        <v>4315</v>
      </c>
      <c r="K551" s="110" t="s">
        <v>4316</v>
      </c>
      <c r="L551" s="110" t="s">
        <v>4317</v>
      </c>
      <c r="M551" s="134" t="str">
        <f t="shared" si="28"/>
        <v>fine_grained_igneous_rock</v>
      </c>
      <c r="N551" s="110" t="s">
        <v>4318</v>
      </c>
      <c r="O551" s="110"/>
      <c r="P551" s="239" t="s">
        <v>4319</v>
      </c>
    </row>
    <row r="552" spans="1:16" x14ac:dyDescent="0.2">
      <c r="A552" s="154"/>
      <c r="B552" s="154"/>
      <c r="C552" s="154"/>
      <c r="D552" s="149"/>
      <c r="E552" s="149"/>
      <c r="F552" s="150"/>
      <c r="H552" s="106"/>
      <c r="I552" s="110" t="str">
        <f t="shared" si="27"/>
        <v/>
      </c>
      <c r="J552" s="104" t="s">
        <v>4320</v>
      </c>
      <c r="K552" s="110" t="s">
        <v>4321</v>
      </c>
      <c r="L552" s="110" t="s">
        <v>4322</v>
      </c>
      <c r="M552" s="134" t="str">
        <f t="shared" si="28"/>
        <v/>
      </c>
      <c r="N552" s="110" t="s">
        <v>275</v>
      </c>
      <c r="O552" s="110"/>
      <c r="P552" s="239" t="s">
        <v>4323</v>
      </c>
    </row>
    <row r="553" spans="1:16" x14ac:dyDescent="0.2">
      <c r="A553" s="154"/>
      <c r="B553" s="154"/>
      <c r="C553" s="154"/>
      <c r="D553" s="149"/>
      <c r="E553" s="149"/>
      <c r="F553" s="150"/>
      <c r="H553" s="106"/>
      <c r="I553" s="110" t="str">
        <f t="shared" si="27"/>
        <v/>
      </c>
      <c r="J553" s="104" t="s">
        <v>4324</v>
      </c>
      <c r="K553" s="110" t="s">
        <v>4325</v>
      </c>
      <c r="L553" s="110" t="s">
        <v>275</v>
      </c>
      <c r="M553" s="134" t="str">
        <f t="shared" si="28"/>
        <v/>
      </c>
      <c r="N553" s="110" t="s">
        <v>275</v>
      </c>
      <c r="O553" s="110"/>
      <c r="P553" s="239" t="s">
        <v>4326</v>
      </c>
    </row>
    <row r="554" spans="1:16" x14ac:dyDescent="0.2">
      <c r="A554" s="154"/>
      <c r="B554" s="154"/>
      <c r="C554" s="154"/>
      <c r="D554" s="149"/>
      <c r="E554" s="149"/>
      <c r="F554" s="150"/>
      <c r="H554" s="106"/>
      <c r="I554" s="110" t="str">
        <f t="shared" si="27"/>
        <v/>
      </c>
      <c r="J554" s="104" t="s">
        <v>4327</v>
      </c>
      <c r="K554" s="110" t="s">
        <v>4328</v>
      </c>
      <c r="L554" s="110" t="s">
        <v>275</v>
      </c>
      <c r="M554" s="134" t="str">
        <f t="shared" si="28"/>
        <v/>
      </c>
      <c r="N554" s="110" t="s">
        <v>275</v>
      </c>
      <c r="O554" s="110"/>
      <c r="P554" s="239" t="s">
        <v>4329</v>
      </c>
    </row>
    <row r="555" spans="1:16" x14ac:dyDescent="0.2">
      <c r="A555" s="154"/>
      <c r="B555" s="154"/>
      <c r="C555" s="154"/>
      <c r="D555" s="149"/>
      <c r="E555" s="149"/>
      <c r="F555" s="150"/>
      <c r="H555" s="106"/>
      <c r="I555" s="110" t="str">
        <f t="shared" si="27"/>
        <v>SSW</v>
      </c>
      <c r="J555" s="104" t="s">
        <v>4330</v>
      </c>
      <c r="K555" s="110" t="s">
        <v>4331</v>
      </c>
      <c r="L555" s="110" t="s">
        <v>4332</v>
      </c>
      <c r="M555" s="134" t="str">
        <f t="shared" si="28"/>
        <v>wacke</v>
      </c>
      <c r="N555" s="110" t="s">
        <v>2636</v>
      </c>
      <c r="O555" s="110"/>
      <c r="P555" s="239" t="s">
        <v>4333</v>
      </c>
    </row>
    <row r="556" spans="1:16" x14ac:dyDescent="0.2">
      <c r="A556" s="154"/>
      <c r="B556" s="154"/>
      <c r="C556" s="154"/>
      <c r="D556" s="149"/>
      <c r="E556" s="149"/>
      <c r="F556" s="150"/>
      <c r="H556" s="106"/>
      <c r="I556" s="110" t="str">
        <f t="shared" si="27"/>
        <v/>
      </c>
      <c r="J556" s="104" t="s">
        <v>4334</v>
      </c>
      <c r="K556" s="110" t="s">
        <v>4335</v>
      </c>
      <c r="L556" s="110" t="s">
        <v>275</v>
      </c>
      <c r="M556" s="134" t="str">
        <f t="shared" si="28"/>
        <v/>
      </c>
      <c r="N556" s="110" t="s">
        <v>275</v>
      </c>
      <c r="O556" s="110"/>
      <c r="P556" s="239" t="s">
        <v>4336</v>
      </c>
    </row>
    <row r="557" spans="1:16" x14ac:dyDescent="0.2">
      <c r="A557" s="154"/>
      <c r="B557" s="154"/>
      <c r="C557" s="154"/>
      <c r="D557" s="149"/>
      <c r="E557" s="149"/>
      <c r="F557" s="150"/>
      <c r="H557" s="106"/>
      <c r="I557" s="110" t="str">
        <f t="shared" si="27"/>
        <v/>
      </c>
      <c r="J557" s="104" t="s">
        <v>4337</v>
      </c>
      <c r="K557" s="110" t="s">
        <v>4338</v>
      </c>
      <c r="L557" s="110" t="s">
        <v>4339</v>
      </c>
      <c r="M557" s="134" t="str">
        <f t="shared" si="28"/>
        <v/>
      </c>
      <c r="N557" s="110" t="s">
        <v>275</v>
      </c>
      <c r="O557" s="110"/>
      <c r="P557" s="239" t="s">
        <v>4340</v>
      </c>
    </row>
    <row r="558" spans="1:16" x14ac:dyDescent="0.2">
      <c r="A558" s="154"/>
      <c r="B558" s="154"/>
      <c r="C558" s="154"/>
      <c r="D558" s="149"/>
      <c r="E558" s="149"/>
      <c r="F558" s="150"/>
      <c r="H558" s="106"/>
      <c r="I558" s="110" t="str">
        <f t="shared" si="27"/>
        <v/>
      </c>
      <c r="J558" s="104" t="s">
        <v>4341</v>
      </c>
      <c r="K558" s="110" t="s">
        <v>4342</v>
      </c>
      <c r="L558" s="110" t="s">
        <v>275</v>
      </c>
      <c r="M558" s="134" t="str">
        <f t="shared" si="28"/>
        <v/>
      </c>
      <c r="N558" s="110" t="s">
        <v>275</v>
      </c>
      <c r="O558" s="110"/>
      <c r="P558" s="239" t="s">
        <v>4343</v>
      </c>
    </row>
    <row r="559" spans="1:16" x14ac:dyDescent="0.2">
      <c r="A559" s="154"/>
      <c r="B559" s="154"/>
      <c r="C559" s="154"/>
      <c r="D559" s="149"/>
      <c r="E559" s="149"/>
      <c r="F559" s="150"/>
      <c r="H559" s="106"/>
      <c r="I559" s="110" t="str">
        <f t="shared" si="27"/>
        <v/>
      </c>
      <c r="J559" s="104" t="s">
        <v>4344</v>
      </c>
      <c r="K559" s="110" t="s">
        <v>4345</v>
      </c>
      <c r="L559" s="110" t="s">
        <v>275</v>
      </c>
      <c r="M559" s="134" t="str">
        <f t="shared" si="28"/>
        <v/>
      </c>
      <c r="N559" s="110" t="s">
        <v>275</v>
      </c>
      <c r="O559" s="110"/>
      <c r="P559" s="239" t="s">
        <v>4346</v>
      </c>
    </row>
    <row r="560" spans="1:16" x14ac:dyDescent="0.2">
      <c r="A560" s="154"/>
      <c r="B560" s="154"/>
      <c r="C560" s="154"/>
      <c r="D560" s="149"/>
      <c r="E560" s="149"/>
      <c r="F560" s="150"/>
      <c r="H560" s="106"/>
      <c r="I560" s="110" t="str">
        <f t="shared" si="27"/>
        <v/>
      </c>
      <c r="J560" s="104" t="s">
        <v>4347</v>
      </c>
      <c r="K560" s="110" t="s">
        <v>4348</v>
      </c>
      <c r="L560" s="110" t="s">
        <v>275</v>
      </c>
      <c r="M560" s="134" t="str">
        <f t="shared" si="28"/>
        <v>exotic_alkaline_rock</v>
      </c>
      <c r="N560" s="110" t="s">
        <v>4349</v>
      </c>
      <c r="O560" s="110"/>
      <c r="P560" s="239" t="s">
        <v>4350</v>
      </c>
    </row>
    <row r="561" spans="1:16" x14ac:dyDescent="0.2">
      <c r="A561" s="154"/>
      <c r="B561" s="154"/>
      <c r="C561" s="154"/>
      <c r="D561" s="149"/>
      <c r="E561" s="149"/>
      <c r="F561" s="150"/>
      <c r="H561" s="106"/>
      <c r="I561" s="110" t="str">
        <f t="shared" si="27"/>
        <v/>
      </c>
      <c r="J561" s="104" t="s">
        <v>4351</v>
      </c>
      <c r="K561" s="110" t="s">
        <v>4352</v>
      </c>
      <c r="L561" s="110" t="s">
        <v>275</v>
      </c>
      <c r="M561" s="134" t="str">
        <f t="shared" si="28"/>
        <v>exotic_composition_igneous_rock</v>
      </c>
      <c r="N561" s="110" t="s">
        <v>4353</v>
      </c>
      <c r="O561" s="110"/>
      <c r="P561" s="239" t="s">
        <v>4354</v>
      </c>
    </row>
    <row r="562" spans="1:16" x14ac:dyDescent="0.2">
      <c r="A562" s="154"/>
      <c r="B562" s="154"/>
      <c r="C562" s="154"/>
      <c r="D562" s="149"/>
      <c r="E562" s="149"/>
      <c r="F562" s="150"/>
      <c r="H562" s="106"/>
      <c r="I562" s="110" t="str">
        <f t="shared" si="27"/>
        <v/>
      </c>
      <c r="J562" s="104" t="s">
        <v>4355</v>
      </c>
      <c r="K562" s="110" t="s">
        <v>4356</v>
      </c>
      <c r="L562" s="110" t="s">
        <v>275</v>
      </c>
      <c r="M562" s="134" t="str">
        <f t="shared" si="28"/>
        <v>exotic_evaporite</v>
      </c>
      <c r="N562" s="110" t="s">
        <v>4357</v>
      </c>
      <c r="O562" s="110"/>
      <c r="P562" s="239" t="s">
        <v>4358</v>
      </c>
    </row>
    <row r="563" spans="1:16" x14ac:dyDescent="0.2">
      <c r="A563" s="154"/>
      <c r="B563" s="154"/>
      <c r="C563" s="154"/>
      <c r="D563" s="149"/>
      <c r="E563" s="149"/>
      <c r="F563" s="150"/>
      <c r="H563" s="106"/>
      <c r="I563" s="110" t="str">
        <f t="shared" si="27"/>
        <v/>
      </c>
      <c r="J563" s="122" t="s">
        <v>4359</v>
      </c>
      <c r="K563" s="110" t="s">
        <v>4360</v>
      </c>
      <c r="L563" s="110" t="s">
        <v>275</v>
      </c>
      <c r="M563" s="134" t="str">
        <f t="shared" si="28"/>
        <v/>
      </c>
      <c r="N563" s="110"/>
      <c r="O563" s="110"/>
      <c r="P563" s="239"/>
    </row>
    <row r="564" spans="1:16" x14ac:dyDescent="0.2">
      <c r="A564" s="154"/>
      <c r="B564" s="154"/>
      <c r="C564" s="154"/>
      <c r="D564" s="149"/>
      <c r="E564" s="149"/>
      <c r="F564" s="150"/>
      <c r="H564" s="106"/>
      <c r="I564" s="110" t="str">
        <f t="shared" si="27"/>
        <v/>
      </c>
      <c r="J564" s="122" t="s">
        <v>4361</v>
      </c>
      <c r="K564" s="110" t="s">
        <v>4362</v>
      </c>
      <c r="L564" s="110" t="s">
        <v>275</v>
      </c>
      <c r="M564" s="134" t="str">
        <f t="shared" si="28"/>
        <v/>
      </c>
      <c r="N564" s="110"/>
      <c r="O564" s="110"/>
      <c r="P564" s="239"/>
    </row>
    <row r="565" spans="1:16" x14ac:dyDescent="0.2">
      <c r="A565" s="154"/>
      <c r="B565" s="154"/>
      <c r="C565" s="154"/>
      <c r="D565" s="149"/>
      <c r="E565" s="149"/>
      <c r="F565" s="150"/>
      <c r="H565" s="106"/>
      <c r="I565" s="110" t="str">
        <f t="shared" si="27"/>
        <v/>
      </c>
      <c r="J565" s="122" t="s">
        <v>4363</v>
      </c>
      <c r="K565" s="110" t="s">
        <v>4364</v>
      </c>
      <c r="L565" s="110" t="s">
        <v>275</v>
      </c>
      <c r="M565" s="134" t="str">
        <f t="shared" si="28"/>
        <v/>
      </c>
      <c r="N565" s="110"/>
      <c r="O565" s="110"/>
      <c r="P565" s="239"/>
    </row>
    <row r="566" spans="1:16" x14ac:dyDescent="0.2">
      <c r="A566" s="154"/>
      <c r="B566" s="154"/>
      <c r="C566" s="154"/>
      <c r="D566" s="149"/>
      <c r="E566" s="149"/>
      <c r="F566" s="150"/>
      <c r="H566" s="106"/>
      <c r="I566" s="110" t="str">
        <f t="shared" si="27"/>
        <v/>
      </c>
      <c r="J566" s="122" t="s">
        <v>4365</v>
      </c>
      <c r="K566" s="110" t="s">
        <v>4366</v>
      </c>
      <c r="L566" s="110" t="s">
        <v>275</v>
      </c>
      <c r="M566" s="134" t="str">
        <f t="shared" si="28"/>
        <v/>
      </c>
      <c r="N566" s="110"/>
      <c r="O566" s="110"/>
      <c r="P566" s="239"/>
    </row>
    <row r="567" spans="1:16" x14ac:dyDescent="0.2">
      <c r="A567" s="154"/>
      <c r="B567" s="154"/>
      <c r="C567" s="154"/>
      <c r="D567" s="149"/>
      <c r="E567" s="149"/>
      <c r="F567" s="150"/>
      <c r="H567" s="106"/>
      <c r="I567" s="110" t="str">
        <f t="shared" si="27"/>
        <v/>
      </c>
      <c r="J567" s="122" t="s">
        <v>4367</v>
      </c>
      <c r="K567" s="110" t="s">
        <v>4368</v>
      </c>
      <c r="L567" s="110" t="s">
        <v>275</v>
      </c>
      <c r="M567" s="134" t="str">
        <f t="shared" si="28"/>
        <v/>
      </c>
      <c r="N567" s="110"/>
      <c r="O567" s="110"/>
      <c r="P567" s="239"/>
    </row>
    <row r="568" spans="1:16" x14ac:dyDescent="0.2">
      <c r="A568" s="154"/>
      <c r="B568" s="154"/>
      <c r="C568" s="154"/>
      <c r="D568" s="149"/>
      <c r="E568" s="149"/>
      <c r="F568" s="150"/>
      <c r="H568" s="106"/>
      <c r="I568" s="110" t="str">
        <f t="shared" si="27"/>
        <v/>
      </c>
      <c r="J568" s="122" t="s">
        <v>4369</v>
      </c>
      <c r="K568" s="110" t="s">
        <v>4370</v>
      </c>
      <c r="L568" s="110" t="s">
        <v>275</v>
      </c>
      <c r="M568" s="134" t="str">
        <f t="shared" si="28"/>
        <v/>
      </c>
      <c r="N568" s="110"/>
      <c r="O568" s="110"/>
      <c r="P568" s="239"/>
    </row>
    <row r="569" spans="1:16" x14ac:dyDescent="0.2">
      <c r="A569" s="154"/>
      <c r="B569" s="154"/>
      <c r="C569" s="154"/>
      <c r="D569" s="149"/>
      <c r="E569" s="149"/>
      <c r="F569" s="150"/>
      <c r="H569" s="106"/>
      <c r="I569" s="110" t="str">
        <f t="shared" si="27"/>
        <v/>
      </c>
      <c r="J569" s="122" t="s">
        <v>4371</v>
      </c>
      <c r="K569" s="110" t="s">
        <v>4372</v>
      </c>
      <c r="L569" s="110" t="s">
        <v>275</v>
      </c>
      <c r="M569" s="134" t="str">
        <f t="shared" si="28"/>
        <v/>
      </c>
      <c r="N569" s="110"/>
      <c r="O569" s="110"/>
      <c r="P569" s="239"/>
    </row>
    <row r="570" spans="1:16" x14ac:dyDescent="0.2">
      <c r="A570" s="154"/>
      <c r="B570" s="154"/>
      <c r="C570" s="154"/>
      <c r="D570" s="149"/>
      <c r="E570" s="149"/>
      <c r="F570" s="150"/>
      <c r="H570" s="106"/>
      <c r="I570" s="110" t="str">
        <f t="shared" si="27"/>
        <v/>
      </c>
      <c r="J570" s="122" t="s">
        <v>4373</v>
      </c>
      <c r="K570" s="110" t="s">
        <v>4374</v>
      </c>
      <c r="L570" s="110" t="s">
        <v>275</v>
      </c>
      <c r="M570" s="134" t="str">
        <f t="shared" si="28"/>
        <v/>
      </c>
      <c r="N570" s="110"/>
      <c r="O570" s="110"/>
      <c r="P570" s="239"/>
    </row>
    <row r="571" spans="1:16" x14ac:dyDescent="0.2">
      <c r="A571" s="154"/>
      <c r="B571" s="154"/>
      <c r="C571" s="154"/>
      <c r="D571" s="149"/>
      <c r="E571" s="149"/>
      <c r="F571" s="150"/>
      <c r="H571" s="106"/>
      <c r="I571" s="110" t="str">
        <f t="shared" si="27"/>
        <v/>
      </c>
      <c r="J571" s="122" t="s">
        <v>4375</v>
      </c>
      <c r="K571" s="110" t="s">
        <v>4376</v>
      </c>
      <c r="L571" s="110" t="s">
        <v>275</v>
      </c>
      <c r="M571" s="134" t="str">
        <f t="shared" si="28"/>
        <v/>
      </c>
      <c r="N571" s="110"/>
      <c r="O571" s="110"/>
      <c r="P571" s="239"/>
    </row>
    <row r="572" spans="1:16" x14ac:dyDescent="0.2">
      <c r="A572" s="154"/>
      <c r="B572" s="154"/>
      <c r="C572" s="154"/>
      <c r="D572" s="149"/>
      <c r="E572" s="149"/>
      <c r="F572" s="150"/>
      <c r="H572" s="106"/>
      <c r="I572" s="110" t="str">
        <f t="shared" si="27"/>
        <v/>
      </c>
      <c r="J572" s="122" t="s">
        <v>4377</v>
      </c>
      <c r="K572" s="110" t="s">
        <v>4378</v>
      </c>
      <c r="L572" s="110" t="s">
        <v>275</v>
      </c>
      <c r="M572" s="134" t="str">
        <f t="shared" si="28"/>
        <v/>
      </c>
      <c r="N572" s="110"/>
      <c r="O572" s="110"/>
      <c r="P572" s="239"/>
    </row>
    <row r="573" spans="1:16" x14ac:dyDescent="0.2">
      <c r="A573" s="154"/>
      <c r="B573" s="154"/>
      <c r="C573" s="154"/>
      <c r="D573" s="149"/>
      <c r="E573" s="149"/>
      <c r="F573" s="150"/>
      <c r="H573" s="106"/>
      <c r="I573" s="110" t="str">
        <f t="shared" si="27"/>
        <v/>
      </c>
      <c r="J573" s="122" t="s">
        <v>4379</v>
      </c>
      <c r="K573" s="110" t="s">
        <v>4380</v>
      </c>
      <c r="L573" s="110" t="s">
        <v>275</v>
      </c>
      <c r="M573" s="134" t="str">
        <f t="shared" si="28"/>
        <v/>
      </c>
      <c r="N573" s="110"/>
      <c r="O573" s="110"/>
      <c r="P573" s="239"/>
    </row>
    <row r="574" spans="1:16" x14ac:dyDescent="0.2">
      <c r="A574" s="154"/>
      <c r="B574" s="154"/>
      <c r="C574" s="154"/>
      <c r="D574" s="149"/>
      <c r="E574" s="149"/>
      <c r="F574" s="150"/>
      <c r="H574" s="106"/>
      <c r="I574" s="110" t="str">
        <f t="shared" si="27"/>
        <v/>
      </c>
      <c r="J574" s="122" t="s">
        <v>4381</v>
      </c>
      <c r="K574" s="110" t="s">
        <v>4382</v>
      </c>
      <c r="L574" s="110" t="s">
        <v>275</v>
      </c>
      <c r="M574" s="134" t="str">
        <f t="shared" si="28"/>
        <v/>
      </c>
      <c r="N574" s="110"/>
      <c r="O574" s="110"/>
      <c r="P574" s="239"/>
    </row>
    <row r="575" spans="1:16" x14ac:dyDescent="0.2">
      <c r="A575" s="154"/>
      <c r="B575" s="154"/>
      <c r="C575" s="154"/>
      <c r="D575" s="149"/>
      <c r="E575" s="149"/>
      <c r="F575" s="150"/>
      <c r="H575" s="106"/>
      <c r="I575" s="110" t="str">
        <f t="shared" si="27"/>
        <v>TAL</v>
      </c>
      <c r="J575" s="122" t="s">
        <v>4383</v>
      </c>
      <c r="K575" s="110" t="s">
        <v>4384</v>
      </c>
      <c r="L575" s="110" t="s">
        <v>275</v>
      </c>
      <c r="M575" s="134" t="str">
        <f t="shared" si="28"/>
        <v/>
      </c>
      <c r="N575" s="110"/>
      <c r="O575" s="110"/>
      <c r="P575" s="239"/>
    </row>
    <row r="576" spans="1:16" x14ac:dyDescent="0.2">
      <c r="A576" s="154"/>
      <c r="B576" s="154"/>
      <c r="C576" s="154"/>
      <c r="D576" s="149"/>
      <c r="E576" s="149"/>
      <c r="F576" s="150"/>
      <c r="H576" s="106"/>
      <c r="I576" s="110" t="str">
        <f t="shared" si="27"/>
        <v/>
      </c>
      <c r="J576" s="122" t="s">
        <v>4385</v>
      </c>
      <c r="K576" s="110" t="s">
        <v>4386</v>
      </c>
      <c r="L576" s="110" t="s">
        <v>275</v>
      </c>
      <c r="M576" s="134" t="str">
        <f t="shared" si="28"/>
        <v/>
      </c>
      <c r="N576" s="110"/>
      <c r="O576" s="110"/>
      <c r="P576" s="239"/>
    </row>
    <row r="577" spans="1:16" x14ac:dyDescent="0.2">
      <c r="A577" s="154"/>
      <c r="B577" s="154"/>
      <c r="C577" s="154"/>
      <c r="D577" s="149"/>
      <c r="E577" s="149"/>
      <c r="F577" s="150"/>
      <c r="H577" s="106"/>
      <c r="I577" s="110" t="str">
        <f t="shared" si="27"/>
        <v/>
      </c>
      <c r="J577" s="122" t="s">
        <v>4387</v>
      </c>
      <c r="K577" s="110" t="s">
        <v>4388</v>
      </c>
      <c r="L577" s="110" t="s">
        <v>275</v>
      </c>
      <c r="M577" s="134" t="str">
        <f t="shared" si="28"/>
        <v/>
      </c>
      <c r="N577" s="110"/>
      <c r="O577" s="110"/>
      <c r="P577" s="239"/>
    </row>
    <row r="578" spans="1:16" x14ac:dyDescent="0.2">
      <c r="A578" s="154"/>
      <c r="B578" s="154"/>
      <c r="C578" s="154"/>
      <c r="D578" s="149"/>
      <c r="E578" s="149"/>
      <c r="F578" s="150"/>
      <c r="H578" s="106"/>
      <c r="I578" s="110" t="str">
        <f t="shared" si="27"/>
        <v/>
      </c>
      <c r="J578" s="122" t="s">
        <v>4389</v>
      </c>
      <c r="K578" s="110" t="s">
        <v>4390</v>
      </c>
      <c r="L578" s="110" t="s">
        <v>275</v>
      </c>
      <c r="M578" s="134" t="str">
        <f t="shared" si="28"/>
        <v/>
      </c>
      <c r="N578" s="110"/>
      <c r="O578" s="110"/>
      <c r="P578" s="239"/>
    </row>
    <row r="579" spans="1:16" x14ac:dyDescent="0.2">
      <c r="A579" s="154"/>
      <c r="B579" s="154"/>
      <c r="C579" s="154"/>
      <c r="D579" s="149"/>
      <c r="E579" s="149"/>
      <c r="F579" s="150"/>
      <c r="H579" s="106"/>
      <c r="I579" s="110" t="str">
        <f t="shared" si="27"/>
        <v/>
      </c>
      <c r="J579" s="122" t="s">
        <v>4391</v>
      </c>
      <c r="K579" s="110" t="s">
        <v>4392</v>
      </c>
      <c r="L579" s="110" t="s">
        <v>275</v>
      </c>
      <c r="M579" s="134" t="str">
        <f t="shared" si="28"/>
        <v/>
      </c>
      <c r="N579" s="110"/>
      <c r="O579" s="110"/>
      <c r="P579" s="239"/>
    </row>
    <row r="580" spans="1:16" x14ac:dyDescent="0.2">
      <c r="A580" s="154"/>
      <c r="B580" s="154"/>
      <c r="C580" s="154"/>
      <c r="D580" s="149"/>
      <c r="E580" s="149"/>
      <c r="F580" s="150"/>
      <c r="H580" s="106"/>
      <c r="I580" s="110" t="str">
        <f t="shared" si="27"/>
        <v/>
      </c>
      <c r="J580" s="122" t="s">
        <v>4393</v>
      </c>
      <c r="K580" s="110" t="s">
        <v>4394</v>
      </c>
      <c r="L580" s="110" t="s">
        <v>275</v>
      </c>
      <c r="M580" s="134" t="str">
        <f t="shared" si="28"/>
        <v/>
      </c>
      <c r="N580" s="110"/>
      <c r="O580" s="110"/>
      <c r="P580" s="239"/>
    </row>
    <row r="581" spans="1:16" x14ac:dyDescent="0.2">
      <c r="A581" s="154"/>
      <c r="B581" s="154"/>
      <c r="C581" s="154"/>
      <c r="D581" s="149"/>
      <c r="E581" s="149"/>
      <c r="F581" s="150"/>
      <c r="H581" s="106"/>
      <c r="I581" s="110" t="str">
        <f t="shared" si="27"/>
        <v/>
      </c>
      <c r="J581" s="122" t="s">
        <v>4395</v>
      </c>
      <c r="K581" s="110" t="s">
        <v>4396</v>
      </c>
      <c r="L581" s="110" t="s">
        <v>275</v>
      </c>
      <c r="M581" s="134" t="str">
        <f t="shared" si="28"/>
        <v/>
      </c>
      <c r="N581" s="110"/>
      <c r="O581" s="110"/>
      <c r="P581" s="239"/>
    </row>
    <row r="582" spans="1:16" x14ac:dyDescent="0.2">
      <c r="A582" s="154"/>
      <c r="B582" s="154"/>
      <c r="C582" s="154"/>
      <c r="D582" s="149"/>
      <c r="E582" s="149"/>
      <c r="F582" s="150"/>
      <c r="H582" s="106"/>
      <c r="I582" s="110" t="str">
        <f t="shared" si="27"/>
        <v/>
      </c>
      <c r="J582" s="122" t="s">
        <v>4397</v>
      </c>
      <c r="K582" s="110" t="s">
        <v>4398</v>
      </c>
      <c r="L582" s="110" t="s">
        <v>275</v>
      </c>
      <c r="M582" s="134" t="str">
        <f t="shared" si="28"/>
        <v/>
      </c>
      <c r="N582" s="110"/>
      <c r="O582" s="110"/>
      <c r="P582" s="239"/>
    </row>
    <row r="583" spans="1:16" x14ac:dyDescent="0.2">
      <c r="A583" s="154"/>
      <c r="B583" s="154"/>
      <c r="C583" s="154"/>
      <c r="D583" s="149"/>
      <c r="E583" s="149"/>
      <c r="F583" s="150"/>
      <c r="H583" s="106"/>
      <c r="I583" s="110" t="str">
        <f t="shared" si="27"/>
        <v/>
      </c>
      <c r="J583" s="122" t="s">
        <v>4399</v>
      </c>
      <c r="K583" s="110" t="s">
        <v>4400</v>
      </c>
      <c r="L583" s="110" t="s">
        <v>4401</v>
      </c>
      <c r="M583" s="134" t="str">
        <f t="shared" si="28"/>
        <v/>
      </c>
      <c r="N583" s="110"/>
      <c r="O583" s="110"/>
      <c r="P583" s="239" t="s">
        <v>4402</v>
      </c>
    </row>
    <row r="584" spans="1:16" x14ac:dyDescent="0.2">
      <c r="A584" s="154"/>
      <c r="B584" s="154"/>
      <c r="C584" s="154"/>
      <c r="D584" s="149"/>
      <c r="E584" s="149"/>
      <c r="F584" s="150"/>
      <c r="H584" s="106"/>
      <c r="I584" s="110" t="str">
        <f t="shared" si="27"/>
        <v/>
      </c>
      <c r="J584" s="122" t="s">
        <v>4403</v>
      </c>
      <c r="K584" s="110" t="s">
        <v>4404</v>
      </c>
      <c r="L584" s="110" t="s">
        <v>275</v>
      </c>
      <c r="M584" s="134" t="str">
        <f t="shared" si="28"/>
        <v/>
      </c>
      <c r="N584" s="110"/>
      <c r="O584" s="110"/>
      <c r="P584" s="239" t="s">
        <v>4405</v>
      </c>
    </row>
    <row r="585" spans="1:16" x14ac:dyDescent="0.2">
      <c r="A585" s="154"/>
      <c r="B585" s="154"/>
      <c r="C585" s="154"/>
      <c r="D585" s="149"/>
      <c r="E585" s="149"/>
      <c r="F585" s="150"/>
      <c r="H585" s="106"/>
      <c r="I585" s="110" t="str">
        <f t="shared" ref="I585:I648" si="29">IFERROR((INDEX(A:E,MATCH($J585,E:E,0),2)),"")</f>
        <v/>
      </c>
      <c r="J585" s="122" t="s">
        <v>4406</v>
      </c>
      <c r="K585" s="110" t="s">
        <v>4407</v>
      </c>
      <c r="L585" s="110" t="s">
        <v>275</v>
      </c>
      <c r="M585" s="134" t="str">
        <f t="shared" si="28"/>
        <v/>
      </c>
      <c r="N585" s="110"/>
      <c r="O585" s="110"/>
      <c r="P585" s="239"/>
    </row>
    <row r="586" spans="1:16" x14ac:dyDescent="0.2">
      <c r="A586" s="154"/>
      <c r="B586" s="154"/>
      <c r="C586" s="154"/>
      <c r="D586" s="149"/>
      <c r="E586" s="149"/>
      <c r="F586" s="150"/>
      <c r="H586" s="106"/>
      <c r="I586" s="110" t="str">
        <f t="shared" si="29"/>
        <v/>
      </c>
      <c r="J586" s="122" t="s">
        <v>4408</v>
      </c>
      <c r="K586" s="110" t="s">
        <v>4409</v>
      </c>
      <c r="L586" s="110" t="s">
        <v>275</v>
      </c>
      <c r="M586" s="134" t="str">
        <f t="shared" ref="M586:M649" si="30">IF(N586="","",HYPERLINK(O586,N586))</f>
        <v/>
      </c>
      <c r="N586" s="110"/>
      <c r="O586" s="110"/>
      <c r="P586" s="239"/>
    </row>
    <row r="587" spans="1:16" x14ac:dyDescent="0.2">
      <c r="A587" s="154"/>
      <c r="B587" s="154"/>
      <c r="C587" s="154"/>
      <c r="D587" s="149"/>
      <c r="E587" s="149"/>
      <c r="F587" s="150"/>
      <c r="H587" s="106"/>
      <c r="I587" s="110" t="str">
        <f t="shared" si="29"/>
        <v/>
      </c>
      <c r="J587" s="122" t="s">
        <v>4410</v>
      </c>
      <c r="K587" s="110" t="s">
        <v>4411</v>
      </c>
      <c r="L587" s="110" t="s">
        <v>275</v>
      </c>
      <c r="M587" s="134" t="str">
        <f t="shared" si="30"/>
        <v/>
      </c>
      <c r="N587" s="110"/>
      <c r="O587" s="110"/>
      <c r="P587" s="239"/>
    </row>
    <row r="588" spans="1:16" x14ac:dyDescent="0.2">
      <c r="A588" s="154"/>
      <c r="B588" s="154"/>
      <c r="C588" s="154"/>
      <c r="D588" s="149"/>
      <c r="E588" s="149"/>
      <c r="F588" s="150"/>
      <c r="H588" s="106"/>
      <c r="I588" s="110" t="str">
        <f t="shared" si="29"/>
        <v/>
      </c>
      <c r="J588" s="122" t="s">
        <v>4412</v>
      </c>
      <c r="K588" s="110" t="s">
        <v>4413</v>
      </c>
      <c r="L588" s="110" t="s">
        <v>275</v>
      </c>
      <c r="M588" s="134" t="str">
        <f t="shared" si="30"/>
        <v/>
      </c>
      <c r="N588" s="110"/>
      <c r="O588" s="110"/>
      <c r="P588" s="239"/>
    </row>
    <row r="589" spans="1:16" x14ac:dyDescent="0.2">
      <c r="A589" s="154"/>
      <c r="B589" s="154"/>
      <c r="C589" s="154"/>
      <c r="D589" s="149"/>
      <c r="E589" s="149"/>
      <c r="F589" s="150"/>
      <c r="H589" s="106"/>
      <c r="I589" s="110" t="str">
        <f t="shared" si="29"/>
        <v/>
      </c>
      <c r="J589" s="122" t="s">
        <v>4414</v>
      </c>
      <c r="K589" s="110" t="s">
        <v>4415</v>
      </c>
      <c r="L589" s="110" t="s">
        <v>275</v>
      </c>
      <c r="M589" s="134" t="str">
        <f t="shared" si="30"/>
        <v/>
      </c>
      <c r="N589" s="110"/>
      <c r="O589" s="110"/>
      <c r="P589" s="239"/>
    </row>
    <row r="590" spans="1:16" x14ac:dyDescent="0.2">
      <c r="A590" s="154"/>
      <c r="B590" s="154"/>
      <c r="C590" s="154"/>
      <c r="D590" s="149"/>
      <c r="E590" s="149"/>
      <c r="F590" s="150"/>
      <c r="H590" s="106"/>
      <c r="I590" s="110" t="str">
        <f t="shared" si="29"/>
        <v/>
      </c>
      <c r="J590" s="122" t="s">
        <v>4416</v>
      </c>
      <c r="K590" s="110" t="s">
        <v>4417</v>
      </c>
      <c r="L590" s="110" t="s">
        <v>275</v>
      </c>
      <c r="M590" s="134" t="str">
        <f t="shared" si="30"/>
        <v/>
      </c>
      <c r="N590" s="110"/>
      <c r="O590" s="110"/>
      <c r="P590" s="239" t="s">
        <v>4418</v>
      </c>
    </row>
    <row r="591" spans="1:16" x14ac:dyDescent="0.2">
      <c r="A591" s="154"/>
      <c r="B591" s="154"/>
      <c r="C591" s="154"/>
      <c r="D591" s="149"/>
      <c r="E591" s="149"/>
      <c r="F591" s="150"/>
      <c r="H591" s="106"/>
      <c r="I591" s="110" t="str">
        <f t="shared" si="29"/>
        <v/>
      </c>
      <c r="J591" s="122" t="s">
        <v>4419</v>
      </c>
      <c r="K591" s="110" t="s">
        <v>4420</v>
      </c>
      <c r="L591" s="110" t="s">
        <v>275</v>
      </c>
      <c r="M591" s="134" t="str">
        <f t="shared" si="30"/>
        <v/>
      </c>
      <c r="N591" s="110"/>
      <c r="O591" s="110"/>
      <c r="P591" s="239"/>
    </row>
    <row r="592" spans="1:16" x14ac:dyDescent="0.2">
      <c r="A592" s="154"/>
      <c r="B592" s="154"/>
      <c r="C592" s="154"/>
      <c r="D592" s="149"/>
      <c r="E592" s="149"/>
      <c r="F592" s="150"/>
      <c r="H592" s="106"/>
      <c r="I592" s="110" t="str">
        <f t="shared" si="29"/>
        <v/>
      </c>
      <c r="J592" s="122" t="s">
        <v>4421</v>
      </c>
      <c r="K592" s="110" t="s">
        <v>4422</v>
      </c>
      <c r="L592" s="110" t="s">
        <v>275</v>
      </c>
      <c r="M592" s="134" t="str">
        <f t="shared" si="30"/>
        <v/>
      </c>
      <c r="N592" s="110"/>
      <c r="O592" s="110"/>
      <c r="P592" s="239" t="s">
        <v>4423</v>
      </c>
    </row>
    <row r="593" spans="1:16" x14ac:dyDescent="0.2">
      <c r="A593" s="154"/>
      <c r="B593" s="154"/>
      <c r="C593" s="154"/>
      <c r="D593" s="149"/>
      <c r="E593" s="149"/>
      <c r="F593" s="150"/>
      <c r="H593" s="106"/>
      <c r="I593" s="110" t="str">
        <f t="shared" si="29"/>
        <v/>
      </c>
      <c r="J593" s="122" t="s">
        <v>4424</v>
      </c>
      <c r="K593" s="110" t="s">
        <v>4425</v>
      </c>
      <c r="L593" s="110" t="s">
        <v>275</v>
      </c>
      <c r="M593" s="134" t="str">
        <f t="shared" si="30"/>
        <v/>
      </c>
      <c r="N593" s="110"/>
      <c r="O593" s="110"/>
      <c r="P593" s="239"/>
    </row>
    <row r="594" spans="1:16" x14ac:dyDescent="0.2">
      <c r="A594" s="154"/>
      <c r="B594" s="154"/>
      <c r="C594" s="154"/>
      <c r="D594" s="149"/>
      <c r="E594" s="149"/>
      <c r="F594" s="150"/>
      <c r="H594" s="106"/>
      <c r="I594" s="110" t="str">
        <f t="shared" si="29"/>
        <v/>
      </c>
      <c r="J594" s="122" t="s">
        <v>4426</v>
      </c>
      <c r="K594" s="110" t="s">
        <v>4427</v>
      </c>
      <c r="L594" s="110" t="s">
        <v>275</v>
      </c>
      <c r="M594" s="134" t="str">
        <f t="shared" si="30"/>
        <v/>
      </c>
      <c r="N594" s="110"/>
      <c r="O594" s="110"/>
      <c r="P594" s="239"/>
    </row>
    <row r="595" spans="1:16" x14ac:dyDescent="0.2">
      <c r="A595" s="154"/>
      <c r="B595" s="154"/>
      <c r="C595" s="154"/>
      <c r="D595" s="149"/>
      <c r="E595" s="149"/>
      <c r="F595" s="150"/>
      <c r="H595" s="106"/>
      <c r="I595" s="110" t="str">
        <f t="shared" si="29"/>
        <v/>
      </c>
      <c r="J595" s="122" t="s">
        <v>4428</v>
      </c>
      <c r="K595" s="110" t="s">
        <v>4429</v>
      </c>
      <c r="L595" s="110" t="s">
        <v>275</v>
      </c>
      <c r="M595" s="134" t="str">
        <f t="shared" si="30"/>
        <v/>
      </c>
      <c r="N595" s="110"/>
      <c r="O595" s="110"/>
      <c r="P595" s="239"/>
    </row>
    <row r="596" spans="1:16" x14ac:dyDescent="0.2">
      <c r="A596" s="154"/>
      <c r="B596" s="154"/>
      <c r="C596" s="154"/>
      <c r="D596" s="149"/>
      <c r="E596" s="149"/>
      <c r="F596" s="150"/>
      <c r="H596" s="106"/>
      <c r="I596" s="110" t="str">
        <f t="shared" si="29"/>
        <v/>
      </c>
      <c r="J596" s="122" t="s">
        <v>4430</v>
      </c>
      <c r="K596" s="110" t="s">
        <v>4431</v>
      </c>
      <c r="L596" s="110" t="s">
        <v>4432</v>
      </c>
      <c r="M596" s="134" t="str">
        <f t="shared" si="30"/>
        <v/>
      </c>
      <c r="N596" s="110"/>
      <c r="O596" s="110"/>
      <c r="P596" s="239" t="s">
        <v>4433</v>
      </c>
    </row>
    <row r="597" spans="1:16" x14ac:dyDescent="0.2">
      <c r="A597" s="154"/>
      <c r="B597" s="154"/>
      <c r="C597" s="154"/>
      <c r="D597" s="149"/>
      <c r="E597" s="149"/>
      <c r="F597" s="150"/>
      <c r="H597" s="106"/>
      <c r="I597" s="110" t="str">
        <f t="shared" si="29"/>
        <v/>
      </c>
      <c r="J597" s="122" t="s">
        <v>4434</v>
      </c>
      <c r="K597" s="110" t="s">
        <v>4435</v>
      </c>
      <c r="L597" s="110" t="s">
        <v>275</v>
      </c>
      <c r="M597" s="134" t="str">
        <f t="shared" si="30"/>
        <v/>
      </c>
      <c r="N597" s="110"/>
      <c r="O597" s="110"/>
      <c r="P597" s="239"/>
    </row>
    <row r="598" spans="1:16" x14ac:dyDescent="0.2">
      <c r="A598" s="154"/>
      <c r="B598" s="154"/>
      <c r="C598" s="154"/>
      <c r="D598" s="149"/>
      <c r="E598" s="149"/>
      <c r="F598" s="150"/>
      <c r="H598" s="106"/>
      <c r="I598" s="110" t="str">
        <f t="shared" si="29"/>
        <v/>
      </c>
      <c r="J598" s="122" t="s">
        <v>4436</v>
      </c>
      <c r="K598" s="110" t="s">
        <v>4437</v>
      </c>
      <c r="L598" s="110" t="s">
        <v>275</v>
      </c>
      <c r="M598" s="134" t="str">
        <f t="shared" si="30"/>
        <v/>
      </c>
      <c r="N598" s="110"/>
      <c r="O598" s="110"/>
      <c r="P598" s="239"/>
    </row>
    <row r="599" spans="1:16" x14ac:dyDescent="0.2">
      <c r="A599" s="154"/>
      <c r="B599" s="154"/>
      <c r="C599" s="154"/>
      <c r="D599" s="149"/>
      <c r="E599" s="149"/>
      <c r="F599" s="150"/>
      <c r="H599" s="106"/>
      <c r="I599" s="110" t="str">
        <f t="shared" si="29"/>
        <v/>
      </c>
      <c r="J599" s="122" t="s">
        <v>4438</v>
      </c>
      <c r="K599" s="110" t="s">
        <v>4439</v>
      </c>
      <c r="L599" s="110" t="s">
        <v>275</v>
      </c>
      <c r="M599" s="134" t="str">
        <f t="shared" si="30"/>
        <v/>
      </c>
      <c r="N599" s="110"/>
      <c r="O599" s="110"/>
      <c r="P599" s="239"/>
    </row>
    <row r="600" spans="1:16" x14ac:dyDescent="0.2">
      <c r="A600" s="154"/>
      <c r="B600" s="154"/>
      <c r="C600" s="154"/>
      <c r="D600" s="149"/>
      <c r="E600" s="149"/>
      <c r="F600" s="150"/>
      <c r="H600" s="106"/>
      <c r="I600" s="110" t="str">
        <f t="shared" si="29"/>
        <v/>
      </c>
      <c r="J600" s="122" t="s">
        <v>4440</v>
      </c>
      <c r="K600" s="110" t="s">
        <v>4441</v>
      </c>
      <c r="L600" s="110" t="s">
        <v>275</v>
      </c>
      <c r="M600" s="134" t="str">
        <f t="shared" si="30"/>
        <v/>
      </c>
      <c r="N600" s="110"/>
      <c r="O600" s="110"/>
      <c r="P600" s="239"/>
    </row>
    <row r="601" spans="1:16" x14ac:dyDescent="0.2">
      <c r="A601" s="154"/>
      <c r="B601" s="154"/>
      <c r="C601" s="154"/>
      <c r="D601" s="149"/>
      <c r="E601" s="149"/>
      <c r="F601" s="150"/>
      <c r="H601" s="106"/>
      <c r="I601" s="110" t="str">
        <f t="shared" si="29"/>
        <v/>
      </c>
      <c r="J601" s="122" t="s">
        <v>4442</v>
      </c>
      <c r="K601" s="110" t="s">
        <v>4443</v>
      </c>
      <c r="L601" s="110" t="s">
        <v>275</v>
      </c>
      <c r="M601" s="134" t="str">
        <f t="shared" si="30"/>
        <v/>
      </c>
      <c r="N601" s="110"/>
      <c r="O601" s="110"/>
      <c r="P601" s="239"/>
    </row>
    <row r="602" spans="1:16" x14ac:dyDescent="0.2">
      <c r="A602" s="154"/>
      <c r="B602" s="154"/>
      <c r="C602" s="154"/>
      <c r="D602" s="149"/>
      <c r="E602" s="149"/>
      <c r="F602" s="150"/>
      <c r="H602" s="106"/>
      <c r="I602" s="110" t="str">
        <f t="shared" si="29"/>
        <v/>
      </c>
      <c r="J602" s="122" t="s">
        <v>4444</v>
      </c>
      <c r="K602" s="110" t="s">
        <v>4445</v>
      </c>
      <c r="L602" s="110" t="s">
        <v>275</v>
      </c>
      <c r="M602" s="134" t="str">
        <f t="shared" si="30"/>
        <v/>
      </c>
      <c r="N602" s="110"/>
      <c r="O602" s="110"/>
      <c r="P602" s="239"/>
    </row>
    <row r="603" spans="1:16" x14ac:dyDescent="0.2">
      <c r="A603" s="154"/>
      <c r="B603" s="154"/>
      <c r="C603" s="154"/>
      <c r="D603" s="149"/>
      <c r="E603" s="149"/>
      <c r="F603" s="150"/>
      <c r="H603" s="106"/>
      <c r="I603" s="110" t="str">
        <f t="shared" si="29"/>
        <v/>
      </c>
      <c r="J603" s="122" t="s">
        <v>4446</v>
      </c>
      <c r="K603" s="110" t="s">
        <v>4447</v>
      </c>
      <c r="L603" s="110" t="s">
        <v>275</v>
      </c>
      <c r="M603" s="134" t="str">
        <f t="shared" si="30"/>
        <v/>
      </c>
      <c r="N603" s="110"/>
      <c r="O603" s="110"/>
      <c r="P603" s="239"/>
    </row>
    <row r="604" spans="1:16" x14ac:dyDescent="0.2">
      <c r="A604" s="154"/>
      <c r="B604" s="154"/>
      <c r="C604" s="154"/>
      <c r="D604" s="149"/>
      <c r="E604" s="149"/>
      <c r="F604" s="150"/>
      <c r="H604" s="106"/>
      <c r="I604" s="110" t="str">
        <f t="shared" si="29"/>
        <v/>
      </c>
      <c r="J604" s="122" t="s">
        <v>4448</v>
      </c>
      <c r="K604" s="110" t="s">
        <v>4449</v>
      </c>
      <c r="L604" s="110" t="s">
        <v>275</v>
      </c>
      <c r="M604" s="134" t="str">
        <f t="shared" si="30"/>
        <v/>
      </c>
      <c r="N604" s="110"/>
      <c r="O604" s="110"/>
      <c r="P604" s="239"/>
    </row>
    <row r="605" spans="1:16" x14ac:dyDescent="0.2">
      <c r="A605" s="154"/>
      <c r="B605" s="154"/>
      <c r="C605" s="154"/>
      <c r="D605" s="149"/>
      <c r="E605" s="149"/>
      <c r="F605" s="150"/>
      <c r="H605" s="106"/>
      <c r="I605" s="110" t="str">
        <f t="shared" si="29"/>
        <v/>
      </c>
      <c r="J605" s="122" t="s">
        <v>4450</v>
      </c>
      <c r="K605" s="110" t="s">
        <v>4451</v>
      </c>
      <c r="L605" s="110" t="s">
        <v>275</v>
      </c>
      <c r="M605" s="134" t="str">
        <f t="shared" si="30"/>
        <v/>
      </c>
      <c r="N605" s="110"/>
      <c r="O605" s="110"/>
      <c r="P605" s="239"/>
    </row>
    <row r="606" spans="1:16" x14ac:dyDescent="0.2">
      <c r="A606" s="154"/>
      <c r="B606" s="154"/>
      <c r="C606" s="154"/>
      <c r="D606" s="149"/>
      <c r="E606" s="149"/>
      <c r="F606" s="150"/>
      <c r="H606" s="106"/>
      <c r="I606" s="110" t="str">
        <f t="shared" si="29"/>
        <v/>
      </c>
      <c r="J606" s="122" t="s">
        <v>4452</v>
      </c>
      <c r="K606" s="110" t="s">
        <v>4453</v>
      </c>
      <c r="L606" s="110" t="s">
        <v>275</v>
      </c>
      <c r="M606" s="134" t="str">
        <f t="shared" si="30"/>
        <v/>
      </c>
      <c r="N606" s="110"/>
      <c r="O606" s="110"/>
      <c r="P606" s="239"/>
    </row>
    <row r="607" spans="1:16" x14ac:dyDescent="0.2">
      <c r="A607" s="154"/>
      <c r="B607" s="154"/>
      <c r="C607" s="154"/>
      <c r="D607" s="149"/>
      <c r="E607" s="149"/>
      <c r="F607" s="150"/>
      <c r="H607" s="106"/>
      <c r="I607" s="110" t="str">
        <f t="shared" si="29"/>
        <v/>
      </c>
      <c r="J607" s="122" t="s">
        <v>4454</v>
      </c>
      <c r="K607" s="110" t="s">
        <v>4455</v>
      </c>
      <c r="L607" s="110" t="s">
        <v>275</v>
      </c>
      <c r="M607" s="134" t="str">
        <f t="shared" si="30"/>
        <v/>
      </c>
      <c r="N607" s="110"/>
      <c r="O607" s="110"/>
      <c r="P607" s="239" t="s">
        <v>4456</v>
      </c>
    </row>
    <row r="608" spans="1:16" x14ac:dyDescent="0.2">
      <c r="A608" s="154"/>
      <c r="B608" s="154"/>
      <c r="C608" s="154"/>
      <c r="D608" s="149"/>
      <c r="E608" s="149"/>
      <c r="F608" s="150"/>
      <c r="H608" s="106"/>
      <c r="I608" s="110" t="str">
        <f t="shared" si="29"/>
        <v/>
      </c>
      <c r="J608" s="122" t="s">
        <v>4457</v>
      </c>
      <c r="K608" s="110" t="s">
        <v>4458</v>
      </c>
      <c r="L608" s="110" t="s">
        <v>275</v>
      </c>
      <c r="M608" s="134" t="str">
        <f t="shared" si="30"/>
        <v/>
      </c>
      <c r="N608" s="110"/>
      <c r="O608" s="110"/>
      <c r="P608" s="239"/>
    </row>
    <row r="609" spans="1:16" x14ac:dyDescent="0.2">
      <c r="A609" s="154"/>
      <c r="B609" s="154"/>
      <c r="C609" s="154"/>
      <c r="D609" s="149"/>
      <c r="E609" s="149"/>
      <c r="F609" s="150"/>
      <c r="H609" s="106"/>
      <c r="I609" s="110" t="str">
        <f t="shared" si="29"/>
        <v/>
      </c>
      <c r="J609" s="122" t="s">
        <v>4459</v>
      </c>
      <c r="K609" s="110" t="s">
        <v>4460</v>
      </c>
      <c r="L609" s="110" t="s">
        <v>275</v>
      </c>
      <c r="M609" s="134" t="str">
        <f t="shared" si="30"/>
        <v/>
      </c>
      <c r="N609" s="110"/>
      <c r="O609" s="110"/>
      <c r="P609" s="239"/>
    </row>
    <row r="610" spans="1:16" x14ac:dyDescent="0.2">
      <c r="A610" s="154"/>
      <c r="B610" s="154"/>
      <c r="C610" s="154"/>
      <c r="D610" s="149"/>
      <c r="E610" s="149"/>
      <c r="F610" s="150"/>
      <c r="H610" s="106"/>
      <c r="I610" s="110" t="str">
        <f t="shared" si="29"/>
        <v/>
      </c>
      <c r="J610" s="122" t="s">
        <v>4461</v>
      </c>
      <c r="K610" s="110" t="s">
        <v>4462</v>
      </c>
      <c r="L610" s="110" t="s">
        <v>275</v>
      </c>
      <c r="M610" s="134" t="str">
        <f t="shared" si="30"/>
        <v/>
      </c>
      <c r="N610" s="110"/>
      <c r="O610" s="110"/>
      <c r="P610" s="239"/>
    </row>
    <row r="611" spans="1:16" x14ac:dyDescent="0.2">
      <c r="A611" s="154"/>
      <c r="B611" s="154"/>
      <c r="C611" s="154"/>
      <c r="D611" s="149"/>
      <c r="E611" s="149"/>
      <c r="F611" s="150"/>
      <c r="H611" s="106"/>
      <c r="I611" s="110" t="str">
        <f t="shared" si="29"/>
        <v/>
      </c>
      <c r="J611" s="122" t="s">
        <v>4463</v>
      </c>
      <c r="K611" s="110" t="s">
        <v>4464</v>
      </c>
      <c r="L611" s="110" t="s">
        <v>275</v>
      </c>
      <c r="M611" s="134" t="str">
        <f t="shared" si="30"/>
        <v/>
      </c>
      <c r="N611" s="110"/>
      <c r="O611" s="110"/>
      <c r="P611" s="239"/>
    </row>
    <row r="612" spans="1:16" x14ac:dyDescent="0.2">
      <c r="A612" s="154"/>
      <c r="B612" s="154"/>
      <c r="C612" s="154"/>
      <c r="D612" s="149"/>
      <c r="E612" s="149"/>
      <c r="F612" s="150"/>
      <c r="H612" s="106"/>
      <c r="I612" s="110" t="str">
        <f t="shared" si="29"/>
        <v/>
      </c>
      <c r="J612" s="122" t="s">
        <v>4465</v>
      </c>
      <c r="K612" s="110" t="s">
        <v>4466</v>
      </c>
      <c r="L612" s="110" t="s">
        <v>275</v>
      </c>
      <c r="M612" s="134" t="str">
        <f t="shared" si="30"/>
        <v/>
      </c>
      <c r="N612" s="110"/>
      <c r="O612" s="110"/>
      <c r="P612" s="239"/>
    </row>
    <row r="613" spans="1:16" x14ac:dyDescent="0.2">
      <c r="A613" s="154"/>
      <c r="B613" s="154"/>
      <c r="C613" s="154"/>
      <c r="D613" s="149"/>
      <c r="E613" s="149"/>
      <c r="F613" s="150"/>
      <c r="H613" s="106"/>
      <c r="I613" s="110" t="str">
        <f t="shared" si="29"/>
        <v/>
      </c>
      <c r="J613" s="122" t="s">
        <v>4467</v>
      </c>
      <c r="K613" s="110" t="s">
        <v>4468</v>
      </c>
      <c r="L613" s="110" t="s">
        <v>275</v>
      </c>
      <c r="M613" s="134" t="str">
        <f t="shared" si="30"/>
        <v/>
      </c>
      <c r="N613" s="110"/>
      <c r="O613" s="110"/>
      <c r="P613" s="239"/>
    </row>
    <row r="614" spans="1:16" x14ac:dyDescent="0.2">
      <c r="A614" s="154"/>
      <c r="B614" s="154"/>
      <c r="C614" s="154"/>
      <c r="D614" s="149"/>
      <c r="E614" s="149"/>
      <c r="F614" s="150"/>
      <c r="H614" s="106"/>
      <c r="I614" s="110" t="str">
        <f t="shared" si="29"/>
        <v/>
      </c>
      <c r="J614" s="122" t="s">
        <v>4469</v>
      </c>
      <c r="K614" s="110" t="s">
        <v>4470</v>
      </c>
      <c r="L614" s="110" t="s">
        <v>275</v>
      </c>
      <c r="M614" s="134" t="str">
        <f t="shared" si="30"/>
        <v/>
      </c>
      <c r="N614" s="110"/>
      <c r="O614" s="110"/>
      <c r="P614" s="239"/>
    </row>
    <row r="615" spans="1:16" x14ac:dyDescent="0.2">
      <c r="A615" s="154"/>
      <c r="B615" s="154"/>
      <c r="C615" s="154"/>
      <c r="D615" s="149"/>
      <c r="E615" s="149"/>
      <c r="F615" s="150"/>
      <c r="H615" s="106"/>
      <c r="I615" s="110" t="str">
        <f t="shared" si="29"/>
        <v/>
      </c>
      <c r="J615" s="122" t="s">
        <v>4471</v>
      </c>
      <c r="K615" s="110" t="s">
        <v>4472</v>
      </c>
      <c r="L615" s="110" t="s">
        <v>275</v>
      </c>
      <c r="M615" s="134" t="str">
        <f t="shared" si="30"/>
        <v/>
      </c>
      <c r="N615" s="110"/>
      <c r="O615" s="110"/>
      <c r="P615" s="239"/>
    </row>
    <row r="616" spans="1:16" x14ac:dyDescent="0.2">
      <c r="A616" s="154"/>
      <c r="B616" s="154"/>
      <c r="C616" s="154"/>
      <c r="D616" s="149"/>
      <c r="E616" s="149"/>
      <c r="F616" s="150"/>
      <c r="H616" s="106"/>
      <c r="I616" s="110" t="str">
        <f t="shared" si="29"/>
        <v/>
      </c>
      <c r="J616" s="122" t="s">
        <v>4473</v>
      </c>
      <c r="K616" s="110" t="s">
        <v>4474</v>
      </c>
      <c r="L616" s="110" t="s">
        <v>4475</v>
      </c>
      <c r="M616" s="134" t="str">
        <f t="shared" si="30"/>
        <v/>
      </c>
      <c r="N616" s="110"/>
      <c r="O616" s="110"/>
      <c r="P616" s="239" t="s">
        <v>4476</v>
      </c>
    </row>
    <row r="617" spans="1:16" x14ac:dyDescent="0.2">
      <c r="A617" s="154"/>
      <c r="B617" s="154"/>
      <c r="C617" s="154"/>
      <c r="D617" s="149"/>
      <c r="E617" s="149"/>
      <c r="F617" s="150"/>
      <c r="H617" s="106"/>
      <c r="I617" s="110" t="str">
        <f t="shared" si="29"/>
        <v/>
      </c>
      <c r="J617" s="122" t="s">
        <v>4477</v>
      </c>
      <c r="K617" s="110" t="s">
        <v>4478</v>
      </c>
      <c r="L617" s="110" t="s">
        <v>275</v>
      </c>
      <c r="M617" s="134" t="str">
        <f t="shared" si="30"/>
        <v/>
      </c>
      <c r="N617" s="110"/>
      <c r="O617" s="110"/>
      <c r="P617" s="239"/>
    </row>
    <row r="618" spans="1:16" x14ac:dyDescent="0.2">
      <c r="A618" s="154"/>
      <c r="B618" s="154"/>
      <c r="C618" s="154"/>
      <c r="D618" s="149"/>
      <c r="E618" s="149"/>
      <c r="F618" s="150"/>
      <c r="H618" s="106"/>
      <c r="I618" s="110" t="str">
        <f t="shared" si="29"/>
        <v/>
      </c>
      <c r="J618" s="122" t="s">
        <v>4479</v>
      </c>
      <c r="K618" s="110" t="s">
        <v>4480</v>
      </c>
      <c r="L618" s="110" t="s">
        <v>275</v>
      </c>
      <c r="M618" s="134" t="str">
        <f t="shared" si="30"/>
        <v/>
      </c>
      <c r="N618" s="110"/>
      <c r="O618" s="110"/>
      <c r="P618" s="239"/>
    </row>
    <row r="619" spans="1:16" x14ac:dyDescent="0.2">
      <c r="A619" s="154"/>
      <c r="B619" s="154"/>
      <c r="C619" s="154"/>
      <c r="D619" s="149"/>
      <c r="E619" s="149"/>
      <c r="F619" s="150"/>
      <c r="H619" s="106"/>
      <c r="I619" s="110" t="str">
        <f t="shared" si="29"/>
        <v/>
      </c>
      <c r="J619" s="122" t="s">
        <v>4481</v>
      </c>
      <c r="K619" s="110" t="s">
        <v>4482</v>
      </c>
      <c r="L619" s="110" t="s">
        <v>275</v>
      </c>
      <c r="M619" s="134" t="str">
        <f t="shared" si="30"/>
        <v/>
      </c>
      <c r="N619" s="110"/>
      <c r="O619" s="110"/>
      <c r="P619" s="239"/>
    </row>
    <row r="620" spans="1:16" x14ac:dyDescent="0.2">
      <c r="A620" s="154"/>
      <c r="B620" s="154"/>
      <c r="C620" s="154"/>
      <c r="D620" s="149"/>
      <c r="E620" s="149"/>
      <c r="F620" s="150"/>
      <c r="H620" s="106"/>
      <c r="I620" s="110" t="str">
        <f t="shared" si="29"/>
        <v/>
      </c>
      <c r="J620" s="122" t="s">
        <v>4483</v>
      </c>
      <c r="K620" s="110" t="s">
        <v>4484</v>
      </c>
      <c r="L620" s="110" t="s">
        <v>275</v>
      </c>
      <c r="M620" s="134" t="str">
        <f t="shared" si="30"/>
        <v/>
      </c>
      <c r="N620" s="110"/>
      <c r="O620" s="110"/>
      <c r="P620" s="239"/>
    </row>
    <row r="621" spans="1:16" x14ac:dyDescent="0.2">
      <c r="A621" s="154"/>
      <c r="B621" s="154"/>
      <c r="C621" s="154"/>
      <c r="D621" s="149"/>
      <c r="E621" s="149"/>
      <c r="F621" s="150"/>
      <c r="H621" s="106"/>
      <c r="I621" s="110" t="str">
        <f t="shared" si="29"/>
        <v/>
      </c>
      <c r="J621" s="122" t="s">
        <v>4485</v>
      </c>
      <c r="K621" s="110" t="s">
        <v>4486</v>
      </c>
      <c r="L621" s="110" t="s">
        <v>275</v>
      </c>
      <c r="M621" s="134" t="str">
        <f t="shared" si="30"/>
        <v/>
      </c>
      <c r="N621" s="110"/>
      <c r="O621" s="110"/>
      <c r="P621" s="239"/>
    </row>
    <row r="622" spans="1:16" x14ac:dyDescent="0.2">
      <c r="A622" s="154"/>
      <c r="B622" s="154"/>
      <c r="C622" s="154"/>
      <c r="D622" s="149"/>
      <c r="E622" s="149"/>
      <c r="F622" s="150"/>
      <c r="H622" s="106"/>
      <c r="I622" s="110" t="str">
        <f t="shared" si="29"/>
        <v/>
      </c>
      <c r="J622" s="122" t="s">
        <v>4487</v>
      </c>
      <c r="K622" s="110" t="s">
        <v>4488</v>
      </c>
      <c r="L622" s="110" t="s">
        <v>275</v>
      </c>
      <c r="M622" s="134" t="str">
        <f t="shared" si="30"/>
        <v/>
      </c>
      <c r="N622" s="110"/>
      <c r="O622" s="110"/>
      <c r="P622" s="239"/>
    </row>
    <row r="623" spans="1:16" x14ac:dyDescent="0.2">
      <c r="A623" s="154"/>
      <c r="B623" s="154"/>
      <c r="C623" s="154"/>
      <c r="D623" s="149"/>
      <c r="E623" s="149"/>
      <c r="F623" s="150"/>
      <c r="H623" s="106"/>
      <c r="I623" s="110" t="str">
        <f t="shared" si="29"/>
        <v/>
      </c>
      <c r="J623" s="122" t="s">
        <v>4489</v>
      </c>
      <c r="K623" s="110" t="s">
        <v>4490</v>
      </c>
      <c r="L623" s="110" t="s">
        <v>275</v>
      </c>
      <c r="M623" s="134" t="str">
        <f t="shared" si="30"/>
        <v/>
      </c>
      <c r="N623" s="110"/>
      <c r="O623" s="110"/>
      <c r="P623" s="239"/>
    </row>
    <row r="624" spans="1:16" x14ac:dyDescent="0.2">
      <c r="A624" s="154"/>
      <c r="B624" s="154"/>
      <c r="C624" s="154"/>
      <c r="D624" s="149"/>
      <c r="E624" s="149"/>
      <c r="F624" s="150"/>
      <c r="H624" s="106"/>
      <c r="I624" s="110" t="str">
        <f t="shared" si="29"/>
        <v/>
      </c>
      <c r="J624" s="122" t="s">
        <v>4491</v>
      </c>
      <c r="K624" s="110" t="s">
        <v>4492</v>
      </c>
      <c r="L624" s="110" t="s">
        <v>275</v>
      </c>
      <c r="M624" s="134" t="str">
        <f t="shared" si="30"/>
        <v/>
      </c>
      <c r="N624" s="110"/>
      <c r="O624" s="110"/>
      <c r="P624" s="239"/>
    </row>
    <row r="625" spans="1:16" x14ac:dyDescent="0.2">
      <c r="A625" s="154"/>
      <c r="B625" s="154"/>
      <c r="C625" s="154"/>
      <c r="D625" s="149"/>
      <c r="E625" s="149"/>
      <c r="F625" s="150"/>
      <c r="H625" s="106"/>
      <c r="I625" s="110" t="str">
        <f t="shared" si="29"/>
        <v/>
      </c>
      <c r="J625" s="122" t="s">
        <v>4493</v>
      </c>
      <c r="K625" s="110" t="s">
        <v>4494</v>
      </c>
      <c r="L625" s="110" t="s">
        <v>4495</v>
      </c>
      <c r="M625" s="134" t="str">
        <f t="shared" si="30"/>
        <v/>
      </c>
      <c r="N625" s="110"/>
      <c r="O625" s="110"/>
      <c r="P625" s="239" t="s">
        <v>4496</v>
      </c>
    </row>
    <row r="626" spans="1:16" x14ac:dyDescent="0.2">
      <c r="A626" s="154"/>
      <c r="B626" s="154"/>
      <c r="C626" s="154"/>
      <c r="D626" s="149"/>
      <c r="E626" s="149"/>
      <c r="F626" s="150"/>
      <c r="H626" s="106"/>
      <c r="I626" s="110" t="str">
        <f t="shared" si="29"/>
        <v/>
      </c>
      <c r="J626" s="122" t="s">
        <v>4497</v>
      </c>
      <c r="K626" s="110" t="s">
        <v>4498</v>
      </c>
      <c r="L626" s="110" t="s">
        <v>275</v>
      </c>
      <c r="M626" s="134" t="str">
        <f t="shared" si="30"/>
        <v/>
      </c>
      <c r="N626" s="110"/>
      <c r="O626" s="110"/>
      <c r="P626" s="239"/>
    </row>
    <row r="627" spans="1:16" x14ac:dyDescent="0.2">
      <c r="A627" s="154"/>
      <c r="B627" s="154"/>
      <c r="C627" s="154"/>
      <c r="D627" s="149"/>
      <c r="E627" s="149"/>
      <c r="F627" s="150"/>
      <c r="H627" s="106"/>
      <c r="I627" s="110" t="str">
        <f t="shared" si="29"/>
        <v/>
      </c>
      <c r="J627" s="122" t="s">
        <v>4499</v>
      </c>
      <c r="K627" s="110" t="s">
        <v>4500</v>
      </c>
      <c r="L627" s="110" t="s">
        <v>275</v>
      </c>
      <c r="M627" s="134" t="str">
        <f t="shared" si="30"/>
        <v/>
      </c>
      <c r="N627" s="110"/>
      <c r="O627" s="110"/>
      <c r="P627" s="239"/>
    </row>
    <row r="628" spans="1:16" x14ac:dyDescent="0.2">
      <c r="A628" s="154"/>
      <c r="B628" s="154"/>
      <c r="C628" s="154"/>
      <c r="D628" s="149"/>
      <c r="E628" s="149"/>
      <c r="F628" s="150"/>
      <c r="H628" s="106"/>
      <c r="I628" s="110" t="str">
        <f t="shared" si="29"/>
        <v/>
      </c>
      <c r="J628" s="122" t="s">
        <v>4501</v>
      </c>
      <c r="K628" s="110" t="s">
        <v>4502</v>
      </c>
      <c r="L628" s="110" t="s">
        <v>275</v>
      </c>
      <c r="M628" s="134" t="str">
        <f t="shared" si="30"/>
        <v/>
      </c>
      <c r="N628" s="110"/>
      <c r="O628" s="110"/>
      <c r="P628" s="239"/>
    </row>
    <row r="629" spans="1:16" x14ac:dyDescent="0.2">
      <c r="A629" s="154"/>
      <c r="B629" s="154"/>
      <c r="C629" s="154"/>
      <c r="D629" s="149"/>
      <c r="E629" s="149"/>
      <c r="F629" s="150"/>
      <c r="H629" s="106"/>
      <c r="I629" s="110" t="str">
        <f t="shared" si="29"/>
        <v/>
      </c>
      <c r="J629" s="122" t="s">
        <v>4503</v>
      </c>
      <c r="K629" s="110" t="s">
        <v>4504</v>
      </c>
      <c r="L629" s="110" t="s">
        <v>275</v>
      </c>
      <c r="M629" s="134" t="str">
        <f t="shared" si="30"/>
        <v/>
      </c>
      <c r="N629" s="110"/>
      <c r="O629" s="110"/>
      <c r="P629" s="239"/>
    </row>
    <row r="630" spans="1:16" x14ac:dyDescent="0.2">
      <c r="A630" s="154"/>
      <c r="B630" s="154"/>
      <c r="C630" s="154"/>
      <c r="D630" s="149"/>
      <c r="E630" s="149"/>
      <c r="F630" s="150"/>
      <c r="H630" s="106"/>
      <c r="I630" s="110" t="str">
        <f t="shared" si="29"/>
        <v/>
      </c>
      <c r="J630" s="122" t="s">
        <v>4505</v>
      </c>
      <c r="K630" s="110" t="s">
        <v>4506</v>
      </c>
      <c r="L630" s="110" t="s">
        <v>275</v>
      </c>
      <c r="M630" s="134" t="str">
        <f t="shared" si="30"/>
        <v/>
      </c>
      <c r="N630" s="110"/>
      <c r="O630" s="110"/>
      <c r="P630" s="239"/>
    </row>
    <row r="631" spans="1:16" x14ac:dyDescent="0.2">
      <c r="A631" s="154"/>
      <c r="B631" s="154"/>
      <c r="C631" s="154"/>
      <c r="D631" s="149"/>
      <c r="E631" s="149"/>
      <c r="F631" s="150"/>
      <c r="H631" s="106"/>
      <c r="I631" s="110" t="str">
        <f t="shared" si="29"/>
        <v/>
      </c>
      <c r="J631" s="122" t="s">
        <v>4507</v>
      </c>
      <c r="K631" s="110" t="s">
        <v>4508</v>
      </c>
      <c r="L631" s="110" t="s">
        <v>275</v>
      </c>
      <c r="M631" s="134" t="str">
        <f t="shared" si="30"/>
        <v/>
      </c>
      <c r="N631" s="110"/>
      <c r="O631" s="110"/>
      <c r="P631" s="239"/>
    </row>
    <row r="632" spans="1:16" x14ac:dyDescent="0.2">
      <c r="A632" s="154"/>
      <c r="B632" s="154"/>
      <c r="C632" s="154"/>
      <c r="D632" s="149"/>
      <c r="E632" s="149"/>
      <c r="F632" s="150"/>
      <c r="H632" s="106"/>
      <c r="I632" s="110" t="str">
        <f t="shared" si="29"/>
        <v/>
      </c>
      <c r="J632" s="122" t="s">
        <v>4509</v>
      </c>
      <c r="K632" s="110" t="s">
        <v>4510</v>
      </c>
      <c r="L632" s="110" t="s">
        <v>275</v>
      </c>
      <c r="M632" s="134" t="str">
        <f t="shared" si="30"/>
        <v/>
      </c>
      <c r="N632" s="110"/>
      <c r="O632" s="110"/>
      <c r="P632" s="239"/>
    </row>
    <row r="633" spans="1:16" x14ac:dyDescent="0.2">
      <c r="A633" s="154"/>
      <c r="B633" s="154"/>
      <c r="C633" s="154"/>
      <c r="D633" s="149"/>
      <c r="E633" s="149"/>
      <c r="F633" s="150"/>
      <c r="H633" s="106"/>
      <c r="I633" s="110" t="str">
        <f t="shared" si="29"/>
        <v/>
      </c>
      <c r="J633" s="122" t="s">
        <v>4511</v>
      </c>
      <c r="K633" s="110" t="s">
        <v>4512</v>
      </c>
      <c r="L633" s="110" t="s">
        <v>275</v>
      </c>
      <c r="M633" s="134" t="str">
        <f t="shared" si="30"/>
        <v/>
      </c>
      <c r="N633" s="110"/>
      <c r="O633" s="110"/>
      <c r="P633" s="239"/>
    </row>
    <row r="634" spans="1:16" x14ac:dyDescent="0.2">
      <c r="A634" s="154"/>
      <c r="B634" s="154"/>
      <c r="C634" s="154"/>
      <c r="D634" s="149"/>
      <c r="E634" s="149"/>
      <c r="F634" s="150"/>
      <c r="H634" s="106"/>
      <c r="I634" s="110" t="str">
        <f t="shared" si="29"/>
        <v/>
      </c>
      <c r="J634" s="122" t="s">
        <v>4513</v>
      </c>
      <c r="K634" s="110" t="s">
        <v>4514</v>
      </c>
      <c r="L634" s="110" t="s">
        <v>275</v>
      </c>
      <c r="M634" s="134" t="str">
        <f t="shared" si="30"/>
        <v/>
      </c>
      <c r="N634" s="110"/>
      <c r="O634" s="110"/>
      <c r="P634" s="239"/>
    </row>
    <row r="635" spans="1:16" x14ac:dyDescent="0.2">
      <c r="A635" s="154"/>
      <c r="B635" s="154"/>
      <c r="C635" s="154"/>
      <c r="D635" s="149"/>
      <c r="E635" s="149"/>
      <c r="F635" s="150"/>
      <c r="H635" s="106"/>
      <c r="I635" s="110" t="str">
        <f t="shared" si="29"/>
        <v/>
      </c>
      <c r="J635" s="122" t="s">
        <v>4515</v>
      </c>
      <c r="K635" s="110" t="s">
        <v>4516</v>
      </c>
      <c r="L635" s="110" t="s">
        <v>275</v>
      </c>
      <c r="M635" s="134" t="str">
        <f t="shared" si="30"/>
        <v/>
      </c>
      <c r="N635" s="110"/>
      <c r="O635" s="110"/>
      <c r="P635" s="239"/>
    </row>
    <row r="636" spans="1:16" x14ac:dyDescent="0.2">
      <c r="A636" s="154"/>
      <c r="B636" s="154"/>
      <c r="C636" s="154"/>
      <c r="D636" s="149"/>
      <c r="E636" s="149"/>
      <c r="F636" s="150"/>
      <c r="H636" s="106"/>
      <c r="I636" s="110" t="str">
        <f t="shared" si="29"/>
        <v/>
      </c>
      <c r="J636" s="122" t="s">
        <v>4517</v>
      </c>
      <c r="K636" s="110" t="s">
        <v>4518</v>
      </c>
      <c r="L636" s="110" t="s">
        <v>275</v>
      </c>
      <c r="M636" s="134" t="str">
        <f t="shared" si="30"/>
        <v/>
      </c>
      <c r="N636" s="110"/>
      <c r="O636" s="110"/>
      <c r="P636" s="239"/>
    </row>
    <row r="637" spans="1:16" x14ac:dyDescent="0.2">
      <c r="A637" s="154"/>
      <c r="B637" s="154"/>
      <c r="C637" s="154"/>
      <c r="D637" s="149"/>
      <c r="E637" s="149"/>
      <c r="F637" s="150"/>
      <c r="H637" s="106"/>
      <c r="I637" s="110" t="str">
        <f t="shared" si="29"/>
        <v/>
      </c>
      <c r="J637" s="122" t="s">
        <v>4519</v>
      </c>
      <c r="K637" s="110" t="s">
        <v>4520</v>
      </c>
      <c r="L637" s="110" t="s">
        <v>275</v>
      </c>
      <c r="M637" s="134" t="str">
        <f t="shared" si="30"/>
        <v/>
      </c>
      <c r="N637" s="110"/>
      <c r="O637" s="110"/>
      <c r="P637" s="239"/>
    </row>
    <row r="638" spans="1:16" x14ac:dyDescent="0.2">
      <c r="A638" s="154"/>
      <c r="B638" s="154"/>
      <c r="C638" s="154"/>
      <c r="D638" s="149"/>
      <c r="E638" s="149"/>
      <c r="F638" s="150"/>
      <c r="H638" s="106"/>
      <c r="I638" s="110" t="str">
        <f t="shared" si="29"/>
        <v/>
      </c>
      <c r="J638" s="122" t="s">
        <v>4521</v>
      </c>
      <c r="K638" s="110" t="s">
        <v>4522</v>
      </c>
      <c r="L638" s="110" t="s">
        <v>275</v>
      </c>
      <c r="M638" s="134" t="str">
        <f t="shared" si="30"/>
        <v/>
      </c>
      <c r="N638" s="110"/>
      <c r="O638" s="110"/>
      <c r="P638" s="239"/>
    </row>
    <row r="639" spans="1:16" x14ac:dyDescent="0.2">
      <c r="A639" s="154"/>
      <c r="B639" s="154"/>
      <c r="C639" s="154"/>
      <c r="D639" s="149"/>
      <c r="E639" s="149"/>
      <c r="F639" s="150"/>
      <c r="H639" s="106"/>
      <c r="I639" s="110" t="str">
        <f t="shared" si="29"/>
        <v/>
      </c>
      <c r="J639" s="122" t="s">
        <v>4523</v>
      </c>
      <c r="K639" s="110" t="s">
        <v>4524</v>
      </c>
      <c r="L639" s="110" t="s">
        <v>275</v>
      </c>
      <c r="M639" s="134" t="str">
        <f t="shared" si="30"/>
        <v/>
      </c>
      <c r="N639" s="110"/>
      <c r="O639" s="110"/>
      <c r="P639" s="239"/>
    </row>
    <row r="640" spans="1:16" x14ac:dyDescent="0.2">
      <c r="A640" s="154"/>
      <c r="B640" s="154"/>
      <c r="C640" s="154"/>
      <c r="D640" s="149"/>
      <c r="E640" s="149"/>
      <c r="F640" s="150"/>
      <c r="H640" s="106"/>
      <c r="I640" s="110" t="str">
        <f t="shared" si="29"/>
        <v/>
      </c>
      <c r="J640" s="122" t="s">
        <v>4525</v>
      </c>
      <c r="K640" s="110" t="s">
        <v>4526</v>
      </c>
      <c r="L640" s="110" t="s">
        <v>275</v>
      </c>
      <c r="M640" s="134" t="str">
        <f t="shared" si="30"/>
        <v/>
      </c>
      <c r="N640" s="110"/>
      <c r="O640" s="110"/>
      <c r="P640" s="239"/>
    </row>
    <row r="641" spans="1:16" x14ac:dyDescent="0.2">
      <c r="A641" s="154"/>
      <c r="B641" s="154"/>
      <c r="C641" s="154"/>
      <c r="D641" s="149"/>
      <c r="E641" s="149"/>
      <c r="F641" s="150"/>
      <c r="H641" s="106"/>
      <c r="I641" s="110" t="str">
        <f t="shared" si="29"/>
        <v/>
      </c>
      <c r="J641" s="122" t="s">
        <v>4527</v>
      </c>
      <c r="K641" s="110" t="s">
        <v>4528</v>
      </c>
      <c r="L641" s="110" t="s">
        <v>275</v>
      </c>
      <c r="M641" s="134" t="str">
        <f t="shared" si="30"/>
        <v/>
      </c>
      <c r="N641" s="110"/>
      <c r="O641" s="110"/>
      <c r="P641" s="239"/>
    </row>
    <row r="642" spans="1:16" x14ac:dyDescent="0.2">
      <c r="A642" s="154"/>
      <c r="B642" s="154"/>
      <c r="C642" s="154"/>
      <c r="D642" s="149"/>
      <c r="E642" s="149"/>
      <c r="F642" s="150"/>
      <c r="H642" s="106"/>
      <c r="I642" s="110" t="str">
        <f t="shared" si="29"/>
        <v/>
      </c>
      <c r="J642" s="122" t="s">
        <v>4529</v>
      </c>
      <c r="K642" s="110" t="s">
        <v>4530</v>
      </c>
      <c r="L642" s="110" t="s">
        <v>275</v>
      </c>
      <c r="M642" s="134" t="str">
        <f t="shared" si="30"/>
        <v/>
      </c>
      <c r="N642" s="110"/>
      <c r="O642" s="110"/>
      <c r="P642" s="239"/>
    </row>
    <row r="643" spans="1:16" x14ac:dyDescent="0.2">
      <c r="A643" s="154"/>
      <c r="B643" s="154"/>
      <c r="C643" s="154"/>
      <c r="D643" s="149"/>
      <c r="E643" s="149"/>
      <c r="F643" s="150"/>
      <c r="H643" s="106"/>
      <c r="I643" s="110" t="str">
        <f t="shared" si="29"/>
        <v/>
      </c>
      <c r="J643" s="122" t="s">
        <v>4531</v>
      </c>
      <c r="K643" s="110" t="s">
        <v>4532</v>
      </c>
      <c r="L643" s="110" t="s">
        <v>275</v>
      </c>
      <c r="M643" s="134" t="str">
        <f t="shared" si="30"/>
        <v/>
      </c>
      <c r="N643" s="110"/>
      <c r="O643" s="110"/>
      <c r="P643" s="239"/>
    </row>
    <row r="644" spans="1:16" x14ac:dyDescent="0.2">
      <c r="A644" s="154"/>
      <c r="B644" s="154"/>
      <c r="C644" s="154"/>
      <c r="D644" s="149"/>
      <c r="E644" s="149"/>
      <c r="F644" s="150"/>
      <c r="H644" s="106"/>
      <c r="I644" s="110" t="str">
        <f t="shared" si="29"/>
        <v/>
      </c>
      <c r="J644" s="122" t="s">
        <v>4533</v>
      </c>
      <c r="K644" s="110" t="s">
        <v>4534</v>
      </c>
      <c r="L644" s="110" t="s">
        <v>275</v>
      </c>
      <c r="M644" s="134" t="str">
        <f t="shared" si="30"/>
        <v/>
      </c>
      <c r="N644" s="110"/>
      <c r="O644" s="110"/>
      <c r="P644" s="239"/>
    </row>
    <row r="645" spans="1:16" x14ac:dyDescent="0.2">
      <c r="A645" s="154"/>
      <c r="B645" s="154"/>
      <c r="C645" s="154"/>
      <c r="D645" s="149"/>
      <c r="E645" s="149"/>
      <c r="F645" s="150"/>
      <c r="H645" s="106"/>
      <c r="I645" s="110" t="str">
        <f t="shared" si="29"/>
        <v/>
      </c>
      <c r="J645" s="122" t="s">
        <v>4535</v>
      </c>
      <c r="K645" s="110" t="s">
        <v>4536</v>
      </c>
      <c r="L645" s="110" t="s">
        <v>275</v>
      </c>
      <c r="M645" s="134" t="str">
        <f t="shared" si="30"/>
        <v/>
      </c>
      <c r="N645" s="110"/>
      <c r="O645" s="110"/>
      <c r="P645" s="239"/>
    </row>
    <row r="646" spans="1:16" x14ac:dyDescent="0.2">
      <c r="A646" s="154"/>
      <c r="B646" s="154"/>
      <c r="C646" s="154"/>
      <c r="D646" s="149"/>
      <c r="E646" s="149"/>
      <c r="F646" s="150"/>
      <c r="H646" s="106"/>
      <c r="I646" s="110" t="str">
        <f t="shared" si="29"/>
        <v/>
      </c>
      <c r="J646" s="122" t="s">
        <v>4537</v>
      </c>
      <c r="K646" s="110" t="s">
        <v>4538</v>
      </c>
      <c r="L646" s="110" t="s">
        <v>275</v>
      </c>
      <c r="M646" s="134" t="str">
        <f t="shared" si="30"/>
        <v/>
      </c>
      <c r="N646" s="110"/>
      <c r="O646" s="110"/>
      <c r="P646" s="239"/>
    </row>
    <row r="647" spans="1:16" x14ac:dyDescent="0.2">
      <c r="A647" s="154"/>
      <c r="B647" s="154"/>
      <c r="C647" s="154"/>
      <c r="D647" s="149"/>
      <c r="E647" s="149"/>
      <c r="F647" s="150"/>
      <c r="H647" s="106"/>
      <c r="I647" s="110" t="str">
        <f t="shared" si="29"/>
        <v/>
      </c>
      <c r="J647" s="122" t="s">
        <v>4539</v>
      </c>
      <c r="K647" s="110" t="s">
        <v>4540</v>
      </c>
      <c r="L647" s="110" t="s">
        <v>275</v>
      </c>
      <c r="M647" s="134" t="str">
        <f t="shared" si="30"/>
        <v/>
      </c>
      <c r="N647" s="110"/>
      <c r="O647" s="110"/>
      <c r="P647" s="239"/>
    </row>
    <row r="648" spans="1:16" x14ac:dyDescent="0.2">
      <c r="A648" s="154"/>
      <c r="B648" s="154"/>
      <c r="C648" s="154"/>
      <c r="D648" s="149"/>
      <c r="E648" s="149"/>
      <c r="F648" s="150"/>
      <c r="H648" s="106"/>
      <c r="I648" s="110" t="str">
        <f t="shared" si="29"/>
        <v/>
      </c>
      <c r="J648" s="122" t="s">
        <v>4541</v>
      </c>
      <c r="K648" s="110" t="s">
        <v>4542</v>
      </c>
      <c r="L648" s="110" t="s">
        <v>275</v>
      </c>
      <c r="M648" s="134" t="str">
        <f t="shared" si="30"/>
        <v/>
      </c>
      <c r="N648" s="110"/>
      <c r="O648" s="110"/>
      <c r="P648" s="239"/>
    </row>
    <row r="649" spans="1:16" x14ac:dyDescent="0.2">
      <c r="A649" s="154"/>
      <c r="B649" s="154"/>
      <c r="C649" s="154"/>
      <c r="D649" s="149"/>
      <c r="E649" s="149"/>
      <c r="F649" s="150"/>
      <c r="H649" s="106"/>
      <c r="I649" s="110" t="str">
        <f t="shared" ref="I649:I712" si="31">IFERROR((INDEX(A:E,MATCH($J649,E:E,0),2)),"")</f>
        <v/>
      </c>
      <c r="J649" s="122" t="s">
        <v>4543</v>
      </c>
      <c r="K649" s="110" t="s">
        <v>4544</v>
      </c>
      <c r="L649" s="110" t="s">
        <v>275</v>
      </c>
      <c r="M649" s="134" t="str">
        <f t="shared" si="30"/>
        <v/>
      </c>
      <c r="N649" s="110"/>
      <c r="O649" s="110"/>
      <c r="P649" s="239"/>
    </row>
    <row r="650" spans="1:16" x14ac:dyDescent="0.2">
      <c r="A650" s="154"/>
      <c r="B650" s="154"/>
      <c r="C650" s="154"/>
      <c r="D650" s="149"/>
      <c r="E650" s="149"/>
      <c r="F650" s="150"/>
      <c r="H650" s="106"/>
      <c r="I650" s="110" t="str">
        <f t="shared" si="31"/>
        <v/>
      </c>
      <c r="J650" s="122" t="s">
        <v>4545</v>
      </c>
      <c r="K650" s="110" t="s">
        <v>4546</v>
      </c>
      <c r="L650" s="110" t="s">
        <v>275</v>
      </c>
      <c r="M650" s="134" t="str">
        <f t="shared" ref="M650:M713" si="32">IF(N650="","",HYPERLINK(O650,N650))</f>
        <v/>
      </c>
      <c r="N650" s="110"/>
      <c r="O650" s="110"/>
      <c r="P650" s="239"/>
    </row>
    <row r="651" spans="1:16" x14ac:dyDescent="0.2">
      <c r="A651" s="154"/>
      <c r="B651" s="154"/>
      <c r="C651" s="154"/>
      <c r="D651" s="149"/>
      <c r="E651" s="149"/>
      <c r="F651" s="150"/>
      <c r="H651" s="106"/>
      <c r="I651" s="110" t="str">
        <f t="shared" si="31"/>
        <v/>
      </c>
      <c r="J651" s="122" t="s">
        <v>4547</v>
      </c>
      <c r="K651" s="110" t="s">
        <v>4548</v>
      </c>
      <c r="L651" s="110" t="s">
        <v>275</v>
      </c>
      <c r="M651" s="134" t="str">
        <f t="shared" si="32"/>
        <v/>
      </c>
      <c r="N651" s="110"/>
      <c r="O651" s="110"/>
      <c r="P651" s="239"/>
    </row>
    <row r="652" spans="1:16" x14ac:dyDescent="0.2">
      <c r="A652" s="154"/>
      <c r="B652" s="154"/>
      <c r="C652" s="154"/>
      <c r="D652" s="149"/>
      <c r="E652" s="149"/>
      <c r="F652" s="150"/>
      <c r="H652" s="106"/>
      <c r="I652" s="110" t="str">
        <f t="shared" si="31"/>
        <v/>
      </c>
      <c r="J652" s="122" t="s">
        <v>4549</v>
      </c>
      <c r="K652" s="110" t="s">
        <v>4550</v>
      </c>
      <c r="L652" s="110" t="s">
        <v>275</v>
      </c>
      <c r="M652" s="134" t="str">
        <f t="shared" si="32"/>
        <v/>
      </c>
      <c r="N652" s="110"/>
      <c r="O652" s="110"/>
      <c r="P652" s="239"/>
    </row>
    <row r="653" spans="1:16" x14ac:dyDescent="0.2">
      <c r="A653" s="154"/>
      <c r="B653" s="154"/>
      <c r="C653" s="154"/>
      <c r="D653" s="149"/>
      <c r="E653" s="149"/>
      <c r="F653" s="150"/>
      <c r="H653" s="106"/>
      <c r="I653" s="110" t="str">
        <f t="shared" si="31"/>
        <v/>
      </c>
      <c r="J653" s="122" t="s">
        <v>4551</v>
      </c>
      <c r="K653" s="110" t="s">
        <v>4552</v>
      </c>
      <c r="L653" s="110" t="s">
        <v>275</v>
      </c>
      <c r="M653" s="134" t="str">
        <f t="shared" si="32"/>
        <v/>
      </c>
      <c r="N653" s="110"/>
      <c r="O653" s="110"/>
      <c r="P653" s="239" t="s">
        <v>4553</v>
      </c>
    </row>
    <row r="654" spans="1:16" x14ac:dyDescent="0.2">
      <c r="A654" s="154"/>
      <c r="B654" s="154"/>
      <c r="C654" s="154"/>
      <c r="D654" s="149"/>
      <c r="E654" s="149"/>
      <c r="F654" s="150"/>
      <c r="H654" s="106"/>
      <c r="I654" s="110" t="str">
        <f t="shared" si="31"/>
        <v/>
      </c>
      <c r="J654" s="122" t="s">
        <v>4554</v>
      </c>
      <c r="K654" s="110" t="s">
        <v>4555</v>
      </c>
      <c r="L654" s="110" t="s">
        <v>275</v>
      </c>
      <c r="M654" s="134" t="str">
        <f t="shared" si="32"/>
        <v/>
      </c>
      <c r="N654" s="110"/>
      <c r="O654" s="110"/>
      <c r="P654" s="239"/>
    </row>
    <row r="655" spans="1:16" x14ac:dyDescent="0.2">
      <c r="A655" s="154"/>
      <c r="B655" s="154"/>
      <c r="C655" s="154"/>
      <c r="D655" s="149"/>
      <c r="E655" s="149"/>
      <c r="F655" s="150"/>
      <c r="H655" s="106"/>
      <c r="I655" s="110" t="str">
        <f t="shared" si="31"/>
        <v/>
      </c>
      <c r="J655" s="122" t="s">
        <v>4556</v>
      </c>
      <c r="K655" s="110" t="s">
        <v>4557</v>
      </c>
      <c r="L655" s="110" t="s">
        <v>275</v>
      </c>
      <c r="M655" s="134" t="str">
        <f t="shared" si="32"/>
        <v/>
      </c>
      <c r="N655" s="110"/>
      <c r="O655" s="110"/>
      <c r="P655" s="239"/>
    </row>
    <row r="656" spans="1:16" x14ac:dyDescent="0.2">
      <c r="A656" s="154"/>
      <c r="B656" s="154"/>
      <c r="C656" s="154"/>
      <c r="D656" s="149"/>
      <c r="E656" s="149"/>
      <c r="F656" s="150"/>
      <c r="H656" s="106"/>
      <c r="I656" s="110" t="str">
        <f t="shared" si="31"/>
        <v/>
      </c>
      <c r="J656" s="122" t="s">
        <v>4558</v>
      </c>
      <c r="K656" s="110" t="s">
        <v>4559</v>
      </c>
      <c r="L656" s="110" t="s">
        <v>275</v>
      </c>
      <c r="M656" s="134" t="str">
        <f t="shared" si="32"/>
        <v/>
      </c>
      <c r="N656" s="110"/>
      <c r="O656" s="110"/>
      <c r="P656" s="239"/>
    </row>
    <row r="657" spans="1:16" x14ac:dyDescent="0.2">
      <c r="A657" s="154"/>
      <c r="B657" s="154"/>
      <c r="C657" s="154"/>
      <c r="D657" s="149"/>
      <c r="E657" s="149"/>
      <c r="F657" s="150"/>
      <c r="H657" s="106"/>
      <c r="I657" s="110" t="str">
        <f t="shared" si="31"/>
        <v>IBA</v>
      </c>
      <c r="J657" s="122" t="s">
        <v>4560</v>
      </c>
      <c r="K657" s="110" t="s">
        <v>4561</v>
      </c>
      <c r="L657" s="110" t="s">
        <v>4562</v>
      </c>
      <c r="M657" s="134" t="str">
        <f t="shared" si="32"/>
        <v/>
      </c>
      <c r="N657" s="110"/>
      <c r="O657" s="110"/>
      <c r="P657" s="239"/>
    </row>
    <row r="658" spans="1:16" x14ac:dyDescent="0.2">
      <c r="A658" s="154"/>
      <c r="B658" s="154"/>
      <c r="C658" s="154"/>
      <c r="D658" s="149"/>
      <c r="E658" s="149"/>
      <c r="F658" s="150"/>
      <c r="H658" s="106"/>
      <c r="I658" s="110" t="str">
        <f t="shared" si="31"/>
        <v/>
      </c>
      <c r="J658" s="122" t="s">
        <v>4563</v>
      </c>
      <c r="K658" s="110" t="s">
        <v>4564</v>
      </c>
      <c r="L658" s="110" t="s">
        <v>275</v>
      </c>
      <c r="M658" s="134" t="str">
        <f t="shared" si="32"/>
        <v/>
      </c>
      <c r="N658" s="110"/>
      <c r="O658" s="110"/>
      <c r="P658" s="239"/>
    </row>
    <row r="659" spans="1:16" x14ac:dyDescent="0.2">
      <c r="A659" s="154"/>
      <c r="B659" s="154"/>
      <c r="C659" s="154"/>
      <c r="D659" s="149"/>
      <c r="E659" s="149"/>
      <c r="F659" s="150"/>
      <c r="H659" s="106"/>
      <c r="I659" s="110" t="str">
        <f t="shared" si="31"/>
        <v>IAF</v>
      </c>
      <c r="J659" s="122" t="s">
        <v>4565</v>
      </c>
      <c r="K659" s="110" t="s">
        <v>4566</v>
      </c>
      <c r="L659" s="110" t="s">
        <v>4567</v>
      </c>
      <c r="M659" s="134" t="str">
        <f t="shared" si="32"/>
        <v/>
      </c>
      <c r="N659" s="110"/>
      <c r="O659" s="110"/>
      <c r="P659" s="239"/>
    </row>
    <row r="660" spans="1:16" x14ac:dyDescent="0.2">
      <c r="A660" s="154"/>
      <c r="B660" s="154"/>
      <c r="C660" s="154"/>
      <c r="D660" s="149"/>
      <c r="E660" s="149"/>
      <c r="F660" s="150"/>
      <c r="H660" s="106"/>
      <c r="I660" s="110" t="str">
        <f t="shared" si="31"/>
        <v/>
      </c>
      <c r="J660" s="122" t="s">
        <v>4568</v>
      </c>
      <c r="K660" s="110" t="s">
        <v>4569</v>
      </c>
      <c r="L660" s="110" t="s">
        <v>4570</v>
      </c>
      <c r="M660" s="134" t="str">
        <f t="shared" si="32"/>
        <v/>
      </c>
      <c r="N660" s="110"/>
      <c r="O660" s="110"/>
      <c r="P660" s="239" t="s">
        <v>4571</v>
      </c>
    </row>
    <row r="661" spans="1:16" x14ac:dyDescent="0.2">
      <c r="A661" s="154"/>
      <c r="B661" s="154"/>
      <c r="C661" s="154"/>
      <c r="D661" s="149"/>
      <c r="E661" s="149"/>
      <c r="F661" s="150"/>
      <c r="H661" s="106"/>
      <c r="I661" s="110" t="str">
        <f t="shared" si="31"/>
        <v/>
      </c>
      <c r="J661" s="122" t="s">
        <v>4572</v>
      </c>
      <c r="K661" s="110" t="s">
        <v>4573</v>
      </c>
      <c r="L661" s="110" t="s">
        <v>275</v>
      </c>
      <c r="M661" s="134" t="str">
        <f t="shared" si="32"/>
        <v/>
      </c>
      <c r="N661" s="110"/>
      <c r="O661" s="110"/>
      <c r="P661" s="239"/>
    </row>
    <row r="662" spans="1:16" x14ac:dyDescent="0.2">
      <c r="A662" s="154"/>
      <c r="B662" s="154"/>
      <c r="C662" s="154"/>
      <c r="D662" s="149"/>
      <c r="E662" s="149"/>
      <c r="F662" s="150"/>
      <c r="H662" s="106"/>
      <c r="I662" s="110" t="str">
        <f t="shared" si="31"/>
        <v/>
      </c>
      <c r="J662" s="122" t="s">
        <v>4574</v>
      </c>
      <c r="K662" s="110" t="s">
        <v>4575</v>
      </c>
      <c r="L662" s="110" t="s">
        <v>275</v>
      </c>
      <c r="M662" s="134" t="str">
        <f t="shared" si="32"/>
        <v/>
      </c>
      <c r="N662" s="110"/>
      <c r="O662" s="110"/>
      <c r="P662" s="239"/>
    </row>
    <row r="663" spans="1:16" x14ac:dyDescent="0.2">
      <c r="A663" s="154"/>
      <c r="B663" s="154"/>
      <c r="C663" s="154"/>
      <c r="D663" s="149"/>
      <c r="E663" s="149"/>
      <c r="F663" s="150"/>
      <c r="H663" s="106"/>
      <c r="I663" s="110" t="str">
        <f t="shared" si="31"/>
        <v/>
      </c>
      <c r="J663" s="122" t="s">
        <v>4576</v>
      </c>
      <c r="K663" s="110" t="s">
        <v>4577</v>
      </c>
      <c r="L663" s="110" t="s">
        <v>275</v>
      </c>
      <c r="M663" s="134" t="str">
        <f t="shared" si="32"/>
        <v/>
      </c>
      <c r="N663" s="110"/>
      <c r="O663" s="110"/>
      <c r="P663" s="239" t="s">
        <v>4578</v>
      </c>
    </row>
    <row r="664" spans="1:16" x14ac:dyDescent="0.2">
      <c r="A664" s="154"/>
      <c r="B664" s="154"/>
      <c r="C664" s="154"/>
      <c r="D664" s="149"/>
      <c r="E664" s="149"/>
      <c r="F664" s="150"/>
      <c r="H664" s="106"/>
      <c r="I664" s="110" t="str">
        <f t="shared" si="31"/>
        <v/>
      </c>
      <c r="J664" s="122" t="s">
        <v>4579</v>
      </c>
      <c r="K664" s="110" t="s">
        <v>4580</v>
      </c>
      <c r="L664" s="110" t="s">
        <v>275</v>
      </c>
      <c r="M664" s="134" t="str">
        <f t="shared" si="32"/>
        <v/>
      </c>
      <c r="N664" s="110"/>
      <c r="O664" s="110"/>
      <c r="P664" s="239"/>
    </row>
    <row r="665" spans="1:16" x14ac:dyDescent="0.2">
      <c r="A665" s="154"/>
      <c r="B665" s="154"/>
      <c r="C665" s="154"/>
      <c r="D665" s="149"/>
      <c r="E665" s="149"/>
      <c r="F665" s="150"/>
      <c r="H665" s="106"/>
      <c r="I665" s="110" t="str">
        <f t="shared" si="31"/>
        <v/>
      </c>
      <c r="J665" s="122" t="s">
        <v>4581</v>
      </c>
      <c r="K665" s="110" t="s">
        <v>4582</v>
      </c>
      <c r="L665" s="110" t="s">
        <v>275</v>
      </c>
      <c r="M665" s="134" t="str">
        <f t="shared" si="32"/>
        <v/>
      </c>
      <c r="N665" s="110"/>
      <c r="O665" s="110"/>
      <c r="P665" s="239"/>
    </row>
    <row r="666" spans="1:16" x14ac:dyDescent="0.2">
      <c r="A666" s="154"/>
      <c r="B666" s="154"/>
      <c r="C666" s="154"/>
      <c r="D666" s="149"/>
      <c r="E666" s="149"/>
      <c r="F666" s="150"/>
      <c r="H666" s="106"/>
      <c r="I666" s="110" t="str">
        <f t="shared" si="31"/>
        <v/>
      </c>
      <c r="J666" s="122" t="s">
        <v>4583</v>
      </c>
      <c r="K666" s="110" t="s">
        <v>4584</v>
      </c>
      <c r="L666" s="110" t="s">
        <v>275</v>
      </c>
      <c r="M666" s="134" t="str">
        <f t="shared" si="32"/>
        <v/>
      </c>
      <c r="N666" s="110"/>
      <c r="O666" s="110"/>
      <c r="P666" s="239"/>
    </row>
    <row r="667" spans="1:16" x14ac:dyDescent="0.2">
      <c r="A667" s="154"/>
      <c r="B667" s="154"/>
      <c r="C667" s="154"/>
      <c r="D667" s="149"/>
      <c r="E667" s="149"/>
      <c r="F667" s="150"/>
      <c r="H667" s="106"/>
      <c r="I667" s="110" t="str">
        <f t="shared" si="31"/>
        <v/>
      </c>
      <c r="J667" s="122" t="s">
        <v>4585</v>
      </c>
      <c r="K667" s="110" t="s">
        <v>4586</v>
      </c>
      <c r="L667" s="110" t="s">
        <v>275</v>
      </c>
      <c r="M667" s="134" t="str">
        <f t="shared" si="32"/>
        <v/>
      </c>
      <c r="N667" s="110"/>
      <c r="O667" s="110"/>
      <c r="P667" s="239"/>
    </row>
    <row r="668" spans="1:16" x14ac:dyDescent="0.2">
      <c r="A668" s="154"/>
      <c r="B668" s="154"/>
      <c r="C668" s="154"/>
      <c r="D668" s="149"/>
      <c r="E668" s="149"/>
      <c r="F668" s="150"/>
      <c r="H668" s="106"/>
      <c r="I668" s="110" t="str">
        <f t="shared" si="31"/>
        <v/>
      </c>
      <c r="J668" s="122" t="s">
        <v>4587</v>
      </c>
      <c r="K668" s="110" t="s">
        <v>4588</v>
      </c>
      <c r="L668" s="110" t="s">
        <v>275</v>
      </c>
      <c r="M668" s="134" t="str">
        <f t="shared" si="32"/>
        <v/>
      </c>
      <c r="N668" s="110"/>
      <c r="O668" s="110"/>
      <c r="P668" s="239"/>
    </row>
    <row r="669" spans="1:16" x14ac:dyDescent="0.2">
      <c r="A669" s="154"/>
      <c r="B669" s="154"/>
      <c r="C669" s="154"/>
      <c r="D669" s="149"/>
      <c r="E669" s="149"/>
      <c r="F669" s="150"/>
      <c r="H669" s="106"/>
      <c r="I669" s="110" t="str">
        <f t="shared" si="31"/>
        <v/>
      </c>
      <c r="J669" s="122" t="s">
        <v>4589</v>
      </c>
      <c r="K669" s="110" t="s">
        <v>4590</v>
      </c>
      <c r="L669" s="110" t="s">
        <v>275</v>
      </c>
      <c r="M669" s="134" t="str">
        <f t="shared" si="32"/>
        <v/>
      </c>
      <c r="N669" s="110"/>
      <c r="O669" s="110"/>
      <c r="P669" s="239"/>
    </row>
    <row r="670" spans="1:16" x14ac:dyDescent="0.2">
      <c r="A670" s="154"/>
      <c r="B670" s="154"/>
      <c r="C670" s="154"/>
      <c r="D670" s="149"/>
      <c r="E670" s="149"/>
      <c r="F670" s="150"/>
      <c r="H670" s="106"/>
      <c r="I670" s="110" t="str">
        <f t="shared" si="31"/>
        <v/>
      </c>
      <c r="J670" s="122" t="s">
        <v>4591</v>
      </c>
      <c r="K670" s="110" t="s">
        <v>4592</v>
      </c>
      <c r="L670" s="110" t="s">
        <v>275</v>
      </c>
      <c r="M670" s="134" t="str">
        <f t="shared" si="32"/>
        <v/>
      </c>
      <c r="N670" s="110"/>
      <c r="O670" s="110"/>
      <c r="P670" s="239" t="s">
        <v>4593</v>
      </c>
    </row>
    <row r="671" spans="1:16" x14ac:dyDescent="0.2">
      <c r="A671" s="154"/>
      <c r="B671" s="154"/>
      <c r="C671" s="154"/>
      <c r="D671" s="149"/>
      <c r="E671" s="149"/>
      <c r="F671" s="150"/>
      <c r="H671" s="106"/>
      <c r="I671" s="110" t="str">
        <f t="shared" si="31"/>
        <v/>
      </c>
      <c r="J671" s="122" t="s">
        <v>4594</v>
      </c>
      <c r="K671" s="110" t="s">
        <v>4595</v>
      </c>
      <c r="L671" s="110" t="s">
        <v>275</v>
      </c>
      <c r="M671" s="134" t="str">
        <f t="shared" si="32"/>
        <v/>
      </c>
      <c r="N671" s="110"/>
      <c r="O671" s="110"/>
      <c r="P671" s="239"/>
    </row>
    <row r="672" spans="1:16" x14ac:dyDescent="0.2">
      <c r="A672" s="154"/>
      <c r="B672" s="154"/>
      <c r="C672" s="154"/>
      <c r="D672" s="149"/>
      <c r="E672" s="149"/>
      <c r="F672" s="150"/>
      <c r="H672" s="106"/>
      <c r="I672" s="110" t="str">
        <f t="shared" si="31"/>
        <v/>
      </c>
      <c r="J672" s="122" t="s">
        <v>4596</v>
      </c>
      <c r="K672" s="110" t="s">
        <v>4597</v>
      </c>
      <c r="L672" s="110" t="s">
        <v>275</v>
      </c>
      <c r="M672" s="134" t="str">
        <f t="shared" si="32"/>
        <v/>
      </c>
      <c r="N672" s="110"/>
      <c r="O672" s="110"/>
      <c r="P672" s="239"/>
    </row>
    <row r="673" spans="1:16" x14ac:dyDescent="0.2">
      <c r="A673" s="154"/>
      <c r="B673" s="154"/>
      <c r="C673" s="154"/>
      <c r="D673" s="149"/>
      <c r="E673" s="149"/>
      <c r="F673" s="150"/>
      <c r="H673" s="106"/>
      <c r="I673" s="110" t="str">
        <f t="shared" si="31"/>
        <v/>
      </c>
      <c r="J673" s="122" t="s">
        <v>4598</v>
      </c>
      <c r="K673" s="110" t="s">
        <v>4599</v>
      </c>
      <c r="L673" s="110" t="s">
        <v>275</v>
      </c>
      <c r="M673" s="134" t="str">
        <f t="shared" si="32"/>
        <v/>
      </c>
      <c r="N673" s="110"/>
      <c r="O673" s="110"/>
      <c r="P673" s="239"/>
    </row>
    <row r="674" spans="1:16" x14ac:dyDescent="0.2">
      <c r="A674" s="154"/>
      <c r="B674" s="154"/>
      <c r="C674" s="154"/>
      <c r="D674" s="149"/>
      <c r="E674" s="149"/>
      <c r="F674" s="150"/>
      <c r="H674" s="106"/>
      <c r="I674" s="110" t="str">
        <f t="shared" si="31"/>
        <v/>
      </c>
      <c r="J674" s="122" t="s">
        <v>4600</v>
      </c>
      <c r="K674" s="110" t="s">
        <v>4601</v>
      </c>
      <c r="L674" s="110" t="s">
        <v>275</v>
      </c>
      <c r="M674" s="134" t="str">
        <f t="shared" si="32"/>
        <v/>
      </c>
      <c r="N674" s="110"/>
      <c r="O674" s="110"/>
      <c r="P674" s="239"/>
    </row>
    <row r="675" spans="1:16" x14ac:dyDescent="0.2">
      <c r="A675" s="154"/>
      <c r="B675" s="154"/>
      <c r="C675" s="154"/>
      <c r="D675" s="149"/>
      <c r="E675" s="149"/>
      <c r="F675" s="150"/>
      <c r="H675" s="106"/>
      <c r="I675" s="110" t="str">
        <f t="shared" si="31"/>
        <v/>
      </c>
      <c r="J675" s="122" t="s">
        <v>4602</v>
      </c>
      <c r="K675" s="110" t="s">
        <v>4603</v>
      </c>
      <c r="L675" s="110" t="s">
        <v>275</v>
      </c>
      <c r="M675" s="134" t="str">
        <f t="shared" si="32"/>
        <v/>
      </c>
      <c r="N675" s="110"/>
      <c r="O675" s="110"/>
      <c r="P675" s="239"/>
    </row>
    <row r="676" spans="1:16" x14ac:dyDescent="0.2">
      <c r="A676" s="154"/>
      <c r="B676" s="154"/>
      <c r="C676" s="154"/>
      <c r="D676" s="149"/>
      <c r="E676" s="149"/>
      <c r="F676" s="150"/>
      <c r="H676" s="106"/>
      <c r="I676" s="110" t="str">
        <f t="shared" si="31"/>
        <v/>
      </c>
      <c r="J676" s="122" t="s">
        <v>4604</v>
      </c>
      <c r="K676" s="110" t="s">
        <v>4605</v>
      </c>
      <c r="L676" s="110" t="s">
        <v>275</v>
      </c>
      <c r="M676" s="134" t="str">
        <f t="shared" si="32"/>
        <v/>
      </c>
      <c r="N676" s="110"/>
      <c r="O676" s="110"/>
      <c r="P676" s="239"/>
    </row>
    <row r="677" spans="1:16" x14ac:dyDescent="0.2">
      <c r="A677" s="154"/>
      <c r="B677" s="154"/>
      <c r="C677" s="154"/>
      <c r="D677" s="149"/>
      <c r="E677" s="149"/>
      <c r="F677" s="150"/>
      <c r="H677" s="106"/>
      <c r="I677" s="110" t="str">
        <f t="shared" si="31"/>
        <v/>
      </c>
      <c r="J677" s="122" t="s">
        <v>4606</v>
      </c>
      <c r="K677" s="110" t="s">
        <v>4607</v>
      </c>
      <c r="L677" s="110" t="s">
        <v>275</v>
      </c>
      <c r="M677" s="134" t="str">
        <f t="shared" si="32"/>
        <v/>
      </c>
      <c r="N677" s="110"/>
      <c r="O677" s="110"/>
      <c r="P677" s="239"/>
    </row>
    <row r="678" spans="1:16" x14ac:dyDescent="0.2">
      <c r="A678" s="154"/>
      <c r="B678" s="154"/>
      <c r="C678" s="154"/>
      <c r="D678" s="149"/>
      <c r="E678" s="149"/>
      <c r="F678" s="150"/>
      <c r="H678" s="106"/>
      <c r="I678" s="110" t="str">
        <f t="shared" si="31"/>
        <v/>
      </c>
      <c r="J678" s="122" t="s">
        <v>4608</v>
      </c>
      <c r="K678" s="110" t="s">
        <v>4609</v>
      </c>
      <c r="L678" s="110" t="s">
        <v>275</v>
      </c>
      <c r="M678" s="134" t="str">
        <f t="shared" si="32"/>
        <v/>
      </c>
      <c r="N678" s="110"/>
      <c r="O678" s="110"/>
      <c r="P678" s="239"/>
    </row>
    <row r="679" spans="1:16" x14ac:dyDescent="0.2">
      <c r="A679" s="154"/>
      <c r="B679" s="154"/>
      <c r="C679" s="154"/>
      <c r="D679" s="149"/>
      <c r="E679" s="149"/>
      <c r="F679" s="150"/>
      <c r="H679" s="106"/>
      <c r="I679" s="110" t="str">
        <f t="shared" si="31"/>
        <v/>
      </c>
      <c r="J679" s="122" t="s">
        <v>4610</v>
      </c>
      <c r="K679" s="110" t="s">
        <v>4611</v>
      </c>
      <c r="L679" s="110" t="s">
        <v>275</v>
      </c>
      <c r="M679" s="134" t="str">
        <f t="shared" si="32"/>
        <v/>
      </c>
      <c r="N679" s="110"/>
      <c r="O679" s="110"/>
      <c r="P679" s="239"/>
    </row>
    <row r="680" spans="1:16" x14ac:dyDescent="0.2">
      <c r="A680" s="154"/>
      <c r="B680" s="154"/>
      <c r="C680" s="154"/>
      <c r="D680" s="149"/>
      <c r="E680" s="149"/>
      <c r="F680" s="150"/>
      <c r="H680" s="106"/>
      <c r="I680" s="110" t="str">
        <f t="shared" si="31"/>
        <v/>
      </c>
      <c r="J680" s="122" t="s">
        <v>4612</v>
      </c>
      <c r="K680" s="110" t="s">
        <v>4613</v>
      </c>
      <c r="L680" s="110" t="s">
        <v>275</v>
      </c>
      <c r="M680" s="134" t="str">
        <f t="shared" si="32"/>
        <v/>
      </c>
      <c r="N680" s="110"/>
      <c r="O680" s="110"/>
      <c r="P680" s="239"/>
    </row>
    <row r="681" spans="1:16" x14ac:dyDescent="0.2">
      <c r="A681" s="154"/>
      <c r="B681" s="154"/>
      <c r="C681" s="154"/>
      <c r="D681" s="149"/>
      <c r="E681" s="149"/>
      <c r="F681" s="150"/>
      <c r="H681" s="106"/>
      <c r="I681" s="110" t="str">
        <f t="shared" si="31"/>
        <v/>
      </c>
      <c r="J681" s="122" t="s">
        <v>4614</v>
      </c>
      <c r="K681" s="110" t="s">
        <v>4615</v>
      </c>
      <c r="L681" s="110" t="s">
        <v>275</v>
      </c>
      <c r="M681" s="134" t="str">
        <f t="shared" si="32"/>
        <v/>
      </c>
      <c r="N681" s="110"/>
      <c r="O681" s="110"/>
      <c r="P681" s="239"/>
    </row>
    <row r="682" spans="1:16" x14ac:dyDescent="0.2">
      <c r="A682" s="154"/>
      <c r="B682" s="154"/>
      <c r="C682" s="154"/>
      <c r="D682" s="149"/>
      <c r="E682" s="149"/>
      <c r="F682" s="150"/>
      <c r="H682" s="106"/>
      <c r="I682" s="110" t="str">
        <f t="shared" si="31"/>
        <v/>
      </c>
      <c r="J682" s="122" t="s">
        <v>4616</v>
      </c>
      <c r="K682" s="110" t="s">
        <v>4617</v>
      </c>
      <c r="L682" s="110" t="s">
        <v>275</v>
      </c>
      <c r="M682" s="134" t="str">
        <f t="shared" si="32"/>
        <v/>
      </c>
      <c r="N682" s="110"/>
      <c r="O682" s="110"/>
      <c r="P682" s="239"/>
    </row>
    <row r="683" spans="1:16" x14ac:dyDescent="0.2">
      <c r="A683" s="154"/>
      <c r="B683" s="154"/>
      <c r="C683" s="154"/>
      <c r="D683" s="149"/>
      <c r="E683" s="149"/>
      <c r="F683" s="150"/>
      <c r="H683" s="106"/>
      <c r="I683" s="110" t="str">
        <f t="shared" si="31"/>
        <v/>
      </c>
      <c r="J683" s="122" t="s">
        <v>4618</v>
      </c>
      <c r="K683" s="110" t="s">
        <v>4619</v>
      </c>
      <c r="L683" s="110" t="s">
        <v>275</v>
      </c>
      <c r="M683" s="134" t="str">
        <f t="shared" si="32"/>
        <v/>
      </c>
      <c r="N683" s="110"/>
      <c r="O683" s="110"/>
      <c r="P683" s="239"/>
    </row>
    <row r="684" spans="1:16" x14ac:dyDescent="0.2">
      <c r="A684" s="154"/>
      <c r="B684" s="154"/>
      <c r="C684" s="154"/>
      <c r="D684" s="149"/>
      <c r="E684" s="149"/>
      <c r="F684" s="150"/>
      <c r="H684" s="106"/>
      <c r="I684" s="110" t="str">
        <f t="shared" si="31"/>
        <v/>
      </c>
      <c r="J684" s="122" t="s">
        <v>4620</v>
      </c>
      <c r="K684" s="110" t="s">
        <v>4621</v>
      </c>
      <c r="L684" s="110" t="s">
        <v>275</v>
      </c>
      <c r="M684" s="134" t="str">
        <f t="shared" si="32"/>
        <v/>
      </c>
      <c r="N684" s="110"/>
      <c r="O684" s="110"/>
      <c r="P684" s="239"/>
    </row>
    <row r="685" spans="1:16" x14ac:dyDescent="0.2">
      <c r="A685" s="154"/>
      <c r="B685" s="154"/>
      <c r="C685" s="154"/>
      <c r="D685" s="149"/>
      <c r="E685" s="149"/>
      <c r="F685" s="150"/>
      <c r="H685" s="106"/>
      <c r="I685" s="110" t="str">
        <f t="shared" si="31"/>
        <v/>
      </c>
      <c r="J685" s="122" t="s">
        <v>4622</v>
      </c>
      <c r="K685" s="110" t="s">
        <v>4623</v>
      </c>
      <c r="L685" s="110" t="s">
        <v>275</v>
      </c>
      <c r="M685" s="134" t="str">
        <f t="shared" si="32"/>
        <v/>
      </c>
      <c r="N685" s="110"/>
      <c r="O685" s="110"/>
      <c r="P685" s="239"/>
    </row>
    <row r="686" spans="1:16" x14ac:dyDescent="0.2">
      <c r="A686" s="154"/>
      <c r="B686" s="154"/>
      <c r="C686" s="154"/>
      <c r="D686" s="149"/>
      <c r="E686" s="149"/>
      <c r="F686" s="150"/>
      <c r="H686" s="106"/>
      <c r="I686" s="110" t="str">
        <f t="shared" si="31"/>
        <v/>
      </c>
      <c r="J686" s="122" t="s">
        <v>4624</v>
      </c>
      <c r="K686" s="110" t="s">
        <v>4625</v>
      </c>
      <c r="L686" s="110" t="s">
        <v>275</v>
      </c>
      <c r="M686" s="134" t="str">
        <f t="shared" si="32"/>
        <v/>
      </c>
      <c r="N686" s="110"/>
      <c r="O686" s="110"/>
      <c r="P686" s="239"/>
    </row>
    <row r="687" spans="1:16" x14ac:dyDescent="0.2">
      <c r="A687" s="154"/>
      <c r="B687" s="154"/>
      <c r="C687" s="154"/>
      <c r="D687" s="149"/>
      <c r="E687" s="149"/>
      <c r="F687" s="150"/>
      <c r="H687" s="106"/>
      <c r="I687" s="110" t="str">
        <f t="shared" si="31"/>
        <v/>
      </c>
      <c r="J687" s="122" t="s">
        <v>4626</v>
      </c>
      <c r="K687" s="110" t="s">
        <v>4627</v>
      </c>
      <c r="L687" s="110" t="s">
        <v>275</v>
      </c>
      <c r="M687" s="134" t="str">
        <f t="shared" si="32"/>
        <v/>
      </c>
      <c r="N687" s="110"/>
      <c r="O687" s="110"/>
      <c r="P687" s="239"/>
    </row>
    <row r="688" spans="1:16" x14ac:dyDescent="0.2">
      <c r="A688" s="154"/>
      <c r="B688" s="154"/>
      <c r="C688" s="154"/>
      <c r="D688" s="149"/>
      <c r="E688" s="149"/>
      <c r="F688" s="150"/>
      <c r="H688" s="106"/>
      <c r="I688" s="110" t="str">
        <f t="shared" si="31"/>
        <v/>
      </c>
      <c r="J688" s="122" t="s">
        <v>4628</v>
      </c>
      <c r="K688" s="110" t="s">
        <v>4629</v>
      </c>
      <c r="L688" s="110" t="s">
        <v>275</v>
      </c>
      <c r="M688" s="134" t="str">
        <f t="shared" si="32"/>
        <v/>
      </c>
      <c r="N688" s="110"/>
      <c r="O688" s="110"/>
      <c r="P688" s="239"/>
    </row>
    <row r="689" spans="1:16" x14ac:dyDescent="0.2">
      <c r="A689" s="154"/>
      <c r="B689" s="154"/>
      <c r="C689" s="154"/>
      <c r="D689" s="149"/>
      <c r="E689" s="149"/>
      <c r="F689" s="150"/>
      <c r="H689" s="106"/>
      <c r="I689" s="110" t="str">
        <f t="shared" si="31"/>
        <v/>
      </c>
      <c r="J689" s="122" t="s">
        <v>4630</v>
      </c>
      <c r="K689" s="110" t="s">
        <v>4631</v>
      </c>
      <c r="L689" s="110" t="s">
        <v>275</v>
      </c>
      <c r="M689" s="134" t="str">
        <f t="shared" si="32"/>
        <v/>
      </c>
      <c r="N689" s="110"/>
      <c r="O689" s="110"/>
      <c r="P689" s="239"/>
    </row>
    <row r="690" spans="1:16" x14ac:dyDescent="0.2">
      <c r="A690" s="154"/>
      <c r="B690" s="154"/>
      <c r="C690" s="154"/>
      <c r="D690" s="149"/>
      <c r="E690" s="149"/>
      <c r="F690" s="150"/>
      <c r="H690" s="106"/>
      <c r="I690" s="110" t="str">
        <f t="shared" si="31"/>
        <v/>
      </c>
      <c r="J690" s="122" t="s">
        <v>4632</v>
      </c>
      <c r="K690" s="110" t="s">
        <v>4633</v>
      </c>
      <c r="L690" s="110" t="s">
        <v>275</v>
      </c>
      <c r="M690" s="134" t="str">
        <f t="shared" si="32"/>
        <v/>
      </c>
      <c r="N690" s="110"/>
      <c r="O690" s="110"/>
      <c r="P690" s="239"/>
    </row>
    <row r="691" spans="1:16" x14ac:dyDescent="0.2">
      <c r="A691" s="154"/>
      <c r="B691" s="154"/>
      <c r="C691" s="154"/>
      <c r="D691" s="149"/>
      <c r="E691" s="149"/>
      <c r="F691" s="150"/>
      <c r="H691" s="106"/>
      <c r="I691" s="110" t="str">
        <f t="shared" si="31"/>
        <v/>
      </c>
      <c r="J691" s="122" t="s">
        <v>4634</v>
      </c>
      <c r="K691" s="110" t="s">
        <v>4635</v>
      </c>
      <c r="L691" s="110" t="s">
        <v>275</v>
      </c>
      <c r="M691" s="134" t="str">
        <f t="shared" si="32"/>
        <v/>
      </c>
      <c r="N691" s="110"/>
      <c r="O691" s="110"/>
      <c r="P691" s="239"/>
    </row>
    <row r="692" spans="1:16" x14ac:dyDescent="0.2">
      <c r="A692" s="154"/>
      <c r="B692" s="154"/>
      <c r="C692" s="154"/>
      <c r="D692" s="149"/>
      <c r="E692" s="149"/>
      <c r="F692" s="150"/>
      <c r="H692" s="106"/>
      <c r="I692" s="110" t="str">
        <f t="shared" si="31"/>
        <v/>
      </c>
      <c r="J692" s="122" t="s">
        <v>4636</v>
      </c>
      <c r="K692" s="110" t="s">
        <v>4637</v>
      </c>
      <c r="L692" s="110" t="s">
        <v>275</v>
      </c>
      <c r="M692" s="134" t="str">
        <f t="shared" si="32"/>
        <v/>
      </c>
      <c r="N692" s="110"/>
      <c r="O692" s="110"/>
      <c r="P692" s="239"/>
    </row>
    <row r="693" spans="1:16" x14ac:dyDescent="0.2">
      <c r="A693" s="154"/>
      <c r="B693" s="154"/>
      <c r="C693" s="154"/>
      <c r="D693" s="149"/>
      <c r="E693" s="149"/>
      <c r="F693" s="150"/>
      <c r="H693" s="106"/>
      <c r="I693" s="110" t="str">
        <f t="shared" si="31"/>
        <v/>
      </c>
      <c r="J693" s="122" t="s">
        <v>4638</v>
      </c>
      <c r="K693" s="110" t="s">
        <v>4639</v>
      </c>
      <c r="L693" s="110" t="s">
        <v>275</v>
      </c>
      <c r="M693" s="134" t="str">
        <f t="shared" si="32"/>
        <v/>
      </c>
      <c r="N693" s="110"/>
      <c r="O693" s="110"/>
      <c r="P693" s="239"/>
    </row>
    <row r="694" spans="1:16" x14ac:dyDescent="0.2">
      <c r="A694" s="154"/>
      <c r="B694" s="154"/>
      <c r="C694" s="154"/>
      <c r="D694" s="149"/>
      <c r="E694" s="149"/>
      <c r="F694" s="150"/>
      <c r="H694" s="106"/>
      <c r="I694" s="110" t="str">
        <f t="shared" si="31"/>
        <v/>
      </c>
      <c r="J694" s="122" t="s">
        <v>4640</v>
      </c>
      <c r="K694" s="110" t="s">
        <v>4641</v>
      </c>
      <c r="L694" s="110" t="s">
        <v>275</v>
      </c>
      <c r="M694" s="134" t="str">
        <f t="shared" si="32"/>
        <v/>
      </c>
      <c r="N694" s="110"/>
      <c r="O694" s="110"/>
      <c r="P694" s="239"/>
    </row>
    <row r="695" spans="1:16" x14ac:dyDescent="0.2">
      <c r="A695" s="154"/>
      <c r="B695" s="154"/>
      <c r="C695" s="154"/>
      <c r="D695" s="149"/>
      <c r="E695" s="149"/>
      <c r="F695" s="150"/>
      <c r="H695" s="106"/>
      <c r="I695" s="110" t="str">
        <f t="shared" si="31"/>
        <v/>
      </c>
      <c r="J695" s="122" t="s">
        <v>4642</v>
      </c>
      <c r="K695" s="110" t="s">
        <v>4643</v>
      </c>
      <c r="L695" s="110" t="s">
        <v>275</v>
      </c>
      <c r="M695" s="134" t="str">
        <f t="shared" si="32"/>
        <v/>
      </c>
      <c r="N695" s="110"/>
      <c r="O695" s="110"/>
      <c r="P695" s="239"/>
    </row>
    <row r="696" spans="1:16" x14ac:dyDescent="0.2">
      <c r="A696" s="154"/>
      <c r="B696" s="154"/>
      <c r="C696" s="154"/>
      <c r="D696" s="149"/>
      <c r="E696" s="149"/>
      <c r="F696" s="150"/>
      <c r="H696" s="106"/>
      <c r="I696" s="110" t="str">
        <f t="shared" si="31"/>
        <v/>
      </c>
      <c r="J696" s="122" t="s">
        <v>4644</v>
      </c>
      <c r="K696" s="110" t="s">
        <v>4645</v>
      </c>
      <c r="L696" s="110" t="s">
        <v>275</v>
      </c>
      <c r="M696" s="134" t="str">
        <f t="shared" si="32"/>
        <v/>
      </c>
      <c r="N696" s="110"/>
      <c r="O696" s="110"/>
      <c r="P696" s="239"/>
    </row>
    <row r="697" spans="1:16" x14ac:dyDescent="0.2">
      <c r="A697" s="154"/>
      <c r="B697" s="154"/>
      <c r="C697" s="154"/>
      <c r="D697" s="149"/>
      <c r="E697" s="149"/>
      <c r="F697" s="150"/>
      <c r="H697" s="106"/>
      <c r="I697" s="110" t="str">
        <f t="shared" si="31"/>
        <v/>
      </c>
      <c r="J697" s="122" t="s">
        <v>4646</v>
      </c>
      <c r="K697" s="110" t="s">
        <v>4647</v>
      </c>
      <c r="L697" s="110" t="s">
        <v>275</v>
      </c>
      <c r="M697" s="134" t="str">
        <f t="shared" si="32"/>
        <v/>
      </c>
      <c r="N697" s="110"/>
      <c r="O697" s="110"/>
      <c r="P697" s="239"/>
    </row>
    <row r="698" spans="1:16" x14ac:dyDescent="0.2">
      <c r="A698" s="154"/>
      <c r="B698" s="154"/>
      <c r="C698" s="154"/>
      <c r="D698" s="149"/>
      <c r="E698" s="149"/>
      <c r="F698" s="150"/>
      <c r="H698" s="106"/>
      <c r="I698" s="110" t="str">
        <f t="shared" si="31"/>
        <v/>
      </c>
      <c r="J698" s="122" t="s">
        <v>4648</v>
      </c>
      <c r="K698" s="110" t="s">
        <v>4649</v>
      </c>
      <c r="L698" s="110" t="s">
        <v>275</v>
      </c>
      <c r="M698" s="134" t="str">
        <f t="shared" si="32"/>
        <v/>
      </c>
      <c r="N698" s="110"/>
      <c r="O698" s="110"/>
      <c r="P698" s="239"/>
    </row>
    <row r="699" spans="1:16" x14ac:dyDescent="0.2">
      <c r="A699" s="154"/>
      <c r="B699" s="154"/>
      <c r="C699" s="154"/>
      <c r="D699" s="149"/>
      <c r="E699" s="149"/>
      <c r="F699" s="150"/>
      <c r="H699" s="106"/>
      <c r="I699" s="110" t="str">
        <f t="shared" si="31"/>
        <v/>
      </c>
      <c r="J699" s="122" t="s">
        <v>4650</v>
      </c>
      <c r="K699" s="110" t="s">
        <v>4651</v>
      </c>
      <c r="L699" s="110" t="s">
        <v>275</v>
      </c>
      <c r="M699" s="134" t="str">
        <f t="shared" si="32"/>
        <v/>
      </c>
      <c r="N699" s="110"/>
      <c r="O699" s="110"/>
      <c r="P699" s="239"/>
    </row>
    <row r="700" spans="1:16" x14ac:dyDescent="0.2">
      <c r="A700" s="154"/>
      <c r="B700" s="154"/>
      <c r="C700" s="154"/>
      <c r="D700" s="149"/>
      <c r="E700" s="149"/>
      <c r="F700" s="150"/>
      <c r="H700" s="106"/>
      <c r="I700" s="110" t="str">
        <f t="shared" si="31"/>
        <v/>
      </c>
      <c r="J700" s="122" t="s">
        <v>4652</v>
      </c>
      <c r="K700" s="110" t="s">
        <v>4653</v>
      </c>
      <c r="L700" s="110" t="s">
        <v>275</v>
      </c>
      <c r="M700" s="134" t="str">
        <f t="shared" si="32"/>
        <v/>
      </c>
      <c r="N700" s="110"/>
      <c r="O700" s="110"/>
      <c r="P700" s="239"/>
    </row>
    <row r="701" spans="1:16" x14ac:dyDescent="0.2">
      <c r="A701" s="154"/>
      <c r="B701" s="154"/>
      <c r="C701" s="154"/>
      <c r="D701" s="149"/>
      <c r="E701" s="149"/>
      <c r="F701" s="150"/>
      <c r="H701" s="106"/>
      <c r="I701" s="110" t="str">
        <f t="shared" si="31"/>
        <v/>
      </c>
      <c r="J701" s="122" t="s">
        <v>4654</v>
      </c>
      <c r="K701" s="110" t="s">
        <v>4655</v>
      </c>
      <c r="L701" s="110" t="s">
        <v>275</v>
      </c>
      <c r="M701" s="134" t="str">
        <f t="shared" si="32"/>
        <v/>
      </c>
      <c r="N701" s="110"/>
      <c r="O701" s="110"/>
      <c r="P701" s="239"/>
    </row>
    <row r="702" spans="1:16" x14ac:dyDescent="0.2">
      <c r="A702" s="154"/>
      <c r="B702" s="154"/>
      <c r="C702" s="154"/>
      <c r="D702" s="149"/>
      <c r="E702" s="149"/>
      <c r="F702" s="150"/>
      <c r="H702" s="106"/>
      <c r="I702" s="110" t="str">
        <f t="shared" si="31"/>
        <v/>
      </c>
      <c r="J702" s="122" t="s">
        <v>4656</v>
      </c>
      <c r="K702" s="110" t="s">
        <v>4657</v>
      </c>
      <c r="L702" s="110" t="s">
        <v>275</v>
      </c>
      <c r="M702" s="134" t="str">
        <f t="shared" si="32"/>
        <v/>
      </c>
      <c r="N702" s="110"/>
      <c r="O702" s="110"/>
      <c r="P702" s="239"/>
    </row>
    <row r="703" spans="1:16" x14ac:dyDescent="0.2">
      <c r="A703" s="154"/>
      <c r="B703" s="154"/>
      <c r="C703" s="154"/>
      <c r="D703" s="149"/>
      <c r="E703" s="149"/>
      <c r="F703" s="150"/>
      <c r="H703" s="106"/>
      <c r="I703" s="110" t="str">
        <f t="shared" si="31"/>
        <v/>
      </c>
      <c r="J703" s="122" t="s">
        <v>4658</v>
      </c>
      <c r="K703" s="110" t="s">
        <v>4659</v>
      </c>
      <c r="L703" s="110" t="s">
        <v>275</v>
      </c>
      <c r="M703" s="134" t="str">
        <f t="shared" si="32"/>
        <v/>
      </c>
      <c r="N703" s="110"/>
      <c r="O703" s="110"/>
      <c r="P703" s="239"/>
    </row>
    <row r="704" spans="1:16" x14ac:dyDescent="0.2">
      <c r="A704" s="154"/>
      <c r="B704" s="154"/>
      <c r="C704" s="154"/>
      <c r="D704" s="149"/>
      <c r="E704" s="149"/>
      <c r="F704" s="150"/>
      <c r="H704" s="106"/>
      <c r="I704" s="110" t="str">
        <f t="shared" si="31"/>
        <v/>
      </c>
      <c r="J704" s="122" t="s">
        <v>4660</v>
      </c>
      <c r="K704" s="110" t="s">
        <v>4661</v>
      </c>
      <c r="L704" s="110" t="s">
        <v>275</v>
      </c>
      <c r="M704" s="134" t="str">
        <f t="shared" si="32"/>
        <v/>
      </c>
      <c r="N704" s="110"/>
      <c r="O704" s="110"/>
      <c r="P704" s="239"/>
    </row>
    <row r="705" spans="1:16" x14ac:dyDescent="0.2">
      <c r="A705" s="154"/>
      <c r="B705" s="154"/>
      <c r="C705" s="154"/>
      <c r="D705" s="149"/>
      <c r="E705" s="149"/>
      <c r="F705" s="150"/>
      <c r="H705" s="106"/>
      <c r="I705" s="110" t="str">
        <f t="shared" si="31"/>
        <v/>
      </c>
      <c r="J705" s="122" t="s">
        <v>4662</v>
      </c>
      <c r="K705" s="110" t="s">
        <v>4663</v>
      </c>
      <c r="L705" s="110" t="s">
        <v>275</v>
      </c>
      <c r="M705" s="134" t="str">
        <f t="shared" si="32"/>
        <v/>
      </c>
      <c r="N705" s="110"/>
      <c r="O705" s="110"/>
      <c r="P705" s="239"/>
    </row>
    <row r="706" spans="1:16" x14ac:dyDescent="0.2">
      <c r="A706" s="154"/>
      <c r="B706" s="154"/>
      <c r="C706" s="154"/>
      <c r="D706" s="149"/>
      <c r="E706" s="149"/>
      <c r="F706" s="150"/>
      <c r="H706" s="106"/>
      <c r="I706" s="110" t="str">
        <f t="shared" si="31"/>
        <v/>
      </c>
      <c r="J706" s="122" t="s">
        <v>4664</v>
      </c>
      <c r="K706" s="110" t="s">
        <v>4665</v>
      </c>
      <c r="L706" s="110" t="s">
        <v>275</v>
      </c>
      <c r="M706" s="134" t="str">
        <f t="shared" si="32"/>
        <v/>
      </c>
      <c r="N706" s="110"/>
      <c r="O706" s="110"/>
      <c r="P706" s="239"/>
    </row>
    <row r="707" spans="1:16" x14ac:dyDescent="0.2">
      <c r="A707" s="154"/>
      <c r="B707" s="154"/>
      <c r="C707" s="154"/>
      <c r="D707" s="149"/>
      <c r="E707" s="149"/>
      <c r="F707" s="150"/>
      <c r="H707" s="106"/>
      <c r="I707" s="110" t="str">
        <f t="shared" si="31"/>
        <v/>
      </c>
      <c r="J707" s="122" t="s">
        <v>4666</v>
      </c>
      <c r="K707" s="110" t="s">
        <v>4667</v>
      </c>
      <c r="L707" s="110" t="s">
        <v>275</v>
      </c>
      <c r="M707" s="134" t="str">
        <f t="shared" si="32"/>
        <v/>
      </c>
      <c r="N707" s="110"/>
      <c r="O707" s="110"/>
      <c r="P707" s="239"/>
    </row>
    <row r="708" spans="1:16" x14ac:dyDescent="0.2">
      <c r="A708" s="154"/>
      <c r="B708" s="154"/>
      <c r="C708" s="154"/>
      <c r="D708" s="149"/>
      <c r="E708" s="149"/>
      <c r="F708" s="150"/>
      <c r="H708" s="106"/>
      <c r="I708" s="110" t="str">
        <f t="shared" si="31"/>
        <v/>
      </c>
      <c r="J708" s="122" t="s">
        <v>4668</v>
      </c>
      <c r="K708" s="110" t="s">
        <v>4669</v>
      </c>
      <c r="L708" s="110" t="s">
        <v>275</v>
      </c>
      <c r="M708" s="134" t="str">
        <f t="shared" si="32"/>
        <v/>
      </c>
      <c r="N708" s="110"/>
      <c r="O708" s="110"/>
      <c r="P708" s="239"/>
    </row>
    <row r="709" spans="1:16" x14ac:dyDescent="0.2">
      <c r="A709" s="154"/>
      <c r="B709" s="154"/>
      <c r="C709" s="154"/>
      <c r="D709" s="149"/>
      <c r="E709" s="149"/>
      <c r="F709" s="150"/>
      <c r="H709" s="106"/>
      <c r="I709" s="110" t="str">
        <f t="shared" si="31"/>
        <v/>
      </c>
      <c r="J709" s="122" t="s">
        <v>4670</v>
      </c>
      <c r="K709" s="110" t="s">
        <v>4671</v>
      </c>
      <c r="L709" s="110" t="s">
        <v>275</v>
      </c>
      <c r="M709" s="134" t="str">
        <f t="shared" si="32"/>
        <v/>
      </c>
      <c r="N709" s="110"/>
      <c r="O709" s="110"/>
      <c r="P709" s="239"/>
    </row>
    <row r="710" spans="1:16" x14ac:dyDescent="0.2">
      <c r="A710" s="154"/>
      <c r="B710" s="154"/>
      <c r="C710" s="154"/>
      <c r="D710" s="149"/>
      <c r="E710" s="149"/>
      <c r="F710" s="150"/>
      <c r="H710" s="106"/>
      <c r="I710" s="110" t="str">
        <f t="shared" si="31"/>
        <v/>
      </c>
      <c r="J710" s="122" t="s">
        <v>4672</v>
      </c>
      <c r="K710" s="110" t="s">
        <v>4673</v>
      </c>
      <c r="L710" s="110" t="s">
        <v>275</v>
      </c>
      <c r="M710" s="134" t="str">
        <f t="shared" si="32"/>
        <v/>
      </c>
      <c r="N710" s="110"/>
      <c r="O710" s="110"/>
      <c r="P710" s="239"/>
    </row>
    <row r="711" spans="1:16" x14ac:dyDescent="0.2">
      <c r="A711" s="154"/>
      <c r="B711" s="154"/>
      <c r="C711" s="154"/>
      <c r="D711" s="149"/>
      <c r="E711" s="149"/>
      <c r="F711" s="150"/>
      <c r="H711" s="106"/>
      <c r="I711" s="110" t="str">
        <f t="shared" si="31"/>
        <v/>
      </c>
      <c r="J711" s="122" t="s">
        <v>4674</v>
      </c>
      <c r="K711" s="110" t="s">
        <v>4675</v>
      </c>
      <c r="L711" s="110" t="s">
        <v>275</v>
      </c>
      <c r="M711" s="134" t="str">
        <f t="shared" si="32"/>
        <v/>
      </c>
      <c r="N711" s="110"/>
      <c r="O711" s="110"/>
      <c r="P711" s="239"/>
    </row>
    <row r="712" spans="1:16" x14ac:dyDescent="0.2">
      <c r="A712" s="154"/>
      <c r="B712" s="154"/>
      <c r="C712" s="154"/>
      <c r="D712" s="149"/>
      <c r="E712" s="149"/>
      <c r="F712" s="150"/>
      <c r="H712" s="106"/>
      <c r="I712" s="110" t="str">
        <f t="shared" si="31"/>
        <v/>
      </c>
      <c r="J712" s="122" t="s">
        <v>4676</v>
      </c>
      <c r="K712" s="110" t="s">
        <v>4677</v>
      </c>
      <c r="L712" s="110" t="s">
        <v>275</v>
      </c>
      <c r="M712" s="134" t="str">
        <f t="shared" si="32"/>
        <v/>
      </c>
      <c r="N712" s="110"/>
      <c r="O712" s="110"/>
      <c r="P712" s="239"/>
    </row>
    <row r="713" spans="1:16" x14ac:dyDescent="0.2">
      <c r="A713" s="154"/>
      <c r="B713" s="154"/>
      <c r="C713" s="154"/>
      <c r="D713" s="149"/>
      <c r="E713" s="149"/>
      <c r="F713" s="150"/>
      <c r="H713" s="106"/>
      <c r="I713" s="110" t="str">
        <f t="shared" ref="I713:I776" si="33">IFERROR((INDEX(A:E,MATCH($J713,E:E,0),2)),"")</f>
        <v/>
      </c>
      <c r="J713" s="122" t="s">
        <v>4678</v>
      </c>
      <c r="K713" s="110" t="s">
        <v>4679</v>
      </c>
      <c r="L713" s="110" t="s">
        <v>275</v>
      </c>
      <c r="M713" s="134" t="str">
        <f t="shared" si="32"/>
        <v/>
      </c>
      <c r="N713" s="110"/>
      <c r="O713" s="110"/>
      <c r="P713" s="239"/>
    </row>
    <row r="714" spans="1:16" x14ac:dyDescent="0.2">
      <c r="A714" s="154"/>
      <c r="B714" s="154"/>
      <c r="C714" s="154"/>
      <c r="D714" s="149"/>
      <c r="E714" s="149"/>
      <c r="F714" s="150"/>
      <c r="H714" s="106"/>
      <c r="I714" s="110" t="str">
        <f t="shared" si="33"/>
        <v/>
      </c>
      <c r="J714" s="122" t="s">
        <v>4680</v>
      </c>
      <c r="K714" s="110" t="s">
        <v>4681</v>
      </c>
      <c r="L714" s="110" t="s">
        <v>275</v>
      </c>
      <c r="M714" s="134" t="str">
        <f t="shared" ref="M714:M777" si="34">IF(N714="","",HYPERLINK(O714,N714))</f>
        <v/>
      </c>
      <c r="N714" s="110"/>
      <c r="O714" s="110"/>
      <c r="P714" s="239"/>
    </row>
    <row r="715" spans="1:16" x14ac:dyDescent="0.2">
      <c r="A715" s="154"/>
      <c r="B715" s="154"/>
      <c r="C715" s="154"/>
      <c r="D715" s="149"/>
      <c r="E715" s="149"/>
      <c r="F715" s="150"/>
      <c r="H715" s="106"/>
      <c r="I715" s="110" t="str">
        <f t="shared" si="33"/>
        <v/>
      </c>
      <c r="J715" s="122" t="s">
        <v>4682</v>
      </c>
      <c r="K715" s="110" t="s">
        <v>4683</v>
      </c>
      <c r="L715" s="110" t="s">
        <v>275</v>
      </c>
      <c r="M715" s="134" t="str">
        <f t="shared" si="34"/>
        <v/>
      </c>
      <c r="N715" s="110"/>
      <c r="O715" s="110"/>
      <c r="P715" s="239"/>
    </row>
    <row r="716" spans="1:16" x14ac:dyDescent="0.2">
      <c r="A716" s="154"/>
      <c r="B716" s="154"/>
      <c r="C716" s="154"/>
      <c r="D716" s="149"/>
      <c r="E716" s="149"/>
      <c r="F716" s="150"/>
      <c r="H716" s="106"/>
      <c r="I716" s="110" t="str">
        <f t="shared" si="33"/>
        <v/>
      </c>
      <c r="J716" s="122" t="s">
        <v>4684</v>
      </c>
      <c r="K716" s="110" t="s">
        <v>4685</v>
      </c>
      <c r="L716" s="110" t="s">
        <v>275</v>
      </c>
      <c r="M716" s="134" t="str">
        <f t="shared" si="34"/>
        <v/>
      </c>
      <c r="N716" s="110"/>
      <c r="O716" s="110"/>
      <c r="P716" s="239"/>
    </row>
    <row r="717" spans="1:16" x14ac:dyDescent="0.2">
      <c r="A717" s="154"/>
      <c r="B717" s="154"/>
      <c r="C717" s="154"/>
      <c r="D717" s="149"/>
      <c r="E717" s="149"/>
      <c r="F717" s="150"/>
      <c r="H717" s="106"/>
      <c r="I717" s="110" t="str">
        <f t="shared" si="33"/>
        <v/>
      </c>
      <c r="J717" s="122" t="s">
        <v>4686</v>
      </c>
      <c r="K717" s="110" t="s">
        <v>4687</v>
      </c>
      <c r="L717" s="110" t="s">
        <v>275</v>
      </c>
      <c r="M717" s="134" t="str">
        <f t="shared" si="34"/>
        <v/>
      </c>
      <c r="N717" s="110"/>
      <c r="O717" s="110"/>
      <c r="P717" s="239"/>
    </row>
    <row r="718" spans="1:16" x14ac:dyDescent="0.2">
      <c r="A718" s="154"/>
      <c r="B718" s="154"/>
      <c r="C718" s="154"/>
      <c r="D718" s="149"/>
      <c r="E718" s="149"/>
      <c r="F718" s="150"/>
      <c r="H718" s="106"/>
      <c r="I718" s="110" t="str">
        <f t="shared" si="33"/>
        <v/>
      </c>
      <c r="J718" s="122" t="s">
        <v>4688</v>
      </c>
      <c r="K718" s="110" t="s">
        <v>4689</v>
      </c>
      <c r="L718" s="110" t="s">
        <v>275</v>
      </c>
      <c r="M718" s="134" t="str">
        <f t="shared" si="34"/>
        <v/>
      </c>
      <c r="N718" s="110"/>
      <c r="O718" s="110"/>
      <c r="P718" s="239"/>
    </row>
    <row r="719" spans="1:16" x14ac:dyDescent="0.2">
      <c r="A719" s="154"/>
      <c r="B719" s="154"/>
      <c r="C719" s="154"/>
      <c r="D719" s="149"/>
      <c r="E719" s="149"/>
      <c r="F719" s="150"/>
      <c r="H719" s="106"/>
      <c r="I719" s="110" t="str">
        <f t="shared" si="33"/>
        <v/>
      </c>
      <c r="J719" s="122" t="s">
        <v>4690</v>
      </c>
      <c r="K719" s="110" t="s">
        <v>4691</v>
      </c>
      <c r="L719" s="110" t="s">
        <v>275</v>
      </c>
      <c r="M719" s="134" t="str">
        <f t="shared" si="34"/>
        <v/>
      </c>
      <c r="N719" s="110"/>
      <c r="O719" s="110"/>
      <c r="P719" s="239" t="s">
        <v>4692</v>
      </c>
    </row>
    <row r="720" spans="1:16" x14ac:dyDescent="0.2">
      <c r="A720" s="154"/>
      <c r="B720" s="154"/>
      <c r="C720" s="154"/>
      <c r="D720" s="149"/>
      <c r="E720" s="149"/>
      <c r="F720" s="150"/>
      <c r="H720" s="106"/>
      <c r="I720" s="110" t="str">
        <f t="shared" si="33"/>
        <v/>
      </c>
      <c r="J720" s="122" t="s">
        <v>4693</v>
      </c>
      <c r="K720" s="110" t="s">
        <v>4694</v>
      </c>
      <c r="L720" s="110" t="s">
        <v>275</v>
      </c>
      <c r="M720" s="134" t="str">
        <f t="shared" si="34"/>
        <v/>
      </c>
      <c r="N720" s="110"/>
      <c r="O720" s="110"/>
      <c r="P720" s="239"/>
    </row>
    <row r="721" spans="1:16" x14ac:dyDescent="0.2">
      <c r="A721" s="154"/>
      <c r="B721" s="154"/>
      <c r="C721" s="154"/>
      <c r="D721" s="149"/>
      <c r="E721" s="149"/>
      <c r="F721" s="150"/>
      <c r="H721" s="106"/>
      <c r="I721" s="110" t="str">
        <f t="shared" si="33"/>
        <v/>
      </c>
      <c r="J721" s="122" t="s">
        <v>4695</v>
      </c>
      <c r="K721" s="110" t="s">
        <v>4696</v>
      </c>
      <c r="L721" s="110" t="s">
        <v>275</v>
      </c>
      <c r="M721" s="134" t="str">
        <f t="shared" si="34"/>
        <v/>
      </c>
      <c r="N721" s="110"/>
      <c r="O721" s="110"/>
      <c r="P721" s="239"/>
    </row>
    <row r="722" spans="1:16" x14ac:dyDescent="0.2">
      <c r="A722" s="154"/>
      <c r="B722" s="154"/>
      <c r="C722" s="154"/>
      <c r="D722" s="149"/>
      <c r="E722" s="149"/>
      <c r="F722" s="150"/>
      <c r="H722" s="106"/>
      <c r="I722" s="110" t="str">
        <f t="shared" si="33"/>
        <v/>
      </c>
      <c r="J722" s="122" t="s">
        <v>4697</v>
      </c>
      <c r="K722" s="110" t="s">
        <v>4698</v>
      </c>
      <c r="L722" s="110" t="s">
        <v>275</v>
      </c>
      <c r="M722" s="134" t="str">
        <f t="shared" si="34"/>
        <v/>
      </c>
      <c r="N722" s="110"/>
      <c r="O722" s="110"/>
      <c r="P722" s="239"/>
    </row>
    <row r="723" spans="1:16" x14ac:dyDescent="0.2">
      <c r="A723" s="154"/>
      <c r="B723" s="154"/>
      <c r="C723" s="154"/>
      <c r="D723" s="149"/>
      <c r="E723" s="149"/>
      <c r="F723" s="150"/>
      <c r="H723" s="106"/>
      <c r="I723" s="110" t="str">
        <f t="shared" si="33"/>
        <v/>
      </c>
      <c r="J723" s="122" t="s">
        <v>4699</v>
      </c>
      <c r="K723" s="110" t="s">
        <v>4700</v>
      </c>
      <c r="L723" s="110" t="s">
        <v>275</v>
      </c>
      <c r="M723" s="134" t="str">
        <f t="shared" si="34"/>
        <v/>
      </c>
      <c r="N723" s="110"/>
      <c r="O723" s="110"/>
      <c r="P723" s="239" t="s">
        <v>4701</v>
      </c>
    </row>
    <row r="724" spans="1:16" x14ac:dyDescent="0.2">
      <c r="A724" s="154"/>
      <c r="B724" s="154"/>
      <c r="C724" s="154"/>
      <c r="D724" s="149"/>
      <c r="E724" s="149"/>
      <c r="F724" s="150"/>
      <c r="H724" s="106"/>
      <c r="I724" s="110" t="str">
        <f t="shared" si="33"/>
        <v/>
      </c>
      <c r="J724" s="122" t="s">
        <v>4702</v>
      </c>
      <c r="K724" s="110" t="s">
        <v>4703</v>
      </c>
      <c r="L724" s="110" t="s">
        <v>275</v>
      </c>
      <c r="M724" s="134" t="str">
        <f t="shared" si="34"/>
        <v/>
      </c>
      <c r="N724" s="110"/>
      <c r="O724" s="110"/>
      <c r="P724" s="239"/>
    </row>
    <row r="725" spans="1:16" x14ac:dyDescent="0.2">
      <c r="A725" s="154"/>
      <c r="B725" s="154"/>
      <c r="C725" s="154"/>
      <c r="D725" s="149"/>
      <c r="E725" s="149"/>
      <c r="F725" s="150"/>
      <c r="H725" s="106"/>
      <c r="I725" s="110" t="str">
        <f t="shared" si="33"/>
        <v/>
      </c>
      <c r="J725" s="122" t="s">
        <v>4704</v>
      </c>
      <c r="K725" s="110" t="s">
        <v>4705</v>
      </c>
      <c r="L725" s="110" t="s">
        <v>275</v>
      </c>
      <c r="M725" s="134" t="str">
        <f t="shared" si="34"/>
        <v/>
      </c>
      <c r="N725" s="110"/>
      <c r="O725" s="110"/>
      <c r="P725" s="239" t="s">
        <v>4706</v>
      </c>
    </row>
    <row r="726" spans="1:16" x14ac:dyDescent="0.2">
      <c r="A726" s="154"/>
      <c r="B726" s="154"/>
      <c r="C726" s="154"/>
      <c r="D726" s="149"/>
      <c r="E726" s="149"/>
      <c r="F726" s="150"/>
      <c r="H726" s="106"/>
      <c r="I726" s="110" t="str">
        <f t="shared" si="33"/>
        <v/>
      </c>
      <c r="J726" s="122" t="s">
        <v>4707</v>
      </c>
      <c r="K726" s="110" t="s">
        <v>4708</v>
      </c>
      <c r="L726" s="110" t="s">
        <v>275</v>
      </c>
      <c r="M726" s="134" t="str">
        <f t="shared" si="34"/>
        <v/>
      </c>
      <c r="N726" s="110"/>
      <c r="O726" s="110"/>
      <c r="P726" s="239"/>
    </row>
    <row r="727" spans="1:16" x14ac:dyDescent="0.2">
      <c r="A727" s="154"/>
      <c r="B727" s="154"/>
      <c r="C727" s="154"/>
      <c r="D727" s="149"/>
      <c r="E727" s="149"/>
      <c r="F727" s="150"/>
      <c r="H727" s="106"/>
      <c r="I727" s="110" t="str">
        <f t="shared" si="33"/>
        <v/>
      </c>
      <c r="J727" s="122" t="s">
        <v>4709</v>
      </c>
      <c r="K727" s="110" t="s">
        <v>4710</v>
      </c>
      <c r="L727" s="110" t="s">
        <v>275</v>
      </c>
      <c r="M727" s="134" t="str">
        <f t="shared" si="34"/>
        <v/>
      </c>
      <c r="N727" s="110"/>
      <c r="O727" s="110"/>
      <c r="P727" s="239"/>
    </row>
    <row r="728" spans="1:16" x14ac:dyDescent="0.2">
      <c r="A728" s="154"/>
      <c r="B728" s="154"/>
      <c r="C728" s="154"/>
      <c r="D728" s="149"/>
      <c r="E728" s="149"/>
      <c r="F728" s="150"/>
      <c r="H728" s="106"/>
      <c r="I728" s="110" t="str">
        <f t="shared" si="33"/>
        <v/>
      </c>
      <c r="J728" s="122" t="s">
        <v>4711</v>
      </c>
      <c r="K728" s="110" t="s">
        <v>4712</v>
      </c>
      <c r="L728" s="110" t="s">
        <v>275</v>
      </c>
      <c r="M728" s="134" t="str">
        <f t="shared" si="34"/>
        <v/>
      </c>
      <c r="N728" s="110"/>
      <c r="O728" s="110"/>
      <c r="P728" s="239"/>
    </row>
    <row r="729" spans="1:16" x14ac:dyDescent="0.2">
      <c r="A729" s="154"/>
      <c r="B729" s="154"/>
      <c r="C729" s="154"/>
      <c r="D729" s="149"/>
      <c r="E729" s="149"/>
      <c r="F729" s="150"/>
      <c r="H729" s="106"/>
      <c r="I729" s="110" t="str">
        <f t="shared" si="33"/>
        <v/>
      </c>
      <c r="J729" s="122" t="s">
        <v>4713</v>
      </c>
      <c r="K729" s="110" t="s">
        <v>4714</v>
      </c>
      <c r="L729" s="110" t="s">
        <v>275</v>
      </c>
      <c r="M729" s="134" t="str">
        <f t="shared" si="34"/>
        <v/>
      </c>
      <c r="N729" s="110"/>
      <c r="O729" s="110"/>
      <c r="P729" s="239"/>
    </row>
    <row r="730" spans="1:16" x14ac:dyDescent="0.2">
      <c r="A730" s="154"/>
      <c r="B730" s="154"/>
      <c r="C730" s="154"/>
      <c r="D730" s="149"/>
      <c r="E730" s="149"/>
      <c r="F730" s="150"/>
      <c r="H730" s="106"/>
      <c r="I730" s="110" t="str">
        <f t="shared" si="33"/>
        <v/>
      </c>
      <c r="J730" s="122" t="s">
        <v>4715</v>
      </c>
      <c r="K730" s="110" t="s">
        <v>4716</v>
      </c>
      <c r="L730" s="110" t="s">
        <v>275</v>
      </c>
      <c r="M730" s="134" t="str">
        <f t="shared" si="34"/>
        <v/>
      </c>
      <c r="N730" s="110"/>
      <c r="O730" s="110"/>
      <c r="P730" s="239"/>
    </row>
    <row r="731" spans="1:16" x14ac:dyDescent="0.2">
      <c r="A731" s="154"/>
      <c r="B731" s="154"/>
      <c r="C731" s="154"/>
      <c r="D731" s="149"/>
      <c r="E731" s="149"/>
      <c r="F731" s="150"/>
      <c r="H731" s="106"/>
      <c r="I731" s="110" t="str">
        <f t="shared" si="33"/>
        <v/>
      </c>
      <c r="J731" s="122" t="s">
        <v>4717</v>
      </c>
      <c r="K731" s="110" t="s">
        <v>4718</v>
      </c>
      <c r="L731" s="110" t="s">
        <v>275</v>
      </c>
      <c r="M731" s="134" t="str">
        <f t="shared" si="34"/>
        <v/>
      </c>
      <c r="N731" s="110"/>
      <c r="O731" s="110"/>
      <c r="P731" s="239"/>
    </row>
    <row r="732" spans="1:16" x14ac:dyDescent="0.2">
      <c r="A732" s="154"/>
      <c r="B732" s="154"/>
      <c r="C732" s="154"/>
      <c r="D732" s="149"/>
      <c r="E732" s="149"/>
      <c r="F732" s="150"/>
      <c r="H732" s="106"/>
      <c r="I732" s="110" t="str">
        <f t="shared" si="33"/>
        <v/>
      </c>
      <c r="J732" s="122" t="s">
        <v>4719</v>
      </c>
      <c r="K732" s="110" t="s">
        <v>4720</v>
      </c>
      <c r="L732" s="110" t="s">
        <v>275</v>
      </c>
      <c r="M732" s="134" t="str">
        <f t="shared" si="34"/>
        <v/>
      </c>
      <c r="N732" s="110"/>
      <c r="O732" s="110"/>
      <c r="P732" s="239"/>
    </row>
    <row r="733" spans="1:16" x14ac:dyDescent="0.2">
      <c r="A733" s="154"/>
      <c r="B733" s="154"/>
      <c r="C733" s="154"/>
      <c r="D733" s="149"/>
      <c r="E733" s="149"/>
      <c r="F733" s="150"/>
      <c r="H733" s="106"/>
      <c r="I733" s="110" t="str">
        <f t="shared" si="33"/>
        <v/>
      </c>
      <c r="J733" s="122" t="s">
        <v>4721</v>
      </c>
      <c r="K733" s="110" t="s">
        <v>4722</v>
      </c>
      <c r="L733" s="110" t="s">
        <v>275</v>
      </c>
      <c r="M733" s="134" t="str">
        <f t="shared" si="34"/>
        <v/>
      </c>
      <c r="N733" s="110"/>
      <c r="O733" s="110"/>
      <c r="P733" s="239"/>
    </row>
    <row r="734" spans="1:16" x14ac:dyDescent="0.2">
      <c r="A734" s="154"/>
      <c r="B734" s="154"/>
      <c r="C734" s="154"/>
      <c r="D734" s="149"/>
      <c r="E734" s="149"/>
      <c r="F734" s="150"/>
      <c r="H734" s="106"/>
      <c r="I734" s="110" t="str">
        <f t="shared" si="33"/>
        <v/>
      </c>
      <c r="J734" s="122" t="s">
        <v>4723</v>
      </c>
      <c r="K734" s="110" t="s">
        <v>4724</v>
      </c>
      <c r="L734" s="110" t="s">
        <v>275</v>
      </c>
      <c r="M734" s="134" t="str">
        <f t="shared" si="34"/>
        <v/>
      </c>
      <c r="N734" s="110"/>
      <c r="O734" s="110"/>
      <c r="P734" s="239"/>
    </row>
    <row r="735" spans="1:16" x14ac:dyDescent="0.2">
      <c r="A735" s="154"/>
      <c r="B735" s="154"/>
      <c r="C735" s="154"/>
      <c r="D735" s="149"/>
      <c r="E735" s="149"/>
      <c r="F735" s="150"/>
      <c r="H735" s="106"/>
      <c r="I735" s="110" t="str">
        <f t="shared" si="33"/>
        <v/>
      </c>
      <c r="J735" s="122" t="s">
        <v>4725</v>
      </c>
      <c r="K735" s="110" t="s">
        <v>4726</v>
      </c>
      <c r="L735" s="110" t="s">
        <v>275</v>
      </c>
      <c r="M735" s="134" t="str">
        <f t="shared" si="34"/>
        <v/>
      </c>
      <c r="N735" s="110"/>
      <c r="O735" s="110"/>
      <c r="P735" s="239"/>
    </row>
    <row r="736" spans="1:16" x14ac:dyDescent="0.2">
      <c r="A736" s="154"/>
      <c r="B736" s="154"/>
      <c r="C736" s="154"/>
      <c r="D736" s="149"/>
      <c r="E736" s="149"/>
      <c r="F736" s="150"/>
      <c r="H736" s="106"/>
      <c r="I736" s="110" t="str">
        <f t="shared" si="33"/>
        <v/>
      </c>
      <c r="J736" s="122" t="s">
        <v>4727</v>
      </c>
      <c r="K736" s="110" t="s">
        <v>4728</v>
      </c>
      <c r="L736" s="110" t="s">
        <v>275</v>
      </c>
      <c r="M736" s="134" t="str">
        <f t="shared" si="34"/>
        <v/>
      </c>
      <c r="N736" s="110"/>
      <c r="O736" s="110"/>
      <c r="P736" s="239"/>
    </row>
    <row r="737" spans="1:16" x14ac:dyDescent="0.2">
      <c r="A737" s="154"/>
      <c r="B737" s="154"/>
      <c r="C737" s="154"/>
      <c r="D737" s="149"/>
      <c r="E737" s="149"/>
      <c r="F737" s="150"/>
      <c r="H737" s="106"/>
      <c r="I737" s="110" t="str">
        <f t="shared" si="33"/>
        <v/>
      </c>
      <c r="J737" s="122" t="s">
        <v>4729</v>
      </c>
      <c r="K737" s="110" t="s">
        <v>4730</v>
      </c>
      <c r="L737" s="110" t="s">
        <v>275</v>
      </c>
      <c r="M737" s="134" t="str">
        <f t="shared" si="34"/>
        <v/>
      </c>
      <c r="N737" s="110"/>
      <c r="O737" s="110"/>
      <c r="P737" s="239"/>
    </row>
    <row r="738" spans="1:16" x14ac:dyDescent="0.2">
      <c r="A738" s="154"/>
      <c r="B738" s="154"/>
      <c r="C738" s="154"/>
      <c r="D738" s="149"/>
      <c r="E738" s="149"/>
      <c r="F738" s="150"/>
      <c r="H738" s="106"/>
      <c r="I738" s="110" t="str">
        <f t="shared" si="33"/>
        <v/>
      </c>
      <c r="J738" s="122" t="s">
        <v>4731</v>
      </c>
      <c r="K738" s="110" t="s">
        <v>4732</v>
      </c>
      <c r="L738" s="110" t="s">
        <v>4733</v>
      </c>
      <c r="M738" s="134" t="str">
        <f t="shared" si="34"/>
        <v/>
      </c>
      <c r="N738" s="110"/>
      <c r="O738" s="110"/>
      <c r="P738" s="239" t="s">
        <v>4734</v>
      </c>
    </row>
    <row r="739" spans="1:16" x14ac:dyDescent="0.2">
      <c r="A739" s="154"/>
      <c r="B739" s="154"/>
      <c r="C739" s="154"/>
      <c r="D739" s="149"/>
      <c r="E739" s="149"/>
      <c r="F739" s="150"/>
      <c r="H739" s="106"/>
      <c r="I739" s="110" t="str">
        <f t="shared" si="33"/>
        <v/>
      </c>
      <c r="J739" s="122" t="s">
        <v>4735</v>
      </c>
      <c r="K739" s="110" t="s">
        <v>4736</v>
      </c>
      <c r="L739" s="110" t="s">
        <v>275</v>
      </c>
      <c r="M739" s="134" t="str">
        <f t="shared" si="34"/>
        <v/>
      </c>
      <c r="N739" s="110"/>
      <c r="O739" s="110"/>
      <c r="P739" s="239"/>
    </row>
    <row r="740" spans="1:16" x14ac:dyDescent="0.2">
      <c r="A740" s="154"/>
      <c r="B740" s="154"/>
      <c r="C740" s="154"/>
      <c r="D740" s="149"/>
      <c r="E740" s="149"/>
      <c r="F740" s="150"/>
      <c r="H740" s="106"/>
      <c r="I740" s="110" t="str">
        <f t="shared" si="33"/>
        <v/>
      </c>
      <c r="J740" s="122" t="s">
        <v>4737</v>
      </c>
      <c r="K740" s="110" t="s">
        <v>4738</v>
      </c>
      <c r="L740" s="110" t="s">
        <v>275</v>
      </c>
      <c r="M740" s="134" t="str">
        <f t="shared" si="34"/>
        <v/>
      </c>
      <c r="N740" s="110"/>
      <c r="O740" s="110"/>
      <c r="P740" s="239"/>
    </row>
    <row r="741" spans="1:16" x14ac:dyDescent="0.2">
      <c r="A741" s="154"/>
      <c r="B741" s="154"/>
      <c r="C741" s="154"/>
      <c r="D741" s="149"/>
      <c r="E741" s="149"/>
      <c r="F741" s="150"/>
      <c r="H741" s="106"/>
      <c r="I741" s="110" t="str">
        <f t="shared" si="33"/>
        <v/>
      </c>
      <c r="J741" s="122" t="s">
        <v>4739</v>
      </c>
      <c r="K741" s="110" t="s">
        <v>4740</v>
      </c>
      <c r="L741" s="110" t="s">
        <v>275</v>
      </c>
      <c r="M741" s="134" t="str">
        <f t="shared" si="34"/>
        <v/>
      </c>
      <c r="N741" s="110"/>
      <c r="O741" s="110"/>
      <c r="P741" s="239"/>
    </row>
    <row r="742" spans="1:16" x14ac:dyDescent="0.2">
      <c r="A742" s="154"/>
      <c r="B742" s="154"/>
      <c r="C742" s="154"/>
      <c r="D742" s="149"/>
      <c r="E742" s="149"/>
      <c r="F742" s="150"/>
      <c r="H742" s="106"/>
      <c r="I742" s="110" t="str">
        <f t="shared" si="33"/>
        <v/>
      </c>
      <c r="J742" s="122" t="s">
        <v>4741</v>
      </c>
      <c r="K742" s="110" t="s">
        <v>4742</v>
      </c>
      <c r="L742" s="110" t="s">
        <v>275</v>
      </c>
      <c r="M742" s="134" t="str">
        <f t="shared" si="34"/>
        <v/>
      </c>
      <c r="N742" s="110"/>
      <c r="O742" s="110"/>
      <c r="P742" s="239"/>
    </row>
    <row r="743" spans="1:16" x14ac:dyDescent="0.2">
      <c r="A743" s="154"/>
      <c r="B743" s="154"/>
      <c r="C743" s="154"/>
      <c r="D743" s="149"/>
      <c r="E743" s="149"/>
      <c r="F743" s="150"/>
      <c r="H743" s="106"/>
      <c r="I743" s="110" t="str">
        <f t="shared" si="33"/>
        <v/>
      </c>
      <c r="J743" s="122" t="s">
        <v>4743</v>
      </c>
      <c r="K743" s="110" t="s">
        <v>4744</v>
      </c>
      <c r="L743" s="110" t="s">
        <v>275</v>
      </c>
      <c r="M743" s="134" t="str">
        <f t="shared" si="34"/>
        <v/>
      </c>
      <c r="N743" s="110"/>
      <c r="O743" s="110"/>
      <c r="P743" s="239"/>
    </row>
    <row r="744" spans="1:16" x14ac:dyDescent="0.2">
      <c r="A744" s="154"/>
      <c r="B744" s="154"/>
      <c r="C744" s="154"/>
      <c r="D744" s="149"/>
      <c r="E744" s="149"/>
      <c r="F744" s="150"/>
      <c r="H744" s="106"/>
      <c r="I744" s="110" t="str">
        <f t="shared" si="33"/>
        <v/>
      </c>
      <c r="J744" s="122" t="s">
        <v>4745</v>
      </c>
      <c r="K744" s="110" t="s">
        <v>4746</v>
      </c>
      <c r="L744" s="110" t="s">
        <v>275</v>
      </c>
      <c r="M744" s="134" t="str">
        <f t="shared" si="34"/>
        <v/>
      </c>
      <c r="N744" s="110"/>
      <c r="O744" s="110"/>
      <c r="P744" s="239"/>
    </row>
    <row r="745" spans="1:16" x14ac:dyDescent="0.2">
      <c r="A745" s="154"/>
      <c r="B745" s="154"/>
      <c r="C745" s="154"/>
      <c r="D745" s="149"/>
      <c r="E745" s="149"/>
      <c r="F745" s="150"/>
      <c r="H745" s="106"/>
      <c r="I745" s="110" t="str">
        <f t="shared" si="33"/>
        <v/>
      </c>
      <c r="J745" s="122" t="s">
        <v>4747</v>
      </c>
      <c r="K745" s="110" t="s">
        <v>4748</v>
      </c>
      <c r="L745" s="110" t="s">
        <v>275</v>
      </c>
      <c r="M745" s="134" t="str">
        <f t="shared" si="34"/>
        <v/>
      </c>
      <c r="N745" s="110"/>
      <c r="O745" s="110"/>
      <c r="P745" s="239"/>
    </row>
    <row r="746" spans="1:16" x14ac:dyDescent="0.2">
      <c r="A746" s="154"/>
      <c r="B746" s="154"/>
      <c r="C746" s="154"/>
      <c r="D746" s="149"/>
      <c r="E746" s="149"/>
      <c r="F746" s="150"/>
      <c r="H746" s="106"/>
      <c r="I746" s="110" t="str">
        <f t="shared" si="33"/>
        <v/>
      </c>
      <c r="J746" s="122" t="s">
        <v>4749</v>
      </c>
      <c r="K746" s="110" t="s">
        <v>4750</v>
      </c>
      <c r="L746" s="110" t="s">
        <v>275</v>
      </c>
      <c r="M746" s="134" t="str">
        <f t="shared" si="34"/>
        <v/>
      </c>
      <c r="N746" s="110"/>
      <c r="O746" s="110"/>
      <c r="P746" s="239"/>
    </row>
    <row r="747" spans="1:16" x14ac:dyDescent="0.2">
      <c r="A747" s="154"/>
      <c r="B747" s="154"/>
      <c r="C747" s="154"/>
      <c r="D747" s="149"/>
      <c r="E747" s="149"/>
      <c r="F747" s="150"/>
      <c r="H747" s="106"/>
      <c r="I747" s="110" t="str">
        <f t="shared" si="33"/>
        <v/>
      </c>
      <c r="J747" s="122" t="s">
        <v>4751</v>
      </c>
      <c r="K747" s="110" t="s">
        <v>4752</v>
      </c>
      <c r="L747" s="110" t="s">
        <v>275</v>
      </c>
      <c r="M747" s="134" t="str">
        <f t="shared" si="34"/>
        <v/>
      </c>
      <c r="N747" s="110"/>
      <c r="O747" s="110"/>
      <c r="P747" s="239"/>
    </row>
    <row r="748" spans="1:16" x14ac:dyDescent="0.2">
      <c r="A748" s="154"/>
      <c r="B748" s="154"/>
      <c r="C748" s="154"/>
      <c r="D748" s="149"/>
      <c r="E748" s="149"/>
      <c r="F748" s="150"/>
      <c r="H748" s="106"/>
      <c r="I748" s="110" t="str">
        <f t="shared" si="33"/>
        <v/>
      </c>
      <c r="J748" s="122" t="s">
        <v>4753</v>
      </c>
      <c r="K748" s="110" t="s">
        <v>4754</v>
      </c>
      <c r="L748" s="110" t="s">
        <v>275</v>
      </c>
      <c r="M748" s="134" t="str">
        <f t="shared" si="34"/>
        <v/>
      </c>
      <c r="N748" s="110"/>
      <c r="O748" s="110"/>
      <c r="P748" s="239"/>
    </row>
    <row r="749" spans="1:16" x14ac:dyDescent="0.2">
      <c r="A749" s="154"/>
      <c r="B749" s="154"/>
      <c r="C749" s="154"/>
      <c r="D749" s="149"/>
      <c r="E749" s="149"/>
      <c r="F749" s="150"/>
      <c r="H749" s="106"/>
      <c r="I749" s="110" t="str">
        <f t="shared" si="33"/>
        <v/>
      </c>
      <c r="J749" s="122" t="s">
        <v>4755</v>
      </c>
      <c r="K749" s="110" t="s">
        <v>4756</v>
      </c>
      <c r="L749" s="110" t="s">
        <v>275</v>
      </c>
      <c r="M749" s="134" t="str">
        <f t="shared" si="34"/>
        <v/>
      </c>
      <c r="N749" s="110"/>
      <c r="O749" s="110"/>
      <c r="P749" s="239"/>
    </row>
    <row r="750" spans="1:16" x14ac:dyDescent="0.2">
      <c r="A750" s="154"/>
      <c r="B750" s="154"/>
      <c r="C750" s="154"/>
      <c r="D750" s="149"/>
      <c r="E750" s="149"/>
      <c r="F750" s="150"/>
      <c r="H750" s="106"/>
      <c r="I750" s="110" t="str">
        <f t="shared" si="33"/>
        <v/>
      </c>
      <c r="J750" s="122" t="s">
        <v>4757</v>
      </c>
      <c r="K750" s="110" t="s">
        <v>4758</v>
      </c>
      <c r="L750" s="110" t="s">
        <v>275</v>
      </c>
      <c r="M750" s="134" t="str">
        <f t="shared" si="34"/>
        <v/>
      </c>
      <c r="N750" s="110"/>
      <c r="O750" s="110"/>
      <c r="P750" s="239"/>
    </row>
    <row r="751" spans="1:16" x14ac:dyDescent="0.2">
      <c r="A751" s="154"/>
      <c r="B751" s="154"/>
      <c r="C751" s="154"/>
      <c r="D751" s="149"/>
      <c r="E751" s="149"/>
      <c r="F751" s="150"/>
      <c r="H751" s="106"/>
      <c r="I751" s="110" t="str">
        <f t="shared" si="33"/>
        <v/>
      </c>
      <c r="J751" s="122" t="s">
        <v>4759</v>
      </c>
      <c r="K751" s="110" t="s">
        <v>4760</v>
      </c>
      <c r="L751" s="110" t="s">
        <v>275</v>
      </c>
      <c r="M751" s="134" t="str">
        <f t="shared" si="34"/>
        <v/>
      </c>
      <c r="N751" s="110"/>
      <c r="O751" s="110"/>
      <c r="P751" s="239"/>
    </row>
    <row r="752" spans="1:16" x14ac:dyDescent="0.2">
      <c r="A752" s="154"/>
      <c r="B752" s="154"/>
      <c r="C752" s="154"/>
      <c r="D752" s="149"/>
      <c r="E752" s="149"/>
      <c r="F752" s="150"/>
      <c r="H752" s="106"/>
      <c r="I752" s="110" t="str">
        <f t="shared" si="33"/>
        <v/>
      </c>
      <c r="J752" s="122" t="s">
        <v>4761</v>
      </c>
      <c r="K752" s="110" t="s">
        <v>4762</v>
      </c>
      <c r="L752" s="110" t="s">
        <v>275</v>
      </c>
      <c r="M752" s="134" t="str">
        <f t="shared" si="34"/>
        <v/>
      </c>
      <c r="N752" s="110"/>
      <c r="O752" s="110"/>
      <c r="P752" s="239"/>
    </row>
    <row r="753" spans="1:16" x14ac:dyDescent="0.2">
      <c r="A753" s="154"/>
      <c r="B753" s="154"/>
      <c r="C753" s="154"/>
      <c r="D753" s="149"/>
      <c r="E753" s="149"/>
      <c r="F753" s="150"/>
      <c r="H753" s="106"/>
      <c r="I753" s="110" t="str">
        <f t="shared" si="33"/>
        <v/>
      </c>
      <c r="J753" s="122" t="s">
        <v>4763</v>
      </c>
      <c r="K753" s="110" t="s">
        <v>4764</v>
      </c>
      <c r="L753" s="110" t="s">
        <v>275</v>
      </c>
      <c r="M753" s="134" t="str">
        <f t="shared" si="34"/>
        <v/>
      </c>
      <c r="N753" s="110"/>
      <c r="O753" s="110"/>
      <c r="P753" s="239"/>
    </row>
    <row r="754" spans="1:16" x14ac:dyDescent="0.2">
      <c r="A754" s="154"/>
      <c r="B754" s="154"/>
      <c r="C754" s="154"/>
      <c r="D754" s="149"/>
      <c r="E754" s="149"/>
      <c r="F754" s="150"/>
      <c r="H754" s="106"/>
      <c r="I754" s="110" t="str">
        <f t="shared" si="33"/>
        <v/>
      </c>
      <c r="J754" s="122" t="s">
        <v>4765</v>
      </c>
      <c r="K754" s="110" t="s">
        <v>4766</v>
      </c>
      <c r="L754" s="110" t="s">
        <v>275</v>
      </c>
      <c r="M754" s="134" t="str">
        <f t="shared" si="34"/>
        <v/>
      </c>
      <c r="N754" s="110"/>
      <c r="O754" s="110"/>
      <c r="P754" s="239"/>
    </row>
    <row r="755" spans="1:16" x14ac:dyDescent="0.2">
      <c r="A755" s="154"/>
      <c r="B755" s="154"/>
      <c r="C755" s="154"/>
      <c r="D755" s="149"/>
      <c r="E755" s="149"/>
      <c r="F755" s="150"/>
      <c r="H755" s="106"/>
      <c r="I755" s="110" t="str">
        <f t="shared" si="33"/>
        <v/>
      </c>
      <c r="J755" s="122" t="s">
        <v>4767</v>
      </c>
      <c r="K755" s="110" t="s">
        <v>4768</v>
      </c>
      <c r="L755" s="110" t="s">
        <v>275</v>
      </c>
      <c r="M755" s="134" t="str">
        <f t="shared" si="34"/>
        <v/>
      </c>
      <c r="N755" s="110"/>
      <c r="O755" s="110"/>
      <c r="P755" s="239"/>
    </row>
    <row r="756" spans="1:16" x14ac:dyDescent="0.2">
      <c r="A756" s="154"/>
      <c r="B756" s="154"/>
      <c r="C756" s="154"/>
      <c r="D756" s="149"/>
      <c r="E756" s="149"/>
      <c r="F756" s="150"/>
      <c r="H756" s="106"/>
      <c r="I756" s="110" t="str">
        <f t="shared" si="33"/>
        <v/>
      </c>
      <c r="J756" s="122" t="s">
        <v>4769</v>
      </c>
      <c r="K756" s="110" t="s">
        <v>4770</v>
      </c>
      <c r="L756" s="110" t="s">
        <v>275</v>
      </c>
      <c r="M756" s="134" t="str">
        <f t="shared" si="34"/>
        <v/>
      </c>
      <c r="N756" s="110"/>
      <c r="O756" s="110"/>
      <c r="P756" s="239"/>
    </row>
    <row r="757" spans="1:16" x14ac:dyDescent="0.2">
      <c r="A757" s="154"/>
      <c r="B757" s="154"/>
      <c r="C757" s="154"/>
      <c r="D757" s="149"/>
      <c r="E757" s="149"/>
      <c r="F757" s="150"/>
      <c r="H757" s="106"/>
      <c r="I757" s="110" t="str">
        <f t="shared" si="33"/>
        <v/>
      </c>
      <c r="J757" s="122" t="s">
        <v>4771</v>
      </c>
      <c r="K757" s="110" t="s">
        <v>4772</v>
      </c>
      <c r="L757" s="110" t="s">
        <v>275</v>
      </c>
      <c r="M757" s="134" t="str">
        <f t="shared" si="34"/>
        <v/>
      </c>
      <c r="N757" s="110"/>
      <c r="O757" s="110"/>
      <c r="P757" s="239"/>
    </row>
    <row r="758" spans="1:16" x14ac:dyDescent="0.2">
      <c r="A758" s="154"/>
      <c r="B758" s="154"/>
      <c r="C758" s="154"/>
      <c r="D758" s="149"/>
      <c r="E758" s="149"/>
      <c r="F758" s="150"/>
      <c r="H758" s="106"/>
      <c r="I758" s="110" t="str">
        <f t="shared" si="33"/>
        <v/>
      </c>
      <c r="J758" s="122" t="s">
        <v>4773</v>
      </c>
      <c r="K758" s="110" t="s">
        <v>4774</v>
      </c>
      <c r="L758" s="110" t="s">
        <v>275</v>
      </c>
      <c r="M758" s="134" t="str">
        <f t="shared" si="34"/>
        <v/>
      </c>
      <c r="N758" s="110"/>
      <c r="O758" s="110"/>
      <c r="P758" s="239"/>
    </row>
    <row r="759" spans="1:16" x14ac:dyDescent="0.2">
      <c r="A759" s="154"/>
      <c r="B759" s="154"/>
      <c r="C759" s="154"/>
      <c r="D759" s="149"/>
      <c r="E759" s="149"/>
      <c r="F759" s="150"/>
      <c r="H759" s="106"/>
      <c r="I759" s="110" t="str">
        <f t="shared" si="33"/>
        <v/>
      </c>
      <c r="J759" s="122" t="s">
        <v>4775</v>
      </c>
      <c r="K759" s="110" t="s">
        <v>4776</v>
      </c>
      <c r="L759" s="110" t="s">
        <v>275</v>
      </c>
      <c r="M759" s="134" t="str">
        <f t="shared" si="34"/>
        <v/>
      </c>
      <c r="N759" s="110"/>
      <c r="O759" s="110"/>
      <c r="P759" s="239"/>
    </row>
    <row r="760" spans="1:16" x14ac:dyDescent="0.2">
      <c r="A760" s="154"/>
      <c r="B760" s="154"/>
      <c r="C760" s="154"/>
      <c r="D760" s="149"/>
      <c r="E760" s="149"/>
      <c r="F760" s="150"/>
      <c r="H760" s="106"/>
      <c r="I760" s="110" t="str">
        <f t="shared" si="33"/>
        <v/>
      </c>
      <c r="J760" s="122" t="s">
        <v>4777</v>
      </c>
      <c r="K760" s="110" t="s">
        <v>4778</v>
      </c>
      <c r="L760" s="110" t="s">
        <v>275</v>
      </c>
      <c r="M760" s="134" t="str">
        <f t="shared" si="34"/>
        <v/>
      </c>
      <c r="N760" s="110"/>
      <c r="O760" s="110"/>
      <c r="P760" s="239"/>
    </row>
    <row r="761" spans="1:16" x14ac:dyDescent="0.2">
      <c r="A761" s="154"/>
      <c r="B761" s="154"/>
      <c r="C761" s="154"/>
      <c r="D761" s="149"/>
      <c r="E761" s="149"/>
      <c r="F761" s="150"/>
      <c r="H761" s="106"/>
      <c r="I761" s="110" t="str">
        <f t="shared" si="33"/>
        <v/>
      </c>
      <c r="J761" s="122" t="s">
        <v>4779</v>
      </c>
      <c r="K761" s="110" t="s">
        <v>4780</v>
      </c>
      <c r="L761" s="110" t="s">
        <v>275</v>
      </c>
      <c r="M761" s="134" t="str">
        <f t="shared" si="34"/>
        <v/>
      </c>
      <c r="N761" s="110"/>
      <c r="O761" s="110"/>
      <c r="P761" s="239"/>
    </row>
    <row r="762" spans="1:16" x14ac:dyDescent="0.2">
      <c r="A762" s="154"/>
      <c r="B762" s="154"/>
      <c r="C762" s="154"/>
      <c r="D762" s="149"/>
      <c r="E762" s="149"/>
      <c r="F762" s="150"/>
      <c r="H762" s="106"/>
      <c r="I762" s="110" t="str">
        <f t="shared" si="33"/>
        <v/>
      </c>
      <c r="J762" s="122" t="s">
        <v>4781</v>
      </c>
      <c r="K762" s="110" t="s">
        <v>4782</v>
      </c>
      <c r="L762" s="110" t="s">
        <v>275</v>
      </c>
      <c r="M762" s="134" t="str">
        <f t="shared" si="34"/>
        <v/>
      </c>
      <c r="N762" s="110"/>
      <c r="O762" s="110"/>
      <c r="P762" s="239"/>
    </row>
    <row r="763" spans="1:16" x14ac:dyDescent="0.2">
      <c r="A763" s="154"/>
      <c r="B763" s="154"/>
      <c r="C763" s="154"/>
      <c r="D763" s="149"/>
      <c r="E763" s="149"/>
      <c r="F763" s="150"/>
      <c r="H763" s="106"/>
      <c r="I763" s="110" t="str">
        <f t="shared" si="33"/>
        <v/>
      </c>
      <c r="J763" s="122" t="s">
        <v>4783</v>
      </c>
      <c r="K763" s="110" t="s">
        <v>4784</v>
      </c>
      <c r="L763" s="110" t="s">
        <v>275</v>
      </c>
      <c r="M763" s="134" t="str">
        <f t="shared" si="34"/>
        <v/>
      </c>
      <c r="N763" s="110"/>
      <c r="O763" s="110"/>
      <c r="P763" s="239"/>
    </row>
    <row r="764" spans="1:16" x14ac:dyDescent="0.2">
      <c r="A764" s="154"/>
      <c r="B764" s="154"/>
      <c r="C764" s="154"/>
      <c r="D764" s="149"/>
      <c r="E764" s="149"/>
      <c r="F764" s="150"/>
      <c r="H764" s="106"/>
      <c r="I764" s="110" t="str">
        <f t="shared" si="33"/>
        <v/>
      </c>
      <c r="J764" s="122" t="s">
        <v>4785</v>
      </c>
      <c r="K764" s="110" t="s">
        <v>4786</v>
      </c>
      <c r="L764" s="110" t="s">
        <v>275</v>
      </c>
      <c r="M764" s="134" t="str">
        <f t="shared" si="34"/>
        <v/>
      </c>
      <c r="N764" s="110"/>
      <c r="O764" s="110"/>
      <c r="P764" s="239"/>
    </row>
    <row r="765" spans="1:16" x14ac:dyDescent="0.2">
      <c r="A765" s="154"/>
      <c r="B765" s="154"/>
      <c r="C765" s="154"/>
      <c r="D765" s="149"/>
      <c r="E765" s="149"/>
      <c r="F765" s="150"/>
      <c r="H765" s="106"/>
      <c r="I765" s="110" t="str">
        <f t="shared" si="33"/>
        <v/>
      </c>
      <c r="J765" s="122" t="s">
        <v>4787</v>
      </c>
      <c r="K765" s="110" t="s">
        <v>4788</v>
      </c>
      <c r="L765" s="110" t="s">
        <v>275</v>
      </c>
      <c r="M765" s="134" t="str">
        <f t="shared" si="34"/>
        <v/>
      </c>
      <c r="N765" s="110"/>
      <c r="O765" s="110"/>
      <c r="P765" s="239"/>
    </row>
    <row r="766" spans="1:16" x14ac:dyDescent="0.2">
      <c r="A766" s="154"/>
      <c r="B766" s="154"/>
      <c r="C766" s="154"/>
      <c r="D766" s="149"/>
      <c r="E766" s="149"/>
      <c r="F766" s="150"/>
      <c r="H766" s="106"/>
      <c r="I766" s="110" t="str">
        <f t="shared" si="33"/>
        <v/>
      </c>
      <c r="J766" s="122" t="s">
        <v>4789</v>
      </c>
      <c r="K766" s="110" t="s">
        <v>4790</v>
      </c>
      <c r="L766" s="110" t="s">
        <v>275</v>
      </c>
      <c r="M766" s="134" t="str">
        <f t="shared" si="34"/>
        <v/>
      </c>
      <c r="N766" s="110"/>
      <c r="O766" s="110"/>
      <c r="P766" s="239" t="s">
        <v>4791</v>
      </c>
    </row>
    <row r="767" spans="1:16" x14ac:dyDescent="0.2">
      <c r="A767" s="154"/>
      <c r="B767" s="154"/>
      <c r="C767" s="154"/>
      <c r="D767" s="149"/>
      <c r="E767" s="149"/>
      <c r="F767" s="150"/>
      <c r="H767" s="106"/>
      <c r="I767" s="110" t="str">
        <f t="shared" si="33"/>
        <v/>
      </c>
      <c r="J767" s="122" t="s">
        <v>4792</v>
      </c>
      <c r="K767" s="110" t="s">
        <v>4793</v>
      </c>
      <c r="L767" s="110" t="s">
        <v>275</v>
      </c>
      <c r="M767" s="134" t="str">
        <f t="shared" si="34"/>
        <v/>
      </c>
      <c r="N767" s="110"/>
      <c r="O767" s="110"/>
      <c r="P767" s="239"/>
    </row>
    <row r="768" spans="1:16" x14ac:dyDescent="0.2">
      <c r="A768" s="154"/>
      <c r="B768" s="154"/>
      <c r="C768" s="154"/>
      <c r="D768" s="149"/>
      <c r="E768" s="149"/>
      <c r="F768" s="150"/>
      <c r="H768" s="106"/>
      <c r="I768" s="110" t="str">
        <f t="shared" si="33"/>
        <v/>
      </c>
      <c r="J768" s="122" t="s">
        <v>4794</v>
      </c>
      <c r="K768" s="110" t="s">
        <v>4795</v>
      </c>
      <c r="L768" s="110" t="s">
        <v>275</v>
      </c>
      <c r="M768" s="134" t="str">
        <f t="shared" si="34"/>
        <v/>
      </c>
      <c r="N768" s="110"/>
      <c r="O768" s="110"/>
      <c r="P768" s="239"/>
    </row>
    <row r="769" spans="1:16" x14ac:dyDescent="0.2">
      <c r="A769" s="154"/>
      <c r="B769" s="154"/>
      <c r="C769" s="154"/>
      <c r="D769" s="149"/>
      <c r="E769" s="149"/>
      <c r="F769" s="150"/>
      <c r="H769" s="106"/>
      <c r="I769" s="110" t="str">
        <f t="shared" si="33"/>
        <v/>
      </c>
      <c r="J769" s="122" t="s">
        <v>4796</v>
      </c>
      <c r="K769" s="110" t="s">
        <v>4797</v>
      </c>
      <c r="L769" s="110" t="s">
        <v>275</v>
      </c>
      <c r="M769" s="134" t="str">
        <f t="shared" si="34"/>
        <v/>
      </c>
      <c r="N769" s="110"/>
      <c r="O769" s="110"/>
      <c r="P769" s="239"/>
    </row>
    <row r="770" spans="1:16" x14ac:dyDescent="0.2">
      <c r="A770" s="154"/>
      <c r="B770" s="154"/>
      <c r="C770" s="154"/>
      <c r="D770" s="149"/>
      <c r="E770" s="149"/>
      <c r="F770" s="150"/>
      <c r="H770" s="106"/>
      <c r="I770" s="110" t="str">
        <f t="shared" si="33"/>
        <v/>
      </c>
      <c r="J770" s="122" t="s">
        <v>4798</v>
      </c>
      <c r="K770" s="110" t="s">
        <v>4799</v>
      </c>
      <c r="L770" s="110" t="s">
        <v>275</v>
      </c>
      <c r="M770" s="134" t="str">
        <f t="shared" si="34"/>
        <v/>
      </c>
      <c r="N770" s="110"/>
      <c r="O770" s="110"/>
      <c r="P770" s="239" t="s">
        <v>4800</v>
      </c>
    </row>
    <row r="771" spans="1:16" x14ac:dyDescent="0.2">
      <c r="A771" s="154"/>
      <c r="B771" s="154"/>
      <c r="C771" s="154"/>
      <c r="D771" s="149"/>
      <c r="E771" s="149"/>
      <c r="F771" s="150"/>
      <c r="H771" s="106"/>
      <c r="I771" s="110" t="str">
        <f t="shared" si="33"/>
        <v/>
      </c>
      <c r="J771" s="122" t="s">
        <v>4801</v>
      </c>
      <c r="K771" s="110" t="s">
        <v>4802</v>
      </c>
      <c r="L771" s="110" t="s">
        <v>275</v>
      </c>
      <c r="M771" s="134" t="str">
        <f t="shared" si="34"/>
        <v/>
      </c>
      <c r="N771" s="110"/>
      <c r="O771" s="110"/>
      <c r="P771" s="239"/>
    </row>
    <row r="772" spans="1:16" x14ac:dyDescent="0.2">
      <c r="A772" s="154"/>
      <c r="B772" s="154"/>
      <c r="C772" s="154"/>
      <c r="D772" s="149"/>
      <c r="E772" s="149"/>
      <c r="F772" s="150"/>
      <c r="H772" s="106"/>
      <c r="I772" s="110" t="str">
        <f t="shared" si="33"/>
        <v/>
      </c>
      <c r="J772" s="122" t="s">
        <v>4803</v>
      </c>
      <c r="K772" s="110" t="s">
        <v>4804</v>
      </c>
      <c r="L772" s="110" t="s">
        <v>275</v>
      </c>
      <c r="M772" s="134" t="str">
        <f t="shared" si="34"/>
        <v/>
      </c>
      <c r="N772" s="110"/>
      <c r="O772" s="110"/>
      <c r="P772" s="239"/>
    </row>
    <row r="773" spans="1:16" x14ac:dyDescent="0.2">
      <c r="A773" s="154"/>
      <c r="B773" s="154"/>
      <c r="C773" s="154"/>
      <c r="D773" s="149"/>
      <c r="E773" s="149"/>
      <c r="F773" s="150"/>
      <c r="H773" s="106"/>
      <c r="I773" s="110" t="str">
        <f t="shared" si="33"/>
        <v/>
      </c>
      <c r="J773" s="122" t="s">
        <v>4805</v>
      </c>
      <c r="K773" s="110" t="s">
        <v>4806</v>
      </c>
      <c r="L773" s="110" t="s">
        <v>275</v>
      </c>
      <c r="M773" s="134" t="str">
        <f t="shared" si="34"/>
        <v/>
      </c>
      <c r="N773" s="110"/>
      <c r="O773" s="110"/>
      <c r="P773" s="239"/>
    </row>
    <row r="774" spans="1:16" x14ac:dyDescent="0.2">
      <c r="A774" s="154"/>
      <c r="B774" s="154"/>
      <c r="C774" s="154"/>
      <c r="D774" s="149"/>
      <c r="E774" s="149"/>
      <c r="F774" s="150"/>
      <c r="H774" s="106"/>
      <c r="I774" s="110" t="str">
        <f t="shared" si="33"/>
        <v/>
      </c>
      <c r="J774" s="122" t="s">
        <v>4807</v>
      </c>
      <c r="K774" s="110" t="s">
        <v>4808</v>
      </c>
      <c r="L774" s="110" t="s">
        <v>275</v>
      </c>
      <c r="M774" s="134" t="str">
        <f t="shared" si="34"/>
        <v/>
      </c>
      <c r="N774" s="110"/>
      <c r="O774" s="110"/>
      <c r="P774" s="239"/>
    </row>
    <row r="775" spans="1:16" x14ac:dyDescent="0.2">
      <c r="A775" s="154"/>
      <c r="B775" s="154"/>
      <c r="C775" s="154"/>
      <c r="D775" s="149"/>
      <c r="E775" s="149"/>
      <c r="F775" s="150"/>
      <c r="H775" s="106"/>
      <c r="I775" s="110" t="str">
        <f t="shared" si="33"/>
        <v/>
      </c>
      <c r="J775" s="122" t="s">
        <v>4809</v>
      </c>
      <c r="K775" s="110" t="s">
        <v>4810</v>
      </c>
      <c r="L775" s="110" t="s">
        <v>275</v>
      </c>
      <c r="M775" s="134" t="str">
        <f t="shared" si="34"/>
        <v/>
      </c>
      <c r="N775" s="110"/>
      <c r="O775" s="110"/>
      <c r="P775" s="239"/>
    </row>
    <row r="776" spans="1:16" x14ac:dyDescent="0.2">
      <c r="A776" s="154"/>
      <c r="B776" s="154"/>
      <c r="C776" s="154"/>
      <c r="D776" s="149"/>
      <c r="E776" s="149"/>
      <c r="F776" s="150"/>
      <c r="H776" s="106"/>
      <c r="I776" s="110" t="str">
        <f t="shared" si="33"/>
        <v/>
      </c>
      <c r="J776" s="122" t="s">
        <v>4811</v>
      </c>
      <c r="K776" s="110" t="s">
        <v>4812</v>
      </c>
      <c r="L776" s="110" t="s">
        <v>275</v>
      </c>
      <c r="M776" s="134" t="str">
        <f t="shared" si="34"/>
        <v/>
      </c>
      <c r="N776" s="110"/>
      <c r="O776" s="110"/>
      <c r="P776" s="239"/>
    </row>
    <row r="777" spans="1:16" x14ac:dyDescent="0.2">
      <c r="A777" s="154"/>
      <c r="B777" s="154"/>
      <c r="C777" s="154"/>
      <c r="D777" s="149"/>
      <c r="E777" s="149"/>
      <c r="F777" s="150"/>
      <c r="H777" s="106"/>
      <c r="I777" s="110" t="str">
        <f t="shared" ref="I777:I840" si="35">IFERROR((INDEX(A:E,MATCH($J777,E:E,0),2)),"")</f>
        <v/>
      </c>
      <c r="J777" s="122" t="s">
        <v>4813</v>
      </c>
      <c r="K777" s="110" t="s">
        <v>4814</v>
      </c>
      <c r="L777" s="110" t="s">
        <v>275</v>
      </c>
      <c r="M777" s="134" t="str">
        <f t="shared" si="34"/>
        <v/>
      </c>
      <c r="N777" s="110"/>
      <c r="O777" s="110"/>
      <c r="P777" s="239"/>
    </row>
    <row r="778" spans="1:16" x14ac:dyDescent="0.2">
      <c r="A778" s="154"/>
      <c r="B778" s="154"/>
      <c r="C778" s="154"/>
      <c r="D778" s="149"/>
      <c r="E778" s="149"/>
      <c r="F778" s="150"/>
      <c r="H778" s="106"/>
      <c r="I778" s="110" t="str">
        <f t="shared" si="35"/>
        <v/>
      </c>
      <c r="J778" s="122" t="s">
        <v>4815</v>
      </c>
      <c r="K778" s="110" t="s">
        <v>4816</v>
      </c>
      <c r="L778" s="110" t="s">
        <v>275</v>
      </c>
      <c r="M778" s="134" t="str">
        <f t="shared" ref="M778:M841" si="36">IF(N778="","",HYPERLINK(O778,N778))</f>
        <v/>
      </c>
      <c r="N778" s="110"/>
      <c r="O778" s="110"/>
      <c r="P778" s="239"/>
    </row>
    <row r="779" spans="1:16" x14ac:dyDescent="0.2">
      <c r="A779" s="154"/>
      <c r="B779" s="154"/>
      <c r="C779" s="154"/>
      <c r="D779" s="149"/>
      <c r="E779" s="149"/>
      <c r="F779" s="150"/>
      <c r="H779" s="106"/>
      <c r="I779" s="110" t="str">
        <f t="shared" si="35"/>
        <v/>
      </c>
      <c r="J779" s="122" t="s">
        <v>4817</v>
      </c>
      <c r="K779" s="110" t="s">
        <v>4818</v>
      </c>
      <c r="L779" s="110" t="s">
        <v>275</v>
      </c>
      <c r="M779" s="134" t="str">
        <f t="shared" si="36"/>
        <v/>
      </c>
      <c r="N779" s="110"/>
      <c r="O779" s="110"/>
      <c r="P779" s="239"/>
    </row>
    <row r="780" spans="1:16" x14ac:dyDescent="0.2">
      <c r="A780" s="154"/>
      <c r="B780" s="154"/>
      <c r="C780" s="154"/>
      <c r="D780" s="149"/>
      <c r="E780" s="149"/>
      <c r="F780" s="150"/>
      <c r="H780" s="106"/>
      <c r="I780" s="110" t="str">
        <f t="shared" si="35"/>
        <v/>
      </c>
      <c r="J780" s="122" t="s">
        <v>4819</v>
      </c>
      <c r="K780" s="110" t="s">
        <v>4820</v>
      </c>
      <c r="L780" s="110" t="s">
        <v>275</v>
      </c>
      <c r="M780" s="134" t="str">
        <f t="shared" si="36"/>
        <v/>
      </c>
      <c r="N780" s="110"/>
      <c r="O780" s="110"/>
      <c r="P780" s="239"/>
    </row>
    <row r="781" spans="1:16" x14ac:dyDescent="0.2">
      <c r="A781" s="154"/>
      <c r="B781" s="154"/>
      <c r="C781" s="154"/>
      <c r="D781" s="149"/>
      <c r="E781" s="149"/>
      <c r="F781" s="150"/>
      <c r="H781" s="106"/>
      <c r="I781" s="110" t="str">
        <f t="shared" si="35"/>
        <v/>
      </c>
      <c r="J781" s="122" t="s">
        <v>4821</v>
      </c>
      <c r="K781" s="110" t="s">
        <v>4822</v>
      </c>
      <c r="L781" s="110" t="s">
        <v>275</v>
      </c>
      <c r="M781" s="134" t="str">
        <f t="shared" si="36"/>
        <v/>
      </c>
      <c r="N781" s="110"/>
      <c r="O781" s="110"/>
      <c r="P781" s="239"/>
    </row>
    <row r="782" spans="1:16" x14ac:dyDescent="0.2">
      <c r="A782" s="154"/>
      <c r="B782" s="154"/>
      <c r="C782" s="154"/>
      <c r="D782" s="149"/>
      <c r="E782" s="149"/>
      <c r="F782" s="150"/>
      <c r="H782" s="106"/>
      <c r="I782" s="110" t="str">
        <f t="shared" si="35"/>
        <v/>
      </c>
      <c r="J782" s="122" t="s">
        <v>4823</v>
      </c>
      <c r="K782" s="110" t="s">
        <v>4824</v>
      </c>
      <c r="L782" s="110" t="s">
        <v>275</v>
      </c>
      <c r="M782" s="134" t="str">
        <f t="shared" si="36"/>
        <v/>
      </c>
      <c r="N782" s="110"/>
      <c r="O782" s="110"/>
      <c r="P782" s="239"/>
    </row>
    <row r="783" spans="1:16" x14ac:dyDescent="0.2">
      <c r="A783" s="154"/>
      <c r="B783" s="154"/>
      <c r="C783" s="154"/>
      <c r="D783" s="149"/>
      <c r="E783" s="149"/>
      <c r="F783" s="150"/>
      <c r="H783" s="106"/>
      <c r="I783" s="110" t="str">
        <f t="shared" si="35"/>
        <v/>
      </c>
      <c r="J783" s="122" t="s">
        <v>4825</v>
      </c>
      <c r="K783" s="110" t="s">
        <v>4826</v>
      </c>
      <c r="L783" s="110" t="s">
        <v>275</v>
      </c>
      <c r="M783" s="134" t="str">
        <f t="shared" si="36"/>
        <v/>
      </c>
      <c r="N783" s="110"/>
      <c r="O783" s="110"/>
      <c r="P783" s="239"/>
    </row>
    <row r="784" spans="1:16" x14ac:dyDescent="0.2">
      <c r="A784" s="154"/>
      <c r="B784" s="154"/>
      <c r="C784" s="154"/>
      <c r="D784" s="149"/>
      <c r="E784" s="149"/>
      <c r="F784" s="150"/>
      <c r="H784" s="106"/>
      <c r="I784" s="110" t="str">
        <f t="shared" si="35"/>
        <v/>
      </c>
      <c r="J784" s="122" t="s">
        <v>4827</v>
      </c>
      <c r="K784" s="110" t="s">
        <v>4828</v>
      </c>
      <c r="L784" s="110" t="s">
        <v>275</v>
      </c>
      <c r="M784" s="134" t="str">
        <f t="shared" si="36"/>
        <v/>
      </c>
      <c r="N784" s="110"/>
      <c r="O784" s="110"/>
      <c r="P784" s="239" t="s">
        <v>4829</v>
      </c>
    </row>
    <row r="785" spans="1:16" x14ac:dyDescent="0.2">
      <c r="A785" s="154"/>
      <c r="B785" s="154"/>
      <c r="C785" s="154"/>
      <c r="D785" s="149"/>
      <c r="E785" s="149"/>
      <c r="F785" s="150"/>
      <c r="H785" s="106"/>
      <c r="I785" s="110" t="str">
        <f t="shared" si="35"/>
        <v/>
      </c>
      <c r="J785" s="122" t="s">
        <v>4830</v>
      </c>
      <c r="K785" s="110" t="s">
        <v>4831</v>
      </c>
      <c r="L785" s="110" t="s">
        <v>275</v>
      </c>
      <c r="M785" s="134" t="str">
        <f t="shared" si="36"/>
        <v/>
      </c>
      <c r="N785" s="110"/>
      <c r="O785" s="110"/>
      <c r="P785" s="239"/>
    </row>
    <row r="786" spans="1:16" x14ac:dyDescent="0.2">
      <c r="A786" s="154"/>
      <c r="B786" s="154"/>
      <c r="C786" s="154"/>
      <c r="D786" s="149"/>
      <c r="E786" s="149"/>
      <c r="F786" s="150"/>
      <c r="H786" s="106"/>
      <c r="I786" s="110" t="str">
        <f t="shared" si="35"/>
        <v/>
      </c>
      <c r="J786" s="122" t="s">
        <v>4832</v>
      </c>
      <c r="K786" s="110" t="s">
        <v>4833</v>
      </c>
      <c r="L786" s="110" t="s">
        <v>275</v>
      </c>
      <c r="M786" s="134" t="str">
        <f t="shared" si="36"/>
        <v/>
      </c>
      <c r="N786" s="110"/>
      <c r="O786" s="110"/>
      <c r="P786" s="239"/>
    </row>
    <row r="787" spans="1:16" x14ac:dyDescent="0.2">
      <c r="A787" s="154"/>
      <c r="B787" s="154"/>
      <c r="C787" s="154"/>
      <c r="D787" s="149"/>
      <c r="E787" s="149"/>
      <c r="F787" s="150"/>
      <c r="H787" s="106"/>
      <c r="I787" s="110" t="str">
        <f t="shared" si="35"/>
        <v/>
      </c>
      <c r="J787" s="122" t="s">
        <v>4834</v>
      </c>
      <c r="K787" s="110" t="s">
        <v>4835</v>
      </c>
      <c r="L787" s="110" t="s">
        <v>275</v>
      </c>
      <c r="M787" s="134" t="str">
        <f t="shared" si="36"/>
        <v/>
      </c>
      <c r="N787" s="110"/>
      <c r="O787" s="110"/>
      <c r="P787" s="239"/>
    </row>
    <row r="788" spans="1:16" x14ac:dyDescent="0.2">
      <c r="A788" s="154"/>
      <c r="B788" s="154"/>
      <c r="C788" s="154"/>
      <c r="D788" s="149"/>
      <c r="E788" s="149"/>
      <c r="F788" s="150"/>
      <c r="H788" s="106"/>
      <c r="I788" s="110" t="str">
        <f t="shared" si="35"/>
        <v/>
      </c>
      <c r="J788" s="122" t="s">
        <v>4836</v>
      </c>
      <c r="K788" s="110" t="s">
        <v>4837</v>
      </c>
      <c r="L788" s="110" t="s">
        <v>275</v>
      </c>
      <c r="M788" s="134" t="str">
        <f t="shared" si="36"/>
        <v/>
      </c>
      <c r="N788" s="110"/>
      <c r="O788" s="110"/>
      <c r="P788" s="239"/>
    </row>
    <row r="789" spans="1:16" x14ac:dyDescent="0.2">
      <c r="A789" s="154"/>
      <c r="B789" s="154"/>
      <c r="C789" s="154"/>
      <c r="D789" s="149"/>
      <c r="E789" s="149"/>
      <c r="F789" s="150"/>
      <c r="H789" s="106"/>
      <c r="I789" s="110" t="str">
        <f t="shared" si="35"/>
        <v/>
      </c>
      <c r="J789" s="122" t="s">
        <v>4838</v>
      </c>
      <c r="K789" s="110" t="s">
        <v>4839</v>
      </c>
      <c r="L789" s="110" t="s">
        <v>275</v>
      </c>
      <c r="M789" s="134" t="str">
        <f t="shared" si="36"/>
        <v/>
      </c>
      <c r="N789" s="110"/>
      <c r="O789" s="110"/>
      <c r="P789" s="239"/>
    </row>
    <row r="790" spans="1:16" x14ac:dyDescent="0.2">
      <c r="A790" s="154"/>
      <c r="B790" s="154"/>
      <c r="C790" s="154"/>
      <c r="D790" s="149"/>
      <c r="E790" s="149"/>
      <c r="F790" s="150"/>
      <c r="H790" s="106"/>
      <c r="I790" s="110" t="str">
        <f t="shared" si="35"/>
        <v/>
      </c>
      <c r="J790" s="122" t="s">
        <v>4840</v>
      </c>
      <c r="K790" s="110" t="s">
        <v>4841</v>
      </c>
      <c r="L790" s="110" t="s">
        <v>275</v>
      </c>
      <c r="M790" s="134" t="str">
        <f t="shared" si="36"/>
        <v/>
      </c>
      <c r="N790" s="110"/>
      <c r="O790" s="110"/>
      <c r="P790" s="239"/>
    </row>
    <row r="791" spans="1:16" x14ac:dyDescent="0.2">
      <c r="A791" s="154"/>
      <c r="B791" s="154"/>
      <c r="C791" s="154"/>
      <c r="D791" s="149"/>
      <c r="E791" s="149"/>
      <c r="F791" s="150"/>
      <c r="H791" s="106"/>
      <c r="I791" s="110" t="str">
        <f t="shared" si="35"/>
        <v/>
      </c>
      <c r="J791" s="122" t="s">
        <v>4842</v>
      </c>
      <c r="K791" s="110" t="s">
        <v>4843</v>
      </c>
      <c r="L791" s="110" t="s">
        <v>275</v>
      </c>
      <c r="M791" s="134" t="str">
        <f t="shared" si="36"/>
        <v/>
      </c>
      <c r="N791" s="110"/>
      <c r="O791" s="110"/>
      <c r="P791" s="239"/>
    </row>
    <row r="792" spans="1:16" x14ac:dyDescent="0.2">
      <c r="A792" s="154"/>
      <c r="B792" s="154"/>
      <c r="C792" s="154"/>
      <c r="D792" s="149"/>
      <c r="E792" s="149"/>
      <c r="F792" s="150"/>
      <c r="H792" s="106"/>
      <c r="I792" s="110" t="str">
        <f t="shared" si="35"/>
        <v/>
      </c>
      <c r="J792" s="122" t="s">
        <v>4844</v>
      </c>
      <c r="K792" s="110" t="s">
        <v>4845</v>
      </c>
      <c r="L792" s="110" t="s">
        <v>275</v>
      </c>
      <c r="M792" s="134" t="str">
        <f t="shared" si="36"/>
        <v/>
      </c>
      <c r="N792" s="110"/>
      <c r="O792" s="110"/>
      <c r="P792" s="239" t="s">
        <v>4846</v>
      </c>
    </row>
    <row r="793" spans="1:16" x14ac:dyDescent="0.2">
      <c r="A793" s="154"/>
      <c r="B793" s="154"/>
      <c r="C793" s="154"/>
      <c r="D793" s="149"/>
      <c r="E793" s="149"/>
      <c r="F793" s="150"/>
      <c r="H793" s="106"/>
      <c r="I793" s="110" t="str">
        <f t="shared" si="35"/>
        <v/>
      </c>
      <c r="J793" s="122" t="s">
        <v>4847</v>
      </c>
      <c r="K793" s="110" t="s">
        <v>4848</v>
      </c>
      <c r="L793" s="110" t="s">
        <v>275</v>
      </c>
      <c r="M793" s="134" t="str">
        <f t="shared" si="36"/>
        <v/>
      </c>
      <c r="N793" s="110"/>
      <c r="O793" s="110"/>
      <c r="P793" s="239"/>
    </row>
    <row r="794" spans="1:16" x14ac:dyDescent="0.2">
      <c r="A794" s="154"/>
      <c r="B794" s="154"/>
      <c r="C794" s="154"/>
      <c r="D794" s="149"/>
      <c r="E794" s="149"/>
      <c r="F794" s="150"/>
      <c r="H794" s="106"/>
      <c r="I794" s="110" t="str">
        <f t="shared" si="35"/>
        <v/>
      </c>
      <c r="J794" s="122" t="s">
        <v>4849</v>
      </c>
      <c r="K794" s="110" t="s">
        <v>4850</v>
      </c>
      <c r="L794" s="110" t="s">
        <v>275</v>
      </c>
      <c r="M794" s="134" t="str">
        <f t="shared" si="36"/>
        <v/>
      </c>
      <c r="N794" s="110"/>
      <c r="O794" s="110"/>
      <c r="P794" s="239"/>
    </row>
    <row r="795" spans="1:16" x14ac:dyDescent="0.2">
      <c r="A795" s="154"/>
      <c r="B795" s="154"/>
      <c r="C795" s="154"/>
      <c r="D795" s="149"/>
      <c r="E795" s="149"/>
      <c r="F795" s="150"/>
      <c r="H795" s="106"/>
      <c r="I795" s="110" t="str">
        <f t="shared" si="35"/>
        <v/>
      </c>
      <c r="J795" s="122" t="s">
        <v>4851</v>
      </c>
      <c r="K795" s="110" t="s">
        <v>4852</v>
      </c>
      <c r="L795" s="110" t="s">
        <v>275</v>
      </c>
      <c r="M795" s="134" t="str">
        <f t="shared" si="36"/>
        <v/>
      </c>
      <c r="N795" s="110"/>
      <c r="O795" s="110"/>
      <c r="P795" s="239"/>
    </row>
    <row r="796" spans="1:16" x14ac:dyDescent="0.2">
      <c r="A796" s="154"/>
      <c r="B796" s="154"/>
      <c r="C796" s="154"/>
      <c r="D796" s="149"/>
      <c r="E796" s="149"/>
      <c r="F796" s="150"/>
      <c r="H796" s="106"/>
      <c r="I796" s="110" t="str">
        <f t="shared" si="35"/>
        <v/>
      </c>
      <c r="J796" s="122" t="s">
        <v>4853</v>
      </c>
      <c r="K796" s="110" t="s">
        <v>4854</v>
      </c>
      <c r="L796" s="110" t="s">
        <v>275</v>
      </c>
      <c r="M796" s="134" t="str">
        <f t="shared" si="36"/>
        <v/>
      </c>
      <c r="N796" s="110"/>
      <c r="O796" s="110"/>
      <c r="P796" s="239"/>
    </row>
    <row r="797" spans="1:16" x14ac:dyDescent="0.2">
      <c r="A797" s="154"/>
      <c r="B797" s="154"/>
      <c r="C797" s="154"/>
      <c r="D797" s="149"/>
      <c r="E797" s="149"/>
      <c r="F797" s="150"/>
      <c r="H797" s="106"/>
      <c r="I797" s="110" t="str">
        <f t="shared" si="35"/>
        <v/>
      </c>
      <c r="J797" s="122" t="s">
        <v>4855</v>
      </c>
      <c r="K797" s="110" t="s">
        <v>4856</v>
      </c>
      <c r="L797" s="110" t="s">
        <v>275</v>
      </c>
      <c r="M797" s="134" t="str">
        <f t="shared" si="36"/>
        <v/>
      </c>
      <c r="N797" s="110"/>
      <c r="O797" s="110"/>
      <c r="P797" s="239"/>
    </row>
    <row r="798" spans="1:16" x14ac:dyDescent="0.2">
      <c r="A798" s="154"/>
      <c r="B798" s="154"/>
      <c r="C798" s="154"/>
      <c r="D798" s="149"/>
      <c r="E798" s="149"/>
      <c r="F798" s="150"/>
      <c r="H798" s="106"/>
      <c r="I798" s="110" t="str">
        <f t="shared" si="35"/>
        <v/>
      </c>
      <c r="J798" s="122" t="s">
        <v>4857</v>
      </c>
      <c r="K798" s="110" t="s">
        <v>4858</v>
      </c>
      <c r="L798" s="110" t="s">
        <v>275</v>
      </c>
      <c r="M798" s="134" t="str">
        <f t="shared" si="36"/>
        <v/>
      </c>
      <c r="N798" s="110"/>
      <c r="O798" s="110"/>
      <c r="P798" s="239"/>
    </row>
    <row r="799" spans="1:16" x14ac:dyDescent="0.2">
      <c r="A799" s="154"/>
      <c r="B799" s="154"/>
      <c r="C799" s="154"/>
      <c r="D799" s="149"/>
      <c r="E799" s="149"/>
      <c r="F799" s="150"/>
      <c r="H799" s="106"/>
      <c r="I799" s="110" t="str">
        <f t="shared" si="35"/>
        <v/>
      </c>
      <c r="J799" s="122" t="s">
        <v>4859</v>
      </c>
      <c r="K799" s="110" t="s">
        <v>4860</v>
      </c>
      <c r="L799" s="110" t="s">
        <v>275</v>
      </c>
      <c r="M799" s="134" t="str">
        <f t="shared" si="36"/>
        <v/>
      </c>
      <c r="N799" s="110"/>
      <c r="O799" s="110"/>
      <c r="P799" s="239"/>
    </row>
    <row r="800" spans="1:16" x14ac:dyDescent="0.2">
      <c r="A800" s="154"/>
      <c r="B800" s="154"/>
      <c r="C800" s="154"/>
      <c r="D800" s="149"/>
      <c r="E800" s="149"/>
      <c r="F800" s="150"/>
      <c r="H800" s="106"/>
      <c r="I800" s="110" t="str">
        <f t="shared" si="35"/>
        <v/>
      </c>
      <c r="J800" s="122" t="s">
        <v>4861</v>
      </c>
      <c r="K800" s="110" t="s">
        <v>4862</v>
      </c>
      <c r="L800" s="110" t="s">
        <v>275</v>
      </c>
      <c r="M800" s="134" t="str">
        <f t="shared" si="36"/>
        <v/>
      </c>
      <c r="N800" s="110"/>
      <c r="O800" s="110"/>
      <c r="P800" s="239"/>
    </row>
    <row r="801" spans="1:16" x14ac:dyDescent="0.2">
      <c r="A801" s="154"/>
      <c r="B801" s="154"/>
      <c r="C801" s="154"/>
      <c r="D801" s="149"/>
      <c r="E801" s="149"/>
      <c r="F801" s="150"/>
      <c r="H801" s="106"/>
      <c r="I801" s="110" t="str">
        <f t="shared" si="35"/>
        <v/>
      </c>
      <c r="J801" s="122" t="s">
        <v>4863</v>
      </c>
      <c r="K801" s="110" t="s">
        <v>4864</v>
      </c>
      <c r="L801" s="110" t="s">
        <v>275</v>
      </c>
      <c r="M801" s="134" t="str">
        <f t="shared" si="36"/>
        <v/>
      </c>
      <c r="N801" s="110"/>
      <c r="O801" s="110"/>
      <c r="P801" s="239"/>
    </row>
    <row r="802" spans="1:16" x14ac:dyDescent="0.2">
      <c r="A802" s="154"/>
      <c r="B802" s="154"/>
      <c r="C802" s="154"/>
      <c r="D802" s="149"/>
      <c r="E802" s="149"/>
      <c r="F802" s="150"/>
      <c r="H802" s="106"/>
      <c r="I802" s="110" t="str">
        <f t="shared" si="35"/>
        <v/>
      </c>
      <c r="J802" s="122" t="s">
        <v>4865</v>
      </c>
      <c r="K802" s="110" t="s">
        <v>4866</v>
      </c>
      <c r="L802" s="110" t="s">
        <v>275</v>
      </c>
      <c r="M802" s="134" t="str">
        <f t="shared" si="36"/>
        <v/>
      </c>
      <c r="N802" s="110"/>
      <c r="O802" s="110"/>
      <c r="P802" s="239"/>
    </row>
    <row r="803" spans="1:16" x14ac:dyDescent="0.2">
      <c r="A803" s="154"/>
      <c r="B803" s="154"/>
      <c r="C803" s="154"/>
      <c r="D803" s="149"/>
      <c r="E803" s="149"/>
      <c r="F803" s="150"/>
      <c r="H803" s="106"/>
      <c r="I803" s="110" t="str">
        <f t="shared" si="35"/>
        <v/>
      </c>
      <c r="J803" s="122" t="s">
        <v>4867</v>
      </c>
      <c r="K803" s="110" t="s">
        <v>4868</v>
      </c>
      <c r="L803" s="110" t="s">
        <v>275</v>
      </c>
      <c r="M803" s="134" t="str">
        <f t="shared" si="36"/>
        <v/>
      </c>
      <c r="N803" s="110"/>
      <c r="O803" s="110"/>
      <c r="P803" s="239"/>
    </row>
    <row r="804" spans="1:16" x14ac:dyDescent="0.2">
      <c r="A804" s="154"/>
      <c r="B804" s="154"/>
      <c r="C804" s="154"/>
      <c r="D804" s="149"/>
      <c r="E804" s="149"/>
      <c r="F804" s="150"/>
      <c r="H804" s="106"/>
      <c r="I804" s="110" t="str">
        <f t="shared" si="35"/>
        <v/>
      </c>
      <c r="J804" s="122" t="s">
        <v>4869</v>
      </c>
      <c r="K804" s="110" t="s">
        <v>4870</v>
      </c>
      <c r="L804" s="110" t="s">
        <v>275</v>
      </c>
      <c r="M804" s="134" t="str">
        <f t="shared" si="36"/>
        <v/>
      </c>
      <c r="N804" s="110"/>
      <c r="O804" s="110"/>
      <c r="P804" s="239"/>
    </row>
    <row r="805" spans="1:16" x14ac:dyDescent="0.2">
      <c r="A805" s="154"/>
      <c r="B805" s="154"/>
      <c r="C805" s="154"/>
      <c r="D805" s="149"/>
      <c r="E805" s="149"/>
      <c r="F805" s="150"/>
      <c r="H805" s="106"/>
      <c r="I805" s="110" t="str">
        <f t="shared" si="35"/>
        <v/>
      </c>
      <c r="J805" s="122" t="s">
        <v>4871</v>
      </c>
      <c r="K805" s="110" t="s">
        <v>4872</v>
      </c>
      <c r="L805" s="110" t="s">
        <v>275</v>
      </c>
      <c r="M805" s="134" t="str">
        <f t="shared" si="36"/>
        <v/>
      </c>
      <c r="N805" s="110"/>
      <c r="O805" s="110"/>
      <c r="P805" s="239"/>
    </row>
    <row r="806" spans="1:16" x14ac:dyDescent="0.2">
      <c r="A806" s="154"/>
      <c r="B806" s="154"/>
      <c r="C806" s="154"/>
      <c r="D806" s="149"/>
      <c r="E806" s="149"/>
      <c r="F806" s="150"/>
      <c r="H806" s="106"/>
      <c r="I806" s="110" t="str">
        <f t="shared" si="35"/>
        <v/>
      </c>
      <c r="J806" s="122" t="s">
        <v>4873</v>
      </c>
      <c r="K806" s="110" t="s">
        <v>4874</v>
      </c>
      <c r="L806" s="110" t="s">
        <v>275</v>
      </c>
      <c r="M806" s="134" t="str">
        <f t="shared" si="36"/>
        <v/>
      </c>
      <c r="N806" s="110"/>
      <c r="O806" s="110"/>
      <c r="P806" s="239"/>
    </row>
    <row r="807" spans="1:16" x14ac:dyDescent="0.2">
      <c r="A807" s="154"/>
      <c r="B807" s="154"/>
      <c r="C807" s="154"/>
      <c r="D807" s="149"/>
      <c r="E807" s="149"/>
      <c r="F807" s="150"/>
      <c r="H807" s="106"/>
      <c r="I807" s="110" t="str">
        <f t="shared" si="35"/>
        <v/>
      </c>
      <c r="J807" s="122" t="s">
        <v>4875</v>
      </c>
      <c r="K807" s="110" t="s">
        <v>4876</v>
      </c>
      <c r="L807" s="110" t="s">
        <v>275</v>
      </c>
      <c r="M807" s="134" t="str">
        <f t="shared" si="36"/>
        <v/>
      </c>
      <c r="N807" s="110"/>
      <c r="O807" s="110"/>
      <c r="P807" s="239"/>
    </row>
    <row r="808" spans="1:16" x14ac:dyDescent="0.2">
      <c r="A808" s="154"/>
      <c r="B808" s="154"/>
      <c r="C808" s="154"/>
      <c r="D808" s="149"/>
      <c r="E808" s="149"/>
      <c r="F808" s="150"/>
      <c r="H808" s="106"/>
      <c r="I808" s="110" t="str">
        <f t="shared" si="35"/>
        <v/>
      </c>
      <c r="J808" s="122" t="s">
        <v>4877</v>
      </c>
      <c r="K808" s="110" t="s">
        <v>4878</v>
      </c>
      <c r="L808" s="110" t="s">
        <v>275</v>
      </c>
      <c r="M808" s="134" t="str">
        <f t="shared" si="36"/>
        <v/>
      </c>
      <c r="N808" s="110"/>
      <c r="O808" s="110"/>
      <c r="P808" s="239"/>
    </row>
    <row r="809" spans="1:16" x14ac:dyDescent="0.2">
      <c r="A809" s="154"/>
      <c r="B809" s="154"/>
      <c r="C809" s="154"/>
      <c r="D809" s="149"/>
      <c r="E809" s="149"/>
      <c r="F809" s="150"/>
      <c r="H809" s="106"/>
      <c r="I809" s="110" t="str">
        <f t="shared" si="35"/>
        <v/>
      </c>
      <c r="J809" s="122" t="s">
        <v>4879</v>
      </c>
      <c r="K809" s="110" t="s">
        <v>4880</v>
      </c>
      <c r="L809" s="110" t="s">
        <v>275</v>
      </c>
      <c r="M809" s="134" t="str">
        <f t="shared" si="36"/>
        <v/>
      </c>
      <c r="N809" s="110"/>
      <c r="O809" s="110"/>
      <c r="P809" s="239"/>
    </row>
    <row r="810" spans="1:16" x14ac:dyDescent="0.2">
      <c r="A810" s="154"/>
      <c r="B810" s="154"/>
      <c r="C810" s="154"/>
      <c r="D810" s="149"/>
      <c r="E810" s="149"/>
      <c r="F810" s="150"/>
      <c r="H810" s="106"/>
      <c r="I810" s="110" t="str">
        <f t="shared" si="35"/>
        <v/>
      </c>
      <c r="J810" s="122" t="s">
        <v>4881</v>
      </c>
      <c r="K810" s="110" t="s">
        <v>4882</v>
      </c>
      <c r="L810" s="110" t="s">
        <v>275</v>
      </c>
      <c r="M810" s="134" t="str">
        <f t="shared" si="36"/>
        <v/>
      </c>
      <c r="N810" s="110"/>
      <c r="O810" s="110"/>
      <c r="P810" s="239"/>
    </row>
    <row r="811" spans="1:16" x14ac:dyDescent="0.2">
      <c r="A811" s="154"/>
      <c r="B811" s="154"/>
      <c r="C811" s="154"/>
      <c r="D811" s="149"/>
      <c r="E811" s="149"/>
      <c r="F811" s="150"/>
      <c r="H811" s="106"/>
      <c r="I811" s="110" t="str">
        <f t="shared" si="35"/>
        <v/>
      </c>
      <c r="J811" s="122" t="s">
        <v>4883</v>
      </c>
      <c r="K811" s="110" t="s">
        <v>4884</v>
      </c>
      <c r="L811" s="110" t="s">
        <v>275</v>
      </c>
      <c r="M811" s="134" t="str">
        <f t="shared" si="36"/>
        <v/>
      </c>
      <c r="N811" s="110"/>
      <c r="O811" s="110"/>
      <c r="P811" s="239"/>
    </row>
    <row r="812" spans="1:16" x14ac:dyDescent="0.2">
      <c r="A812" s="154"/>
      <c r="B812" s="154"/>
      <c r="C812" s="154"/>
      <c r="D812" s="149"/>
      <c r="E812" s="149"/>
      <c r="F812" s="150"/>
      <c r="H812" s="106"/>
      <c r="I812" s="110" t="str">
        <f t="shared" si="35"/>
        <v/>
      </c>
      <c r="J812" s="122" t="s">
        <v>4885</v>
      </c>
      <c r="K812" s="110" t="s">
        <v>4886</v>
      </c>
      <c r="L812" s="110" t="s">
        <v>275</v>
      </c>
      <c r="M812" s="134" t="str">
        <f t="shared" si="36"/>
        <v/>
      </c>
      <c r="N812" s="110"/>
      <c r="O812" s="110"/>
      <c r="P812" s="239"/>
    </row>
    <row r="813" spans="1:16" x14ac:dyDescent="0.2">
      <c r="A813" s="154"/>
      <c r="B813" s="154"/>
      <c r="C813" s="154"/>
      <c r="D813" s="149"/>
      <c r="E813" s="149"/>
      <c r="F813" s="150"/>
      <c r="H813" s="106"/>
      <c r="I813" s="110" t="str">
        <f t="shared" si="35"/>
        <v/>
      </c>
      <c r="J813" s="122" t="s">
        <v>4887</v>
      </c>
      <c r="K813" s="110" t="s">
        <v>4888</v>
      </c>
      <c r="L813" s="110" t="s">
        <v>275</v>
      </c>
      <c r="M813" s="134" t="str">
        <f t="shared" si="36"/>
        <v/>
      </c>
      <c r="N813" s="110"/>
      <c r="O813" s="110"/>
      <c r="P813" s="239"/>
    </row>
    <row r="814" spans="1:16" x14ac:dyDescent="0.2">
      <c r="A814" s="154"/>
      <c r="B814" s="154"/>
      <c r="C814" s="154"/>
      <c r="D814" s="149"/>
      <c r="E814" s="149"/>
      <c r="F814" s="150"/>
      <c r="H814" s="106"/>
      <c r="I814" s="110" t="str">
        <f t="shared" si="35"/>
        <v/>
      </c>
      <c r="J814" s="122" t="s">
        <v>4889</v>
      </c>
      <c r="K814" s="110" t="s">
        <v>4890</v>
      </c>
      <c r="L814" s="110" t="s">
        <v>275</v>
      </c>
      <c r="M814" s="134" t="str">
        <f t="shared" si="36"/>
        <v/>
      </c>
      <c r="N814" s="110"/>
      <c r="O814" s="110"/>
      <c r="P814" s="239"/>
    </row>
    <row r="815" spans="1:16" x14ac:dyDescent="0.2">
      <c r="A815" s="154"/>
      <c r="B815" s="154"/>
      <c r="C815" s="154"/>
      <c r="D815" s="149"/>
      <c r="E815" s="149"/>
      <c r="F815" s="150"/>
      <c r="H815" s="106"/>
      <c r="I815" s="110" t="str">
        <f t="shared" si="35"/>
        <v/>
      </c>
      <c r="J815" s="122" t="s">
        <v>4891</v>
      </c>
      <c r="K815" s="110" t="s">
        <v>4892</v>
      </c>
      <c r="L815" s="110" t="s">
        <v>275</v>
      </c>
      <c r="M815" s="134" t="str">
        <f t="shared" si="36"/>
        <v/>
      </c>
      <c r="N815" s="110"/>
      <c r="O815" s="110"/>
      <c r="P815" s="239"/>
    </row>
    <row r="816" spans="1:16" x14ac:dyDescent="0.2">
      <c r="A816" s="154"/>
      <c r="B816" s="154"/>
      <c r="C816" s="154"/>
      <c r="D816" s="149"/>
      <c r="E816" s="149"/>
      <c r="F816" s="150"/>
      <c r="H816" s="106"/>
      <c r="I816" s="110" t="str">
        <f t="shared" si="35"/>
        <v/>
      </c>
      <c r="J816" s="122" t="s">
        <v>4893</v>
      </c>
      <c r="K816" s="110" t="s">
        <v>4894</v>
      </c>
      <c r="L816" s="110" t="s">
        <v>275</v>
      </c>
      <c r="M816" s="134" t="str">
        <f t="shared" si="36"/>
        <v/>
      </c>
      <c r="N816" s="110"/>
      <c r="O816" s="110"/>
      <c r="P816" s="239"/>
    </row>
    <row r="817" spans="1:16" x14ac:dyDescent="0.2">
      <c r="A817" s="154"/>
      <c r="B817" s="154"/>
      <c r="C817" s="154"/>
      <c r="D817" s="149"/>
      <c r="E817" s="149"/>
      <c r="F817" s="150"/>
      <c r="H817" s="106"/>
      <c r="I817" s="110" t="str">
        <f t="shared" si="35"/>
        <v/>
      </c>
      <c r="J817" s="122" t="s">
        <v>4895</v>
      </c>
      <c r="K817" s="110" t="s">
        <v>4896</v>
      </c>
      <c r="L817" s="110" t="s">
        <v>275</v>
      </c>
      <c r="M817" s="134" t="str">
        <f t="shared" si="36"/>
        <v/>
      </c>
      <c r="N817" s="110"/>
      <c r="O817" s="110"/>
      <c r="P817" s="239"/>
    </row>
    <row r="818" spans="1:16" x14ac:dyDescent="0.2">
      <c r="A818" s="154"/>
      <c r="B818" s="154"/>
      <c r="C818" s="154"/>
      <c r="D818" s="149"/>
      <c r="E818" s="149"/>
      <c r="F818" s="150"/>
      <c r="H818" s="106"/>
      <c r="I818" s="110" t="str">
        <f t="shared" si="35"/>
        <v/>
      </c>
      <c r="J818" s="122" t="s">
        <v>4897</v>
      </c>
      <c r="K818" s="110" t="s">
        <v>4898</v>
      </c>
      <c r="L818" s="110" t="s">
        <v>275</v>
      </c>
      <c r="M818" s="134" t="str">
        <f t="shared" si="36"/>
        <v/>
      </c>
      <c r="N818" s="110"/>
      <c r="O818" s="110"/>
      <c r="P818" s="239"/>
    </row>
    <row r="819" spans="1:16" x14ac:dyDescent="0.2">
      <c r="A819" s="154"/>
      <c r="B819" s="154"/>
      <c r="C819" s="154"/>
      <c r="D819" s="149"/>
      <c r="E819" s="149"/>
      <c r="F819" s="150"/>
      <c r="H819" s="106"/>
      <c r="I819" s="110" t="str">
        <f t="shared" si="35"/>
        <v/>
      </c>
      <c r="J819" s="122" t="s">
        <v>4899</v>
      </c>
      <c r="K819" s="110" t="s">
        <v>4900</v>
      </c>
      <c r="L819" s="110" t="s">
        <v>275</v>
      </c>
      <c r="M819" s="134" t="str">
        <f t="shared" si="36"/>
        <v/>
      </c>
      <c r="N819" s="110"/>
      <c r="O819" s="110"/>
      <c r="P819" s="239"/>
    </row>
    <row r="820" spans="1:16" x14ac:dyDescent="0.2">
      <c r="A820" s="154"/>
      <c r="B820" s="154"/>
      <c r="C820" s="154"/>
      <c r="D820" s="149"/>
      <c r="E820" s="149"/>
      <c r="F820" s="150"/>
      <c r="H820" s="106"/>
      <c r="I820" s="110" t="str">
        <f t="shared" si="35"/>
        <v/>
      </c>
      <c r="J820" s="122" t="s">
        <v>4901</v>
      </c>
      <c r="K820" s="110" t="s">
        <v>4902</v>
      </c>
      <c r="L820" s="110" t="s">
        <v>275</v>
      </c>
      <c r="M820" s="134" t="str">
        <f t="shared" si="36"/>
        <v/>
      </c>
      <c r="N820" s="110"/>
      <c r="O820" s="110"/>
      <c r="P820" s="239"/>
    </row>
    <row r="821" spans="1:16" x14ac:dyDescent="0.2">
      <c r="A821" s="154"/>
      <c r="B821" s="154"/>
      <c r="C821" s="154"/>
      <c r="D821" s="149"/>
      <c r="E821" s="149"/>
      <c r="F821" s="150"/>
      <c r="H821" s="106"/>
      <c r="I821" s="110" t="str">
        <f t="shared" si="35"/>
        <v/>
      </c>
      <c r="J821" s="122" t="s">
        <v>4903</v>
      </c>
      <c r="K821" s="110" t="s">
        <v>4904</v>
      </c>
      <c r="L821" s="110" t="s">
        <v>275</v>
      </c>
      <c r="M821" s="134" t="str">
        <f t="shared" si="36"/>
        <v/>
      </c>
      <c r="N821" s="110"/>
      <c r="O821" s="110"/>
      <c r="P821" s="239"/>
    </row>
    <row r="822" spans="1:16" x14ac:dyDescent="0.2">
      <c r="A822" s="154"/>
      <c r="B822" s="154"/>
      <c r="C822" s="154"/>
      <c r="D822" s="149"/>
      <c r="E822" s="149"/>
      <c r="F822" s="150"/>
      <c r="H822" s="106"/>
      <c r="I822" s="110" t="str">
        <f t="shared" si="35"/>
        <v/>
      </c>
      <c r="J822" s="122" t="s">
        <v>4905</v>
      </c>
      <c r="K822" s="110" t="s">
        <v>4906</v>
      </c>
      <c r="L822" s="110" t="s">
        <v>275</v>
      </c>
      <c r="M822" s="134" t="str">
        <f t="shared" si="36"/>
        <v/>
      </c>
      <c r="N822" s="110"/>
      <c r="O822" s="110"/>
      <c r="P822" s="239"/>
    </row>
    <row r="823" spans="1:16" x14ac:dyDescent="0.2">
      <c r="A823" s="154"/>
      <c r="B823" s="154"/>
      <c r="C823" s="154"/>
      <c r="D823" s="149"/>
      <c r="E823" s="149"/>
      <c r="F823" s="150"/>
      <c r="H823" s="106"/>
      <c r="I823" s="110" t="str">
        <f t="shared" si="35"/>
        <v/>
      </c>
      <c r="J823" s="122" t="s">
        <v>4907</v>
      </c>
      <c r="K823" s="110" t="s">
        <v>4908</v>
      </c>
      <c r="L823" s="110" t="s">
        <v>275</v>
      </c>
      <c r="M823" s="134" t="str">
        <f t="shared" si="36"/>
        <v/>
      </c>
      <c r="N823" s="110"/>
      <c r="O823" s="110"/>
      <c r="P823" s="239"/>
    </row>
    <row r="824" spans="1:16" x14ac:dyDescent="0.2">
      <c r="A824" s="154"/>
      <c r="B824" s="154"/>
      <c r="C824" s="154"/>
      <c r="D824" s="149"/>
      <c r="E824" s="149"/>
      <c r="F824" s="150"/>
      <c r="H824" s="106"/>
      <c r="I824" s="110" t="str">
        <f t="shared" si="35"/>
        <v/>
      </c>
      <c r="J824" s="122" t="s">
        <v>4909</v>
      </c>
      <c r="K824" s="110" t="s">
        <v>4910</v>
      </c>
      <c r="L824" s="110" t="s">
        <v>275</v>
      </c>
      <c r="M824" s="134" t="str">
        <f t="shared" si="36"/>
        <v/>
      </c>
      <c r="N824" s="110"/>
      <c r="O824" s="110"/>
      <c r="P824" s="239"/>
    </row>
    <row r="825" spans="1:16" x14ac:dyDescent="0.2">
      <c r="A825" s="154"/>
      <c r="B825" s="154"/>
      <c r="C825" s="154"/>
      <c r="D825" s="149"/>
      <c r="E825" s="149"/>
      <c r="F825" s="150"/>
      <c r="H825" s="106"/>
      <c r="I825" s="110" t="str">
        <f t="shared" si="35"/>
        <v/>
      </c>
      <c r="J825" s="122" t="s">
        <v>4911</v>
      </c>
      <c r="K825" s="110" t="s">
        <v>4912</v>
      </c>
      <c r="L825" s="110" t="s">
        <v>275</v>
      </c>
      <c r="M825" s="134" t="str">
        <f t="shared" si="36"/>
        <v/>
      </c>
      <c r="N825" s="110"/>
      <c r="O825" s="110"/>
      <c r="P825" s="239"/>
    </row>
    <row r="826" spans="1:16" x14ac:dyDescent="0.2">
      <c r="A826" s="154"/>
      <c r="B826" s="154"/>
      <c r="C826" s="154"/>
      <c r="D826" s="149"/>
      <c r="E826" s="149"/>
      <c r="F826" s="150"/>
      <c r="H826" s="106"/>
      <c r="I826" s="110" t="str">
        <f t="shared" si="35"/>
        <v/>
      </c>
      <c r="J826" s="122" t="s">
        <v>4913</v>
      </c>
      <c r="K826" s="110" t="s">
        <v>4914</v>
      </c>
      <c r="L826" s="110" t="s">
        <v>275</v>
      </c>
      <c r="M826" s="134" t="str">
        <f t="shared" si="36"/>
        <v/>
      </c>
      <c r="N826" s="110"/>
      <c r="O826" s="110"/>
      <c r="P826" s="239"/>
    </row>
    <row r="827" spans="1:16" x14ac:dyDescent="0.2">
      <c r="A827" s="154"/>
      <c r="B827" s="154"/>
      <c r="C827" s="154"/>
      <c r="D827" s="149"/>
      <c r="E827" s="149"/>
      <c r="F827" s="150"/>
      <c r="H827" s="106"/>
      <c r="I827" s="110" t="str">
        <f t="shared" si="35"/>
        <v/>
      </c>
      <c r="J827" s="122" t="s">
        <v>4915</v>
      </c>
      <c r="K827" s="110" t="s">
        <v>4916</v>
      </c>
      <c r="L827" s="110" t="s">
        <v>275</v>
      </c>
      <c r="M827" s="134" t="str">
        <f t="shared" si="36"/>
        <v/>
      </c>
      <c r="N827" s="110"/>
      <c r="O827" s="110"/>
      <c r="P827" s="239"/>
    </row>
    <row r="828" spans="1:16" x14ac:dyDescent="0.2">
      <c r="A828" s="154"/>
      <c r="B828" s="154"/>
      <c r="C828" s="154"/>
      <c r="D828" s="149"/>
      <c r="E828" s="149"/>
      <c r="F828" s="150"/>
      <c r="H828" s="106"/>
      <c r="I828" s="110" t="str">
        <f t="shared" si="35"/>
        <v/>
      </c>
      <c r="J828" s="122" t="s">
        <v>4917</v>
      </c>
      <c r="K828" s="110" t="s">
        <v>4918</v>
      </c>
      <c r="L828" s="110" t="s">
        <v>275</v>
      </c>
      <c r="M828" s="134" t="str">
        <f t="shared" si="36"/>
        <v/>
      </c>
      <c r="N828" s="110"/>
      <c r="O828" s="110"/>
      <c r="P828" s="239"/>
    </row>
    <row r="829" spans="1:16" x14ac:dyDescent="0.2">
      <c r="A829" s="154"/>
      <c r="B829" s="154"/>
      <c r="C829" s="154"/>
      <c r="D829" s="149"/>
      <c r="E829" s="149"/>
      <c r="F829" s="150"/>
      <c r="H829" s="106"/>
      <c r="I829" s="110" t="str">
        <f t="shared" si="35"/>
        <v/>
      </c>
      <c r="J829" s="122" t="s">
        <v>4919</v>
      </c>
      <c r="K829" s="110" t="s">
        <v>4920</v>
      </c>
      <c r="L829" s="110" t="s">
        <v>275</v>
      </c>
      <c r="M829" s="134" t="str">
        <f t="shared" si="36"/>
        <v/>
      </c>
      <c r="N829" s="110"/>
      <c r="O829" s="110"/>
      <c r="P829" s="239"/>
    </row>
    <row r="830" spans="1:16" x14ac:dyDescent="0.2">
      <c r="A830" s="154"/>
      <c r="B830" s="154"/>
      <c r="C830" s="154"/>
      <c r="D830" s="149"/>
      <c r="E830" s="149"/>
      <c r="F830" s="150"/>
      <c r="H830" s="106"/>
      <c r="I830" s="110" t="str">
        <f t="shared" si="35"/>
        <v/>
      </c>
      <c r="J830" s="122" t="s">
        <v>4921</v>
      </c>
      <c r="K830" s="110" t="s">
        <v>4922</v>
      </c>
      <c r="L830" s="110" t="s">
        <v>275</v>
      </c>
      <c r="M830" s="134" t="str">
        <f t="shared" si="36"/>
        <v/>
      </c>
      <c r="N830" s="110"/>
      <c r="O830" s="110"/>
      <c r="P830" s="239"/>
    </row>
    <row r="831" spans="1:16" x14ac:dyDescent="0.2">
      <c r="A831" s="154"/>
      <c r="B831" s="154"/>
      <c r="C831" s="154"/>
      <c r="D831" s="149"/>
      <c r="E831" s="149"/>
      <c r="F831" s="150"/>
      <c r="H831" s="106"/>
      <c r="I831" s="110" t="str">
        <f t="shared" si="35"/>
        <v/>
      </c>
      <c r="J831" s="122" t="s">
        <v>4923</v>
      </c>
      <c r="K831" s="110" t="s">
        <v>4924</v>
      </c>
      <c r="L831" s="110" t="s">
        <v>275</v>
      </c>
      <c r="M831" s="134" t="str">
        <f t="shared" si="36"/>
        <v/>
      </c>
      <c r="N831" s="110"/>
      <c r="O831" s="110"/>
      <c r="P831" s="239"/>
    </row>
    <row r="832" spans="1:16" x14ac:dyDescent="0.2">
      <c r="A832" s="154"/>
      <c r="B832" s="154"/>
      <c r="C832" s="154"/>
      <c r="D832" s="149"/>
      <c r="E832" s="149"/>
      <c r="F832" s="150"/>
      <c r="H832" s="106"/>
      <c r="I832" s="110" t="str">
        <f t="shared" si="35"/>
        <v/>
      </c>
      <c r="J832" s="122" t="s">
        <v>4925</v>
      </c>
      <c r="K832" s="110" t="s">
        <v>4926</v>
      </c>
      <c r="L832" s="110" t="s">
        <v>275</v>
      </c>
      <c r="M832" s="134" t="str">
        <f t="shared" si="36"/>
        <v/>
      </c>
      <c r="N832" s="110"/>
      <c r="O832" s="110"/>
      <c r="P832" s="239"/>
    </row>
    <row r="833" spans="1:16" x14ac:dyDescent="0.2">
      <c r="A833" s="154"/>
      <c r="B833" s="154"/>
      <c r="C833" s="154"/>
      <c r="D833" s="149"/>
      <c r="E833" s="149"/>
      <c r="F833" s="150"/>
      <c r="H833" s="106"/>
      <c r="I833" s="110" t="str">
        <f t="shared" si="35"/>
        <v/>
      </c>
      <c r="J833" s="122" t="s">
        <v>4927</v>
      </c>
      <c r="K833" s="110" t="s">
        <v>4928</v>
      </c>
      <c r="L833" s="110" t="s">
        <v>275</v>
      </c>
      <c r="M833" s="134" t="str">
        <f t="shared" si="36"/>
        <v/>
      </c>
      <c r="N833" s="110"/>
      <c r="O833" s="110"/>
      <c r="P833" s="239"/>
    </row>
    <row r="834" spans="1:16" x14ac:dyDescent="0.2">
      <c r="A834" s="154"/>
      <c r="B834" s="154"/>
      <c r="C834" s="154"/>
      <c r="D834" s="149"/>
      <c r="E834" s="149"/>
      <c r="F834" s="150"/>
      <c r="H834" s="106"/>
      <c r="I834" s="110" t="str">
        <f t="shared" si="35"/>
        <v/>
      </c>
      <c r="J834" s="122" t="s">
        <v>4929</v>
      </c>
      <c r="K834" s="110" t="s">
        <v>4930</v>
      </c>
      <c r="L834" s="110" t="s">
        <v>275</v>
      </c>
      <c r="M834" s="134" t="str">
        <f t="shared" si="36"/>
        <v/>
      </c>
      <c r="N834" s="110"/>
      <c r="O834" s="110"/>
      <c r="P834" s="239"/>
    </row>
    <row r="835" spans="1:16" x14ac:dyDescent="0.2">
      <c r="A835" s="154"/>
      <c r="B835" s="154"/>
      <c r="C835" s="154"/>
      <c r="D835" s="149"/>
      <c r="E835" s="149"/>
      <c r="F835" s="150"/>
      <c r="H835" s="106"/>
      <c r="I835" s="110" t="str">
        <f t="shared" si="35"/>
        <v/>
      </c>
      <c r="J835" s="122" t="s">
        <v>4931</v>
      </c>
      <c r="K835" s="110" t="s">
        <v>4932</v>
      </c>
      <c r="L835" s="110" t="s">
        <v>275</v>
      </c>
      <c r="M835" s="134" t="str">
        <f t="shared" si="36"/>
        <v/>
      </c>
      <c r="N835" s="110"/>
      <c r="O835" s="110"/>
      <c r="P835" s="239"/>
    </row>
    <row r="836" spans="1:16" x14ac:dyDescent="0.2">
      <c r="A836" s="154"/>
      <c r="B836" s="154"/>
      <c r="C836" s="154"/>
      <c r="D836" s="149"/>
      <c r="E836" s="149"/>
      <c r="F836" s="150"/>
      <c r="H836" s="106"/>
      <c r="I836" s="110" t="str">
        <f t="shared" si="35"/>
        <v/>
      </c>
      <c r="J836" s="122" t="s">
        <v>4933</v>
      </c>
      <c r="K836" s="110" t="s">
        <v>4934</v>
      </c>
      <c r="L836" s="110" t="s">
        <v>275</v>
      </c>
      <c r="M836" s="134" t="str">
        <f t="shared" si="36"/>
        <v/>
      </c>
      <c r="N836" s="110"/>
      <c r="O836" s="110"/>
      <c r="P836" s="239"/>
    </row>
    <row r="837" spans="1:16" x14ac:dyDescent="0.2">
      <c r="A837" s="154"/>
      <c r="B837" s="154"/>
      <c r="C837" s="154"/>
      <c r="D837" s="149"/>
      <c r="E837" s="149"/>
      <c r="F837" s="150"/>
      <c r="H837" s="106"/>
      <c r="I837" s="110" t="str">
        <f t="shared" si="35"/>
        <v/>
      </c>
      <c r="J837" s="122" t="s">
        <v>4935</v>
      </c>
      <c r="K837" s="110" t="s">
        <v>4936</v>
      </c>
      <c r="L837" s="110" t="s">
        <v>275</v>
      </c>
      <c r="M837" s="134" t="str">
        <f t="shared" si="36"/>
        <v/>
      </c>
      <c r="N837" s="110"/>
      <c r="O837" s="110"/>
      <c r="P837" s="239"/>
    </row>
    <row r="838" spans="1:16" x14ac:dyDescent="0.2">
      <c r="A838" s="154"/>
      <c r="B838" s="154"/>
      <c r="C838" s="154"/>
      <c r="D838" s="149"/>
      <c r="E838" s="149"/>
      <c r="F838" s="150"/>
      <c r="H838" s="106"/>
      <c r="I838" s="110" t="str">
        <f t="shared" si="35"/>
        <v/>
      </c>
      <c r="J838" s="122" t="s">
        <v>4937</v>
      </c>
      <c r="K838" s="110" t="s">
        <v>4938</v>
      </c>
      <c r="L838" s="110" t="s">
        <v>275</v>
      </c>
      <c r="M838" s="134" t="str">
        <f t="shared" si="36"/>
        <v/>
      </c>
      <c r="N838" s="110"/>
      <c r="O838" s="110"/>
      <c r="P838" s="239"/>
    </row>
    <row r="839" spans="1:16" x14ac:dyDescent="0.2">
      <c r="A839" s="154"/>
      <c r="B839" s="154"/>
      <c r="C839" s="154"/>
      <c r="D839" s="149"/>
      <c r="E839" s="149"/>
      <c r="F839" s="150"/>
      <c r="H839" s="106"/>
      <c r="I839" s="110" t="str">
        <f t="shared" si="35"/>
        <v/>
      </c>
      <c r="J839" s="122" t="s">
        <v>4939</v>
      </c>
      <c r="K839" s="110" t="s">
        <v>4940</v>
      </c>
      <c r="L839" s="110" t="s">
        <v>275</v>
      </c>
      <c r="M839" s="134" t="str">
        <f t="shared" si="36"/>
        <v/>
      </c>
      <c r="N839" s="110"/>
      <c r="O839" s="110"/>
      <c r="P839" s="239"/>
    </row>
    <row r="840" spans="1:16" x14ac:dyDescent="0.2">
      <c r="A840" s="154"/>
      <c r="B840" s="154"/>
      <c r="C840" s="154"/>
      <c r="D840" s="149"/>
      <c r="E840" s="149"/>
      <c r="F840" s="150"/>
      <c r="H840" s="106"/>
      <c r="I840" s="110" t="str">
        <f t="shared" si="35"/>
        <v>TSD</v>
      </c>
      <c r="J840" s="122" t="s">
        <v>4941</v>
      </c>
      <c r="K840" s="110" t="s">
        <v>4942</v>
      </c>
      <c r="L840" s="110" t="s">
        <v>4943</v>
      </c>
      <c r="M840" s="134" t="str">
        <f t="shared" si="36"/>
        <v/>
      </c>
      <c r="N840" s="110"/>
      <c r="O840" s="110"/>
      <c r="P840" s="239"/>
    </row>
    <row r="841" spans="1:16" x14ac:dyDescent="0.2">
      <c r="A841" s="154"/>
      <c r="B841" s="154"/>
      <c r="C841" s="154"/>
      <c r="D841" s="149"/>
      <c r="E841" s="149"/>
      <c r="F841" s="150"/>
      <c r="H841" s="106"/>
      <c r="I841" s="110" t="str">
        <f t="shared" ref="I841:I904" si="37">IFERROR((INDEX(A:E,MATCH($J841,E:E,0),2)),"")</f>
        <v/>
      </c>
      <c r="J841" s="122" t="s">
        <v>4944</v>
      </c>
      <c r="K841" s="110" t="s">
        <v>4945</v>
      </c>
      <c r="L841" s="110" t="s">
        <v>275</v>
      </c>
      <c r="M841" s="134" t="str">
        <f t="shared" si="36"/>
        <v/>
      </c>
      <c r="N841" s="110"/>
      <c r="O841" s="110"/>
      <c r="P841" s="239"/>
    </row>
    <row r="842" spans="1:16" x14ac:dyDescent="0.2">
      <c r="A842" s="154"/>
      <c r="B842" s="154"/>
      <c r="C842" s="154"/>
      <c r="D842" s="149"/>
      <c r="E842" s="149"/>
      <c r="F842" s="150"/>
      <c r="H842" s="106"/>
      <c r="I842" s="110" t="str">
        <f t="shared" si="37"/>
        <v/>
      </c>
      <c r="J842" s="122" t="s">
        <v>4946</v>
      </c>
      <c r="K842" s="110" t="s">
        <v>4947</v>
      </c>
      <c r="L842" s="110" t="s">
        <v>275</v>
      </c>
      <c r="M842" s="134" t="str">
        <f t="shared" ref="M842:M905" si="38">IF(N842="","",HYPERLINK(O842,N842))</f>
        <v/>
      </c>
      <c r="N842" s="110"/>
      <c r="O842" s="110"/>
      <c r="P842" s="239"/>
    </row>
    <row r="843" spans="1:16" x14ac:dyDescent="0.2">
      <c r="A843" s="154"/>
      <c r="B843" s="154"/>
      <c r="C843" s="154"/>
      <c r="D843" s="149"/>
      <c r="E843" s="149"/>
      <c r="F843" s="150"/>
      <c r="H843" s="106"/>
      <c r="I843" s="110" t="str">
        <f t="shared" si="37"/>
        <v/>
      </c>
      <c r="J843" s="122" t="s">
        <v>4948</v>
      </c>
      <c r="K843" s="110" t="s">
        <v>4949</v>
      </c>
      <c r="L843" s="110" t="s">
        <v>275</v>
      </c>
      <c r="M843" s="134" t="str">
        <f t="shared" si="38"/>
        <v/>
      </c>
      <c r="N843" s="110"/>
      <c r="O843" s="110"/>
      <c r="P843" s="239"/>
    </row>
    <row r="844" spans="1:16" x14ac:dyDescent="0.2">
      <c r="A844" s="154"/>
      <c r="B844" s="154"/>
      <c r="C844" s="154"/>
      <c r="D844" s="149"/>
      <c r="E844" s="149"/>
      <c r="F844" s="150"/>
      <c r="H844" s="106"/>
      <c r="I844" s="110" t="str">
        <f t="shared" si="37"/>
        <v/>
      </c>
      <c r="J844" s="122" t="s">
        <v>4950</v>
      </c>
      <c r="K844" s="110" t="s">
        <v>4951</v>
      </c>
      <c r="L844" s="110" t="s">
        <v>275</v>
      </c>
      <c r="M844" s="134" t="str">
        <f t="shared" si="38"/>
        <v/>
      </c>
      <c r="N844" s="110"/>
      <c r="O844" s="110"/>
      <c r="P844" s="239"/>
    </row>
    <row r="845" spans="1:16" x14ac:dyDescent="0.2">
      <c r="A845" s="154"/>
      <c r="B845" s="154"/>
      <c r="C845" s="154"/>
      <c r="D845" s="149"/>
      <c r="E845" s="149"/>
      <c r="F845" s="150"/>
      <c r="H845" s="106"/>
      <c r="I845" s="110" t="str">
        <f t="shared" si="37"/>
        <v/>
      </c>
      <c r="J845" s="122" t="s">
        <v>4952</v>
      </c>
      <c r="K845" s="110" t="s">
        <v>4953</v>
      </c>
      <c r="L845" s="110" t="s">
        <v>275</v>
      </c>
      <c r="M845" s="134" t="str">
        <f t="shared" si="38"/>
        <v/>
      </c>
      <c r="N845" s="110"/>
      <c r="O845" s="110"/>
      <c r="P845" s="239"/>
    </row>
    <row r="846" spans="1:16" x14ac:dyDescent="0.2">
      <c r="A846" s="154"/>
      <c r="B846" s="154"/>
      <c r="C846" s="154"/>
      <c r="D846" s="149"/>
      <c r="E846" s="149"/>
      <c r="F846" s="150"/>
      <c r="H846" s="106"/>
      <c r="I846" s="110" t="str">
        <f t="shared" si="37"/>
        <v/>
      </c>
      <c r="J846" s="122" t="s">
        <v>4954</v>
      </c>
      <c r="K846" s="110" t="s">
        <v>4955</v>
      </c>
      <c r="L846" s="110" t="s">
        <v>275</v>
      </c>
      <c r="M846" s="134" t="str">
        <f t="shared" si="38"/>
        <v/>
      </c>
      <c r="N846" s="110"/>
      <c r="O846" s="110"/>
      <c r="P846" s="239"/>
    </row>
    <row r="847" spans="1:16" x14ac:dyDescent="0.2">
      <c r="A847" s="154"/>
      <c r="B847" s="154"/>
      <c r="C847" s="154"/>
      <c r="D847" s="149"/>
      <c r="E847" s="149"/>
      <c r="F847" s="150"/>
      <c r="H847" s="106"/>
      <c r="I847" s="110" t="str">
        <f t="shared" si="37"/>
        <v/>
      </c>
      <c r="J847" s="122" t="s">
        <v>4956</v>
      </c>
      <c r="K847" s="110" t="s">
        <v>4957</v>
      </c>
      <c r="L847" s="110" t="s">
        <v>275</v>
      </c>
      <c r="M847" s="134" t="str">
        <f t="shared" si="38"/>
        <v/>
      </c>
      <c r="N847" s="110"/>
      <c r="O847" s="110"/>
      <c r="P847" s="239"/>
    </row>
    <row r="848" spans="1:16" x14ac:dyDescent="0.2">
      <c r="A848" s="154"/>
      <c r="B848" s="154"/>
      <c r="C848" s="154"/>
      <c r="D848" s="149"/>
      <c r="E848" s="149"/>
      <c r="F848" s="150"/>
      <c r="H848" s="106"/>
      <c r="I848" s="110" t="str">
        <f t="shared" si="37"/>
        <v/>
      </c>
      <c r="J848" s="122" t="s">
        <v>4958</v>
      </c>
      <c r="K848" s="110" t="s">
        <v>4959</v>
      </c>
      <c r="L848" s="110" t="s">
        <v>275</v>
      </c>
      <c r="M848" s="134" t="str">
        <f t="shared" si="38"/>
        <v/>
      </c>
      <c r="N848" s="110"/>
      <c r="O848" s="110"/>
      <c r="P848" s="239"/>
    </row>
    <row r="849" spans="1:16" x14ac:dyDescent="0.2">
      <c r="A849" s="154"/>
      <c r="B849" s="154"/>
      <c r="C849" s="154"/>
      <c r="D849" s="149"/>
      <c r="E849" s="149"/>
      <c r="F849" s="150"/>
      <c r="H849" s="106"/>
      <c r="I849" s="110" t="str">
        <f t="shared" si="37"/>
        <v/>
      </c>
      <c r="J849" s="122" t="s">
        <v>4960</v>
      </c>
      <c r="K849" s="110" t="s">
        <v>4961</v>
      </c>
      <c r="L849" s="110" t="s">
        <v>275</v>
      </c>
      <c r="M849" s="134" t="str">
        <f t="shared" si="38"/>
        <v/>
      </c>
      <c r="N849" s="110"/>
      <c r="O849" s="110"/>
      <c r="P849" s="239"/>
    </row>
    <row r="850" spans="1:16" x14ac:dyDescent="0.2">
      <c r="A850" s="154"/>
      <c r="B850" s="154"/>
      <c r="C850" s="154"/>
      <c r="D850" s="149"/>
      <c r="E850" s="149"/>
      <c r="F850" s="150"/>
      <c r="H850" s="106"/>
      <c r="I850" s="110" t="str">
        <f t="shared" si="37"/>
        <v/>
      </c>
      <c r="J850" s="122" t="s">
        <v>4962</v>
      </c>
      <c r="K850" s="110" t="s">
        <v>4963</v>
      </c>
      <c r="L850" s="110" t="s">
        <v>275</v>
      </c>
      <c r="M850" s="134" t="str">
        <f t="shared" si="38"/>
        <v/>
      </c>
      <c r="N850" s="110"/>
      <c r="O850" s="110"/>
      <c r="P850" s="239"/>
    </row>
    <row r="851" spans="1:16" x14ac:dyDescent="0.2">
      <c r="A851" s="154"/>
      <c r="B851" s="154"/>
      <c r="C851" s="154"/>
      <c r="D851" s="149"/>
      <c r="E851" s="149"/>
      <c r="F851" s="150"/>
      <c r="H851" s="106"/>
      <c r="I851" s="110" t="str">
        <f t="shared" si="37"/>
        <v/>
      </c>
      <c r="J851" s="122" t="s">
        <v>4964</v>
      </c>
      <c r="K851" s="110" t="s">
        <v>4965</v>
      </c>
      <c r="L851" s="110" t="s">
        <v>275</v>
      </c>
      <c r="M851" s="134" t="str">
        <f t="shared" si="38"/>
        <v/>
      </c>
      <c r="N851" s="110"/>
      <c r="O851" s="110"/>
      <c r="P851" s="239"/>
    </row>
    <row r="852" spans="1:16" x14ac:dyDescent="0.2">
      <c r="A852" s="154"/>
      <c r="B852" s="154"/>
      <c r="C852" s="154"/>
      <c r="D852" s="149"/>
      <c r="E852" s="149"/>
      <c r="F852" s="150"/>
      <c r="H852" s="106"/>
      <c r="I852" s="110" t="str">
        <f t="shared" si="37"/>
        <v/>
      </c>
      <c r="J852" s="122" t="s">
        <v>4966</v>
      </c>
      <c r="K852" s="110" t="s">
        <v>4967</v>
      </c>
      <c r="L852" s="110" t="s">
        <v>275</v>
      </c>
      <c r="M852" s="134" t="str">
        <f t="shared" si="38"/>
        <v/>
      </c>
      <c r="N852" s="110"/>
      <c r="O852" s="110"/>
      <c r="P852" s="239"/>
    </row>
    <row r="853" spans="1:16" x14ac:dyDescent="0.2">
      <c r="A853" s="154"/>
      <c r="B853" s="154"/>
      <c r="C853" s="154"/>
      <c r="D853" s="149"/>
      <c r="E853" s="149"/>
      <c r="F853" s="150"/>
      <c r="H853" s="106"/>
      <c r="I853" s="110" t="str">
        <f t="shared" si="37"/>
        <v/>
      </c>
      <c r="J853" s="122" t="s">
        <v>4968</v>
      </c>
      <c r="K853" s="110" t="s">
        <v>4969</v>
      </c>
      <c r="L853" s="110" t="s">
        <v>275</v>
      </c>
      <c r="M853" s="134" t="str">
        <f t="shared" si="38"/>
        <v/>
      </c>
      <c r="N853" s="110"/>
      <c r="O853" s="110"/>
      <c r="P853" s="239"/>
    </row>
    <row r="854" spans="1:16" x14ac:dyDescent="0.2">
      <c r="A854" s="154"/>
      <c r="B854" s="154"/>
      <c r="C854" s="154"/>
      <c r="D854" s="149"/>
      <c r="E854" s="149"/>
      <c r="F854" s="150"/>
      <c r="H854" s="106"/>
      <c r="I854" s="110" t="str">
        <f t="shared" si="37"/>
        <v/>
      </c>
      <c r="J854" s="122" t="s">
        <v>4970</v>
      </c>
      <c r="K854" s="110" t="s">
        <v>4971</v>
      </c>
      <c r="L854" s="110" t="s">
        <v>275</v>
      </c>
      <c r="M854" s="134" t="str">
        <f t="shared" si="38"/>
        <v/>
      </c>
      <c r="N854" s="110"/>
      <c r="O854" s="110"/>
      <c r="P854" s="239"/>
    </row>
    <row r="855" spans="1:16" x14ac:dyDescent="0.2">
      <c r="A855" s="154"/>
      <c r="B855" s="154"/>
      <c r="C855" s="154"/>
      <c r="D855" s="149"/>
      <c r="E855" s="149"/>
      <c r="F855" s="150"/>
      <c r="H855" s="106"/>
      <c r="I855" s="110" t="str">
        <f t="shared" si="37"/>
        <v/>
      </c>
      <c r="J855" s="122" t="s">
        <v>4972</v>
      </c>
      <c r="K855" s="110" t="s">
        <v>4973</v>
      </c>
      <c r="L855" s="110" t="s">
        <v>275</v>
      </c>
      <c r="M855" s="134" t="str">
        <f t="shared" si="38"/>
        <v/>
      </c>
      <c r="N855" s="110"/>
      <c r="O855" s="110"/>
      <c r="P855" s="239"/>
    </row>
    <row r="856" spans="1:16" x14ac:dyDescent="0.2">
      <c r="A856" s="154"/>
      <c r="B856" s="154"/>
      <c r="C856" s="154"/>
      <c r="D856" s="149"/>
      <c r="E856" s="149"/>
      <c r="F856" s="150"/>
      <c r="H856" s="106"/>
      <c r="I856" s="110" t="str">
        <f t="shared" si="37"/>
        <v/>
      </c>
      <c r="J856" s="122" t="s">
        <v>4974</v>
      </c>
      <c r="K856" s="110" t="s">
        <v>4975</v>
      </c>
      <c r="L856" s="110" t="s">
        <v>275</v>
      </c>
      <c r="M856" s="134" t="str">
        <f t="shared" si="38"/>
        <v/>
      </c>
      <c r="N856" s="110"/>
      <c r="O856" s="110"/>
      <c r="P856" s="239"/>
    </row>
    <row r="857" spans="1:16" x14ac:dyDescent="0.2">
      <c r="A857" s="154"/>
      <c r="B857" s="154"/>
      <c r="C857" s="154"/>
      <c r="D857" s="149"/>
      <c r="E857" s="149"/>
      <c r="F857" s="150"/>
      <c r="H857" s="106"/>
      <c r="I857" s="110" t="str">
        <f t="shared" si="37"/>
        <v/>
      </c>
      <c r="J857" s="122" t="s">
        <v>4976</v>
      </c>
      <c r="K857" s="110" t="s">
        <v>4977</v>
      </c>
      <c r="L857" s="110" t="s">
        <v>275</v>
      </c>
      <c r="M857" s="134" t="str">
        <f t="shared" si="38"/>
        <v/>
      </c>
      <c r="N857" s="110"/>
      <c r="O857" s="110"/>
      <c r="P857" s="239"/>
    </row>
    <row r="858" spans="1:16" x14ac:dyDescent="0.2">
      <c r="A858" s="154"/>
      <c r="B858" s="154"/>
      <c r="C858" s="154"/>
      <c r="D858" s="149"/>
      <c r="E858" s="149"/>
      <c r="F858" s="150"/>
      <c r="H858" s="106"/>
      <c r="I858" s="110" t="str">
        <f t="shared" si="37"/>
        <v/>
      </c>
      <c r="J858" s="122" t="s">
        <v>4978</v>
      </c>
      <c r="K858" s="110" t="s">
        <v>4979</v>
      </c>
      <c r="L858" s="110" t="s">
        <v>275</v>
      </c>
      <c r="M858" s="134" t="str">
        <f t="shared" si="38"/>
        <v/>
      </c>
      <c r="N858" s="110"/>
      <c r="O858" s="110"/>
      <c r="P858" s="239"/>
    </row>
    <row r="859" spans="1:16" x14ac:dyDescent="0.2">
      <c r="A859" s="154"/>
      <c r="B859" s="154"/>
      <c r="C859" s="154"/>
      <c r="D859" s="149"/>
      <c r="E859" s="149"/>
      <c r="F859" s="150"/>
      <c r="H859" s="106"/>
      <c r="I859" s="110" t="str">
        <f t="shared" si="37"/>
        <v/>
      </c>
      <c r="J859" s="122" t="s">
        <v>4980</v>
      </c>
      <c r="K859" s="110" t="s">
        <v>4981</v>
      </c>
      <c r="L859" s="110" t="s">
        <v>275</v>
      </c>
      <c r="M859" s="134" t="str">
        <f t="shared" si="38"/>
        <v/>
      </c>
      <c r="N859" s="110"/>
      <c r="O859" s="110"/>
      <c r="P859" s="239"/>
    </row>
    <row r="860" spans="1:16" x14ac:dyDescent="0.2">
      <c r="A860" s="154"/>
      <c r="B860" s="154"/>
      <c r="C860" s="154"/>
      <c r="D860" s="149"/>
      <c r="E860" s="149"/>
      <c r="F860" s="150"/>
      <c r="H860" s="106"/>
      <c r="I860" s="110" t="str">
        <f t="shared" si="37"/>
        <v/>
      </c>
      <c r="J860" s="122" t="s">
        <v>4982</v>
      </c>
      <c r="K860" s="110" t="s">
        <v>4983</v>
      </c>
      <c r="L860" s="110" t="s">
        <v>275</v>
      </c>
      <c r="M860" s="134" t="str">
        <f t="shared" si="38"/>
        <v/>
      </c>
      <c r="N860" s="110"/>
      <c r="O860" s="110"/>
      <c r="P860" s="239"/>
    </row>
    <row r="861" spans="1:16" x14ac:dyDescent="0.2">
      <c r="A861" s="154"/>
      <c r="B861" s="154"/>
      <c r="C861" s="154"/>
      <c r="D861" s="149"/>
      <c r="E861" s="149"/>
      <c r="F861" s="150"/>
      <c r="H861" s="106"/>
      <c r="I861" s="110" t="str">
        <f t="shared" si="37"/>
        <v/>
      </c>
      <c r="J861" s="122" t="s">
        <v>4984</v>
      </c>
      <c r="K861" s="110" t="s">
        <v>4985</v>
      </c>
      <c r="L861" s="110" t="s">
        <v>275</v>
      </c>
      <c r="M861" s="134" t="str">
        <f t="shared" si="38"/>
        <v/>
      </c>
      <c r="N861" s="110"/>
      <c r="O861" s="110"/>
      <c r="P861" s="239"/>
    </row>
    <row r="862" spans="1:16" x14ac:dyDescent="0.2">
      <c r="A862" s="154"/>
      <c r="B862" s="154"/>
      <c r="C862" s="154"/>
      <c r="D862" s="149"/>
      <c r="E862" s="149"/>
      <c r="F862" s="150"/>
      <c r="H862" s="106"/>
      <c r="I862" s="110" t="str">
        <f t="shared" si="37"/>
        <v/>
      </c>
      <c r="J862" s="122" t="s">
        <v>4986</v>
      </c>
      <c r="K862" s="110" t="s">
        <v>4987</v>
      </c>
      <c r="L862" s="110" t="s">
        <v>275</v>
      </c>
      <c r="M862" s="134" t="str">
        <f t="shared" si="38"/>
        <v/>
      </c>
      <c r="N862" s="110"/>
      <c r="O862" s="110"/>
      <c r="P862" s="239"/>
    </row>
    <row r="863" spans="1:16" x14ac:dyDescent="0.2">
      <c r="A863" s="154"/>
      <c r="B863" s="154"/>
      <c r="C863" s="154"/>
      <c r="D863" s="149"/>
      <c r="E863" s="149"/>
      <c r="F863" s="150"/>
      <c r="H863" s="106"/>
      <c r="I863" s="110" t="str">
        <f t="shared" si="37"/>
        <v/>
      </c>
      <c r="J863" s="122" t="s">
        <v>4988</v>
      </c>
      <c r="K863" s="110" t="s">
        <v>4989</v>
      </c>
      <c r="L863" s="110" t="s">
        <v>275</v>
      </c>
      <c r="M863" s="134" t="str">
        <f t="shared" si="38"/>
        <v/>
      </c>
      <c r="N863" s="110"/>
      <c r="O863" s="110"/>
      <c r="P863" s="239"/>
    </row>
    <row r="864" spans="1:16" x14ac:dyDescent="0.2">
      <c r="A864" s="154"/>
      <c r="B864" s="154"/>
      <c r="C864" s="154"/>
      <c r="D864" s="149"/>
      <c r="E864" s="149"/>
      <c r="F864" s="150"/>
      <c r="H864" s="106"/>
      <c r="I864" s="110" t="str">
        <f t="shared" si="37"/>
        <v/>
      </c>
      <c r="J864" s="122" t="s">
        <v>4990</v>
      </c>
      <c r="K864" s="110" t="s">
        <v>4991</v>
      </c>
      <c r="L864" s="110" t="s">
        <v>275</v>
      </c>
      <c r="M864" s="134" t="str">
        <f t="shared" si="38"/>
        <v/>
      </c>
      <c r="N864" s="110"/>
      <c r="O864" s="110"/>
      <c r="P864" s="239"/>
    </row>
    <row r="865" spans="1:16" x14ac:dyDescent="0.2">
      <c r="A865" s="154"/>
      <c r="B865" s="154"/>
      <c r="C865" s="154"/>
      <c r="D865" s="149"/>
      <c r="E865" s="149"/>
      <c r="F865" s="150"/>
      <c r="H865" s="106"/>
      <c r="I865" s="110" t="str">
        <f t="shared" si="37"/>
        <v/>
      </c>
      <c r="J865" s="122" t="s">
        <v>4992</v>
      </c>
      <c r="K865" s="110" t="s">
        <v>4993</v>
      </c>
      <c r="L865" s="110" t="s">
        <v>275</v>
      </c>
      <c r="M865" s="134" t="str">
        <f t="shared" si="38"/>
        <v/>
      </c>
      <c r="N865" s="110"/>
      <c r="O865" s="110"/>
      <c r="P865" s="239"/>
    </row>
    <row r="866" spans="1:16" x14ac:dyDescent="0.2">
      <c r="A866" s="154"/>
      <c r="B866" s="154"/>
      <c r="C866" s="154"/>
      <c r="D866" s="149"/>
      <c r="E866" s="149"/>
      <c r="F866" s="150"/>
      <c r="H866" s="106"/>
      <c r="I866" s="110" t="str">
        <f t="shared" si="37"/>
        <v/>
      </c>
      <c r="J866" s="122" t="s">
        <v>4994</v>
      </c>
      <c r="K866" s="110" t="s">
        <v>4995</v>
      </c>
      <c r="L866" s="110" t="s">
        <v>4996</v>
      </c>
      <c r="M866" s="134" t="str">
        <f t="shared" si="38"/>
        <v/>
      </c>
      <c r="N866" s="110"/>
      <c r="O866" s="110"/>
      <c r="P866" s="239" t="s">
        <v>4997</v>
      </c>
    </row>
    <row r="867" spans="1:16" x14ac:dyDescent="0.2">
      <c r="A867" s="154"/>
      <c r="B867" s="154"/>
      <c r="C867" s="154"/>
      <c r="D867" s="149"/>
      <c r="E867" s="149"/>
      <c r="F867" s="150"/>
      <c r="H867" s="106"/>
      <c r="I867" s="110" t="str">
        <f t="shared" si="37"/>
        <v/>
      </c>
      <c r="J867" s="122" t="s">
        <v>4998</v>
      </c>
      <c r="K867" s="110" t="s">
        <v>4999</v>
      </c>
      <c r="L867" s="110" t="s">
        <v>275</v>
      </c>
      <c r="M867" s="134" t="str">
        <f t="shared" si="38"/>
        <v/>
      </c>
      <c r="N867" s="110"/>
      <c r="O867" s="110"/>
      <c r="P867" s="239" t="s">
        <v>5000</v>
      </c>
    </row>
    <row r="868" spans="1:16" x14ac:dyDescent="0.2">
      <c r="A868" s="154"/>
      <c r="B868" s="154"/>
      <c r="C868" s="154"/>
      <c r="D868" s="149"/>
      <c r="E868" s="149"/>
      <c r="F868" s="150"/>
      <c r="H868" s="106"/>
      <c r="I868" s="110" t="str">
        <f t="shared" si="37"/>
        <v/>
      </c>
      <c r="J868" s="122" t="s">
        <v>5001</v>
      </c>
      <c r="K868" s="110" t="s">
        <v>5002</v>
      </c>
      <c r="L868" s="110" t="s">
        <v>275</v>
      </c>
      <c r="M868" s="134" t="str">
        <f t="shared" si="38"/>
        <v/>
      </c>
      <c r="N868" s="110"/>
      <c r="O868" s="110"/>
      <c r="P868" s="239"/>
    </row>
    <row r="869" spans="1:16" x14ac:dyDescent="0.2">
      <c r="A869" s="154"/>
      <c r="B869" s="154"/>
      <c r="C869" s="154"/>
      <c r="D869" s="149"/>
      <c r="E869" s="149"/>
      <c r="F869" s="150"/>
      <c r="H869" s="106"/>
      <c r="I869" s="110" t="str">
        <f t="shared" si="37"/>
        <v/>
      </c>
      <c r="J869" s="122" t="s">
        <v>5003</v>
      </c>
      <c r="K869" s="110" t="s">
        <v>5004</v>
      </c>
      <c r="L869" s="110" t="s">
        <v>275</v>
      </c>
      <c r="M869" s="134" t="str">
        <f t="shared" si="38"/>
        <v/>
      </c>
      <c r="N869" s="110"/>
      <c r="O869" s="110"/>
      <c r="P869" s="239"/>
    </row>
    <row r="870" spans="1:16" x14ac:dyDescent="0.2">
      <c r="A870" s="154"/>
      <c r="B870" s="154"/>
      <c r="C870" s="154"/>
      <c r="D870" s="149"/>
      <c r="E870" s="149"/>
      <c r="F870" s="150"/>
      <c r="H870" s="106"/>
      <c r="I870" s="110" t="str">
        <f t="shared" si="37"/>
        <v/>
      </c>
      <c r="J870" s="122" t="s">
        <v>5005</v>
      </c>
      <c r="K870" s="110" t="s">
        <v>5006</v>
      </c>
      <c r="L870" s="110" t="s">
        <v>275</v>
      </c>
      <c r="M870" s="134" t="str">
        <f t="shared" si="38"/>
        <v/>
      </c>
      <c r="N870" s="110"/>
      <c r="O870" s="110"/>
      <c r="P870" s="239"/>
    </row>
    <row r="871" spans="1:16" x14ac:dyDescent="0.2">
      <c r="A871" s="154"/>
      <c r="B871" s="154"/>
      <c r="C871" s="154"/>
      <c r="D871" s="149"/>
      <c r="E871" s="149"/>
      <c r="F871" s="150"/>
      <c r="H871" s="106"/>
      <c r="I871" s="110" t="str">
        <f t="shared" si="37"/>
        <v/>
      </c>
      <c r="J871" s="122" t="s">
        <v>5007</v>
      </c>
      <c r="K871" s="110" t="s">
        <v>5008</v>
      </c>
      <c r="L871" s="110" t="s">
        <v>275</v>
      </c>
      <c r="M871" s="134" t="str">
        <f t="shared" si="38"/>
        <v/>
      </c>
      <c r="N871" s="110"/>
      <c r="O871" s="110"/>
      <c r="P871" s="239"/>
    </row>
    <row r="872" spans="1:16" x14ac:dyDescent="0.2">
      <c r="A872" s="154"/>
      <c r="B872" s="154"/>
      <c r="C872" s="154"/>
      <c r="D872" s="149"/>
      <c r="E872" s="149"/>
      <c r="F872" s="150"/>
      <c r="H872" s="106"/>
      <c r="I872" s="110" t="str">
        <f t="shared" si="37"/>
        <v/>
      </c>
      <c r="J872" s="122" t="s">
        <v>5009</v>
      </c>
      <c r="K872" s="110" t="s">
        <v>5010</v>
      </c>
      <c r="L872" s="110" t="s">
        <v>275</v>
      </c>
      <c r="M872" s="134" t="str">
        <f t="shared" si="38"/>
        <v/>
      </c>
      <c r="N872" s="110"/>
      <c r="O872" s="110"/>
      <c r="P872" s="239"/>
    </row>
    <row r="873" spans="1:16" x14ac:dyDescent="0.2">
      <c r="A873" s="154"/>
      <c r="B873" s="154"/>
      <c r="C873" s="154"/>
      <c r="D873" s="149"/>
      <c r="E873" s="149"/>
      <c r="F873" s="150"/>
      <c r="H873" s="106"/>
      <c r="I873" s="110" t="str">
        <f t="shared" si="37"/>
        <v/>
      </c>
      <c r="J873" s="122" t="s">
        <v>5011</v>
      </c>
      <c r="K873" s="110" t="s">
        <v>5012</v>
      </c>
      <c r="L873" s="110" t="s">
        <v>275</v>
      </c>
      <c r="M873" s="134" t="str">
        <f t="shared" si="38"/>
        <v/>
      </c>
      <c r="N873" s="110"/>
      <c r="O873" s="110"/>
      <c r="P873" s="239"/>
    </row>
    <row r="874" spans="1:16" x14ac:dyDescent="0.2">
      <c r="A874" s="154"/>
      <c r="B874" s="154"/>
      <c r="C874" s="154"/>
      <c r="D874" s="149"/>
      <c r="E874" s="149"/>
      <c r="F874" s="150"/>
      <c r="H874" s="106"/>
      <c r="I874" s="110" t="str">
        <f t="shared" si="37"/>
        <v/>
      </c>
      <c r="J874" s="122" t="s">
        <v>5013</v>
      </c>
      <c r="K874" s="110" t="s">
        <v>5014</v>
      </c>
      <c r="L874" s="110" t="s">
        <v>275</v>
      </c>
      <c r="M874" s="134" t="str">
        <f t="shared" si="38"/>
        <v/>
      </c>
      <c r="N874" s="110"/>
      <c r="O874" s="110"/>
      <c r="P874" s="239"/>
    </row>
    <row r="875" spans="1:16" x14ac:dyDescent="0.2">
      <c r="A875" s="154"/>
      <c r="B875" s="154"/>
      <c r="C875" s="154"/>
      <c r="D875" s="149"/>
      <c r="E875" s="149"/>
      <c r="F875" s="150"/>
      <c r="H875" s="106"/>
      <c r="I875" s="110" t="str">
        <f t="shared" si="37"/>
        <v/>
      </c>
      <c r="J875" s="122" t="s">
        <v>5015</v>
      </c>
      <c r="K875" s="110" t="s">
        <v>5016</v>
      </c>
      <c r="L875" s="110" t="s">
        <v>275</v>
      </c>
      <c r="M875" s="134" t="str">
        <f t="shared" si="38"/>
        <v/>
      </c>
      <c r="N875" s="110"/>
      <c r="O875" s="110"/>
      <c r="P875" s="239"/>
    </row>
    <row r="876" spans="1:16" x14ac:dyDescent="0.2">
      <c r="A876" s="154"/>
      <c r="B876" s="154"/>
      <c r="C876" s="154"/>
      <c r="D876" s="149"/>
      <c r="E876" s="149"/>
      <c r="F876" s="150"/>
      <c r="H876" s="106"/>
      <c r="I876" s="110" t="str">
        <f t="shared" si="37"/>
        <v/>
      </c>
      <c r="J876" s="122" t="s">
        <v>5017</v>
      </c>
      <c r="K876" s="110" t="s">
        <v>5018</v>
      </c>
      <c r="L876" s="110" t="s">
        <v>275</v>
      </c>
      <c r="M876" s="134" t="str">
        <f t="shared" si="38"/>
        <v/>
      </c>
      <c r="N876" s="110"/>
      <c r="O876" s="110"/>
      <c r="P876" s="239"/>
    </row>
    <row r="877" spans="1:16" x14ac:dyDescent="0.2">
      <c r="A877" s="154"/>
      <c r="B877" s="154"/>
      <c r="C877" s="154"/>
      <c r="D877" s="149"/>
      <c r="E877" s="149"/>
      <c r="F877" s="150"/>
      <c r="H877" s="106"/>
      <c r="I877" s="110" t="str">
        <f t="shared" si="37"/>
        <v/>
      </c>
      <c r="J877" s="122" t="s">
        <v>5019</v>
      </c>
      <c r="K877" s="110" t="s">
        <v>5020</v>
      </c>
      <c r="L877" s="110" t="s">
        <v>275</v>
      </c>
      <c r="M877" s="134" t="str">
        <f t="shared" si="38"/>
        <v/>
      </c>
      <c r="N877" s="110"/>
      <c r="O877" s="110"/>
      <c r="P877" s="239"/>
    </row>
    <row r="878" spans="1:16" x14ac:dyDescent="0.2">
      <c r="A878" s="154"/>
      <c r="B878" s="154"/>
      <c r="C878" s="154"/>
      <c r="D878" s="149"/>
      <c r="E878" s="149"/>
      <c r="F878" s="150"/>
      <c r="H878" s="106"/>
      <c r="I878" s="110" t="str">
        <f t="shared" si="37"/>
        <v/>
      </c>
      <c r="J878" s="122" t="s">
        <v>5021</v>
      </c>
      <c r="K878" s="110" t="s">
        <v>5022</v>
      </c>
      <c r="L878" s="110" t="s">
        <v>275</v>
      </c>
      <c r="M878" s="134" t="str">
        <f t="shared" si="38"/>
        <v/>
      </c>
      <c r="N878" s="110"/>
      <c r="O878" s="110"/>
      <c r="P878" s="239"/>
    </row>
    <row r="879" spans="1:16" x14ac:dyDescent="0.2">
      <c r="A879" s="154"/>
      <c r="B879" s="154"/>
      <c r="C879" s="154"/>
      <c r="D879" s="149"/>
      <c r="E879" s="149"/>
      <c r="F879" s="150"/>
      <c r="H879" s="106"/>
      <c r="I879" s="110" t="str">
        <f t="shared" si="37"/>
        <v/>
      </c>
      <c r="J879" s="122" t="s">
        <v>5023</v>
      </c>
      <c r="K879" s="110" t="s">
        <v>5024</v>
      </c>
      <c r="L879" s="110" t="s">
        <v>275</v>
      </c>
      <c r="M879" s="134" t="str">
        <f t="shared" si="38"/>
        <v/>
      </c>
      <c r="N879" s="110"/>
      <c r="O879" s="110"/>
      <c r="P879" s="239" t="s">
        <v>5025</v>
      </c>
    </row>
    <row r="880" spans="1:16" x14ac:dyDescent="0.2">
      <c r="A880" s="154"/>
      <c r="B880" s="154"/>
      <c r="C880" s="154"/>
      <c r="D880" s="149"/>
      <c r="E880" s="149"/>
      <c r="F880" s="150"/>
      <c r="H880" s="106"/>
      <c r="I880" s="110" t="str">
        <f t="shared" si="37"/>
        <v/>
      </c>
      <c r="J880" s="122" t="s">
        <v>5026</v>
      </c>
      <c r="K880" s="110" t="s">
        <v>5027</v>
      </c>
      <c r="L880" s="110" t="s">
        <v>275</v>
      </c>
      <c r="M880" s="134" t="str">
        <f t="shared" si="38"/>
        <v/>
      </c>
      <c r="N880" s="110"/>
      <c r="O880" s="110"/>
      <c r="P880" s="239"/>
    </row>
    <row r="881" spans="1:16" x14ac:dyDescent="0.2">
      <c r="A881" s="154"/>
      <c r="B881" s="154"/>
      <c r="C881" s="154"/>
      <c r="D881" s="149"/>
      <c r="E881" s="149"/>
      <c r="F881" s="150"/>
      <c r="H881" s="106"/>
      <c r="I881" s="110" t="str">
        <f t="shared" si="37"/>
        <v/>
      </c>
      <c r="J881" s="122" t="s">
        <v>5028</v>
      </c>
      <c r="K881" s="110" t="s">
        <v>5029</v>
      </c>
      <c r="L881" s="110" t="s">
        <v>275</v>
      </c>
      <c r="M881" s="134" t="str">
        <f t="shared" si="38"/>
        <v/>
      </c>
      <c r="N881" s="110"/>
      <c r="O881" s="110"/>
      <c r="P881" s="239"/>
    </row>
    <row r="882" spans="1:16" x14ac:dyDescent="0.2">
      <c r="A882" s="154"/>
      <c r="B882" s="154"/>
      <c r="C882" s="154"/>
      <c r="D882" s="149"/>
      <c r="E882" s="149"/>
      <c r="F882" s="150"/>
      <c r="H882" s="106"/>
      <c r="I882" s="110" t="str">
        <f t="shared" si="37"/>
        <v/>
      </c>
      <c r="J882" s="122" t="s">
        <v>5030</v>
      </c>
      <c r="K882" s="110" t="s">
        <v>5031</v>
      </c>
      <c r="L882" s="110" t="s">
        <v>275</v>
      </c>
      <c r="M882" s="134" t="str">
        <f t="shared" si="38"/>
        <v/>
      </c>
      <c r="N882" s="110"/>
      <c r="O882" s="110"/>
      <c r="P882" s="239"/>
    </row>
    <row r="883" spans="1:16" x14ac:dyDescent="0.2">
      <c r="A883" s="154"/>
      <c r="B883" s="154"/>
      <c r="C883" s="154"/>
      <c r="D883" s="149"/>
      <c r="E883" s="149"/>
      <c r="F883" s="150"/>
      <c r="H883" s="106"/>
      <c r="I883" s="110" t="str">
        <f t="shared" si="37"/>
        <v/>
      </c>
      <c r="J883" s="122" t="s">
        <v>5032</v>
      </c>
      <c r="K883" s="110" t="s">
        <v>5033</v>
      </c>
      <c r="L883" s="110" t="s">
        <v>275</v>
      </c>
      <c r="M883" s="134" t="str">
        <f t="shared" si="38"/>
        <v/>
      </c>
      <c r="N883" s="110"/>
      <c r="O883" s="110"/>
      <c r="P883" s="239" t="s">
        <v>5034</v>
      </c>
    </row>
    <row r="884" spans="1:16" x14ac:dyDescent="0.2">
      <c r="A884" s="154"/>
      <c r="B884" s="154"/>
      <c r="C884" s="154"/>
      <c r="D884" s="149"/>
      <c r="E884" s="149"/>
      <c r="F884" s="150"/>
      <c r="H884" s="106"/>
      <c r="I884" s="110" t="str">
        <f t="shared" si="37"/>
        <v/>
      </c>
      <c r="J884" s="122" t="s">
        <v>5035</v>
      </c>
      <c r="K884" s="110" t="s">
        <v>5036</v>
      </c>
      <c r="L884" s="110" t="s">
        <v>275</v>
      </c>
      <c r="M884" s="134" t="str">
        <f t="shared" si="38"/>
        <v/>
      </c>
      <c r="N884" s="110"/>
      <c r="O884" s="110"/>
      <c r="P884" s="239"/>
    </row>
    <row r="885" spans="1:16" x14ac:dyDescent="0.2">
      <c r="A885" s="154"/>
      <c r="B885" s="154"/>
      <c r="C885" s="154"/>
      <c r="D885" s="149"/>
      <c r="E885" s="149"/>
      <c r="F885" s="150"/>
      <c r="H885" s="106"/>
      <c r="I885" s="110" t="str">
        <f t="shared" si="37"/>
        <v/>
      </c>
      <c r="J885" s="122" t="s">
        <v>5037</v>
      </c>
      <c r="K885" s="110" t="s">
        <v>5038</v>
      </c>
      <c r="L885" s="110" t="s">
        <v>275</v>
      </c>
      <c r="M885" s="134" t="str">
        <f t="shared" si="38"/>
        <v/>
      </c>
      <c r="N885" s="110"/>
      <c r="O885" s="110"/>
      <c r="P885" s="239"/>
    </row>
    <row r="886" spans="1:16" x14ac:dyDescent="0.2">
      <c r="A886" s="154"/>
      <c r="B886" s="154"/>
      <c r="C886" s="154"/>
      <c r="D886" s="149"/>
      <c r="E886" s="149"/>
      <c r="F886" s="150"/>
      <c r="H886" s="106"/>
      <c r="I886" s="110" t="str">
        <f t="shared" si="37"/>
        <v/>
      </c>
      <c r="J886" s="122" t="s">
        <v>5039</v>
      </c>
      <c r="K886" s="110" t="s">
        <v>5040</v>
      </c>
      <c r="L886" s="110" t="s">
        <v>275</v>
      </c>
      <c r="M886" s="134" t="str">
        <f t="shared" si="38"/>
        <v/>
      </c>
      <c r="N886" s="110"/>
      <c r="O886" s="110"/>
      <c r="P886" s="239"/>
    </row>
    <row r="887" spans="1:16" x14ac:dyDescent="0.2">
      <c r="A887" s="154"/>
      <c r="B887" s="154"/>
      <c r="C887" s="154"/>
      <c r="D887" s="149"/>
      <c r="E887" s="149"/>
      <c r="F887" s="150"/>
      <c r="H887" s="106"/>
      <c r="I887" s="110" t="str">
        <f t="shared" si="37"/>
        <v/>
      </c>
      <c r="J887" s="122" t="s">
        <v>5041</v>
      </c>
      <c r="K887" s="110" t="s">
        <v>5042</v>
      </c>
      <c r="L887" s="110" t="s">
        <v>275</v>
      </c>
      <c r="M887" s="134" t="str">
        <f t="shared" si="38"/>
        <v/>
      </c>
      <c r="N887" s="110"/>
      <c r="O887" s="110"/>
      <c r="P887" s="239"/>
    </row>
    <row r="888" spans="1:16" x14ac:dyDescent="0.2">
      <c r="A888" s="154"/>
      <c r="B888" s="154"/>
      <c r="C888" s="154"/>
      <c r="D888" s="149"/>
      <c r="E888" s="149"/>
      <c r="F888" s="150"/>
      <c r="H888" s="106"/>
      <c r="I888" s="110" t="str">
        <f t="shared" si="37"/>
        <v/>
      </c>
      <c r="J888" s="122" t="s">
        <v>5043</v>
      </c>
      <c r="K888" s="110" t="s">
        <v>5044</v>
      </c>
      <c r="L888" s="110" t="s">
        <v>275</v>
      </c>
      <c r="M888" s="134" t="str">
        <f t="shared" si="38"/>
        <v/>
      </c>
      <c r="N888" s="110"/>
      <c r="O888" s="110"/>
      <c r="P888" s="239"/>
    </row>
    <row r="889" spans="1:16" x14ac:dyDescent="0.2">
      <c r="A889" s="154"/>
      <c r="B889" s="154"/>
      <c r="C889" s="154"/>
      <c r="D889" s="149"/>
      <c r="E889" s="149"/>
      <c r="F889" s="150"/>
      <c r="H889" s="106"/>
      <c r="I889" s="110" t="str">
        <f t="shared" si="37"/>
        <v/>
      </c>
      <c r="J889" s="122" t="s">
        <v>5045</v>
      </c>
      <c r="K889" s="110" t="s">
        <v>5046</v>
      </c>
      <c r="L889" s="110" t="s">
        <v>275</v>
      </c>
      <c r="M889" s="134" t="str">
        <f t="shared" si="38"/>
        <v/>
      </c>
      <c r="N889" s="110"/>
      <c r="O889" s="110"/>
      <c r="P889" s="239"/>
    </row>
    <row r="890" spans="1:16" x14ac:dyDescent="0.2">
      <c r="A890" s="154"/>
      <c r="B890" s="154"/>
      <c r="C890" s="154"/>
      <c r="D890" s="149"/>
      <c r="E890" s="149"/>
      <c r="F890" s="150"/>
      <c r="H890" s="106"/>
      <c r="I890" s="110" t="str">
        <f t="shared" si="37"/>
        <v/>
      </c>
      <c r="J890" s="122" t="s">
        <v>5047</v>
      </c>
      <c r="K890" s="110" t="s">
        <v>5048</v>
      </c>
      <c r="L890" s="110" t="s">
        <v>275</v>
      </c>
      <c r="M890" s="134" t="str">
        <f t="shared" si="38"/>
        <v/>
      </c>
      <c r="N890" s="110"/>
      <c r="O890" s="110"/>
      <c r="P890" s="239"/>
    </row>
    <row r="891" spans="1:16" x14ac:dyDescent="0.2">
      <c r="A891" s="154"/>
      <c r="B891" s="154"/>
      <c r="C891" s="154"/>
      <c r="D891" s="149"/>
      <c r="E891" s="149"/>
      <c r="F891" s="150"/>
      <c r="H891" s="106"/>
      <c r="I891" s="110" t="str">
        <f t="shared" si="37"/>
        <v/>
      </c>
      <c r="J891" s="122" t="s">
        <v>5049</v>
      </c>
      <c r="K891" s="110" t="s">
        <v>5050</v>
      </c>
      <c r="L891" s="110" t="s">
        <v>275</v>
      </c>
      <c r="M891" s="134" t="str">
        <f t="shared" si="38"/>
        <v/>
      </c>
      <c r="N891" s="110"/>
      <c r="O891" s="110"/>
      <c r="P891" s="239"/>
    </row>
    <row r="892" spans="1:16" x14ac:dyDescent="0.2">
      <c r="A892" s="154"/>
      <c r="B892" s="154"/>
      <c r="C892" s="154"/>
      <c r="D892" s="149"/>
      <c r="E892" s="149"/>
      <c r="F892" s="150"/>
      <c r="H892" s="106"/>
      <c r="I892" s="110" t="str">
        <f t="shared" si="37"/>
        <v/>
      </c>
      <c r="J892" s="122" t="s">
        <v>5051</v>
      </c>
      <c r="K892" s="110" t="s">
        <v>5052</v>
      </c>
      <c r="L892" s="110" t="s">
        <v>275</v>
      </c>
      <c r="M892" s="134" t="str">
        <f t="shared" si="38"/>
        <v/>
      </c>
      <c r="N892" s="110"/>
      <c r="O892" s="110"/>
      <c r="P892" s="239"/>
    </row>
    <row r="893" spans="1:16" x14ac:dyDescent="0.2">
      <c r="A893" s="154"/>
      <c r="B893" s="154"/>
      <c r="C893" s="154"/>
      <c r="D893" s="149"/>
      <c r="E893" s="149"/>
      <c r="F893" s="150"/>
      <c r="H893" s="106"/>
      <c r="I893" s="110" t="str">
        <f t="shared" si="37"/>
        <v/>
      </c>
      <c r="J893" s="122" t="s">
        <v>5053</v>
      </c>
      <c r="K893" s="110" t="s">
        <v>5054</v>
      </c>
      <c r="L893" s="110" t="s">
        <v>275</v>
      </c>
      <c r="M893" s="134" t="str">
        <f t="shared" si="38"/>
        <v/>
      </c>
      <c r="N893" s="110"/>
      <c r="O893" s="110"/>
      <c r="P893" s="239"/>
    </row>
    <row r="894" spans="1:16" x14ac:dyDescent="0.2">
      <c r="A894" s="154"/>
      <c r="B894" s="154"/>
      <c r="C894" s="154"/>
      <c r="D894" s="149"/>
      <c r="E894" s="149"/>
      <c r="F894" s="150"/>
      <c r="H894" s="106"/>
      <c r="I894" s="110" t="str">
        <f t="shared" si="37"/>
        <v/>
      </c>
      <c r="J894" s="122" t="s">
        <v>5055</v>
      </c>
      <c r="K894" s="110" t="s">
        <v>5056</v>
      </c>
      <c r="L894" s="110" t="s">
        <v>275</v>
      </c>
      <c r="M894" s="134" t="str">
        <f t="shared" si="38"/>
        <v/>
      </c>
      <c r="N894" s="110"/>
      <c r="O894" s="110"/>
      <c r="P894" s="239"/>
    </row>
    <row r="895" spans="1:16" x14ac:dyDescent="0.2">
      <c r="A895" s="154"/>
      <c r="B895" s="154"/>
      <c r="C895" s="154"/>
      <c r="D895" s="149"/>
      <c r="E895" s="149"/>
      <c r="F895" s="150"/>
      <c r="H895" s="106"/>
      <c r="I895" s="110" t="str">
        <f t="shared" si="37"/>
        <v/>
      </c>
      <c r="J895" s="122" t="s">
        <v>5057</v>
      </c>
      <c r="K895" s="110" t="s">
        <v>5058</v>
      </c>
      <c r="L895" s="110" t="s">
        <v>275</v>
      </c>
      <c r="M895" s="134" t="str">
        <f t="shared" si="38"/>
        <v/>
      </c>
      <c r="N895" s="110"/>
      <c r="O895" s="110"/>
      <c r="P895" s="239"/>
    </row>
    <row r="896" spans="1:16" x14ac:dyDescent="0.2">
      <c r="A896" s="154"/>
      <c r="B896" s="154"/>
      <c r="C896" s="154"/>
      <c r="D896" s="149"/>
      <c r="E896" s="149"/>
      <c r="F896" s="150"/>
      <c r="H896" s="106"/>
      <c r="I896" s="110" t="str">
        <f t="shared" si="37"/>
        <v/>
      </c>
      <c r="J896" s="122" t="s">
        <v>5059</v>
      </c>
      <c r="K896" s="110" t="s">
        <v>5060</v>
      </c>
      <c r="L896" s="110" t="s">
        <v>275</v>
      </c>
      <c r="M896" s="134" t="str">
        <f t="shared" si="38"/>
        <v/>
      </c>
      <c r="N896" s="110"/>
      <c r="O896" s="110"/>
      <c r="P896" s="239"/>
    </row>
    <row r="897" spans="1:16" x14ac:dyDescent="0.2">
      <c r="A897" s="154"/>
      <c r="B897" s="154"/>
      <c r="C897" s="154"/>
      <c r="D897" s="149"/>
      <c r="E897" s="149"/>
      <c r="F897" s="150"/>
      <c r="H897" s="106"/>
      <c r="I897" s="110" t="str">
        <f t="shared" si="37"/>
        <v/>
      </c>
      <c r="J897" s="122" t="s">
        <v>5061</v>
      </c>
      <c r="K897" s="110" t="s">
        <v>5062</v>
      </c>
      <c r="L897" s="110" t="s">
        <v>275</v>
      </c>
      <c r="M897" s="134" t="str">
        <f t="shared" si="38"/>
        <v/>
      </c>
      <c r="N897" s="110"/>
      <c r="O897" s="110"/>
      <c r="P897" s="239"/>
    </row>
    <row r="898" spans="1:16" x14ac:dyDescent="0.2">
      <c r="A898" s="154"/>
      <c r="B898" s="154"/>
      <c r="C898" s="154"/>
      <c r="D898" s="149"/>
      <c r="E898" s="149"/>
      <c r="F898" s="150"/>
      <c r="H898" s="106"/>
      <c r="I898" s="110" t="str">
        <f t="shared" si="37"/>
        <v/>
      </c>
      <c r="J898" s="122" t="s">
        <v>5063</v>
      </c>
      <c r="K898" s="110" t="s">
        <v>5064</v>
      </c>
      <c r="L898" s="110" t="s">
        <v>275</v>
      </c>
      <c r="M898" s="134" t="str">
        <f t="shared" si="38"/>
        <v/>
      </c>
      <c r="N898" s="110"/>
      <c r="O898" s="110"/>
      <c r="P898" s="239"/>
    </row>
    <row r="899" spans="1:16" x14ac:dyDescent="0.2">
      <c r="A899" s="154"/>
      <c r="B899" s="154"/>
      <c r="C899" s="154"/>
      <c r="D899" s="149"/>
      <c r="E899" s="149"/>
      <c r="F899" s="150"/>
      <c r="H899" s="106"/>
      <c r="I899" s="110" t="str">
        <f t="shared" si="37"/>
        <v/>
      </c>
      <c r="J899" s="122" t="s">
        <v>5065</v>
      </c>
      <c r="K899" s="110" t="s">
        <v>5066</v>
      </c>
      <c r="L899" s="110" t="s">
        <v>275</v>
      </c>
      <c r="M899" s="134" t="str">
        <f t="shared" si="38"/>
        <v/>
      </c>
      <c r="N899" s="110"/>
      <c r="O899" s="110"/>
      <c r="P899" s="239"/>
    </row>
    <row r="900" spans="1:16" x14ac:dyDescent="0.2">
      <c r="A900" s="154"/>
      <c r="B900" s="154"/>
      <c r="C900" s="154"/>
      <c r="D900" s="149"/>
      <c r="E900" s="149"/>
      <c r="F900" s="150"/>
      <c r="H900" s="106"/>
      <c r="I900" s="110" t="str">
        <f t="shared" si="37"/>
        <v/>
      </c>
      <c r="J900" s="122" t="s">
        <v>5067</v>
      </c>
      <c r="K900" s="110" t="s">
        <v>5068</v>
      </c>
      <c r="L900" s="110" t="s">
        <v>275</v>
      </c>
      <c r="M900" s="134" t="str">
        <f t="shared" si="38"/>
        <v/>
      </c>
      <c r="N900" s="110"/>
      <c r="O900" s="110"/>
      <c r="P900" s="239"/>
    </row>
    <row r="901" spans="1:16" x14ac:dyDescent="0.2">
      <c r="A901" s="154"/>
      <c r="B901" s="154"/>
      <c r="C901" s="154"/>
      <c r="D901" s="149"/>
      <c r="E901" s="149"/>
      <c r="F901" s="150"/>
      <c r="H901" s="106"/>
      <c r="I901" s="110" t="str">
        <f t="shared" si="37"/>
        <v/>
      </c>
      <c r="J901" s="122" t="s">
        <v>5069</v>
      </c>
      <c r="K901" s="110" t="s">
        <v>5070</v>
      </c>
      <c r="L901" s="110" t="s">
        <v>275</v>
      </c>
      <c r="M901" s="134" t="str">
        <f t="shared" si="38"/>
        <v/>
      </c>
      <c r="N901" s="110"/>
      <c r="O901" s="110"/>
      <c r="P901" s="239"/>
    </row>
    <row r="902" spans="1:16" x14ac:dyDescent="0.2">
      <c r="A902" s="154"/>
      <c r="B902" s="154"/>
      <c r="C902" s="154"/>
      <c r="D902" s="149"/>
      <c r="E902" s="149"/>
      <c r="F902" s="150"/>
      <c r="H902" s="106"/>
      <c r="I902" s="110" t="str">
        <f t="shared" si="37"/>
        <v/>
      </c>
      <c r="J902" s="122" t="s">
        <v>5071</v>
      </c>
      <c r="K902" s="110" t="s">
        <v>5072</v>
      </c>
      <c r="L902" s="110" t="s">
        <v>275</v>
      </c>
      <c r="M902" s="134" t="str">
        <f t="shared" si="38"/>
        <v/>
      </c>
      <c r="N902" s="110"/>
      <c r="O902" s="110"/>
      <c r="P902" s="239"/>
    </row>
    <row r="903" spans="1:16" x14ac:dyDescent="0.2">
      <c r="A903" s="154"/>
      <c r="B903" s="154"/>
      <c r="C903" s="154"/>
      <c r="D903" s="149"/>
      <c r="E903" s="149"/>
      <c r="F903" s="150"/>
      <c r="H903" s="106"/>
      <c r="I903" s="110" t="str">
        <f t="shared" si="37"/>
        <v/>
      </c>
      <c r="J903" s="122" t="s">
        <v>5073</v>
      </c>
      <c r="K903" s="110" t="s">
        <v>5074</v>
      </c>
      <c r="L903" s="110" t="s">
        <v>275</v>
      </c>
      <c r="M903" s="134" t="str">
        <f t="shared" si="38"/>
        <v/>
      </c>
      <c r="N903" s="110"/>
      <c r="O903" s="110"/>
      <c r="P903" s="239"/>
    </row>
    <row r="904" spans="1:16" x14ac:dyDescent="0.2">
      <c r="A904" s="154"/>
      <c r="B904" s="154"/>
      <c r="C904" s="154"/>
      <c r="D904" s="149"/>
      <c r="E904" s="149"/>
      <c r="F904" s="150"/>
      <c r="H904" s="106"/>
      <c r="I904" s="110" t="str">
        <f t="shared" si="37"/>
        <v/>
      </c>
      <c r="J904" s="122" t="s">
        <v>5075</v>
      </c>
      <c r="K904" s="110" t="s">
        <v>5076</v>
      </c>
      <c r="L904" s="110" t="s">
        <v>275</v>
      </c>
      <c r="M904" s="134" t="str">
        <f t="shared" si="38"/>
        <v/>
      </c>
      <c r="N904" s="110"/>
      <c r="O904" s="110"/>
      <c r="P904" s="239"/>
    </row>
    <row r="905" spans="1:16" x14ac:dyDescent="0.2">
      <c r="A905" s="154"/>
      <c r="B905" s="154"/>
      <c r="C905" s="154"/>
      <c r="D905" s="149"/>
      <c r="E905" s="149"/>
      <c r="F905" s="150"/>
      <c r="H905" s="106"/>
      <c r="I905" s="110" t="str">
        <f t="shared" ref="I905:I968" si="39">IFERROR((INDEX(A:E,MATCH($J905,E:E,0),2)),"")</f>
        <v/>
      </c>
      <c r="J905" s="122" t="s">
        <v>5077</v>
      </c>
      <c r="K905" s="110" t="s">
        <v>5078</v>
      </c>
      <c r="L905" s="110" t="s">
        <v>275</v>
      </c>
      <c r="M905" s="134" t="str">
        <f t="shared" si="38"/>
        <v/>
      </c>
      <c r="N905" s="110"/>
      <c r="O905" s="110"/>
      <c r="P905" s="239"/>
    </row>
    <row r="906" spans="1:16" x14ac:dyDescent="0.2">
      <c r="A906" s="154"/>
      <c r="B906" s="154"/>
      <c r="C906" s="154"/>
      <c r="D906" s="149"/>
      <c r="E906" s="149"/>
      <c r="F906" s="150"/>
      <c r="H906" s="106"/>
      <c r="I906" s="110" t="str">
        <f t="shared" si="39"/>
        <v/>
      </c>
      <c r="J906" s="122" t="s">
        <v>5079</v>
      </c>
      <c r="K906" s="110" t="s">
        <v>5080</v>
      </c>
      <c r="L906" s="110" t="s">
        <v>275</v>
      </c>
      <c r="M906" s="134" t="str">
        <f t="shared" ref="M906:M969" si="40">IF(N906="","",HYPERLINK(O906,N906))</f>
        <v/>
      </c>
      <c r="N906" s="110"/>
      <c r="O906" s="110"/>
      <c r="P906" s="239"/>
    </row>
    <row r="907" spans="1:16" x14ac:dyDescent="0.2">
      <c r="A907" s="154"/>
      <c r="B907" s="154"/>
      <c r="C907" s="154"/>
      <c r="D907" s="149"/>
      <c r="E907" s="149"/>
      <c r="F907" s="150"/>
      <c r="H907" s="106"/>
      <c r="I907" s="110" t="str">
        <f t="shared" si="39"/>
        <v/>
      </c>
      <c r="J907" s="122" t="s">
        <v>5081</v>
      </c>
      <c r="K907" s="110" t="s">
        <v>5082</v>
      </c>
      <c r="L907" s="110" t="s">
        <v>275</v>
      </c>
      <c r="M907" s="134" t="str">
        <f t="shared" si="40"/>
        <v/>
      </c>
      <c r="N907" s="110"/>
      <c r="O907" s="110"/>
      <c r="P907" s="239"/>
    </row>
    <row r="908" spans="1:16" x14ac:dyDescent="0.2">
      <c r="A908" s="154"/>
      <c r="B908" s="154"/>
      <c r="C908" s="154"/>
      <c r="D908" s="149"/>
      <c r="E908" s="149"/>
      <c r="F908" s="150"/>
      <c r="H908" s="106"/>
      <c r="I908" s="110" t="str">
        <f t="shared" si="39"/>
        <v/>
      </c>
      <c r="J908" s="122" t="s">
        <v>5083</v>
      </c>
      <c r="K908" s="110" t="s">
        <v>5084</v>
      </c>
      <c r="L908" s="110" t="s">
        <v>275</v>
      </c>
      <c r="M908" s="134" t="str">
        <f t="shared" si="40"/>
        <v/>
      </c>
      <c r="N908" s="110"/>
      <c r="O908" s="110"/>
      <c r="P908" s="239"/>
    </row>
    <row r="909" spans="1:16" x14ac:dyDescent="0.2">
      <c r="A909" s="154"/>
      <c r="B909" s="154"/>
      <c r="C909" s="154"/>
      <c r="D909" s="149"/>
      <c r="E909" s="149"/>
      <c r="F909" s="150"/>
      <c r="H909" s="106"/>
      <c r="I909" s="110" t="str">
        <f t="shared" si="39"/>
        <v/>
      </c>
      <c r="J909" s="122" t="s">
        <v>5085</v>
      </c>
      <c r="K909" s="110" t="s">
        <v>5086</v>
      </c>
      <c r="L909" s="110" t="s">
        <v>275</v>
      </c>
      <c r="M909" s="134" t="str">
        <f t="shared" si="40"/>
        <v/>
      </c>
      <c r="N909" s="110"/>
      <c r="O909" s="110"/>
      <c r="P909" s="239"/>
    </row>
    <row r="910" spans="1:16" x14ac:dyDescent="0.2">
      <c r="A910" s="154"/>
      <c r="B910" s="154"/>
      <c r="C910" s="154"/>
      <c r="D910" s="149"/>
      <c r="E910" s="149"/>
      <c r="F910" s="150"/>
      <c r="H910" s="106"/>
      <c r="I910" s="110" t="str">
        <f t="shared" si="39"/>
        <v/>
      </c>
      <c r="J910" s="122" t="s">
        <v>5087</v>
      </c>
      <c r="K910" s="110" t="s">
        <v>5088</v>
      </c>
      <c r="L910" s="110" t="s">
        <v>275</v>
      </c>
      <c r="M910" s="134" t="str">
        <f t="shared" si="40"/>
        <v/>
      </c>
      <c r="N910" s="110"/>
      <c r="O910" s="110"/>
      <c r="P910" s="239"/>
    </row>
    <row r="911" spans="1:16" x14ac:dyDescent="0.2">
      <c r="A911" s="154"/>
      <c r="B911" s="154"/>
      <c r="C911" s="154"/>
      <c r="D911" s="149"/>
      <c r="E911" s="149"/>
      <c r="F911" s="150"/>
      <c r="H911" s="106"/>
      <c r="I911" s="110" t="str">
        <f t="shared" si="39"/>
        <v/>
      </c>
      <c r="J911" s="122" t="s">
        <v>5089</v>
      </c>
      <c r="K911" s="110" t="s">
        <v>5090</v>
      </c>
      <c r="L911" s="110" t="s">
        <v>275</v>
      </c>
      <c r="M911" s="134" t="str">
        <f t="shared" si="40"/>
        <v/>
      </c>
      <c r="N911" s="110"/>
      <c r="O911" s="110"/>
      <c r="P911" s="239"/>
    </row>
    <row r="912" spans="1:16" x14ac:dyDescent="0.2">
      <c r="A912" s="154"/>
      <c r="B912" s="154"/>
      <c r="C912" s="154"/>
      <c r="D912" s="149"/>
      <c r="E912" s="149"/>
      <c r="F912" s="150"/>
      <c r="H912" s="106"/>
      <c r="I912" s="110" t="str">
        <f t="shared" si="39"/>
        <v/>
      </c>
      <c r="J912" s="122" t="s">
        <v>5091</v>
      </c>
      <c r="K912" s="110" t="s">
        <v>5092</v>
      </c>
      <c r="L912" s="110" t="s">
        <v>275</v>
      </c>
      <c r="M912" s="134" t="str">
        <f t="shared" si="40"/>
        <v/>
      </c>
      <c r="N912" s="110"/>
      <c r="O912" s="110"/>
      <c r="P912" s="239" t="s">
        <v>5093</v>
      </c>
    </row>
    <row r="913" spans="1:16" x14ac:dyDescent="0.2">
      <c r="A913" s="154"/>
      <c r="B913" s="154"/>
      <c r="C913" s="154"/>
      <c r="D913" s="149"/>
      <c r="E913" s="149"/>
      <c r="F913" s="150"/>
      <c r="H913" s="106"/>
      <c r="I913" s="110" t="str">
        <f t="shared" si="39"/>
        <v>IAB</v>
      </c>
      <c r="J913" s="122" t="s">
        <v>5094</v>
      </c>
      <c r="K913" s="110" t="s">
        <v>5095</v>
      </c>
      <c r="L913" s="110" t="s">
        <v>5096</v>
      </c>
      <c r="M913" s="134" t="str">
        <f t="shared" si="40"/>
        <v/>
      </c>
      <c r="N913" s="110"/>
      <c r="O913" s="110"/>
      <c r="P913" s="239"/>
    </row>
    <row r="914" spans="1:16" x14ac:dyDescent="0.2">
      <c r="A914" s="154"/>
      <c r="B914" s="154"/>
      <c r="C914" s="154"/>
      <c r="D914" s="149"/>
      <c r="E914" s="149"/>
      <c r="F914" s="150"/>
      <c r="H914" s="106"/>
      <c r="I914" s="110" t="str">
        <f t="shared" si="39"/>
        <v/>
      </c>
      <c r="J914" s="122" t="s">
        <v>5097</v>
      </c>
      <c r="K914" s="110" t="s">
        <v>5098</v>
      </c>
      <c r="L914" s="110" t="s">
        <v>275</v>
      </c>
      <c r="M914" s="134" t="str">
        <f t="shared" si="40"/>
        <v/>
      </c>
      <c r="N914" s="110"/>
      <c r="O914" s="110"/>
      <c r="P914" s="239" t="s">
        <v>5099</v>
      </c>
    </row>
    <row r="915" spans="1:16" x14ac:dyDescent="0.2">
      <c r="A915" s="154"/>
      <c r="B915" s="154"/>
      <c r="C915" s="154"/>
      <c r="D915" s="149"/>
      <c r="E915" s="149"/>
      <c r="F915" s="150"/>
      <c r="H915" s="106"/>
      <c r="I915" s="110" t="str">
        <f t="shared" si="39"/>
        <v/>
      </c>
      <c r="J915" s="122" t="s">
        <v>5100</v>
      </c>
      <c r="K915" s="110" t="s">
        <v>5101</v>
      </c>
      <c r="L915" s="110" t="s">
        <v>275</v>
      </c>
      <c r="M915" s="134" t="str">
        <f t="shared" si="40"/>
        <v/>
      </c>
      <c r="N915" s="110"/>
      <c r="O915" s="110"/>
      <c r="P915" s="239"/>
    </row>
    <row r="916" spans="1:16" x14ac:dyDescent="0.2">
      <c r="A916" s="154"/>
      <c r="B916" s="154"/>
      <c r="C916" s="154"/>
      <c r="D916" s="149"/>
      <c r="E916" s="149"/>
      <c r="F916" s="150"/>
      <c r="H916" s="106"/>
      <c r="I916" s="110" t="str">
        <f t="shared" si="39"/>
        <v/>
      </c>
      <c r="J916" s="122" t="s">
        <v>5102</v>
      </c>
      <c r="K916" s="110" t="s">
        <v>5103</v>
      </c>
      <c r="L916" s="110" t="s">
        <v>275</v>
      </c>
      <c r="M916" s="134" t="str">
        <f t="shared" si="40"/>
        <v/>
      </c>
      <c r="N916" s="110"/>
      <c r="O916" s="110"/>
      <c r="P916" s="239"/>
    </row>
    <row r="917" spans="1:16" x14ac:dyDescent="0.2">
      <c r="A917" s="154"/>
      <c r="B917" s="154"/>
      <c r="C917" s="154"/>
      <c r="D917" s="149"/>
      <c r="E917" s="149"/>
      <c r="F917" s="150"/>
      <c r="H917" s="106"/>
      <c r="I917" s="110" t="str">
        <f t="shared" si="39"/>
        <v/>
      </c>
      <c r="J917" s="122" t="s">
        <v>5104</v>
      </c>
      <c r="K917" s="110" t="s">
        <v>5105</v>
      </c>
      <c r="L917" s="110" t="s">
        <v>275</v>
      </c>
      <c r="M917" s="134" t="str">
        <f t="shared" si="40"/>
        <v/>
      </c>
      <c r="N917" s="110"/>
      <c r="O917" s="110"/>
      <c r="P917" s="239"/>
    </row>
    <row r="918" spans="1:16" x14ac:dyDescent="0.2">
      <c r="A918" s="154"/>
      <c r="B918" s="154"/>
      <c r="C918" s="154"/>
      <c r="D918" s="149"/>
      <c r="E918" s="149"/>
      <c r="F918" s="150"/>
      <c r="H918" s="106"/>
      <c r="I918" s="110" t="str">
        <f t="shared" si="39"/>
        <v/>
      </c>
      <c r="J918" s="122" t="s">
        <v>5106</v>
      </c>
      <c r="K918" s="110" t="s">
        <v>5107</v>
      </c>
      <c r="L918" s="110" t="s">
        <v>275</v>
      </c>
      <c r="M918" s="134" t="str">
        <f t="shared" si="40"/>
        <v/>
      </c>
      <c r="N918" s="110"/>
      <c r="O918" s="110"/>
      <c r="P918" s="239"/>
    </row>
    <row r="919" spans="1:16" x14ac:dyDescent="0.2">
      <c r="A919" s="154"/>
      <c r="B919" s="154"/>
      <c r="C919" s="154"/>
      <c r="D919" s="149"/>
      <c r="E919" s="149"/>
      <c r="F919" s="150"/>
      <c r="H919" s="106"/>
      <c r="I919" s="110" t="str">
        <f t="shared" si="39"/>
        <v/>
      </c>
      <c r="J919" s="122" t="s">
        <v>5108</v>
      </c>
      <c r="K919" s="110" t="s">
        <v>5109</v>
      </c>
      <c r="L919" s="110" t="s">
        <v>275</v>
      </c>
      <c r="M919" s="134" t="str">
        <f t="shared" si="40"/>
        <v/>
      </c>
      <c r="N919" s="110"/>
      <c r="O919" s="110"/>
      <c r="P919" s="239"/>
    </row>
    <row r="920" spans="1:16" x14ac:dyDescent="0.2">
      <c r="A920" s="154"/>
      <c r="B920" s="154"/>
      <c r="C920" s="154"/>
      <c r="D920" s="149"/>
      <c r="E920" s="149"/>
      <c r="F920" s="150"/>
      <c r="H920" s="106"/>
      <c r="I920" s="110" t="str">
        <f t="shared" si="39"/>
        <v/>
      </c>
      <c r="J920" s="122" t="s">
        <v>5110</v>
      </c>
      <c r="K920" s="110" t="s">
        <v>5111</v>
      </c>
      <c r="L920" s="110" t="s">
        <v>275</v>
      </c>
      <c r="M920" s="134" t="str">
        <f t="shared" si="40"/>
        <v/>
      </c>
      <c r="N920" s="110"/>
      <c r="O920" s="110"/>
      <c r="P920" s="239"/>
    </row>
    <row r="921" spans="1:16" x14ac:dyDescent="0.2">
      <c r="A921" s="154"/>
      <c r="B921" s="154"/>
      <c r="C921" s="154"/>
      <c r="D921" s="149"/>
      <c r="E921" s="149"/>
      <c r="F921" s="150"/>
      <c r="H921" s="106"/>
      <c r="I921" s="110" t="str">
        <f t="shared" si="39"/>
        <v/>
      </c>
      <c r="J921" s="122" t="s">
        <v>5112</v>
      </c>
      <c r="K921" s="110" t="s">
        <v>5113</v>
      </c>
      <c r="L921" s="110" t="s">
        <v>275</v>
      </c>
      <c r="M921" s="134" t="str">
        <f t="shared" si="40"/>
        <v/>
      </c>
      <c r="N921" s="110"/>
      <c r="O921" s="110"/>
      <c r="P921" s="239"/>
    </row>
    <row r="922" spans="1:16" x14ac:dyDescent="0.2">
      <c r="A922" s="154"/>
      <c r="B922" s="154"/>
      <c r="C922" s="154"/>
      <c r="D922" s="149"/>
      <c r="E922" s="149"/>
      <c r="F922" s="150"/>
      <c r="H922" s="106"/>
      <c r="I922" s="110" t="str">
        <f t="shared" si="39"/>
        <v/>
      </c>
      <c r="J922" s="122" t="s">
        <v>5114</v>
      </c>
      <c r="K922" s="110" t="s">
        <v>5115</v>
      </c>
      <c r="L922" s="110" t="s">
        <v>275</v>
      </c>
      <c r="M922" s="134" t="str">
        <f t="shared" si="40"/>
        <v/>
      </c>
      <c r="N922" s="110"/>
      <c r="O922" s="110"/>
      <c r="P922" s="239"/>
    </row>
    <row r="923" spans="1:16" x14ac:dyDescent="0.2">
      <c r="A923" s="154"/>
      <c r="B923" s="154"/>
      <c r="C923" s="154"/>
      <c r="D923" s="149"/>
      <c r="E923" s="149"/>
      <c r="F923" s="150"/>
      <c r="H923" s="106"/>
      <c r="I923" s="110" t="str">
        <f t="shared" si="39"/>
        <v/>
      </c>
      <c r="J923" s="122" t="s">
        <v>5116</v>
      </c>
      <c r="K923" s="110" t="s">
        <v>5117</v>
      </c>
      <c r="L923" s="110" t="s">
        <v>275</v>
      </c>
      <c r="M923" s="134" t="str">
        <f t="shared" si="40"/>
        <v/>
      </c>
      <c r="N923" s="110"/>
      <c r="O923" s="110"/>
      <c r="P923" s="239"/>
    </row>
    <row r="924" spans="1:16" x14ac:dyDescent="0.2">
      <c r="A924" s="154"/>
      <c r="B924" s="154"/>
      <c r="C924" s="154"/>
      <c r="D924" s="149"/>
      <c r="E924" s="149"/>
      <c r="F924" s="150"/>
      <c r="H924" s="106"/>
      <c r="I924" s="110" t="str">
        <f t="shared" si="39"/>
        <v/>
      </c>
      <c r="J924" s="122" t="s">
        <v>5118</v>
      </c>
      <c r="K924" s="110" t="s">
        <v>5119</v>
      </c>
      <c r="L924" s="110" t="s">
        <v>275</v>
      </c>
      <c r="M924" s="134" t="str">
        <f t="shared" si="40"/>
        <v/>
      </c>
      <c r="N924" s="110"/>
      <c r="O924" s="110"/>
      <c r="P924" s="239"/>
    </row>
    <row r="925" spans="1:16" x14ac:dyDescent="0.2">
      <c r="A925" s="154"/>
      <c r="B925" s="154"/>
      <c r="C925" s="154"/>
      <c r="D925" s="149"/>
      <c r="E925" s="149"/>
      <c r="F925" s="150"/>
      <c r="H925" s="106"/>
      <c r="I925" s="110" t="str">
        <f t="shared" si="39"/>
        <v/>
      </c>
      <c r="J925" s="122" t="s">
        <v>5120</v>
      </c>
      <c r="K925" s="110" t="s">
        <v>5121</v>
      </c>
      <c r="L925" s="110" t="s">
        <v>275</v>
      </c>
      <c r="M925" s="134" t="str">
        <f t="shared" si="40"/>
        <v/>
      </c>
      <c r="N925" s="110"/>
      <c r="O925" s="110"/>
      <c r="P925" s="239"/>
    </row>
    <row r="926" spans="1:16" x14ac:dyDescent="0.2">
      <c r="A926" s="154"/>
      <c r="B926" s="154"/>
      <c r="C926" s="154"/>
      <c r="D926" s="149"/>
      <c r="E926" s="149"/>
      <c r="F926" s="150"/>
      <c r="H926" s="106"/>
      <c r="I926" s="110" t="str">
        <f t="shared" si="39"/>
        <v/>
      </c>
      <c r="J926" s="122" t="s">
        <v>5122</v>
      </c>
      <c r="K926" s="110" t="s">
        <v>5123</v>
      </c>
      <c r="L926" s="110" t="s">
        <v>275</v>
      </c>
      <c r="M926" s="134" t="str">
        <f t="shared" si="40"/>
        <v/>
      </c>
      <c r="N926" s="110"/>
      <c r="O926" s="110"/>
      <c r="P926" s="239"/>
    </row>
    <row r="927" spans="1:16" x14ac:dyDescent="0.2">
      <c r="A927" s="154"/>
      <c r="B927" s="154"/>
      <c r="C927" s="154"/>
      <c r="D927" s="149"/>
      <c r="E927" s="149"/>
      <c r="F927" s="150"/>
      <c r="H927" s="106"/>
      <c r="I927" s="110" t="str">
        <f t="shared" si="39"/>
        <v/>
      </c>
      <c r="J927" s="122" t="s">
        <v>5124</v>
      </c>
      <c r="K927" s="110" t="s">
        <v>5125</v>
      </c>
      <c r="L927" s="110" t="s">
        <v>275</v>
      </c>
      <c r="M927" s="134" t="str">
        <f t="shared" si="40"/>
        <v/>
      </c>
      <c r="N927" s="110"/>
      <c r="O927" s="110"/>
      <c r="P927" s="239"/>
    </row>
    <row r="928" spans="1:16" x14ac:dyDescent="0.2">
      <c r="A928" s="154"/>
      <c r="B928" s="154"/>
      <c r="C928" s="154"/>
      <c r="D928" s="149"/>
      <c r="E928" s="149"/>
      <c r="F928" s="150"/>
      <c r="H928" s="106"/>
      <c r="I928" s="110" t="str">
        <f t="shared" si="39"/>
        <v/>
      </c>
      <c r="J928" s="122" t="s">
        <v>5126</v>
      </c>
      <c r="K928" s="110" t="s">
        <v>5127</v>
      </c>
      <c r="L928" s="110" t="s">
        <v>275</v>
      </c>
      <c r="M928" s="134" t="str">
        <f t="shared" si="40"/>
        <v/>
      </c>
      <c r="N928" s="110"/>
      <c r="O928" s="110"/>
      <c r="P928" s="239"/>
    </row>
    <row r="929" spans="1:16" x14ac:dyDescent="0.2">
      <c r="A929" s="154"/>
      <c r="B929" s="154"/>
      <c r="C929" s="154"/>
      <c r="D929" s="149"/>
      <c r="E929" s="149"/>
      <c r="F929" s="150"/>
      <c r="H929" s="106"/>
      <c r="I929" s="110" t="str">
        <f t="shared" si="39"/>
        <v/>
      </c>
      <c r="J929" s="122" t="s">
        <v>5128</v>
      </c>
      <c r="K929" s="110" t="s">
        <v>5129</v>
      </c>
      <c r="L929" s="110" t="s">
        <v>275</v>
      </c>
      <c r="M929" s="134" t="str">
        <f t="shared" si="40"/>
        <v/>
      </c>
      <c r="N929" s="110"/>
      <c r="O929" s="110"/>
      <c r="P929" s="239"/>
    </row>
    <row r="930" spans="1:16" x14ac:dyDescent="0.2">
      <c r="A930" s="154"/>
      <c r="B930" s="154"/>
      <c r="C930" s="154"/>
      <c r="D930" s="149"/>
      <c r="E930" s="149"/>
      <c r="F930" s="150"/>
      <c r="H930" s="106"/>
      <c r="I930" s="110" t="str">
        <f t="shared" si="39"/>
        <v/>
      </c>
      <c r="J930" s="122" t="s">
        <v>5130</v>
      </c>
      <c r="K930" s="110" t="s">
        <v>5131</v>
      </c>
      <c r="L930" s="110" t="s">
        <v>275</v>
      </c>
      <c r="M930" s="134" t="str">
        <f t="shared" si="40"/>
        <v/>
      </c>
      <c r="N930" s="110"/>
      <c r="O930" s="110"/>
      <c r="P930" s="239"/>
    </row>
    <row r="931" spans="1:16" x14ac:dyDescent="0.2">
      <c r="A931" s="154"/>
      <c r="B931" s="154"/>
      <c r="C931" s="154"/>
      <c r="D931" s="149"/>
      <c r="E931" s="149"/>
      <c r="F931" s="150"/>
      <c r="H931" s="106"/>
      <c r="I931" s="110" t="str">
        <f t="shared" si="39"/>
        <v/>
      </c>
      <c r="J931" s="122" t="s">
        <v>5132</v>
      </c>
      <c r="K931" s="110" t="s">
        <v>5133</v>
      </c>
      <c r="L931" s="110" t="s">
        <v>275</v>
      </c>
      <c r="M931" s="134" t="str">
        <f t="shared" si="40"/>
        <v/>
      </c>
      <c r="N931" s="110"/>
      <c r="O931" s="110"/>
      <c r="P931" s="239"/>
    </row>
    <row r="932" spans="1:16" x14ac:dyDescent="0.2">
      <c r="A932" s="154"/>
      <c r="B932" s="154"/>
      <c r="C932" s="154"/>
      <c r="D932" s="149"/>
      <c r="E932" s="149"/>
      <c r="F932" s="150"/>
      <c r="H932" s="106"/>
      <c r="I932" s="110" t="str">
        <f t="shared" si="39"/>
        <v/>
      </c>
      <c r="J932" s="122" t="s">
        <v>5134</v>
      </c>
      <c r="K932" s="110" t="s">
        <v>5135</v>
      </c>
      <c r="L932" s="110" t="s">
        <v>275</v>
      </c>
      <c r="M932" s="134" t="str">
        <f t="shared" si="40"/>
        <v/>
      </c>
      <c r="N932" s="110"/>
      <c r="O932" s="110"/>
      <c r="P932" s="239"/>
    </row>
    <row r="933" spans="1:16" x14ac:dyDescent="0.2">
      <c r="A933" s="154"/>
      <c r="B933" s="154"/>
      <c r="C933" s="154"/>
      <c r="D933" s="149"/>
      <c r="E933" s="149"/>
      <c r="F933" s="150"/>
      <c r="H933" s="106"/>
      <c r="I933" s="110" t="str">
        <f t="shared" si="39"/>
        <v/>
      </c>
      <c r="J933" s="122" t="s">
        <v>5136</v>
      </c>
      <c r="K933" s="110" t="s">
        <v>5137</v>
      </c>
      <c r="L933" s="110" t="s">
        <v>275</v>
      </c>
      <c r="M933" s="134" t="str">
        <f t="shared" si="40"/>
        <v/>
      </c>
      <c r="N933" s="110"/>
      <c r="O933" s="110"/>
      <c r="P933" s="239"/>
    </row>
    <row r="934" spans="1:16" x14ac:dyDescent="0.2">
      <c r="A934" s="154"/>
      <c r="B934" s="154"/>
      <c r="C934" s="154"/>
      <c r="D934" s="149"/>
      <c r="E934" s="149"/>
      <c r="F934" s="150"/>
      <c r="H934" s="106"/>
      <c r="I934" s="110" t="str">
        <f t="shared" si="39"/>
        <v/>
      </c>
      <c r="J934" s="122" t="s">
        <v>5138</v>
      </c>
      <c r="K934" s="110" t="s">
        <v>5139</v>
      </c>
      <c r="L934" s="110" t="s">
        <v>275</v>
      </c>
      <c r="M934" s="134" t="str">
        <f t="shared" si="40"/>
        <v/>
      </c>
      <c r="N934" s="110"/>
      <c r="O934" s="110"/>
      <c r="P934" s="239"/>
    </row>
    <row r="935" spans="1:16" x14ac:dyDescent="0.2">
      <c r="A935" s="154"/>
      <c r="B935" s="154"/>
      <c r="C935" s="154"/>
      <c r="D935" s="149"/>
      <c r="E935" s="149"/>
      <c r="F935" s="150"/>
      <c r="H935" s="106"/>
      <c r="I935" s="110" t="str">
        <f t="shared" si="39"/>
        <v/>
      </c>
      <c r="J935" s="122" t="s">
        <v>5140</v>
      </c>
      <c r="K935" s="110" t="s">
        <v>5141</v>
      </c>
      <c r="L935" s="110" t="s">
        <v>275</v>
      </c>
      <c r="M935" s="134" t="str">
        <f t="shared" si="40"/>
        <v/>
      </c>
      <c r="N935" s="110"/>
      <c r="O935" s="110"/>
      <c r="P935" s="239"/>
    </row>
    <row r="936" spans="1:16" x14ac:dyDescent="0.2">
      <c r="A936" s="154"/>
      <c r="B936" s="154"/>
      <c r="C936" s="154"/>
      <c r="D936" s="149"/>
      <c r="E936" s="149"/>
      <c r="F936" s="150"/>
      <c r="H936" s="106"/>
      <c r="I936" s="110" t="str">
        <f t="shared" si="39"/>
        <v/>
      </c>
      <c r="J936" s="122" t="s">
        <v>5142</v>
      </c>
      <c r="K936" s="110" t="s">
        <v>5143</v>
      </c>
      <c r="L936" s="110" t="s">
        <v>275</v>
      </c>
      <c r="M936" s="134" t="str">
        <f t="shared" si="40"/>
        <v/>
      </c>
      <c r="N936" s="110"/>
      <c r="O936" s="110"/>
      <c r="P936" s="239"/>
    </row>
    <row r="937" spans="1:16" x14ac:dyDescent="0.2">
      <c r="A937" s="154"/>
      <c r="B937" s="154"/>
      <c r="C937" s="154"/>
      <c r="D937" s="149"/>
      <c r="E937" s="149"/>
      <c r="F937" s="150"/>
      <c r="H937" s="106"/>
      <c r="I937" s="110" t="str">
        <f t="shared" si="39"/>
        <v/>
      </c>
      <c r="J937" s="122" t="s">
        <v>5144</v>
      </c>
      <c r="K937" s="110" t="s">
        <v>5145</v>
      </c>
      <c r="L937" s="110" t="s">
        <v>275</v>
      </c>
      <c r="M937" s="134" t="str">
        <f t="shared" si="40"/>
        <v/>
      </c>
      <c r="N937" s="110"/>
      <c r="O937" s="110"/>
      <c r="P937" s="239"/>
    </row>
    <row r="938" spans="1:16" x14ac:dyDescent="0.2">
      <c r="A938" s="154"/>
      <c r="B938" s="154"/>
      <c r="C938" s="154"/>
      <c r="D938" s="149"/>
      <c r="E938" s="149"/>
      <c r="F938" s="150"/>
      <c r="H938" s="106"/>
      <c r="I938" s="110" t="str">
        <f t="shared" si="39"/>
        <v/>
      </c>
      <c r="J938" s="122" t="s">
        <v>5146</v>
      </c>
      <c r="K938" s="110" t="s">
        <v>5147</v>
      </c>
      <c r="L938" s="110" t="s">
        <v>275</v>
      </c>
      <c r="M938" s="134" t="str">
        <f t="shared" si="40"/>
        <v/>
      </c>
      <c r="N938" s="110"/>
      <c r="O938" s="110"/>
      <c r="P938" s="239" t="s">
        <v>5148</v>
      </c>
    </row>
    <row r="939" spans="1:16" x14ac:dyDescent="0.2">
      <c r="A939" s="154"/>
      <c r="B939" s="154"/>
      <c r="C939" s="154"/>
      <c r="D939" s="149"/>
      <c r="E939" s="149"/>
      <c r="F939" s="150"/>
      <c r="H939" s="106"/>
      <c r="I939" s="110" t="str">
        <f t="shared" si="39"/>
        <v/>
      </c>
      <c r="J939" s="122" t="s">
        <v>5149</v>
      </c>
      <c r="K939" s="110" t="s">
        <v>5150</v>
      </c>
      <c r="L939" s="110" t="s">
        <v>275</v>
      </c>
      <c r="M939" s="134" t="str">
        <f t="shared" si="40"/>
        <v/>
      </c>
      <c r="N939" s="110"/>
      <c r="O939" s="110"/>
      <c r="P939" s="239" t="s">
        <v>5151</v>
      </c>
    </row>
    <row r="940" spans="1:16" x14ac:dyDescent="0.2">
      <c r="A940" s="154"/>
      <c r="B940" s="154"/>
      <c r="C940" s="154"/>
      <c r="D940" s="149"/>
      <c r="E940" s="149"/>
      <c r="F940" s="150"/>
      <c r="H940" s="106"/>
      <c r="I940" s="110" t="str">
        <f t="shared" si="39"/>
        <v/>
      </c>
      <c r="J940" s="122" t="s">
        <v>5152</v>
      </c>
      <c r="K940" s="110" t="s">
        <v>5153</v>
      </c>
      <c r="L940" s="110" t="s">
        <v>275</v>
      </c>
      <c r="M940" s="134" t="str">
        <f t="shared" si="40"/>
        <v/>
      </c>
      <c r="N940" s="110"/>
      <c r="O940" s="110"/>
      <c r="P940" s="239"/>
    </row>
    <row r="941" spans="1:16" x14ac:dyDescent="0.2">
      <c r="A941" s="154"/>
      <c r="B941" s="154"/>
      <c r="C941" s="154"/>
      <c r="D941" s="149"/>
      <c r="E941" s="149"/>
      <c r="F941" s="150"/>
      <c r="H941" s="106"/>
      <c r="I941" s="110" t="str">
        <f t="shared" si="39"/>
        <v>MCB</v>
      </c>
      <c r="J941" s="122" t="s">
        <v>5154</v>
      </c>
      <c r="K941" s="110" t="s">
        <v>5155</v>
      </c>
      <c r="L941" s="110" t="s">
        <v>5156</v>
      </c>
      <c r="M941" s="134" t="str">
        <f t="shared" si="40"/>
        <v/>
      </c>
      <c r="N941" s="110"/>
      <c r="O941" s="110"/>
      <c r="P941" s="239"/>
    </row>
    <row r="942" spans="1:16" x14ac:dyDescent="0.2">
      <c r="A942" s="154"/>
      <c r="B942" s="154"/>
      <c r="C942" s="154"/>
      <c r="D942" s="149"/>
      <c r="E942" s="149"/>
      <c r="F942" s="150"/>
      <c r="H942" s="106"/>
      <c r="I942" s="110" t="str">
        <f t="shared" si="39"/>
        <v/>
      </c>
      <c r="J942" s="122" t="s">
        <v>5157</v>
      </c>
      <c r="K942" s="110" t="s">
        <v>5158</v>
      </c>
      <c r="L942" s="110" t="s">
        <v>275</v>
      </c>
      <c r="M942" s="134" t="str">
        <f t="shared" si="40"/>
        <v/>
      </c>
      <c r="N942" s="110"/>
      <c r="O942" s="110"/>
      <c r="P942" s="239"/>
    </row>
    <row r="943" spans="1:16" x14ac:dyDescent="0.2">
      <c r="A943" s="154"/>
      <c r="B943" s="154"/>
      <c r="C943" s="154"/>
      <c r="D943" s="149"/>
      <c r="E943" s="149"/>
      <c r="F943" s="150"/>
      <c r="H943" s="106"/>
      <c r="I943" s="110" t="str">
        <f t="shared" si="39"/>
        <v/>
      </c>
      <c r="J943" s="122" t="s">
        <v>5159</v>
      </c>
      <c r="K943" s="110" t="s">
        <v>5160</v>
      </c>
      <c r="L943" s="110" t="s">
        <v>275</v>
      </c>
      <c r="M943" s="134" t="str">
        <f t="shared" si="40"/>
        <v/>
      </c>
      <c r="N943" s="110"/>
      <c r="O943" s="110"/>
      <c r="P943" s="239"/>
    </row>
    <row r="944" spans="1:16" x14ac:dyDescent="0.2">
      <c r="A944" s="154"/>
      <c r="B944" s="154"/>
      <c r="C944" s="154"/>
      <c r="D944" s="149"/>
      <c r="E944" s="149"/>
      <c r="F944" s="150"/>
      <c r="H944" s="106"/>
      <c r="I944" s="110" t="str">
        <f t="shared" si="39"/>
        <v/>
      </c>
      <c r="J944" s="122" t="s">
        <v>5161</v>
      </c>
      <c r="K944" s="110" t="s">
        <v>5162</v>
      </c>
      <c r="L944" s="110" t="s">
        <v>275</v>
      </c>
      <c r="M944" s="134" t="str">
        <f t="shared" si="40"/>
        <v/>
      </c>
      <c r="N944" s="110"/>
      <c r="O944" s="110"/>
      <c r="P944" s="239"/>
    </row>
    <row r="945" spans="1:16" x14ac:dyDescent="0.2">
      <c r="A945" s="154"/>
      <c r="B945" s="154"/>
      <c r="C945" s="154"/>
      <c r="D945" s="149"/>
      <c r="E945" s="149"/>
      <c r="F945" s="150"/>
      <c r="H945" s="106"/>
      <c r="I945" s="110" t="str">
        <f t="shared" si="39"/>
        <v/>
      </c>
      <c r="J945" s="122" t="s">
        <v>5163</v>
      </c>
      <c r="K945" s="110" t="s">
        <v>5164</v>
      </c>
      <c r="L945" s="110" t="s">
        <v>275</v>
      </c>
      <c r="M945" s="134" t="str">
        <f t="shared" si="40"/>
        <v/>
      </c>
      <c r="N945" s="110"/>
      <c r="O945" s="110"/>
      <c r="P945" s="239"/>
    </row>
    <row r="946" spans="1:16" x14ac:dyDescent="0.2">
      <c r="A946" s="154"/>
      <c r="B946" s="154"/>
      <c r="C946" s="154"/>
      <c r="D946" s="149"/>
      <c r="E946" s="149"/>
      <c r="F946" s="150"/>
      <c r="H946" s="106"/>
      <c r="I946" s="110" t="str">
        <f t="shared" si="39"/>
        <v/>
      </c>
      <c r="J946" s="122" t="s">
        <v>5165</v>
      </c>
      <c r="K946" s="110" t="s">
        <v>5166</v>
      </c>
      <c r="L946" s="110" t="s">
        <v>275</v>
      </c>
      <c r="M946" s="134" t="str">
        <f t="shared" si="40"/>
        <v/>
      </c>
      <c r="N946" s="110"/>
      <c r="O946" s="110"/>
      <c r="P946" s="239"/>
    </row>
    <row r="947" spans="1:16" x14ac:dyDescent="0.2">
      <c r="A947" s="154"/>
      <c r="B947" s="154"/>
      <c r="C947" s="154"/>
      <c r="D947" s="149"/>
      <c r="E947" s="149"/>
      <c r="F947" s="150"/>
      <c r="H947" s="106"/>
      <c r="I947" s="110" t="str">
        <f t="shared" si="39"/>
        <v/>
      </c>
      <c r="J947" s="122" t="s">
        <v>5167</v>
      </c>
      <c r="K947" s="110" t="s">
        <v>5168</v>
      </c>
      <c r="L947" s="110" t="s">
        <v>275</v>
      </c>
      <c r="M947" s="134" t="str">
        <f t="shared" si="40"/>
        <v/>
      </c>
      <c r="N947" s="110"/>
      <c r="O947" s="110"/>
      <c r="P947" s="239"/>
    </row>
    <row r="948" spans="1:16" x14ac:dyDescent="0.2">
      <c r="A948" s="154"/>
      <c r="B948" s="154"/>
      <c r="C948" s="154"/>
      <c r="D948" s="149"/>
      <c r="E948" s="149"/>
      <c r="F948" s="150"/>
      <c r="H948" s="106"/>
      <c r="I948" s="110" t="str">
        <f t="shared" si="39"/>
        <v/>
      </c>
      <c r="J948" s="122" t="s">
        <v>5169</v>
      </c>
      <c r="K948" s="110" t="s">
        <v>5170</v>
      </c>
      <c r="L948" s="110" t="s">
        <v>275</v>
      </c>
      <c r="M948" s="134" t="str">
        <f t="shared" si="40"/>
        <v/>
      </c>
      <c r="N948" s="110"/>
      <c r="O948" s="110"/>
      <c r="P948" s="239"/>
    </row>
    <row r="949" spans="1:16" x14ac:dyDescent="0.2">
      <c r="A949" s="154"/>
      <c r="B949" s="154"/>
      <c r="C949" s="154"/>
      <c r="D949" s="149"/>
      <c r="E949" s="149"/>
      <c r="F949" s="150"/>
      <c r="H949" s="106"/>
      <c r="I949" s="110" t="str">
        <f t="shared" si="39"/>
        <v/>
      </c>
      <c r="J949" s="122" t="s">
        <v>5171</v>
      </c>
      <c r="K949" s="110" t="s">
        <v>5172</v>
      </c>
      <c r="L949" s="110" t="s">
        <v>275</v>
      </c>
      <c r="M949" s="134" t="str">
        <f t="shared" si="40"/>
        <v/>
      </c>
      <c r="N949" s="110"/>
      <c r="O949" s="110"/>
      <c r="P949" s="239"/>
    </row>
    <row r="950" spans="1:16" x14ac:dyDescent="0.2">
      <c r="A950" s="154"/>
      <c r="B950" s="154"/>
      <c r="C950" s="154"/>
      <c r="D950" s="149"/>
      <c r="E950" s="149"/>
      <c r="F950" s="150"/>
      <c r="H950" s="106"/>
      <c r="I950" s="110" t="str">
        <f t="shared" si="39"/>
        <v/>
      </c>
      <c r="J950" s="122" t="s">
        <v>5173</v>
      </c>
      <c r="K950" s="110" t="s">
        <v>5174</v>
      </c>
      <c r="L950" s="110" t="s">
        <v>275</v>
      </c>
      <c r="M950" s="134" t="str">
        <f t="shared" si="40"/>
        <v/>
      </c>
      <c r="N950" s="110"/>
      <c r="O950" s="110"/>
      <c r="P950" s="239"/>
    </row>
    <row r="951" spans="1:16" x14ac:dyDescent="0.2">
      <c r="A951" s="154"/>
      <c r="B951" s="154"/>
      <c r="C951" s="154"/>
      <c r="D951" s="149"/>
      <c r="E951" s="149"/>
      <c r="F951" s="150"/>
      <c r="H951" s="106"/>
      <c r="I951" s="110" t="str">
        <f t="shared" si="39"/>
        <v/>
      </c>
      <c r="J951" s="122" t="s">
        <v>5175</v>
      </c>
      <c r="K951" s="110" t="s">
        <v>5176</v>
      </c>
      <c r="L951" s="110" t="s">
        <v>275</v>
      </c>
      <c r="M951" s="134" t="str">
        <f t="shared" si="40"/>
        <v/>
      </c>
      <c r="N951" s="110"/>
      <c r="O951" s="110"/>
      <c r="P951" s="239"/>
    </row>
    <row r="952" spans="1:16" x14ac:dyDescent="0.2">
      <c r="A952" s="154"/>
      <c r="B952" s="154"/>
      <c r="C952" s="154"/>
      <c r="D952" s="149"/>
      <c r="E952" s="149"/>
      <c r="F952" s="150"/>
      <c r="H952" s="106"/>
      <c r="I952" s="110" t="str">
        <f t="shared" si="39"/>
        <v/>
      </c>
      <c r="J952" s="122" t="s">
        <v>5177</v>
      </c>
      <c r="K952" s="110" t="s">
        <v>5178</v>
      </c>
      <c r="L952" s="110" t="s">
        <v>275</v>
      </c>
      <c r="M952" s="134" t="str">
        <f t="shared" si="40"/>
        <v/>
      </c>
      <c r="N952" s="110"/>
      <c r="O952" s="110"/>
      <c r="P952" s="239"/>
    </row>
    <row r="953" spans="1:16" x14ac:dyDescent="0.2">
      <c r="A953" s="154"/>
      <c r="B953" s="154"/>
      <c r="C953" s="154"/>
      <c r="D953" s="149"/>
      <c r="E953" s="149"/>
      <c r="F953" s="150"/>
      <c r="H953" s="106"/>
      <c r="I953" s="110" t="str">
        <f t="shared" si="39"/>
        <v/>
      </c>
      <c r="J953" s="122" t="s">
        <v>5179</v>
      </c>
      <c r="K953" s="110" t="s">
        <v>5180</v>
      </c>
      <c r="L953" s="110" t="s">
        <v>275</v>
      </c>
      <c r="M953" s="134" t="str">
        <f t="shared" si="40"/>
        <v/>
      </c>
      <c r="N953" s="110"/>
      <c r="O953" s="110"/>
      <c r="P953" s="239"/>
    </row>
    <row r="954" spans="1:16" x14ac:dyDescent="0.2">
      <c r="A954" s="154"/>
      <c r="B954" s="154"/>
      <c r="C954" s="154"/>
      <c r="D954" s="149"/>
      <c r="E954" s="149"/>
      <c r="F954" s="150"/>
      <c r="H954" s="106"/>
      <c r="I954" s="110" t="str">
        <f t="shared" si="39"/>
        <v/>
      </c>
      <c r="J954" s="122" t="s">
        <v>5181</v>
      </c>
      <c r="K954" s="110" t="s">
        <v>5182</v>
      </c>
      <c r="L954" s="110" t="s">
        <v>275</v>
      </c>
      <c r="M954" s="134" t="str">
        <f t="shared" si="40"/>
        <v/>
      </c>
      <c r="N954" s="110"/>
      <c r="O954" s="110"/>
      <c r="P954" s="239"/>
    </row>
    <row r="955" spans="1:16" x14ac:dyDescent="0.2">
      <c r="A955" s="154"/>
      <c r="B955" s="154"/>
      <c r="C955" s="154"/>
      <c r="D955" s="149"/>
      <c r="E955" s="149"/>
      <c r="F955" s="150"/>
      <c r="H955" s="106"/>
      <c r="I955" s="110" t="str">
        <f t="shared" si="39"/>
        <v/>
      </c>
      <c r="J955" s="122" t="s">
        <v>5183</v>
      </c>
      <c r="K955" s="110" t="s">
        <v>5184</v>
      </c>
      <c r="L955" s="110" t="s">
        <v>275</v>
      </c>
      <c r="M955" s="134" t="str">
        <f t="shared" si="40"/>
        <v/>
      </c>
      <c r="N955" s="110"/>
      <c r="O955" s="110"/>
      <c r="P955" s="239"/>
    </row>
    <row r="956" spans="1:16" x14ac:dyDescent="0.2">
      <c r="A956" s="154"/>
      <c r="B956" s="154"/>
      <c r="C956" s="154"/>
      <c r="D956" s="149"/>
      <c r="E956" s="149"/>
      <c r="F956" s="150"/>
      <c r="H956" s="106"/>
      <c r="I956" s="110" t="str">
        <f t="shared" si="39"/>
        <v/>
      </c>
      <c r="J956" s="122" t="s">
        <v>5185</v>
      </c>
      <c r="K956" s="110" t="s">
        <v>5186</v>
      </c>
      <c r="L956" s="110" t="s">
        <v>275</v>
      </c>
      <c r="M956" s="134" t="str">
        <f t="shared" si="40"/>
        <v/>
      </c>
      <c r="N956" s="110"/>
      <c r="O956" s="110"/>
      <c r="P956" s="239"/>
    </row>
    <row r="957" spans="1:16" x14ac:dyDescent="0.2">
      <c r="A957" s="154"/>
      <c r="B957" s="154"/>
      <c r="C957" s="154"/>
      <c r="D957" s="149"/>
      <c r="E957" s="149"/>
      <c r="F957" s="150"/>
      <c r="H957" s="106"/>
      <c r="I957" s="110" t="str">
        <f t="shared" si="39"/>
        <v/>
      </c>
      <c r="J957" s="122" t="s">
        <v>5187</v>
      </c>
      <c r="K957" s="110" t="s">
        <v>5188</v>
      </c>
      <c r="L957" s="110" t="s">
        <v>275</v>
      </c>
      <c r="M957" s="134" t="str">
        <f t="shared" si="40"/>
        <v/>
      </c>
      <c r="N957" s="110"/>
      <c r="O957" s="110"/>
      <c r="P957" s="239"/>
    </row>
    <row r="958" spans="1:16" x14ac:dyDescent="0.2">
      <c r="A958" s="154"/>
      <c r="B958" s="154"/>
      <c r="C958" s="154"/>
      <c r="D958" s="149"/>
      <c r="E958" s="149"/>
      <c r="F958" s="150"/>
      <c r="H958" s="106"/>
      <c r="I958" s="110" t="str">
        <f t="shared" si="39"/>
        <v/>
      </c>
      <c r="J958" s="122" t="s">
        <v>5189</v>
      </c>
      <c r="K958" s="110" t="s">
        <v>5190</v>
      </c>
      <c r="L958" s="110" t="s">
        <v>275</v>
      </c>
      <c r="M958" s="134" t="str">
        <f t="shared" si="40"/>
        <v/>
      </c>
      <c r="N958" s="110"/>
      <c r="O958" s="110"/>
      <c r="P958" s="239"/>
    </row>
    <row r="959" spans="1:16" x14ac:dyDescent="0.2">
      <c r="A959" s="154"/>
      <c r="B959" s="154"/>
      <c r="C959" s="154"/>
      <c r="D959" s="149"/>
      <c r="E959" s="149"/>
      <c r="F959" s="150"/>
      <c r="H959" s="106"/>
      <c r="I959" s="110" t="str">
        <f t="shared" si="39"/>
        <v/>
      </c>
      <c r="J959" s="122" t="s">
        <v>5191</v>
      </c>
      <c r="K959" s="110" t="s">
        <v>5192</v>
      </c>
      <c r="L959" s="110" t="s">
        <v>275</v>
      </c>
      <c r="M959" s="134" t="str">
        <f t="shared" si="40"/>
        <v/>
      </c>
      <c r="N959" s="110"/>
      <c r="O959" s="110"/>
      <c r="P959" s="239"/>
    </row>
    <row r="960" spans="1:16" x14ac:dyDescent="0.2">
      <c r="A960" s="154"/>
      <c r="B960" s="154"/>
      <c r="C960" s="154"/>
      <c r="D960" s="149"/>
      <c r="E960" s="149"/>
      <c r="F960" s="150"/>
      <c r="H960" s="106"/>
      <c r="I960" s="110" t="str">
        <f t="shared" si="39"/>
        <v/>
      </c>
      <c r="J960" s="122" t="s">
        <v>5193</v>
      </c>
      <c r="K960" s="110" t="s">
        <v>5194</v>
      </c>
      <c r="L960" s="110" t="s">
        <v>275</v>
      </c>
      <c r="M960" s="134" t="str">
        <f t="shared" si="40"/>
        <v/>
      </c>
      <c r="N960" s="110"/>
      <c r="O960" s="110"/>
      <c r="P960" s="239"/>
    </row>
    <row r="961" spans="1:16" x14ac:dyDescent="0.2">
      <c r="A961" s="154"/>
      <c r="B961" s="154"/>
      <c r="C961" s="154"/>
      <c r="D961" s="149"/>
      <c r="E961" s="149"/>
      <c r="F961" s="150"/>
      <c r="H961" s="106"/>
      <c r="I961" s="110" t="str">
        <f t="shared" si="39"/>
        <v/>
      </c>
      <c r="J961" s="122" t="s">
        <v>5195</v>
      </c>
      <c r="K961" s="110" t="s">
        <v>5196</v>
      </c>
      <c r="L961" s="110" t="s">
        <v>275</v>
      </c>
      <c r="M961" s="134" t="str">
        <f t="shared" si="40"/>
        <v/>
      </c>
      <c r="N961" s="110"/>
      <c r="O961" s="110"/>
      <c r="P961" s="239"/>
    </row>
    <row r="962" spans="1:16" x14ac:dyDescent="0.2">
      <c r="A962" s="154"/>
      <c r="B962" s="154"/>
      <c r="C962" s="154"/>
      <c r="D962" s="149"/>
      <c r="E962" s="149"/>
      <c r="F962" s="150"/>
      <c r="H962" s="106"/>
      <c r="I962" s="110" t="str">
        <f t="shared" si="39"/>
        <v/>
      </c>
      <c r="J962" s="122" t="s">
        <v>5197</v>
      </c>
      <c r="K962" s="110" t="s">
        <v>5198</v>
      </c>
      <c r="L962" s="110" t="s">
        <v>275</v>
      </c>
      <c r="M962" s="134" t="str">
        <f t="shared" si="40"/>
        <v/>
      </c>
      <c r="N962" s="110"/>
      <c r="O962" s="110"/>
      <c r="P962" s="239"/>
    </row>
    <row r="963" spans="1:16" x14ac:dyDescent="0.2">
      <c r="A963" s="154"/>
      <c r="B963" s="154"/>
      <c r="C963" s="154"/>
      <c r="D963" s="149"/>
      <c r="E963" s="149"/>
      <c r="F963" s="150"/>
      <c r="H963" s="106"/>
      <c r="I963" s="110" t="str">
        <f t="shared" si="39"/>
        <v/>
      </c>
      <c r="J963" s="122" t="s">
        <v>5199</v>
      </c>
      <c r="K963" s="110" t="s">
        <v>5200</v>
      </c>
      <c r="L963" s="110" t="s">
        <v>275</v>
      </c>
      <c r="M963" s="134" t="str">
        <f t="shared" si="40"/>
        <v/>
      </c>
      <c r="N963" s="110"/>
      <c r="O963" s="110"/>
      <c r="P963" s="239"/>
    </row>
    <row r="964" spans="1:16" x14ac:dyDescent="0.2">
      <c r="A964" s="154"/>
      <c r="B964" s="154"/>
      <c r="C964" s="154"/>
      <c r="D964" s="149"/>
      <c r="E964" s="149"/>
      <c r="F964" s="150"/>
      <c r="H964" s="106"/>
      <c r="I964" s="110" t="str">
        <f t="shared" si="39"/>
        <v/>
      </c>
      <c r="J964" s="122" t="s">
        <v>5201</v>
      </c>
      <c r="K964" s="110" t="s">
        <v>5202</v>
      </c>
      <c r="L964" s="110" t="s">
        <v>275</v>
      </c>
      <c r="M964" s="134" t="str">
        <f t="shared" si="40"/>
        <v/>
      </c>
      <c r="N964" s="110"/>
      <c r="O964" s="110"/>
      <c r="P964" s="239"/>
    </row>
    <row r="965" spans="1:16" x14ac:dyDescent="0.2">
      <c r="A965" s="154"/>
      <c r="B965" s="154"/>
      <c r="C965" s="154"/>
      <c r="D965" s="149"/>
      <c r="E965" s="149"/>
      <c r="F965" s="150"/>
      <c r="H965" s="106"/>
      <c r="I965" s="110" t="str">
        <f t="shared" si="39"/>
        <v/>
      </c>
      <c r="J965" s="122" t="s">
        <v>5203</v>
      </c>
      <c r="K965" s="110" t="s">
        <v>5204</v>
      </c>
      <c r="L965" s="110" t="s">
        <v>275</v>
      </c>
      <c r="M965" s="134" t="str">
        <f t="shared" si="40"/>
        <v/>
      </c>
      <c r="N965" s="110"/>
      <c r="O965" s="110"/>
      <c r="P965" s="239"/>
    </row>
    <row r="966" spans="1:16" x14ac:dyDescent="0.2">
      <c r="A966" s="154"/>
      <c r="B966" s="154"/>
      <c r="C966" s="154"/>
      <c r="D966" s="149"/>
      <c r="E966" s="149"/>
      <c r="F966" s="150"/>
      <c r="H966" s="106"/>
      <c r="I966" s="110" t="str">
        <f t="shared" si="39"/>
        <v/>
      </c>
      <c r="J966" s="122" t="s">
        <v>5205</v>
      </c>
      <c r="K966" s="110" t="s">
        <v>5206</v>
      </c>
      <c r="L966" s="110" t="s">
        <v>275</v>
      </c>
      <c r="M966" s="134" t="str">
        <f t="shared" si="40"/>
        <v/>
      </c>
      <c r="N966" s="110"/>
      <c r="O966" s="110"/>
      <c r="P966" s="239"/>
    </row>
    <row r="967" spans="1:16" x14ac:dyDescent="0.2">
      <c r="A967" s="154"/>
      <c r="B967" s="154"/>
      <c r="C967" s="154"/>
      <c r="D967" s="149"/>
      <c r="E967" s="149"/>
      <c r="F967" s="150"/>
      <c r="H967" s="106"/>
      <c r="I967" s="110" t="str">
        <f t="shared" si="39"/>
        <v/>
      </c>
      <c r="J967" s="122" t="s">
        <v>5207</v>
      </c>
      <c r="K967" s="110" t="s">
        <v>5208</v>
      </c>
      <c r="L967" s="110" t="s">
        <v>275</v>
      </c>
      <c r="M967" s="134" t="str">
        <f t="shared" si="40"/>
        <v/>
      </c>
      <c r="N967" s="110"/>
      <c r="O967" s="110"/>
      <c r="P967" s="239"/>
    </row>
    <row r="968" spans="1:16" x14ac:dyDescent="0.2">
      <c r="A968" s="154"/>
      <c r="B968" s="154"/>
      <c r="C968" s="154"/>
      <c r="D968" s="149"/>
      <c r="E968" s="149"/>
      <c r="F968" s="150"/>
      <c r="H968" s="106"/>
      <c r="I968" s="110" t="str">
        <f t="shared" si="39"/>
        <v/>
      </c>
      <c r="J968" s="122" t="s">
        <v>5209</v>
      </c>
      <c r="K968" s="110" t="s">
        <v>5210</v>
      </c>
      <c r="L968" s="110" t="s">
        <v>275</v>
      </c>
      <c r="M968" s="134" t="str">
        <f t="shared" si="40"/>
        <v/>
      </c>
      <c r="N968" s="110"/>
      <c r="O968" s="110"/>
      <c r="P968" s="239"/>
    </row>
    <row r="969" spans="1:16" x14ac:dyDescent="0.2">
      <c r="A969" s="154"/>
      <c r="B969" s="154"/>
      <c r="C969" s="154"/>
      <c r="D969" s="149"/>
      <c r="E969" s="149"/>
      <c r="F969" s="150"/>
      <c r="H969" s="106"/>
      <c r="I969" s="110" t="str">
        <f t="shared" ref="I969:I1032" si="41">IFERROR((INDEX(A:E,MATCH($J969,E:E,0),2)),"")</f>
        <v/>
      </c>
      <c r="J969" s="122" t="s">
        <v>5211</v>
      </c>
      <c r="K969" s="110" t="s">
        <v>5212</v>
      </c>
      <c r="L969" s="110" t="s">
        <v>275</v>
      </c>
      <c r="M969" s="134" t="str">
        <f t="shared" si="40"/>
        <v/>
      </c>
      <c r="N969" s="110"/>
      <c r="O969" s="110"/>
      <c r="P969" s="239"/>
    </row>
    <row r="970" spans="1:16" x14ac:dyDescent="0.2">
      <c r="A970" s="154"/>
      <c r="B970" s="154"/>
      <c r="C970" s="154"/>
      <c r="D970" s="149"/>
      <c r="E970" s="149"/>
      <c r="F970" s="150"/>
      <c r="H970" s="106"/>
      <c r="I970" s="110" t="str">
        <f t="shared" si="41"/>
        <v/>
      </c>
      <c r="J970" s="122" t="s">
        <v>5213</v>
      </c>
      <c r="K970" s="110" t="s">
        <v>5214</v>
      </c>
      <c r="L970" s="110" t="s">
        <v>275</v>
      </c>
      <c r="M970" s="134" t="str">
        <f t="shared" ref="M970:M1033" si="42">IF(N970="","",HYPERLINK(O970,N970))</f>
        <v/>
      </c>
      <c r="N970" s="110"/>
      <c r="O970" s="110"/>
      <c r="P970" s="239" t="s">
        <v>5215</v>
      </c>
    </row>
    <row r="971" spans="1:16" x14ac:dyDescent="0.2">
      <c r="A971" s="154"/>
      <c r="B971" s="154"/>
      <c r="C971" s="154"/>
      <c r="D971" s="149"/>
      <c r="E971" s="149"/>
      <c r="F971" s="150"/>
      <c r="H971" s="106"/>
      <c r="I971" s="110" t="str">
        <f t="shared" si="41"/>
        <v/>
      </c>
      <c r="J971" s="122" t="s">
        <v>5216</v>
      </c>
      <c r="K971" s="110" t="s">
        <v>5217</v>
      </c>
      <c r="L971" s="110" t="s">
        <v>275</v>
      </c>
      <c r="M971" s="134" t="str">
        <f t="shared" si="42"/>
        <v/>
      </c>
      <c r="N971" s="110"/>
      <c r="O971" s="110"/>
      <c r="P971" s="239"/>
    </row>
    <row r="972" spans="1:16" x14ac:dyDescent="0.2">
      <c r="A972" s="154"/>
      <c r="B972" s="154"/>
      <c r="C972" s="154"/>
      <c r="D972" s="149"/>
      <c r="E972" s="149"/>
      <c r="F972" s="150"/>
      <c r="H972" s="106"/>
      <c r="I972" s="110" t="str">
        <f t="shared" si="41"/>
        <v/>
      </c>
      <c r="J972" s="122" t="s">
        <v>5218</v>
      </c>
      <c r="K972" s="110" t="s">
        <v>5219</v>
      </c>
      <c r="L972" s="110" t="s">
        <v>275</v>
      </c>
      <c r="M972" s="134" t="str">
        <f t="shared" si="42"/>
        <v/>
      </c>
      <c r="N972" s="110"/>
      <c r="O972" s="110"/>
      <c r="P972" s="239"/>
    </row>
    <row r="973" spans="1:16" x14ac:dyDescent="0.2">
      <c r="A973" s="154"/>
      <c r="B973" s="154"/>
      <c r="C973" s="154"/>
      <c r="D973" s="149"/>
      <c r="E973" s="149"/>
      <c r="F973" s="150"/>
      <c r="H973" s="106"/>
      <c r="I973" s="110" t="str">
        <f t="shared" si="41"/>
        <v/>
      </c>
      <c r="J973" s="122" t="s">
        <v>5220</v>
      </c>
      <c r="K973" s="110" t="s">
        <v>5221</v>
      </c>
      <c r="L973" s="110" t="s">
        <v>275</v>
      </c>
      <c r="M973" s="134" t="str">
        <f t="shared" si="42"/>
        <v/>
      </c>
      <c r="N973" s="110"/>
      <c r="O973" s="110"/>
      <c r="P973" s="239"/>
    </row>
    <row r="974" spans="1:16" x14ac:dyDescent="0.2">
      <c r="A974" s="154"/>
      <c r="B974" s="154"/>
      <c r="C974" s="154"/>
      <c r="D974" s="149"/>
      <c r="E974" s="149"/>
      <c r="F974" s="150"/>
      <c r="H974" s="106"/>
      <c r="I974" s="110" t="str">
        <f t="shared" si="41"/>
        <v/>
      </c>
      <c r="J974" s="122" t="s">
        <v>5222</v>
      </c>
      <c r="K974" s="110" t="s">
        <v>5223</v>
      </c>
      <c r="L974" s="110" t="s">
        <v>275</v>
      </c>
      <c r="M974" s="134" t="str">
        <f t="shared" si="42"/>
        <v/>
      </c>
      <c r="N974" s="110"/>
      <c r="O974" s="110"/>
      <c r="P974" s="239"/>
    </row>
    <row r="975" spans="1:16" x14ac:dyDescent="0.2">
      <c r="A975" s="154"/>
      <c r="B975" s="154"/>
      <c r="C975" s="154"/>
      <c r="D975" s="149"/>
      <c r="E975" s="149"/>
      <c r="F975" s="150"/>
      <c r="H975" s="106"/>
      <c r="I975" s="110" t="str">
        <f t="shared" si="41"/>
        <v/>
      </c>
      <c r="J975" s="122" t="s">
        <v>5224</v>
      </c>
      <c r="K975" s="110" t="s">
        <v>5225</v>
      </c>
      <c r="L975" s="110" t="s">
        <v>275</v>
      </c>
      <c r="M975" s="134" t="str">
        <f t="shared" si="42"/>
        <v/>
      </c>
      <c r="N975" s="110"/>
      <c r="O975" s="110"/>
      <c r="P975" s="239"/>
    </row>
    <row r="976" spans="1:16" x14ac:dyDescent="0.2">
      <c r="A976" s="154"/>
      <c r="B976" s="154"/>
      <c r="C976" s="154"/>
      <c r="D976" s="149"/>
      <c r="E976" s="149"/>
      <c r="F976" s="150"/>
      <c r="H976" s="106"/>
      <c r="I976" s="110" t="str">
        <f t="shared" si="41"/>
        <v/>
      </c>
      <c r="J976" s="122" t="s">
        <v>5226</v>
      </c>
      <c r="K976" s="110" t="s">
        <v>5227</v>
      </c>
      <c r="L976" s="110" t="s">
        <v>275</v>
      </c>
      <c r="M976" s="134" t="str">
        <f t="shared" si="42"/>
        <v/>
      </c>
      <c r="N976" s="110"/>
      <c r="O976" s="110"/>
      <c r="P976" s="239"/>
    </row>
    <row r="977" spans="1:16" x14ac:dyDescent="0.2">
      <c r="A977" s="154"/>
      <c r="B977" s="154"/>
      <c r="C977" s="154"/>
      <c r="D977" s="149"/>
      <c r="E977" s="149"/>
      <c r="F977" s="150"/>
      <c r="H977" s="106"/>
      <c r="I977" s="110" t="str">
        <f t="shared" si="41"/>
        <v/>
      </c>
      <c r="J977" s="122" t="s">
        <v>5228</v>
      </c>
      <c r="K977" s="110" t="s">
        <v>5229</v>
      </c>
      <c r="L977" s="110" t="s">
        <v>275</v>
      </c>
      <c r="M977" s="134" t="str">
        <f t="shared" si="42"/>
        <v/>
      </c>
      <c r="N977" s="110"/>
      <c r="O977" s="110"/>
      <c r="P977" s="239"/>
    </row>
    <row r="978" spans="1:16" x14ac:dyDescent="0.2">
      <c r="A978" s="154"/>
      <c r="B978" s="154"/>
      <c r="C978" s="154"/>
      <c r="D978" s="149"/>
      <c r="E978" s="149"/>
      <c r="F978" s="150"/>
      <c r="H978" s="106"/>
      <c r="I978" s="110" t="str">
        <f t="shared" si="41"/>
        <v/>
      </c>
      <c r="J978" s="122" t="s">
        <v>5230</v>
      </c>
      <c r="K978" s="110" t="s">
        <v>5231</v>
      </c>
      <c r="L978" s="110" t="s">
        <v>275</v>
      </c>
      <c r="M978" s="134" t="str">
        <f t="shared" si="42"/>
        <v/>
      </c>
      <c r="N978" s="110"/>
      <c r="O978" s="110"/>
      <c r="P978" s="239"/>
    </row>
    <row r="979" spans="1:16" x14ac:dyDescent="0.2">
      <c r="A979" s="154"/>
      <c r="B979" s="154"/>
      <c r="C979" s="154"/>
      <c r="D979" s="149"/>
      <c r="E979" s="149"/>
      <c r="F979" s="150"/>
      <c r="H979" s="106"/>
      <c r="I979" s="110" t="str">
        <f t="shared" si="41"/>
        <v/>
      </c>
      <c r="J979" s="122" t="s">
        <v>5232</v>
      </c>
      <c r="K979" s="110" t="s">
        <v>5233</v>
      </c>
      <c r="L979" s="110" t="s">
        <v>275</v>
      </c>
      <c r="M979" s="134" t="str">
        <f t="shared" si="42"/>
        <v/>
      </c>
      <c r="N979" s="110"/>
      <c r="O979" s="110"/>
      <c r="P979" s="239"/>
    </row>
    <row r="980" spans="1:16" x14ac:dyDescent="0.2">
      <c r="A980" s="154"/>
      <c r="B980" s="154"/>
      <c r="C980" s="154"/>
      <c r="D980" s="149"/>
      <c r="E980" s="149"/>
      <c r="F980" s="150"/>
      <c r="H980" s="106"/>
      <c r="I980" s="110" t="str">
        <f t="shared" si="41"/>
        <v/>
      </c>
      <c r="J980" s="122" t="s">
        <v>5234</v>
      </c>
      <c r="K980" s="110" t="s">
        <v>5235</v>
      </c>
      <c r="L980" s="110" t="s">
        <v>275</v>
      </c>
      <c r="M980" s="134" t="str">
        <f t="shared" si="42"/>
        <v/>
      </c>
      <c r="N980" s="110"/>
      <c r="O980" s="110"/>
      <c r="P980" s="239"/>
    </row>
    <row r="981" spans="1:16" x14ac:dyDescent="0.2">
      <c r="A981" s="154"/>
      <c r="B981" s="154"/>
      <c r="C981" s="154"/>
      <c r="D981" s="149"/>
      <c r="E981" s="149"/>
      <c r="F981" s="150"/>
      <c r="H981" s="106"/>
      <c r="I981" s="110" t="str">
        <f t="shared" si="41"/>
        <v/>
      </c>
      <c r="J981" s="122" t="s">
        <v>5236</v>
      </c>
      <c r="K981" s="110" t="s">
        <v>5237</v>
      </c>
      <c r="L981" s="110" t="s">
        <v>275</v>
      </c>
      <c r="M981" s="134" t="str">
        <f t="shared" si="42"/>
        <v/>
      </c>
      <c r="N981" s="110"/>
      <c r="O981" s="110"/>
      <c r="P981" s="239"/>
    </row>
    <row r="982" spans="1:16" x14ac:dyDescent="0.2">
      <c r="A982" s="154"/>
      <c r="B982" s="154"/>
      <c r="C982" s="154"/>
      <c r="D982" s="149"/>
      <c r="E982" s="149"/>
      <c r="F982" s="150"/>
      <c r="H982" s="106"/>
      <c r="I982" s="110" t="str">
        <f t="shared" si="41"/>
        <v/>
      </c>
      <c r="J982" s="122" t="s">
        <v>5238</v>
      </c>
      <c r="K982" s="110" t="s">
        <v>5239</v>
      </c>
      <c r="L982" s="110" t="s">
        <v>275</v>
      </c>
      <c r="M982" s="134" t="str">
        <f t="shared" si="42"/>
        <v/>
      </c>
      <c r="N982" s="110"/>
      <c r="O982" s="110"/>
      <c r="P982" s="239"/>
    </row>
    <row r="983" spans="1:16" x14ac:dyDescent="0.2">
      <c r="A983" s="154"/>
      <c r="B983" s="154"/>
      <c r="C983" s="154"/>
      <c r="D983" s="149"/>
      <c r="E983" s="149"/>
      <c r="F983" s="150"/>
      <c r="H983" s="106"/>
      <c r="I983" s="110" t="str">
        <f t="shared" si="41"/>
        <v/>
      </c>
      <c r="J983" s="122" t="s">
        <v>5240</v>
      </c>
      <c r="K983" s="110" t="s">
        <v>5241</v>
      </c>
      <c r="L983" s="110" t="s">
        <v>275</v>
      </c>
      <c r="M983" s="134" t="str">
        <f t="shared" si="42"/>
        <v/>
      </c>
      <c r="N983" s="110"/>
      <c r="O983" s="110"/>
      <c r="P983" s="239"/>
    </row>
    <row r="984" spans="1:16" x14ac:dyDescent="0.2">
      <c r="A984" s="154"/>
      <c r="B984" s="154"/>
      <c r="C984" s="154"/>
      <c r="D984" s="149"/>
      <c r="E984" s="149"/>
      <c r="F984" s="150"/>
      <c r="H984" s="106"/>
      <c r="I984" s="110" t="str">
        <f t="shared" si="41"/>
        <v/>
      </c>
      <c r="J984" s="122" t="s">
        <v>5242</v>
      </c>
      <c r="K984" s="110" t="s">
        <v>5243</v>
      </c>
      <c r="L984" s="110" t="s">
        <v>275</v>
      </c>
      <c r="M984" s="134" t="str">
        <f t="shared" si="42"/>
        <v/>
      </c>
      <c r="N984" s="110"/>
      <c r="O984" s="110"/>
      <c r="P984" s="239"/>
    </row>
    <row r="985" spans="1:16" x14ac:dyDescent="0.2">
      <c r="A985" s="154"/>
      <c r="B985" s="154"/>
      <c r="C985" s="154"/>
      <c r="D985" s="149"/>
      <c r="E985" s="149"/>
      <c r="F985" s="150"/>
      <c r="H985" s="106"/>
      <c r="I985" s="110" t="str">
        <f t="shared" si="41"/>
        <v/>
      </c>
      <c r="J985" s="122" t="s">
        <v>5244</v>
      </c>
      <c r="K985" s="110" t="s">
        <v>5245</v>
      </c>
      <c r="L985" s="110" t="s">
        <v>275</v>
      </c>
      <c r="M985" s="134" t="str">
        <f t="shared" si="42"/>
        <v/>
      </c>
      <c r="N985" s="110"/>
      <c r="O985" s="110"/>
      <c r="P985" s="239"/>
    </row>
    <row r="986" spans="1:16" x14ac:dyDescent="0.2">
      <c r="A986" s="154"/>
      <c r="B986" s="154"/>
      <c r="C986" s="154"/>
      <c r="D986" s="149"/>
      <c r="E986" s="149"/>
      <c r="F986" s="150"/>
      <c r="H986" s="106"/>
      <c r="I986" s="110" t="str">
        <f t="shared" si="41"/>
        <v/>
      </c>
      <c r="J986" s="122" t="s">
        <v>5246</v>
      </c>
      <c r="K986" s="110" t="s">
        <v>5247</v>
      </c>
      <c r="L986" s="110" t="s">
        <v>275</v>
      </c>
      <c r="M986" s="134" t="str">
        <f t="shared" si="42"/>
        <v/>
      </c>
      <c r="N986" s="110"/>
      <c r="O986" s="110"/>
      <c r="P986" s="239"/>
    </row>
    <row r="987" spans="1:16" x14ac:dyDescent="0.2">
      <c r="A987" s="154"/>
      <c r="B987" s="154"/>
      <c r="C987" s="154"/>
      <c r="D987" s="149"/>
      <c r="E987" s="149"/>
      <c r="F987" s="150"/>
      <c r="H987" s="106"/>
      <c r="I987" s="110" t="str">
        <f t="shared" si="41"/>
        <v/>
      </c>
      <c r="J987" s="122" t="s">
        <v>5248</v>
      </c>
      <c r="K987" s="110" t="s">
        <v>5249</v>
      </c>
      <c r="L987" s="110" t="s">
        <v>275</v>
      </c>
      <c r="M987" s="134" t="str">
        <f t="shared" si="42"/>
        <v/>
      </c>
      <c r="N987" s="110"/>
      <c r="O987" s="110"/>
      <c r="P987" s="239"/>
    </row>
    <row r="988" spans="1:16" x14ac:dyDescent="0.2">
      <c r="A988" s="154"/>
      <c r="B988" s="154"/>
      <c r="C988" s="154"/>
      <c r="D988" s="149"/>
      <c r="E988" s="149"/>
      <c r="F988" s="150"/>
      <c r="H988" s="106"/>
      <c r="I988" s="110" t="str">
        <f t="shared" si="41"/>
        <v/>
      </c>
      <c r="J988" s="122" t="s">
        <v>5250</v>
      </c>
      <c r="K988" s="110" t="s">
        <v>5251</v>
      </c>
      <c r="L988" s="110" t="s">
        <v>275</v>
      </c>
      <c r="M988" s="134" t="str">
        <f t="shared" si="42"/>
        <v/>
      </c>
      <c r="N988" s="110"/>
      <c r="O988" s="110"/>
      <c r="P988" s="239"/>
    </row>
    <row r="989" spans="1:16" x14ac:dyDescent="0.2">
      <c r="A989" s="154"/>
      <c r="B989" s="154"/>
      <c r="C989" s="154"/>
      <c r="D989" s="149"/>
      <c r="E989" s="149"/>
      <c r="F989" s="150"/>
      <c r="H989" s="106"/>
      <c r="I989" s="110" t="str">
        <f t="shared" si="41"/>
        <v/>
      </c>
      <c r="J989" s="122" t="s">
        <v>5252</v>
      </c>
      <c r="K989" s="110" t="s">
        <v>5253</v>
      </c>
      <c r="L989" s="110" t="s">
        <v>275</v>
      </c>
      <c r="M989" s="134" t="str">
        <f t="shared" si="42"/>
        <v/>
      </c>
      <c r="N989" s="110"/>
      <c r="O989" s="110"/>
      <c r="P989" s="239"/>
    </row>
    <row r="990" spans="1:16" x14ac:dyDescent="0.2">
      <c r="A990" s="154"/>
      <c r="B990" s="154"/>
      <c r="C990" s="154"/>
      <c r="D990" s="149"/>
      <c r="E990" s="149"/>
      <c r="F990" s="150"/>
      <c r="H990" s="106"/>
      <c r="I990" s="110" t="str">
        <f t="shared" si="41"/>
        <v/>
      </c>
      <c r="J990" s="122" t="s">
        <v>5254</v>
      </c>
      <c r="K990" s="110" t="s">
        <v>5255</v>
      </c>
      <c r="L990" s="110" t="s">
        <v>275</v>
      </c>
      <c r="M990" s="134" t="str">
        <f t="shared" si="42"/>
        <v/>
      </c>
      <c r="N990" s="110"/>
      <c r="O990" s="110"/>
      <c r="P990" s="239"/>
    </row>
    <row r="991" spans="1:16" x14ac:dyDescent="0.2">
      <c r="A991" s="154"/>
      <c r="B991" s="154"/>
      <c r="C991" s="154"/>
      <c r="D991" s="149"/>
      <c r="E991" s="149"/>
      <c r="F991" s="150"/>
      <c r="H991" s="106"/>
      <c r="I991" s="110" t="str">
        <f t="shared" si="41"/>
        <v/>
      </c>
      <c r="J991" s="122" t="s">
        <v>5256</v>
      </c>
      <c r="K991" s="110" t="s">
        <v>5257</v>
      </c>
      <c r="L991" s="110" t="s">
        <v>275</v>
      </c>
      <c r="M991" s="134" t="str">
        <f t="shared" si="42"/>
        <v/>
      </c>
      <c r="N991" s="110"/>
      <c r="O991" s="110"/>
      <c r="P991" s="239"/>
    </row>
    <row r="992" spans="1:16" x14ac:dyDescent="0.2">
      <c r="A992" s="154"/>
      <c r="B992" s="154"/>
      <c r="C992" s="154"/>
      <c r="D992" s="149"/>
      <c r="E992" s="149"/>
      <c r="F992" s="150"/>
      <c r="H992" s="106"/>
      <c r="I992" s="110" t="str">
        <f t="shared" si="41"/>
        <v/>
      </c>
      <c r="J992" s="122" t="s">
        <v>5258</v>
      </c>
      <c r="K992" s="110" t="s">
        <v>5259</v>
      </c>
      <c r="L992" s="110" t="s">
        <v>275</v>
      </c>
      <c r="M992" s="134" t="str">
        <f t="shared" si="42"/>
        <v/>
      </c>
      <c r="N992" s="110"/>
      <c r="O992" s="110"/>
      <c r="P992" s="239"/>
    </row>
    <row r="993" spans="1:16" x14ac:dyDescent="0.2">
      <c r="A993" s="154"/>
      <c r="B993" s="154"/>
      <c r="C993" s="154"/>
      <c r="D993" s="149"/>
      <c r="E993" s="149"/>
      <c r="F993" s="150"/>
      <c r="H993" s="106"/>
      <c r="I993" s="110" t="str">
        <f t="shared" si="41"/>
        <v/>
      </c>
      <c r="J993" s="122" t="s">
        <v>5260</v>
      </c>
      <c r="K993" s="110" t="s">
        <v>5261</v>
      </c>
      <c r="L993" s="110" t="s">
        <v>275</v>
      </c>
      <c r="M993" s="134" t="str">
        <f t="shared" si="42"/>
        <v/>
      </c>
      <c r="N993" s="110"/>
      <c r="O993" s="110"/>
      <c r="P993" s="239"/>
    </row>
    <row r="994" spans="1:16" x14ac:dyDescent="0.2">
      <c r="A994" s="154"/>
      <c r="B994" s="154"/>
      <c r="C994" s="154"/>
      <c r="D994" s="149"/>
      <c r="E994" s="149"/>
      <c r="F994" s="150"/>
      <c r="H994" s="106"/>
      <c r="I994" s="110" t="str">
        <f t="shared" si="41"/>
        <v/>
      </c>
      <c r="J994" s="122" t="s">
        <v>5262</v>
      </c>
      <c r="K994" s="110" t="s">
        <v>5263</v>
      </c>
      <c r="L994" s="110" t="s">
        <v>275</v>
      </c>
      <c r="M994" s="134" t="str">
        <f t="shared" si="42"/>
        <v/>
      </c>
      <c r="N994" s="110"/>
      <c r="O994" s="110"/>
      <c r="P994" s="239"/>
    </row>
    <row r="995" spans="1:16" x14ac:dyDescent="0.2">
      <c r="A995" s="154"/>
      <c r="B995" s="154"/>
      <c r="C995" s="154"/>
      <c r="D995" s="149"/>
      <c r="E995" s="149"/>
      <c r="F995" s="150"/>
      <c r="H995" s="106"/>
      <c r="I995" s="110" t="str">
        <f t="shared" si="41"/>
        <v/>
      </c>
      <c r="J995" s="122" t="s">
        <v>5264</v>
      </c>
      <c r="K995" s="110" t="s">
        <v>5265</v>
      </c>
      <c r="L995" s="110" t="s">
        <v>275</v>
      </c>
      <c r="M995" s="134" t="str">
        <f t="shared" si="42"/>
        <v/>
      </c>
      <c r="N995" s="110"/>
      <c r="O995" s="110"/>
      <c r="P995" s="239"/>
    </row>
    <row r="996" spans="1:16" x14ac:dyDescent="0.2">
      <c r="A996" s="154"/>
      <c r="B996" s="154"/>
      <c r="C996" s="154"/>
      <c r="D996" s="149"/>
      <c r="E996" s="149"/>
      <c r="F996" s="150"/>
      <c r="H996" s="106"/>
      <c r="I996" s="110" t="str">
        <f t="shared" si="41"/>
        <v/>
      </c>
      <c r="J996" s="122" t="s">
        <v>5266</v>
      </c>
      <c r="K996" s="110" t="s">
        <v>5267</v>
      </c>
      <c r="L996" s="110" t="s">
        <v>275</v>
      </c>
      <c r="M996" s="134" t="str">
        <f t="shared" si="42"/>
        <v/>
      </c>
      <c r="N996" s="110"/>
      <c r="O996" s="110"/>
      <c r="P996" s="239"/>
    </row>
    <row r="997" spans="1:16" x14ac:dyDescent="0.2">
      <c r="A997" s="154"/>
      <c r="B997" s="154"/>
      <c r="C997" s="154"/>
      <c r="D997" s="149"/>
      <c r="E997" s="149"/>
      <c r="F997" s="150"/>
      <c r="H997" s="106"/>
      <c r="I997" s="110" t="str">
        <f t="shared" si="41"/>
        <v/>
      </c>
      <c r="J997" s="122" t="s">
        <v>5268</v>
      </c>
      <c r="K997" s="110" t="s">
        <v>5269</v>
      </c>
      <c r="L997" s="110" t="s">
        <v>275</v>
      </c>
      <c r="M997" s="134" t="str">
        <f t="shared" si="42"/>
        <v/>
      </c>
      <c r="N997" s="110"/>
      <c r="O997" s="110"/>
      <c r="P997" s="239"/>
    </row>
    <row r="998" spans="1:16" x14ac:dyDescent="0.2">
      <c r="A998" s="154"/>
      <c r="B998" s="154"/>
      <c r="C998" s="154"/>
      <c r="D998" s="149"/>
      <c r="E998" s="149"/>
      <c r="F998" s="150"/>
      <c r="H998" s="106"/>
      <c r="I998" s="110" t="str">
        <f t="shared" si="41"/>
        <v/>
      </c>
      <c r="J998" s="122" t="s">
        <v>5270</v>
      </c>
      <c r="K998" s="110" t="s">
        <v>5271</v>
      </c>
      <c r="L998" s="110" t="s">
        <v>275</v>
      </c>
      <c r="M998" s="134" t="str">
        <f t="shared" si="42"/>
        <v/>
      </c>
      <c r="N998" s="110"/>
      <c r="O998" s="110"/>
      <c r="P998" s="239"/>
    </row>
    <row r="999" spans="1:16" x14ac:dyDescent="0.2">
      <c r="A999" s="154"/>
      <c r="B999" s="154"/>
      <c r="C999" s="154"/>
      <c r="D999" s="149"/>
      <c r="E999" s="149"/>
      <c r="F999" s="150"/>
      <c r="H999" s="106"/>
      <c r="I999" s="110" t="str">
        <f t="shared" si="41"/>
        <v/>
      </c>
      <c r="J999" s="122" t="s">
        <v>5272</v>
      </c>
      <c r="K999" s="110" t="s">
        <v>5273</v>
      </c>
      <c r="L999" s="110" t="s">
        <v>275</v>
      </c>
      <c r="M999" s="134" t="str">
        <f t="shared" si="42"/>
        <v/>
      </c>
      <c r="N999" s="110"/>
      <c r="O999" s="110"/>
      <c r="P999" s="239"/>
    </row>
    <row r="1000" spans="1:16" x14ac:dyDescent="0.2">
      <c r="A1000" s="154"/>
      <c r="B1000" s="154"/>
      <c r="C1000" s="154"/>
      <c r="D1000" s="149"/>
      <c r="E1000" s="149"/>
      <c r="F1000" s="150"/>
      <c r="H1000" s="106"/>
      <c r="I1000" s="110" t="str">
        <f t="shared" si="41"/>
        <v/>
      </c>
      <c r="J1000" s="122" t="s">
        <v>5274</v>
      </c>
      <c r="K1000" s="110" t="s">
        <v>5275</v>
      </c>
      <c r="L1000" s="110" t="s">
        <v>275</v>
      </c>
      <c r="M1000" s="134" t="str">
        <f t="shared" si="42"/>
        <v/>
      </c>
      <c r="N1000" s="110"/>
      <c r="O1000" s="110"/>
      <c r="P1000" s="239"/>
    </row>
    <row r="1001" spans="1:16" x14ac:dyDescent="0.2">
      <c r="A1001" s="154"/>
      <c r="B1001" s="154"/>
      <c r="C1001" s="154"/>
      <c r="D1001" s="149"/>
      <c r="E1001" s="149"/>
      <c r="F1001" s="150"/>
      <c r="H1001" s="106"/>
      <c r="I1001" s="110" t="str">
        <f t="shared" si="41"/>
        <v/>
      </c>
      <c r="J1001" s="122" t="s">
        <v>5276</v>
      </c>
      <c r="K1001" s="110" t="s">
        <v>5277</v>
      </c>
      <c r="L1001" s="110" t="s">
        <v>275</v>
      </c>
      <c r="M1001" s="134" t="str">
        <f t="shared" si="42"/>
        <v/>
      </c>
      <c r="N1001" s="110"/>
      <c r="O1001" s="110"/>
      <c r="P1001" s="239"/>
    </row>
    <row r="1002" spans="1:16" x14ac:dyDescent="0.2">
      <c r="A1002" s="154"/>
      <c r="B1002" s="154"/>
      <c r="C1002" s="154"/>
      <c r="D1002" s="149"/>
      <c r="E1002" s="149"/>
      <c r="F1002" s="150"/>
      <c r="H1002" s="106"/>
      <c r="I1002" s="110" t="str">
        <f t="shared" si="41"/>
        <v/>
      </c>
      <c r="J1002" s="122" t="s">
        <v>5278</v>
      </c>
      <c r="K1002" s="110" t="s">
        <v>5279</v>
      </c>
      <c r="L1002" s="110" t="s">
        <v>275</v>
      </c>
      <c r="M1002" s="134" t="str">
        <f t="shared" si="42"/>
        <v/>
      </c>
      <c r="N1002" s="110"/>
      <c r="O1002" s="110"/>
      <c r="P1002" s="239" t="s">
        <v>5280</v>
      </c>
    </row>
    <row r="1003" spans="1:16" x14ac:dyDescent="0.2">
      <c r="A1003" s="154"/>
      <c r="B1003" s="154"/>
      <c r="C1003" s="154"/>
      <c r="D1003" s="149"/>
      <c r="E1003" s="149"/>
      <c r="F1003" s="150"/>
      <c r="H1003" s="106"/>
      <c r="I1003" s="110" t="str">
        <f t="shared" si="41"/>
        <v/>
      </c>
      <c r="J1003" s="122" t="s">
        <v>5281</v>
      </c>
      <c r="K1003" s="110" t="s">
        <v>5282</v>
      </c>
      <c r="L1003" s="110" t="s">
        <v>275</v>
      </c>
      <c r="M1003" s="134" t="str">
        <f t="shared" si="42"/>
        <v/>
      </c>
      <c r="N1003" s="110"/>
      <c r="O1003" s="110"/>
      <c r="P1003" s="239"/>
    </row>
    <row r="1004" spans="1:16" x14ac:dyDescent="0.2">
      <c r="A1004" s="154"/>
      <c r="B1004" s="154"/>
      <c r="C1004" s="154"/>
      <c r="D1004" s="149"/>
      <c r="E1004" s="149"/>
      <c r="F1004" s="150"/>
      <c r="H1004" s="106"/>
      <c r="I1004" s="110" t="str">
        <f t="shared" si="41"/>
        <v/>
      </c>
      <c r="J1004" s="122" t="s">
        <v>5283</v>
      </c>
      <c r="K1004" s="110" t="s">
        <v>5284</v>
      </c>
      <c r="L1004" s="110" t="s">
        <v>275</v>
      </c>
      <c r="M1004" s="134" t="str">
        <f t="shared" si="42"/>
        <v/>
      </c>
      <c r="N1004" s="110"/>
      <c r="O1004" s="110"/>
      <c r="P1004" s="239"/>
    </row>
    <row r="1005" spans="1:16" x14ac:dyDescent="0.2">
      <c r="A1005" s="154"/>
      <c r="B1005" s="154"/>
      <c r="C1005" s="154"/>
      <c r="D1005" s="149"/>
      <c r="E1005" s="149"/>
      <c r="F1005" s="150"/>
      <c r="H1005" s="106"/>
      <c r="I1005" s="110" t="str">
        <f t="shared" si="41"/>
        <v/>
      </c>
      <c r="J1005" s="122" t="s">
        <v>5285</v>
      </c>
      <c r="K1005" s="110" t="s">
        <v>5286</v>
      </c>
      <c r="L1005" s="110" t="s">
        <v>275</v>
      </c>
      <c r="M1005" s="134" t="str">
        <f t="shared" si="42"/>
        <v/>
      </c>
      <c r="N1005" s="110"/>
      <c r="O1005" s="110"/>
      <c r="P1005" s="239"/>
    </row>
    <row r="1006" spans="1:16" x14ac:dyDescent="0.2">
      <c r="A1006" s="154"/>
      <c r="B1006" s="154"/>
      <c r="C1006" s="154"/>
      <c r="D1006" s="149"/>
      <c r="E1006" s="149"/>
      <c r="F1006" s="150"/>
      <c r="H1006" s="106"/>
      <c r="I1006" s="110" t="str">
        <f t="shared" si="41"/>
        <v/>
      </c>
      <c r="J1006" s="122" t="s">
        <v>5287</v>
      </c>
      <c r="K1006" s="110" t="s">
        <v>5288</v>
      </c>
      <c r="L1006" s="110" t="s">
        <v>275</v>
      </c>
      <c r="M1006" s="134" t="str">
        <f t="shared" si="42"/>
        <v/>
      </c>
      <c r="N1006" s="110"/>
      <c r="O1006" s="110"/>
      <c r="P1006" s="239"/>
    </row>
    <row r="1007" spans="1:16" x14ac:dyDescent="0.2">
      <c r="A1007" s="154"/>
      <c r="B1007" s="154"/>
      <c r="C1007" s="154"/>
      <c r="D1007" s="149"/>
      <c r="E1007" s="149"/>
      <c r="F1007" s="150"/>
      <c r="H1007" s="106"/>
      <c r="I1007" s="110" t="str">
        <f t="shared" si="41"/>
        <v/>
      </c>
      <c r="J1007" s="122" t="s">
        <v>5289</v>
      </c>
      <c r="K1007" s="110" t="s">
        <v>5290</v>
      </c>
      <c r="L1007" s="110" t="s">
        <v>275</v>
      </c>
      <c r="M1007" s="134" t="str">
        <f t="shared" si="42"/>
        <v/>
      </c>
      <c r="N1007" s="110"/>
      <c r="O1007" s="110"/>
      <c r="P1007" s="239"/>
    </row>
    <row r="1008" spans="1:16" x14ac:dyDescent="0.2">
      <c r="A1008" s="154"/>
      <c r="B1008" s="154"/>
      <c r="C1008" s="154"/>
      <c r="D1008" s="149"/>
      <c r="E1008" s="149"/>
      <c r="F1008" s="150"/>
      <c r="H1008" s="106"/>
      <c r="I1008" s="110" t="str">
        <f t="shared" si="41"/>
        <v/>
      </c>
      <c r="J1008" s="122" t="s">
        <v>5291</v>
      </c>
      <c r="K1008" s="110" t="s">
        <v>5292</v>
      </c>
      <c r="L1008" s="110" t="s">
        <v>275</v>
      </c>
      <c r="M1008" s="134" t="str">
        <f t="shared" si="42"/>
        <v/>
      </c>
      <c r="N1008" s="110"/>
      <c r="O1008" s="110"/>
      <c r="P1008" s="239"/>
    </row>
    <row r="1009" spans="1:16" x14ac:dyDescent="0.2">
      <c r="A1009" s="154"/>
      <c r="B1009" s="154"/>
      <c r="C1009" s="154"/>
      <c r="D1009" s="149"/>
      <c r="E1009" s="149"/>
      <c r="F1009" s="150"/>
      <c r="H1009" s="106"/>
      <c r="I1009" s="110" t="str">
        <f t="shared" si="41"/>
        <v/>
      </c>
      <c r="J1009" s="122" t="s">
        <v>5293</v>
      </c>
      <c r="K1009" s="110" t="s">
        <v>5294</v>
      </c>
      <c r="L1009" s="110" t="s">
        <v>275</v>
      </c>
      <c r="M1009" s="134" t="str">
        <f t="shared" si="42"/>
        <v/>
      </c>
      <c r="N1009" s="110"/>
      <c r="O1009" s="110"/>
      <c r="P1009" s="239"/>
    </row>
    <row r="1010" spans="1:16" x14ac:dyDescent="0.2">
      <c r="A1010" s="154"/>
      <c r="B1010" s="154"/>
      <c r="C1010" s="154"/>
      <c r="D1010" s="149"/>
      <c r="E1010" s="149"/>
      <c r="F1010" s="150"/>
      <c r="H1010" s="106"/>
      <c r="I1010" s="110" t="str">
        <f t="shared" si="41"/>
        <v/>
      </c>
      <c r="J1010" s="122" t="s">
        <v>5295</v>
      </c>
      <c r="K1010" s="110" t="s">
        <v>5296</v>
      </c>
      <c r="L1010" s="110" t="s">
        <v>275</v>
      </c>
      <c r="M1010" s="134" t="str">
        <f t="shared" si="42"/>
        <v/>
      </c>
      <c r="N1010" s="110"/>
      <c r="O1010" s="110"/>
      <c r="P1010" s="239"/>
    </row>
    <row r="1011" spans="1:16" x14ac:dyDescent="0.2">
      <c r="A1011" s="154"/>
      <c r="B1011" s="154"/>
      <c r="C1011" s="154"/>
      <c r="D1011" s="149"/>
      <c r="E1011" s="149"/>
      <c r="F1011" s="150"/>
      <c r="H1011" s="106"/>
      <c r="I1011" s="110" t="str">
        <f t="shared" si="41"/>
        <v/>
      </c>
      <c r="J1011" s="122" t="s">
        <v>5297</v>
      </c>
      <c r="K1011" s="110" t="s">
        <v>5298</v>
      </c>
      <c r="L1011" s="110" t="s">
        <v>275</v>
      </c>
      <c r="M1011" s="134" t="str">
        <f t="shared" si="42"/>
        <v/>
      </c>
      <c r="N1011" s="110"/>
      <c r="O1011" s="110"/>
      <c r="P1011" s="239"/>
    </row>
    <row r="1012" spans="1:16" x14ac:dyDescent="0.2">
      <c r="A1012" s="154"/>
      <c r="B1012" s="154"/>
      <c r="C1012" s="154"/>
      <c r="D1012" s="149"/>
      <c r="E1012" s="149"/>
      <c r="F1012" s="150"/>
      <c r="H1012" s="106"/>
      <c r="I1012" s="110" t="str">
        <f t="shared" si="41"/>
        <v/>
      </c>
      <c r="J1012" s="122" t="s">
        <v>5299</v>
      </c>
      <c r="K1012" s="110" t="s">
        <v>5300</v>
      </c>
      <c r="L1012" s="110" t="s">
        <v>275</v>
      </c>
      <c r="M1012" s="134" t="str">
        <f t="shared" si="42"/>
        <v/>
      </c>
      <c r="N1012" s="110"/>
      <c r="O1012" s="110"/>
      <c r="P1012" s="239"/>
    </row>
    <row r="1013" spans="1:16" x14ac:dyDescent="0.2">
      <c r="A1013" s="154"/>
      <c r="B1013" s="154"/>
      <c r="C1013" s="154"/>
      <c r="D1013" s="149"/>
      <c r="E1013" s="149"/>
      <c r="F1013" s="150"/>
      <c r="H1013" s="106"/>
      <c r="I1013" s="110" t="str">
        <f t="shared" si="41"/>
        <v/>
      </c>
      <c r="J1013" s="122" t="s">
        <v>5301</v>
      </c>
      <c r="K1013" s="110" t="s">
        <v>5302</v>
      </c>
      <c r="L1013" s="110" t="s">
        <v>5303</v>
      </c>
      <c r="M1013" s="134" t="str">
        <f t="shared" si="42"/>
        <v/>
      </c>
      <c r="N1013" s="110"/>
      <c r="O1013" s="110"/>
      <c r="P1013" s="239" t="s">
        <v>5304</v>
      </c>
    </row>
    <row r="1014" spans="1:16" x14ac:dyDescent="0.2">
      <c r="A1014" s="154"/>
      <c r="B1014" s="154"/>
      <c r="C1014" s="154"/>
      <c r="D1014" s="149"/>
      <c r="E1014" s="149"/>
      <c r="F1014" s="150"/>
      <c r="H1014" s="106"/>
      <c r="I1014" s="110" t="str">
        <f t="shared" si="41"/>
        <v/>
      </c>
      <c r="J1014" s="122" t="s">
        <v>5305</v>
      </c>
      <c r="K1014" s="110" t="s">
        <v>5306</v>
      </c>
      <c r="L1014" s="110" t="s">
        <v>275</v>
      </c>
      <c r="M1014" s="134" t="str">
        <f t="shared" si="42"/>
        <v/>
      </c>
      <c r="N1014" s="110"/>
      <c r="O1014" s="110"/>
      <c r="P1014" s="239"/>
    </row>
    <row r="1015" spans="1:16" x14ac:dyDescent="0.2">
      <c r="A1015" s="154"/>
      <c r="B1015" s="154"/>
      <c r="C1015" s="154"/>
      <c r="D1015" s="149"/>
      <c r="E1015" s="149"/>
      <c r="F1015" s="150"/>
      <c r="H1015" s="106"/>
      <c r="I1015" s="110" t="str">
        <f t="shared" si="41"/>
        <v/>
      </c>
      <c r="J1015" s="122" t="s">
        <v>5307</v>
      </c>
      <c r="K1015" s="110" t="s">
        <v>5308</v>
      </c>
      <c r="L1015" s="110" t="s">
        <v>275</v>
      </c>
      <c r="M1015" s="134" t="str">
        <f t="shared" si="42"/>
        <v/>
      </c>
      <c r="N1015" s="110"/>
      <c r="O1015" s="110"/>
      <c r="P1015" s="239"/>
    </row>
    <row r="1016" spans="1:16" x14ac:dyDescent="0.2">
      <c r="A1016" s="154"/>
      <c r="B1016" s="154"/>
      <c r="C1016" s="154"/>
      <c r="D1016" s="149"/>
      <c r="E1016" s="149"/>
      <c r="F1016" s="150"/>
      <c r="H1016" s="106"/>
      <c r="I1016" s="110" t="str">
        <f t="shared" si="41"/>
        <v/>
      </c>
      <c r="J1016" s="122" t="s">
        <v>5309</v>
      </c>
      <c r="K1016" s="110" t="s">
        <v>5310</v>
      </c>
      <c r="L1016" s="110" t="s">
        <v>275</v>
      </c>
      <c r="M1016" s="134" t="str">
        <f t="shared" si="42"/>
        <v/>
      </c>
      <c r="N1016" s="110"/>
      <c r="O1016" s="110"/>
      <c r="P1016" s="239"/>
    </row>
    <row r="1017" spans="1:16" x14ac:dyDescent="0.2">
      <c r="A1017" s="154"/>
      <c r="B1017" s="154"/>
      <c r="C1017" s="154"/>
      <c r="D1017" s="149"/>
      <c r="E1017" s="149"/>
      <c r="F1017" s="150"/>
      <c r="H1017" s="106"/>
      <c r="I1017" s="110" t="str">
        <f t="shared" si="41"/>
        <v/>
      </c>
      <c r="J1017" s="122" t="s">
        <v>5311</v>
      </c>
      <c r="K1017" s="110" t="s">
        <v>5312</v>
      </c>
      <c r="L1017" s="110" t="s">
        <v>275</v>
      </c>
      <c r="M1017" s="134" t="str">
        <f t="shared" si="42"/>
        <v/>
      </c>
      <c r="N1017" s="110"/>
      <c r="O1017" s="110"/>
      <c r="P1017" s="239"/>
    </row>
    <row r="1018" spans="1:16" x14ac:dyDescent="0.2">
      <c r="A1018" s="154"/>
      <c r="B1018" s="154"/>
      <c r="C1018" s="154"/>
      <c r="D1018" s="149"/>
      <c r="E1018" s="149"/>
      <c r="F1018" s="150"/>
      <c r="H1018" s="106"/>
      <c r="I1018" s="110" t="str">
        <f t="shared" si="41"/>
        <v/>
      </c>
      <c r="J1018" s="122" t="s">
        <v>5313</v>
      </c>
      <c r="K1018" s="110" t="s">
        <v>5314</v>
      </c>
      <c r="L1018" s="110" t="s">
        <v>275</v>
      </c>
      <c r="M1018" s="134" t="str">
        <f t="shared" si="42"/>
        <v/>
      </c>
      <c r="N1018" s="110"/>
      <c r="O1018" s="110"/>
      <c r="P1018" s="239"/>
    </row>
    <row r="1019" spans="1:16" x14ac:dyDescent="0.2">
      <c r="A1019" s="154"/>
      <c r="B1019" s="154"/>
      <c r="C1019" s="154"/>
      <c r="D1019" s="149"/>
      <c r="E1019" s="149"/>
      <c r="F1019" s="150"/>
      <c r="H1019" s="106"/>
      <c r="I1019" s="110" t="str">
        <f t="shared" si="41"/>
        <v/>
      </c>
      <c r="J1019" s="122" t="s">
        <v>5315</v>
      </c>
      <c r="K1019" s="110" t="s">
        <v>5316</v>
      </c>
      <c r="L1019" s="110" t="s">
        <v>275</v>
      </c>
      <c r="M1019" s="134" t="str">
        <f t="shared" si="42"/>
        <v/>
      </c>
      <c r="N1019" s="110"/>
      <c r="O1019" s="110"/>
      <c r="P1019" s="239"/>
    </row>
    <row r="1020" spans="1:16" x14ac:dyDescent="0.2">
      <c r="A1020" s="154"/>
      <c r="B1020" s="154"/>
      <c r="C1020" s="154"/>
      <c r="D1020" s="149"/>
      <c r="E1020" s="149"/>
      <c r="F1020" s="150"/>
      <c r="H1020" s="106"/>
      <c r="I1020" s="110" t="str">
        <f t="shared" si="41"/>
        <v/>
      </c>
      <c r="J1020" s="122" t="s">
        <v>5317</v>
      </c>
      <c r="K1020" s="110" t="s">
        <v>5318</v>
      </c>
      <c r="L1020" s="110" t="s">
        <v>275</v>
      </c>
      <c r="M1020" s="134" t="str">
        <f t="shared" si="42"/>
        <v/>
      </c>
      <c r="N1020" s="110"/>
      <c r="O1020" s="110"/>
      <c r="P1020" s="239"/>
    </row>
    <row r="1021" spans="1:16" x14ac:dyDescent="0.2">
      <c r="A1021" s="154"/>
      <c r="B1021" s="154"/>
      <c r="C1021" s="154"/>
      <c r="D1021" s="149"/>
      <c r="E1021" s="149"/>
      <c r="F1021" s="150"/>
      <c r="H1021" s="106"/>
      <c r="I1021" s="110" t="str">
        <f t="shared" si="41"/>
        <v/>
      </c>
      <c r="J1021" s="122" t="s">
        <v>5319</v>
      </c>
      <c r="K1021" s="110" t="s">
        <v>5320</v>
      </c>
      <c r="L1021" s="110" t="s">
        <v>275</v>
      </c>
      <c r="M1021" s="134" t="str">
        <f t="shared" si="42"/>
        <v/>
      </c>
      <c r="N1021" s="110"/>
      <c r="O1021" s="110"/>
      <c r="P1021" s="239"/>
    </row>
    <row r="1022" spans="1:16" x14ac:dyDescent="0.2">
      <c r="A1022" s="154"/>
      <c r="B1022" s="154"/>
      <c r="C1022" s="154"/>
      <c r="D1022" s="149"/>
      <c r="E1022" s="149"/>
      <c r="F1022" s="150"/>
      <c r="H1022" s="106"/>
      <c r="I1022" s="110" t="str">
        <f t="shared" si="41"/>
        <v/>
      </c>
      <c r="J1022" s="122" t="s">
        <v>5321</v>
      </c>
      <c r="K1022" s="110" t="s">
        <v>5322</v>
      </c>
      <c r="L1022" s="110" t="s">
        <v>275</v>
      </c>
      <c r="M1022" s="134" t="str">
        <f t="shared" si="42"/>
        <v/>
      </c>
      <c r="N1022" s="110"/>
      <c r="O1022" s="110"/>
      <c r="P1022" s="239"/>
    </row>
    <row r="1023" spans="1:16" x14ac:dyDescent="0.2">
      <c r="A1023" s="154"/>
      <c r="B1023" s="154"/>
      <c r="C1023" s="154"/>
      <c r="D1023" s="149"/>
      <c r="E1023" s="149"/>
      <c r="F1023" s="150"/>
      <c r="H1023" s="106"/>
      <c r="I1023" s="110" t="str">
        <f t="shared" si="41"/>
        <v/>
      </c>
      <c r="J1023" s="122" t="s">
        <v>5323</v>
      </c>
      <c r="K1023" s="110" t="s">
        <v>5324</v>
      </c>
      <c r="L1023" s="110" t="s">
        <v>275</v>
      </c>
      <c r="M1023" s="134" t="str">
        <f t="shared" si="42"/>
        <v/>
      </c>
      <c r="N1023" s="110"/>
      <c r="O1023" s="110"/>
      <c r="P1023" s="239"/>
    </row>
    <row r="1024" spans="1:16" x14ac:dyDescent="0.2">
      <c r="A1024" s="154"/>
      <c r="B1024" s="154"/>
      <c r="C1024" s="154"/>
      <c r="D1024" s="149"/>
      <c r="E1024" s="149"/>
      <c r="F1024" s="150"/>
      <c r="H1024" s="106"/>
      <c r="I1024" s="110" t="str">
        <f t="shared" si="41"/>
        <v/>
      </c>
      <c r="J1024" s="122" t="s">
        <v>5325</v>
      </c>
      <c r="K1024" s="110" t="s">
        <v>5326</v>
      </c>
      <c r="L1024" s="110" t="s">
        <v>275</v>
      </c>
      <c r="M1024" s="134" t="str">
        <f t="shared" si="42"/>
        <v/>
      </c>
      <c r="N1024" s="110"/>
      <c r="O1024" s="110"/>
      <c r="P1024" s="239"/>
    </row>
    <row r="1025" spans="1:16" x14ac:dyDescent="0.2">
      <c r="A1025" s="154"/>
      <c r="B1025" s="154"/>
      <c r="C1025" s="154"/>
      <c r="D1025" s="149"/>
      <c r="E1025" s="149"/>
      <c r="F1025" s="150"/>
      <c r="H1025" s="106"/>
      <c r="I1025" s="110" t="str">
        <f t="shared" si="41"/>
        <v/>
      </c>
      <c r="J1025" s="122" t="s">
        <v>5327</v>
      </c>
      <c r="K1025" s="110" t="s">
        <v>5328</v>
      </c>
      <c r="L1025" s="110" t="s">
        <v>275</v>
      </c>
      <c r="M1025" s="134" t="str">
        <f t="shared" si="42"/>
        <v/>
      </c>
      <c r="N1025" s="110"/>
      <c r="O1025" s="110"/>
      <c r="P1025" s="239"/>
    </row>
    <row r="1026" spans="1:16" x14ac:dyDescent="0.2">
      <c r="A1026" s="154"/>
      <c r="B1026" s="154"/>
      <c r="C1026" s="154"/>
      <c r="D1026" s="149"/>
      <c r="E1026" s="149"/>
      <c r="F1026" s="150"/>
      <c r="H1026" s="106"/>
      <c r="I1026" s="110" t="str">
        <f t="shared" si="41"/>
        <v/>
      </c>
      <c r="J1026" s="122" t="s">
        <v>5329</v>
      </c>
      <c r="K1026" s="110" t="s">
        <v>5330</v>
      </c>
      <c r="L1026" s="110" t="s">
        <v>275</v>
      </c>
      <c r="M1026" s="134" t="str">
        <f t="shared" si="42"/>
        <v/>
      </c>
      <c r="N1026" s="110"/>
      <c r="O1026" s="110"/>
      <c r="P1026" s="239"/>
    </row>
    <row r="1027" spans="1:16" x14ac:dyDescent="0.2">
      <c r="A1027" s="154"/>
      <c r="B1027" s="154"/>
      <c r="C1027" s="154"/>
      <c r="D1027" s="149"/>
      <c r="E1027" s="149"/>
      <c r="F1027" s="150"/>
      <c r="H1027" s="106"/>
      <c r="I1027" s="110" t="str">
        <f t="shared" si="41"/>
        <v/>
      </c>
      <c r="J1027" s="122" t="s">
        <v>5331</v>
      </c>
      <c r="K1027" s="110" t="s">
        <v>5332</v>
      </c>
      <c r="L1027" s="110" t="s">
        <v>275</v>
      </c>
      <c r="M1027" s="134" t="str">
        <f t="shared" si="42"/>
        <v/>
      </c>
      <c r="N1027" s="110"/>
      <c r="O1027" s="110"/>
      <c r="P1027" s="239"/>
    </row>
    <row r="1028" spans="1:16" x14ac:dyDescent="0.2">
      <c r="A1028" s="154"/>
      <c r="B1028" s="154"/>
      <c r="C1028" s="154"/>
      <c r="D1028" s="149"/>
      <c r="E1028" s="149"/>
      <c r="F1028" s="150"/>
      <c r="H1028" s="106"/>
      <c r="I1028" s="110" t="str">
        <f t="shared" si="41"/>
        <v/>
      </c>
      <c r="J1028" s="122" t="s">
        <v>5333</v>
      </c>
      <c r="K1028" s="110" t="s">
        <v>5334</v>
      </c>
      <c r="L1028" s="110" t="s">
        <v>275</v>
      </c>
      <c r="M1028" s="134" t="str">
        <f t="shared" si="42"/>
        <v/>
      </c>
      <c r="N1028" s="110"/>
      <c r="O1028" s="110"/>
      <c r="P1028" s="239"/>
    </row>
    <row r="1029" spans="1:16" x14ac:dyDescent="0.2">
      <c r="A1029" s="154"/>
      <c r="B1029" s="154"/>
      <c r="C1029" s="154"/>
      <c r="D1029" s="149"/>
      <c r="E1029" s="149"/>
      <c r="F1029" s="150"/>
      <c r="H1029" s="106"/>
      <c r="I1029" s="110" t="str">
        <f t="shared" si="41"/>
        <v/>
      </c>
      <c r="J1029" s="122" t="s">
        <v>5335</v>
      </c>
      <c r="K1029" s="110" t="s">
        <v>5336</v>
      </c>
      <c r="L1029" s="110" t="s">
        <v>275</v>
      </c>
      <c r="M1029" s="134" t="str">
        <f t="shared" si="42"/>
        <v/>
      </c>
      <c r="N1029" s="110"/>
      <c r="O1029" s="110"/>
      <c r="P1029" s="239"/>
    </row>
    <row r="1030" spans="1:16" x14ac:dyDescent="0.2">
      <c r="A1030" s="154"/>
      <c r="B1030" s="154"/>
      <c r="C1030" s="154"/>
      <c r="D1030" s="149"/>
      <c r="E1030" s="149"/>
      <c r="F1030" s="150"/>
      <c r="H1030" s="106"/>
      <c r="I1030" s="110" t="str">
        <f t="shared" si="41"/>
        <v/>
      </c>
      <c r="J1030" s="122" t="s">
        <v>5337</v>
      </c>
      <c r="K1030" s="110" t="s">
        <v>5338</v>
      </c>
      <c r="L1030" s="110" t="s">
        <v>275</v>
      </c>
      <c r="M1030" s="134" t="str">
        <f t="shared" si="42"/>
        <v/>
      </c>
      <c r="N1030" s="110"/>
      <c r="O1030" s="110"/>
      <c r="P1030" s="239"/>
    </row>
    <row r="1031" spans="1:16" x14ac:dyDescent="0.2">
      <c r="A1031" s="154"/>
      <c r="B1031" s="154"/>
      <c r="C1031" s="154"/>
      <c r="D1031" s="149"/>
      <c r="E1031" s="149"/>
      <c r="F1031" s="150"/>
      <c r="H1031" s="106"/>
      <c r="I1031" s="110" t="str">
        <f t="shared" si="41"/>
        <v/>
      </c>
      <c r="J1031" s="122" t="s">
        <v>5339</v>
      </c>
      <c r="K1031" s="110" t="s">
        <v>5340</v>
      </c>
      <c r="L1031" s="110" t="s">
        <v>275</v>
      </c>
      <c r="M1031" s="134" t="str">
        <f t="shared" si="42"/>
        <v/>
      </c>
      <c r="N1031" s="110"/>
      <c r="O1031" s="110"/>
      <c r="P1031" s="239"/>
    </row>
    <row r="1032" spans="1:16" x14ac:dyDescent="0.2">
      <c r="A1032" s="154"/>
      <c r="B1032" s="154"/>
      <c r="C1032" s="154"/>
      <c r="D1032" s="149"/>
      <c r="E1032" s="149"/>
      <c r="F1032" s="150"/>
      <c r="H1032" s="106"/>
      <c r="I1032" s="110" t="str">
        <f t="shared" si="41"/>
        <v/>
      </c>
      <c r="J1032" s="122" t="s">
        <v>5341</v>
      </c>
      <c r="K1032" s="110" t="s">
        <v>5342</v>
      </c>
      <c r="L1032" s="110" t="s">
        <v>275</v>
      </c>
      <c r="M1032" s="134" t="str">
        <f t="shared" si="42"/>
        <v/>
      </c>
      <c r="N1032" s="110"/>
      <c r="O1032" s="110"/>
      <c r="P1032" s="239"/>
    </row>
    <row r="1033" spans="1:16" x14ac:dyDescent="0.2">
      <c r="A1033" s="154"/>
      <c r="B1033" s="154"/>
      <c r="C1033" s="154"/>
      <c r="D1033" s="149"/>
      <c r="E1033" s="149"/>
      <c r="F1033" s="150"/>
      <c r="H1033" s="106"/>
      <c r="I1033" s="110" t="str">
        <f t="shared" ref="I1033:I1096" si="43">IFERROR((INDEX(A:E,MATCH($J1033,E:E,0),2)),"")</f>
        <v/>
      </c>
      <c r="J1033" s="122" t="s">
        <v>5343</v>
      </c>
      <c r="K1033" s="110" t="s">
        <v>5344</v>
      </c>
      <c r="L1033" s="110" t="s">
        <v>275</v>
      </c>
      <c r="M1033" s="134" t="str">
        <f t="shared" si="42"/>
        <v/>
      </c>
      <c r="N1033" s="110"/>
      <c r="O1033" s="110"/>
      <c r="P1033" s="239"/>
    </row>
    <row r="1034" spans="1:16" x14ac:dyDescent="0.2">
      <c r="A1034" s="154"/>
      <c r="B1034" s="154"/>
      <c r="C1034" s="154"/>
      <c r="D1034" s="149"/>
      <c r="E1034" s="149"/>
      <c r="F1034" s="150"/>
      <c r="H1034" s="106"/>
      <c r="I1034" s="110" t="str">
        <f t="shared" si="43"/>
        <v/>
      </c>
      <c r="J1034" s="122" t="s">
        <v>5345</v>
      </c>
      <c r="K1034" s="110" t="s">
        <v>5346</v>
      </c>
      <c r="L1034" s="110" t="s">
        <v>275</v>
      </c>
      <c r="M1034" s="134" t="str">
        <f t="shared" ref="M1034:M1097" si="44">IF(N1034="","",HYPERLINK(O1034,N1034))</f>
        <v/>
      </c>
      <c r="N1034" s="110"/>
      <c r="O1034" s="110"/>
      <c r="P1034" s="239"/>
    </row>
    <row r="1035" spans="1:16" x14ac:dyDescent="0.2">
      <c r="A1035" s="154"/>
      <c r="B1035" s="154"/>
      <c r="C1035" s="154"/>
      <c r="D1035" s="149"/>
      <c r="E1035" s="149"/>
      <c r="F1035" s="150"/>
      <c r="H1035" s="106"/>
      <c r="I1035" s="110" t="str">
        <f t="shared" si="43"/>
        <v/>
      </c>
      <c r="J1035" s="122" t="s">
        <v>5347</v>
      </c>
      <c r="K1035" s="110" t="s">
        <v>5348</v>
      </c>
      <c r="L1035" s="110" t="s">
        <v>275</v>
      </c>
      <c r="M1035" s="134" t="str">
        <f t="shared" si="44"/>
        <v/>
      </c>
      <c r="N1035" s="110"/>
      <c r="O1035" s="110"/>
      <c r="P1035" s="239"/>
    </row>
    <row r="1036" spans="1:16" x14ac:dyDescent="0.2">
      <c r="A1036" s="154"/>
      <c r="B1036" s="154"/>
      <c r="C1036" s="154"/>
      <c r="D1036" s="149"/>
      <c r="E1036" s="149"/>
      <c r="F1036" s="150"/>
      <c r="H1036" s="106"/>
      <c r="I1036" s="110" t="str">
        <f t="shared" si="43"/>
        <v/>
      </c>
      <c r="J1036" s="122" t="s">
        <v>5349</v>
      </c>
      <c r="K1036" s="110" t="s">
        <v>5350</v>
      </c>
      <c r="L1036" s="110" t="s">
        <v>275</v>
      </c>
      <c r="M1036" s="134" t="str">
        <f t="shared" si="44"/>
        <v/>
      </c>
      <c r="N1036" s="110"/>
      <c r="O1036" s="110"/>
      <c r="P1036" s="239"/>
    </row>
    <row r="1037" spans="1:16" x14ac:dyDescent="0.2">
      <c r="A1037" s="154"/>
      <c r="B1037" s="154"/>
      <c r="C1037" s="154"/>
      <c r="D1037" s="149"/>
      <c r="E1037" s="149"/>
      <c r="F1037" s="150"/>
      <c r="H1037" s="106"/>
      <c r="I1037" s="110" t="str">
        <f t="shared" si="43"/>
        <v/>
      </c>
      <c r="J1037" s="122" t="s">
        <v>5351</v>
      </c>
      <c r="K1037" s="110" t="s">
        <v>5352</v>
      </c>
      <c r="L1037" s="110" t="s">
        <v>275</v>
      </c>
      <c r="M1037" s="134" t="str">
        <f t="shared" si="44"/>
        <v/>
      </c>
      <c r="N1037" s="110"/>
      <c r="O1037" s="110"/>
      <c r="P1037" s="239"/>
    </row>
    <row r="1038" spans="1:16" x14ac:dyDescent="0.2">
      <c r="A1038" s="154"/>
      <c r="B1038" s="154"/>
      <c r="C1038" s="154"/>
      <c r="D1038" s="149"/>
      <c r="E1038" s="149"/>
      <c r="F1038" s="150"/>
      <c r="H1038" s="106"/>
      <c r="I1038" s="110" t="str">
        <f t="shared" si="43"/>
        <v/>
      </c>
      <c r="J1038" s="122" t="s">
        <v>5353</v>
      </c>
      <c r="K1038" s="110" t="s">
        <v>5354</v>
      </c>
      <c r="L1038" s="110" t="s">
        <v>275</v>
      </c>
      <c r="M1038" s="134" t="str">
        <f t="shared" si="44"/>
        <v/>
      </c>
      <c r="N1038" s="110"/>
      <c r="O1038" s="110"/>
      <c r="P1038" s="239"/>
    </row>
    <row r="1039" spans="1:16" x14ac:dyDescent="0.2">
      <c r="A1039" s="154"/>
      <c r="B1039" s="154"/>
      <c r="C1039" s="154"/>
      <c r="D1039" s="149"/>
      <c r="E1039" s="149"/>
      <c r="F1039" s="150"/>
      <c r="H1039" s="106"/>
      <c r="I1039" s="110" t="str">
        <f t="shared" si="43"/>
        <v/>
      </c>
      <c r="J1039" s="122" t="s">
        <v>5355</v>
      </c>
      <c r="K1039" s="110" t="s">
        <v>5356</v>
      </c>
      <c r="L1039" s="110" t="s">
        <v>275</v>
      </c>
      <c r="M1039" s="134" t="str">
        <f t="shared" si="44"/>
        <v/>
      </c>
      <c r="N1039" s="110"/>
      <c r="O1039" s="110"/>
      <c r="P1039" s="239"/>
    </row>
    <row r="1040" spans="1:16" x14ac:dyDescent="0.2">
      <c r="A1040" s="154"/>
      <c r="B1040" s="154"/>
      <c r="C1040" s="154"/>
      <c r="D1040" s="149"/>
      <c r="E1040" s="149"/>
      <c r="F1040" s="150"/>
      <c r="H1040" s="106"/>
      <c r="I1040" s="110" t="str">
        <f t="shared" si="43"/>
        <v/>
      </c>
      <c r="J1040" s="122" t="s">
        <v>5357</v>
      </c>
      <c r="K1040" s="110" t="s">
        <v>5358</v>
      </c>
      <c r="L1040" s="110" t="s">
        <v>275</v>
      </c>
      <c r="M1040" s="134" t="str">
        <f t="shared" si="44"/>
        <v/>
      </c>
      <c r="N1040" s="110"/>
      <c r="O1040" s="110"/>
      <c r="P1040" s="239"/>
    </row>
    <row r="1041" spans="1:16" x14ac:dyDescent="0.2">
      <c r="A1041" s="154"/>
      <c r="B1041" s="154"/>
      <c r="C1041" s="154"/>
      <c r="D1041" s="149"/>
      <c r="E1041" s="149"/>
      <c r="F1041" s="150"/>
      <c r="H1041" s="106"/>
      <c r="I1041" s="110" t="str">
        <f t="shared" si="43"/>
        <v/>
      </c>
      <c r="J1041" s="122" t="s">
        <v>5359</v>
      </c>
      <c r="K1041" s="110" t="s">
        <v>5360</v>
      </c>
      <c r="L1041" s="110" t="s">
        <v>275</v>
      </c>
      <c r="M1041" s="134" t="str">
        <f t="shared" si="44"/>
        <v/>
      </c>
      <c r="N1041" s="110"/>
      <c r="O1041" s="110"/>
      <c r="P1041" s="239" t="s">
        <v>5361</v>
      </c>
    </row>
    <row r="1042" spans="1:16" x14ac:dyDescent="0.2">
      <c r="A1042" s="154"/>
      <c r="B1042" s="154"/>
      <c r="C1042" s="154"/>
      <c r="D1042" s="149"/>
      <c r="E1042" s="149"/>
      <c r="F1042" s="150"/>
      <c r="H1042" s="106"/>
      <c r="I1042" s="110" t="str">
        <f t="shared" si="43"/>
        <v/>
      </c>
      <c r="J1042" s="122" t="s">
        <v>5362</v>
      </c>
      <c r="K1042" s="110" t="s">
        <v>5363</v>
      </c>
      <c r="L1042" s="110" t="s">
        <v>275</v>
      </c>
      <c r="M1042" s="134" t="str">
        <f t="shared" si="44"/>
        <v/>
      </c>
      <c r="N1042" s="110"/>
      <c r="O1042" s="110"/>
      <c r="P1042" s="239" t="s">
        <v>5364</v>
      </c>
    </row>
    <row r="1043" spans="1:16" x14ac:dyDescent="0.2">
      <c r="A1043" s="154"/>
      <c r="B1043" s="154"/>
      <c r="C1043" s="154"/>
      <c r="D1043" s="149"/>
      <c r="E1043" s="149"/>
      <c r="F1043" s="150"/>
      <c r="H1043" s="106"/>
      <c r="I1043" s="110" t="str">
        <f t="shared" si="43"/>
        <v/>
      </c>
      <c r="J1043" s="122" t="s">
        <v>5365</v>
      </c>
      <c r="K1043" s="110" t="s">
        <v>5366</v>
      </c>
      <c r="L1043" s="110" t="s">
        <v>275</v>
      </c>
      <c r="M1043" s="134" t="str">
        <f t="shared" si="44"/>
        <v/>
      </c>
      <c r="N1043" s="110"/>
      <c r="O1043" s="110"/>
      <c r="P1043" s="239"/>
    </row>
    <row r="1044" spans="1:16" x14ac:dyDescent="0.2">
      <c r="A1044" s="154"/>
      <c r="B1044" s="154"/>
      <c r="C1044" s="154"/>
      <c r="D1044" s="149"/>
      <c r="E1044" s="149"/>
      <c r="F1044" s="150"/>
      <c r="H1044" s="106"/>
      <c r="I1044" s="110" t="str">
        <f t="shared" si="43"/>
        <v/>
      </c>
      <c r="J1044" s="122" t="s">
        <v>5367</v>
      </c>
      <c r="K1044" s="110" t="s">
        <v>5368</v>
      </c>
      <c r="L1044" s="110" t="s">
        <v>275</v>
      </c>
      <c r="M1044" s="134" t="str">
        <f t="shared" si="44"/>
        <v/>
      </c>
      <c r="N1044" s="110"/>
      <c r="O1044" s="110"/>
      <c r="P1044" s="239"/>
    </row>
    <row r="1045" spans="1:16" x14ac:dyDescent="0.2">
      <c r="A1045" s="154"/>
      <c r="B1045" s="154"/>
      <c r="C1045" s="154"/>
      <c r="D1045" s="149"/>
      <c r="E1045" s="149"/>
      <c r="F1045" s="150"/>
      <c r="H1045" s="106"/>
      <c r="I1045" s="110" t="str">
        <f t="shared" si="43"/>
        <v/>
      </c>
      <c r="J1045" s="122" t="s">
        <v>5369</v>
      </c>
      <c r="K1045" s="110" t="s">
        <v>5370</v>
      </c>
      <c r="L1045" s="110" t="s">
        <v>275</v>
      </c>
      <c r="M1045" s="134" t="str">
        <f t="shared" si="44"/>
        <v/>
      </c>
      <c r="N1045" s="110"/>
      <c r="O1045" s="110"/>
      <c r="P1045" s="239"/>
    </row>
    <row r="1046" spans="1:16" x14ac:dyDescent="0.2">
      <c r="A1046" s="154"/>
      <c r="B1046" s="154"/>
      <c r="C1046" s="154"/>
      <c r="D1046" s="149"/>
      <c r="E1046" s="149"/>
      <c r="F1046" s="150"/>
      <c r="H1046" s="106"/>
      <c r="I1046" s="110" t="str">
        <f t="shared" si="43"/>
        <v/>
      </c>
      <c r="J1046" s="122" t="s">
        <v>5371</v>
      </c>
      <c r="K1046" s="110" t="s">
        <v>5372</v>
      </c>
      <c r="L1046" s="110" t="s">
        <v>275</v>
      </c>
      <c r="M1046" s="134" t="str">
        <f t="shared" si="44"/>
        <v/>
      </c>
      <c r="N1046" s="110"/>
      <c r="O1046" s="110"/>
      <c r="P1046" s="239"/>
    </row>
    <row r="1047" spans="1:16" x14ac:dyDescent="0.2">
      <c r="A1047" s="154"/>
      <c r="B1047" s="154"/>
      <c r="C1047" s="154"/>
      <c r="D1047" s="149"/>
      <c r="E1047" s="149"/>
      <c r="F1047" s="150"/>
      <c r="H1047" s="106"/>
      <c r="I1047" s="110" t="str">
        <f t="shared" si="43"/>
        <v/>
      </c>
      <c r="J1047" s="122" t="s">
        <v>5373</v>
      </c>
      <c r="K1047" s="110" t="s">
        <v>5374</v>
      </c>
      <c r="L1047" s="110" t="s">
        <v>275</v>
      </c>
      <c r="M1047" s="134" t="str">
        <f t="shared" si="44"/>
        <v/>
      </c>
      <c r="N1047" s="110"/>
      <c r="O1047" s="110"/>
      <c r="P1047" s="239"/>
    </row>
    <row r="1048" spans="1:16" x14ac:dyDescent="0.2">
      <c r="A1048" s="154"/>
      <c r="B1048" s="154"/>
      <c r="C1048" s="154"/>
      <c r="D1048" s="149"/>
      <c r="E1048" s="149"/>
      <c r="F1048" s="150"/>
      <c r="H1048" s="106"/>
      <c r="I1048" s="110" t="str">
        <f t="shared" si="43"/>
        <v/>
      </c>
      <c r="J1048" s="122" t="s">
        <v>5375</v>
      </c>
      <c r="K1048" s="110" t="s">
        <v>5376</v>
      </c>
      <c r="L1048" s="110" t="s">
        <v>275</v>
      </c>
      <c r="M1048" s="134" t="str">
        <f t="shared" si="44"/>
        <v/>
      </c>
      <c r="N1048" s="110"/>
      <c r="O1048" s="110"/>
      <c r="P1048" s="239"/>
    </row>
    <row r="1049" spans="1:16" x14ac:dyDescent="0.2">
      <c r="A1049" s="154"/>
      <c r="B1049" s="154"/>
      <c r="C1049" s="154"/>
      <c r="D1049" s="149"/>
      <c r="E1049" s="149"/>
      <c r="F1049" s="150"/>
      <c r="H1049" s="106"/>
      <c r="I1049" s="110" t="str">
        <f t="shared" si="43"/>
        <v/>
      </c>
      <c r="J1049" s="122" t="s">
        <v>5377</v>
      </c>
      <c r="K1049" s="110" t="s">
        <v>5378</v>
      </c>
      <c r="L1049" s="110" t="s">
        <v>275</v>
      </c>
      <c r="M1049" s="134" t="str">
        <f t="shared" si="44"/>
        <v/>
      </c>
      <c r="N1049" s="110"/>
      <c r="O1049" s="110"/>
      <c r="P1049" s="239"/>
    </row>
    <row r="1050" spans="1:16" x14ac:dyDescent="0.2">
      <c r="A1050" s="154"/>
      <c r="B1050" s="154"/>
      <c r="C1050" s="154"/>
      <c r="D1050" s="149"/>
      <c r="E1050" s="149"/>
      <c r="F1050" s="150"/>
      <c r="H1050" s="106"/>
      <c r="I1050" s="110" t="str">
        <f t="shared" si="43"/>
        <v/>
      </c>
      <c r="J1050" s="122" t="s">
        <v>5379</v>
      </c>
      <c r="K1050" s="110" t="s">
        <v>5380</v>
      </c>
      <c r="L1050" s="110" t="s">
        <v>275</v>
      </c>
      <c r="M1050" s="134" t="str">
        <f t="shared" si="44"/>
        <v/>
      </c>
      <c r="N1050" s="110"/>
      <c r="O1050" s="110"/>
      <c r="P1050" s="239"/>
    </row>
    <row r="1051" spans="1:16" x14ac:dyDescent="0.2">
      <c r="A1051" s="154"/>
      <c r="B1051" s="154"/>
      <c r="C1051" s="154"/>
      <c r="D1051" s="149"/>
      <c r="E1051" s="149"/>
      <c r="F1051" s="150"/>
      <c r="H1051" s="106"/>
      <c r="I1051" s="110" t="str">
        <f t="shared" si="43"/>
        <v/>
      </c>
      <c r="J1051" s="122" t="s">
        <v>5381</v>
      </c>
      <c r="K1051" s="110" t="s">
        <v>5382</v>
      </c>
      <c r="L1051" s="110" t="s">
        <v>275</v>
      </c>
      <c r="M1051" s="134" t="str">
        <f t="shared" si="44"/>
        <v/>
      </c>
      <c r="N1051" s="110"/>
      <c r="O1051" s="110"/>
      <c r="P1051" s="239"/>
    </row>
    <row r="1052" spans="1:16" x14ac:dyDescent="0.2">
      <c r="A1052" s="154"/>
      <c r="B1052" s="154"/>
      <c r="C1052" s="154"/>
      <c r="D1052" s="149"/>
      <c r="E1052" s="149"/>
      <c r="F1052" s="150"/>
      <c r="H1052" s="106"/>
      <c r="I1052" s="110" t="str">
        <f t="shared" si="43"/>
        <v/>
      </c>
      <c r="J1052" s="122" t="s">
        <v>5383</v>
      </c>
      <c r="K1052" s="110" t="s">
        <v>5384</v>
      </c>
      <c r="L1052" s="110" t="s">
        <v>275</v>
      </c>
      <c r="M1052" s="134" t="str">
        <f t="shared" si="44"/>
        <v/>
      </c>
      <c r="N1052" s="110"/>
      <c r="O1052" s="110"/>
      <c r="P1052" s="239"/>
    </row>
    <row r="1053" spans="1:16" x14ac:dyDescent="0.2">
      <c r="A1053" s="154"/>
      <c r="B1053" s="154"/>
      <c r="C1053" s="154"/>
      <c r="D1053" s="149"/>
      <c r="E1053" s="149"/>
      <c r="F1053" s="150"/>
      <c r="H1053" s="106"/>
      <c r="I1053" s="110" t="str">
        <f t="shared" si="43"/>
        <v/>
      </c>
      <c r="J1053" s="122" t="s">
        <v>5385</v>
      </c>
      <c r="K1053" s="110" t="s">
        <v>5386</v>
      </c>
      <c r="L1053" s="110" t="s">
        <v>275</v>
      </c>
      <c r="M1053" s="134" t="str">
        <f t="shared" si="44"/>
        <v/>
      </c>
      <c r="N1053" s="110"/>
      <c r="O1053" s="110"/>
      <c r="P1053" s="239"/>
    </row>
    <row r="1054" spans="1:16" x14ac:dyDescent="0.2">
      <c r="A1054" s="154"/>
      <c r="B1054" s="154"/>
      <c r="C1054" s="154"/>
      <c r="D1054" s="149"/>
      <c r="E1054" s="149"/>
      <c r="F1054" s="150"/>
      <c r="H1054" s="106"/>
      <c r="I1054" s="110" t="str">
        <f t="shared" si="43"/>
        <v/>
      </c>
      <c r="J1054" s="122" t="s">
        <v>5387</v>
      </c>
      <c r="K1054" s="110" t="s">
        <v>5388</v>
      </c>
      <c r="L1054" s="110" t="s">
        <v>275</v>
      </c>
      <c r="M1054" s="134" t="str">
        <f t="shared" si="44"/>
        <v/>
      </c>
      <c r="N1054" s="110"/>
      <c r="O1054" s="110"/>
      <c r="P1054" s="239"/>
    </row>
    <row r="1055" spans="1:16" x14ac:dyDescent="0.2">
      <c r="A1055" s="154"/>
      <c r="B1055" s="154"/>
      <c r="C1055" s="154"/>
      <c r="D1055" s="149"/>
      <c r="E1055" s="149"/>
      <c r="F1055" s="150"/>
      <c r="H1055" s="106"/>
      <c r="I1055" s="110" t="str">
        <f t="shared" si="43"/>
        <v/>
      </c>
      <c r="J1055" s="122" t="s">
        <v>5389</v>
      </c>
      <c r="K1055" s="110" t="s">
        <v>5390</v>
      </c>
      <c r="L1055" s="110" t="s">
        <v>275</v>
      </c>
      <c r="M1055" s="134" t="str">
        <f t="shared" si="44"/>
        <v/>
      </c>
      <c r="N1055" s="110"/>
      <c r="O1055" s="110"/>
      <c r="P1055" s="239"/>
    </row>
    <row r="1056" spans="1:16" x14ac:dyDescent="0.2">
      <c r="A1056" s="154"/>
      <c r="B1056" s="154"/>
      <c r="C1056" s="154"/>
      <c r="D1056" s="149"/>
      <c r="E1056" s="149"/>
      <c r="F1056" s="150"/>
      <c r="H1056" s="106"/>
      <c r="I1056" s="110" t="str">
        <f t="shared" si="43"/>
        <v/>
      </c>
      <c r="J1056" s="122" t="s">
        <v>5391</v>
      </c>
      <c r="K1056" s="110" t="s">
        <v>5392</v>
      </c>
      <c r="L1056" s="110" t="s">
        <v>275</v>
      </c>
      <c r="M1056" s="134" t="str">
        <f t="shared" si="44"/>
        <v/>
      </c>
      <c r="N1056" s="110"/>
      <c r="O1056" s="110"/>
      <c r="P1056" s="239"/>
    </row>
    <row r="1057" spans="1:16" x14ac:dyDescent="0.2">
      <c r="A1057" s="154"/>
      <c r="B1057" s="154"/>
      <c r="C1057" s="154"/>
      <c r="D1057" s="149"/>
      <c r="E1057" s="149"/>
      <c r="F1057" s="150"/>
      <c r="H1057" s="106"/>
      <c r="I1057" s="110" t="str">
        <f t="shared" si="43"/>
        <v/>
      </c>
      <c r="J1057" s="122" t="s">
        <v>5393</v>
      </c>
      <c r="K1057" s="110" t="s">
        <v>5394</v>
      </c>
      <c r="L1057" s="110" t="s">
        <v>275</v>
      </c>
      <c r="M1057" s="134" t="str">
        <f t="shared" si="44"/>
        <v/>
      </c>
      <c r="N1057" s="110"/>
      <c r="O1057" s="110"/>
      <c r="P1057" s="239"/>
    </row>
    <row r="1058" spans="1:16" x14ac:dyDescent="0.2">
      <c r="A1058" s="154"/>
      <c r="B1058" s="154"/>
      <c r="C1058" s="154"/>
      <c r="D1058" s="149"/>
      <c r="E1058" s="149"/>
      <c r="F1058" s="150"/>
      <c r="H1058" s="106"/>
      <c r="I1058" s="110" t="str">
        <f t="shared" si="43"/>
        <v/>
      </c>
      <c r="J1058" s="122" t="s">
        <v>5395</v>
      </c>
      <c r="K1058" s="110" t="s">
        <v>5396</v>
      </c>
      <c r="L1058" s="110" t="s">
        <v>275</v>
      </c>
      <c r="M1058" s="134" t="str">
        <f t="shared" si="44"/>
        <v/>
      </c>
      <c r="N1058" s="110"/>
      <c r="O1058" s="110"/>
      <c r="P1058" s="239"/>
    </row>
    <row r="1059" spans="1:16" x14ac:dyDescent="0.2">
      <c r="A1059" s="154"/>
      <c r="B1059" s="154"/>
      <c r="C1059" s="154"/>
      <c r="D1059" s="149"/>
      <c r="E1059" s="149"/>
      <c r="F1059" s="150"/>
      <c r="H1059" s="106"/>
      <c r="I1059" s="110" t="str">
        <f t="shared" si="43"/>
        <v/>
      </c>
      <c r="J1059" s="122" t="s">
        <v>5397</v>
      </c>
      <c r="K1059" s="110" t="s">
        <v>5398</v>
      </c>
      <c r="L1059" s="110" t="s">
        <v>275</v>
      </c>
      <c r="M1059" s="134" t="str">
        <f t="shared" si="44"/>
        <v/>
      </c>
      <c r="N1059" s="110"/>
      <c r="O1059" s="110"/>
      <c r="P1059" s="239"/>
    </row>
    <row r="1060" spans="1:16" x14ac:dyDescent="0.2">
      <c r="A1060" s="154"/>
      <c r="B1060" s="154"/>
      <c r="C1060" s="154"/>
      <c r="D1060" s="149"/>
      <c r="E1060" s="149"/>
      <c r="F1060" s="150"/>
      <c r="H1060" s="106"/>
      <c r="I1060" s="110" t="str">
        <f t="shared" si="43"/>
        <v/>
      </c>
      <c r="J1060" s="122" t="s">
        <v>5399</v>
      </c>
      <c r="K1060" s="110" t="s">
        <v>5400</v>
      </c>
      <c r="L1060" s="110" t="s">
        <v>275</v>
      </c>
      <c r="M1060" s="134" t="str">
        <f t="shared" si="44"/>
        <v/>
      </c>
      <c r="N1060" s="110"/>
      <c r="O1060" s="110"/>
      <c r="P1060" s="239"/>
    </row>
    <row r="1061" spans="1:16" x14ac:dyDescent="0.2">
      <c r="A1061" s="154"/>
      <c r="B1061" s="154"/>
      <c r="C1061" s="154"/>
      <c r="D1061" s="149"/>
      <c r="E1061" s="149"/>
      <c r="F1061" s="150"/>
      <c r="H1061" s="106"/>
      <c r="I1061" s="110" t="str">
        <f t="shared" si="43"/>
        <v/>
      </c>
      <c r="J1061" s="122" t="s">
        <v>5401</v>
      </c>
      <c r="K1061" s="110" t="s">
        <v>5402</v>
      </c>
      <c r="L1061" s="110" t="s">
        <v>275</v>
      </c>
      <c r="M1061" s="134" t="str">
        <f t="shared" si="44"/>
        <v/>
      </c>
      <c r="N1061" s="110"/>
      <c r="O1061" s="110"/>
      <c r="P1061" s="239"/>
    </row>
    <row r="1062" spans="1:16" x14ac:dyDescent="0.2">
      <c r="A1062" s="154"/>
      <c r="B1062" s="154"/>
      <c r="C1062" s="154"/>
      <c r="D1062" s="149"/>
      <c r="E1062" s="149"/>
      <c r="F1062" s="150"/>
      <c r="H1062" s="106"/>
      <c r="I1062" s="110" t="str">
        <f t="shared" si="43"/>
        <v/>
      </c>
      <c r="J1062" s="122" t="s">
        <v>5403</v>
      </c>
      <c r="K1062" s="110" t="s">
        <v>5404</v>
      </c>
      <c r="L1062" s="110" t="s">
        <v>275</v>
      </c>
      <c r="M1062" s="134" t="str">
        <f t="shared" si="44"/>
        <v/>
      </c>
      <c r="N1062" s="110"/>
      <c r="O1062" s="110"/>
      <c r="P1062" s="239"/>
    </row>
    <row r="1063" spans="1:16" x14ac:dyDescent="0.2">
      <c r="A1063" s="154"/>
      <c r="B1063" s="154"/>
      <c r="C1063" s="154"/>
      <c r="D1063" s="149"/>
      <c r="E1063" s="149"/>
      <c r="F1063" s="150"/>
      <c r="H1063" s="106"/>
      <c r="I1063" s="110" t="str">
        <f t="shared" si="43"/>
        <v/>
      </c>
      <c r="J1063" s="122" t="s">
        <v>5405</v>
      </c>
      <c r="K1063" s="110" t="s">
        <v>5406</v>
      </c>
      <c r="L1063" s="110" t="s">
        <v>275</v>
      </c>
      <c r="M1063" s="134" t="str">
        <f t="shared" si="44"/>
        <v/>
      </c>
      <c r="N1063" s="110"/>
      <c r="O1063" s="110"/>
      <c r="P1063" s="239"/>
    </row>
    <row r="1064" spans="1:16" x14ac:dyDescent="0.2">
      <c r="A1064" s="154"/>
      <c r="B1064" s="154"/>
      <c r="C1064" s="154"/>
      <c r="D1064" s="149"/>
      <c r="E1064" s="149"/>
      <c r="F1064" s="150"/>
      <c r="H1064" s="106"/>
      <c r="I1064" s="110" t="str">
        <f t="shared" si="43"/>
        <v/>
      </c>
      <c r="J1064" s="122" t="s">
        <v>5407</v>
      </c>
      <c r="K1064" s="110" t="s">
        <v>5408</v>
      </c>
      <c r="L1064" s="110" t="s">
        <v>275</v>
      </c>
      <c r="M1064" s="134" t="str">
        <f t="shared" si="44"/>
        <v/>
      </c>
      <c r="N1064" s="110"/>
      <c r="O1064" s="110"/>
      <c r="P1064" s="239"/>
    </row>
    <row r="1065" spans="1:16" x14ac:dyDescent="0.2">
      <c r="A1065" s="154"/>
      <c r="B1065" s="154"/>
      <c r="C1065" s="154"/>
      <c r="D1065" s="149"/>
      <c r="E1065" s="149"/>
      <c r="F1065" s="150"/>
      <c r="H1065" s="106"/>
      <c r="I1065" s="110" t="str">
        <f t="shared" si="43"/>
        <v/>
      </c>
      <c r="J1065" s="122" t="s">
        <v>5409</v>
      </c>
      <c r="K1065" s="110" t="s">
        <v>5410</v>
      </c>
      <c r="L1065" s="110" t="s">
        <v>275</v>
      </c>
      <c r="M1065" s="134" t="str">
        <f t="shared" si="44"/>
        <v/>
      </c>
      <c r="N1065" s="110"/>
      <c r="O1065" s="110"/>
      <c r="P1065" s="239"/>
    </row>
    <row r="1066" spans="1:16" x14ac:dyDescent="0.2">
      <c r="A1066" s="154"/>
      <c r="B1066" s="154"/>
      <c r="C1066" s="154"/>
      <c r="D1066" s="149"/>
      <c r="E1066" s="149"/>
      <c r="F1066" s="150"/>
      <c r="H1066" s="106"/>
      <c r="I1066" s="110" t="str">
        <f t="shared" si="43"/>
        <v/>
      </c>
      <c r="J1066" s="122" t="s">
        <v>5411</v>
      </c>
      <c r="K1066" s="110" t="s">
        <v>5412</v>
      </c>
      <c r="L1066" s="110" t="s">
        <v>275</v>
      </c>
      <c r="M1066" s="134" t="str">
        <f t="shared" si="44"/>
        <v/>
      </c>
      <c r="N1066" s="110"/>
      <c r="O1066" s="110"/>
      <c r="P1066" s="239"/>
    </row>
    <row r="1067" spans="1:16" x14ac:dyDescent="0.2">
      <c r="A1067" s="154"/>
      <c r="B1067" s="154"/>
      <c r="C1067" s="154"/>
      <c r="D1067" s="149"/>
      <c r="E1067" s="149"/>
      <c r="F1067" s="150"/>
      <c r="H1067" s="106"/>
      <c r="I1067" s="110" t="str">
        <f t="shared" si="43"/>
        <v/>
      </c>
      <c r="J1067" s="122" t="s">
        <v>5413</v>
      </c>
      <c r="K1067" s="110" t="s">
        <v>5414</v>
      </c>
      <c r="L1067" s="110" t="s">
        <v>275</v>
      </c>
      <c r="M1067" s="134" t="str">
        <f t="shared" si="44"/>
        <v/>
      </c>
      <c r="N1067" s="110"/>
      <c r="O1067" s="110"/>
      <c r="P1067" s="239"/>
    </row>
    <row r="1068" spans="1:16" x14ac:dyDescent="0.2">
      <c r="A1068" s="154"/>
      <c r="B1068" s="154"/>
      <c r="C1068" s="154"/>
      <c r="D1068" s="149"/>
      <c r="E1068" s="149"/>
      <c r="F1068" s="150"/>
      <c r="H1068" s="106"/>
      <c r="I1068" s="110" t="str">
        <f t="shared" si="43"/>
        <v/>
      </c>
      <c r="J1068" s="122" t="s">
        <v>5415</v>
      </c>
      <c r="K1068" s="110" t="s">
        <v>5416</v>
      </c>
      <c r="L1068" s="110" t="s">
        <v>275</v>
      </c>
      <c r="M1068" s="134" t="str">
        <f t="shared" si="44"/>
        <v/>
      </c>
      <c r="N1068" s="110"/>
      <c r="O1068" s="110"/>
      <c r="P1068" s="239"/>
    </row>
    <row r="1069" spans="1:16" x14ac:dyDescent="0.2">
      <c r="A1069" s="154"/>
      <c r="B1069" s="154"/>
      <c r="C1069" s="154"/>
      <c r="D1069" s="149"/>
      <c r="E1069" s="149"/>
      <c r="F1069" s="150"/>
      <c r="H1069" s="106"/>
      <c r="I1069" s="110" t="str">
        <f t="shared" si="43"/>
        <v/>
      </c>
      <c r="J1069" s="122" t="s">
        <v>5417</v>
      </c>
      <c r="K1069" s="110" t="s">
        <v>5418</v>
      </c>
      <c r="L1069" s="110" t="s">
        <v>275</v>
      </c>
      <c r="M1069" s="134" t="str">
        <f t="shared" si="44"/>
        <v/>
      </c>
      <c r="N1069" s="110"/>
      <c r="O1069" s="110"/>
      <c r="P1069" s="239"/>
    </row>
    <row r="1070" spans="1:16" x14ac:dyDescent="0.2">
      <c r="A1070" s="154"/>
      <c r="B1070" s="154"/>
      <c r="C1070" s="154"/>
      <c r="D1070" s="149"/>
      <c r="E1070" s="149"/>
      <c r="F1070" s="150"/>
      <c r="H1070" s="106"/>
      <c r="I1070" s="110" t="str">
        <f t="shared" si="43"/>
        <v/>
      </c>
      <c r="J1070" s="122" t="s">
        <v>5419</v>
      </c>
      <c r="K1070" s="110" t="s">
        <v>5420</v>
      </c>
      <c r="L1070" s="110" t="s">
        <v>275</v>
      </c>
      <c r="M1070" s="134" t="str">
        <f t="shared" si="44"/>
        <v/>
      </c>
      <c r="N1070" s="110"/>
      <c r="O1070" s="110"/>
      <c r="P1070" s="239"/>
    </row>
    <row r="1071" spans="1:16" x14ac:dyDescent="0.2">
      <c r="A1071" s="154"/>
      <c r="B1071" s="154"/>
      <c r="C1071" s="154"/>
      <c r="D1071" s="149"/>
      <c r="E1071" s="149"/>
      <c r="F1071" s="150"/>
      <c r="H1071" s="106"/>
      <c r="I1071" s="110" t="str">
        <f t="shared" si="43"/>
        <v/>
      </c>
      <c r="J1071" s="122" t="s">
        <v>5421</v>
      </c>
      <c r="K1071" s="110" t="s">
        <v>5422</v>
      </c>
      <c r="L1071" s="110" t="s">
        <v>275</v>
      </c>
      <c r="M1071" s="134" t="str">
        <f t="shared" si="44"/>
        <v/>
      </c>
      <c r="N1071" s="110"/>
      <c r="O1071" s="110"/>
      <c r="P1071" s="239"/>
    </row>
    <row r="1072" spans="1:16" x14ac:dyDescent="0.2">
      <c r="A1072" s="154"/>
      <c r="B1072" s="154"/>
      <c r="C1072" s="154"/>
      <c r="D1072" s="149"/>
      <c r="E1072" s="149"/>
      <c r="F1072" s="150"/>
      <c r="H1072" s="106"/>
      <c r="I1072" s="110" t="str">
        <f t="shared" si="43"/>
        <v/>
      </c>
      <c r="J1072" s="122" t="s">
        <v>5423</v>
      </c>
      <c r="K1072" s="110" t="s">
        <v>5424</v>
      </c>
      <c r="L1072" s="110" t="s">
        <v>275</v>
      </c>
      <c r="M1072" s="134" t="str">
        <f t="shared" si="44"/>
        <v/>
      </c>
      <c r="N1072" s="110"/>
      <c r="O1072" s="110"/>
      <c r="P1072" s="239"/>
    </row>
    <row r="1073" spans="1:16" x14ac:dyDescent="0.2">
      <c r="A1073" s="154"/>
      <c r="B1073" s="154"/>
      <c r="C1073" s="154"/>
      <c r="D1073" s="149"/>
      <c r="E1073" s="149"/>
      <c r="F1073" s="150"/>
      <c r="H1073" s="106"/>
      <c r="I1073" s="110" t="str">
        <f t="shared" si="43"/>
        <v/>
      </c>
      <c r="J1073" s="122" t="s">
        <v>5425</v>
      </c>
      <c r="K1073" s="110" t="s">
        <v>5426</v>
      </c>
      <c r="L1073" s="110" t="s">
        <v>275</v>
      </c>
      <c r="M1073" s="134" t="str">
        <f t="shared" si="44"/>
        <v/>
      </c>
      <c r="N1073" s="110"/>
      <c r="O1073" s="110"/>
      <c r="P1073" s="239"/>
    </row>
    <row r="1074" spans="1:16" x14ac:dyDescent="0.2">
      <c r="A1074" s="154"/>
      <c r="B1074" s="154"/>
      <c r="C1074" s="154"/>
      <c r="D1074" s="149"/>
      <c r="E1074" s="149"/>
      <c r="F1074" s="150"/>
      <c r="H1074" s="106"/>
      <c r="I1074" s="110" t="str">
        <f t="shared" si="43"/>
        <v/>
      </c>
      <c r="J1074" s="122" t="s">
        <v>5427</v>
      </c>
      <c r="K1074" s="110" t="s">
        <v>5428</v>
      </c>
      <c r="L1074" s="110" t="s">
        <v>275</v>
      </c>
      <c r="M1074" s="134" t="str">
        <f t="shared" si="44"/>
        <v/>
      </c>
      <c r="N1074" s="110"/>
      <c r="O1074" s="110"/>
      <c r="P1074" s="239"/>
    </row>
    <row r="1075" spans="1:16" x14ac:dyDescent="0.2">
      <c r="A1075" s="154"/>
      <c r="B1075" s="154"/>
      <c r="C1075" s="154"/>
      <c r="D1075" s="149"/>
      <c r="E1075" s="149"/>
      <c r="F1075" s="150"/>
      <c r="H1075" s="106"/>
      <c r="I1075" s="110" t="str">
        <f t="shared" si="43"/>
        <v/>
      </c>
      <c r="J1075" s="122" t="s">
        <v>5429</v>
      </c>
      <c r="K1075" s="110" t="s">
        <v>5430</v>
      </c>
      <c r="L1075" s="110" t="s">
        <v>275</v>
      </c>
      <c r="M1075" s="134" t="str">
        <f t="shared" si="44"/>
        <v/>
      </c>
      <c r="N1075" s="110"/>
      <c r="O1075" s="110"/>
      <c r="P1075" s="239"/>
    </row>
    <row r="1076" spans="1:16" x14ac:dyDescent="0.2">
      <c r="A1076" s="154"/>
      <c r="B1076" s="154"/>
      <c r="C1076" s="154"/>
      <c r="D1076" s="149"/>
      <c r="E1076" s="149"/>
      <c r="F1076" s="150"/>
      <c r="H1076" s="106"/>
      <c r="I1076" s="110" t="str">
        <f t="shared" si="43"/>
        <v/>
      </c>
      <c r="J1076" s="122" t="s">
        <v>5431</v>
      </c>
      <c r="K1076" s="110" t="s">
        <v>5432</v>
      </c>
      <c r="L1076" s="110" t="s">
        <v>275</v>
      </c>
      <c r="M1076" s="134" t="str">
        <f t="shared" si="44"/>
        <v/>
      </c>
      <c r="N1076" s="110"/>
      <c r="O1076" s="110"/>
      <c r="P1076" s="239"/>
    </row>
    <row r="1077" spans="1:16" x14ac:dyDescent="0.2">
      <c r="A1077" s="154"/>
      <c r="B1077" s="154"/>
      <c r="C1077" s="154"/>
      <c r="D1077" s="149"/>
      <c r="E1077" s="149"/>
      <c r="F1077" s="150"/>
      <c r="H1077" s="106"/>
      <c r="I1077" s="110" t="str">
        <f t="shared" si="43"/>
        <v/>
      </c>
      <c r="J1077" s="122" t="s">
        <v>5433</v>
      </c>
      <c r="K1077" s="110" t="s">
        <v>5434</v>
      </c>
      <c r="L1077" s="110" t="s">
        <v>275</v>
      </c>
      <c r="M1077" s="134" t="str">
        <f t="shared" si="44"/>
        <v/>
      </c>
      <c r="N1077" s="110"/>
      <c r="O1077" s="110"/>
      <c r="P1077" s="239"/>
    </row>
    <row r="1078" spans="1:16" x14ac:dyDescent="0.2">
      <c r="A1078" s="154"/>
      <c r="B1078" s="154"/>
      <c r="C1078" s="154"/>
      <c r="D1078" s="149"/>
      <c r="E1078" s="149"/>
      <c r="F1078" s="150"/>
      <c r="H1078" s="106"/>
      <c r="I1078" s="110" t="str">
        <f t="shared" si="43"/>
        <v/>
      </c>
      <c r="J1078" s="122" t="s">
        <v>5435</v>
      </c>
      <c r="K1078" s="110" t="s">
        <v>5436</v>
      </c>
      <c r="L1078" s="110" t="s">
        <v>275</v>
      </c>
      <c r="M1078" s="134" t="str">
        <f t="shared" si="44"/>
        <v/>
      </c>
      <c r="N1078" s="110"/>
      <c r="O1078" s="110"/>
      <c r="P1078" s="239"/>
    </row>
    <row r="1079" spans="1:16" x14ac:dyDescent="0.2">
      <c r="A1079" s="154"/>
      <c r="B1079" s="154"/>
      <c r="C1079" s="154"/>
      <c r="D1079" s="149"/>
      <c r="E1079" s="149"/>
      <c r="F1079" s="150"/>
      <c r="H1079" s="106"/>
      <c r="I1079" s="110" t="str">
        <f t="shared" si="43"/>
        <v/>
      </c>
      <c r="J1079" s="122" t="s">
        <v>5437</v>
      </c>
      <c r="K1079" s="110" t="s">
        <v>5438</v>
      </c>
      <c r="L1079" s="110" t="s">
        <v>275</v>
      </c>
      <c r="M1079" s="134" t="str">
        <f t="shared" si="44"/>
        <v/>
      </c>
      <c r="N1079" s="110"/>
      <c r="O1079" s="110"/>
      <c r="P1079" s="239"/>
    </row>
    <row r="1080" spans="1:16" x14ac:dyDescent="0.2">
      <c r="A1080" s="154"/>
      <c r="B1080" s="154"/>
      <c r="C1080" s="154"/>
      <c r="D1080" s="149"/>
      <c r="E1080" s="149"/>
      <c r="F1080" s="150"/>
      <c r="H1080" s="106"/>
      <c r="I1080" s="110" t="str">
        <f t="shared" si="43"/>
        <v/>
      </c>
      <c r="J1080" s="122" t="s">
        <v>5439</v>
      </c>
      <c r="K1080" s="110" t="s">
        <v>5440</v>
      </c>
      <c r="L1080" s="110" t="s">
        <v>275</v>
      </c>
      <c r="M1080" s="134" t="str">
        <f t="shared" si="44"/>
        <v/>
      </c>
      <c r="N1080" s="110"/>
      <c r="O1080" s="110"/>
      <c r="P1080" s="239"/>
    </row>
    <row r="1081" spans="1:16" x14ac:dyDescent="0.2">
      <c r="A1081" s="154"/>
      <c r="B1081" s="154"/>
      <c r="C1081" s="154"/>
      <c r="D1081" s="149"/>
      <c r="E1081" s="149"/>
      <c r="F1081" s="150"/>
      <c r="H1081" s="106"/>
      <c r="I1081" s="110" t="str">
        <f t="shared" si="43"/>
        <v/>
      </c>
      <c r="J1081" s="122" t="s">
        <v>5441</v>
      </c>
      <c r="K1081" s="110" t="s">
        <v>5442</v>
      </c>
      <c r="L1081" s="110" t="s">
        <v>275</v>
      </c>
      <c r="M1081" s="134" t="str">
        <f t="shared" si="44"/>
        <v/>
      </c>
      <c r="N1081" s="110"/>
      <c r="O1081" s="110"/>
      <c r="P1081" s="239"/>
    </row>
    <row r="1082" spans="1:16" x14ac:dyDescent="0.2">
      <c r="A1082" s="154"/>
      <c r="B1082" s="154"/>
      <c r="C1082" s="154"/>
      <c r="D1082" s="149"/>
      <c r="E1082" s="149"/>
      <c r="F1082" s="150"/>
      <c r="H1082" s="106"/>
      <c r="I1082" s="110" t="str">
        <f t="shared" si="43"/>
        <v/>
      </c>
      <c r="J1082" s="122" t="s">
        <v>5443</v>
      </c>
      <c r="K1082" s="110" t="s">
        <v>5444</v>
      </c>
      <c r="L1082" s="110" t="s">
        <v>275</v>
      </c>
      <c r="M1082" s="134" t="str">
        <f t="shared" si="44"/>
        <v/>
      </c>
      <c r="N1082" s="110"/>
      <c r="O1082" s="110"/>
      <c r="P1082" s="239"/>
    </row>
    <row r="1083" spans="1:16" x14ac:dyDescent="0.2">
      <c r="A1083" s="154"/>
      <c r="B1083" s="154"/>
      <c r="C1083" s="154"/>
      <c r="D1083" s="149"/>
      <c r="E1083" s="149"/>
      <c r="F1083" s="150"/>
      <c r="H1083" s="106"/>
      <c r="I1083" s="110" t="str">
        <f t="shared" si="43"/>
        <v/>
      </c>
      <c r="J1083" s="122" t="s">
        <v>5445</v>
      </c>
      <c r="K1083" s="110" t="s">
        <v>5446</v>
      </c>
      <c r="L1083" s="110" t="s">
        <v>275</v>
      </c>
      <c r="M1083" s="134" t="str">
        <f t="shared" si="44"/>
        <v/>
      </c>
      <c r="N1083" s="110"/>
      <c r="O1083" s="110"/>
      <c r="P1083" s="239"/>
    </row>
    <row r="1084" spans="1:16" x14ac:dyDescent="0.2">
      <c r="A1084" s="154"/>
      <c r="B1084" s="154"/>
      <c r="C1084" s="154"/>
      <c r="D1084" s="149"/>
      <c r="E1084" s="149"/>
      <c r="F1084" s="150"/>
      <c r="H1084" s="106"/>
      <c r="I1084" s="110" t="str">
        <f t="shared" si="43"/>
        <v/>
      </c>
      <c r="J1084" s="122" t="s">
        <v>5447</v>
      </c>
      <c r="K1084" s="110" t="s">
        <v>5448</v>
      </c>
      <c r="L1084" s="110" t="s">
        <v>275</v>
      </c>
      <c r="M1084" s="134" t="str">
        <f t="shared" si="44"/>
        <v/>
      </c>
      <c r="N1084" s="110"/>
      <c r="O1084" s="110"/>
      <c r="P1084" s="239"/>
    </row>
    <row r="1085" spans="1:16" x14ac:dyDescent="0.2">
      <c r="A1085" s="154"/>
      <c r="B1085" s="154"/>
      <c r="C1085" s="154"/>
      <c r="D1085" s="149"/>
      <c r="E1085" s="149"/>
      <c r="F1085" s="150"/>
      <c r="H1085" s="106"/>
      <c r="I1085" s="110" t="str">
        <f t="shared" si="43"/>
        <v/>
      </c>
      <c r="J1085" s="122" t="s">
        <v>5449</v>
      </c>
      <c r="K1085" s="110" t="s">
        <v>5450</v>
      </c>
      <c r="L1085" s="110" t="s">
        <v>275</v>
      </c>
      <c r="M1085" s="134" t="str">
        <f t="shared" si="44"/>
        <v/>
      </c>
      <c r="N1085" s="110"/>
      <c r="O1085" s="110"/>
      <c r="P1085" s="239"/>
    </row>
    <row r="1086" spans="1:16" x14ac:dyDescent="0.2">
      <c r="A1086" s="154"/>
      <c r="B1086" s="154"/>
      <c r="C1086" s="154"/>
      <c r="D1086" s="149"/>
      <c r="E1086" s="149"/>
      <c r="F1086" s="150"/>
      <c r="H1086" s="106"/>
      <c r="I1086" s="110" t="str">
        <f t="shared" si="43"/>
        <v/>
      </c>
      <c r="J1086" s="122" t="s">
        <v>5451</v>
      </c>
      <c r="K1086" s="110" t="s">
        <v>5452</v>
      </c>
      <c r="L1086" s="110" t="s">
        <v>275</v>
      </c>
      <c r="M1086" s="134" t="str">
        <f t="shared" si="44"/>
        <v/>
      </c>
      <c r="N1086" s="110"/>
      <c r="O1086" s="110"/>
      <c r="P1086" s="239"/>
    </row>
    <row r="1087" spans="1:16" x14ac:dyDescent="0.2">
      <c r="A1087" s="154"/>
      <c r="B1087" s="154"/>
      <c r="C1087" s="154"/>
      <c r="D1087" s="149"/>
      <c r="E1087" s="149"/>
      <c r="F1087" s="150"/>
      <c r="H1087" s="106"/>
      <c r="I1087" s="110" t="str">
        <f t="shared" si="43"/>
        <v/>
      </c>
      <c r="J1087" s="122" t="s">
        <v>5453</v>
      </c>
      <c r="K1087" s="110" t="s">
        <v>5454</v>
      </c>
      <c r="L1087" s="110" t="s">
        <v>275</v>
      </c>
      <c r="M1087" s="134" t="str">
        <f t="shared" si="44"/>
        <v/>
      </c>
      <c r="N1087" s="110"/>
      <c r="O1087" s="110"/>
      <c r="P1087" s="239" t="s">
        <v>5455</v>
      </c>
    </row>
    <row r="1088" spans="1:16" x14ac:dyDescent="0.2">
      <c r="A1088" s="154"/>
      <c r="B1088" s="154"/>
      <c r="C1088" s="154"/>
      <c r="D1088" s="149"/>
      <c r="E1088" s="149"/>
      <c r="F1088" s="150"/>
      <c r="H1088" s="106"/>
      <c r="I1088" s="110" t="str">
        <f t="shared" si="43"/>
        <v/>
      </c>
      <c r="J1088" s="122" t="s">
        <v>5456</v>
      </c>
      <c r="K1088" s="110" t="s">
        <v>5457</v>
      </c>
      <c r="L1088" s="110" t="s">
        <v>275</v>
      </c>
      <c r="M1088" s="134" t="str">
        <f t="shared" si="44"/>
        <v/>
      </c>
      <c r="N1088" s="110"/>
      <c r="O1088" s="110"/>
      <c r="P1088" s="239"/>
    </row>
    <row r="1089" spans="1:16" x14ac:dyDescent="0.2">
      <c r="A1089" s="154"/>
      <c r="B1089" s="154"/>
      <c r="C1089" s="154"/>
      <c r="D1089" s="149"/>
      <c r="E1089" s="149"/>
      <c r="F1089" s="150"/>
      <c r="H1089" s="106"/>
      <c r="I1089" s="110" t="str">
        <f t="shared" si="43"/>
        <v/>
      </c>
      <c r="J1089" s="122" t="s">
        <v>5458</v>
      </c>
      <c r="K1089" s="110" t="s">
        <v>5459</v>
      </c>
      <c r="L1089" s="110" t="s">
        <v>275</v>
      </c>
      <c r="M1089" s="134" t="str">
        <f t="shared" si="44"/>
        <v/>
      </c>
      <c r="N1089" s="110"/>
      <c r="O1089" s="110"/>
      <c r="P1089" s="239"/>
    </row>
    <row r="1090" spans="1:16" x14ac:dyDescent="0.2">
      <c r="A1090" s="154"/>
      <c r="B1090" s="154"/>
      <c r="C1090" s="154"/>
      <c r="D1090" s="149"/>
      <c r="E1090" s="149"/>
      <c r="F1090" s="150"/>
      <c r="H1090" s="106"/>
      <c r="I1090" s="110" t="str">
        <f t="shared" si="43"/>
        <v/>
      </c>
      <c r="J1090" s="122" t="s">
        <v>5460</v>
      </c>
      <c r="K1090" s="110" t="s">
        <v>5461</v>
      </c>
      <c r="L1090" s="110" t="s">
        <v>275</v>
      </c>
      <c r="M1090" s="134" t="str">
        <f t="shared" si="44"/>
        <v/>
      </c>
      <c r="N1090" s="110"/>
      <c r="O1090" s="110"/>
      <c r="P1090" s="239"/>
    </row>
    <row r="1091" spans="1:16" x14ac:dyDescent="0.2">
      <c r="A1091" s="154"/>
      <c r="B1091" s="154"/>
      <c r="C1091" s="154"/>
      <c r="D1091" s="149"/>
      <c r="E1091" s="149"/>
      <c r="F1091" s="150"/>
      <c r="H1091" s="106"/>
      <c r="I1091" s="110" t="str">
        <f t="shared" si="43"/>
        <v/>
      </c>
      <c r="J1091" s="122" t="s">
        <v>5462</v>
      </c>
      <c r="K1091" s="110" t="s">
        <v>5463</v>
      </c>
      <c r="L1091" s="110" t="s">
        <v>275</v>
      </c>
      <c r="M1091" s="134" t="str">
        <f t="shared" si="44"/>
        <v/>
      </c>
      <c r="N1091" s="110"/>
      <c r="O1091" s="110"/>
      <c r="P1091" s="239"/>
    </row>
    <row r="1092" spans="1:16" x14ac:dyDescent="0.2">
      <c r="A1092" s="154"/>
      <c r="B1092" s="154"/>
      <c r="C1092" s="154"/>
      <c r="D1092" s="149"/>
      <c r="E1092" s="149"/>
      <c r="F1092" s="150"/>
      <c r="H1092" s="106"/>
      <c r="I1092" s="110" t="str">
        <f t="shared" si="43"/>
        <v/>
      </c>
      <c r="J1092" s="122" t="s">
        <v>5464</v>
      </c>
      <c r="K1092" s="110" t="s">
        <v>5465</v>
      </c>
      <c r="L1092" s="110" t="s">
        <v>275</v>
      </c>
      <c r="M1092" s="134" t="str">
        <f t="shared" si="44"/>
        <v/>
      </c>
      <c r="N1092" s="110"/>
      <c r="O1092" s="110"/>
      <c r="P1092" s="239"/>
    </row>
    <row r="1093" spans="1:16" x14ac:dyDescent="0.2">
      <c r="A1093" s="154"/>
      <c r="B1093" s="154"/>
      <c r="C1093" s="154"/>
      <c r="D1093" s="149"/>
      <c r="E1093" s="149"/>
      <c r="F1093" s="150"/>
      <c r="H1093" s="106"/>
      <c r="I1093" s="110" t="str">
        <f t="shared" si="43"/>
        <v/>
      </c>
      <c r="J1093" s="122" t="s">
        <v>5466</v>
      </c>
      <c r="K1093" s="110" t="s">
        <v>5467</v>
      </c>
      <c r="L1093" s="110" t="s">
        <v>275</v>
      </c>
      <c r="M1093" s="134" t="str">
        <f t="shared" si="44"/>
        <v/>
      </c>
      <c r="N1093" s="110"/>
      <c r="O1093" s="110"/>
      <c r="P1093" s="239"/>
    </row>
    <row r="1094" spans="1:16" x14ac:dyDescent="0.2">
      <c r="A1094" s="154"/>
      <c r="B1094" s="154"/>
      <c r="C1094" s="154"/>
      <c r="D1094" s="149"/>
      <c r="E1094" s="149"/>
      <c r="F1094" s="150"/>
      <c r="H1094" s="106"/>
      <c r="I1094" s="110" t="str">
        <f t="shared" si="43"/>
        <v/>
      </c>
      <c r="J1094" s="122" t="s">
        <v>5468</v>
      </c>
      <c r="K1094" s="110" t="s">
        <v>5469</v>
      </c>
      <c r="L1094" s="110" t="s">
        <v>275</v>
      </c>
      <c r="M1094" s="134" t="str">
        <f t="shared" si="44"/>
        <v/>
      </c>
      <c r="N1094" s="110"/>
      <c r="O1094" s="110"/>
      <c r="P1094" s="239" t="s">
        <v>5470</v>
      </c>
    </row>
    <row r="1095" spans="1:16" x14ac:dyDescent="0.2">
      <c r="A1095" s="154"/>
      <c r="B1095" s="154"/>
      <c r="C1095" s="154"/>
      <c r="D1095" s="149"/>
      <c r="E1095" s="149"/>
      <c r="F1095" s="150"/>
      <c r="H1095" s="106"/>
      <c r="I1095" s="110" t="str">
        <f t="shared" si="43"/>
        <v/>
      </c>
      <c r="J1095" s="122" t="s">
        <v>5471</v>
      </c>
      <c r="K1095" s="110" t="s">
        <v>5472</v>
      </c>
      <c r="L1095" s="110" t="s">
        <v>275</v>
      </c>
      <c r="M1095" s="134" t="str">
        <f t="shared" si="44"/>
        <v/>
      </c>
      <c r="N1095" s="110"/>
      <c r="O1095" s="110"/>
      <c r="P1095" s="239"/>
    </row>
    <row r="1096" spans="1:16" x14ac:dyDescent="0.2">
      <c r="A1096" s="154"/>
      <c r="B1096" s="154"/>
      <c r="C1096" s="154"/>
      <c r="D1096" s="149"/>
      <c r="E1096" s="149"/>
      <c r="F1096" s="150"/>
      <c r="H1096" s="106"/>
      <c r="I1096" s="110" t="str">
        <f t="shared" si="43"/>
        <v/>
      </c>
      <c r="J1096" s="122" t="s">
        <v>5473</v>
      </c>
      <c r="K1096" s="110" t="s">
        <v>5474</v>
      </c>
      <c r="L1096" s="110" t="s">
        <v>275</v>
      </c>
      <c r="M1096" s="134" t="str">
        <f t="shared" si="44"/>
        <v/>
      </c>
      <c r="N1096" s="110"/>
      <c r="O1096" s="110"/>
      <c r="P1096" s="239"/>
    </row>
    <row r="1097" spans="1:16" x14ac:dyDescent="0.2">
      <c r="A1097" s="154"/>
      <c r="B1097" s="154"/>
      <c r="C1097" s="154"/>
      <c r="D1097" s="149"/>
      <c r="E1097" s="149"/>
      <c r="F1097" s="150"/>
      <c r="H1097" s="106"/>
      <c r="I1097" s="110" t="str">
        <f t="shared" ref="I1097:I1160" si="45">IFERROR((INDEX(A:E,MATCH($J1097,E:E,0),2)),"")</f>
        <v/>
      </c>
      <c r="J1097" s="122" t="s">
        <v>5475</v>
      </c>
      <c r="K1097" s="110" t="s">
        <v>5476</v>
      </c>
      <c r="L1097" s="110" t="s">
        <v>275</v>
      </c>
      <c r="M1097" s="134" t="str">
        <f t="shared" si="44"/>
        <v/>
      </c>
      <c r="N1097" s="110"/>
      <c r="O1097" s="110"/>
      <c r="P1097" s="239"/>
    </row>
    <row r="1098" spans="1:16" x14ac:dyDescent="0.2">
      <c r="A1098" s="154"/>
      <c r="B1098" s="154"/>
      <c r="C1098" s="154"/>
      <c r="D1098" s="149"/>
      <c r="E1098" s="149"/>
      <c r="F1098" s="150"/>
      <c r="H1098" s="106"/>
      <c r="I1098" s="110" t="str">
        <f t="shared" si="45"/>
        <v/>
      </c>
      <c r="J1098" s="122" t="s">
        <v>5477</v>
      </c>
      <c r="K1098" s="110" t="s">
        <v>5478</v>
      </c>
      <c r="L1098" s="110" t="s">
        <v>275</v>
      </c>
      <c r="M1098" s="134" t="str">
        <f t="shared" ref="M1098:M1161" si="46">IF(N1098="","",HYPERLINK(O1098,N1098))</f>
        <v/>
      </c>
      <c r="N1098" s="110"/>
      <c r="O1098" s="110"/>
      <c r="P1098" s="239"/>
    </row>
    <row r="1099" spans="1:16" x14ac:dyDescent="0.2">
      <c r="A1099" s="154"/>
      <c r="B1099" s="154"/>
      <c r="C1099" s="154"/>
      <c r="D1099" s="149"/>
      <c r="E1099" s="149"/>
      <c r="F1099" s="150"/>
      <c r="H1099" s="106"/>
      <c r="I1099" s="110" t="str">
        <f t="shared" si="45"/>
        <v/>
      </c>
      <c r="J1099" s="122" t="s">
        <v>5479</v>
      </c>
      <c r="K1099" s="110" t="s">
        <v>5480</v>
      </c>
      <c r="L1099" s="110" t="s">
        <v>275</v>
      </c>
      <c r="M1099" s="134" t="str">
        <f t="shared" si="46"/>
        <v/>
      </c>
      <c r="N1099" s="110"/>
      <c r="O1099" s="110"/>
      <c r="P1099" s="239"/>
    </row>
    <row r="1100" spans="1:16" x14ac:dyDescent="0.2">
      <c r="A1100" s="154"/>
      <c r="B1100" s="154"/>
      <c r="C1100" s="154"/>
      <c r="D1100" s="149"/>
      <c r="E1100" s="149"/>
      <c r="F1100" s="150"/>
      <c r="H1100" s="106"/>
      <c r="I1100" s="110" t="str">
        <f t="shared" si="45"/>
        <v/>
      </c>
      <c r="J1100" s="122" t="s">
        <v>5481</v>
      </c>
      <c r="K1100" s="110" t="s">
        <v>5482</v>
      </c>
      <c r="L1100" s="110" t="s">
        <v>275</v>
      </c>
      <c r="M1100" s="134" t="str">
        <f t="shared" si="46"/>
        <v/>
      </c>
      <c r="N1100" s="110"/>
      <c r="O1100" s="110"/>
      <c r="P1100" s="239"/>
    </row>
    <row r="1101" spans="1:16" x14ac:dyDescent="0.2">
      <c r="A1101" s="154"/>
      <c r="B1101" s="154"/>
      <c r="C1101" s="154"/>
      <c r="D1101" s="149"/>
      <c r="E1101" s="149"/>
      <c r="F1101" s="150"/>
      <c r="H1101" s="106"/>
      <c r="I1101" s="110" t="str">
        <f t="shared" si="45"/>
        <v/>
      </c>
      <c r="J1101" s="122" t="s">
        <v>5483</v>
      </c>
      <c r="K1101" s="110" t="s">
        <v>5484</v>
      </c>
      <c r="L1101" s="110" t="s">
        <v>275</v>
      </c>
      <c r="M1101" s="134" t="str">
        <f t="shared" si="46"/>
        <v/>
      </c>
      <c r="N1101" s="110"/>
      <c r="O1101" s="110"/>
      <c r="P1101" s="239"/>
    </row>
    <row r="1102" spans="1:16" x14ac:dyDescent="0.2">
      <c r="A1102" s="154"/>
      <c r="B1102" s="154"/>
      <c r="C1102" s="154"/>
      <c r="D1102" s="149"/>
      <c r="E1102" s="149"/>
      <c r="F1102" s="150"/>
      <c r="H1102" s="106"/>
      <c r="I1102" s="110" t="str">
        <f t="shared" si="45"/>
        <v/>
      </c>
      <c r="J1102" s="122" t="s">
        <v>5485</v>
      </c>
      <c r="K1102" s="110" t="s">
        <v>5486</v>
      </c>
      <c r="L1102" s="110" t="s">
        <v>275</v>
      </c>
      <c r="M1102" s="134" t="str">
        <f t="shared" si="46"/>
        <v/>
      </c>
      <c r="N1102" s="110"/>
      <c r="O1102" s="110"/>
      <c r="P1102" s="239"/>
    </row>
    <row r="1103" spans="1:16" x14ac:dyDescent="0.2">
      <c r="A1103" s="154"/>
      <c r="B1103" s="154"/>
      <c r="C1103" s="154"/>
      <c r="D1103" s="149"/>
      <c r="E1103" s="149"/>
      <c r="F1103" s="150"/>
      <c r="H1103" s="106"/>
      <c r="I1103" s="110" t="str">
        <f t="shared" si="45"/>
        <v/>
      </c>
      <c r="J1103" s="122" t="s">
        <v>5487</v>
      </c>
      <c r="K1103" s="110" t="s">
        <v>5488</v>
      </c>
      <c r="L1103" s="110" t="s">
        <v>275</v>
      </c>
      <c r="M1103" s="134" t="str">
        <f t="shared" si="46"/>
        <v/>
      </c>
      <c r="N1103" s="110"/>
      <c r="O1103" s="110"/>
      <c r="P1103" s="239"/>
    </row>
    <row r="1104" spans="1:16" x14ac:dyDescent="0.2">
      <c r="A1104" s="154"/>
      <c r="B1104" s="154"/>
      <c r="C1104" s="154"/>
      <c r="D1104" s="149"/>
      <c r="E1104" s="149"/>
      <c r="F1104" s="150"/>
      <c r="H1104" s="106"/>
      <c r="I1104" s="110" t="str">
        <f t="shared" si="45"/>
        <v/>
      </c>
      <c r="J1104" s="122" t="s">
        <v>5489</v>
      </c>
      <c r="K1104" s="110" t="s">
        <v>5490</v>
      </c>
      <c r="L1104" s="110" t="s">
        <v>275</v>
      </c>
      <c r="M1104" s="134" t="str">
        <f t="shared" si="46"/>
        <v/>
      </c>
      <c r="N1104" s="110"/>
      <c r="O1104" s="110"/>
      <c r="P1104" s="239"/>
    </row>
    <row r="1105" spans="1:16" x14ac:dyDescent="0.2">
      <c r="A1105" s="154"/>
      <c r="B1105" s="154"/>
      <c r="C1105" s="154"/>
      <c r="D1105" s="149"/>
      <c r="E1105" s="149"/>
      <c r="F1105" s="150"/>
      <c r="H1105" s="106"/>
      <c r="I1105" s="110" t="str">
        <f t="shared" si="45"/>
        <v/>
      </c>
      <c r="J1105" s="122" t="s">
        <v>5491</v>
      </c>
      <c r="K1105" s="110" t="s">
        <v>5492</v>
      </c>
      <c r="L1105" s="110" t="s">
        <v>275</v>
      </c>
      <c r="M1105" s="134" t="str">
        <f t="shared" si="46"/>
        <v/>
      </c>
      <c r="N1105" s="110"/>
      <c r="O1105" s="110"/>
      <c r="P1105" s="239"/>
    </row>
    <row r="1106" spans="1:16" x14ac:dyDescent="0.2">
      <c r="A1106" s="154"/>
      <c r="B1106" s="154"/>
      <c r="C1106" s="154"/>
      <c r="D1106" s="149"/>
      <c r="E1106" s="149"/>
      <c r="F1106" s="150"/>
      <c r="H1106" s="106"/>
      <c r="I1106" s="110" t="str">
        <f t="shared" si="45"/>
        <v/>
      </c>
      <c r="J1106" s="122" t="s">
        <v>5493</v>
      </c>
      <c r="K1106" s="110" t="s">
        <v>5494</v>
      </c>
      <c r="L1106" s="110" t="s">
        <v>275</v>
      </c>
      <c r="M1106" s="134" t="str">
        <f t="shared" si="46"/>
        <v/>
      </c>
      <c r="N1106" s="110"/>
      <c r="O1106" s="110"/>
      <c r="P1106" s="239"/>
    </row>
    <row r="1107" spans="1:16" x14ac:dyDescent="0.2">
      <c r="A1107" s="154"/>
      <c r="B1107" s="154"/>
      <c r="C1107" s="154"/>
      <c r="D1107" s="149"/>
      <c r="E1107" s="149"/>
      <c r="F1107" s="150"/>
      <c r="H1107" s="106"/>
      <c r="I1107" s="110" t="str">
        <f t="shared" si="45"/>
        <v/>
      </c>
      <c r="J1107" s="122" t="s">
        <v>5495</v>
      </c>
      <c r="K1107" s="110" t="s">
        <v>5496</v>
      </c>
      <c r="L1107" s="110" t="s">
        <v>275</v>
      </c>
      <c r="M1107" s="134" t="str">
        <f t="shared" si="46"/>
        <v/>
      </c>
      <c r="N1107" s="110"/>
      <c r="O1107" s="110"/>
      <c r="P1107" s="239"/>
    </row>
    <row r="1108" spans="1:16" x14ac:dyDescent="0.2">
      <c r="A1108" s="154"/>
      <c r="B1108" s="154"/>
      <c r="C1108" s="154"/>
      <c r="D1108" s="149"/>
      <c r="E1108" s="149"/>
      <c r="F1108" s="150"/>
      <c r="H1108" s="106"/>
      <c r="I1108" s="110" t="str">
        <f t="shared" si="45"/>
        <v/>
      </c>
      <c r="J1108" s="122" t="s">
        <v>5497</v>
      </c>
      <c r="K1108" s="110" t="s">
        <v>5498</v>
      </c>
      <c r="L1108" s="110" t="s">
        <v>275</v>
      </c>
      <c r="M1108" s="134" t="str">
        <f t="shared" si="46"/>
        <v/>
      </c>
      <c r="N1108" s="110"/>
      <c r="O1108" s="110"/>
      <c r="P1108" s="239" t="s">
        <v>5499</v>
      </c>
    </row>
    <row r="1109" spans="1:16" x14ac:dyDescent="0.2">
      <c r="A1109" s="154"/>
      <c r="B1109" s="154"/>
      <c r="C1109" s="154"/>
      <c r="D1109" s="149"/>
      <c r="E1109" s="149"/>
      <c r="F1109" s="150"/>
      <c r="H1109" s="106"/>
      <c r="I1109" s="110" t="str">
        <f t="shared" si="45"/>
        <v/>
      </c>
      <c r="J1109" s="122" t="s">
        <v>5500</v>
      </c>
      <c r="K1109" s="110" t="s">
        <v>5501</v>
      </c>
      <c r="L1109" s="110" t="s">
        <v>275</v>
      </c>
      <c r="M1109" s="134" t="str">
        <f t="shared" si="46"/>
        <v/>
      </c>
      <c r="N1109" s="110"/>
      <c r="O1109" s="110"/>
      <c r="P1109" s="239"/>
    </row>
    <row r="1110" spans="1:16" x14ac:dyDescent="0.2">
      <c r="A1110" s="154"/>
      <c r="B1110" s="154"/>
      <c r="C1110" s="154"/>
      <c r="D1110" s="149"/>
      <c r="E1110" s="149"/>
      <c r="F1110" s="150"/>
      <c r="H1110" s="106"/>
      <c r="I1110" s="110" t="str">
        <f t="shared" si="45"/>
        <v/>
      </c>
      <c r="J1110" s="122" t="s">
        <v>5502</v>
      </c>
      <c r="K1110" s="110" t="s">
        <v>5503</v>
      </c>
      <c r="L1110" s="110" t="s">
        <v>275</v>
      </c>
      <c r="M1110" s="134" t="str">
        <f t="shared" si="46"/>
        <v/>
      </c>
      <c r="N1110" s="110"/>
      <c r="O1110" s="110"/>
      <c r="P1110" s="239"/>
    </row>
    <row r="1111" spans="1:16" x14ac:dyDescent="0.2">
      <c r="A1111" s="154"/>
      <c r="B1111" s="154"/>
      <c r="C1111" s="154"/>
      <c r="D1111" s="149"/>
      <c r="E1111" s="149"/>
      <c r="F1111" s="150"/>
      <c r="H1111" s="106"/>
      <c r="I1111" s="110" t="str">
        <f t="shared" si="45"/>
        <v/>
      </c>
      <c r="J1111" s="122" t="s">
        <v>5504</v>
      </c>
      <c r="K1111" s="110" t="s">
        <v>5505</v>
      </c>
      <c r="L1111" s="110" t="s">
        <v>275</v>
      </c>
      <c r="M1111" s="134" t="str">
        <f t="shared" si="46"/>
        <v/>
      </c>
      <c r="N1111" s="110"/>
      <c r="O1111" s="110"/>
      <c r="P1111" s="239"/>
    </row>
    <row r="1112" spans="1:16" x14ac:dyDescent="0.2">
      <c r="A1112" s="154"/>
      <c r="B1112" s="154"/>
      <c r="C1112" s="154"/>
      <c r="D1112" s="149"/>
      <c r="E1112" s="149"/>
      <c r="F1112" s="150"/>
      <c r="H1112" s="106"/>
      <c r="I1112" s="110" t="str">
        <f t="shared" si="45"/>
        <v/>
      </c>
      <c r="J1112" s="122" t="s">
        <v>5506</v>
      </c>
      <c r="K1112" s="110" t="s">
        <v>5507</v>
      </c>
      <c r="L1112" s="110" t="s">
        <v>275</v>
      </c>
      <c r="M1112" s="134" t="str">
        <f t="shared" si="46"/>
        <v/>
      </c>
      <c r="N1112" s="110"/>
      <c r="O1112" s="110"/>
      <c r="P1112" s="239"/>
    </row>
    <row r="1113" spans="1:16" x14ac:dyDescent="0.2">
      <c r="A1113" s="154"/>
      <c r="B1113" s="154"/>
      <c r="C1113" s="154"/>
      <c r="D1113" s="149"/>
      <c r="E1113" s="149"/>
      <c r="F1113" s="150"/>
      <c r="H1113" s="106"/>
      <c r="I1113" s="110" t="str">
        <f t="shared" si="45"/>
        <v/>
      </c>
      <c r="J1113" s="122" t="s">
        <v>5508</v>
      </c>
      <c r="K1113" s="110" t="s">
        <v>5509</v>
      </c>
      <c r="L1113" s="110" t="s">
        <v>275</v>
      </c>
      <c r="M1113" s="134" t="str">
        <f t="shared" si="46"/>
        <v/>
      </c>
      <c r="N1113" s="110"/>
      <c r="O1113" s="110"/>
      <c r="P1113" s="239"/>
    </row>
    <row r="1114" spans="1:16" x14ac:dyDescent="0.2">
      <c r="A1114" s="154"/>
      <c r="B1114" s="154"/>
      <c r="C1114" s="154"/>
      <c r="D1114" s="149"/>
      <c r="E1114" s="149"/>
      <c r="F1114" s="150"/>
      <c r="H1114" s="106"/>
      <c r="I1114" s="110" t="str">
        <f t="shared" si="45"/>
        <v/>
      </c>
      <c r="J1114" s="122" t="s">
        <v>5510</v>
      </c>
      <c r="K1114" s="110" t="s">
        <v>5511</v>
      </c>
      <c r="L1114" s="110" t="s">
        <v>275</v>
      </c>
      <c r="M1114" s="134" t="str">
        <f t="shared" si="46"/>
        <v/>
      </c>
      <c r="N1114" s="110"/>
      <c r="O1114" s="110"/>
      <c r="P1114" s="239"/>
    </row>
    <row r="1115" spans="1:16" x14ac:dyDescent="0.2">
      <c r="A1115" s="154"/>
      <c r="B1115" s="154"/>
      <c r="C1115" s="154"/>
      <c r="D1115" s="149"/>
      <c r="E1115" s="149"/>
      <c r="F1115" s="150"/>
      <c r="H1115" s="106"/>
      <c r="I1115" s="110" t="str">
        <f t="shared" si="45"/>
        <v/>
      </c>
      <c r="J1115" s="122" t="s">
        <v>5512</v>
      </c>
      <c r="K1115" s="110" t="s">
        <v>5513</v>
      </c>
      <c r="L1115" s="110" t="s">
        <v>275</v>
      </c>
      <c r="M1115" s="134" t="str">
        <f t="shared" si="46"/>
        <v/>
      </c>
      <c r="N1115" s="110"/>
      <c r="O1115" s="110"/>
      <c r="P1115" s="239"/>
    </row>
    <row r="1116" spans="1:16" x14ac:dyDescent="0.2">
      <c r="A1116" s="154"/>
      <c r="B1116" s="154"/>
      <c r="C1116" s="154"/>
      <c r="D1116" s="149"/>
      <c r="E1116" s="149"/>
      <c r="F1116" s="150"/>
      <c r="H1116" s="106"/>
      <c r="I1116" s="110" t="str">
        <f t="shared" si="45"/>
        <v/>
      </c>
      <c r="J1116" s="122" t="s">
        <v>5514</v>
      </c>
      <c r="K1116" s="110" t="s">
        <v>5515</v>
      </c>
      <c r="L1116" s="110" t="s">
        <v>275</v>
      </c>
      <c r="M1116" s="134" t="str">
        <f t="shared" si="46"/>
        <v/>
      </c>
      <c r="N1116" s="110"/>
      <c r="O1116" s="110"/>
      <c r="P1116" s="239"/>
    </row>
    <row r="1117" spans="1:16" x14ac:dyDescent="0.2">
      <c r="A1117" s="154"/>
      <c r="B1117" s="154"/>
      <c r="C1117" s="154"/>
      <c r="D1117" s="149"/>
      <c r="E1117" s="149"/>
      <c r="F1117" s="150"/>
      <c r="H1117" s="106"/>
      <c r="I1117" s="110" t="str">
        <f t="shared" si="45"/>
        <v/>
      </c>
      <c r="J1117" s="122" t="s">
        <v>5516</v>
      </c>
      <c r="K1117" s="110" t="s">
        <v>5517</v>
      </c>
      <c r="L1117" s="110" t="s">
        <v>275</v>
      </c>
      <c r="M1117" s="134" t="str">
        <f t="shared" si="46"/>
        <v/>
      </c>
      <c r="N1117" s="110"/>
      <c r="O1117" s="110"/>
      <c r="P1117" s="239"/>
    </row>
    <row r="1118" spans="1:16" x14ac:dyDescent="0.2">
      <c r="A1118" s="154"/>
      <c r="B1118" s="154"/>
      <c r="C1118" s="154"/>
      <c r="D1118" s="149"/>
      <c r="E1118" s="149"/>
      <c r="F1118" s="150"/>
      <c r="H1118" s="106"/>
      <c r="I1118" s="110" t="str">
        <f t="shared" si="45"/>
        <v/>
      </c>
      <c r="J1118" s="122" t="s">
        <v>5518</v>
      </c>
      <c r="K1118" s="110" t="s">
        <v>5519</v>
      </c>
      <c r="L1118" s="110" t="s">
        <v>275</v>
      </c>
      <c r="M1118" s="134" t="str">
        <f t="shared" si="46"/>
        <v/>
      </c>
      <c r="N1118" s="110"/>
      <c r="O1118" s="110"/>
      <c r="P1118" s="239"/>
    </row>
    <row r="1119" spans="1:16" x14ac:dyDescent="0.2">
      <c r="A1119" s="154"/>
      <c r="B1119" s="154"/>
      <c r="C1119" s="154"/>
      <c r="D1119" s="149"/>
      <c r="E1119" s="149"/>
      <c r="F1119" s="150"/>
      <c r="H1119" s="106"/>
      <c r="I1119" s="110" t="str">
        <f t="shared" si="45"/>
        <v/>
      </c>
      <c r="J1119" s="122" t="s">
        <v>5520</v>
      </c>
      <c r="K1119" s="110" t="s">
        <v>5521</v>
      </c>
      <c r="L1119" s="110" t="s">
        <v>275</v>
      </c>
      <c r="M1119" s="134" t="str">
        <f t="shared" si="46"/>
        <v/>
      </c>
      <c r="N1119" s="110"/>
      <c r="O1119" s="110"/>
      <c r="P1119" s="239"/>
    </row>
    <row r="1120" spans="1:16" x14ac:dyDescent="0.2">
      <c r="A1120" s="154"/>
      <c r="B1120" s="154"/>
      <c r="C1120" s="154"/>
      <c r="D1120" s="149"/>
      <c r="E1120" s="149"/>
      <c r="F1120" s="150"/>
      <c r="H1120" s="106"/>
      <c r="I1120" s="110" t="str">
        <f t="shared" si="45"/>
        <v/>
      </c>
      <c r="J1120" s="122" t="s">
        <v>5522</v>
      </c>
      <c r="K1120" s="110" t="s">
        <v>5523</v>
      </c>
      <c r="L1120" s="110" t="s">
        <v>275</v>
      </c>
      <c r="M1120" s="134" t="str">
        <f t="shared" si="46"/>
        <v/>
      </c>
      <c r="N1120" s="110"/>
      <c r="O1120" s="110"/>
      <c r="P1120" s="239" t="s">
        <v>5524</v>
      </c>
    </row>
    <row r="1121" spans="1:16" x14ac:dyDescent="0.2">
      <c r="A1121" s="154"/>
      <c r="B1121" s="154"/>
      <c r="C1121" s="154"/>
      <c r="D1121" s="149"/>
      <c r="E1121" s="149"/>
      <c r="F1121" s="150"/>
      <c r="H1121" s="106"/>
      <c r="I1121" s="110" t="str">
        <f t="shared" si="45"/>
        <v/>
      </c>
      <c r="J1121" s="122" t="s">
        <v>5525</v>
      </c>
      <c r="K1121" s="110" t="s">
        <v>5526</v>
      </c>
      <c r="L1121" s="110" t="s">
        <v>275</v>
      </c>
      <c r="M1121" s="134" t="str">
        <f t="shared" si="46"/>
        <v/>
      </c>
      <c r="N1121" s="110"/>
      <c r="O1121" s="110"/>
      <c r="P1121" s="239" t="s">
        <v>5527</v>
      </c>
    </row>
    <row r="1122" spans="1:16" x14ac:dyDescent="0.2">
      <c r="A1122" s="154"/>
      <c r="B1122" s="154"/>
      <c r="C1122" s="154"/>
      <c r="D1122" s="149"/>
      <c r="E1122" s="149"/>
      <c r="F1122" s="150"/>
      <c r="H1122" s="106"/>
      <c r="I1122" s="110" t="str">
        <f t="shared" si="45"/>
        <v/>
      </c>
      <c r="J1122" s="122" t="s">
        <v>5528</v>
      </c>
      <c r="K1122" s="110" t="s">
        <v>5529</v>
      </c>
      <c r="L1122" s="110" t="s">
        <v>275</v>
      </c>
      <c r="M1122" s="134" t="str">
        <f t="shared" si="46"/>
        <v/>
      </c>
      <c r="N1122" s="110"/>
      <c r="O1122" s="110"/>
      <c r="P1122" s="239" t="s">
        <v>5530</v>
      </c>
    </row>
    <row r="1123" spans="1:16" x14ac:dyDescent="0.2">
      <c r="A1123" s="154"/>
      <c r="B1123" s="154"/>
      <c r="C1123" s="154"/>
      <c r="D1123" s="149"/>
      <c r="E1123" s="149"/>
      <c r="F1123" s="150"/>
      <c r="H1123" s="106"/>
      <c r="I1123" s="110" t="str">
        <f t="shared" si="45"/>
        <v/>
      </c>
      <c r="J1123" s="122" t="s">
        <v>5531</v>
      </c>
      <c r="K1123" s="110" t="s">
        <v>5532</v>
      </c>
      <c r="L1123" s="110" t="s">
        <v>275</v>
      </c>
      <c r="M1123" s="134" t="str">
        <f t="shared" si="46"/>
        <v/>
      </c>
      <c r="N1123" s="110"/>
      <c r="O1123" s="110"/>
      <c r="P1123" s="239" t="s">
        <v>5533</v>
      </c>
    </row>
    <row r="1124" spans="1:16" x14ac:dyDescent="0.2">
      <c r="A1124" s="154"/>
      <c r="B1124" s="154"/>
      <c r="C1124" s="154"/>
      <c r="D1124" s="149"/>
      <c r="E1124" s="149"/>
      <c r="F1124" s="150"/>
      <c r="H1124" s="106"/>
      <c r="I1124" s="110" t="str">
        <f t="shared" si="45"/>
        <v/>
      </c>
      <c r="J1124" s="122" t="s">
        <v>5534</v>
      </c>
      <c r="K1124" s="110" t="s">
        <v>5535</v>
      </c>
      <c r="L1124" s="110" t="s">
        <v>275</v>
      </c>
      <c r="M1124" s="134" t="str">
        <f t="shared" si="46"/>
        <v/>
      </c>
      <c r="N1124" s="110"/>
      <c r="O1124" s="110"/>
      <c r="P1124" s="239"/>
    </row>
    <row r="1125" spans="1:16" x14ac:dyDescent="0.2">
      <c r="A1125" s="154"/>
      <c r="B1125" s="154"/>
      <c r="C1125" s="154"/>
      <c r="D1125" s="149"/>
      <c r="E1125" s="149"/>
      <c r="F1125" s="150"/>
      <c r="H1125" s="106"/>
      <c r="I1125" s="110" t="str">
        <f t="shared" si="45"/>
        <v/>
      </c>
      <c r="J1125" s="122" t="s">
        <v>5536</v>
      </c>
      <c r="K1125" s="110" t="s">
        <v>5537</v>
      </c>
      <c r="L1125" s="110" t="s">
        <v>275</v>
      </c>
      <c r="M1125" s="134" t="str">
        <f t="shared" si="46"/>
        <v/>
      </c>
      <c r="N1125" s="110"/>
      <c r="O1125" s="110"/>
      <c r="P1125" s="239" t="s">
        <v>5538</v>
      </c>
    </row>
    <row r="1126" spans="1:16" x14ac:dyDescent="0.2">
      <c r="A1126" s="154"/>
      <c r="B1126" s="154"/>
      <c r="C1126" s="154"/>
      <c r="D1126" s="149"/>
      <c r="E1126" s="149"/>
      <c r="F1126" s="150"/>
      <c r="H1126" s="106"/>
      <c r="I1126" s="110" t="str">
        <f t="shared" si="45"/>
        <v/>
      </c>
      <c r="J1126" s="122" t="s">
        <v>5539</v>
      </c>
      <c r="K1126" s="110" t="s">
        <v>5540</v>
      </c>
      <c r="L1126" s="110" t="s">
        <v>275</v>
      </c>
      <c r="M1126" s="134" t="str">
        <f t="shared" si="46"/>
        <v/>
      </c>
      <c r="N1126" s="110"/>
      <c r="O1126" s="110"/>
      <c r="P1126" s="239"/>
    </row>
    <row r="1127" spans="1:16" x14ac:dyDescent="0.2">
      <c r="A1127" s="154"/>
      <c r="B1127" s="154"/>
      <c r="C1127" s="154"/>
      <c r="D1127" s="149"/>
      <c r="E1127" s="149"/>
      <c r="F1127" s="150"/>
      <c r="H1127" s="106"/>
      <c r="I1127" s="110" t="str">
        <f t="shared" si="45"/>
        <v/>
      </c>
      <c r="J1127" s="122" t="s">
        <v>5541</v>
      </c>
      <c r="K1127" s="110" t="s">
        <v>5542</v>
      </c>
      <c r="L1127" s="110" t="s">
        <v>275</v>
      </c>
      <c r="M1127" s="134" t="str">
        <f t="shared" si="46"/>
        <v/>
      </c>
      <c r="N1127" s="110"/>
      <c r="O1127" s="110"/>
      <c r="P1127" s="239"/>
    </row>
    <row r="1128" spans="1:16" x14ac:dyDescent="0.2">
      <c r="A1128" s="154"/>
      <c r="B1128" s="154"/>
      <c r="C1128" s="154"/>
      <c r="D1128" s="149"/>
      <c r="E1128" s="149"/>
      <c r="F1128" s="150"/>
      <c r="H1128" s="106"/>
      <c r="I1128" s="110" t="str">
        <f t="shared" si="45"/>
        <v/>
      </c>
      <c r="J1128" s="122" t="s">
        <v>5543</v>
      </c>
      <c r="K1128" s="110" t="s">
        <v>5544</v>
      </c>
      <c r="L1128" s="110" t="s">
        <v>275</v>
      </c>
      <c r="M1128" s="134" t="str">
        <f t="shared" si="46"/>
        <v/>
      </c>
      <c r="N1128" s="110"/>
      <c r="O1128" s="110"/>
      <c r="P1128" s="239"/>
    </row>
    <row r="1129" spans="1:16" x14ac:dyDescent="0.2">
      <c r="A1129" s="154"/>
      <c r="B1129" s="154"/>
      <c r="C1129" s="154"/>
      <c r="D1129" s="149"/>
      <c r="E1129" s="149"/>
      <c r="F1129" s="150"/>
      <c r="H1129" s="106"/>
      <c r="I1129" s="110" t="str">
        <f t="shared" si="45"/>
        <v/>
      </c>
      <c r="J1129" s="122" t="s">
        <v>5545</v>
      </c>
      <c r="K1129" s="110" t="s">
        <v>5546</v>
      </c>
      <c r="L1129" s="110" t="s">
        <v>275</v>
      </c>
      <c r="M1129" s="134" t="str">
        <f t="shared" si="46"/>
        <v/>
      </c>
      <c r="N1129" s="110"/>
      <c r="O1129" s="110"/>
      <c r="P1129" s="239"/>
    </row>
    <row r="1130" spans="1:16" x14ac:dyDescent="0.2">
      <c r="A1130" s="154"/>
      <c r="B1130" s="154"/>
      <c r="C1130" s="154"/>
      <c r="D1130" s="149"/>
      <c r="E1130" s="149"/>
      <c r="F1130" s="150"/>
      <c r="H1130" s="106"/>
      <c r="I1130" s="110" t="str">
        <f t="shared" si="45"/>
        <v/>
      </c>
      <c r="J1130" s="122" t="s">
        <v>5547</v>
      </c>
      <c r="K1130" s="110" t="s">
        <v>5548</v>
      </c>
      <c r="L1130" s="110" t="s">
        <v>275</v>
      </c>
      <c r="M1130" s="134" t="str">
        <f t="shared" si="46"/>
        <v/>
      </c>
      <c r="N1130" s="110"/>
      <c r="O1130" s="110"/>
      <c r="P1130" s="239"/>
    </row>
    <row r="1131" spans="1:16" x14ac:dyDescent="0.2">
      <c r="A1131" s="154"/>
      <c r="B1131" s="154"/>
      <c r="C1131" s="154"/>
      <c r="D1131" s="149"/>
      <c r="E1131" s="149"/>
      <c r="F1131" s="150"/>
      <c r="H1131" s="106"/>
      <c r="I1131" s="110" t="str">
        <f t="shared" si="45"/>
        <v/>
      </c>
      <c r="J1131" s="122" t="s">
        <v>5549</v>
      </c>
      <c r="K1131" s="110" t="s">
        <v>5550</v>
      </c>
      <c r="L1131" s="110" t="s">
        <v>275</v>
      </c>
      <c r="M1131" s="134" t="str">
        <f t="shared" si="46"/>
        <v/>
      </c>
      <c r="N1131" s="110"/>
      <c r="O1131" s="110"/>
      <c r="P1131" s="239"/>
    </row>
    <row r="1132" spans="1:16" x14ac:dyDescent="0.2">
      <c r="A1132" s="154"/>
      <c r="B1132" s="154"/>
      <c r="C1132" s="154"/>
      <c r="D1132" s="149"/>
      <c r="E1132" s="149"/>
      <c r="F1132" s="150"/>
      <c r="H1132" s="106"/>
      <c r="I1132" s="110" t="str">
        <f t="shared" si="45"/>
        <v/>
      </c>
      <c r="J1132" s="122" t="s">
        <v>5551</v>
      </c>
      <c r="K1132" s="110" t="s">
        <v>5552</v>
      </c>
      <c r="L1132" s="110" t="s">
        <v>275</v>
      </c>
      <c r="M1132" s="134" t="str">
        <f t="shared" si="46"/>
        <v/>
      </c>
      <c r="N1132" s="110"/>
      <c r="O1132" s="110"/>
      <c r="P1132" s="239"/>
    </row>
    <row r="1133" spans="1:16" x14ac:dyDescent="0.2">
      <c r="A1133" s="154"/>
      <c r="B1133" s="154"/>
      <c r="C1133" s="154"/>
      <c r="D1133" s="149"/>
      <c r="E1133" s="149"/>
      <c r="F1133" s="150"/>
      <c r="H1133" s="106"/>
      <c r="I1133" s="110" t="str">
        <f t="shared" si="45"/>
        <v/>
      </c>
      <c r="J1133" s="122" t="s">
        <v>5553</v>
      </c>
      <c r="K1133" s="110" t="s">
        <v>5554</v>
      </c>
      <c r="L1133" s="110" t="s">
        <v>275</v>
      </c>
      <c r="M1133" s="134" t="str">
        <f t="shared" si="46"/>
        <v/>
      </c>
      <c r="N1133" s="110"/>
      <c r="O1133" s="110"/>
      <c r="P1133" s="239"/>
    </row>
    <row r="1134" spans="1:16" x14ac:dyDescent="0.2">
      <c r="A1134" s="154"/>
      <c r="B1134" s="154"/>
      <c r="C1134" s="154"/>
      <c r="D1134" s="149"/>
      <c r="E1134" s="149"/>
      <c r="F1134" s="150"/>
      <c r="H1134" s="106"/>
      <c r="I1134" s="110" t="str">
        <f t="shared" si="45"/>
        <v/>
      </c>
      <c r="J1134" s="122" t="s">
        <v>5555</v>
      </c>
      <c r="K1134" s="110" t="s">
        <v>5556</v>
      </c>
      <c r="L1134" s="110" t="s">
        <v>275</v>
      </c>
      <c r="M1134" s="134" t="str">
        <f t="shared" si="46"/>
        <v/>
      </c>
      <c r="N1134" s="110"/>
      <c r="O1134" s="110"/>
      <c r="P1134" s="239"/>
    </row>
    <row r="1135" spans="1:16" x14ac:dyDescent="0.2">
      <c r="A1135" s="154"/>
      <c r="B1135" s="154"/>
      <c r="C1135" s="154"/>
      <c r="D1135" s="149"/>
      <c r="E1135" s="149"/>
      <c r="F1135" s="150"/>
      <c r="H1135" s="106"/>
      <c r="I1135" s="110" t="str">
        <f t="shared" si="45"/>
        <v/>
      </c>
      <c r="J1135" s="122" t="s">
        <v>5557</v>
      </c>
      <c r="K1135" s="110" t="s">
        <v>5558</v>
      </c>
      <c r="L1135" s="110" t="s">
        <v>275</v>
      </c>
      <c r="M1135" s="134" t="str">
        <f t="shared" si="46"/>
        <v/>
      </c>
      <c r="N1135" s="110"/>
      <c r="O1135" s="110"/>
      <c r="P1135" s="239"/>
    </row>
    <row r="1136" spans="1:16" x14ac:dyDescent="0.2">
      <c r="A1136" s="154"/>
      <c r="B1136" s="154"/>
      <c r="C1136" s="154"/>
      <c r="D1136" s="149"/>
      <c r="E1136" s="149"/>
      <c r="F1136" s="150"/>
      <c r="H1136" s="106"/>
      <c r="I1136" s="110" t="str">
        <f t="shared" si="45"/>
        <v/>
      </c>
      <c r="J1136" s="122" t="s">
        <v>5559</v>
      </c>
      <c r="K1136" s="110" t="s">
        <v>5560</v>
      </c>
      <c r="L1136" s="110" t="s">
        <v>275</v>
      </c>
      <c r="M1136" s="134" t="str">
        <f t="shared" si="46"/>
        <v/>
      </c>
      <c r="N1136" s="110"/>
      <c r="O1136" s="110"/>
      <c r="P1136" s="239"/>
    </row>
    <row r="1137" spans="1:16" x14ac:dyDescent="0.2">
      <c r="A1137" s="154"/>
      <c r="B1137" s="154"/>
      <c r="C1137" s="154"/>
      <c r="D1137" s="149"/>
      <c r="E1137" s="149"/>
      <c r="F1137" s="150"/>
      <c r="H1137" s="106"/>
      <c r="I1137" s="110" t="str">
        <f t="shared" si="45"/>
        <v/>
      </c>
      <c r="J1137" s="122" t="s">
        <v>5561</v>
      </c>
      <c r="K1137" s="110" t="s">
        <v>5562</v>
      </c>
      <c r="L1137" s="110" t="s">
        <v>275</v>
      </c>
      <c r="M1137" s="134" t="str">
        <f t="shared" si="46"/>
        <v/>
      </c>
      <c r="N1137" s="110"/>
      <c r="O1137" s="110"/>
      <c r="P1137" s="239"/>
    </row>
    <row r="1138" spans="1:16" x14ac:dyDescent="0.2">
      <c r="A1138" s="154"/>
      <c r="B1138" s="154"/>
      <c r="C1138" s="154"/>
      <c r="D1138" s="149"/>
      <c r="E1138" s="149"/>
      <c r="F1138" s="150"/>
      <c r="H1138" s="106"/>
      <c r="I1138" s="110" t="str">
        <f t="shared" si="45"/>
        <v/>
      </c>
      <c r="J1138" s="122" t="s">
        <v>5563</v>
      </c>
      <c r="K1138" s="110" t="s">
        <v>5564</v>
      </c>
      <c r="L1138" s="110" t="s">
        <v>275</v>
      </c>
      <c r="M1138" s="134" t="str">
        <f t="shared" si="46"/>
        <v/>
      </c>
      <c r="N1138" s="110"/>
      <c r="O1138" s="110"/>
      <c r="P1138" s="239"/>
    </row>
    <row r="1139" spans="1:16" x14ac:dyDescent="0.2">
      <c r="A1139" s="154"/>
      <c r="B1139" s="154"/>
      <c r="C1139" s="154"/>
      <c r="D1139" s="149"/>
      <c r="E1139" s="149"/>
      <c r="F1139" s="150"/>
      <c r="H1139" s="106"/>
      <c r="I1139" s="110" t="str">
        <f t="shared" si="45"/>
        <v/>
      </c>
      <c r="J1139" s="122" t="s">
        <v>5565</v>
      </c>
      <c r="K1139" s="110" t="s">
        <v>5566</v>
      </c>
      <c r="L1139" s="110" t="s">
        <v>275</v>
      </c>
      <c r="M1139" s="134" t="str">
        <f t="shared" si="46"/>
        <v/>
      </c>
      <c r="N1139" s="110"/>
      <c r="O1139" s="110"/>
      <c r="P1139" s="239"/>
    </row>
    <row r="1140" spans="1:16" x14ac:dyDescent="0.2">
      <c r="A1140" s="154"/>
      <c r="B1140" s="154"/>
      <c r="C1140" s="154"/>
      <c r="D1140" s="149"/>
      <c r="E1140" s="149"/>
      <c r="F1140" s="150"/>
      <c r="H1140" s="106"/>
      <c r="I1140" s="110" t="str">
        <f t="shared" si="45"/>
        <v/>
      </c>
      <c r="J1140" s="122" t="s">
        <v>5567</v>
      </c>
      <c r="K1140" s="110" t="s">
        <v>5568</v>
      </c>
      <c r="L1140" s="110" t="s">
        <v>275</v>
      </c>
      <c r="M1140" s="134" t="str">
        <f t="shared" si="46"/>
        <v/>
      </c>
      <c r="N1140" s="110"/>
      <c r="O1140" s="110"/>
      <c r="P1140" s="239"/>
    </row>
    <row r="1141" spans="1:16" x14ac:dyDescent="0.2">
      <c r="A1141" s="154"/>
      <c r="B1141" s="154"/>
      <c r="C1141" s="154"/>
      <c r="D1141" s="149"/>
      <c r="E1141" s="149"/>
      <c r="F1141" s="150"/>
      <c r="H1141" s="106"/>
      <c r="I1141" s="110" t="str">
        <f t="shared" si="45"/>
        <v/>
      </c>
      <c r="J1141" s="122" t="s">
        <v>5569</v>
      </c>
      <c r="K1141" s="110" t="s">
        <v>5570</v>
      </c>
      <c r="L1141" s="110" t="s">
        <v>275</v>
      </c>
      <c r="M1141" s="134" t="str">
        <f t="shared" si="46"/>
        <v/>
      </c>
      <c r="N1141" s="110"/>
      <c r="O1141" s="110"/>
      <c r="P1141" s="239"/>
    </row>
    <row r="1142" spans="1:16" x14ac:dyDescent="0.2">
      <c r="A1142" s="154"/>
      <c r="B1142" s="154"/>
      <c r="C1142" s="154"/>
      <c r="D1142" s="149"/>
      <c r="E1142" s="149"/>
      <c r="F1142" s="150"/>
      <c r="H1142" s="106"/>
      <c r="I1142" s="110" t="str">
        <f t="shared" si="45"/>
        <v/>
      </c>
      <c r="J1142" s="122" t="s">
        <v>5571</v>
      </c>
      <c r="K1142" s="110" t="s">
        <v>5572</v>
      </c>
      <c r="L1142" s="110" t="s">
        <v>275</v>
      </c>
      <c r="M1142" s="134" t="str">
        <f t="shared" si="46"/>
        <v/>
      </c>
      <c r="N1142" s="110"/>
      <c r="O1142" s="110"/>
      <c r="P1142" s="239"/>
    </row>
    <row r="1143" spans="1:16" x14ac:dyDescent="0.2">
      <c r="A1143" s="154"/>
      <c r="B1143" s="154"/>
      <c r="C1143" s="154"/>
      <c r="D1143" s="149"/>
      <c r="E1143" s="149"/>
      <c r="F1143" s="150"/>
      <c r="H1143" s="106"/>
      <c r="I1143" s="110" t="str">
        <f t="shared" si="45"/>
        <v/>
      </c>
      <c r="J1143" s="122" t="s">
        <v>5573</v>
      </c>
      <c r="K1143" s="110" t="s">
        <v>5574</v>
      </c>
      <c r="L1143" s="110" t="s">
        <v>275</v>
      </c>
      <c r="M1143" s="134" t="str">
        <f t="shared" si="46"/>
        <v/>
      </c>
      <c r="N1143" s="110"/>
      <c r="O1143" s="110"/>
      <c r="P1143" s="239"/>
    </row>
    <row r="1144" spans="1:16" x14ac:dyDescent="0.2">
      <c r="A1144" s="154"/>
      <c r="B1144" s="154"/>
      <c r="C1144" s="154"/>
      <c r="D1144" s="149"/>
      <c r="E1144" s="149"/>
      <c r="F1144" s="150"/>
      <c r="H1144" s="106"/>
      <c r="I1144" s="110" t="str">
        <f t="shared" si="45"/>
        <v/>
      </c>
      <c r="J1144" s="122" t="s">
        <v>5575</v>
      </c>
      <c r="K1144" s="110" t="s">
        <v>5576</v>
      </c>
      <c r="L1144" s="110" t="s">
        <v>275</v>
      </c>
      <c r="M1144" s="134" t="str">
        <f t="shared" si="46"/>
        <v/>
      </c>
      <c r="N1144" s="110"/>
      <c r="O1144" s="110"/>
      <c r="P1144" s="239"/>
    </row>
    <row r="1145" spans="1:16" x14ac:dyDescent="0.2">
      <c r="A1145" s="154"/>
      <c r="B1145" s="154"/>
      <c r="C1145" s="154"/>
      <c r="D1145" s="149"/>
      <c r="E1145" s="149"/>
      <c r="F1145" s="150"/>
      <c r="H1145" s="106"/>
      <c r="I1145" s="110" t="str">
        <f t="shared" si="45"/>
        <v/>
      </c>
      <c r="J1145" s="122" t="s">
        <v>5577</v>
      </c>
      <c r="K1145" s="110" t="s">
        <v>5578</v>
      </c>
      <c r="L1145" s="110" t="s">
        <v>275</v>
      </c>
      <c r="M1145" s="134" t="str">
        <f t="shared" si="46"/>
        <v/>
      </c>
      <c r="N1145" s="110"/>
      <c r="O1145" s="110"/>
      <c r="P1145" s="239"/>
    </row>
    <row r="1146" spans="1:16" x14ac:dyDescent="0.2">
      <c r="A1146" s="154"/>
      <c r="B1146" s="154"/>
      <c r="C1146" s="154"/>
      <c r="D1146" s="149"/>
      <c r="E1146" s="149"/>
      <c r="F1146" s="150"/>
      <c r="H1146" s="106"/>
      <c r="I1146" s="110" t="str">
        <f t="shared" si="45"/>
        <v/>
      </c>
      <c r="J1146" s="122" t="s">
        <v>5579</v>
      </c>
      <c r="K1146" s="110" t="s">
        <v>5580</v>
      </c>
      <c r="L1146" s="110" t="s">
        <v>275</v>
      </c>
      <c r="M1146" s="134" t="str">
        <f t="shared" si="46"/>
        <v/>
      </c>
      <c r="N1146" s="110"/>
      <c r="O1146" s="110"/>
      <c r="P1146" s="239"/>
    </row>
    <row r="1147" spans="1:16" x14ac:dyDescent="0.2">
      <c r="A1147" s="154"/>
      <c r="B1147" s="154"/>
      <c r="C1147" s="154"/>
      <c r="D1147" s="149"/>
      <c r="E1147" s="149"/>
      <c r="F1147" s="150"/>
      <c r="H1147" s="106"/>
      <c r="I1147" s="110" t="str">
        <f t="shared" si="45"/>
        <v/>
      </c>
      <c r="J1147" s="122" t="s">
        <v>5581</v>
      </c>
      <c r="K1147" s="110" t="s">
        <v>5582</v>
      </c>
      <c r="L1147" s="110" t="s">
        <v>275</v>
      </c>
      <c r="M1147" s="134" t="str">
        <f t="shared" si="46"/>
        <v/>
      </c>
      <c r="N1147" s="110"/>
      <c r="O1147" s="110"/>
      <c r="P1147" s="239"/>
    </row>
    <row r="1148" spans="1:16" x14ac:dyDescent="0.2">
      <c r="A1148" s="154"/>
      <c r="B1148" s="154"/>
      <c r="C1148" s="154"/>
      <c r="D1148" s="149"/>
      <c r="E1148" s="149"/>
      <c r="F1148" s="150"/>
      <c r="H1148" s="106"/>
      <c r="I1148" s="110" t="str">
        <f t="shared" si="45"/>
        <v/>
      </c>
      <c r="J1148" s="122" t="s">
        <v>5583</v>
      </c>
      <c r="K1148" s="110" t="s">
        <v>5584</v>
      </c>
      <c r="L1148" s="110" t="s">
        <v>275</v>
      </c>
      <c r="M1148" s="134" t="str">
        <f t="shared" si="46"/>
        <v/>
      </c>
      <c r="N1148" s="110"/>
      <c r="O1148" s="110"/>
      <c r="P1148" s="239"/>
    </row>
    <row r="1149" spans="1:16" x14ac:dyDescent="0.2">
      <c r="A1149" s="154"/>
      <c r="B1149" s="154"/>
      <c r="C1149" s="154"/>
      <c r="D1149" s="149"/>
      <c r="E1149" s="149"/>
      <c r="F1149" s="150"/>
      <c r="H1149" s="106"/>
      <c r="I1149" s="110" t="str">
        <f t="shared" si="45"/>
        <v/>
      </c>
      <c r="J1149" s="122" t="s">
        <v>5585</v>
      </c>
      <c r="K1149" s="110" t="s">
        <v>5586</v>
      </c>
      <c r="L1149" s="110" t="s">
        <v>275</v>
      </c>
      <c r="M1149" s="134" t="str">
        <f t="shared" si="46"/>
        <v/>
      </c>
      <c r="N1149" s="110"/>
      <c r="O1149" s="110"/>
      <c r="P1149" s="239"/>
    </row>
    <row r="1150" spans="1:16" x14ac:dyDescent="0.2">
      <c r="A1150" s="154"/>
      <c r="B1150" s="154"/>
      <c r="C1150" s="154"/>
      <c r="D1150" s="149"/>
      <c r="E1150" s="149"/>
      <c r="F1150" s="150"/>
      <c r="H1150" s="106"/>
      <c r="I1150" s="110" t="str">
        <f t="shared" si="45"/>
        <v/>
      </c>
      <c r="J1150" s="122" t="s">
        <v>5587</v>
      </c>
      <c r="K1150" s="110" t="s">
        <v>5588</v>
      </c>
      <c r="L1150" s="110" t="s">
        <v>275</v>
      </c>
      <c r="M1150" s="134" t="str">
        <f t="shared" si="46"/>
        <v/>
      </c>
      <c r="N1150" s="110"/>
      <c r="O1150" s="110"/>
      <c r="P1150" s="239"/>
    </row>
    <row r="1151" spans="1:16" x14ac:dyDescent="0.2">
      <c r="A1151" s="154"/>
      <c r="B1151" s="154"/>
      <c r="C1151" s="154"/>
      <c r="D1151" s="149"/>
      <c r="E1151" s="149"/>
      <c r="F1151" s="150"/>
      <c r="H1151" s="106"/>
      <c r="I1151" s="110" t="str">
        <f t="shared" si="45"/>
        <v/>
      </c>
      <c r="J1151" s="122" t="s">
        <v>5589</v>
      </c>
      <c r="K1151" s="110" t="s">
        <v>5590</v>
      </c>
      <c r="L1151" s="110" t="s">
        <v>275</v>
      </c>
      <c r="M1151" s="134" t="str">
        <f t="shared" si="46"/>
        <v/>
      </c>
      <c r="N1151" s="110"/>
      <c r="O1151" s="110"/>
      <c r="P1151" s="239" t="s">
        <v>5591</v>
      </c>
    </row>
    <row r="1152" spans="1:16" x14ac:dyDescent="0.2">
      <c r="A1152" s="154"/>
      <c r="B1152" s="154"/>
      <c r="C1152" s="154"/>
      <c r="D1152" s="149"/>
      <c r="E1152" s="149"/>
      <c r="F1152" s="150"/>
      <c r="H1152" s="106"/>
      <c r="I1152" s="110" t="str">
        <f t="shared" si="45"/>
        <v/>
      </c>
      <c r="J1152" s="122" t="s">
        <v>5592</v>
      </c>
      <c r="K1152" s="110" t="s">
        <v>5593</v>
      </c>
      <c r="L1152" s="110" t="s">
        <v>275</v>
      </c>
      <c r="M1152" s="134" t="str">
        <f t="shared" si="46"/>
        <v/>
      </c>
      <c r="N1152" s="110"/>
      <c r="O1152" s="110"/>
      <c r="P1152" s="239"/>
    </row>
    <row r="1153" spans="1:16" x14ac:dyDescent="0.2">
      <c r="A1153" s="154"/>
      <c r="B1153" s="154"/>
      <c r="C1153" s="154"/>
      <c r="D1153" s="149"/>
      <c r="E1153" s="149"/>
      <c r="F1153" s="150"/>
      <c r="H1153" s="106"/>
      <c r="I1153" s="110" t="str">
        <f t="shared" si="45"/>
        <v/>
      </c>
      <c r="J1153" s="122" t="s">
        <v>5594</v>
      </c>
      <c r="K1153" s="110" t="s">
        <v>5595</v>
      </c>
      <c r="L1153" s="110" t="s">
        <v>275</v>
      </c>
      <c r="M1153" s="134" t="str">
        <f t="shared" si="46"/>
        <v/>
      </c>
      <c r="N1153" s="110"/>
      <c r="O1153" s="110"/>
      <c r="P1153" s="239"/>
    </row>
    <row r="1154" spans="1:16" x14ac:dyDescent="0.2">
      <c r="A1154" s="154"/>
      <c r="B1154" s="154"/>
      <c r="C1154" s="154"/>
      <c r="D1154" s="149"/>
      <c r="E1154" s="149"/>
      <c r="F1154" s="150"/>
      <c r="H1154" s="106"/>
      <c r="I1154" s="110" t="str">
        <f t="shared" si="45"/>
        <v/>
      </c>
      <c r="J1154" s="122" t="s">
        <v>5596</v>
      </c>
      <c r="K1154" s="110" t="s">
        <v>5597</v>
      </c>
      <c r="L1154" s="110" t="s">
        <v>275</v>
      </c>
      <c r="M1154" s="134" t="str">
        <f t="shared" si="46"/>
        <v/>
      </c>
      <c r="N1154" s="110"/>
      <c r="O1154" s="110"/>
      <c r="P1154" s="239"/>
    </row>
    <row r="1155" spans="1:16" x14ac:dyDescent="0.2">
      <c r="A1155" s="154"/>
      <c r="B1155" s="154"/>
      <c r="C1155" s="154"/>
      <c r="D1155" s="149"/>
      <c r="E1155" s="149"/>
      <c r="F1155" s="150"/>
      <c r="H1155" s="106"/>
      <c r="I1155" s="110" t="str">
        <f t="shared" si="45"/>
        <v/>
      </c>
      <c r="J1155" s="122" t="s">
        <v>5598</v>
      </c>
      <c r="K1155" s="110" t="s">
        <v>5599</v>
      </c>
      <c r="L1155" s="110" t="s">
        <v>275</v>
      </c>
      <c r="M1155" s="134" t="str">
        <f t="shared" si="46"/>
        <v/>
      </c>
      <c r="N1155" s="110"/>
      <c r="O1155" s="110"/>
      <c r="P1155" s="239"/>
    </row>
    <row r="1156" spans="1:16" x14ac:dyDescent="0.2">
      <c r="A1156" s="154"/>
      <c r="B1156" s="154"/>
      <c r="C1156" s="154"/>
      <c r="D1156" s="149"/>
      <c r="E1156" s="149"/>
      <c r="F1156" s="150"/>
      <c r="H1156" s="106"/>
      <c r="I1156" s="110" t="str">
        <f t="shared" si="45"/>
        <v/>
      </c>
      <c r="J1156" s="122" t="s">
        <v>5600</v>
      </c>
      <c r="K1156" s="110" t="s">
        <v>5601</v>
      </c>
      <c r="L1156" s="110" t="s">
        <v>275</v>
      </c>
      <c r="M1156" s="134" t="str">
        <f t="shared" si="46"/>
        <v/>
      </c>
      <c r="N1156" s="110"/>
      <c r="O1156" s="110"/>
      <c r="P1156" s="239"/>
    </row>
    <row r="1157" spans="1:16" x14ac:dyDescent="0.2">
      <c r="A1157" s="154"/>
      <c r="B1157" s="154"/>
      <c r="C1157" s="154"/>
      <c r="D1157" s="149"/>
      <c r="E1157" s="149"/>
      <c r="F1157" s="150"/>
      <c r="H1157" s="106"/>
      <c r="I1157" s="110" t="str">
        <f t="shared" si="45"/>
        <v/>
      </c>
      <c r="J1157" s="122" t="s">
        <v>5602</v>
      </c>
      <c r="K1157" s="110" t="s">
        <v>5603</v>
      </c>
      <c r="L1157" s="110" t="s">
        <v>275</v>
      </c>
      <c r="M1157" s="134" t="str">
        <f t="shared" si="46"/>
        <v/>
      </c>
      <c r="N1157" s="110"/>
      <c r="O1157" s="110"/>
      <c r="P1157" s="239"/>
    </row>
    <row r="1158" spans="1:16" x14ac:dyDescent="0.2">
      <c r="A1158" s="154"/>
      <c r="B1158" s="154"/>
      <c r="C1158" s="154"/>
      <c r="D1158" s="149"/>
      <c r="E1158" s="149"/>
      <c r="F1158" s="150"/>
      <c r="H1158" s="106"/>
      <c r="I1158" s="110" t="str">
        <f t="shared" si="45"/>
        <v/>
      </c>
      <c r="J1158" s="122" t="s">
        <v>5604</v>
      </c>
      <c r="K1158" s="110" t="s">
        <v>5605</v>
      </c>
      <c r="L1158" s="110" t="s">
        <v>275</v>
      </c>
      <c r="M1158" s="134" t="str">
        <f t="shared" si="46"/>
        <v/>
      </c>
      <c r="N1158" s="110"/>
      <c r="O1158" s="110"/>
      <c r="P1158" s="239"/>
    </row>
    <row r="1159" spans="1:16" x14ac:dyDescent="0.2">
      <c r="A1159" s="154"/>
      <c r="B1159" s="154"/>
      <c r="C1159" s="154"/>
      <c r="D1159" s="149"/>
      <c r="E1159" s="149"/>
      <c r="F1159" s="150"/>
      <c r="H1159" s="106"/>
      <c r="I1159" s="110" t="str">
        <f t="shared" si="45"/>
        <v/>
      </c>
      <c r="J1159" s="122" t="s">
        <v>5606</v>
      </c>
      <c r="K1159" s="110" t="s">
        <v>5607</v>
      </c>
      <c r="L1159" s="110" t="s">
        <v>275</v>
      </c>
      <c r="M1159" s="134" t="str">
        <f t="shared" si="46"/>
        <v/>
      </c>
      <c r="N1159" s="110"/>
      <c r="O1159" s="110"/>
      <c r="P1159" s="239"/>
    </row>
    <row r="1160" spans="1:16" x14ac:dyDescent="0.2">
      <c r="A1160" s="154"/>
      <c r="B1160" s="154"/>
      <c r="C1160" s="154"/>
      <c r="D1160" s="149"/>
      <c r="E1160" s="149"/>
      <c r="F1160" s="150"/>
      <c r="H1160" s="106"/>
      <c r="I1160" s="110" t="str">
        <f t="shared" si="45"/>
        <v/>
      </c>
      <c r="J1160" s="122" t="s">
        <v>5608</v>
      </c>
      <c r="K1160" s="110" t="s">
        <v>5609</v>
      </c>
      <c r="L1160" s="110" t="s">
        <v>275</v>
      </c>
      <c r="M1160" s="134" t="str">
        <f t="shared" si="46"/>
        <v/>
      </c>
      <c r="N1160" s="110"/>
      <c r="O1160" s="110"/>
      <c r="P1160" s="239"/>
    </row>
    <row r="1161" spans="1:16" x14ac:dyDescent="0.2">
      <c r="A1161" s="154"/>
      <c r="B1161" s="154"/>
      <c r="C1161" s="154"/>
      <c r="D1161" s="149"/>
      <c r="E1161" s="149"/>
      <c r="F1161" s="150"/>
      <c r="H1161" s="106"/>
      <c r="I1161" s="110" t="str">
        <f t="shared" ref="I1161:I1224" si="47">IFERROR((INDEX(A:E,MATCH($J1161,E:E,0),2)),"")</f>
        <v/>
      </c>
      <c r="J1161" s="122" t="s">
        <v>5610</v>
      </c>
      <c r="K1161" s="110" t="s">
        <v>5611</v>
      </c>
      <c r="L1161" s="110" t="s">
        <v>275</v>
      </c>
      <c r="M1161" s="134" t="str">
        <f t="shared" si="46"/>
        <v/>
      </c>
      <c r="N1161" s="110"/>
      <c r="O1161" s="110"/>
      <c r="P1161" s="239"/>
    </row>
    <row r="1162" spans="1:16" x14ac:dyDescent="0.2">
      <c r="A1162" s="154"/>
      <c r="B1162" s="154"/>
      <c r="C1162" s="154"/>
      <c r="D1162" s="149"/>
      <c r="E1162" s="149"/>
      <c r="F1162" s="150"/>
      <c r="H1162" s="106"/>
      <c r="I1162" s="110" t="str">
        <f t="shared" si="47"/>
        <v/>
      </c>
      <c r="J1162" s="122" t="s">
        <v>5612</v>
      </c>
      <c r="K1162" s="110" t="s">
        <v>5613</v>
      </c>
      <c r="L1162" s="110" t="s">
        <v>275</v>
      </c>
      <c r="M1162" s="134" t="str">
        <f t="shared" ref="M1162:M1225" si="48">IF(N1162="","",HYPERLINK(O1162,N1162))</f>
        <v/>
      </c>
      <c r="N1162" s="110"/>
      <c r="O1162" s="110"/>
      <c r="P1162" s="239"/>
    </row>
    <row r="1163" spans="1:16" x14ac:dyDescent="0.2">
      <c r="A1163" s="154"/>
      <c r="B1163" s="154"/>
      <c r="C1163" s="154"/>
      <c r="D1163" s="149"/>
      <c r="E1163" s="149"/>
      <c r="F1163" s="150"/>
      <c r="H1163" s="106"/>
      <c r="I1163" s="110" t="str">
        <f t="shared" si="47"/>
        <v>FDT</v>
      </c>
      <c r="J1163" s="122" t="s">
        <v>5614</v>
      </c>
      <c r="K1163" s="110" t="s">
        <v>1923</v>
      </c>
      <c r="L1163" s="110" t="s">
        <v>5615</v>
      </c>
      <c r="M1163" s="134" t="str">
        <f t="shared" si="48"/>
        <v/>
      </c>
      <c r="N1163" s="110"/>
      <c r="O1163" s="110"/>
      <c r="P1163" s="239"/>
    </row>
    <row r="1164" spans="1:16" x14ac:dyDescent="0.2">
      <c r="A1164" s="154"/>
      <c r="B1164" s="154"/>
      <c r="C1164" s="154"/>
      <c r="D1164" s="149"/>
      <c r="E1164" s="149"/>
      <c r="F1164" s="150"/>
      <c r="H1164" s="106"/>
      <c r="I1164" s="110" t="str">
        <f t="shared" si="47"/>
        <v/>
      </c>
      <c r="J1164" s="122" t="s">
        <v>5616</v>
      </c>
      <c r="K1164" s="110" t="s">
        <v>5617</v>
      </c>
      <c r="L1164" s="110" t="s">
        <v>275</v>
      </c>
      <c r="M1164" s="134" t="str">
        <f t="shared" si="48"/>
        <v/>
      </c>
      <c r="N1164" s="110"/>
      <c r="O1164" s="110"/>
      <c r="P1164" s="239" t="s">
        <v>5618</v>
      </c>
    </row>
    <row r="1165" spans="1:16" x14ac:dyDescent="0.2">
      <c r="A1165" s="154"/>
      <c r="B1165" s="154"/>
      <c r="C1165" s="154"/>
      <c r="D1165" s="149"/>
      <c r="E1165" s="149"/>
      <c r="F1165" s="150"/>
      <c r="H1165" s="106"/>
      <c r="I1165" s="110" t="str">
        <f t="shared" si="47"/>
        <v/>
      </c>
      <c r="J1165" s="122" t="s">
        <v>5619</v>
      </c>
      <c r="K1165" s="110" t="s">
        <v>5620</v>
      </c>
      <c r="L1165" s="110" t="s">
        <v>5621</v>
      </c>
      <c r="M1165" s="134" t="str">
        <f t="shared" si="48"/>
        <v/>
      </c>
      <c r="N1165" s="110"/>
      <c r="O1165" s="110"/>
      <c r="P1165" s="239" t="s">
        <v>5622</v>
      </c>
    </row>
    <row r="1166" spans="1:16" x14ac:dyDescent="0.2">
      <c r="A1166" s="154"/>
      <c r="B1166" s="154"/>
      <c r="C1166" s="154"/>
      <c r="D1166" s="149"/>
      <c r="E1166" s="149"/>
      <c r="F1166" s="150"/>
      <c r="H1166" s="106"/>
      <c r="I1166" s="110" t="str">
        <f t="shared" si="47"/>
        <v/>
      </c>
      <c r="J1166" s="122" t="s">
        <v>5623</v>
      </c>
      <c r="K1166" s="110" t="s">
        <v>5624</v>
      </c>
      <c r="L1166" s="110" t="s">
        <v>275</v>
      </c>
      <c r="M1166" s="134" t="str">
        <f t="shared" si="48"/>
        <v/>
      </c>
      <c r="N1166" s="110"/>
      <c r="O1166" s="110"/>
      <c r="P1166" s="239"/>
    </row>
    <row r="1167" spans="1:16" x14ac:dyDescent="0.2">
      <c r="A1167" s="154"/>
      <c r="B1167" s="154"/>
      <c r="C1167" s="154"/>
      <c r="D1167" s="149"/>
      <c r="E1167" s="149"/>
      <c r="F1167" s="150"/>
      <c r="H1167" s="106"/>
      <c r="I1167" s="110" t="str">
        <f t="shared" si="47"/>
        <v/>
      </c>
      <c r="J1167" s="122" t="s">
        <v>5625</v>
      </c>
      <c r="K1167" s="110" t="s">
        <v>5626</v>
      </c>
      <c r="L1167" s="110" t="s">
        <v>275</v>
      </c>
      <c r="M1167" s="134" t="str">
        <f t="shared" si="48"/>
        <v/>
      </c>
      <c r="N1167" s="110"/>
      <c r="O1167" s="110"/>
      <c r="P1167" s="239"/>
    </row>
    <row r="1168" spans="1:16" x14ac:dyDescent="0.2">
      <c r="A1168" s="154"/>
      <c r="B1168" s="154"/>
      <c r="C1168" s="154"/>
      <c r="D1168" s="149"/>
      <c r="E1168" s="149"/>
      <c r="F1168" s="150"/>
      <c r="H1168" s="106"/>
      <c r="I1168" s="110" t="str">
        <f t="shared" si="47"/>
        <v/>
      </c>
      <c r="J1168" s="122" t="s">
        <v>5627</v>
      </c>
      <c r="K1168" s="110" t="s">
        <v>5628</v>
      </c>
      <c r="L1168" s="110" t="s">
        <v>275</v>
      </c>
      <c r="M1168" s="134" t="str">
        <f t="shared" si="48"/>
        <v/>
      </c>
      <c r="N1168" s="110"/>
      <c r="O1168" s="110"/>
      <c r="P1168" s="239"/>
    </row>
    <row r="1169" spans="1:16" x14ac:dyDescent="0.2">
      <c r="A1169" s="154"/>
      <c r="B1169" s="154"/>
      <c r="C1169" s="154"/>
      <c r="D1169" s="149"/>
      <c r="E1169" s="149"/>
      <c r="F1169" s="150"/>
      <c r="H1169" s="106"/>
      <c r="I1169" s="110" t="str">
        <f t="shared" si="47"/>
        <v/>
      </c>
      <c r="J1169" s="122" t="s">
        <v>5629</v>
      </c>
      <c r="K1169" s="110" t="s">
        <v>5630</v>
      </c>
      <c r="L1169" s="110" t="s">
        <v>275</v>
      </c>
      <c r="M1169" s="134" t="str">
        <f t="shared" si="48"/>
        <v/>
      </c>
      <c r="N1169" s="110"/>
      <c r="O1169" s="110"/>
      <c r="P1169" s="239"/>
    </row>
    <row r="1170" spans="1:16" x14ac:dyDescent="0.2">
      <c r="A1170" s="154"/>
      <c r="B1170" s="154"/>
      <c r="C1170" s="154"/>
      <c r="D1170" s="149"/>
      <c r="E1170" s="149"/>
      <c r="F1170" s="150"/>
      <c r="H1170" s="106"/>
      <c r="I1170" s="110" t="str">
        <f t="shared" si="47"/>
        <v/>
      </c>
      <c r="J1170" s="122" t="s">
        <v>5631</v>
      </c>
      <c r="K1170" s="110" t="s">
        <v>5632</v>
      </c>
      <c r="L1170" s="110" t="s">
        <v>275</v>
      </c>
      <c r="M1170" s="134" t="str">
        <f t="shared" si="48"/>
        <v/>
      </c>
      <c r="N1170" s="110"/>
      <c r="O1170" s="110"/>
      <c r="P1170" s="239"/>
    </row>
    <row r="1171" spans="1:16" x14ac:dyDescent="0.2">
      <c r="A1171" s="154"/>
      <c r="B1171" s="154"/>
      <c r="C1171" s="154"/>
      <c r="D1171" s="149"/>
      <c r="E1171" s="149"/>
      <c r="F1171" s="150"/>
      <c r="H1171" s="106"/>
      <c r="I1171" s="110" t="str">
        <f t="shared" si="47"/>
        <v/>
      </c>
      <c r="J1171" s="122" t="s">
        <v>5633</v>
      </c>
      <c r="K1171" s="110" t="s">
        <v>5634</v>
      </c>
      <c r="L1171" s="110" t="s">
        <v>275</v>
      </c>
      <c r="M1171" s="134" t="str">
        <f t="shared" si="48"/>
        <v/>
      </c>
      <c r="N1171" s="110"/>
      <c r="O1171" s="110"/>
      <c r="P1171" s="239"/>
    </row>
    <row r="1172" spans="1:16" x14ac:dyDescent="0.2">
      <c r="A1172" s="154"/>
      <c r="B1172" s="154"/>
      <c r="C1172" s="154"/>
      <c r="D1172" s="149"/>
      <c r="E1172" s="149"/>
      <c r="F1172" s="150"/>
      <c r="H1172" s="106"/>
      <c r="I1172" s="110" t="str">
        <f t="shared" si="47"/>
        <v/>
      </c>
      <c r="J1172" s="122" t="s">
        <v>5635</v>
      </c>
      <c r="K1172" s="110" t="s">
        <v>5636</v>
      </c>
      <c r="L1172" s="110" t="s">
        <v>275</v>
      </c>
      <c r="M1172" s="134" t="str">
        <f t="shared" si="48"/>
        <v/>
      </c>
      <c r="N1172" s="110"/>
      <c r="O1172" s="110"/>
      <c r="P1172" s="239"/>
    </row>
    <row r="1173" spans="1:16" x14ac:dyDescent="0.2">
      <c r="A1173" s="154"/>
      <c r="B1173" s="154"/>
      <c r="C1173" s="154"/>
      <c r="D1173" s="149"/>
      <c r="E1173" s="149"/>
      <c r="F1173" s="150"/>
      <c r="H1173" s="106"/>
      <c r="I1173" s="110" t="str">
        <f t="shared" si="47"/>
        <v/>
      </c>
      <c r="J1173" s="122" t="s">
        <v>5637</v>
      </c>
      <c r="K1173" s="110" t="s">
        <v>5638</v>
      </c>
      <c r="L1173" s="110" t="s">
        <v>275</v>
      </c>
      <c r="M1173" s="134" t="str">
        <f t="shared" si="48"/>
        <v/>
      </c>
      <c r="N1173" s="110"/>
      <c r="O1173" s="110"/>
      <c r="P1173" s="239"/>
    </row>
    <row r="1174" spans="1:16" x14ac:dyDescent="0.2">
      <c r="A1174" s="154"/>
      <c r="B1174" s="154"/>
      <c r="C1174" s="154"/>
      <c r="D1174" s="149"/>
      <c r="E1174" s="149"/>
      <c r="F1174" s="150"/>
      <c r="H1174" s="106"/>
      <c r="I1174" s="110" t="str">
        <f t="shared" si="47"/>
        <v/>
      </c>
      <c r="J1174" s="122" t="s">
        <v>5639</v>
      </c>
      <c r="K1174" s="110" t="s">
        <v>5640</v>
      </c>
      <c r="L1174" s="110" t="s">
        <v>275</v>
      </c>
      <c r="M1174" s="134" t="str">
        <f t="shared" si="48"/>
        <v/>
      </c>
      <c r="N1174" s="110"/>
      <c r="O1174" s="110"/>
      <c r="P1174" s="239"/>
    </row>
    <row r="1175" spans="1:16" x14ac:dyDescent="0.2">
      <c r="A1175" s="154"/>
      <c r="B1175" s="154"/>
      <c r="C1175" s="154"/>
      <c r="D1175" s="149"/>
      <c r="E1175" s="149"/>
      <c r="F1175" s="150"/>
      <c r="H1175" s="106"/>
      <c r="I1175" s="110" t="str">
        <f t="shared" si="47"/>
        <v/>
      </c>
      <c r="J1175" s="122" t="s">
        <v>5641</v>
      </c>
      <c r="K1175" s="110" t="s">
        <v>5642</v>
      </c>
      <c r="L1175" s="110" t="s">
        <v>275</v>
      </c>
      <c r="M1175" s="134" t="str">
        <f t="shared" si="48"/>
        <v/>
      </c>
      <c r="N1175" s="110"/>
      <c r="O1175" s="110"/>
      <c r="P1175" s="239"/>
    </row>
    <row r="1176" spans="1:16" x14ac:dyDescent="0.2">
      <c r="A1176" s="154"/>
      <c r="B1176" s="154"/>
      <c r="C1176" s="154"/>
      <c r="D1176" s="149"/>
      <c r="E1176" s="149"/>
      <c r="F1176" s="150"/>
      <c r="H1176" s="106"/>
      <c r="I1176" s="110" t="str">
        <f t="shared" si="47"/>
        <v/>
      </c>
      <c r="J1176" s="122" t="s">
        <v>5643</v>
      </c>
      <c r="K1176" s="110" t="s">
        <v>5644</v>
      </c>
      <c r="L1176" s="110" t="s">
        <v>275</v>
      </c>
      <c r="M1176" s="134" t="str">
        <f t="shared" si="48"/>
        <v/>
      </c>
      <c r="N1176" s="110"/>
      <c r="O1176" s="110"/>
      <c r="P1176" s="239"/>
    </row>
    <row r="1177" spans="1:16" x14ac:dyDescent="0.2">
      <c r="A1177" s="154"/>
      <c r="B1177" s="154"/>
      <c r="C1177" s="154"/>
      <c r="D1177" s="149"/>
      <c r="E1177" s="149"/>
      <c r="F1177" s="150"/>
      <c r="H1177" s="106"/>
      <c r="I1177" s="110" t="str">
        <f t="shared" si="47"/>
        <v/>
      </c>
      <c r="J1177" s="122" t="s">
        <v>5645</v>
      </c>
      <c r="K1177" s="110" t="s">
        <v>5646</v>
      </c>
      <c r="L1177" s="110" t="s">
        <v>275</v>
      </c>
      <c r="M1177" s="134" t="str">
        <f t="shared" si="48"/>
        <v/>
      </c>
      <c r="N1177" s="110"/>
      <c r="O1177" s="110"/>
      <c r="P1177" s="239"/>
    </row>
    <row r="1178" spans="1:16" x14ac:dyDescent="0.2">
      <c r="A1178" s="154"/>
      <c r="B1178" s="154"/>
      <c r="C1178" s="154"/>
      <c r="D1178" s="149"/>
      <c r="E1178" s="149"/>
      <c r="F1178" s="150"/>
      <c r="H1178" s="106"/>
      <c r="I1178" s="110" t="str">
        <f t="shared" si="47"/>
        <v/>
      </c>
      <c r="J1178" s="122" t="s">
        <v>5647</v>
      </c>
      <c r="K1178" s="110" t="s">
        <v>5648</v>
      </c>
      <c r="L1178" s="110" t="s">
        <v>275</v>
      </c>
      <c r="M1178" s="134" t="str">
        <f t="shared" si="48"/>
        <v/>
      </c>
      <c r="N1178" s="110"/>
      <c r="O1178" s="110"/>
      <c r="P1178" s="239"/>
    </row>
    <row r="1179" spans="1:16" x14ac:dyDescent="0.2">
      <c r="A1179" s="154"/>
      <c r="B1179" s="154"/>
      <c r="C1179" s="154"/>
      <c r="D1179" s="149"/>
      <c r="E1179" s="149"/>
      <c r="F1179" s="150"/>
      <c r="H1179" s="106"/>
      <c r="I1179" s="110" t="str">
        <f t="shared" si="47"/>
        <v/>
      </c>
      <c r="J1179" s="122" t="s">
        <v>5649</v>
      </c>
      <c r="K1179" s="110" t="s">
        <v>5650</v>
      </c>
      <c r="L1179" s="110" t="s">
        <v>275</v>
      </c>
      <c r="M1179" s="134" t="str">
        <f t="shared" si="48"/>
        <v/>
      </c>
      <c r="N1179" s="110"/>
      <c r="O1179" s="110"/>
      <c r="P1179" s="239"/>
    </row>
    <row r="1180" spans="1:16" x14ac:dyDescent="0.2">
      <c r="A1180" s="154"/>
      <c r="B1180" s="154"/>
      <c r="C1180" s="154"/>
      <c r="D1180" s="149"/>
      <c r="E1180" s="149"/>
      <c r="F1180" s="150"/>
      <c r="H1180" s="106"/>
      <c r="I1180" s="110" t="str">
        <f t="shared" si="47"/>
        <v/>
      </c>
      <c r="J1180" s="122" t="s">
        <v>5651</v>
      </c>
      <c r="K1180" s="110" t="s">
        <v>5652</v>
      </c>
      <c r="L1180" s="110" t="s">
        <v>275</v>
      </c>
      <c r="M1180" s="134" t="str">
        <f t="shared" si="48"/>
        <v/>
      </c>
      <c r="N1180" s="110"/>
      <c r="O1180" s="110"/>
      <c r="P1180" s="239"/>
    </row>
    <row r="1181" spans="1:16" x14ac:dyDescent="0.2">
      <c r="A1181" s="154"/>
      <c r="B1181" s="154"/>
      <c r="C1181" s="154"/>
      <c r="D1181" s="149"/>
      <c r="E1181" s="149"/>
      <c r="F1181" s="150"/>
      <c r="H1181" s="106"/>
      <c r="I1181" s="110" t="str">
        <f t="shared" si="47"/>
        <v/>
      </c>
      <c r="J1181" s="122" t="s">
        <v>5653</v>
      </c>
      <c r="K1181" s="110" t="s">
        <v>5654</v>
      </c>
      <c r="L1181" s="110" t="s">
        <v>275</v>
      </c>
      <c r="M1181" s="134" t="str">
        <f t="shared" si="48"/>
        <v/>
      </c>
      <c r="N1181" s="110"/>
      <c r="O1181" s="110"/>
      <c r="P1181" s="239"/>
    </row>
    <row r="1182" spans="1:16" x14ac:dyDescent="0.2">
      <c r="A1182" s="154"/>
      <c r="B1182" s="154"/>
      <c r="C1182" s="154"/>
      <c r="D1182" s="149"/>
      <c r="E1182" s="149"/>
      <c r="F1182" s="150"/>
      <c r="H1182" s="106"/>
      <c r="I1182" s="110" t="str">
        <f t="shared" si="47"/>
        <v/>
      </c>
      <c r="J1182" s="122" t="s">
        <v>5655</v>
      </c>
      <c r="K1182" s="110" t="s">
        <v>5656</v>
      </c>
      <c r="L1182" s="110" t="s">
        <v>275</v>
      </c>
      <c r="M1182" s="134" t="str">
        <f t="shared" si="48"/>
        <v/>
      </c>
      <c r="N1182" s="110"/>
      <c r="O1182" s="110"/>
      <c r="P1182" s="239"/>
    </row>
    <row r="1183" spans="1:16" x14ac:dyDescent="0.2">
      <c r="A1183" s="154"/>
      <c r="B1183" s="154"/>
      <c r="C1183" s="154"/>
      <c r="D1183" s="149"/>
      <c r="E1183" s="149"/>
      <c r="F1183" s="150"/>
      <c r="H1183" s="106"/>
      <c r="I1183" s="110" t="str">
        <f t="shared" si="47"/>
        <v/>
      </c>
      <c r="J1183" s="122" t="s">
        <v>5657</v>
      </c>
      <c r="K1183" s="110" t="s">
        <v>5658</v>
      </c>
      <c r="L1183" s="110" t="s">
        <v>275</v>
      </c>
      <c r="M1183" s="134" t="str">
        <f t="shared" si="48"/>
        <v/>
      </c>
      <c r="N1183" s="110"/>
      <c r="O1183" s="110"/>
      <c r="P1183" s="239"/>
    </row>
    <row r="1184" spans="1:16" x14ac:dyDescent="0.2">
      <c r="A1184" s="154"/>
      <c r="B1184" s="154"/>
      <c r="C1184" s="154"/>
      <c r="D1184" s="149"/>
      <c r="E1184" s="149"/>
      <c r="F1184" s="150"/>
      <c r="H1184" s="106"/>
      <c r="I1184" s="110" t="str">
        <f t="shared" si="47"/>
        <v/>
      </c>
      <c r="J1184" s="122" t="s">
        <v>5659</v>
      </c>
      <c r="K1184" s="110" t="s">
        <v>5660</v>
      </c>
      <c r="L1184" s="110" t="s">
        <v>275</v>
      </c>
      <c r="M1184" s="134" t="str">
        <f t="shared" si="48"/>
        <v/>
      </c>
      <c r="N1184" s="110"/>
      <c r="O1184" s="110"/>
      <c r="P1184" s="239"/>
    </row>
    <row r="1185" spans="1:16" x14ac:dyDescent="0.2">
      <c r="A1185" s="154"/>
      <c r="B1185" s="154"/>
      <c r="C1185" s="154"/>
      <c r="D1185" s="149"/>
      <c r="E1185" s="149"/>
      <c r="F1185" s="150"/>
      <c r="H1185" s="106"/>
      <c r="I1185" s="110" t="str">
        <f t="shared" si="47"/>
        <v/>
      </c>
      <c r="J1185" s="122" t="s">
        <v>5661</v>
      </c>
      <c r="K1185" s="110" t="s">
        <v>5662</v>
      </c>
      <c r="L1185" s="110" t="s">
        <v>275</v>
      </c>
      <c r="M1185" s="134" t="str">
        <f t="shared" si="48"/>
        <v/>
      </c>
      <c r="N1185" s="110"/>
      <c r="O1185" s="110"/>
      <c r="P1185" s="239"/>
    </row>
    <row r="1186" spans="1:16" x14ac:dyDescent="0.2">
      <c r="A1186" s="154"/>
      <c r="B1186" s="154"/>
      <c r="C1186" s="154"/>
      <c r="D1186" s="149"/>
      <c r="E1186" s="149"/>
      <c r="F1186" s="150"/>
      <c r="H1186" s="106"/>
      <c r="I1186" s="110" t="str">
        <f t="shared" si="47"/>
        <v/>
      </c>
      <c r="J1186" s="122" t="s">
        <v>5663</v>
      </c>
      <c r="K1186" s="110" t="s">
        <v>5664</v>
      </c>
      <c r="L1186" s="110" t="s">
        <v>275</v>
      </c>
      <c r="M1186" s="134" t="str">
        <f t="shared" si="48"/>
        <v/>
      </c>
      <c r="N1186" s="110"/>
      <c r="O1186" s="110"/>
      <c r="P1186" s="239"/>
    </row>
    <row r="1187" spans="1:16" x14ac:dyDescent="0.2">
      <c r="A1187" s="154"/>
      <c r="B1187" s="154"/>
      <c r="C1187" s="154"/>
      <c r="D1187" s="149"/>
      <c r="E1187" s="149"/>
      <c r="F1187" s="150"/>
      <c r="H1187" s="106"/>
      <c r="I1187" s="110" t="str">
        <f t="shared" si="47"/>
        <v/>
      </c>
      <c r="J1187" s="122" t="s">
        <v>5665</v>
      </c>
      <c r="K1187" s="110" t="s">
        <v>5666</v>
      </c>
      <c r="L1187" s="110" t="s">
        <v>275</v>
      </c>
      <c r="M1187" s="134" t="str">
        <f t="shared" si="48"/>
        <v/>
      </c>
      <c r="N1187" s="110"/>
      <c r="O1187" s="110"/>
      <c r="P1187" s="239"/>
    </row>
    <row r="1188" spans="1:16" x14ac:dyDescent="0.2">
      <c r="A1188" s="154"/>
      <c r="B1188" s="154"/>
      <c r="C1188" s="154"/>
      <c r="D1188" s="149"/>
      <c r="E1188" s="149"/>
      <c r="F1188" s="150"/>
      <c r="H1188" s="106"/>
      <c r="I1188" s="110" t="str">
        <f t="shared" si="47"/>
        <v/>
      </c>
      <c r="J1188" s="122" t="s">
        <v>5667</v>
      </c>
      <c r="K1188" s="110" t="s">
        <v>5668</v>
      </c>
      <c r="L1188" s="110" t="s">
        <v>275</v>
      </c>
      <c r="M1188" s="134" t="str">
        <f t="shared" si="48"/>
        <v/>
      </c>
      <c r="N1188" s="110"/>
      <c r="O1188" s="110"/>
      <c r="P1188" s="239"/>
    </row>
    <row r="1189" spans="1:16" x14ac:dyDescent="0.2">
      <c r="A1189" s="154"/>
      <c r="B1189" s="154"/>
      <c r="C1189" s="154"/>
      <c r="D1189" s="149"/>
      <c r="E1189" s="149"/>
      <c r="F1189" s="150"/>
      <c r="H1189" s="106"/>
      <c r="I1189" s="110" t="str">
        <f t="shared" si="47"/>
        <v/>
      </c>
      <c r="J1189" s="122" t="s">
        <v>5669</v>
      </c>
      <c r="K1189" s="110" t="s">
        <v>5670</v>
      </c>
      <c r="L1189" s="110" t="s">
        <v>275</v>
      </c>
      <c r="M1189" s="134" t="str">
        <f t="shared" si="48"/>
        <v/>
      </c>
      <c r="N1189" s="110"/>
      <c r="O1189" s="110"/>
      <c r="P1189" s="239"/>
    </row>
    <row r="1190" spans="1:16" x14ac:dyDescent="0.2">
      <c r="A1190" s="154"/>
      <c r="B1190" s="154"/>
      <c r="C1190" s="154"/>
      <c r="D1190" s="149"/>
      <c r="E1190" s="149"/>
      <c r="F1190" s="150"/>
      <c r="H1190" s="106"/>
      <c r="I1190" s="110" t="str">
        <f t="shared" si="47"/>
        <v/>
      </c>
      <c r="J1190" s="122" t="s">
        <v>5671</v>
      </c>
      <c r="K1190" s="110" t="s">
        <v>5672</v>
      </c>
      <c r="L1190" s="110" t="s">
        <v>275</v>
      </c>
      <c r="M1190" s="134" t="str">
        <f t="shared" si="48"/>
        <v/>
      </c>
      <c r="N1190" s="110"/>
      <c r="O1190" s="110"/>
      <c r="P1190" s="239"/>
    </row>
    <row r="1191" spans="1:16" x14ac:dyDescent="0.2">
      <c r="A1191" s="154"/>
      <c r="B1191" s="154"/>
      <c r="C1191" s="154"/>
      <c r="D1191" s="149"/>
      <c r="E1191" s="149"/>
      <c r="F1191" s="150"/>
      <c r="H1191" s="106"/>
      <c r="I1191" s="110" t="str">
        <f t="shared" si="47"/>
        <v/>
      </c>
      <c r="J1191" s="122" t="s">
        <v>5673</v>
      </c>
      <c r="K1191" s="110" t="s">
        <v>5674</v>
      </c>
      <c r="L1191" s="110" t="s">
        <v>275</v>
      </c>
      <c r="M1191" s="134" t="str">
        <f t="shared" si="48"/>
        <v/>
      </c>
      <c r="N1191" s="110"/>
      <c r="O1191" s="110"/>
      <c r="P1191" s="239"/>
    </row>
    <row r="1192" spans="1:16" x14ac:dyDescent="0.2">
      <c r="A1192" s="154"/>
      <c r="B1192" s="154"/>
      <c r="C1192" s="154"/>
      <c r="D1192" s="149"/>
      <c r="E1192" s="149"/>
      <c r="F1192" s="150"/>
      <c r="H1192" s="106"/>
      <c r="I1192" s="110" t="str">
        <f t="shared" si="47"/>
        <v/>
      </c>
      <c r="J1192" s="122" t="s">
        <v>5675</v>
      </c>
      <c r="K1192" s="110" t="s">
        <v>5676</v>
      </c>
      <c r="L1192" s="110" t="s">
        <v>275</v>
      </c>
      <c r="M1192" s="134" t="str">
        <f t="shared" si="48"/>
        <v/>
      </c>
      <c r="N1192" s="110"/>
      <c r="O1192" s="110"/>
      <c r="P1192" s="239"/>
    </row>
    <row r="1193" spans="1:16" x14ac:dyDescent="0.2">
      <c r="A1193" s="154"/>
      <c r="B1193" s="154"/>
      <c r="C1193" s="154"/>
      <c r="D1193" s="149"/>
      <c r="E1193" s="149"/>
      <c r="F1193" s="150"/>
      <c r="H1193" s="106"/>
      <c r="I1193" s="110" t="str">
        <f t="shared" si="47"/>
        <v/>
      </c>
      <c r="J1193" s="122" t="s">
        <v>5677</v>
      </c>
      <c r="K1193" s="110" t="s">
        <v>5678</v>
      </c>
      <c r="L1193" s="110" t="s">
        <v>275</v>
      </c>
      <c r="M1193" s="134" t="str">
        <f t="shared" si="48"/>
        <v/>
      </c>
      <c r="N1193" s="110"/>
      <c r="O1193" s="110"/>
      <c r="P1193" s="239"/>
    </row>
    <row r="1194" spans="1:16" x14ac:dyDescent="0.2">
      <c r="A1194" s="154"/>
      <c r="B1194" s="154"/>
      <c r="C1194" s="154"/>
      <c r="D1194" s="149"/>
      <c r="E1194" s="149"/>
      <c r="F1194" s="150"/>
      <c r="H1194" s="106"/>
      <c r="I1194" s="110" t="str">
        <f t="shared" si="47"/>
        <v/>
      </c>
      <c r="J1194" s="122" t="s">
        <v>5679</v>
      </c>
      <c r="K1194" s="110" t="s">
        <v>5680</v>
      </c>
      <c r="L1194" s="110" t="s">
        <v>275</v>
      </c>
      <c r="M1194" s="134" t="str">
        <f t="shared" si="48"/>
        <v/>
      </c>
      <c r="N1194" s="110"/>
      <c r="O1194" s="110"/>
      <c r="P1194" s="239"/>
    </row>
    <row r="1195" spans="1:16" x14ac:dyDescent="0.2">
      <c r="A1195" s="154"/>
      <c r="B1195" s="154"/>
      <c r="C1195" s="154"/>
      <c r="D1195" s="149"/>
      <c r="E1195" s="149"/>
      <c r="F1195" s="150"/>
      <c r="H1195" s="106"/>
      <c r="I1195" s="110" t="str">
        <f t="shared" si="47"/>
        <v/>
      </c>
      <c r="J1195" s="122" t="s">
        <v>5681</v>
      </c>
      <c r="K1195" s="110" t="s">
        <v>5682</v>
      </c>
      <c r="L1195" s="110" t="s">
        <v>275</v>
      </c>
      <c r="M1195" s="134" t="str">
        <f t="shared" si="48"/>
        <v/>
      </c>
      <c r="N1195" s="110"/>
      <c r="O1195" s="110"/>
      <c r="P1195" s="239"/>
    </row>
    <row r="1196" spans="1:16" x14ac:dyDescent="0.2">
      <c r="A1196" s="154"/>
      <c r="B1196" s="154"/>
      <c r="C1196" s="154"/>
      <c r="D1196" s="149"/>
      <c r="E1196" s="149"/>
      <c r="F1196" s="150"/>
      <c r="H1196" s="106"/>
      <c r="I1196" s="110" t="str">
        <f t="shared" si="47"/>
        <v/>
      </c>
      <c r="J1196" s="122" t="s">
        <v>5683</v>
      </c>
      <c r="K1196" s="110" t="s">
        <v>5684</v>
      </c>
      <c r="L1196" s="110" t="s">
        <v>275</v>
      </c>
      <c r="M1196" s="134" t="str">
        <f t="shared" si="48"/>
        <v/>
      </c>
      <c r="N1196" s="110"/>
      <c r="O1196" s="110"/>
      <c r="P1196" s="239"/>
    </row>
    <row r="1197" spans="1:16" x14ac:dyDescent="0.2">
      <c r="A1197" s="154"/>
      <c r="B1197" s="154"/>
      <c r="C1197" s="154"/>
      <c r="D1197" s="149"/>
      <c r="E1197" s="149"/>
      <c r="F1197" s="150"/>
      <c r="H1197" s="106"/>
      <c r="I1197" s="110" t="str">
        <f t="shared" si="47"/>
        <v/>
      </c>
      <c r="J1197" s="122" t="s">
        <v>5685</v>
      </c>
      <c r="K1197" s="110" t="s">
        <v>5686</v>
      </c>
      <c r="L1197" s="110" t="s">
        <v>275</v>
      </c>
      <c r="M1197" s="134" t="str">
        <f t="shared" si="48"/>
        <v/>
      </c>
      <c r="N1197" s="110"/>
      <c r="O1197" s="110"/>
      <c r="P1197" s="239"/>
    </row>
    <row r="1198" spans="1:16" x14ac:dyDescent="0.2">
      <c r="A1198" s="154"/>
      <c r="B1198" s="154"/>
      <c r="C1198" s="154"/>
      <c r="D1198" s="149"/>
      <c r="E1198" s="149"/>
      <c r="F1198" s="150"/>
      <c r="H1198" s="106"/>
      <c r="I1198" s="110" t="str">
        <f t="shared" si="47"/>
        <v/>
      </c>
      <c r="J1198" s="122" t="s">
        <v>5687</v>
      </c>
      <c r="K1198" s="110" t="s">
        <v>5688</v>
      </c>
      <c r="L1198" s="110" t="s">
        <v>275</v>
      </c>
      <c r="M1198" s="134" t="str">
        <f t="shared" si="48"/>
        <v/>
      </c>
      <c r="N1198" s="110"/>
      <c r="O1198" s="110"/>
      <c r="P1198" s="239"/>
    </row>
    <row r="1199" spans="1:16" x14ac:dyDescent="0.2">
      <c r="A1199" s="154"/>
      <c r="B1199" s="154"/>
      <c r="C1199" s="154"/>
      <c r="D1199" s="149"/>
      <c r="E1199" s="149"/>
      <c r="F1199" s="150"/>
      <c r="H1199" s="106"/>
      <c r="I1199" s="110" t="str">
        <f t="shared" si="47"/>
        <v/>
      </c>
      <c r="J1199" s="122" t="s">
        <v>5689</v>
      </c>
      <c r="K1199" s="110" t="s">
        <v>5690</v>
      </c>
      <c r="L1199" s="110" t="s">
        <v>275</v>
      </c>
      <c r="M1199" s="134" t="str">
        <f t="shared" si="48"/>
        <v/>
      </c>
      <c r="N1199" s="110"/>
      <c r="O1199" s="110"/>
      <c r="P1199" s="239"/>
    </row>
    <row r="1200" spans="1:16" x14ac:dyDescent="0.2">
      <c r="A1200" s="154"/>
      <c r="B1200" s="154"/>
      <c r="C1200" s="154"/>
      <c r="D1200" s="149"/>
      <c r="E1200" s="149"/>
      <c r="F1200" s="150"/>
      <c r="H1200" s="106"/>
      <c r="I1200" s="110" t="str">
        <f t="shared" si="47"/>
        <v/>
      </c>
      <c r="J1200" s="122" t="s">
        <v>5691</v>
      </c>
      <c r="K1200" s="110" t="s">
        <v>5692</v>
      </c>
      <c r="L1200" s="110" t="s">
        <v>275</v>
      </c>
      <c r="M1200" s="134" t="str">
        <f t="shared" si="48"/>
        <v/>
      </c>
      <c r="N1200" s="110"/>
      <c r="O1200" s="110"/>
      <c r="P1200" s="239"/>
    </row>
    <row r="1201" spans="1:16" x14ac:dyDescent="0.2">
      <c r="A1201" s="154"/>
      <c r="B1201" s="154"/>
      <c r="C1201" s="154"/>
      <c r="D1201" s="149"/>
      <c r="E1201" s="149"/>
      <c r="F1201" s="150"/>
      <c r="H1201" s="106"/>
      <c r="I1201" s="110" t="str">
        <f t="shared" si="47"/>
        <v/>
      </c>
      <c r="J1201" s="122" t="s">
        <v>5693</v>
      </c>
      <c r="K1201" s="110" t="s">
        <v>5694</v>
      </c>
      <c r="L1201" s="110" t="s">
        <v>275</v>
      </c>
      <c r="M1201" s="134" t="str">
        <f t="shared" si="48"/>
        <v/>
      </c>
      <c r="N1201" s="110"/>
      <c r="O1201" s="110"/>
      <c r="P1201" s="239"/>
    </row>
    <row r="1202" spans="1:16" x14ac:dyDescent="0.2">
      <c r="A1202" s="154"/>
      <c r="B1202" s="154"/>
      <c r="C1202" s="154"/>
      <c r="D1202" s="149"/>
      <c r="E1202" s="149"/>
      <c r="F1202" s="150"/>
      <c r="H1202" s="106"/>
      <c r="I1202" s="110" t="str">
        <f t="shared" si="47"/>
        <v/>
      </c>
      <c r="J1202" s="122" t="s">
        <v>5695</v>
      </c>
      <c r="K1202" s="110" t="s">
        <v>5696</v>
      </c>
      <c r="L1202" s="110" t="s">
        <v>275</v>
      </c>
      <c r="M1202" s="134" t="str">
        <f t="shared" si="48"/>
        <v/>
      </c>
      <c r="N1202" s="110"/>
      <c r="O1202" s="110"/>
      <c r="P1202" s="239"/>
    </row>
    <row r="1203" spans="1:16" x14ac:dyDescent="0.2">
      <c r="A1203" s="154"/>
      <c r="B1203" s="154"/>
      <c r="C1203" s="154"/>
      <c r="D1203" s="149"/>
      <c r="E1203" s="149"/>
      <c r="F1203" s="150"/>
      <c r="H1203" s="106"/>
      <c r="I1203" s="110" t="str">
        <f t="shared" si="47"/>
        <v/>
      </c>
      <c r="J1203" s="122" t="s">
        <v>5697</v>
      </c>
      <c r="K1203" s="110" t="s">
        <v>5698</v>
      </c>
      <c r="L1203" s="110" t="s">
        <v>275</v>
      </c>
      <c r="M1203" s="134" t="str">
        <f t="shared" si="48"/>
        <v/>
      </c>
      <c r="N1203" s="110"/>
      <c r="O1203" s="110"/>
      <c r="P1203" s="239"/>
    </row>
    <row r="1204" spans="1:16" x14ac:dyDescent="0.2">
      <c r="A1204" s="154"/>
      <c r="B1204" s="154"/>
      <c r="C1204" s="154"/>
      <c r="D1204" s="149"/>
      <c r="E1204" s="149"/>
      <c r="F1204" s="150"/>
      <c r="H1204" s="106"/>
      <c r="I1204" s="110" t="str">
        <f t="shared" si="47"/>
        <v/>
      </c>
      <c r="J1204" s="122" t="s">
        <v>5699</v>
      </c>
      <c r="K1204" s="110" t="s">
        <v>5700</v>
      </c>
      <c r="L1204" s="110" t="s">
        <v>275</v>
      </c>
      <c r="M1204" s="134" t="str">
        <f t="shared" si="48"/>
        <v/>
      </c>
      <c r="N1204" s="110"/>
      <c r="O1204" s="110"/>
      <c r="P1204" s="239"/>
    </row>
    <row r="1205" spans="1:16" x14ac:dyDescent="0.2">
      <c r="A1205" s="154"/>
      <c r="B1205" s="154"/>
      <c r="C1205" s="154"/>
      <c r="D1205" s="149"/>
      <c r="E1205" s="149"/>
      <c r="F1205" s="150"/>
      <c r="H1205" s="106"/>
      <c r="I1205" s="110" t="str">
        <f t="shared" si="47"/>
        <v/>
      </c>
      <c r="J1205" s="122" t="s">
        <v>5701</v>
      </c>
      <c r="K1205" s="110" t="s">
        <v>5702</v>
      </c>
      <c r="L1205" s="110" t="s">
        <v>275</v>
      </c>
      <c r="M1205" s="134" t="str">
        <f t="shared" si="48"/>
        <v/>
      </c>
      <c r="N1205" s="110"/>
      <c r="O1205" s="110"/>
      <c r="P1205" s="239"/>
    </row>
    <row r="1206" spans="1:16" x14ac:dyDescent="0.2">
      <c r="A1206" s="154"/>
      <c r="B1206" s="154"/>
      <c r="C1206" s="154"/>
      <c r="D1206" s="149"/>
      <c r="E1206" s="149"/>
      <c r="F1206" s="150"/>
      <c r="H1206" s="106"/>
      <c r="I1206" s="110" t="str">
        <f t="shared" si="47"/>
        <v/>
      </c>
      <c r="J1206" s="122" t="s">
        <v>5703</v>
      </c>
      <c r="K1206" s="110" t="s">
        <v>5704</v>
      </c>
      <c r="L1206" s="110" t="s">
        <v>275</v>
      </c>
      <c r="M1206" s="134" t="str">
        <f t="shared" si="48"/>
        <v/>
      </c>
      <c r="N1206" s="110"/>
      <c r="O1206" s="110"/>
      <c r="P1206" s="239"/>
    </row>
    <row r="1207" spans="1:16" x14ac:dyDescent="0.2">
      <c r="A1207" s="154"/>
      <c r="B1207" s="154"/>
      <c r="C1207" s="154"/>
      <c r="D1207" s="149"/>
      <c r="E1207" s="149"/>
      <c r="F1207" s="150"/>
      <c r="H1207" s="106"/>
      <c r="I1207" s="110" t="str">
        <f t="shared" si="47"/>
        <v/>
      </c>
      <c r="J1207" s="122" t="s">
        <v>5705</v>
      </c>
      <c r="K1207" s="110" t="s">
        <v>5706</v>
      </c>
      <c r="L1207" s="110" t="s">
        <v>275</v>
      </c>
      <c r="M1207" s="134" t="str">
        <f t="shared" si="48"/>
        <v/>
      </c>
      <c r="N1207" s="110"/>
      <c r="O1207" s="110"/>
      <c r="P1207" s="239"/>
    </row>
    <row r="1208" spans="1:16" x14ac:dyDescent="0.2">
      <c r="A1208" s="154"/>
      <c r="B1208" s="154"/>
      <c r="C1208" s="154"/>
      <c r="D1208" s="149"/>
      <c r="E1208" s="149"/>
      <c r="F1208" s="150"/>
      <c r="H1208" s="106"/>
      <c r="I1208" s="110" t="str">
        <f t="shared" si="47"/>
        <v/>
      </c>
      <c r="J1208" s="122" t="s">
        <v>5707</v>
      </c>
      <c r="K1208" s="110" t="s">
        <v>5708</v>
      </c>
      <c r="L1208" s="110" t="s">
        <v>275</v>
      </c>
      <c r="M1208" s="134" t="str">
        <f t="shared" si="48"/>
        <v/>
      </c>
      <c r="N1208" s="110"/>
      <c r="O1208" s="110"/>
      <c r="P1208" s="239"/>
    </row>
    <row r="1209" spans="1:16" x14ac:dyDescent="0.2">
      <c r="A1209" s="154"/>
      <c r="B1209" s="154"/>
      <c r="C1209" s="154"/>
      <c r="D1209" s="149"/>
      <c r="E1209" s="149"/>
      <c r="F1209" s="150"/>
      <c r="H1209" s="106"/>
      <c r="I1209" s="110" t="str">
        <f t="shared" si="47"/>
        <v/>
      </c>
      <c r="J1209" s="122" t="s">
        <v>5709</v>
      </c>
      <c r="K1209" s="110" t="s">
        <v>5710</v>
      </c>
      <c r="L1209" s="110" t="s">
        <v>275</v>
      </c>
      <c r="M1209" s="134" t="str">
        <f t="shared" si="48"/>
        <v/>
      </c>
      <c r="N1209" s="110"/>
      <c r="O1209" s="110"/>
      <c r="P1209" s="239"/>
    </row>
    <row r="1210" spans="1:16" x14ac:dyDescent="0.2">
      <c r="A1210" s="154"/>
      <c r="B1210" s="154"/>
      <c r="C1210" s="154"/>
      <c r="D1210" s="149"/>
      <c r="E1210" s="149"/>
      <c r="F1210" s="150"/>
      <c r="H1210" s="106"/>
      <c r="I1210" s="110" t="str">
        <f t="shared" si="47"/>
        <v/>
      </c>
      <c r="J1210" s="122" t="s">
        <v>5711</v>
      </c>
      <c r="K1210" s="110" t="s">
        <v>5712</v>
      </c>
      <c r="L1210" s="110" t="s">
        <v>275</v>
      </c>
      <c r="M1210" s="134" t="str">
        <f t="shared" si="48"/>
        <v/>
      </c>
      <c r="N1210" s="110"/>
      <c r="O1210" s="110"/>
      <c r="P1210" s="239"/>
    </row>
    <row r="1211" spans="1:16" x14ac:dyDescent="0.2">
      <c r="A1211" s="154"/>
      <c r="B1211" s="154"/>
      <c r="C1211" s="154"/>
      <c r="D1211" s="149"/>
      <c r="E1211" s="149"/>
      <c r="F1211" s="150"/>
      <c r="H1211" s="106"/>
      <c r="I1211" s="110" t="str">
        <f t="shared" si="47"/>
        <v/>
      </c>
      <c r="J1211" s="122" t="s">
        <v>5713</v>
      </c>
      <c r="K1211" s="110" t="s">
        <v>5714</v>
      </c>
      <c r="L1211" s="110" t="s">
        <v>275</v>
      </c>
      <c r="M1211" s="134" t="str">
        <f t="shared" si="48"/>
        <v/>
      </c>
      <c r="N1211" s="110"/>
      <c r="O1211" s="110"/>
      <c r="P1211" s="239"/>
    </row>
    <row r="1212" spans="1:16" x14ac:dyDescent="0.2">
      <c r="A1212" s="154"/>
      <c r="B1212" s="154"/>
      <c r="C1212" s="154"/>
      <c r="D1212" s="149"/>
      <c r="E1212" s="149"/>
      <c r="F1212" s="150"/>
      <c r="H1212" s="106"/>
      <c r="I1212" s="110" t="str">
        <f t="shared" si="47"/>
        <v/>
      </c>
      <c r="J1212" s="122" t="s">
        <v>5715</v>
      </c>
      <c r="K1212" s="110" t="s">
        <v>5716</v>
      </c>
      <c r="L1212" s="110" t="s">
        <v>275</v>
      </c>
      <c r="M1212" s="134" t="str">
        <f t="shared" si="48"/>
        <v/>
      </c>
      <c r="N1212" s="110"/>
      <c r="O1212" s="110"/>
      <c r="P1212" s="239"/>
    </row>
    <row r="1213" spans="1:16" x14ac:dyDescent="0.2">
      <c r="A1213" s="154"/>
      <c r="B1213" s="154"/>
      <c r="C1213" s="154"/>
      <c r="D1213" s="149"/>
      <c r="E1213" s="149"/>
      <c r="F1213" s="150"/>
      <c r="H1213" s="106"/>
      <c r="I1213" s="110" t="str">
        <f t="shared" si="47"/>
        <v/>
      </c>
      <c r="J1213" s="122" t="s">
        <v>5717</v>
      </c>
      <c r="K1213" s="110" t="s">
        <v>5718</v>
      </c>
      <c r="L1213" s="110" t="s">
        <v>275</v>
      </c>
      <c r="M1213" s="134" t="str">
        <f t="shared" si="48"/>
        <v/>
      </c>
      <c r="N1213" s="110"/>
      <c r="O1213" s="110"/>
      <c r="P1213" s="239"/>
    </row>
    <row r="1214" spans="1:16" x14ac:dyDescent="0.2">
      <c r="A1214" s="154"/>
      <c r="B1214" s="154"/>
      <c r="C1214" s="154"/>
      <c r="D1214" s="149"/>
      <c r="E1214" s="149"/>
      <c r="F1214" s="150"/>
      <c r="H1214" s="106"/>
      <c r="I1214" s="110" t="str">
        <f t="shared" si="47"/>
        <v/>
      </c>
      <c r="J1214" s="122" t="s">
        <v>5719</v>
      </c>
      <c r="K1214" s="110" t="s">
        <v>5720</v>
      </c>
      <c r="L1214" s="110" t="s">
        <v>275</v>
      </c>
      <c r="M1214" s="134" t="str">
        <f t="shared" si="48"/>
        <v/>
      </c>
      <c r="N1214" s="110"/>
      <c r="O1214" s="110"/>
      <c r="P1214" s="239"/>
    </row>
    <row r="1215" spans="1:16" x14ac:dyDescent="0.2">
      <c r="A1215" s="154"/>
      <c r="B1215" s="154"/>
      <c r="C1215" s="154"/>
      <c r="D1215" s="149"/>
      <c r="E1215" s="149"/>
      <c r="F1215" s="150"/>
      <c r="H1215" s="106"/>
      <c r="I1215" s="110" t="str">
        <f t="shared" si="47"/>
        <v/>
      </c>
      <c r="J1215" s="122" t="s">
        <v>5721</v>
      </c>
      <c r="K1215" s="110" t="s">
        <v>5722</v>
      </c>
      <c r="L1215" s="110" t="s">
        <v>275</v>
      </c>
      <c r="M1215" s="134" t="str">
        <f t="shared" si="48"/>
        <v/>
      </c>
      <c r="N1215" s="110"/>
      <c r="O1215" s="110"/>
      <c r="P1215" s="239"/>
    </row>
    <row r="1216" spans="1:16" x14ac:dyDescent="0.2">
      <c r="A1216" s="154"/>
      <c r="B1216" s="154"/>
      <c r="C1216" s="154"/>
      <c r="D1216" s="149"/>
      <c r="E1216" s="149"/>
      <c r="F1216" s="150"/>
      <c r="H1216" s="106"/>
      <c r="I1216" s="110" t="str">
        <f t="shared" si="47"/>
        <v/>
      </c>
      <c r="J1216" s="122" t="s">
        <v>5723</v>
      </c>
      <c r="K1216" s="110" t="s">
        <v>5724</v>
      </c>
      <c r="L1216" s="110" t="s">
        <v>275</v>
      </c>
      <c r="M1216" s="134" t="str">
        <f t="shared" si="48"/>
        <v/>
      </c>
      <c r="N1216" s="110"/>
      <c r="O1216" s="110"/>
      <c r="P1216" s="239"/>
    </row>
    <row r="1217" spans="1:16" x14ac:dyDescent="0.2">
      <c r="A1217" s="154"/>
      <c r="B1217" s="154"/>
      <c r="C1217" s="154"/>
      <c r="D1217" s="149"/>
      <c r="E1217" s="149"/>
      <c r="F1217" s="150"/>
      <c r="H1217" s="106"/>
      <c r="I1217" s="110" t="str">
        <f t="shared" si="47"/>
        <v/>
      </c>
      <c r="J1217" s="122" t="s">
        <v>5725</v>
      </c>
      <c r="K1217" s="110" t="s">
        <v>5726</v>
      </c>
      <c r="L1217" s="110" t="s">
        <v>275</v>
      </c>
      <c r="M1217" s="134" t="str">
        <f t="shared" si="48"/>
        <v/>
      </c>
      <c r="N1217" s="110"/>
      <c r="O1217" s="110"/>
      <c r="P1217" s="239"/>
    </row>
    <row r="1218" spans="1:16" x14ac:dyDescent="0.2">
      <c r="A1218" s="154"/>
      <c r="B1218" s="154"/>
      <c r="C1218" s="154"/>
      <c r="D1218" s="149"/>
      <c r="E1218" s="149"/>
      <c r="F1218" s="150"/>
      <c r="H1218" s="106"/>
      <c r="I1218" s="110" t="str">
        <f t="shared" si="47"/>
        <v/>
      </c>
      <c r="J1218" s="122" t="s">
        <v>5727</v>
      </c>
      <c r="K1218" s="110" t="s">
        <v>5728</v>
      </c>
      <c r="L1218" s="110" t="s">
        <v>275</v>
      </c>
      <c r="M1218" s="134" t="str">
        <f t="shared" si="48"/>
        <v/>
      </c>
      <c r="N1218" s="110"/>
      <c r="O1218" s="110"/>
      <c r="P1218" s="239"/>
    </row>
    <row r="1219" spans="1:16" x14ac:dyDescent="0.2">
      <c r="A1219" s="154"/>
      <c r="B1219" s="154"/>
      <c r="C1219" s="154"/>
      <c r="D1219" s="149"/>
      <c r="E1219" s="149"/>
      <c r="F1219" s="150"/>
      <c r="H1219" s="106"/>
      <c r="I1219" s="110" t="str">
        <f t="shared" si="47"/>
        <v/>
      </c>
      <c r="J1219" s="122" t="s">
        <v>5729</v>
      </c>
      <c r="K1219" s="110" t="s">
        <v>5730</v>
      </c>
      <c r="L1219" s="110" t="s">
        <v>275</v>
      </c>
      <c r="M1219" s="134" t="str">
        <f t="shared" si="48"/>
        <v/>
      </c>
      <c r="N1219" s="110"/>
      <c r="O1219" s="110"/>
      <c r="P1219" s="239"/>
    </row>
    <row r="1220" spans="1:16" x14ac:dyDescent="0.2">
      <c r="A1220" s="154"/>
      <c r="B1220" s="154"/>
      <c r="C1220" s="154"/>
      <c r="D1220" s="149"/>
      <c r="E1220" s="149"/>
      <c r="F1220" s="150"/>
      <c r="H1220" s="106"/>
      <c r="I1220" s="110" t="str">
        <f t="shared" si="47"/>
        <v/>
      </c>
      <c r="J1220" s="122" t="s">
        <v>5731</v>
      </c>
      <c r="K1220" s="110" t="s">
        <v>5732</v>
      </c>
      <c r="L1220" s="110" t="s">
        <v>275</v>
      </c>
      <c r="M1220" s="134" t="str">
        <f t="shared" si="48"/>
        <v/>
      </c>
      <c r="N1220" s="110"/>
      <c r="O1220" s="110"/>
      <c r="P1220" s="239"/>
    </row>
    <row r="1221" spans="1:16" x14ac:dyDescent="0.2">
      <c r="A1221" s="154"/>
      <c r="B1221" s="154"/>
      <c r="C1221" s="154"/>
      <c r="D1221" s="149"/>
      <c r="E1221" s="149"/>
      <c r="F1221" s="150"/>
      <c r="H1221" s="106"/>
      <c r="I1221" s="110" t="str">
        <f t="shared" si="47"/>
        <v/>
      </c>
      <c r="J1221" s="122" t="s">
        <v>5733</v>
      </c>
      <c r="K1221" s="110" t="s">
        <v>5734</v>
      </c>
      <c r="L1221" s="110" t="s">
        <v>275</v>
      </c>
      <c r="M1221" s="134" t="str">
        <f t="shared" si="48"/>
        <v/>
      </c>
      <c r="N1221" s="110"/>
      <c r="O1221" s="110"/>
      <c r="P1221" s="239" t="s">
        <v>5735</v>
      </c>
    </row>
    <row r="1222" spans="1:16" x14ac:dyDescent="0.2">
      <c r="A1222" s="154"/>
      <c r="B1222" s="154"/>
      <c r="C1222" s="154"/>
      <c r="D1222" s="149"/>
      <c r="E1222" s="149"/>
      <c r="F1222" s="150"/>
      <c r="H1222" s="106"/>
      <c r="I1222" s="110" t="str">
        <f t="shared" si="47"/>
        <v/>
      </c>
      <c r="J1222" s="122" t="s">
        <v>5736</v>
      </c>
      <c r="K1222" s="110" t="s">
        <v>5737</v>
      </c>
      <c r="L1222" s="110" t="s">
        <v>275</v>
      </c>
      <c r="M1222" s="134" t="str">
        <f t="shared" si="48"/>
        <v/>
      </c>
      <c r="N1222" s="110"/>
      <c r="O1222" s="110"/>
      <c r="P1222" s="239"/>
    </row>
    <row r="1223" spans="1:16" x14ac:dyDescent="0.2">
      <c r="A1223" s="154"/>
      <c r="B1223" s="154"/>
      <c r="C1223" s="154"/>
      <c r="D1223" s="149"/>
      <c r="E1223" s="149"/>
      <c r="F1223" s="150"/>
      <c r="H1223" s="106"/>
      <c r="I1223" s="110" t="str">
        <f t="shared" si="47"/>
        <v/>
      </c>
      <c r="J1223" s="122" t="s">
        <v>5738</v>
      </c>
      <c r="K1223" s="110" t="s">
        <v>5739</v>
      </c>
      <c r="L1223" s="110" t="s">
        <v>275</v>
      </c>
      <c r="M1223" s="134" t="str">
        <f t="shared" si="48"/>
        <v/>
      </c>
      <c r="N1223" s="110"/>
      <c r="O1223" s="110"/>
      <c r="P1223" s="239"/>
    </row>
    <row r="1224" spans="1:16" x14ac:dyDescent="0.2">
      <c r="A1224" s="154"/>
      <c r="B1224" s="154"/>
      <c r="C1224" s="154"/>
      <c r="D1224" s="149"/>
      <c r="E1224" s="149"/>
      <c r="F1224" s="150"/>
      <c r="H1224" s="106"/>
      <c r="I1224" s="110" t="str">
        <f t="shared" si="47"/>
        <v/>
      </c>
      <c r="J1224" s="122" t="s">
        <v>5740</v>
      </c>
      <c r="K1224" s="110" t="s">
        <v>5741</v>
      </c>
      <c r="L1224" s="110" t="s">
        <v>275</v>
      </c>
      <c r="M1224" s="134" t="str">
        <f t="shared" si="48"/>
        <v/>
      </c>
      <c r="N1224" s="110"/>
      <c r="O1224" s="110"/>
      <c r="P1224" s="239"/>
    </row>
    <row r="1225" spans="1:16" x14ac:dyDescent="0.2">
      <c r="A1225" s="154"/>
      <c r="B1225" s="154"/>
      <c r="C1225" s="154"/>
      <c r="D1225" s="149"/>
      <c r="E1225" s="149"/>
      <c r="F1225" s="150"/>
      <c r="H1225" s="106"/>
      <c r="I1225" s="110" t="str">
        <f t="shared" ref="I1225:I1288" si="49">IFERROR((INDEX(A:E,MATCH($J1225,E:E,0),2)),"")</f>
        <v/>
      </c>
      <c r="J1225" s="122" t="s">
        <v>5742</v>
      </c>
      <c r="K1225" s="110" t="s">
        <v>5743</v>
      </c>
      <c r="L1225" s="110" t="s">
        <v>275</v>
      </c>
      <c r="M1225" s="134" t="str">
        <f t="shared" si="48"/>
        <v/>
      </c>
      <c r="N1225" s="110"/>
      <c r="O1225" s="110"/>
      <c r="P1225" s="239"/>
    </row>
    <row r="1226" spans="1:16" x14ac:dyDescent="0.2">
      <c r="A1226" s="154"/>
      <c r="B1226" s="154"/>
      <c r="C1226" s="154"/>
      <c r="D1226" s="149"/>
      <c r="E1226" s="149"/>
      <c r="F1226" s="150"/>
      <c r="H1226" s="106"/>
      <c r="I1226" s="110" t="str">
        <f t="shared" si="49"/>
        <v/>
      </c>
      <c r="J1226" s="122" t="s">
        <v>5744</v>
      </c>
      <c r="K1226" s="110" t="s">
        <v>5745</v>
      </c>
      <c r="L1226" s="110" t="s">
        <v>275</v>
      </c>
      <c r="M1226" s="134" t="str">
        <f t="shared" ref="M1226:M1289" si="50">IF(N1226="","",HYPERLINK(O1226,N1226))</f>
        <v/>
      </c>
      <c r="N1226" s="110"/>
      <c r="O1226" s="110"/>
      <c r="P1226" s="239"/>
    </row>
    <row r="1227" spans="1:16" x14ac:dyDescent="0.2">
      <c r="A1227" s="154"/>
      <c r="B1227" s="154"/>
      <c r="C1227" s="154"/>
      <c r="D1227" s="149"/>
      <c r="E1227" s="149"/>
      <c r="F1227" s="150"/>
      <c r="H1227" s="106"/>
      <c r="I1227" s="110" t="str">
        <f t="shared" si="49"/>
        <v/>
      </c>
      <c r="J1227" s="122" t="s">
        <v>5746</v>
      </c>
      <c r="K1227" s="110" t="s">
        <v>5747</v>
      </c>
      <c r="L1227" s="110" t="s">
        <v>275</v>
      </c>
      <c r="M1227" s="134" t="str">
        <f t="shared" si="50"/>
        <v/>
      </c>
      <c r="N1227" s="110"/>
      <c r="O1227" s="110"/>
      <c r="P1227" s="239"/>
    </row>
    <row r="1228" spans="1:16" x14ac:dyDescent="0.2">
      <c r="A1228" s="154"/>
      <c r="B1228" s="154"/>
      <c r="C1228" s="154"/>
      <c r="D1228" s="149"/>
      <c r="E1228" s="149"/>
      <c r="F1228" s="150"/>
      <c r="H1228" s="106"/>
      <c r="I1228" s="110" t="str">
        <f t="shared" si="49"/>
        <v/>
      </c>
      <c r="J1228" s="122" t="s">
        <v>5748</v>
      </c>
      <c r="K1228" s="110" t="s">
        <v>5749</v>
      </c>
      <c r="L1228" s="110" t="s">
        <v>275</v>
      </c>
      <c r="M1228" s="134" t="str">
        <f t="shared" si="50"/>
        <v/>
      </c>
      <c r="N1228" s="110"/>
      <c r="O1228" s="110"/>
      <c r="P1228" s="239"/>
    </row>
    <row r="1229" spans="1:16" x14ac:dyDescent="0.2">
      <c r="A1229" s="154"/>
      <c r="B1229" s="154"/>
      <c r="C1229" s="154"/>
      <c r="D1229" s="149"/>
      <c r="E1229" s="149"/>
      <c r="F1229" s="150"/>
      <c r="H1229" s="106"/>
      <c r="I1229" s="110" t="str">
        <f t="shared" si="49"/>
        <v/>
      </c>
      <c r="J1229" s="122" t="s">
        <v>5750</v>
      </c>
      <c r="K1229" s="110" t="s">
        <v>5751</v>
      </c>
      <c r="L1229" s="110" t="s">
        <v>275</v>
      </c>
      <c r="M1229" s="134" t="str">
        <f t="shared" si="50"/>
        <v/>
      </c>
      <c r="N1229" s="110"/>
      <c r="O1229" s="110"/>
      <c r="P1229" s="239"/>
    </row>
    <row r="1230" spans="1:16" x14ac:dyDescent="0.2">
      <c r="A1230" s="154"/>
      <c r="B1230" s="154"/>
      <c r="C1230" s="154"/>
      <c r="D1230" s="149"/>
      <c r="E1230" s="149"/>
      <c r="F1230" s="150"/>
      <c r="H1230" s="106"/>
      <c r="I1230" s="110" t="str">
        <f t="shared" si="49"/>
        <v/>
      </c>
      <c r="J1230" s="122" t="s">
        <v>5752</v>
      </c>
      <c r="K1230" s="110" t="s">
        <v>5753</v>
      </c>
      <c r="L1230" s="110" t="s">
        <v>275</v>
      </c>
      <c r="M1230" s="134" t="str">
        <f t="shared" si="50"/>
        <v/>
      </c>
      <c r="N1230" s="110"/>
      <c r="O1230" s="110"/>
      <c r="P1230" s="239"/>
    </row>
    <row r="1231" spans="1:16" x14ac:dyDescent="0.2">
      <c r="A1231" s="154"/>
      <c r="B1231" s="154"/>
      <c r="C1231" s="154"/>
      <c r="D1231" s="149"/>
      <c r="E1231" s="149"/>
      <c r="F1231" s="150"/>
      <c r="H1231" s="106"/>
      <c r="I1231" s="110" t="str">
        <f t="shared" si="49"/>
        <v/>
      </c>
      <c r="J1231" s="122" t="s">
        <v>5754</v>
      </c>
      <c r="K1231" s="110" t="s">
        <v>5755</v>
      </c>
      <c r="L1231" s="110" t="s">
        <v>275</v>
      </c>
      <c r="M1231" s="134" t="str">
        <f t="shared" si="50"/>
        <v/>
      </c>
      <c r="N1231" s="110"/>
      <c r="O1231" s="110"/>
      <c r="P1231" s="239"/>
    </row>
    <row r="1232" spans="1:16" x14ac:dyDescent="0.2">
      <c r="A1232" s="154"/>
      <c r="B1232" s="154"/>
      <c r="C1232" s="154"/>
      <c r="D1232" s="149"/>
      <c r="E1232" s="149"/>
      <c r="F1232" s="150"/>
      <c r="H1232" s="106"/>
      <c r="I1232" s="110" t="str">
        <f t="shared" si="49"/>
        <v/>
      </c>
      <c r="J1232" s="122" t="s">
        <v>5756</v>
      </c>
      <c r="K1232" s="110" t="s">
        <v>5757</v>
      </c>
      <c r="L1232" s="110" t="s">
        <v>275</v>
      </c>
      <c r="M1232" s="134" t="str">
        <f t="shared" si="50"/>
        <v/>
      </c>
      <c r="N1232" s="110"/>
      <c r="O1232" s="110"/>
      <c r="P1232" s="239"/>
    </row>
    <row r="1233" spans="1:16" x14ac:dyDescent="0.2">
      <c r="A1233" s="154"/>
      <c r="B1233" s="154"/>
      <c r="C1233" s="154"/>
      <c r="D1233" s="149"/>
      <c r="E1233" s="149"/>
      <c r="F1233" s="150"/>
      <c r="H1233" s="106"/>
      <c r="I1233" s="110" t="str">
        <f t="shared" si="49"/>
        <v/>
      </c>
      <c r="J1233" s="122" t="s">
        <v>5758</v>
      </c>
      <c r="K1233" s="110" t="s">
        <v>5759</v>
      </c>
      <c r="L1233" s="110" t="s">
        <v>275</v>
      </c>
      <c r="M1233" s="134" t="str">
        <f t="shared" si="50"/>
        <v/>
      </c>
      <c r="N1233" s="110"/>
      <c r="O1233" s="110"/>
      <c r="P1233" s="239"/>
    </row>
    <row r="1234" spans="1:16" x14ac:dyDescent="0.2">
      <c r="A1234" s="154"/>
      <c r="B1234" s="154"/>
      <c r="C1234" s="154"/>
      <c r="D1234" s="149"/>
      <c r="E1234" s="149"/>
      <c r="F1234" s="150"/>
      <c r="H1234" s="106"/>
      <c r="I1234" s="110" t="str">
        <f t="shared" si="49"/>
        <v/>
      </c>
      <c r="J1234" s="122" t="s">
        <v>5760</v>
      </c>
      <c r="K1234" s="110" t="s">
        <v>5761</v>
      </c>
      <c r="L1234" s="110" t="s">
        <v>275</v>
      </c>
      <c r="M1234" s="134" t="str">
        <f t="shared" si="50"/>
        <v/>
      </c>
      <c r="N1234" s="110"/>
      <c r="O1234" s="110"/>
      <c r="P1234" s="239"/>
    </row>
    <row r="1235" spans="1:16" x14ac:dyDescent="0.2">
      <c r="A1235" s="154"/>
      <c r="B1235" s="154"/>
      <c r="C1235" s="154"/>
      <c r="D1235" s="149"/>
      <c r="E1235" s="149"/>
      <c r="F1235" s="150"/>
      <c r="H1235" s="106"/>
      <c r="I1235" s="110" t="str">
        <f t="shared" si="49"/>
        <v/>
      </c>
      <c r="J1235" s="122" t="s">
        <v>5762</v>
      </c>
      <c r="K1235" s="110" t="s">
        <v>5763</v>
      </c>
      <c r="L1235" s="110" t="s">
        <v>275</v>
      </c>
      <c r="M1235" s="134" t="str">
        <f t="shared" si="50"/>
        <v/>
      </c>
      <c r="N1235" s="110"/>
      <c r="O1235" s="110"/>
      <c r="P1235" s="239"/>
    </row>
    <row r="1236" spans="1:16" x14ac:dyDescent="0.2">
      <c r="A1236" s="154"/>
      <c r="B1236" s="154"/>
      <c r="C1236" s="154"/>
      <c r="D1236" s="149"/>
      <c r="E1236" s="149"/>
      <c r="F1236" s="150"/>
      <c r="H1236" s="106"/>
      <c r="I1236" s="110" t="str">
        <f t="shared" si="49"/>
        <v/>
      </c>
      <c r="J1236" s="122" t="s">
        <v>5764</v>
      </c>
      <c r="K1236" s="110" t="s">
        <v>5765</v>
      </c>
      <c r="L1236" s="110" t="s">
        <v>275</v>
      </c>
      <c r="M1236" s="134" t="str">
        <f t="shared" si="50"/>
        <v/>
      </c>
      <c r="N1236" s="110"/>
      <c r="O1236" s="110"/>
      <c r="P1236" s="239"/>
    </row>
    <row r="1237" spans="1:16" x14ac:dyDescent="0.2">
      <c r="A1237" s="154"/>
      <c r="B1237" s="154"/>
      <c r="C1237" s="154"/>
      <c r="D1237" s="149"/>
      <c r="E1237" s="149"/>
      <c r="F1237" s="150"/>
      <c r="H1237" s="106"/>
      <c r="I1237" s="110" t="str">
        <f t="shared" si="49"/>
        <v/>
      </c>
      <c r="J1237" s="122" t="s">
        <v>5766</v>
      </c>
      <c r="K1237" s="110" t="s">
        <v>5767</v>
      </c>
      <c r="L1237" s="110" t="s">
        <v>275</v>
      </c>
      <c r="M1237" s="134" t="str">
        <f t="shared" si="50"/>
        <v/>
      </c>
      <c r="N1237" s="110"/>
      <c r="O1237" s="110"/>
      <c r="P1237" s="239"/>
    </row>
    <row r="1238" spans="1:16" x14ac:dyDescent="0.2">
      <c r="A1238" s="154"/>
      <c r="B1238" s="154"/>
      <c r="C1238" s="154"/>
      <c r="D1238" s="149"/>
      <c r="E1238" s="149"/>
      <c r="F1238" s="150"/>
      <c r="H1238" s="106"/>
      <c r="I1238" s="110" t="str">
        <f t="shared" si="49"/>
        <v/>
      </c>
      <c r="J1238" s="122" t="s">
        <v>5768</v>
      </c>
      <c r="K1238" s="110" t="s">
        <v>5769</v>
      </c>
      <c r="L1238" s="110" t="s">
        <v>275</v>
      </c>
      <c r="M1238" s="134" t="str">
        <f t="shared" si="50"/>
        <v/>
      </c>
      <c r="N1238" s="110"/>
      <c r="O1238" s="110"/>
      <c r="P1238" s="239"/>
    </row>
    <row r="1239" spans="1:16" x14ac:dyDescent="0.2">
      <c r="A1239" s="154"/>
      <c r="B1239" s="154"/>
      <c r="C1239" s="154"/>
      <c r="D1239" s="149"/>
      <c r="E1239" s="149"/>
      <c r="F1239" s="150"/>
      <c r="H1239" s="106"/>
      <c r="I1239" s="110" t="str">
        <f t="shared" si="49"/>
        <v/>
      </c>
      <c r="J1239" s="122" t="s">
        <v>5770</v>
      </c>
      <c r="K1239" s="110" t="s">
        <v>5771</v>
      </c>
      <c r="L1239" s="110" t="s">
        <v>275</v>
      </c>
      <c r="M1239" s="134" t="str">
        <f t="shared" si="50"/>
        <v/>
      </c>
      <c r="N1239" s="110"/>
      <c r="O1239" s="110"/>
      <c r="P1239" s="239" t="s">
        <v>5772</v>
      </c>
    </row>
    <row r="1240" spans="1:16" x14ac:dyDescent="0.2">
      <c r="A1240" s="154"/>
      <c r="B1240" s="154"/>
      <c r="C1240" s="154"/>
      <c r="D1240" s="149"/>
      <c r="E1240" s="149"/>
      <c r="F1240" s="150"/>
      <c r="H1240" s="106"/>
      <c r="I1240" s="110" t="str">
        <f t="shared" si="49"/>
        <v/>
      </c>
      <c r="J1240" s="122" t="s">
        <v>5773</v>
      </c>
      <c r="K1240" s="110" t="s">
        <v>5774</v>
      </c>
      <c r="L1240" s="110" t="s">
        <v>275</v>
      </c>
      <c r="M1240" s="134" t="str">
        <f t="shared" si="50"/>
        <v/>
      </c>
      <c r="N1240" s="110"/>
      <c r="O1240" s="110"/>
      <c r="P1240" s="239"/>
    </row>
    <row r="1241" spans="1:16" x14ac:dyDescent="0.2">
      <c r="A1241" s="154"/>
      <c r="B1241" s="154"/>
      <c r="C1241" s="154"/>
      <c r="D1241" s="149"/>
      <c r="E1241" s="149"/>
      <c r="F1241" s="150"/>
      <c r="H1241" s="106"/>
      <c r="I1241" s="110" t="str">
        <f t="shared" si="49"/>
        <v/>
      </c>
      <c r="J1241" s="122" t="s">
        <v>5775</v>
      </c>
      <c r="K1241" s="110" t="s">
        <v>5776</v>
      </c>
      <c r="L1241" s="110" t="s">
        <v>275</v>
      </c>
      <c r="M1241" s="134" t="str">
        <f t="shared" si="50"/>
        <v/>
      </c>
      <c r="N1241" s="110"/>
      <c r="O1241" s="110"/>
      <c r="P1241" s="239"/>
    </row>
    <row r="1242" spans="1:16" x14ac:dyDescent="0.2">
      <c r="A1242" s="154"/>
      <c r="B1242" s="154"/>
      <c r="C1242" s="154"/>
      <c r="D1242" s="149"/>
      <c r="E1242" s="149"/>
      <c r="F1242" s="150"/>
      <c r="H1242" s="106"/>
      <c r="I1242" s="110" t="str">
        <f t="shared" si="49"/>
        <v/>
      </c>
      <c r="J1242" s="122" t="s">
        <v>5777</v>
      </c>
      <c r="K1242" s="110" t="s">
        <v>5778</v>
      </c>
      <c r="L1242" s="110" t="s">
        <v>275</v>
      </c>
      <c r="M1242" s="134" t="str">
        <f t="shared" si="50"/>
        <v/>
      </c>
      <c r="N1242" s="110"/>
      <c r="O1242" s="110"/>
      <c r="P1242" s="239"/>
    </row>
    <row r="1243" spans="1:16" x14ac:dyDescent="0.2">
      <c r="A1243" s="154"/>
      <c r="B1243" s="154"/>
      <c r="C1243" s="154"/>
      <c r="D1243" s="149"/>
      <c r="E1243" s="149"/>
      <c r="F1243" s="150"/>
      <c r="H1243" s="106"/>
      <c r="I1243" s="110" t="str">
        <f t="shared" si="49"/>
        <v/>
      </c>
      <c r="J1243" s="122" t="s">
        <v>5779</v>
      </c>
      <c r="K1243" s="110" t="s">
        <v>5780</v>
      </c>
      <c r="L1243" s="110" t="s">
        <v>275</v>
      </c>
      <c r="M1243" s="134" t="str">
        <f t="shared" si="50"/>
        <v/>
      </c>
      <c r="N1243" s="110"/>
      <c r="O1243" s="110"/>
      <c r="P1243" s="239"/>
    </row>
    <row r="1244" spans="1:16" x14ac:dyDescent="0.2">
      <c r="A1244" s="154"/>
      <c r="B1244" s="154"/>
      <c r="C1244" s="154"/>
      <c r="D1244" s="149"/>
      <c r="E1244" s="149"/>
      <c r="F1244" s="150"/>
      <c r="H1244" s="106"/>
      <c r="I1244" s="110" t="str">
        <f t="shared" si="49"/>
        <v/>
      </c>
      <c r="J1244" s="122" t="s">
        <v>5781</v>
      </c>
      <c r="K1244" s="110" t="s">
        <v>5782</v>
      </c>
      <c r="L1244" s="110" t="s">
        <v>275</v>
      </c>
      <c r="M1244" s="134" t="str">
        <f t="shared" si="50"/>
        <v/>
      </c>
      <c r="N1244" s="110"/>
      <c r="O1244" s="110"/>
      <c r="P1244" s="239"/>
    </row>
    <row r="1245" spans="1:16" x14ac:dyDescent="0.2">
      <c r="A1245" s="154"/>
      <c r="B1245" s="154"/>
      <c r="C1245" s="154"/>
      <c r="D1245" s="149"/>
      <c r="E1245" s="149"/>
      <c r="F1245" s="150"/>
      <c r="H1245" s="106"/>
      <c r="I1245" s="110" t="str">
        <f t="shared" si="49"/>
        <v/>
      </c>
      <c r="J1245" s="122" t="s">
        <v>5783</v>
      </c>
      <c r="K1245" s="110" t="s">
        <v>5784</v>
      </c>
      <c r="L1245" s="110" t="s">
        <v>275</v>
      </c>
      <c r="M1245" s="134" t="str">
        <f t="shared" si="50"/>
        <v/>
      </c>
      <c r="N1245" s="110"/>
      <c r="O1245" s="110"/>
      <c r="P1245" s="239"/>
    </row>
    <row r="1246" spans="1:16" x14ac:dyDescent="0.2">
      <c r="A1246" s="154"/>
      <c r="B1246" s="154"/>
      <c r="C1246" s="154"/>
      <c r="D1246" s="149"/>
      <c r="E1246" s="149"/>
      <c r="F1246" s="150"/>
      <c r="H1246" s="106"/>
      <c r="I1246" s="110" t="str">
        <f t="shared" si="49"/>
        <v/>
      </c>
      <c r="J1246" s="122" t="s">
        <v>5785</v>
      </c>
      <c r="K1246" s="110" t="s">
        <v>5786</v>
      </c>
      <c r="L1246" s="110" t="s">
        <v>275</v>
      </c>
      <c r="M1246" s="134" t="str">
        <f t="shared" si="50"/>
        <v/>
      </c>
      <c r="N1246" s="110"/>
      <c r="O1246" s="110"/>
      <c r="P1246" s="239"/>
    </row>
    <row r="1247" spans="1:16" x14ac:dyDescent="0.2">
      <c r="A1247" s="154"/>
      <c r="B1247" s="154"/>
      <c r="C1247" s="154"/>
      <c r="D1247" s="149"/>
      <c r="E1247" s="149"/>
      <c r="F1247" s="150"/>
      <c r="H1247" s="106"/>
      <c r="I1247" s="110" t="str">
        <f t="shared" si="49"/>
        <v/>
      </c>
      <c r="J1247" s="122" t="s">
        <v>5787</v>
      </c>
      <c r="K1247" s="110" t="s">
        <v>5788</v>
      </c>
      <c r="L1247" s="110" t="s">
        <v>275</v>
      </c>
      <c r="M1247" s="134" t="str">
        <f t="shared" si="50"/>
        <v/>
      </c>
      <c r="N1247" s="110"/>
      <c r="O1247" s="110"/>
      <c r="P1247" s="239"/>
    </row>
    <row r="1248" spans="1:16" x14ac:dyDescent="0.2">
      <c r="A1248" s="154"/>
      <c r="B1248" s="154"/>
      <c r="C1248" s="154"/>
      <c r="D1248" s="149"/>
      <c r="E1248" s="149"/>
      <c r="F1248" s="150"/>
      <c r="H1248" s="106"/>
      <c r="I1248" s="110" t="str">
        <f t="shared" si="49"/>
        <v/>
      </c>
      <c r="J1248" s="122" t="s">
        <v>5789</v>
      </c>
      <c r="K1248" s="110" t="s">
        <v>5790</v>
      </c>
      <c r="L1248" s="110" t="s">
        <v>275</v>
      </c>
      <c r="M1248" s="134" t="str">
        <f t="shared" si="50"/>
        <v/>
      </c>
      <c r="N1248" s="110"/>
      <c r="O1248" s="110"/>
      <c r="P1248" s="239"/>
    </row>
    <row r="1249" spans="1:16" x14ac:dyDescent="0.2">
      <c r="A1249" s="154"/>
      <c r="B1249" s="154"/>
      <c r="C1249" s="154"/>
      <c r="D1249" s="149"/>
      <c r="E1249" s="149"/>
      <c r="F1249" s="150"/>
      <c r="H1249" s="106"/>
      <c r="I1249" s="110" t="str">
        <f t="shared" si="49"/>
        <v/>
      </c>
      <c r="J1249" s="122" t="s">
        <v>5791</v>
      </c>
      <c r="K1249" s="110" t="s">
        <v>5792</v>
      </c>
      <c r="L1249" s="110" t="s">
        <v>275</v>
      </c>
      <c r="M1249" s="134" t="str">
        <f t="shared" si="50"/>
        <v/>
      </c>
      <c r="N1249" s="110"/>
      <c r="O1249" s="110"/>
      <c r="P1249" s="239"/>
    </row>
    <row r="1250" spans="1:16" x14ac:dyDescent="0.2">
      <c r="A1250" s="154"/>
      <c r="B1250" s="154"/>
      <c r="C1250" s="154"/>
      <c r="D1250" s="149"/>
      <c r="E1250" s="149"/>
      <c r="F1250" s="150"/>
      <c r="H1250" s="106"/>
      <c r="I1250" s="110" t="str">
        <f t="shared" si="49"/>
        <v/>
      </c>
      <c r="J1250" s="122" t="s">
        <v>5793</v>
      </c>
      <c r="K1250" s="110" t="s">
        <v>5794</v>
      </c>
      <c r="L1250" s="110" t="s">
        <v>5795</v>
      </c>
      <c r="M1250" s="134" t="str">
        <f t="shared" si="50"/>
        <v/>
      </c>
      <c r="N1250" s="110"/>
      <c r="O1250" s="110"/>
      <c r="P1250" s="239" t="s">
        <v>5796</v>
      </c>
    </row>
    <row r="1251" spans="1:16" x14ac:dyDescent="0.2">
      <c r="A1251" s="154"/>
      <c r="B1251" s="154"/>
      <c r="C1251" s="154"/>
      <c r="D1251" s="149"/>
      <c r="E1251" s="149"/>
      <c r="F1251" s="150"/>
      <c r="H1251" s="106"/>
      <c r="I1251" s="110" t="str">
        <f t="shared" si="49"/>
        <v/>
      </c>
      <c r="J1251" s="122" t="s">
        <v>5797</v>
      </c>
      <c r="K1251" s="110" t="s">
        <v>5798</v>
      </c>
      <c r="L1251" s="110" t="s">
        <v>275</v>
      </c>
      <c r="M1251" s="134" t="str">
        <f t="shared" si="50"/>
        <v/>
      </c>
      <c r="N1251" s="110"/>
      <c r="O1251" s="110"/>
      <c r="P1251" s="239"/>
    </row>
    <row r="1252" spans="1:16" x14ac:dyDescent="0.2">
      <c r="A1252" s="154"/>
      <c r="B1252" s="154"/>
      <c r="C1252" s="154"/>
      <c r="D1252" s="149"/>
      <c r="E1252" s="149"/>
      <c r="F1252" s="150"/>
      <c r="H1252" s="106"/>
      <c r="I1252" s="110" t="str">
        <f t="shared" si="49"/>
        <v/>
      </c>
      <c r="J1252" s="122" t="s">
        <v>5799</v>
      </c>
      <c r="K1252" s="110" t="s">
        <v>5800</v>
      </c>
      <c r="L1252" s="110" t="s">
        <v>275</v>
      </c>
      <c r="M1252" s="134" t="str">
        <f t="shared" si="50"/>
        <v/>
      </c>
      <c r="N1252" s="110"/>
      <c r="O1252" s="110"/>
      <c r="P1252" s="239"/>
    </row>
    <row r="1253" spans="1:16" x14ac:dyDescent="0.2">
      <c r="A1253" s="154"/>
      <c r="B1253" s="154"/>
      <c r="C1253" s="154"/>
      <c r="D1253" s="149"/>
      <c r="E1253" s="149"/>
      <c r="F1253" s="150"/>
      <c r="H1253" s="106"/>
      <c r="I1253" s="110" t="str">
        <f t="shared" si="49"/>
        <v/>
      </c>
      <c r="J1253" s="122" t="s">
        <v>5801</v>
      </c>
      <c r="K1253" s="110" t="s">
        <v>5802</v>
      </c>
      <c r="L1253" s="110" t="s">
        <v>275</v>
      </c>
      <c r="M1253" s="134" t="str">
        <f t="shared" si="50"/>
        <v/>
      </c>
      <c r="N1253" s="110"/>
      <c r="O1253" s="110"/>
      <c r="P1253" s="239" t="s">
        <v>5803</v>
      </c>
    </row>
    <row r="1254" spans="1:16" x14ac:dyDescent="0.2">
      <c r="A1254" s="154"/>
      <c r="B1254" s="154"/>
      <c r="C1254" s="154"/>
      <c r="D1254" s="149"/>
      <c r="E1254" s="149"/>
      <c r="F1254" s="150"/>
      <c r="H1254" s="106"/>
      <c r="I1254" s="110" t="str">
        <f t="shared" si="49"/>
        <v/>
      </c>
      <c r="J1254" s="122" t="s">
        <v>5804</v>
      </c>
      <c r="K1254" s="110" t="s">
        <v>5805</v>
      </c>
      <c r="L1254" s="110" t="s">
        <v>275</v>
      </c>
      <c r="M1254" s="134" t="str">
        <f t="shared" si="50"/>
        <v/>
      </c>
      <c r="N1254" s="110"/>
      <c r="O1254" s="110"/>
      <c r="P1254" s="239" t="s">
        <v>5806</v>
      </c>
    </row>
    <row r="1255" spans="1:16" x14ac:dyDescent="0.2">
      <c r="A1255" s="154"/>
      <c r="B1255" s="154"/>
      <c r="C1255" s="154"/>
      <c r="D1255" s="149"/>
      <c r="E1255" s="149"/>
      <c r="F1255" s="150"/>
      <c r="H1255" s="106"/>
      <c r="I1255" s="110" t="str">
        <f t="shared" si="49"/>
        <v/>
      </c>
      <c r="J1255" s="122" t="s">
        <v>5807</v>
      </c>
      <c r="K1255" s="110" t="s">
        <v>5808</v>
      </c>
      <c r="L1255" s="110" t="s">
        <v>275</v>
      </c>
      <c r="M1255" s="134" t="str">
        <f t="shared" si="50"/>
        <v/>
      </c>
      <c r="N1255" s="110"/>
      <c r="O1255" s="110"/>
      <c r="P1255" s="239"/>
    </row>
    <row r="1256" spans="1:16" x14ac:dyDescent="0.2">
      <c r="A1256" s="154"/>
      <c r="B1256" s="154"/>
      <c r="C1256" s="154"/>
      <c r="D1256" s="149"/>
      <c r="E1256" s="149"/>
      <c r="F1256" s="150"/>
      <c r="H1256" s="106"/>
      <c r="I1256" s="110" t="str">
        <f t="shared" si="49"/>
        <v/>
      </c>
      <c r="J1256" s="122" t="s">
        <v>5809</v>
      </c>
      <c r="K1256" s="110" t="s">
        <v>5810</v>
      </c>
      <c r="L1256" s="110" t="s">
        <v>275</v>
      </c>
      <c r="M1256" s="134" t="str">
        <f t="shared" si="50"/>
        <v/>
      </c>
      <c r="N1256" s="110"/>
      <c r="O1256" s="110"/>
      <c r="P1256" s="239"/>
    </row>
    <row r="1257" spans="1:16" x14ac:dyDescent="0.2">
      <c r="A1257" s="154"/>
      <c r="B1257" s="154"/>
      <c r="C1257" s="154"/>
      <c r="D1257" s="149"/>
      <c r="E1257" s="149"/>
      <c r="F1257" s="150"/>
      <c r="H1257" s="106"/>
      <c r="I1257" s="110" t="str">
        <f t="shared" si="49"/>
        <v/>
      </c>
      <c r="J1257" s="122" t="s">
        <v>5811</v>
      </c>
      <c r="K1257" s="110" t="s">
        <v>5812</v>
      </c>
      <c r="L1257" s="110" t="s">
        <v>275</v>
      </c>
      <c r="M1257" s="134" t="str">
        <f t="shared" si="50"/>
        <v/>
      </c>
      <c r="N1257" s="110"/>
      <c r="O1257" s="110"/>
      <c r="P1257" s="239"/>
    </row>
    <row r="1258" spans="1:16" x14ac:dyDescent="0.2">
      <c r="A1258" s="154"/>
      <c r="B1258" s="154"/>
      <c r="C1258" s="154"/>
      <c r="D1258" s="149"/>
      <c r="E1258" s="149"/>
      <c r="F1258" s="150"/>
      <c r="H1258" s="106"/>
      <c r="I1258" s="110" t="str">
        <f t="shared" si="49"/>
        <v/>
      </c>
      <c r="J1258" s="122" t="s">
        <v>5813</v>
      </c>
      <c r="K1258" s="110" t="s">
        <v>5814</v>
      </c>
      <c r="L1258" s="110" t="s">
        <v>275</v>
      </c>
      <c r="M1258" s="134" t="str">
        <f t="shared" si="50"/>
        <v/>
      </c>
      <c r="N1258" s="110"/>
      <c r="O1258" s="110"/>
      <c r="P1258" s="239"/>
    </row>
    <row r="1259" spans="1:16" x14ac:dyDescent="0.2">
      <c r="A1259" s="154"/>
      <c r="B1259" s="154"/>
      <c r="C1259" s="154"/>
      <c r="D1259" s="149"/>
      <c r="E1259" s="149"/>
      <c r="F1259" s="150"/>
      <c r="H1259" s="106"/>
      <c r="I1259" s="110" t="str">
        <f t="shared" si="49"/>
        <v/>
      </c>
      <c r="J1259" s="122" t="s">
        <v>5815</v>
      </c>
      <c r="K1259" s="110" t="s">
        <v>5816</v>
      </c>
      <c r="L1259" s="110" t="s">
        <v>275</v>
      </c>
      <c r="M1259" s="134" t="str">
        <f t="shared" si="50"/>
        <v/>
      </c>
      <c r="N1259" s="110"/>
      <c r="O1259" s="110"/>
      <c r="P1259" s="239"/>
    </row>
    <row r="1260" spans="1:16" x14ac:dyDescent="0.2">
      <c r="A1260" s="154"/>
      <c r="B1260" s="154"/>
      <c r="C1260" s="154"/>
      <c r="D1260" s="149"/>
      <c r="E1260" s="149"/>
      <c r="F1260" s="150"/>
      <c r="H1260" s="106"/>
      <c r="I1260" s="110" t="str">
        <f t="shared" si="49"/>
        <v/>
      </c>
      <c r="J1260" s="122" t="s">
        <v>5817</v>
      </c>
      <c r="K1260" s="110" t="s">
        <v>5818</v>
      </c>
      <c r="L1260" s="110" t="s">
        <v>275</v>
      </c>
      <c r="M1260" s="134" t="str">
        <f t="shared" si="50"/>
        <v/>
      </c>
      <c r="N1260" s="110"/>
      <c r="O1260" s="110"/>
      <c r="P1260" s="239"/>
    </row>
    <row r="1261" spans="1:16" x14ac:dyDescent="0.2">
      <c r="A1261" s="154"/>
      <c r="B1261" s="154"/>
      <c r="C1261" s="154"/>
      <c r="D1261" s="149"/>
      <c r="E1261" s="149"/>
      <c r="F1261" s="150"/>
      <c r="H1261" s="106"/>
      <c r="I1261" s="110" t="str">
        <f t="shared" si="49"/>
        <v/>
      </c>
      <c r="J1261" s="122" t="s">
        <v>5819</v>
      </c>
      <c r="K1261" s="110" t="s">
        <v>5820</v>
      </c>
      <c r="L1261" s="110" t="s">
        <v>275</v>
      </c>
      <c r="M1261" s="134" t="str">
        <f t="shared" si="50"/>
        <v/>
      </c>
      <c r="N1261" s="110"/>
      <c r="O1261" s="110"/>
      <c r="P1261" s="239"/>
    </row>
    <row r="1262" spans="1:16" x14ac:dyDescent="0.2">
      <c r="A1262" s="154"/>
      <c r="B1262" s="154"/>
      <c r="C1262" s="154"/>
      <c r="D1262" s="149"/>
      <c r="E1262" s="149"/>
      <c r="F1262" s="150"/>
      <c r="H1262" s="106"/>
      <c r="I1262" s="110" t="str">
        <f t="shared" si="49"/>
        <v/>
      </c>
      <c r="J1262" s="122" t="s">
        <v>5821</v>
      </c>
      <c r="K1262" s="110" t="s">
        <v>5822</v>
      </c>
      <c r="L1262" s="110" t="s">
        <v>275</v>
      </c>
      <c r="M1262" s="134" t="str">
        <f t="shared" si="50"/>
        <v/>
      </c>
      <c r="N1262" s="110"/>
      <c r="O1262" s="110"/>
      <c r="P1262" s="239"/>
    </row>
    <row r="1263" spans="1:16" x14ac:dyDescent="0.2">
      <c r="A1263" s="154"/>
      <c r="B1263" s="154"/>
      <c r="C1263" s="154"/>
      <c r="D1263" s="149"/>
      <c r="E1263" s="149"/>
      <c r="F1263" s="150"/>
      <c r="H1263" s="106"/>
      <c r="I1263" s="110" t="str">
        <f t="shared" si="49"/>
        <v/>
      </c>
      <c r="J1263" s="122" t="s">
        <v>5823</v>
      </c>
      <c r="K1263" s="110" t="s">
        <v>5824</v>
      </c>
      <c r="L1263" s="110" t="s">
        <v>275</v>
      </c>
      <c r="M1263" s="134" t="str">
        <f t="shared" si="50"/>
        <v/>
      </c>
      <c r="N1263" s="110"/>
      <c r="O1263" s="110"/>
      <c r="P1263" s="239"/>
    </row>
    <row r="1264" spans="1:16" x14ac:dyDescent="0.2">
      <c r="A1264" s="154"/>
      <c r="B1264" s="154"/>
      <c r="C1264" s="154"/>
      <c r="D1264" s="149"/>
      <c r="E1264" s="149"/>
      <c r="F1264" s="150"/>
      <c r="H1264" s="106"/>
      <c r="I1264" s="110" t="str">
        <f t="shared" si="49"/>
        <v/>
      </c>
      <c r="J1264" s="122" t="s">
        <v>5825</v>
      </c>
      <c r="K1264" s="110" t="s">
        <v>5826</v>
      </c>
      <c r="L1264" s="110" t="s">
        <v>275</v>
      </c>
      <c r="M1264" s="134" t="str">
        <f t="shared" si="50"/>
        <v/>
      </c>
      <c r="N1264" s="110"/>
      <c r="O1264" s="110"/>
      <c r="P1264" s="239"/>
    </row>
    <row r="1265" spans="1:16" x14ac:dyDescent="0.2">
      <c r="A1265" s="154"/>
      <c r="B1265" s="154"/>
      <c r="C1265" s="154"/>
      <c r="D1265" s="149"/>
      <c r="E1265" s="149"/>
      <c r="F1265" s="150"/>
      <c r="H1265" s="106"/>
      <c r="I1265" s="110" t="str">
        <f t="shared" si="49"/>
        <v/>
      </c>
      <c r="J1265" s="122" t="s">
        <v>5827</v>
      </c>
      <c r="K1265" s="110" t="s">
        <v>5828</v>
      </c>
      <c r="L1265" s="110" t="s">
        <v>275</v>
      </c>
      <c r="M1265" s="134" t="str">
        <f t="shared" si="50"/>
        <v/>
      </c>
      <c r="N1265" s="110"/>
      <c r="O1265" s="110"/>
      <c r="P1265" s="239"/>
    </row>
    <row r="1266" spans="1:16" x14ac:dyDescent="0.2">
      <c r="A1266" s="154"/>
      <c r="B1266" s="154"/>
      <c r="C1266" s="154"/>
      <c r="D1266" s="149"/>
      <c r="E1266" s="149"/>
      <c r="F1266" s="150"/>
      <c r="H1266" s="106"/>
      <c r="I1266" s="110" t="str">
        <f t="shared" si="49"/>
        <v/>
      </c>
      <c r="J1266" s="122" t="s">
        <v>5829</v>
      </c>
      <c r="K1266" s="110" t="s">
        <v>5830</v>
      </c>
      <c r="L1266" s="110" t="s">
        <v>275</v>
      </c>
      <c r="M1266" s="134" t="str">
        <f t="shared" si="50"/>
        <v/>
      </c>
      <c r="N1266" s="110"/>
      <c r="O1266" s="110"/>
      <c r="P1266" s="239"/>
    </row>
    <row r="1267" spans="1:16" x14ac:dyDescent="0.2">
      <c r="A1267" s="154"/>
      <c r="B1267" s="154"/>
      <c r="C1267" s="154"/>
      <c r="D1267" s="149"/>
      <c r="E1267" s="149"/>
      <c r="F1267" s="150"/>
      <c r="H1267" s="106"/>
      <c r="I1267" s="110" t="str">
        <f t="shared" si="49"/>
        <v/>
      </c>
      <c r="J1267" s="122" t="s">
        <v>5831</v>
      </c>
      <c r="K1267" s="110" t="s">
        <v>5832</v>
      </c>
      <c r="L1267" s="110" t="s">
        <v>275</v>
      </c>
      <c r="M1267" s="134" t="str">
        <f t="shared" si="50"/>
        <v/>
      </c>
      <c r="N1267" s="110"/>
      <c r="O1267" s="110"/>
      <c r="P1267" s="239" t="s">
        <v>5833</v>
      </c>
    </row>
    <row r="1268" spans="1:16" x14ac:dyDescent="0.2">
      <c r="A1268" s="154"/>
      <c r="B1268" s="154"/>
      <c r="C1268" s="154"/>
      <c r="D1268" s="149"/>
      <c r="E1268" s="149"/>
      <c r="F1268" s="150"/>
      <c r="H1268" s="106"/>
      <c r="I1268" s="110" t="str">
        <f t="shared" si="49"/>
        <v/>
      </c>
      <c r="J1268" s="122" t="s">
        <v>5834</v>
      </c>
      <c r="K1268" s="110" t="s">
        <v>5835</v>
      </c>
      <c r="L1268" s="110" t="s">
        <v>275</v>
      </c>
      <c r="M1268" s="134" t="str">
        <f t="shared" si="50"/>
        <v/>
      </c>
      <c r="N1268" s="110"/>
      <c r="O1268" s="110"/>
      <c r="P1268" s="239"/>
    </row>
    <row r="1269" spans="1:16" x14ac:dyDescent="0.2">
      <c r="A1269" s="154"/>
      <c r="B1269" s="154"/>
      <c r="C1269" s="154"/>
      <c r="D1269" s="149"/>
      <c r="E1269" s="149"/>
      <c r="F1269" s="150"/>
      <c r="H1269" s="106"/>
      <c r="I1269" s="110" t="str">
        <f t="shared" si="49"/>
        <v/>
      </c>
      <c r="J1269" s="122" t="s">
        <v>5836</v>
      </c>
      <c r="K1269" s="110" t="s">
        <v>5837</v>
      </c>
      <c r="L1269" s="110" t="s">
        <v>275</v>
      </c>
      <c r="M1269" s="134" t="str">
        <f t="shared" si="50"/>
        <v/>
      </c>
      <c r="N1269" s="110"/>
      <c r="O1269" s="110"/>
      <c r="P1269" s="239" t="s">
        <v>5838</v>
      </c>
    </row>
    <row r="1270" spans="1:16" x14ac:dyDescent="0.2">
      <c r="A1270" s="154"/>
      <c r="B1270" s="154"/>
      <c r="C1270" s="154"/>
      <c r="D1270" s="149"/>
      <c r="E1270" s="149"/>
      <c r="F1270" s="150"/>
      <c r="H1270" s="106"/>
      <c r="I1270" s="110" t="str">
        <f t="shared" si="49"/>
        <v/>
      </c>
      <c r="J1270" s="122" t="s">
        <v>5839</v>
      </c>
      <c r="K1270" s="110" t="s">
        <v>5840</v>
      </c>
      <c r="L1270" s="110" t="s">
        <v>275</v>
      </c>
      <c r="M1270" s="134" t="str">
        <f t="shared" si="50"/>
        <v/>
      </c>
      <c r="N1270" s="110"/>
      <c r="O1270" s="110"/>
      <c r="P1270" s="239"/>
    </row>
    <row r="1271" spans="1:16" x14ac:dyDescent="0.2">
      <c r="A1271" s="154"/>
      <c r="B1271" s="154"/>
      <c r="C1271" s="154"/>
      <c r="D1271" s="149"/>
      <c r="E1271" s="149"/>
      <c r="F1271" s="150"/>
      <c r="H1271" s="106"/>
      <c r="I1271" s="110" t="str">
        <f t="shared" si="49"/>
        <v/>
      </c>
      <c r="J1271" s="122" t="s">
        <v>5841</v>
      </c>
      <c r="K1271" s="110" t="s">
        <v>5842</v>
      </c>
      <c r="L1271" s="110" t="s">
        <v>275</v>
      </c>
      <c r="M1271" s="134" t="str">
        <f t="shared" si="50"/>
        <v/>
      </c>
      <c r="N1271" s="110"/>
      <c r="O1271" s="110"/>
      <c r="P1271" s="239" t="s">
        <v>5843</v>
      </c>
    </row>
    <row r="1272" spans="1:16" x14ac:dyDescent="0.2">
      <c r="A1272" s="154"/>
      <c r="B1272" s="154"/>
      <c r="C1272" s="154"/>
      <c r="D1272" s="149"/>
      <c r="E1272" s="149"/>
      <c r="F1272" s="150"/>
      <c r="H1272" s="106"/>
      <c r="I1272" s="110" t="str">
        <f t="shared" si="49"/>
        <v/>
      </c>
      <c r="J1272" s="122" t="s">
        <v>5844</v>
      </c>
      <c r="K1272" s="110" t="s">
        <v>5845</v>
      </c>
      <c r="L1272" s="110" t="s">
        <v>275</v>
      </c>
      <c r="M1272" s="134" t="str">
        <f t="shared" si="50"/>
        <v/>
      </c>
      <c r="N1272" s="110"/>
      <c r="O1272" s="110"/>
      <c r="P1272" s="239"/>
    </row>
    <row r="1273" spans="1:16" x14ac:dyDescent="0.2">
      <c r="A1273" s="154"/>
      <c r="B1273" s="154"/>
      <c r="C1273" s="154"/>
      <c r="D1273" s="149"/>
      <c r="E1273" s="149"/>
      <c r="F1273" s="150"/>
      <c r="H1273" s="106"/>
      <c r="I1273" s="110" t="str">
        <f t="shared" si="49"/>
        <v/>
      </c>
      <c r="J1273" s="122" t="s">
        <v>5846</v>
      </c>
      <c r="K1273" s="110" t="s">
        <v>5847</v>
      </c>
      <c r="L1273" s="110" t="s">
        <v>275</v>
      </c>
      <c r="M1273" s="134" t="str">
        <f t="shared" si="50"/>
        <v/>
      </c>
      <c r="N1273" s="110"/>
      <c r="O1273" s="110"/>
      <c r="P1273" s="239"/>
    </row>
    <row r="1274" spans="1:16" x14ac:dyDescent="0.2">
      <c r="A1274" s="154"/>
      <c r="B1274" s="154"/>
      <c r="C1274" s="154"/>
      <c r="D1274" s="149"/>
      <c r="E1274" s="149"/>
      <c r="F1274" s="150"/>
      <c r="H1274" s="106"/>
      <c r="I1274" s="110" t="str">
        <f t="shared" si="49"/>
        <v/>
      </c>
      <c r="J1274" s="122" t="s">
        <v>5848</v>
      </c>
      <c r="K1274" s="110" t="s">
        <v>5849</v>
      </c>
      <c r="L1274" s="110" t="s">
        <v>275</v>
      </c>
      <c r="M1274" s="134" t="str">
        <f t="shared" si="50"/>
        <v/>
      </c>
      <c r="N1274" s="110"/>
      <c r="O1274" s="110"/>
      <c r="P1274" s="239"/>
    </row>
    <row r="1275" spans="1:16" x14ac:dyDescent="0.2">
      <c r="A1275" s="154"/>
      <c r="B1275" s="154"/>
      <c r="C1275" s="154"/>
      <c r="D1275" s="149"/>
      <c r="E1275" s="149"/>
      <c r="F1275" s="150"/>
      <c r="H1275" s="106"/>
      <c r="I1275" s="110" t="str">
        <f t="shared" si="49"/>
        <v/>
      </c>
      <c r="J1275" s="122" t="s">
        <v>5850</v>
      </c>
      <c r="K1275" s="110" t="s">
        <v>5851</v>
      </c>
      <c r="L1275" s="110" t="s">
        <v>275</v>
      </c>
      <c r="M1275" s="134" t="str">
        <f t="shared" si="50"/>
        <v/>
      </c>
      <c r="N1275" s="110"/>
      <c r="O1275" s="110"/>
      <c r="P1275" s="239"/>
    </row>
    <row r="1276" spans="1:16" x14ac:dyDescent="0.2">
      <c r="A1276" s="154"/>
      <c r="B1276" s="154"/>
      <c r="C1276" s="154"/>
      <c r="D1276" s="149"/>
      <c r="E1276" s="149"/>
      <c r="F1276" s="150"/>
      <c r="H1276" s="106"/>
      <c r="I1276" s="110" t="str">
        <f t="shared" si="49"/>
        <v/>
      </c>
      <c r="J1276" s="122" t="s">
        <v>5852</v>
      </c>
      <c r="K1276" s="110" t="s">
        <v>5853</v>
      </c>
      <c r="L1276" s="110" t="s">
        <v>275</v>
      </c>
      <c r="M1276" s="134" t="str">
        <f t="shared" si="50"/>
        <v/>
      </c>
      <c r="N1276" s="110"/>
      <c r="O1276" s="110"/>
      <c r="P1276" s="239"/>
    </row>
    <row r="1277" spans="1:16" x14ac:dyDescent="0.2">
      <c r="A1277" s="154"/>
      <c r="B1277" s="154"/>
      <c r="C1277" s="154"/>
      <c r="D1277" s="149"/>
      <c r="E1277" s="149"/>
      <c r="F1277" s="150"/>
      <c r="H1277" s="106"/>
      <c r="I1277" s="110" t="str">
        <f t="shared" si="49"/>
        <v/>
      </c>
      <c r="J1277" s="122" t="s">
        <v>5854</v>
      </c>
      <c r="K1277" s="110" t="s">
        <v>5855</v>
      </c>
      <c r="L1277" s="110" t="s">
        <v>275</v>
      </c>
      <c r="M1277" s="134" t="str">
        <f t="shared" si="50"/>
        <v/>
      </c>
      <c r="N1277" s="110"/>
      <c r="O1277" s="110"/>
      <c r="P1277" s="239"/>
    </row>
    <row r="1278" spans="1:16" x14ac:dyDescent="0.2">
      <c r="A1278" s="154"/>
      <c r="B1278" s="154"/>
      <c r="C1278" s="154"/>
      <c r="D1278" s="149"/>
      <c r="E1278" s="149"/>
      <c r="F1278" s="150"/>
      <c r="H1278" s="106"/>
      <c r="I1278" s="110" t="str">
        <f t="shared" si="49"/>
        <v/>
      </c>
      <c r="J1278" s="122" t="s">
        <v>5856</v>
      </c>
      <c r="K1278" s="110" t="s">
        <v>5857</v>
      </c>
      <c r="L1278" s="110" t="s">
        <v>275</v>
      </c>
      <c r="M1278" s="134" t="str">
        <f t="shared" si="50"/>
        <v/>
      </c>
      <c r="N1278" s="110"/>
      <c r="O1278" s="110"/>
      <c r="P1278" s="239"/>
    </row>
    <row r="1279" spans="1:16" x14ac:dyDescent="0.2">
      <c r="A1279" s="154"/>
      <c r="B1279" s="154"/>
      <c r="C1279" s="154"/>
      <c r="D1279" s="149"/>
      <c r="E1279" s="149"/>
      <c r="F1279" s="150"/>
      <c r="H1279" s="106"/>
      <c r="I1279" s="110" t="str">
        <f t="shared" si="49"/>
        <v/>
      </c>
      <c r="J1279" s="122" t="s">
        <v>5858</v>
      </c>
      <c r="K1279" s="110" t="s">
        <v>5859</v>
      </c>
      <c r="L1279" s="110" t="s">
        <v>275</v>
      </c>
      <c r="M1279" s="134" t="str">
        <f t="shared" si="50"/>
        <v/>
      </c>
      <c r="N1279" s="110"/>
      <c r="O1279" s="110"/>
      <c r="P1279" s="239"/>
    </row>
    <row r="1280" spans="1:16" x14ac:dyDescent="0.2">
      <c r="A1280" s="154"/>
      <c r="B1280" s="154"/>
      <c r="C1280" s="154"/>
      <c r="D1280" s="149"/>
      <c r="E1280" s="149"/>
      <c r="F1280" s="150"/>
      <c r="H1280" s="106"/>
      <c r="I1280" s="110" t="str">
        <f t="shared" si="49"/>
        <v/>
      </c>
      <c r="J1280" s="122" t="s">
        <v>5860</v>
      </c>
      <c r="K1280" s="110" t="s">
        <v>5861</v>
      </c>
      <c r="L1280" s="110" t="s">
        <v>275</v>
      </c>
      <c r="M1280" s="134" t="str">
        <f t="shared" si="50"/>
        <v/>
      </c>
      <c r="N1280" s="110"/>
      <c r="O1280" s="110"/>
      <c r="P1280" s="239"/>
    </row>
    <row r="1281" spans="1:16" x14ac:dyDescent="0.2">
      <c r="A1281" s="154"/>
      <c r="B1281" s="154"/>
      <c r="C1281" s="154"/>
      <c r="D1281" s="149"/>
      <c r="E1281" s="149"/>
      <c r="F1281" s="150"/>
      <c r="H1281" s="106"/>
      <c r="I1281" s="110" t="str">
        <f t="shared" si="49"/>
        <v/>
      </c>
      <c r="J1281" s="122" t="s">
        <v>5862</v>
      </c>
      <c r="K1281" s="110" t="s">
        <v>5863</v>
      </c>
      <c r="L1281" s="110" t="s">
        <v>275</v>
      </c>
      <c r="M1281" s="134" t="str">
        <f t="shared" si="50"/>
        <v/>
      </c>
      <c r="N1281" s="110"/>
      <c r="O1281" s="110"/>
      <c r="P1281" s="239"/>
    </row>
    <row r="1282" spans="1:16" x14ac:dyDescent="0.2">
      <c r="A1282" s="154"/>
      <c r="B1282" s="154"/>
      <c r="C1282" s="154"/>
      <c r="D1282" s="149"/>
      <c r="E1282" s="149"/>
      <c r="F1282" s="150"/>
      <c r="H1282" s="106"/>
      <c r="I1282" s="110" t="str">
        <f t="shared" si="49"/>
        <v/>
      </c>
      <c r="J1282" s="122" t="s">
        <v>5864</v>
      </c>
      <c r="K1282" s="110" t="s">
        <v>5865</v>
      </c>
      <c r="L1282" s="110" t="s">
        <v>275</v>
      </c>
      <c r="M1282" s="134" t="str">
        <f t="shared" si="50"/>
        <v/>
      </c>
      <c r="N1282" s="110"/>
      <c r="O1282" s="110"/>
      <c r="P1282" s="239"/>
    </row>
    <row r="1283" spans="1:16" x14ac:dyDescent="0.2">
      <c r="A1283" s="154"/>
      <c r="B1283" s="154"/>
      <c r="C1283" s="154"/>
      <c r="D1283" s="149"/>
      <c r="E1283" s="149"/>
      <c r="F1283" s="150"/>
      <c r="H1283" s="106"/>
      <c r="I1283" s="110" t="str">
        <f t="shared" si="49"/>
        <v/>
      </c>
      <c r="J1283" s="122" t="s">
        <v>5866</v>
      </c>
      <c r="K1283" s="110" t="s">
        <v>5867</v>
      </c>
      <c r="L1283" s="110" t="s">
        <v>275</v>
      </c>
      <c r="M1283" s="134" t="str">
        <f t="shared" si="50"/>
        <v/>
      </c>
      <c r="N1283" s="110"/>
      <c r="O1283" s="110"/>
      <c r="P1283" s="239"/>
    </row>
    <row r="1284" spans="1:16" x14ac:dyDescent="0.2">
      <c r="A1284" s="154"/>
      <c r="B1284" s="154"/>
      <c r="C1284" s="154"/>
      <c r="D1284" s="149"/>
      <c r="E1284" s="149"/>
      <c r="F1284" s="150"/>
      <c r="H1284" s="106"/>
      <c r="I1284" s="110" t="str">
        <f t="shared" si="49"/>
        <v/>
      </c>
      <c r="J1284" s="122" t="s">
        <v>5868</v>
      </c>
      <c r="K1284" s="110" t="s">
        <v>5869</v>
      </c>
      <c r="L1284" s="110" t="s">
        <v>275</v>
      </c>
      <c r="M1284" s="134" t="str">
        <f t="shared" si="50"/>
        <v/>
      </c>
      <c r="N1284" s="110"/>
      <c r="O1284" s="110"/>
      <c r="P1284" s="239"/>
    </row>
    <row r="1285" spans="1:16" x14ac:dyDescent="0.2">
      <c r="A1285" s="154"/>
      <c r="B1285" s="154"/>
      <c r="C1285" s="154"/>
      <c r="D1285" s="149"/>
      <c r="E1285" s="149"/>
      <c r="F1285" s="150"/>
      <c r="H1285" s="106"/>
      <c r="I1285" s="110" t="str">
        <f t="shared" si="49"/>
        <v/>
      </c>
      <c r="J1285" s="122" t="s">
        <v>5870</v>
      </c>
      <c r="K1285" s="110" t="s">
        <v>5871</v>
      </c>
      <c r="L1285" s="110" t="s">
        <v>275</v>
      </c>
      <c r="M1285" s="134" t="str">
        <f t="shared" si="50"/>
        <v/>
      </c>
      <c r="N1285" s="110"/>
      <c r="O1285" s="110"/>
      <c r="P1285" s="239"/>
    </row>
    <row r="1286" spans="1:16" x14ac:dyDescent="0.2">
      <c r="A1286" s="154"/>
      <c r="B1286" s="154"/>
      <c r="C1286" s="154"/>
      <c r="D1286" s="149"/>
      <c r="E1286" s="149"/>
      <c r="F1286" s="150"/>
      <c r="H1286" s="106"/>
      <c r="I1286" s="110" t="str">
        <f t="shared" si="49"/>
        <v/>
      </c>
      <c r="J1286" s="122" t="s">
        <v>5872</v>
      </c>
      <c r="K1286" s="110" t="s">
        <v>5873</v>
      </c>
      <c r="L1286" s="110" t="s">
        <v>275</v>
      </c>
      <c r="M1286" s="134" t="str">
        <f t="shared" si="50"/>
        <v/>
      </c>
      <c r="N1286" s="110"/>
      <c r="O1286" s="110"/>
      <c r="P1286" s="239"/>
    </row>
    <row r="1287" spans="1:16" x14ac:dyDescent="0.2">
      <c r="A1287" s="154"/>
      <c r="B1287" s="154"/>
      <c r="C1287" s="154"/>
      <c r="D1287" s="149"/>
      <c r="E1287" s="149"/>
      <c r="F1287" s="150"/>
      <c r="H1287" s="106"/>
      <c r="I1287" s="110" t="str">
        <f t="shared" si="49"/>
        <v/>
      </c>
      <c r="J1287" s="122" t="s">
        <v>5874</v>
      </c>
      <c r="K1287" s="110" t="s">
        <v>5875</v>
      </c>
      <c r="L1287" s="110" t="s">
        <v>275</v>
      </c>
      <c r="M1287" s="134" t="str">
        <f t="shared" si="50"/>
        <v/>
      </c>
      <c r="N1287" s="110"/>
      <c r="O1287" s="110"/>
      <c r="P1287" s="239"/>
    </row>
    <row r="1288" spans="1:16" x14ac:dyDescent="0.2">
      <c r="A1288" s="154"/>
      <c r="B1288" s="154"/>
      <c r="C1288" s="154"/>
      <c r="D1288" s="149"/>
      <c r="E1288" s="149"/>
      <c r="F1288" s="150"/>
      <c r="H1288" s="106"/>
      <c r="I1288" s="110" t="str">
        <f t="shared" si="49"/>
        <v/>
      </c>
      <c r="J1288" s="122" t="s">
        <v>5876</v>
      </c>
      <c r="K1288" s="110" t="s">
        <v>5877</v>
      </c>
      <c r="L1288" s="110" t="s">
        <v>275</v>
      </c>
      <c r="M1288" s="134" t="str">
        <f t="shared" si="50"/>
        <v/>
      </c>
      <c r="N1288" s="110"/>
      <c r="O1288" s="110"/>
      <c r="P1288" s="239"/>
    </row>
    <row r="1289" spans="1:16" x14ac:dyDescent="0.2">
      <c r="A1289" s="154"/>
      <c r="B1289" s="154"/>
      <c r="C1289" s="154"/>
      <c r="D1289" s="149"/>
      <c r="E1289" s="149"/>
      <c r="F1289" s="150"/>
      <c r="H1289" s="106"/>
      <c r="I1289" s="110" t="str">
        <f t="shared" ref="I1289:I1352" si="51">IFERROR((INDEX(A:E,MATCH($J1289,E:E,0),2)),"")</f>
        <v/>
      </c>
      <c r="J1289" s="122" t="s">
        <v>5878</v>
      </c>
      <c r="K1289" s="110" t="s">
        <v>5879</v>
      </c>
      <c r="L1289" s="110" t="s">
        <v>275</v>
      </c>
      <c r="M1289" s="134" t="str">
        <f t="shared" si="50"/>
        <v/>
      </c>
      <c r="N1289" s="110"/>
      <c r="O1289" s="110"/>
      <c r="P1289" s="239"/>
    </row>
    <row r="1290" spans="1:16" x14ac:dyDescent="0.2">
      <c r="A1290" s="154"/>
      <c r="B1290" s="154"/>
      <c r="C1290" s="154"/>
      <c r="D1290" s="149"/>
      <c r="E1290" s="149"/>
      <c r="F1290" s="150"/>
      <c r="H1290" s="106"/>
      <c r="I1290" s="110" t="str">
        <f t="shared" si="51"/>
        <v/>
      </c>
      <c r="J1290" s="122" t="s">
        <v>5880</v>
      </c>
      <c r="K1290" s="110" t="s">
        <v>5881</v>
      </c>
      <c r="L1290" s="110" t="s">
        <v>275</v>
      </c>
      <c r="M1290" s="134" t="str">
        <f t="shared" ref="M1290:M1353" si="52">IF(N1290="","",HYPERLINK(O1290,N1290))</f>
        <v/>
      </c>
      <c r="N1290" s="110"/>
      <c r="O1290" s="110"/>
      <c r="P1290" s="239" t="s">
        <v>5882</v>
      </c>
    </row>
    <row r="1291" spans="1:16" x14ac:dyDescent="0.2">
      <c r="A1291" s="154"/>
      <c r="B1291" s="154"/>
      <c r="C1291" s="154"/>
      <c r="D1291" s="149"/>
      <c r="E1291" s="149"/>
      <c r="F1291" s="150"/>
      <c r="H1291" s="106"/>
      <c r="I1291" s="110" t="str">
        <f t="shared" si="51"/>
        <v/>
      </c>
      <c r="J1291" s="122" t="s">
        <v>5883</v>
      </c>
      <c r="K1291" s="110" t="s">
        <v>5884</v>
      </c>
      <c r="L1291" s="110" t="s">
        <v>275</v>
      </c>
      <c r="M1291" s="134" t="str">
        <f t="shared" si="52"/>
        <v/>
      </c>
      <c r="N1291" s="110"/>
      <c r="O1291" s="110"/>
      <c r="P1291" s="239" t="s">
        <v>5885</v>
      </c>
    </row>
    <row r="1292" spans="1:16" x14ac:dyDescent="0.2">
      <c r="A1292" s="154"/>
      <c r="B1292" s="154"/>
      <c r="C1292" s="154"/>
      <c r="D1292" s="149"/>
      <c r="E1292" s="149"/>
      <c r="F1292" s="150"/>
      <c r="H1292" s="106"/>
      <c r="I1292" s="110" t="str">
        <f t="shared" si="51"/>
        <v/>
      </c>
      <c r="J1292" s="122" t="s">
        <v>5886</v>
      </c>
      <c r="K1292" s="110" t="s">
        <v>5887</v>
      </c>
      <c r="L1292" s="110" t="s">
        <v>275</v>
      </c>
      <c r="M1292" s="134" t="str">
        <f t="shared" si="52"/>
        <v/>
      </c>
      <c r="N1292" s="110"/>
      <c r="O1292" s="110"/>
      <c r="P1292" s="239"/>
    </row>
    <row r="1293" spans="1:16" x14ac:dyDescent="0.2">
      <c r="A1293" s="154"/>
      <c r="B1293" s="154"/>
      <c r="C1293" s="154"/>
      <c r="D1293" s="149"/>
      <c r="E1293" s="149"/>
      <c r="F1293" s="150"/>
      <c r="H1293" s="106"/>
      <c r="I1293" s="110" t="str">
        <f t="shared" si="51"/>
        <v/>
      </c>
      <c r="J1293" s="122" t="s">
        <v>5888</v>
      </c>
      <c r="K1293" s="110" t="s">
        <v>5889</v>
      </c>
      <c r="L1293" s="110" t="s">
        <v>275</v>
      </c>
      <c r="M1293" s="134" t="str">
        <f t="shared" si="52"/>
        <v/>
      </c>
      <c r="N1293" s="110"/>
      <c r="O1293" s="110"/>
      <c r="P1293" s="239"/>
    </row>
    <row r="1294" spans="1:16" x14ac:dyDescent="0.2">
      <c r="A1294" s="154"/>
      <c r="B1294" s="154"/>
      <c r="C1294" s="154"/>
      <c r="D1294" s="149"/>
      <c r="E1294" s="149"/>
      <c r="F1294" s="150"/>
      <c r="H1294" s="106"/>
      <c r="I1294" s="110" t="str">
        <f t="shared" si="51"/>
        <v/>
      </c>
      <c r="J1294" s="122" t="s">
        <v>5890</v>
      </c>
      <c r="K1294" s="110" t="s">
        <v>5891</v>
      </c>
      <c r="L1294" s="110" t="s">
        <v>275</v>
      </c>
      <c r="M1294" s="134" t="str">
        <f t="shared" si="52"/>
        <v/>
      </c>
      <c r="N1294" s="110"/>
      <c r="O1294" s="110"/>
      <c r="P1294" s="239" t="s">
        <v>5892</v>
      </c>
    </row>
    <row r="1295" spans="1:16" x14ac:dyDescent="0.2">
      <c r="A1295" s="154"/>
      <c r="B1295" s="154"/>
      <c r="C1295" s="154"/>
      <c r="D1295" s="149"/>
      <c r="E1295" s="149"/>
      <c r="F1295" s="150"/>
      <c r="H1295" s="106"/>
      <c r="I1295" s="110" t="str">
        <f t="shared" si="51"/>
        <v/>
      </c>
      <c r="J1295" s="122" t="s">
        <v>5893</v>
      </c>
      <c r="K1295" s="110" t="s">
        <v>5894</v>
      </c>
      <c r="L1295" s="110" t="s">
        <v>275</v>
      </c>
      <c r="M1295" s="134" t="str">
        <f t="shared" si="52"/>
        <v/>
      </c>
      <c r="N1295" s="110"/>
      <c r="O1295" s="110"/>
      <c r="P1295" s="239"/>
    </row>
    <row r="1296" spans="1:16" x14ac:dyDescent="0.2">
      <c r="A1296" s="154"/>
      <c r="B1296" s="154"/>
      <c r="C1296" s="154"/>
      <c r="D1296" s="149"/>
      <c r="E1296" s="149"/>
      <c r="F1296" s="150"/>
      <c r="H1296" s="106"/>
      <c r="I1296" s="110" t="str">
        <f t="shared" si="51"/>
        <v/>
      </c>
      <c r="J1296" s="122" t="s">
        <v>5895</v>
      </c>
      <c r="K1296" s="110" t="s">
        <v>5896</v>
      </c>
      <c r="L1296" s="110" t="s">
        <v>275</v>
      </c>
      <c r="M1296" s="134" t="str">
        <f t="shared" si="52"/>
        <v/>
      </c>
      <c r="N1296" s="110"/>
      <c r="O1296" s="110"/>
      <c r="P1296" s="239"/>
    </row>
    <row r="1297" spans="1:16" x14ac:dyDescent="0.2">
      <c r="A1297" s="154"/>
      <c r="B1297" s="154"/>
      <c r="C1297" s="154"/>
      <c r="D1297" s="149"/>
      <c r="E1297" s="149"/>
      <c r="F1297" s="150"/>
      <c r="H1297" s="106"/>
      <c r="I1297" s="110" t="str">
        <f t="shared" si="51"/>
        <v/>
      </c>
      <c r="J1297" s="122" t="s">
        <v>5897</v>
      </c>
      <c r="K1297" s="110" t="s">
        <v>5898</v>
      </c>
      <c r="L1297" s="110" t="s">
        <v>275</v>
      </c>
      <c r="M1297" s="134" t="str">
        <f t="shared" si="52"/>
        <v/>
      </c>
      <c r="N1297" s="110"/>
      <c r="O1297" s="110"/>
      <c r="P1297" s="239"/>
    </row>
    <row r="1298" spans="1:16" x14ac:dyDescent="0.2">
      <c r="A1298" s="154"/>
      <c r="B1298" s="154"/>
      <c r="C1298" s="154"/>
      <c r="D1298" s="149"/>
      <c r="E1298" s="149"/>
      <c r="F1298" s="150"/>
      <c r="H1298" s="106"/>
      <c r="I1298" s="110" t="str">
        <f t="shared" si="51"/>
        <v/>
      </c>
      <c r="J1298" s="122" t="s">
        <v>5899</v>
      </c>
      <c r="K1298" s="110" t="s">
        <v>5900</v>
      </c>
      <c r="L1298" s="110" t="s">
        <v>275</v>
      </c>
      <c r="M1298" s="134" t="str">
        <f t="shared" si="52"/>
        <v/>
      </c>
      <c r="N1298" s="110"/>
      <c r="O1298" s="110"/>
      <c r="P1298" s="239"/>
    </row>
    <row r="1299" spans="1:16" x14ac:dyDescent="0.2">
      <c r="A1299" s="154"/>
      <c r="B1299" s="154"/>
      <c r="C1299" s="154"/>
      <c r="D1299" s="149"/>
      <c r="E1299" s="149"/>
      <c r="F1299" s="150"/>
      <c r="H1299" s="106"/>
      <c r="I1299" s="110" t="str">
        <f t="shared" si="51"/>
        <v/>
      </c>
      <c r="J1299" s="122" t="s">
        <v>5901</v>
      </c>
      <c r="K1299" s="110" t="s">
        <v>5902</v>
      </c>
      <c r="L1299" s="110" t="s">
        <v>275</v>
      </c>
      <c r="M1299" s="134" t="str">
        <f t="shared" si="52"/>
        <v/>
      </c>
      <c r="N1299" s="110"/>
      <c r="O1299" s="110"/>
      <c r="P1299" s="239"/>
    </row>
    <row r="1300" spans="1:16" x14ac:dyDescent="0.2">
      <c r="A1300" s="154"/>
      <c r="B1300" s="154"/>
      <c r="C1300" s="154"/>
      <c r="D1300" s="149"/>
      <c r="E1300" s="149"/>
      <c r="F1300" s="150"/>
      <c r="H1300" s="106"/>
      <c r="I1300" s="110" t="str">
        <f t="shared" si="51"/>
        <v/>
      </c>
      <c r="J1300" s="122" t="s">
        <v>5903</v>
      </c>
      <c r="K1300" s="110" t="s">
        <v>5904</v>
      </c>
      <c r="L1300" s="110" t="s">
        <v>275</v>
      </c>
      <c r="M1300" s="134" t="str">
        <f t="shared" si="52"/>
        <v/>
      </c>
      <c r="N1300" s="110"/>
      <c r="O1300" s="110"/>
      <c r="P1300" s="239"/>
    </row>
    <row r="1301" spans="1:16" x14ac:dyDescent="0.2">
      <c r="A1301" s="154"/>
      <c r="B1301" s="154"/>
      <c r="C1301" s="154"/>
      <c r="D1301" s="149"/>
      <c r="E1301" s="149"/>
      <c r="F1301" s="150"/>
      <c r="H1301" s="106"/>
      <c r="I1301" s="110" t="str">
        <f t="shared" si="51"/>
        <v/>
      </c>
      <c r="J1301" s="122" t="s">
        <v>5905</v>
      </c>
      <c r="K1301" s="110" t="s">
        <v>5906</v>
      </c>
      <c r="L1301" s="110" t="s">
        <v>275</v>
      </c>
      <c r="M1301" s="134" t="str">
        <f t="shared" si="52"/>
        <v/>
      </c>
      <c r="N1301" s="110"/>
      <c r="O1301" s="110"/>
      <c r="P1301" s="239"/>
    </row>
    <row r="1302" spans="1:16" x14ac:dyDescent="0.2">
      <c r="A1302" s="154"/>
      <c r="B1302" s="154"/>
      <c r="C1302" s="154"/>
      <c r="D1302" s="149"/>
      <c r="E1302" s="149"/>
      <c r="F1302" s="150"/>
      <c r="H1302" s="106"/>
      <c r="I1302" s="110" t="str">
        <f t="shared" si="51"/>
        <v/>
      </c>
      <c r="J1302" s="122" t="s">
        <v>5907</v>
      </c>
      <c r="K1302" s="110" t="s">
        <v>5908</v>
      </c>
      <c r="L1302" s="110" t="s">
        <v>275</v>
      </c>
      <c r="M1302" s="134" t="str">
        <f t="shared" si="52"/>
        <v/>
      </c>
      <c r="N1302" s="110"/>
      <c r="O1302" s="110"/>
      <c r="P1302" s="239"/>
    </row>
    <row r="1303" spans="1:16" x14ac:dyDescent="0.2">
      <c r="A1303" s="154"/>
      <c r="B1303" s="154"/>
      <c r="C1303" s="154"/>
      <c r="D1303" s="149"/>
      <c r="E1303" s="149"/>
      <c r="F1303" s="150"/>
      <c r="H1303" s="106"/>
      <c r="I1303" s="110" t="str">
        <f t="shared" si="51"/>
        <v/>
      </c>
      <c r="J1303" s="122" t="s">
        <v>5909</v>
      </c>
      <c r="K1303" s="110" t="s">
        <v>5910</v>
      </c>
      <c r="L1303" s="110" t="s">
        <v>275</v>
      </c>
      <c r="M1303" s="134" t="str">
        <f t="shared" si="52"/>
        <v/>
      </c>
      <c r="N1303" s="110"/>
      <c r="O1303" s="110"/>
      <c r="P1303" s="239"/>
    </row>
    <row r="1304" spans="1:16" x14ac:dyDescent="0.2">
      <c r="A1304" s="154"/>
      <c r="B1304" s="154"/>
      <c r="C1304" s="154"/>
      <c r="D1304" s="149"/>
      <c r="E1304" s="149"/>
      <c r="F1304" s="150"/>
      <c r="H1304" s="106"/>
      <c r="I1304" s="110" t="str">
        <f t="shared" si="51"/>
        <v/>
      </c>
      <c r="J1304" s="122" t="s">
        <v>5911</v>
      </c>
      <c r="K1304" s="110" t="s">
        <v>5912</v>
      </c>
      <c r="L1304" s="110" t="s">
        <v>275</v>
      </c>
      <c r="M1304" s="134" t="str">
        <f t="shared" si="52"/>
        <v/>
      </c>
      <c r="N1304" s="110"/>
      <c r="O1304" s="110"/>
      <c r="P1304" s="239"/>
    </row>
    <row r="1305" spans="1:16" x14ac:dyDescent="0.2">
      <c r="A1305" s="154"/>
      <c r="B1305" s="154"/>
      <c r="C1305" s="154"/>
      <c r="D1305" s="149"/>
      <c r="E1305" s="149"/>
      <c r="F1305" s="150"/>
      <c r="H1305" s="106"/>
      <c r="I1305" s="110" t="str">
        <f t="shared" si="51"/>
        <v/>
      </c>
      <c r="J1305" s="122" t="s">
        <v>5913</v>
      </c>
      <c r="K1305" s="110" t="s">
        <v>5914</v>
      </c>
      <c r="L1305" s="110" t="s">
        <v>275</v>
      </c>
      <c r="M1305" s="134" t="str">
        <f t="shared" si="52"/>
        <v/>
      </c>
      <c r="N1305" s="110"/>
      <c r="O1305" s="110"/>
      <c r="P1305" s="239"/>
    </row>
    <row r="1306" spans="1:16" x14ac:dyDescent="0.2">
      <c r="A1306" s="154"/>
      <c r="B1306" s="154"/>
      <c r="C1306" s="154"/>
      <c r="D1306" s="149"/>
      <c r="E1306" s="149"/>
      <c r="F1306" s="150"/>
      <c r="H1306" s="106"/>
      <c r="I1306" s="110" t="str">
        <f t="shared" si="51"/>
        <v/>
      </c>
      <c r="J1306" s="122" t="s">
        <v>5915</v>
      </c>
      <c r="K1306" s="110" t="s">
        <v>5916</v>
      </c>
      <c r="L1306" s="110" t="s">
        <v>275</v>
      </c>
      <c r="M1306" s="134" t="str">
        <f t="shared" si="52"/>
        <v/>
      </c>
      <c r="N1306" s="110"/>
      <c r="O1306" s="110"/>
      <c r="P1306" s="239"/>
    </row>
    <row r="1307" spans="1:16" x14ac:dyDescent="0.2">
      <c r="A1307" s="154"/>
      <c r="B1307" s="154"/>
      <c r="C1307" s="154"/>
      <c r="D1307" s="149"/>
      <c r="E1307" s="149"/>
      <c r="F1307" s="150"/>
      <c r="H1307" s="106"/>
      <c r="I1307" s="110" t="str">
        <f t="shared" si="51"/>
        <v/>
      </c>
      <c r="J1307" s="122" t="s">
        <v>5917</v>
      </c>
      <c r="K1307" s="110" t="s">
        <v>5918</v>
      </c>
      <c r="L1307" s="110" t="s">
        <v>275</v>
      </c>
      <c r="M1307" s="134" t="str">
        <f t="shared" si="52"/>
        <v/>
      </c>
      <c r="N1307" s="110"/>
      <c r="O1307" s="110"/>
      <c r="P1307" s="239"/>
    </row>
    <row r="1308" spans="1:16" x14ac:dyDescent="0.2">
      <c r="A1308" s="154"/>
      <c r="B1308" s="154"/>
      <c r="C1308" s="154"/>
      <c r="D1308" s="149"/>
      <c r="E1308" s="149"/>
      <c r="F1308" s="150"/>
      <c r="H1308" s="106"/>
      <c r="I1308" s="110" t="str">
        <f t="shared" si="51"/>
        <v/>
      </c>
      <c r="J1308" s="122" t="s">
        <v>5919</v>
      </c>
      <c r="K1308" s="110" t="s">
        <v>5920</v>
      </c>
      <c r="L1308" s="110" t="s">
        <v>275</v>
      </c>
      <c r="M1308" s="134" t="str">
        <f t="shared" si="52"/>
        <v/>
      </c>
      <c r="N1308" s="110"/>
      <c r="O1308" s="110"/>
      <c r="P1308" s="239"/>
    </row>
    <row r="1309" spans="1:16" x14ac:dyDescent="0.2">
      <c r="A1309" s="154"/>
      <c r="B1309" s="154"/>
      <c r="C1309" s="154"/>
      <c r="D1309" s="149"/>
      <c r="E1309" s="149"/>
      <c r="F1309" s="150"/>
      <c r="H1309" s="106"/>
      <c r="I1309" s="110" t="str">
        <f t="shared" si="51"/>
        <v/>
      </c>
      <c r="J1309" s="122" t="s">
        <v>5921</v>
      </c>
      <c r="K1309" s="110" t="s">
        <v>5922</v>
      </c>
      <c r="L1309" s="110" t="s">
        <v>275</v>
      </c>
      <c r="M1309" s="134" t="str">
        <f t="shared" si="52"/>
        <v/>
      </c>
      <c r="N1309" s="110"/>
      <c r="O1309" s="110"/>
      <c r="P1309" s="239"/>
    </row>
    <row r="1310" spans="1:16" x14ac:dyDescent="0.2">
      <c r="A1310" s="154"/>
      <c r="B1310" s="154"/>
      <c r="C1310" s="154"/>
      <c r="D1310" s="149"/>
      <c r="E1310" s="149"/>
      <c r="F1310" s="150"/>
      <c r="H1310" s="106"/>
      <c r="I1310" s="110" t="str">
        <f t="shared" si="51"/>
        <v/>
      </c>
      <c r="J1310" s="122" t="s">
        <v>5923</v>
      </c>
      <c r="K1310" s="110" t="s">
        <v>5924</v>
      </c>
      <c r="L1310" s="110" t="s">
        <v>275</v>
      </c>
      <c r="M1310" s="134" t="str">
        <f t="shared" si="52"/>
        <v/>
      </c>
      <c r="N1310" s="110"/>
      <c r="O1310" s="110"/>
      <c r="P1310" s="239"/>
    </row>
    <row r="1311" spans="1:16" x14ac:dyDescent="0.2">
      <c r="A1311" s="154"/>
      <c r="B1311" s="154"/>
      <c r="C1311" s="154"/>
      <c r="D1311" s="149"/>
      <c r="E1311" s="149"/>
      <c r="F1311" s="150"/>
      <c r="H1311" s="106"/>
      <c r="I1311" s="110" t="str">
        <f t="shared" si="51"/>
        <v/>
      </c>
      <c r="J1311" s="122" t="s">
        <v>5925</v>
      </c>
      <c r="K1311" s="110" t="s">
        <v>5926</v>
      </c>
      <c r="L1311" s="110" t="s">
        <v>275</v>
      </c>
      <c r="M1311" s="134" t="str">
        <f t="shared" si="52"/>
        <v/>
      </c>
      <c r="N1311" s="110"/>
      <c r="O1311" s="110"/>
      <c r="P1311" s="239"/>
    </row>
    <row r="1312" spans="1:16" x14ac:dyDescent="0.2">
      <c r="A1312" s="154"/>
      <c r="B1312" s="154"/>
      <c r="C1312" s="154"/>
      <c r="D1312" s="149"/>
      <c r="E1312" s="149"/>
      <c r="F1312" s="150"/>
      <c r="H1312" s="106"/>
      <c r="I1312" s="110" t="str">
        <f t="shared" si="51"/>
        <v/>
      </c>
      <c r="J1312" s="122" t="s">
        <v>5927</v>
      </c>
      <c r="K1312" s="110" t="s">
        <v>5928</v>
      </c>
      <c r="L1312" s="110" t="s">
        <v>275</v>
      </c>
      <c r="M1312" s="134" t="str">
        <f t="shared" si="52"/>
        <v/>
      </c>
      <c r="N1312" s="110"/>
      <c r="O1312" s="110"/>
      <c r="P1312" s="239" t="s">
        <v>5929</v>
      </c>
    </row>
    <row r="1313" spans="1:16" x14ac:dyDescent="0.2">
      <c r="A1313" s="154"/>
      <c r="B1313" s="154"/>
      <c r="C1313" s="154"/>
      <c r="D1313" s="149"/>
      <c r="E1313" s="149"/>
      <c r="F1313" s="150"/>
      <c r="H1313" s="106"/>
      <c r="I1313" s="110" t="str">
        <f t="shared" si="51"/>
        <v/>
      </c>
      <c r="J1313" s="122" t="s">
        <v>5930</v>
      </c>
      <c r="K1313" s="110" t="s">
        <v>5931</v>
      </c>
      <c r="L1313" s="110" t="s">
        <v>275</v>
      </c>
      <c r="M1313" s="134" t="str">
        <f t="shared" si="52"/>
        <v/>
      </c>
      <c r="N1313" s="110"/>
      <c r="O1313" s="110"/>
      <c r="P1313" s="239"/>
    </row>
    <row r="1314" spans="1:16" x14ac:dyDescent="0.2">
      <c r="A1314" s="154"/>
      <c r="B1314" s="154"/>
      <c r="C1314" s="154"/>
      <c r="D1314" s="149"/>
      <c r="E1314" s="149"/>
      <c r="F1314" s="150"/>
      <c r="H1314" s="106"/>
      <c r="I1314" s="110" t="str">
        <f t="shared" si="51"/>
        <v/>
      </c>
      <c r="J1314" s="122" t="s">
        <v>5932</v>
      </c>
      <c r="K1314" s="110" t="s">
        <v>5933</v>
      </c>
      <c r="L1314" s="110" t="s">
        <v>275</v>
      </c>
      <c r="M1314" s="134" t="str">
        <f t="shared" si="52"/>
        <v/>
      </c>
      <c r="N1314" s="110"/>
      <c r="O1314" s="110"/>
      <c r="P1314" s="239"/>
    </row>
    <row r="1315" spans="1:16" x14ac:dyDescent="0.2">
      <c r="A1315" s="154"/>
      <c r="B1315" s="154"/>
      <c r="C1315" s="154"/>
      <c r="D1315" s="149"/>
      <c r="E1315" s="149"/>
      <c r="F1315" s="150"/>
      <c r="H1315" s="106"/>
      <c r="I1315" s="110" t="str">
        <f t="shared" si="51"/>
        <v/>
      </c>
      <c r="J1315" s="122" t="s">
        <v>5934</v>
      </c>
      <c r="K1315" s="110" t="s">
        <v>5935</v>
      </c>
      <c r="L1315" s="110" t="s">
        <v>275</v>
      </c>
      <c r="M1315" s="134" t="str">
        <f t="shared" si="52"/>
        <v/>
      </c>
      <c r="N1315" s="110"/>
      <c r="O1315" s="110"/>
      <c r="P1315" s="239"/>
    </row>
    <row r="1316" spans="1:16" x14ac:dyDescent="0.2">
      <c r="A1316" s="154"/>
      <c r="B1316" s="154"/>
      <c r="C1316" s="154"/>
      <c r="D1316" s="149"/>
      <c r="E1316" s="149"/>
      <c r="F1316" s="150"/>
      <c r="H1316" s="106"/>
      <c r="I1316" s="110" t="str">
        <f t="shared" si="51"/>
        <v/>
      </c>
      <c r="J1316" s="122" t="s">
        <v>5936</v>
      </c>
      <c r="K1316" s="110" t="s">
        <v>5937</v>
      </c>
      <c r="L1316" s="110" t="s">
        <v>275</v>
      </c>
      <c r="M1316" s="134" t="str">
        <f t="shared" si="52"/>
        <v/>
      </c>
      <c r="N1316" s="110"/>
      <c r="O1316" s="110"/>
      <c r="P1316" s="239"/>
    </row>
    <row r="1317" spans="1:16" x14ac:dyDescent="0.2">
      <c r="A1317" s="154"/>
      <c r="B1317" s="154"/>
      <c r="C1317" s="154"/>
      <c r="D1317" s="149"/>
      <c r="E1317" s="149"/>
      <c r="F1317" s="150"/>
      <c r="H1317" s="106"/>
      <c r="I1317" s="110" t="str">
        <f t="shared" si="51"/>
        <v/>
      </c>
      <c r="J1317" s="122" t="s">
        <v>5938</v>
      </c>
      <c r="K1317" s="110" t="s">
        <v>5939</v>
      </c>
      <c r="L1317" s="110" t="s">
        <v>275</v>
      </c>
      <c r="M1317" s="134" t="str">
        <f t="shared" si="52"/>
        <v/>
      </c>
      <c r="N1317" s="110"/>
      <c r="O1317" s="110"/>
      <c r="P1317" s="239"/>
    </row>
    <row r="1318" spans="1:16" x14ac:dyDescent="0.2">
      <c r="A1318" s="154"/>
      <c r="B1318" s="154"/>
      <c r="C1318" s="154"/>
      <c r="D1318" s="149"/>
      <c r="E1318" s="149"/>
      <c r="F1318" s="150"/>
      <c r="H1318" s="106"/>
      <c r="I1318" s="110" t="str">
        <f t="shared" si="51"/>
        <v/>
      </c>
      <c r="J1318" s="122" t="s">
        <v>5940</v>
      </c>
      <c r="K1318" s="110" t="s">
        <v>5941</v>
      </c>
      <c r="L1318" s="110" t="s">
        <v>275</v>
      </c>
      <c r="M1318" s="134" t="str">
        <f t="shared" si="52"/>
        <v/>
      </c>
      <c r="N1318" s="110"/>
      <c r="O1318" s="110"/>
      <c r="P1318" s="239"/>
    </row>
    <row r="1319" spans="1:16" x14ac:dyDescent="0.2">
      <c r="A1319" s="154"/>
      <c r="B1319" s="154"/>
      <c r="C1319" s="154"/>
      <c r="D1319" s="149"/>
      <c r="E1319" s="149"/>
      <c r="F1319" s="150"/>
      <c r="H1319" s="106"/>
      <c r="I1319" s="110" t="str">
        <f t="shared" si="51"/>
        <v/>
      </c>
      <c r="J1319" s="122" t="s">
        <v>5942</v>
      </c>
      <c r="K1319" s="110" t="s">
        <v>5943</v>
      </c>
      <c r="L1319" s="110" t="s">
        <v>275</v>
      </c>
      <c r="M1319" s="134" t="str">
        <f t="shared" si="52"/>
        <v/>
      </c>
      <c r="N1319" s="110"/>
      <c r="O1319" s="110"/>
      <c r="P1319" s="239"/>
    </row>
    <row r="1320" spans="1:16" x14ac:dyDescent="0.2">
      <c r="A1320" s="154"/>
      <c r="B1320" s="154"/>
      <c r="C1320" s="154"/>
      <c r="D1320" s="149"/>
      <c r="E1320" s="149"/>
      <c r="F1320" s="150"/>
      <c r="H1320" s="106"/>
      <c r="I1320" s="110" t="str">
        <f t="shared" si="51"/>
        <v/>
      </c>
      <c r="J1320" s="122" t="s">
        <v>5944</v>
      </c>
      <c r="K1320" s="110" t="s">
        <v>5945</v>
      </c>
      <c r="L1320" s="110" t="s">
        <v>275</v>
      </c>
      <c r="M1320" s="134" t="str">
        <f t="shared" si="52"/>
        <v/>
      </c>
      <c r="N1320" s="110"/>
      <c r="O1320" s="110"/>
      <c r="P1320" s="239"/>
    </row>
    <row r="1321" spans="1:16" x14ac:dyDescent="0.2">
      <c r="A1321" s="154"/>
      <c r="B1321" s="154"/>
      <c r="C1321" s="154"/>
      <c r="D1321" s="149"/>
      <c r="E1321" s="149"/>
      <c r="F1321" s="150"/>
      <c r="H1321" s="106"/>
      <c r="I1321" s="110" t="str">
        <f t="shared" si="51"/>
        <v/>
      </c>
      <c r="J1321" s="122" t="s">
        <v>5946</v>
      </c>
      <c r="K1321" s="110" t="s">
        <v>5947</v>
      </c>
      <c r="L1321" s="110" t="s">
        <v>275</v>
      </c>
      <c r="M1321" s="134" t="str">
        <f t="shared" si="52"/>
        <v/>
      </c>
      <c r="N1321" s="110"/>
      <c r="O1321" s="110"/>
      <c r="P1321" s="239"/>
    </row>
    <row r="1322" spans="1:16" x14ac:dyDescent="0.2">
      <c r="A1322" s="154"/>
      <c r="B1322" s="154"/>
      <c r="C1322" s="154"/>
      <c r="D1322" s="149"/>
      <c r="E1322" s="149"/>
      <c r="F1322" s="150"/>
      <c r="H1322" s="106"/>
      <c r="I1322" s="110" t="str">
        <f t="shared" si="51"/>
        <v/>
      </c>
      <c r="J1322" s="122" t="s">
        <v>5948</v>
      </c>
      <c r="K1322" s="110" t="s">
        <v>5949</v>
      </c>
      <c r="L1322" s="110" t="s">
        <v>275</v>
      </c>
      <c r="M1322" s="134" t="str">
        <f t="shared" si="52"/>
        <v/>
      </c>
      <c r="N1322" s="110"/>
      <c r="O1322" s="110"/>
      <c r="P1322" s="239"/>
    </row>
    <row r="1323" spans="1:16" x14ac:dyDescent="0.2">
      <c r="A1323" s="154"/>
      <c r="B1323" s="154"/>
      <c r="C1323" s="154"/>
      <c r="D1323" s="149"/>
      <c r="E1323" s="149"/>
      <c r="F1323" s="150"/>
      <c r="H1323" s="106"/>
      <c r="I1323" s="110" t="str">
        <f t="shared" si="51"/>
        <v/>
      </c>
      <c r="J1323" s="122" t="s">
        <v>5950</v>
      </c>
      <c r="K1323" s="110" t="s">
        <v>5951</v>
      </c>
      <c r="L1323" s="110" t="s">
        <v>275</v>
      </c>
      <c r="M1323" s="134" t="str">
        <f t="shared" si="52"/>
        <v/>
      </c>
      <c r="N1323" s="110"/>
      <c r="O1323" s="110"/>
      <c r="P1323" s="239"/>
    </row>
    <row r="1324" spans="1:16" x14ac:dyDescent="0.2">
      <c r="A1324" s="154"/>
      <c r="B1324" s="154"/>
      <c r="C1324" s="154"/>
      <c r="D1324" s="149"/>
      <c r="E1324" s="149"/>
      <c r="F1324" s="150"/>
      <c r="H1324" s="106"/>
      <c r="I1324" s="110" t="str">
        <f t="shared" si="51"/>
        <v/>
      </c>
      <c r="J1324" s="122" t="s">
        <v>5952</v>
      </c>
      <c r="K1324" s="110" t="s">
        <v>5953</v>
      </c>
      <c r="L1324" s="110" t="s">
        <v>275</v>
      </c>
      <c r="M1324" s="134" t="str">
        <f t="shared" si="52"/>
        <v/>
      </c>
      <c r="N1324" s="110"/>
      <c r="O1324" s="110"/>
      <c r="P1324" s="239"/>
    </row>
    <row r="1325" spans="1:16" x14ac:dyDescent="0.2">
      <c r="A1325" s="154"/>
      <c r="B1325" s="154"/>
      <c r="C1325" s="154"/>
      <c r="D1325" s="149"/>
      <c r="E1325" s="149"/>
      <c r="F1325" s="150"/>
      <c r="H1325" s="106"/>
      <c r="I1325" s="110" t="str">
        <f t="shared" si="51"/>
        <v/>
      </c>
      <c r="J1325" s="122" t="s">
        <v>5954</v>
      </c>
      <c r="K1325" s="110" t="s">
        <v>5955</v>
      </c>
      <c r="L1325" s="110" t="s">
        <v>275</v>
      </c>
      <c r="M1325" s="134" t="str">
        <f t="shared" si="52"/>
        <v/>
      </c>
      <c r="N1325" s="110"/>
      <c r="O1325" s="110"/>
      <c r="P1325" s="239"/>
    </row>
    <row r="1326" spans="1:16" x14ac:dyDescent="0.2">
      <c r="A1326" s="154"/>
      <c r="B1326" s="154"/>
      <c r="C1326" s="154"/>
      <c r="D1326" s="149"/>
      <c r="E1326" s="149"/>
      <c r="F1326" s="150"/>
      <c r="H1326" s="106"/>
      <c r="I1326" s="110" t="str">
        <f t="shared" si="51"/>
        <v/>
      </c>
      <c r="J1326" s="122" t="s">
        <v>5956</v>
      </c>
      <c r="K1326" s="110" t="s">
        <v>5957</v>
      </c>
      <c r="L1326" s="110" t="s">
        <v>275</v>
      </c>
      <c r="M1326" s="134" t="str">
        <f t="shared" si="52"/>
        <v/>
      </c>
      <c r="N1326" s="110"/>
      <c r="O1326" s="110"/>
      <c r="P1326" s="239"/>
    </row>
    <row r="1327" spans="1:16" x14ac:dyDescent="0.2">
      <c r="A1327" s="154"/>
      <c r="B1327" s="154"/>
      <c r="C1327" s="154"/>
      <c r="D1327" s="149"/>
      <c r="E1327" s="149"/>
      <c r="F1327" s="150"/>
      <c r="H1327" s="106"/>
      <c r="I1327" s="110" t="str">
        <f t="shared" si="51"/>
        <v/>
      </c>
      <c r="J1327" s="122" t="s">
        <v>5958</v>
      </c>
      <c r="K1327" s="110" t="s">
        <v>5959</v>
      </c>
      <c r="L1327" s="110" t="s">
        <v>275</v>
      </c>
      <c r="M1327" s="134" t="str">
        <f t="shared" si="52"/>
        <v/>
      </c>
      <c r="N1327" s="110"/>
      <c r="O1327" s="110"/>
      <c r="P1327" s="239"/>
    </row>
    <row r="1328" spans="1:16" x14ac:dyDescent="0.2">
      <c r="A1328" s="154"/>
      <c r="B1328" s="154"/>
      <c r="C1328" s="154"/>
      <c r="D1328" s="149"/>
      <c r="E1328" s="149"/>
      <c r="F1328" s="150"/>
      <c r="H1328" s="106"/>
      <c r="I1328" s="110" t="str">
        <f t="shared" si="51"/>
        <v/>
      </c>
      <c r="J1328" s="122" t="s">
        <v>5960</v>
      </c>
      <c r="K1328" s="110" t="s">
        <v>5961</v>
      </c>
      <c r="L1328" s="110" t="s">
        <v>275</v>
      </c>
      <c r="M1328" s="134" t="str">
        <f t="shared" si="52"/>
        <v/>
      </c>
      <c r="N1328" s="110"/>
      <c r="O1328" s="110"/>
      <c r="P1328" s="239"/>
    </row>
    <row r="1329" spans="1:16" x14ac:dyDescent="0.2">
      <c r="A1329" s="154"/>
      <c r="B1329" s="154"/>
      <c r="C1329" s="154"/>
      <c r="D1329" s="149"/>
      <c r="E1329" s="149"/>
      <c r="F1329" s="150"/>
      <c r="H1329" s="106"/>
      <c r="I1329" s="110" t="str">
        <f t="shared" si="51"/>
        <v/>
      </c>
      <c r="J1329" s="122" t="s">
        <v>5962</v>
      </c>
      <c r="K1329" s="110" t="s">
        <v>5963</v>
      </c>
      <c r="L1329" s="110" t="s">
        <v>275</v>
      </c>
      <c r="M1329" s="134" t="str">
        <f t="shared" si="52"/>
        <v/>
      </c>
      <c r="N1329" s="110"/>
      <c r="O1329" s="110"/>
      <c r="P1329" s="239"/>
    </row>
    <row r="1330" spans="1:16" x14ac:dyDescent="0.2">
      <c r="A1330" s="154"/>
      <c r="B1330" s="154"/>
      <c r="C1330" s="154"/>
      <c r="D1330" s="149"/>
      <c r="E1330" s="149"/>
      <c r="F1330" s="150"/>
      <c r="H1330" s="106"/>
      <c r="I1330" s="110" t="str">
        <f t="shared" si="51"/>
        <v/>
      </c>
      <c r="J1330" s="122" t="s">
        <v>5964</v>
      </c>
      <c r="K1330" s="110" t="s">
        <v>5965</v>
      </c>
      <c r="L1330" s="110" t="s">
        <v>275</v>
      </c>
      <c r="M1330" s="134" t="str">
        <f t="shared" si="52"/>
        <v/>
      </c>
      <c r="N1330" s="110"/>
      <c r="O1330" s="110"/>
      <c r="P1330" s="239"/>
    </row>
    <row r="1331" spans="1:16" x14ac:dyDescent="0.2">
      <c r="A1331" s="154"/>
      <c r="B1331" s="154"/>
      <c r="C1331" s="154"/>
      <c r="D1331" s="149"/>
      <c r="E1331" s="149"/>
      <c r="F1331" s="150"/>
      <c r="H1331" s="106"/>
      <c r="I1331" s="110" t="str">
        <f t="shared" si="51"/>
        <v/>
      </c>
      <c r="J1331" s="122" t="s">
        <v>5966</v>
      </c>
      <c r="K1331" s="110" t="s">
        <v>5967</v>
      </c>
      <c r="L1331" s="110" t="s">
        <v>275</v>
      </c>
      <c r="M1331" s="134" t="str">
        <f t="shared" si="52"/>
        <v/>
      </c>
      <c r="N1331" s="110"/>
      <c r="O1331" s="110"/>
      <c r="P1331" s="239"/>
    </row>
    <row r="1332" spans="1:16" x14ac:dyDescent="0.2">
      <c r="A1332" s="154"/>
      <c r="B1332" s="154"/>
      <c r="C1332" s="154"/>
      <c r="D1332" s="149"/>
      <c r="E1332" s="149"/>
      <c r="F1332" s="150"/>
      <c r="H1332" s="106"/>
      <c r="I1332" s="110" t="str">
        <f t="shared" si="51"/>
        <v/>
      </c>
      <c r="J1332" s="122" t="s">
        <v>5968</v>
      </c>
      <c r="K1332" s="110" t="s">
        <v>5969</v>
      </c>
      <c r="L1332" s="110" t="s">
        <v>275</v>
      </c>
      <c r="M1332" s="134" t="str">
        <f t="shared" si="52"/>
        <v/>
      </c>
      <c r="N1332" s="110"/>
      <c r="O1332" s="110"/>
      <c r="P1332" s="239"/>
    </row>
    <row r="1333" spans="1:16" x14ac:dyDescent="0.2">
      <c r="A1333" s="154"/>
      <c r="B1333" s="154"/>
      <c r="C1333" s="154"/>
      <c r="D1333" s="149"/>
      <c r="E1333" s="149"/>
      <c r="F1333" s="150"/>
      <c r="H1333" s="106"/>
      <c r="I1333" s="110" t="str">
        <f t="shared" si="51"/>
        <v/>
      </c>
      <c r="J1333" s="122" t="s">
        <v>5970</v>
      </c>
      <c r="K1333" s="110" t="s">
        <v>5971</v>
      </c>
      <c r="L1333" s="110" t="s">
        <v>275</v>
      </c>
      <c r="M1333" s="134" t="str">
        <f t="shared" si="52"/>
        <v/>
      </c>
      <c r="N1333" s="110"/>
      <c r="O1333" s="110"/>
      <c r="P1333" s="239"/>
    </row>
    <row r="1334" spans="1:16" x14ac:dyDescent="0.2">
      <c r="A1334" s="154"/>
      <c r="B1334" s="154"/>
      <c r="C1334" s="154"/>
      <c r="D1334" s="149"/>
      <c r="E1334" s="149"/>
      <c r="F1334" s="150"/>
      <c r="H1334" s="106"/>
      <c r="I1334" s="110" t="str">
        <f t="shared" si="51"/>
        <v/>
      </c>
      <c r="J1334" s="122" t="s">
        <v>5972</v>
      </c>
      <c r="K1334" s="110" t="s">
        <v>5973</v>
      </c>
      <c r="L1334" s="110" t="s">
        <v>275</v>
      </c>
      <c r="M1334" s="134" t="str">
        <f t="shared" si="52"/>
        <v/>
      </c>
      <c r="N1334" s="110"/>
      <c r="O1334" s="110"/>
      <c r="P1334" s="239"/>
    </row>
    <row r="1335" spans="1:16" x14ac:dyDescent="0.2">
      <c r="A1335" s="154"/>
      <c r="B1335" s="154"/>
      <c r="C1335" s="154"/>
      <c r="D1335" s="149"/>
      <c r="E1335" s="149"/>
      <c r="F1335" s="150"/>
      <c r="H1335" s="106"/>
      <c r="I1335" s="110" t="str">
        <f t="shared" si="51"/>
        <v/>
      </c>
      <c r="J1335" s="122" t="s">
        <v>5974</v>
      </c>
      <c r="K1335" s="110" t="s">
        <v>5975</v>
      </c>
      <c r="L1335" s="110" t="s">
        <v>275</v>
      </c>
      <c r="M1335" s="134" t="str">
        <f t="shared" si="52"/>
        <v/>
      </c>
      <c r="N1335" s="110"/>
      <c r="O1335" s="110"/>
      <c r="P1335" s="239"/>
    </row>
    <row r="1336" spans="1:16" x14ac:dyDescent="0.2">
      <c r="A1336" s="154"/>
      <c r="B1336" s="154"/>
      <c r="C1336" s="154"/>
      <c r="D1336" s="149"/>
      <c r="E1336" s="149"/>
      <c r="F1336" s="150"/>
      <c r="H1336" s="106"/>
      <c r="I1336" s="110" t="str">
        <f t="shared" si="51"/>
        <v/>
      </c>
      <c r="J1336" s="122" t="s">
        <v>5976</v>
      </c>
      <c r="K1336" s="110" t="s">
        <v>5977</v>
      </c>
      <c r="L1336" s="110" t="s">
        <v>275</v>
      </c>
      <c r="M1336" s="134" t="str">
        <f t="shared" si="52"/>
        <v/>
      </c>
      <c r="N1336" s="110"/>
      <c r="O1336" s="110"/>
      <c r="P1336" s="239"/>
    </row>
    <row r="1337" spans="1:16" x14ac:dyDescent="0.2">
      <c r="A1337" s="154"/>
      <c r="B1337" s="154"/>
      <c r="C1337" s="154"/>
      <c r="D1337" s="149"/>
      <c r="E1337" s="149"/>
      <c r="F1337" s="150"/>
      <c r="H1337" s="106"/>
      <c r="I1337" s="110" t="str">
        <f t="shared" si="51"/>
        <v/>
      </c>
      <c r="J1337" s="122" t="s">
        <v>5978</v>
      </c>
      <c r="K1337" s="110" t="s">
        <v>5979</v>
      </c>
      <c r="L1337" s="110" t="s">
        <v>275</v>
      </c>
      <c r="M1337" s="134" t="str">
        <f t="shared" si="52"/>
        <v/>
      </c>
      <c r="N1337" s="110"/>
      <c r="O1337" s="110"/>
      <c r="P1337" s="239" t="s">
        <v>5980</v>
      </c>
    </row>
    <row r="1338" spans="1:16" x14ac:dyDescent="0.2">
      <c r="A1338" s="154"/>
      <c r="B1338" s="154"/>
      <c r="C1338" s="154"/>
      <c r="D1338" s="149"/>
      <c r="E1338" s="149"/>
      <c r="F1338" s="150"/>
      <c r="H1338" s="106"/>
      <c r="I1338" s="110" t="str">
        <f t="shared" si="51"/>
        <v/>
      </c>
      <c r="J1338" s="122" t="s">
        <v>5981</v>
      </c>
      <c r="K1338" s="110" t="s">
        <v>5982</v>
      </c>
      <c r="L1338" s="110" t="s">
        <v>275</v>
      </c>
      <c r="M1338" s="134" t="str">
        <f t="shared" si="52"/>
        <v/>
      </c>
      <c r="N1338" s="110"/>
      <c r="O1338" s="110"/>
      <c r="P1338" s="239"/>
    </row>
    <row r="1339" spans="1:16" x14ac:dyDescent="0.2">
      <c r="A1339" s="154"/>
      <c r="B1339" s="154"/>
      <c r="C1339" s="154"/>
      <c r="D1339" s="149"/>
      <c r="E1339" s="149"/>
      <c r="F1339" s="150"/>
      <c r="H1339" s="106"/>
      <c r="I1339" s="110" t="str">
        <f t="shared" si="51"/>
        <v/>
      </c>
      <c r="J1339" s="122" t="s">
        <v>5983</v>
      </c>
      <c r="K1339" s="110" t="s">
        <v>5984</v>
      </c>
      <c r="L1339" s="110" t="s">
        <v>275</v>
      </c>
      <c r="M1339" s="134" t="str">
        <f t="shared" si="52"/>
        <v/>
      </c>
      <c r="N1339" s="110"/>
      <c r="O1339" s="110"/>
      <c r="P1339" s="239"/>
    </row>
    <row r="1340" spans="1:16" x14ac:dyDescent="0.2">
      <c r="A1340" s="154"/>
      <c r="B1340" s="154"/>
      <c r="C1340" s="154"/>
      <c r="D1340" s="149"/>
      <c r="E1340" s="149"/>
      <c r="F1340" s="150"/>
      <c r="H1340" s="106"/>
      <c r="I1340" s="110" t="str">
        <f t="shared" si="51"/>
        <v/>
      </c>
      <c r="J1340" s="122" t="s">
        <v>5985</v>
      </c>
      <c r="K1340" s="110" t="s">
        <v>5986</v>
      </c>
      <c r="L1340" s="110" t="s">
        <v>275</v>
      </c>
      <c r="M1340" s="134" t="str">
        <f t="shared" si="52"/>
        <v/>
      </c>
      <c r="N1340" s="110"/>
      <c r="O1340" s="110"/>
      <c r="P1340" s="239"/>
    </row>
    <row r="1341" spans="1:16" x14ac:dyDescent="0.2">
      <c r="A1341" s="154"/>
      <c r="B1341" s="154"/>
      <c r="C1341" s="154"/>
      <c r="D1341" s="149"/>
      <c r="E1341" s="149"/>
      <c r="F1341" s="150"/>
      <c r="H1341" s="106"/>
      <c r="I1341" s="110" t="str">
        <f t="shared" si="51"/>
        <v/>
      </c>
      <c r="J1341" s="122" t="s">
        <v>5987</v>
      </c>
      <c r="K1341" s="110" t="s">
        <v>5988</v>
      </c>
      <c r="L1341" s="110" t="s">
        <v>275</v>
      </c>
      <c r="M1341" s="134" t="str">
        <f t="shared" si="52"/>
        <v/>
      </c>
      <c r="N1341" s="110"/>
      <c r="O1341" s="110"/>
      <c r="P1341" s="239"/>
    </row>
    <row r="1342" spans="1:16" x14ac:dyDescent="0.2">
      <c r="A1342" s="154"/>
      <c r="B1342" s="154"/>
      <c r="C1342" s="154"/>
      <c r="D1342" s="149"/>
      <c r="E1342" s="149"/>
      <c r="F1342" s="150"/>
      <c r="H1342" s="106"/>
      <c r="I1342" s="110" t="str">
        <f t="shared" si="51"/>
        <v/>
      </c>
      <c r="J1342" s="122" t="s">
        <v>5989</v>
      </c>
      <c r="K1342" s="110" t="s">
        <v>5990</v>
      </c>
      <c r="L1342" s="110" t="s">
        <v>275</v>
      </c>
      <c r="M1342" s="134" t="str">
        <f t="shared" si="52"/>
        <v/>
      </c>
      <c r="N1342" s="110"/>
      <c r="O1342" s="110"/>
      <c r="P1342" s="239"/>
    </row>
    <row r="1343" spans="1:16" x14ac:dyDescent="0.2">
      <c r="A1343" s="154"/>
      <c r="B1343" s="154"/>
      <c r="C1343" s="154"/>
      <c r="D1343" s="149"/>
      <c r="E1343" s="149"/>
      <c r="F1343" s="150"/>
      <c r="H1343" s="106"/>
      <c r="I1343" s="110" t="str">
        <f t="shared" si="51"/>
        <v/>
      </c>
      <c r="J1343" s="122" t="s">
        <v>5991</v>
      </c>
      <c r="K1343" s="110" t="s">
        <v>5992</v>
      </c>
      <c r="L1343" s="110" t="s">
        <v>275</v>
      </c>
      <c r="M1343" s="134" t="str">
        <f t="shared" si="52"/>
        <v/>
      </c>
      <c r="N1343" s="110"/>
      <c r="O1343" s="110"/>
      <c r="P1343" s="239"/>
    </row>
    <row r="1344" spans="1:16" x14ac:dyDescent="0.2">
      <c r="A1344" s="154"/>
      <c r="B1344" s="154"/>
      <c r="C1344" s="154"/>
      <c r="D1344" s="149"/>
      <c r="E1344" s="149"/>
      <c r="F1344" s="150"/>
      <c r="H1344" s="106"/>
      <c r="I1344" s="110" t="str">
        <f t="shared" si="51"/>
        <v/>
      </c>
      <c r="J1344" s="122" t="s">
        <v>5993</v>
      </c>
      <c r="K1344" s="110" t="s">
        <v>5994</v>
      </c>
      <c r="L1344" s="110" t="s">
        <v>275</v>
      </c>
      <c r="M1344" s="134" t="str">
        <f t="shared" si="52"/>
        <v/>
      </c>
      <c r="N1344" s="110"/>
      <c r="O1344" s="110"/>
      <c r="P1344" s="239"/>
    </row>
    <row r="1345" spans="1:16" x14ac:dyDescent="0.2">
      <c r="A1345" s="154"/>
      <c r="B1345" s="154"/>
      <c r="C1345" s="154"/>
      <c r="D1345" s="149"/>
      <c r="E1345" s="149"/>
      <c r="F1345" s="150"/>
      <c r="H1345" s="106"/>
      <c r="I1345" s="110" t="str">
        <f t="shared" si="51"/>
        <v/>
      </c>
      <c r="J1345" s="122" t="s">
        <v>5995</v>
      </c>
      <c r="K1345" s="110" t="s">
        <v>5996</v>
      </c>
      <c r="L1345" s="110" t="s">
        <v>275</v>
      </c>
      <c r="M1345" s="134" t="str">
        <f t="shared" si="52"/>
        <v/>
      </c>
      <c r="N1345" s="110"/>
      <c r="O1345" s="110"/>
      <c r="P1345" s="239"/>
    </row>
    <row r="1346" spans="1:16" x14ac:dyDescent="0.2">
      <c r="A1346" s="154"/>
      <c r="B1346" s="154"/>
      <c r="C1346" s="154"/>
      <c r="D1346" s="149"/>
      <c r="E1346" s="149"/>
      <c r="F1346" s="150"/>
      <c r="H1346" s="106"/>
      <c r="I1346" s="110" t="str">
        <f t="shared" si="51"/>
        <v/>
      </c>
      <c r="J1346" s="122" t="s">
        <v>5997</v>
      </c>
      <c r="K1346" s="110" t="s">
        <v>5998</v>
      </c>
      <c r="L1346" s="110" t="s">
        <v>275</v>
      </c>
      <c r="M1346" s="134" t="str">
        <f t="shared" si="52"/>
        <v/>
      </c>
      <c r="N1346" s="110"/>
      <c r="O1346" s="110"/>
      <c r="P1346" s="239"/>
    </row>
    <row r="1347" spans="1:16" x14ac:dyDescent="0.2">
      <c r="A1347" s="154"/>
      <c r="B1347" s="154"/>
      <c r="C1347" s="154"/>
      <c r="D1347" s="149"/>
      <c r="E1347" s="149"/>
      <c r="F1347" s="150"/>
      <c r="H1347" s="106"/>
      <c r="I1347" s="110" t="str">
        <f t="shared" si="51"/>
        <v/>
      </c>
      <c r="J1347" s="122" t="s">
        <v>5999</v>
      </c>
      <c r="K1347" s="110" t="s">
        <v>6000</v>
      </c>
      <c r="L1347" s="110" t="s">
        <v>275</v>
      </c>
      <c r="M1347" s="134" t="str">
        <f t="shared" si="52"/>
        <v/>
      </c>
      <c r="N1347" s="110"/>
      <c r="O1347" s="110"/>
      <c r="P1347" s="239"/>
    </row>
    <row r="1348" spans="1:16" x14ac:dyDescent="0.2">
      <c r="A1348" s="154"/>
      <c r="B1348" s="154"/>
      <c r="C1348" s="154"/>
      <c r="D1348" s="149"/>
      <c r="E1348" s="149"/>
      <c r="F1348" s="150"/>
      <c r="H1348" s="106"/>
      <c r="I1348" s="110" t="str">
        <f t="shared" si="51"/>
        <v/>
      </c>
      <c r="J1348" s="122" t="s">
        <v>6001</v>
      </c>
      <c r="K1348" s="110" t="s">
        <v>6002</v>
      </c>
      <c r="L1348" s="110" t="s">
        <v>275</v>
      </c>
      <c r="M1348" s="134" t="str">
        <f t="shared" si="52"/>
        <v/>
      </c>
      <c r="N1348" s="110"/>
      <c r="O1348" s="110"/>
      <c r="P1348" s="239"/>
    </row>
    <row r="1349" spans="1:16" x14ac:dyDescent="0.2">
      <c r="A1349" s="154"/>
      <c r="B1349" s="154"/>
      <c r="C1349" s="154"/>
      <c r="D1349" s="149"/>
      <c r="E1349" s="149"/>
      <c r="F1349" s="150"/>
      <c r="H1349" s="106"/>
      <c r="I1349" s="110" t="str">
        <f t="shared" si="51"/>
        <v/>
      </c>
      <c r="J1349" s="122" t="s">
        <v>6003</v>
      </c>
      <c r="K1349" s="110" t="s">
        <v>6004</v>
      </c>
      <c r="L1349" s="110" t="s">
        <v>275</v>
      </c>
      <c r="M1349" s="134" t="str">
        <f t="shared" si="52"/>
        <v/>
      </c>
      <c r="N1349" s="110"/>
      <c r="O1349" s="110"/>
      <c r="P1349" s="239"/>
    </row>
    <row r="1350" spans="1:16" x14ac:dyDescent="0.2">
      <c r="A1350" s="154"/>
      <c r="B1350" s="154"/>
      <c r="C1350" s="154"/>
      <c r="D1350" s="149"/>
      <c r="E1350" s="149"/>
      <c r="F1350" s="150"/>
      <c r="H1350" s="106"/>
      <c r="I1350" s="110" t="str">
        <f t="shared" si="51"/>
        <v/>
      </c>
      <c r="J1350" s="122" t="s">
        <v>6005</v>
      </c>
      <c r="K1350" s="110" t="s">
        <v>6006</v>
      </c>
      <c r="L1350" s="110" t="s">
        <v>275</v>
      </c>
      <c r="M1350" s="134" t="str">
        <f t="shared" si="52"/>
        <v/>
      </c>
      <c r="N1350" s="110"/>
      <c r="O1350" s="110"/>
      <c r="P1350" s="239"/>
    </row>
    <row r="1351" spans="1:16" x14ac:dyDescent="0.2">
      <c r="A1351" s="154"/>
      <c r="B1351" s="154"/>
      <c r="C1351" s="154"/>
      <c r="D1351" s="149"/>
      <c r="E1351" s="149"/>
      <c r="F1351" s="150"/>
      <c r="H1351" s="106"/>
      <c r="I1351" s="110" t="str">
        <f t="shared" si="51"/>
        <v/>
      </c>
      <c r="J1351" s="122" t="s">
        <v>6007</v>
      </c>
      <c r="K1351" s="110" t="s">
        <v>6008</v>
      </c>
      <c r="L1351" s="110" t="s">
        <v>275</v>
      </c>
      <c r="M1351" s="134" t="str">
        <f t="shared" si="52"/>
        <v/>
      </c>
      <c r="N1351" s="110"/>
      <c r="O1351" s="110"/>
      <c r="P1351" s="239"/>
    </row>
    <row r="1352" spans="1:16" x14ac:dyDescent="0.2">
      <c r="A1352" s="154"/>
      <c r="B1352" s="154"/>
      <c r="C1352" s="154"/>
      <c r="D1352" s="149"/>
      <c r="E1352" s="149"/>
      <c r="F1352" s="150"/>
      <c r="H1352" s="106"/>
      <c r="I1352" s="110" t="str">
        <f t="shared" si="51"/>
        <v/>
      </c>
      <c r="J1352" s="122" t="s">
        <v>6009</v>
      </c>
      <c r="K1352" s="110" t="s">
        <v>6010</v>
      </c>
      <c r="L1352" s="110" t="s">
        <v>275</v>
      </c>
      <c r="M1352" s="134" t="str">
        <f t="shared" si="52"/>
        <v/>
      </c>
      <c r="N1352" s="110"/>
      <c r="O1352" s="110"/>
      <c r="P1352" s="239"/>
    </row>
    <row r="1353" spans="1:16" x14ac:dyDescent="0.2">
      <c r="A1353" s="154"/>
      <c r="B1353" s="154"/>
      <c r="C1353" s="154"/>
      <c r="D1353" s="149"/>
      <c r="E1353" s="149"/>
      <c r="F1353" s="150"/>
      <c r="H1353" s="106"/>
      <c r="I1353" s="110" t="str">
        <f t="shared" ref="I1353:I1416" si="53">IFERROR((INDEX(A:E,MATCH($J1353,E:E,0),2)),"")</f>
        <v/>
      </c>
      <c r="J1353" s="122" t="s">
        <v>6011</v>
      </c>
      <c r="K1353" s="110" t="s">
        <v>6012</v>
      </c>
      <c r="L1353" s="110" t="s">
        <v>275</v>
      </c>
      <c r="M1353" s="134" t="str">
        <f t="shared" si="52"/>
        <v/>
      </c>
      <c r="N1353" s="110"/>
      <c r="O1353" s="110"/>
      <c r="P1353" s="239"/>
    </row>
    <row r="1354" spans="1:16" x14ac:dyDescent="0.2">
      <c r="A1354" s="154"/>
      <c r="B1354" s="154"/>
      <c r="C1354" s="154"/>
      <c r="D1354" s="149"/>
      <c r="E1354" s="149"/>
      <c r="F1354" s="150"/>
      <c r="H1354" s="106"/>
      <c r="I1354" s="110" t="str">
        <f t="shared" si="53"/>
        <v/>
      </c>
      <c r="J1354" s="122" t="s">
        <v>6013</v>
      </c>
      <c r="K1354" s="110" t="s">
        <v>6014</v>
      </c>
      <c r="L1354" s="110" t="s">
        <v>275</v>
      </c>
      <c r="M1354" s="134" t="str">
        <f t="shared" ref="M1354:M1417" si="54">IF(N1354="","",HYPERLINK(O1354,N1354))</f>
        <v/>
      </c>
      <c r="N1354" s="110"/>
      <c r="O1354" s="110"/>
      <c r="P1354" s="239"/>
    </row>
    <row r="1355" spans="1:16" x14ac:dyDescent="0.2">
      <c r="A1355" s="154"/>
      <c r="B1355" s="154"/>
      <c r="C1355" s="154"/>
      <c r="D1355" s="149"/>
      <c r="E1355" s="149"/>
      <c r="F1355" s="150"/>
      <c r="H1355" s="106"/>
      <c r="I1355" s="110" t="str">
        <f t="shared" si="53"/>
        <v/>
      </c>
      <c r="J1355" s="122" t="s">
        <v>6015</v>
      </c>
      <c r="K1355" s="110" t="s">
        <v>6016</v>
      </c>
      <c r="L1355" s="110" t="s">
        <v>275</v>
      </c>
      <c r="M1355" s="134" t="str">
        <f t="shared" si="54"/>
        <v/>
      </c>
      <c r="N1355" s="110"/>
      <c r="O1355" s="110"/>
      <c r="P1355" s="239"/>
    </row>
    <row r="1356" spans="1:16" x14ac:dyDescent="0.2">
      <c r="A1356" s="154"/>
      <c r="B1356" s="154"/>
      <c r="C1356" s="154"/>
      <c r="D1356" s="149"/>
      <c r="E1356" s="149"/>
      <c r="F1356" s="150"/>
      <c r="H1356" s="106"/>
      <c r="I1356" s="110" t="str">
        <f t="shared" si="53"/>
        <v/>
      </c>
      <c r="J1356" s="122" t="s">
        <v>6017</v>
      </c>
      <c r="K1356" s="110" t="s">
        <v>6018</v>
      </c>
      <c r="L1356" s="110" t="s">
        <v>275</v>
      </c>
      <c r="M1356" s="134" t="str">
        <f t="shared" si="54"/>
        <v/>
      </c>
      <c r="N1356" s="110"/>
      <c r="O1356" s="110"/>
      <c r="P1356" s="239"/>
    </row>
    <row r="1357" spans="1:16" x14ac:dyDescent="0.2">
      <c r="A1357" s="154"/>
      <c r="B1357" s="154"/>
      <c r="C1357" s="154"/>
      <c r="D1357" s="149"/>
      <c r="E1357" s="149"/>
      <c r="F1357" s="150"/>
      <c r="H1357" s="106"/>
      <c r="I1357" s="110" t="str">
        <f t="shared" si="53"/>
        <v/>
      </c>
      <c r="J1357" s="122" t="s">
        <v>6019</v>
      </c>
      <c r="K1357" s="110" t="s">
        <v>6020</v>
      </c>
      <c r="L1357" s="110" t="s">
        <v>275</v>
      </c>
      <c r="M1357" s="134" t="str">
        <f t="shared" si="54"/>
        <v/>
      </c>
      <c r="N1357" s="110"/>
      <c r="O1357" s="110"/>
      <c r="P1357" s="239"/>
    </row>
    <row r="1358" spans="1:16" x14ac:dyDescent="0.2">
      <c r="A1358" s="154"/>
      <c r="B1358" s="154"/>
      <c r="C1358" s="154"/>
      <c r="D1358" s="149"/>
      <c r="E1358" s="149"/>
      <c r="F1358" s="150"/>
      <c r="H1358" s="106"/>
      <c r="I1358" s="110" t="str">
        <f t="shared" si="53"/>
        <v/>
      </c>
      <c r="J1358" s="122" t="s">
        <v>6021</v>
      </c>
      <c r="K1358" s="110" t="s">
        <v>6022</v>
      </c>
      <c r="L1358" s="110" t="s">
        <v>275</v>
      </c>
      <c r="M1358" s="134" t="str">
        <f t="shared" si="54"/>
        <v/>
      </c>
      <c r="N1358" s="110"/>
      <c r="O1358" s="110"/>
      <c r="P1358" s="239"/>
    </row>
    <row r="1359" spans="1:16" x14ac:dyDescent="0.2">
      <c r="A1359" s="154"/>
      <c r="B1359" s="154"/>
      <c r="C1359" s="154"/>
      <c r="D1359" s="149"/>
      <c r="E1359" s="149"/>
      <c r="F1359" s="150"/>
      <c r="H1359" s="106"/>
      <c r="I1359" s="110" t="str">
        <f t="shared" si="53"/>
        <v/>
      </c>
      <c r="J1359" s="122" t="s">
        <v>6023</v>
      </c>
      <c r="K1359" s="110" t="s">
        <v>6024</v>
      </c>
      <c r="L1359" s="110" t="s">
        <v>275</v>
      </c>
      <c r="M1359" s="134" t="str">
        <f t="shared" si="54"/>
        <v/>
      </c>
      <c r="N1359" s="110"/>
      <c r="O1359" s="110"/>
      <c r="P1359" s="239"/>
    </row>
    <row r="1360" spans="1:16" x14ac:dyDescent="0.2">
      <c r="A1360" s="154"/>
      <c r="B1360" s="154"/>
      <c r="C1360" s="154"/>
      <c r="D1360" s="149"/>
      <c r="E1360" s="149"/>
      <c r="F1360" s="150"/>
      <c r="H1360" s="106"/>
      <c r="I1360" s="110" t="str">
        <f t="shared" si="53"/>
        <v/>
      </c>
      <c r="J1360" s="122" t="s">
        <v>6025</v>
      </c>
      <c r="K1360" s="110" t="s">
        <v>6026</v>
      </c>
      <c r="L1360" s="110" t="s">
        <v>275</v>
      </c>
      <c r="M1360" s="134" t="str">
        <f t="shared" si="54"/>
        <v/>
      </c>
      <c r="N1360" s="110"/>
      <c r="O1360" s="110"/>
      <c r="P1360" s="239"/>
    </row>
    <row r="1361" spans="1:16" x14ac:dyDescent="0.2">
      <c r="A1361" s="154"/>
      <c r="B1361" s="154"/>
      <c r="C1361" s="154"/>
      <c r="D1361" s="149"/>
      <c r="E1361" s="149"/>
      <c r="F1361" s="150"/>
      <c r="H1361" s="106"/>
      <c r="I1361" s="110" t="str">
        <f t="shared" si="53"/>
        <v/>
      </c>
      <c r="J1361" s="122" t="s">
        <v>6027</v>
      </c>
      <c r="K1361" s="110" t="s">
        <v>6028</v>
      </c>
      <c r="L1361" s="110" t="s">
        <v>275</v>
      </c>
      <c r="M1361" s="134" t="str">
        <f t="shared" si="54"/>
        <v/>
      </c>
      <c r="N1361" s="110"/>
      <c r="O1361" s="110"/>
      <c r="P1361" s="239"/>
    </row>
    <row r="1362" spans="1:16" x14ac:dyDescent="0.2">
      <c r="A1362" s="154"/>
      <c r="B1362" s="154"/>
      <c r="C1362" s="154"/>
      <c r="D1362" s="149"/>
      <c r="E1362" s="149"/>
      <c r="F1362" s="150"/>
      <c r="H1362" s="106"/>
      <c r="I1362" s="110" t="str">
        <f t="shared" si="53"/>
        <v/>
      </c>
      <c r="J1362" s="122" t="s">
        <v>6029</v>
      </c>
      <c r="K1362" s="110" t="s">
        <v>6030</v>
      </c>
      <c r="L1362" s="110" t="s">
        <v>275</v>
      </c>
      <c r="M1362" s="134" t="str">
        <f t="shared" si="54"/>
        <v/>
      </c>
      <c r="N1362" s="110"/>
      <c r="O1362" s="110"/>
      <c r="P1362" s="239"/>
    </row>
    <row r="1363" spans="1:16" x14ac:dyDescent="0.2">
      <c r="A1363" s="154"/>
      <c r="B1363" s="154"/>
      <c r="C1363" s="154"/>
      <c r="D1363" s="149"/>
      <c r="E1363" s="149"/>
      <c r="F1363" s="150"/>
      <c r="H1363" s="106"/>
      <c r="I1363" s="110" t="str">
        <f t="shared" si="53"/>
        <v/>
      </c>
      <c r="J1363" s="122" t="s">
        <v>6031</v>
      </c>
      <c r="K1363" s="110" t="s">
        <v>6032</v>
      </c>
      <c r="L1363" s="110" t="s">
        <v>275</v>
      </c>
      <c r="M1363" s="134" t="str">
        <f t="shared" si="54"/>
        <v/>
      </c>
      <c r="N1363" s="110"/>
      <c r="O1363" s="110"/>
      <c r="P1363" s="239"/>
    </row>
    <row r="1364" spans="1:16" x14ac:dyDescent="0.2">
      <c r="A1364" s="154"/>
      <c r="B1364" s="154"/>
      <c r="C1364" s="154"/>
      <c r="D1364" s="149"/>
      <c r="E1364" s="149"/>
      <c r="F1364" s="150"/>
      <c r="H1364" s="106"/>
      <c r="I1364" s="110" t="str">
        <f t="shared" si="53"/>
        <v/>
      </c>
      <c r="J1364" s="122" t="s">
        <v>6033</v>
      </c>
      <c r="K1364" s="110" t="s">
        <v>6034</v>
      </c>
      <c r="L1364" s="110" t="s">
        <v>275</v>
      </c>
      <c r="M1364" s="134" t="str">
        <f t="shared" si="54"/>
        <v/>
      </c>
      <c r="N1364" s="110"/>
      <c r="O1364" s="110"/>
      <c r="P1364" s="239"/>
    </row>
    <row r="1365" spans="1:16" x14ac:dyDescent="0.2">
      <c r="A1365" s="154"/>
      <c r="B1365" s="154"/>
      <c r="C1365" s="154"/>
      <c r="D1365" s="149"/>
      <c r="E1365" s="149"/>
      <c r="F1365" s="150"/>
      <c r="H1365" s="106"/>
      <c r="I1365" s="110" t="str">
        <f t="shared" si="53"/>
        <v/>
      </c>
      <c r="J1365" s="122" t="s">
        <v>6035</v>
      </c>
      <c r="K1365" s="110" t="s">
        <v>6036</v>
      </c>
      <c r="L1365" s="110" t="s">
        <v>275</v>
      </c>
      <c r="M1365" s="134" t="str">
        <f t="shared" si="54"/>
        <v/>
      </c>
      <c r="N1365" s="110"/>
      <c r="O1365" s="110"/>
      <c r="P1365" s="239"/>
    </row>
    <row r="1366" spans="1:16" x14ac:dyDescent="0.2">
      <c r="A1366" s="154"/>
      <c r="B1366" s="154"/>
      <c r="C1366" s="154"/>
      <c r="D1366" s="149"/>
      <c r="E1366" s="149"/>
      <c r="F1366" s="150"/>
      <c r="H1366" s="106"/>
      <c r="I1366" s="110" t="str">
        <f t="shared" si="53"/>
        <v/>
      </c>
      <c r="J1366" s="122" t="s">
        <v>6037</v>
      </c>
      <c r="K1366" s="110" t="s">
        <v>6038</v>
      </c>
      <c r="L1366" s="110" t="s">
        <v>275</v>
      </c>
      <c r="M1366" s="134" t="str">
        <f t="shared" si="54"/>
        <v/>
      </c>
      <c r="N1366" s="110"/>
      <c r="O1366" s="110"/>
      <c r="P1366" s="239"/>
    </row>
    <row r="1367" spans="1:16" x14ac:dyDescent="0.2">
      <c r="A1367" s="154"/>
      <c r="B1367" s="154"/>
      <c r="C1367" s="154"/>
      <c r="D1367" s="149"/>
      <c r="E1367" s="149"/>
      <c r="F1367" s="150"/>
      <c r="H1367" s="106"/>
      <c r="I1367" s="110" t="str">
        <f t="shared" si="53"/>
        <v/>
      </c>
      <c r="J1367" s="122" t="s">
        <v>6039</v>
      </c>
      <c r="K1367" s="110" t="s">
        <v>6040</v>
      </c>
      <c r="L1367" s="110" t="s">
        <v>275</v>
      </c>
      <c r="M1367" s="134" t="str">
        <f t="shared" si="54"/>
        <v/>
      </c>
      <c r="N1367" s="110"/>
      <c r="O1367" s="110"/>
      <c r="P1367" s="239"/>
    </row>
    <row r="1368" spans="1:16" x14ac:dyDescent="0.2">
      <c r="A1368" s="154"/>
      <c r="B1368" s="154"/>
      <c r="C1368" s="154"/>
      <c r="D1368" s="149"/>
      <c r="E1368" s="149"/>
      <c r="F1368" s="150"/>
      <c r="H1368" s="106"/>
      <c r="I1368" s="110" t="str">
        <f t="shared" si="53"/>
        <v/>
      </c>
      <c r="J1368" s="122" t="s">
        <v>6041</v>
      </c>
      <c r="K1368" s="110" t="s">
        <v>6042</v>
      </c>
      <c r="L1368" s="110" t="s">
        <v>275</v>
      </c>
      <c r="M1368" s="134" t="str">
        <f t="shared" si="54"/>
        <v/>
      </c>
      <c r="N1368" s="110"/>
      <c r="O1368" s="110"/>
      <c r="P1368" s="239"/>
    </row>
    <row r="1369" spans="1:16" x14ac:dyDescent="0.2">
      <c r="A1369" s="154"/>
      <c r="B1369" s="154"/>
      <c r="C1369" s="154"/>
      <c r="D1369" s="149"/>
      <c r="E1369" s="149"/>
      <c r="F1369" s="150"/>
      <c r="H1369" s="106"/>
      <c r="I1369" s="110" t="str">
        <f t="shared" si="53"/>
        <v/>
      </c>
      <c r="J1369" s="122" t="s">
        <v>6043</v>
      </c>
      <c r="K1369" s="110" t="s">
        <v>6044</v>
      </c>
      <c r="L1369" s="110" t="s">
        <v>275</v>
      </c>
      <c r="M1369" s="134" t="str">
        <f t="shared" si="54"/>
        <v/>
      </c>
      <c r="N1369" s="110"/>
      <c r="O1369" s="110"/>
      <c r="P1369" s="239"/>
    </row>
    <row r="1370" spans="1:16" x14ac:dyDescent="0.2">
      <c r="A1370" s="154"/>
      <c r="B1370" s="154"/>
      <c r="C1370" s="154"/>
      <c r="D1370" s="149"/>
      <c r="E1370" s="149"/>
      <c r="F1370" s="150"/>
      <c r="H1370" s="106"/>
      <c r="I1370" s="110" t="str">
        <f t="shared" si="53"/>
        <v/>
      </c>
      <c r="J1370" s="122" t="s">
        <v>6045</v>
      </c>
      <c r="K1370" s="110" t="s">
        <v>6046</v>
      </c>
      <c r="L1370" s="110" t="s">
        <v>275</v>
      </c>
      <c r="M1370" s="134" t="str">
        <f t="shared" si="54"/>
        <v/>
      </c>
      <c r="N1370" s="110"/>
      <c r="O1370" s="110"/>
      <c r="P1370" s="239"/>
    </row>
    <row r="1371" spans="1:16" x14ac:dyDescent="0.2">
      <c r="A1371" s="154"/>
      <c r="B1371" s="154"/>
      <c r="C1371" s="154"/>
      <c r="D1371" s="149"/>
      <c r="E1371" s="149"/>
      <c r="F1371" s="150"/>
      <c r="H1371" s="106"/>
      <c r="I1371" s="110" t="str">
        <f t="shared" si="53"/>
        <v/>
      </c>
      <c r="J1371" s="122" t="s">
        <v>6047</v>
      </c>
      <c r="K1371" s="110" t="s">
        <v>6048</v>
      </c>
      <c r="L1371" s="110" t="s">
        <v>275</v>
      </c>
      <c r="M1371" s="134" t="str">
        <f t="shared" si="54"/>
        <v/>
      </c>
      <c r="N1371" s="110"/>
      <c r="O1371" s="110"/>
      <c r="P1371" s="239"/>
    </row>
    <row r="1372" spans="1:16" x14ac:dyDescent="0.2">
      <c r="A1372" s="154"/>
      <c r="B1372" s="154"/>
      <c r="C1372" s="154"/>
      <c r="D1372" s="149"/>
      <c r="E1372" s="149"/>
      <c r="F1372" s="150"/>
      <c r="H1372" s="106"/>
      <c r="I1372" s="110" t="str">
        <f t="shared" si="53"/>
        <v/>
      </c>
      <c r="J1372" s="122" t="s">
        <v>6049</v>
      </c>
      <c r="K1372" s="110" t="s">
        <v>6050</v>
      </c>
      <c r="L1372" s="110" t="s">
        <v>275</v>
      </c>
      <c r="M1372" s="134" t="str">
        <f t="shared" si="54"/>
        <v/>
      </c>
      <c r="N1372" s="110"/>
      <c r="O1372" s="110"/>
      <c r="P1372" s="239"/>
    </row>
    <row r="1373" spans="1:16" x14ac:dyDescent="0.2">
      <c r="A1373" s="154"/>
      <c r="B1373" s="154"/>
      <c r="C1373" s="154"/>
      <c r="D1373" s="149"/>
      <c r="E1373" s="149"/>
      <c r="F1373" s="150"/>
      <c r="H1373" s="106"/>
      <c r="I1373" s="110" t="str">
        <f t="shared" si="53"/>
        <v/>
      </c>
      <c r="J1373" s="122" t="s">
        <v>6051</v>
      </c>
      <c r="K1373" s="110" t="s">
        <v>6052</v>
      </c>
      <c r="L1373" s="110" t="s">
        <v>275</v>
      </c>
      <c r="M1373" s="134" t="str">
        <f t="shared" si="54"/>
        <v/>
      </c>
      <c r="N1373" s="110"/>
      <c r="O1373" s="110"/>
      <c r="P1373" s="239"/>
    </row>
    <row r="1374" spans="1:16" x14ac:dyDescent="0.2">
      <c r="A1374" s="154"/>
      <c r="B1374" s="154"/>
      <c r="C1374" s="154"/>
      <c r="D1374" s="149"/>
      <c r="E1374" s="149"/>
      <c r="F1374" s="150"/>
      <c r="H1374" s="106"/>
      <c r="I1374" s="110" t="str">
        <f t="shared" si="53"/>
        <v/>
      </c>
      <c r="J1374" s="122" t="s">
        <v>6053</v>
      </c>
      <c r="K1374" s="110" t="s">
        <v>6054</v>
      </c>
      <c r="L1374" s="110" t="s">
        <v>275</v>
      </c>
      <c r="M1374" s="134" t="str">
        <f t="shared" si="54"/>
        <v/>
      </c>
      <c r="N1374" s="110"/>
      <c r="O1374" s="110"/>
      <c r="P1374" s="239"/>
    </row>
    <row r="1375" spans="1:16" x14ac:dyDescent="0.2">
      <c r="A1375" s="154"/>
      <c r="B1375" s="154"/>
      <c r="C1375" s="154"/>
      <c r="D1375" s="149"/>
      <c r="E1375" s="149"/>
      <c r="F1375" s="150"/>
      <c r="H1375" s="106"/>
      <c r="I1375" s="110" t="str">
        <f t="shared" si="53"/>
        <v/>
      </c>
      <c r="J1375" s="122" t="s">
        <v>6055</v>
      </c>
      <c r="K1375" s="110" t="s">
        <v>6056</v>
      </c>
      <c r="L1375" s="110" t="s">
        <v>275</v>
      </c>
      <c r="M1375" s="134" t="str">
        <f t="shared" si="54"/>
        <v/>
      </c>
      <c r="N1375" s="110"/>
      <c r="O1375" s="110"/>
      <c r="P1375" s="239"/>
    </row>
    <row r="1376" spans="1:16" x14ac:dyDescent="0.2">
      <c r="A1376" s="154"/>
      <c r="B1376" s="154"/>
      <c r="C1376" s="154"/>
      <c r="D1376" s="149"/>
      <c r="E1376" s="149"/>
      <c r="F1376" s="150"/>
      <c r="H1376" s="106"/>
      <c r="I1376" s="110" t="str">
        <f t="shared" si="53"/>
        <v/>
      </c>
      <c r="J1376" s="122" t="s">
        <v>6057</v>
      </c>
      <c r="K1376" s="110" t="s">
        <v>6058</v>
      </c>
      <c r="L1376" s="110" t="s">
        <v>275</v>
      </c>
      <c r="M1376" s="134" t="str">
        <f t="shared" si="54"/>
        <v/>
      </c>
      <c r="N1376" s="110"/>
      <c r="O1376" s="110"/>
      <c r="P1376" s="239"/>
    </row>
    <row r="1377" spans="1:16" x14ac:dyDescent="0.2">
      <c r="A1377" s="154"/>
      <c r="B1377" s="154"/>
      <c r="C1377" s="154"/>
      <c r="D1377" s="149"/>
      <c r="E1377" s="149"/>
      <c r="F1377" s="150"/>
      <c r="H1377" s="106"/>
      <c r="I1377" s="110" t="str">
        <f t="shared" si="53"/>
        <v/>
      </c>
      <c r="J1377" s="122" t="s">
        <v>6059</v>
      </c>
      <c r="K1377" s="110" t="s">
        <v>6060</v>
      </c>
      <c r="L1377" s="110" t="s">
        <v>275</v>
      </c>
      <c r="M1377" s="134" t="str">
        <f t="shared" si="54"/>
        <v/>
      </c>
      <c r="N1377" s="110"/>
      <c r="O1377" s="110"/>
      <c r="P1377" s="239"/>
    </row>
    <row r="1378" spans="1:16" x14ac:dyDescent="0.2">
      <c r="A1378" s="154"/>
      <c r="B1378" s="154"/>
      <c r="C1378" s="154"/>
      <c r="D1378" s="149"/>
      <c r="E1378" s="149"/>
      <c r="F1378" s="150"/>
      <c r="H1378" s="106"/>
      <c r="I1378" s="110" t="str">
        <f t="shared" si="53"/>
        <v/>
      </c>
      <c r="J1378" s="122" t="s">
        <v>6061</v>
      </c>
      <c r="K1378" s="110" t="s">
        <v>6062</v>
      </c>
      <c r="L1378" s="110" t="s">
        <v>275</v>
      </c>
      <c r="M1378" s="134" t="str">
        <f t="shared" si="54"/>
        <v/>
      </c>
      <c r="N1378" s="110"/>
      <c r="O1378" s="110"/>
      <c r="P1378" s="239"/>
    </row>
    <row r="1379" spans="1:16" x14ac:dyDescent="0.2">
      <c r="A1379" s="154"/>
      <c r="B1379" s="154"/>
      <c r="C1379" s="154"/>
      <c r="D1379" s="149"/>
      <c r="E1379" s="149"/>
      <c r="F1379" s="150"/>
      <c r="H1379" s="106"/>
      <c r="I1379" s="110" t="str">
        <f t="shared" si="53"/>
        <v/>
      </c>
      <c r="J1379" s="122" t="s">
        <v>6063</v>
      </c>
      <c r="K1379" s="110" t="s">
        <v>6064</v>
      </c>
      <c r="L1379" s="110" t="s">
        <v>275</v>
      </c>
      <c r="M1379" s="134" t="str">
        <f t="shared" si="54"/>
        <v/>
      </c>
      <c r="N1379" s="110"/>
      <c r="O1379" s="110"/>
      <c r="P1379" s="239"/>
    </row>
    <row r="1380" spans="1:16" x14ac:dyDescent="0.2">
      <c r="A1380" s="154"/>
      <c r="B1380" s="154"/>
      <c r="C1380" s="154"/>
      <c r="D1380" s="149"/>
      <c r="E1380" s="149"/>
      <c r="F1380" s="150"/>
      <c r="H1380" s="106"/>
      <c r="I1380" s="110" t="str">
        <f t="shared" si="53"/>
        <v/>
      </c>
      <c r="J1380" s="122" t="s">
        <v>6065</v>
      </c>
      <c r="K1380" s="110" t="s">
        <v>6066</v>
      </c>
      <c r="L1380" s="110" t="s">
        <v>275</v>
      </c>
      <c r="M1380" s="134" t="str">
        <f t="shared" si="54"/>
        <v/>
      </c>
      <c r="N1380" s="110"/>
      <c r="O1380" s="110"/>
      <c r="P1380" s="239"/>
    </row>
    <row r="1381" spans="1:16" x14ac:dyDescent="0.2">
      <c r="A1381" s="154"/>
      <c r="B1381" s="154"/>
      <c r="C1381" s="154"/>
      <c r="D1381" s="149"/>
      <c r="E1381" s="149"/>
      <c r="F1381" s="150"/>
      <c r="H1381" s="106"/>
      <c r="I1381" s="110" t="str">
        <f t="shared" si="53"/>
        <v/>
      </c>
      <c r="J1381" s="122" t="s">
        <v>6067</v>
      </c>
      <c r="K1381" s="110" t="s">
        <v>6068</v>
      </c>
      <c r="L1381" s="110" t="s">
        <v>275</v>
      </c>
      <c r="M1381" s="134" t="str">
        <f t="shared" si="54"/>
        <v/>
      </c>
      <c r="N1381" s="110"/>
      <c r="O1381" s="110"/>
      <c r="P1381" s="239"/>
    </row>
    <row r="1382" spans="1:16" x14ac:dyDescent="0.2">
      <c r="A1382" s="154"/>
      <c r="B1382" s="154"/>
      <c r="C1382" s="154"/>
      <c r="D1382" s="149"/>
      <c r="E1382" s="149"/>
      <c r="F1382" s="150"/>
      <c r="H1382" s="106"/>
      <c r="I1382" s="110" t="str">
        <f t="shared" si="53"/>
        <v/>
      </c>
      <c r="J1382" s="122" t="s">
        <v>6069</v>
      </c>
      <c r="K1382" s="110" t="s">
        <v>6070</v>
      </c>
      <c r="L1382" s="110" t="s">
        <v>275</v>
      </c>
      <c r="M1382" s="134" t="str">
        <f t="shared" si="54"/>
        <v/>
      </c>
      <c r="N1382" s="110"/>
      <c r="O1382" s="110"/>
      <c r="P1382" s="239"/>
    </row>
    <row r="1383" spans="1:16" x14ac:dyDescent="0.2">
      <c r="A1383" s="154"/>
      <c r="B1383" s="154"/>
      <c r="C1383" s="154"/>
      <c r="D1383" s="149"/>
      <c r="E1383" s="149"/>
      <c r="F1383" s="150"/>
      <c r="H1383" s="106"/>
      <c r="I1383" s="110" t="str">
        <f t="shared" si="53"/>
        <v/>
      </c>
      <c r="J1383" s="122" t="s">
        <v>6071</v>
      </c>
      <c r="K1383" s="110" t="s">
        <v>6072</v>
      </c>
      <c r="L1383" s="110" t="s">
        <v>275</v>
      </c>
      <c r="M1383" s="134" t="str">
        <f t="shared" si="54"/>
        <v/>
      </c>
      <c r="N1383" s="110"/>
      <c r="O1383" s="110"/>
      <c r="P1383" s="239"/>
    </row>
    <row r="1384" spans="1:16" x14ac:dyDescent="0.2">
      <c r="A1384" s="154"/>
      <c r="B1384" s="154"/>
      <c r="C1384" s="154"/>
      <c r="D1384" s="149"/>
      <c r="E1384" s="149"/>
      <c r="F1384" s="150"/>
      <c r="H1384" s="106"/>
      <c r="I1384" s="110" t="str">
        <f t="shared" si="53"/>
        <v/>
      </c>
      <c r="J1384" s="122" t="s">
        <v>6073</v>
      </c>
      <c r="K1384" s="110" t="s">
        <v>6074</v>
      </c>
      <c r="L1384" s="110" t="s">
        <v>275</v>
      </c>
      <c r="M1384" s="134" t="str">
        <f t="shared" si="54"/>
        <v/>
      </c>
      <c r="N1384" s="110"/>
      <c r="O1384" s="110"/>
      <c r="P1384" s="239"/>
    </row>
    <row r="1385" spans="1:16" x14ac:dyDescent="0.2">
      <c r="A1385" s="154"/>
      <c r="B1385" s="154"/>
      <c r="C1385" s="154"/>
      <c r="D1385" s="149"/>
      <c r="E1385" s="149"/>
      <c r="F1385" s="150"/>
      <c r="H1385" s="106"/>
      <c r="I1385" s="110" t="str">
        <f t="shared" si="53"/>
        <v/>
      </c>
      <c r="J1385" s="122" t="s">
        <v>6075</v>
      </c>
      <c r="K1385" s="110" t="s">
        <v>6076</v>
      </c>
      <c r="L1385" s="110" t="s">
        <v>275</v>
      </c>
      <c r="M1385" s="134" t="str">
        <f t="shared" si="54"/>
        <v/>
      </c>
      <c r="N1385" s="110"/>
      <c r="O1385" s="110"/>
      <c r="P1385" s="239"/>
    </row>
    <row r="1386" spans="1:16" x14ac:dyDescent="0.2">
      <c r="A1386" s="154"/>
      <c r="B1386" s="154"/>
      <c r="C1386" s="154"/>
      <c r="D1386" s="149"/>
      <c r="E1386" s="149"/>
      <c r="F1386" s="150"/>
      <c r="H1386" s="106"/>
      <c r="I1386" s="110" t="str">
        <f t="shared" si="53"/>
        <v/>
      </c>
      <c r="J1386" s="122" t="s">
        <v>6077</v>
      </c>
      <c r="K1386" s="110" t="s">
        <v>6078</v>
      </c>
      <c r="L1386" s="110" t="s">
        <v>275</v>
      </c>
      <c r="M1386" s="134" t="str">
        <f t="shared" si="54"/>
        <v/>
      </c>
      <c r="N1386" s="110"/>
      <c r="O1386" s="110"/>
      <c r="P1386" s="239"/>
    </row>
    <row r="1387" spans="1:16" x14ac:dyDescent="0.2">
      <c r="A1387" s="154"/>
      <c r="B1387" s="154"/>
      <c r="C1387" s="154"/>
      <c r="D1387" s="149"/>
      <c r="E1387" s="149"/>
      <c r="F1387" s="150"/>
      <c r="H1387" s="106"/>
      <c r="I1387" s="110" t="str">
        <f t="shared" si="53"/>
        <v/>
      </c>
      <c r="J1387" s="122" t="s">
        <v>6079</v>
      </c>
      <c r="K1387" s="110" t="s">
        <v>6080</v>
      </c>
      <c r="L1387" s="110" t="s">
        <v>275</v>
      </c>
      <c r="M1387" s="134" t="str">
        <f t="shared" si="54"/>
        <v/>
      </c>
      <c r="N1387" s="110"/>
      <c r="O1387" s="110"/>
      <c r="P1387" s="239"/>
    </row>
    <row r="1388" spans="1:16" x14ac:dyDescent="0.2">
      <c r="A1388" s="154"/>
      <c r="B1388" s="154"/>
      <c r="C1388" s="154"/>
      <c r="D1388" s="149"/>
      <c r="E1388" s="149"/>
      <c r="F1388" s="150"/>
      <c r="H1388" s="106"/>
      <c r="I1388" s="110" t="str">
        <f t="shared" si="53"/>
        <v/>
      </c>
      <c r="J1388" s="122" t="s">
        <v>6081</v>
      </c>
      <c r="K1388" s="110" t="s">
        <v>6082</v>
      </c>
      <c r="L1388" s="110" t="s">
        <v>275</v>
      </c>
      <c r="M1388" s="134" t="str">
        <f t="shared" si="54"/>
        <v/>
      </c>
      <c r="N1388" s="110"/>
      <c r="O1388" s="110"/>
      <c r="P1388" s="239"/>
    </row>
    <row r="1389" spans="1:16" x14ac:dyDescent="0.2">
      <c r="A1389" s="154"/>
      <c r="B1389" s="154"/>
      <c r="C1389" s="154"/>
      <c r="D1389" s="149"/>
      <c r="E1389" s="149"/>
      <c r="F1389" s="150"/>
      <c r="H1389" s="106"/>
      <c r="I1389" s="110" t="str">
        <f t="shared" si="53"/>
        <v/>
      </c>
      <c r="J1389" s="122" t="s">
        <v>6083</v>
      </c>
      <c r="K1389" s="110" t="s">
        <v>6084</v>
      </c>
      <c r="L1389" s="110" t="s">
        <v>275</v>
      </c>
      <c r="M1389" s="134" t="str">
        <f t="shared" si="54"/>
        <v/>
      </c>
      <c r="N1389" s="110"/>
      <c r="O1389" s="110"/>
      <c r="P1389" s="239"/>
    </row>
    <row r="1390" spans="1:16" x14ac:dyDescent="0.2">
      <c r="A1390" s="154"/>
      <c r="B1390" s="154"/>
      <c r="C1390" s="154"/>
      <c r="D1390" s="149"/>
      <c r="E1390" s="149"/>
      <c r="F1390" s="150"/>
      <c r="H1390" s="106"/>
      <c r="I1390" s="110" t="str">
        <f t="shared" si="53"/>
        <v/>
      </c>
      <c r="J1390" s="122" t="s">
        <v>6085</v>
      </c>
      <c r="K1390" s="110" t="s">
        <v>6086</v>
      </c>
      <c r="L1390" s="110" t="s">
        <v>275</v>
      </c>
      <c r="M1390" s="134" t="str">
        <f t="shared" si="54"/>
        <v/>
      </c>
      <c r="N1390" s="110"/>
      <c r="O1390" s="110"/>
      <c r="P1390" s="239"/>
    </row>
    <row r="1391" spans="1:16" x14ac:dyDescent="0.2">
      <c r="A1391" s="154"/>
      <c r="B1391" s="154"/>
      <c r="C1391" s="154"/>
      <c r="D1391" s="149"/>
      <c r="E1391" s="149"/>
      <c r="F1391" s="150"/>
      <c r="H1391" s="106"/>
      <c r="I1391" s="110" t="str">
        <f t="shared" si="53"/>
        <v/>
      </c>
      <c r="J1391" s="122" t="s">
        <v>697</v>
      </c>
      <c r="K1391" s="110" t="s">
        <v>6087</v>
      </c>
      <c r="L1391" s="110" t="s">
        <v>275</v>
      </c>
      <c r="M1391" s="134" t="str">
        <f t="shared" si="54"/>
        <v/>
      </c>
      <c r="N1391" s="110"/>
      <c r="O1391" s="110"/>
      <c r="P1391" s="239" t="s">
        <v>6088</v>
      </c>
    </row>
    <row r="1392" spans="1:16" x14ac:dyDescent="0.2">
      <c r="A1392" s="154"/>
      <c r="B1392" s="154"/>
      <c r="C1392" s="154"/>
      <c r="D1392" s="149"/>
      <c r="E1392" s="149"/>
      <c r="F1392" s="150"/>
      <c r="H1392" s="106"/>
      <c r="I1392" s="110" t="str">
        <f t="shared" si="53"/>
        <v/>
      </c>
      <c r="J1392" s="122" t="s">
        <v>6089</v>
      </c>
      <c r="K1392" s="110" t="s">
        <v>6090</v>
      </c>
      <c r="L1392" s="110" t="s">
        <v>275</v>
      </c>
      <c r="M1392" s="134" t="str">
        <f t="shared" si="54"/>
        <v/>
      </c>
      <c r="N1392" s="110"/>
      <c r="O1392" s="110"/>
      <c r="P1392" s="239"/>
    </row>
    <row r="1393" spans="1:16" x14ac:dyDescent="0.2">
      <c r="A1393" s="154"/>
      <c r="B1393" s="154"/>
      <c r="C1393" s="154"/>
      <c r="D1393" s="149"/>
      <c r="E1393" s="149"/>
      <c r="F1393" s="150"/>
      <c r="H1393" s="106"/>
      <c r="I1393" s="110" t="str">
        <f t="shared" si="53"/>
        <v/>
      </c>
      <c r="J1393" s="122" t="s">
        <v>6091</v>
      </c>
      <c r="K1393" s="110" t="s">
        <v>6092</v>
      </c>
      <c r="L1393" s="110" t="s">
        <v>275</v>
      </c>
      <c r="M1393" s="134" t="str">
        <f t="shared" si="54"/>
        <v/>
      </c>
      <c r="N1393" s="110"/>
      <c r="O1393" s="110"/>
      <c r="P1393" s="239"/>
    </row>
    <row r="1394" spans="1:16" x14ac:dyDescent="0.2">
      <c r="A1394" s="154"/>
      <c r="B1394" s="154"/>
      <c r="C1394" s="154"/>
      <c r="D1394" s="149"/>
      <c r="E1394" s="149"/>
      <c r="F1394" s="150"/>
      <c r="H1394" s="106"/>
      <c r="I1394" s="110" t="str">
        <f t="shared" si="53"/>
        <v/>
      </c>
      <c r="J1394" s="122" t="s">
        <v>6093</v>
      </c>
      <c r="K1394" s="110" t="s">
        <v>6094</v>
      </c>
      <c r="L1394" s="110" t="s">
        <v>275</v>
      </c>
      <c r="M1394" s="134" t="str">
        <f t="shared" si="54"/>
        <v/>
      </c>
      <c r="N1394" s="110"/>
      <c r="O1394" s="110"/>
      <c r="P1394" s="239" t="s">
        <v>6095</v>
      </c>
    </row>
    <row r="1395" spans="1:16" x14ac:dyDescent="0.2">
      <c r="A1395" s="154"/>
      <c r="B1395" s="154"/>
      <c r="C1395" s="154"/>
      <c r="D1395" s="149"/>
      <c r="E1395" s="149"/>
      <c r="F1395" s="150"/>
      <c r="H1395" s="106"/>
      <c r="I1395" s="110" t="str">
        <f t="shared" si="53"/>
        <v/>
      </c>
      <c r="J1395" s="122" t="s">
        <v>6096</v>
      </c>
      <c r="K1395" s="110" t="s">
        <v>6097</v>
      </c>
      <c r="L1395" s="110" t="s">
        <v>275</v>
      </c>
      <c r="M1395" s="134" t="str">
        <f t="shared" si="54"/>
        <v/>
      </c>
      <c r="N1395" s="110"/>
      <c r="O1395" s="110"/>
      <c r="P1395" s="239"/>
    </row>
    <row r="1396" spans="1:16" x14ac:dyDescent="0.2">
      <c r="A1396" s="154"/>
      <c r="B1396" s="154"/>
      <c r="C1396" s="154"/>
      <c r="D1396" s="149"/>
      <c r="E1396" s="149"/>
      <c r="F1396" s="150"/>
      <c r="H1396" s="106"/>
      <c r="I1396" s="110" t="str">
        <f t="shared" si="53"/>
        <v/>
      </c>
      <c r="J1396" s="122" t="s">
        <v>6098</v>
      </c>
      <c r="K1396" s="110" t="s">
        <v>6099</v>
      </c>
      <c r="L1396" s="110" t="s">
        <v>6100</v>
      </c>
      <c r="M1396" s="134" t="str">
        <f t="shared" si="54"/>
        <v/>
      </c>
      <c r="N1396" s="110"/>
      <c r="O1396" s="110"/>
      <c r="P1396" s="239" t="s">
        <v>6101</v>
      </c>
    </row>
    <row r="1397" spans="1:16" x14ac:dyDescent="0.2">
      <c r="A1397" s="154"/>
      <c r="B1397" s="154"/>
      <c r="C1397" s="154"/>
      <c r="D1397" s="149"/>
      <c r="E1397" s="149"/>
      <c r="F1397" s="150"/>
      <c r="H1397" s="106"/>
      <c r="I1397" s="110" t="str">
        <f t="shared" si="53"/>
        <v>ZSG</v>
      </c>
      <c r="J1397" s="122" t="s">
        <v>6102</v>
      </c>
      <c r="K1397" s="110" t="s">
        <v>6103</v>
      </c>
      <c r="L1397" s="110" t="s">
        <v>275</v>
      </c>
      <c r="M1397" s="134" t="str">
        <f t="shared" si="54"/>
        <v/>
      </c>
      <c r="N1397" s="110"/>
      <c r="O1397" s="110"/>
      <c r="P1397" s="239"/>
    </row>
    <row r="1398" spans="1:16" x14ac:dyDescent="0.2">
      <c r="A1398" s="154"/>
      <c r="B1398" s="154"/>
      <c r="C1398" s="154"/>
      <c r="D1398" s="149"/>
      <c r="E1398" s="149"/>
      <c r="F1398" s="150"/>
      <c r="H1398" s="106"/>
      <c r="I1398" s="110" t="str">
        <f t="shared" si="53"/>
        <v/>
      </c>
      <c r="J1398" s="122" t="s">
        <v>6104</v>
      </c>
      <c r="K1398" s="110" t="s">
        <v>6105</v>
      </c>
      <c r="L1398" s="110" t="s">
        <v>275</v>
      </c>
      <c r="M1398" s="134" t="str">
        <f t="shared" si="54"/>
        <v/>
      </c>
      <c r="N1398" s="110"/>
      <c r="O1398" s="110"/>
      <c r="P1398" s="239"/>
    </row>
    <row r="1399" spans="1:16" x14ac:dyDescent="0.2">
      <c r="A1399" s="154"/>
      <c r="B1399" s="154"/>
      <c r="C1399" s="154"/>
      <c r="D1399" s="149"/>
      <c r="E1399" s="149"/>
      <c r="F1399" s="150"/>
      <c r="H1399" s="106"/>
      <c r="I1399" s="110" t="str">
        <f t="shared" si="53"/>
        <v/>
      </c>
      <c r="J1399" s="122" t="s">
        <v>6106</v>
      </c>
      <c r="K1399" s="110" t="s">
        <v>6107</v>
      </c>
      <c r="L1399" s="110" t="s">
        <v>275</v>
      </c>
      <c r="M1399" s="134" t="str">
        <f t="shared" si="54"/>
        <v/>
      </c>
      <c r="N1399" s="110"/>
      <c r="O1399" s="110"/>
      <c r="P1399" s="239"/>
    </row>
    <row r="1400" spans="1:16" x14ac:dyDescent="0.2">
      <c r="A1400" s="154"/>
      <c r="B1400" s="154"/>
      <c r="C1400" s="154"/>
      <c r="D1400" s="149"/>
      <c r="E1400" s="149"/>
      <c r="F1400" s="150"/>
      <c r="H1400" s="106"/>
      <c r="I1400" s="110" t="str">
        <f t="shared" si="53"/>
        <v/>
      </c>
      <c r="J1400" s="122" t="s">
        <v>6108</v>
      </c>
      <c r="K1400" s="110" t="s">
        <v>6109</v>
      </c>
      <c r="L1400" s="110" t="s">
        <v>275</v>
      </c>
      <c r="M1400" s="134" t="str">
        <f t="shared" si="54"/>
        <v/>
      </c>
      <c r="N1400" s="110"/>
      <c r="O1400" s="110"/>
      <c r="P1400" s="239"/>
    </row>
    <row r="1401" spans="1:16" x14ac:dyDescent="0.2">
      <c r="A1401" s="154"/>
      <c r="B1401" s="154"/>
      <c r="C1401" s="154"/>
      <c r="D1401" s="149"/>
      <c r="E1401" s="149"/>
      <c r="F1401" s="150"/>
      <c r="H1401" s="106"/>
      <c r="I1401" s="110" t="str">
        <f t="shared" si="53"/>
        <v/>
      </c>
      <c r="J1401" s="122" t="s">
        <v>6110</v>
      </c>
      <c r="K1401" s="110" t="s">
        <v>6111</v>
      </c>
      <c r="L1401" s="110" t="s">
        <v>6112</v>
      </c>
      <c r="M1401" s="134" t="str">
        <f t="shared" si="54"/>
        <v/>
      </c>
      <c r="N1401" s="110"/>
      <c r="O1401" s="110"/>
      <c r="P1401" s="239"/>
    </row>
    <row r="1402" spans="1:16" x14ac:dyDescent="0.2">
      <c r="A1402" s="154"/>
      <c r="B1402" s="154"/>
      <c r="C1402" s="154"/>
      <c r="D1402" s="149"/>
      <c r="E1402" s="149"/>
      <c r="F1402" s="150"/>
      <c r="H1402" s="106"/>
      <c r="I1402" s="110" t="str">
        <f t="shared" si="53"/>
        <v/>
      </c>
      <c r="J1402" s="122" t="s">
        <v>6113</v>
      </c>
      <c r="K1402" s="110" t="s">
        <v>6114</v>
      </c>
      <c r="L1402" s="110" t="s">
        <v>275</v>
      </c>
      <c r="M1402" s="134" t="str">
        <f t="shared" si="54"/>
        <v/>
      </c>
      <c r="N1402" s="110"/>
      <c r="O1402" s="110"/>
      <c r="P1402" s="239"/>
    </row>
    <row r="1403" spans="1:16" x14ac:dyDescent="0.2">
      <c r="A1403" s="154"/>
      <c r="B1403" s="154"/>
      <c r="C1403" s="154"/>
      <c r="D1403" s="149"/>
      <c r="E1403" s="149"/>
      <c r="F1403" s="150"/>
      <c r="H1403" s="106"/>
      <c r="I1403" s="110" t="str">
        <f t="shared" si="53"/>
        <v/>
      </c>
      <c r="J1403" s="122" t="s">
        <v>6115</v>
      </c>
      <c r="K1403" s="110" t="s">
        <v>6116</v>
      </c>
      <c r="L1403" s="110" t="s">
        <v>275</v>
      </c>
      <c r="M1403" s="134" t="str">
        <f t="shared" si="54"/>
        <v/>
      </c>
      <c r="N1403" s="110"/>
      <c r="O1403" s="110"/>
      <c r="P1403" s="239"/>
    </row>
    <row r="1404" spans="1:16" x14ac:dyDescent="0.2">
      <c r="A1404" s="154"/>
      <c r="B1404" s="154"/>
      <c r="C1404" s="154"/>
      <c r="D1404" s="149"/>
      <c r="E1404" s="149"/>
      <c r="F1404" s="150"/>
      <c r="H1404" s="106"/>
      <c r="I1404" s="110" t="str">
        <f t="shared" si="53"/>
        <v/>
      </c>
      <c r="J1404" s="122" t="s">
        <v>6117</v>
      </c>
      <c r="K1404" s="110" t="s">
        <v>6118</v>
      </c>
      <c r="L1404" s="110" t="s">
        <v>275</v>
      </c>
      <c r="M1404" s="134" t="str">
        <f t="shared" si="54"/>
        <v/>
      </c>
      <c r="N1404" s="110"/>
      <c r="O1404" s="110"/>
      <c r="P1404" s="239"/>
    </row>
    <row r="1405" spans="1:16" x14ac:dyDescent="0.2">
      <c r="A1405" s="154"/>
      <c r="B1405" s="154"/>
      <c r="C1405" s="154"/>
      <c r="D1405" s="149"/>
      <c r="E1405" s="149"/>
      <c r="F1405" s="150"/>
      <c r="H1405" s="106"/>
      <c r="I1405" s="110" t="str">
        <f t="shared" si="53"/>
        <v/>
      </c>
      <c r="J1405" s="122" t="s">
        <v>6119</v>
      </c>
      <c r="K1405" s="110" t="s">
        <v>6120</v>
      </c>
      <c r="L1405" s="110" t="s">
        <v>275</v>
      </c>
      <c r="M1405" s="134" t="str">
        <f t="shared" si="54"/>
        <v/>
      </c>
      <c r="N1405" s="110"/>
      <c r="O1405" s="110"/>
      <c r="P1405" s="239"/>
    </row>
    <row r="1406" spans="1:16" x14ac:dyDescent="0.2">
      <c r="A1406" s="154"/>
      <c r="B1406" s="154"/>
      <c r="C1406" s="154"/>
      <c r="D1406" s="149"/>
      <c r="E1406" s="149"/>
      <c r="F1406" s="150"/>
      <c r="H1406" s="106"/>
      <c r="I1406" s="110" t="str">
        <f t="shared" si="53"/>
        <v/>
      </c>
      <c r="J1406" s="122" t="s">
        <v>6121</v>
      </c>
      <c r="K1406" s="110" t="s">
        <v>6122</v>
      </c>
      <c r="L1406" s="110" t="s">
        <v>275</v>
      </c>
      <c r="M1406" s="134" t="str">
        <f t="shared" si="54"/>
        <v/>
      </c>
      <c r="N1406" s="110"/>
      <c r="O1406" s="110"/>
      <c r="P1406" s="239"/>
    </row>
    <row r="1407" spans="1:16" x14ac:dyDescent="0.2">
      <c r="A1407" s="154"/>
      <c r="B1407" s="154"/>
      <c r="C1407" s="154"/>
      <c r="D1407" s="149"/>
      <c r="E1407" s="149"/>
      <c r="F1407" s="150"/>
      <c r="H1407" s="106"/>
      <c r="I1407" s="110" t="str">
        <f t="shared" si="53"/>
        <v/>
      </c>
      <c r="J1407" s="122" t="s">
        <v>6123</v>
      </c>
      <c r="K1407" s="110" t="s">
        <v>6124</v>
      </c>
      <c r="L1407" s="110" t="s">
        <v>275</v>
      </c>
      <c r="M1407" s="134" t="str">
        <f t="shared" si="54"/>
        <v/>
      </c>
      <c r="N1407" s="110"/>
      <c r="O1407" s="110"/>
      <c r="P1407" s="239"/>
    </row>
    <row r="1408" spans="1:16" x14ac:dyDescent="0.2">
      <c r="A1408" s="154"/>
      <c r="B1408" s="154"/>
      <c r="C1408" s="154"/>
      <c r="D1408" s="149"/>
      <c r="E1408" s="149"/>
      <c r="F1408" s="150"/>
      <c r="H1408" s="106"/>
      <c r="I1408" s="110" t="str">
        <f t="shared" si="53"/>
        <v/>
      </c>
      <c r="J1408" s="122" t="s">
        <v>6125</v>
      </c>
      <c r="K1408" s="110" t="s">
        <v>6126</v>
      </c>
      <c r="L1408" s="110" t="s">
        <v>275</v>
      </c>
      <c r="M1408" s="134" t="str">
        <f t="shared" si="54"/>
        <v/>
      </c>
      <c r="N1408" s="110"/>
      <c r="O1408" s="110"/>
      <c r="P1408" s="239"/>
    </row>
    <row r="1409" spans="1:16" x14ac:dyDescent="0.2">
      <c r="A1409" s="154"/>
      <c r="B1409" s="154"/>
      <c r="C1409" s="154"/>
      <c r="D1409" s="149"/>
      <c r="E1409" s="149"/>
      <c r="F1409" s="150"/>
      <c r="H1409" s="106"/>
      <c r="I1409" s="110" t="str">
        <f t="shared" si="53"/>
        <v/>
      </c>
      <c r="J1409" s="122" t="s">
        <v>6127</v>
      </c>
      <c r="K1409" s="110" t="s">
        <v>6128</v>
      </c>
      <c r="L1409" s="110" t="s">
        <v>275</v>
      </c>
      <c r="M1409" s="134" t="str">
        <f t="shared" si="54"/>
        <v/>
      </c>
      <c r="N1409" s="110"/>
      <c r="O1409" s="110"/>
      <c r="P1409" s="239"/>
    </row>
    <row r="1410" spans="1:16" x14ac:dyDescent="0.2">
      <c r="A1410" s="154"/>
      <c r="B1410" s="154"/>
      <c r="C1410" s="154"/>
      <c r="D1410" s="149"/>
      <c r="E1410" s="149"/>
      <c r="F1410" s="150"/>
      <c r="H1410" s="106"/>
      <c r="I1410" s="110" t="str">
        <f t="shared" si="53"/>
        <v/>
      </c>
      <c r="J1410" s="122" t="s">
        <v>6129</v>
      </c>
      <c r="K1410" s="110" t="s">
        <v>6130</v>
      </c>
      <c r="L1410" s="110" t="s">
        <v>275</v>
      </c>
      <c r="M1410" s="134" t="str">
        <f t="shared" si="54"/>
        <v/>
      </c>
      <c r="N1410" s="110"/>
      <c r="O1410" s="110"/>
      <c r="P1410" s="239"/>
    </row>
    <row r="1411" spans="1:16" x14ac:dyDescent="0.2">
      <c r="A1411" s="154"/>
      <c r="B1411" s="154"/>
      <c r="C1411" s="154"/>
      <c r="D1411" s="149"/>
      <c r="E1411" s="149"/>
      <c r="F1411" s="150"/>
      <c r="H1411" s="106"/>
      <c r="I1411" s="110" t="str">
        <f t="shared" si="53"/>
        <v/>
      </c>
      <c r="J1411" s="122" t="s">
        <v>6131</v>
      </c>
      <c r="K1411" s="110" t="s">
        <v>6132</v>
      </c>
      <c r="L1411" s="110" t="s">
        <v>275</v>
      </c>
      <c r="M1411" s="134" t="str">
        <f t="shared" si="54"/>
        <v/>
      </c>
      <c r="N1411" s="110"/>
      <c r="O1411" s="110"/>
      <c r="P1411" s="239"/>
    </row>
    <row r="1412" spans="1:16" x14ac:dyDescent="0.2">
      <c r="A1412" s="154"/>
      <c r="B1412" s="154"/>
      <c r="C1412" s="154"/>
      <c r="D1412" s="149"/>
      <c r="E1412" s="149"/>
      <c r="F1412" s="150"/>
      <c r="H1412" s="106"/>
      <c r="I1412" s="110" t="str">
        <f t="shared" si="53"/>
        <v/>
      </c>
      <c r="J1412" s="122" t="s">
        <v>6133</v>
      </c>
      <c r="K1412" s="110" t="s">
        <v>6134</v>
      </c>
      <c r="L1412" s="110" t="s">
        <v>275</v>
      </c>
      <c r="M1412" s="134" t="str">
        <f t="shared" si="54"/>
        <v/>
      </c>
      <c r="N1412" s="110"/>
      <c r="O1412" s="110"/>
      <c r="P1412" s="239"/>
    </row>
    <row r="1413" spans="1:16" x14ac:dyDescent="0.2">
      <c r="A1413" s="154"/>
      <c r="B1413" s="154"/>
      <c r="C1413" s="154"/>
      <c r="D1413" s="149"/>
      <c r="E1413" s="149"/>
      <c r="F1413" s="150"/>
      <c r="H1413" s="106"/>
      <c r="I1413" s="110" t="str">
        <f t="shared" si="53"/>
        <v/>
      </c>
      <c r="J1413" s="122" t="s">
        <v>6135</v>
      </c>
      <c r="K1413" s="110" t="s">
        <v>6136</v>
      </c>
      <c r="L1413" s="110" t="s">
        <v>275</v>
      </c>
      <c r="M1413" s="134" t="str">
        <f t="shared" si="54"/>
        <v/>
      </c>
      <c r="N1413" s="110"/>
      <c r="O1413" s="110"/>
      <c r="P1413" s="239" t="s">
        <v>6137</v>
      </c>
    </row>
    <row r="1414" spans="1:16" x14ac:dyDescent="0.2">
      <c r="A1414" s="154"/>
      <c r="B1414" s="154"/>
      <c r="C1414" s="154"/>
      <c r="D1414" s="149"/>
      <c r="E1414" s="149"/>
      <c r="F1414" s="150"/>
      <c r="H1414" s="106"/>
      <c r="I1414" s="110" t="str">
        <f t="shared" si="53"/>
        <v/>
      </c>
      <c r="J1414" s="122" t="s">
        <v>6138</v>
      </c>
      <c r="K1414" s="110" t="s">
        <v>6139</v>
      </c>
      <c r="L1414" s="110" t="s">
        <v>275</v>
      </c>
      <c r="M1414" s="134" t="str">
        <f t="shared" si="54"/>
        <v/>
      </c>
      <c r="N1414" s="110"/>
      <c r="O1414" s="110"/>
      <c r="P1414" s="239"/>
    </row>
    <row r="1415" spans="1:16" x14ac:dyDescent="0.2">
      <c r="A1415" s="154"/>
      <c r="B1415" s="154"/>
      <c r="C1415" s="154"/>
      <c r="D1415" s="149"/>
      <c r="E1415" s="149"/>
      <c r="F1415" s="150"/>
      <c r="H1415" s="106"/>
      <c r="I1415" s="110" t="str">
        <f t="shared" si="53"/>
        <v/>
      </c>
      <c r="J1415" s="122" t="s">
        <v>6140</v>
      </c>
      <c r="K1415" s="110" t="s">
        <v>6141</v>
      </c>
      <c r="L1415" s="110" t="s">
        <v>275</v>
      </c>
      <c r="M1415" s="134" t="str">
        <f t="shared" si="54"/>
        <v/>
      </c>
      <c r="N1415" s="110"/>
      <c r="O1415" s="110"/>
      <c r="P1415" s="239"/>
    </row>
    <row r="1416" spans="1:16" x14ac:dyDescent="0.2">
      <c r="A1416" s="154"/>
      <c r="B1416" s="154"/>
      <c r="C1416" s="154"/>
      <c r="D1416" s="149"/>
      <c r="E1416" s="149"/>
      <c r="F1416" s="150"/>
      <c r="H1416" s="106"/>
      <c r="I1416" s="110" t="str">
        <f t="shared" si="53"/>
        <v/>
      </c>
      <c r="J1416" s="122" t="s">
        <v>6142</v>
      </c>
      <c r="K1416" s="110" t="s">
        <v>6143</v>
      </c>
      <c r="L1416" s="110" t="s">
        <v>275</v>
      </c>
      <c r="M1416" s="134" t="str">
        <f t="shared" si="54"/>
        <v/>
      </c>
      <c r="N1416" s="110"/>
      <c r="O1416" s="110"/>
      <c r="P1416" s="239"/>
    </row>
    <row r="1417" spans="1:16" x14ac:dyDescent="0.2">
      <c r="A1417" s="154"/>
      <c r="B1417" s="154"/>
      <c r="C1417" s="154"/>
      <c r="D1417" s="149"/>
      <c r="E1417" s="149"/>
      <c r="F1417" s="150"/>
      <c r="H1417" s="106"/>
      <c r="I1417" s="110" t="str">
        <f t="shared" ref="I1417:I1480" si="55">IFERROR((INDEX(A:E,MATCH($J1417,E:E,0),2)),"")</f>
        <v/>
      </c>
      <c r="J1417" s="122" t="s">
        <v>6144</v>
      </c>
      <c r="K1417" s="110" t="s">
        <v>6145</v>
      </c>
      <c r="L1417" s="110" t="s">
        <v>275</v>
      </c>
      <c r="M1417" s="134" t="str">
        <f t="shared" si="54"/>
        <v/>
      </c>
      <c r="N1417" s="110"/>
      <c r="O1417" s="110"/>
      <c r="P1417" s="239"/>
    </row>
    <row r="1418" spans="1:16" x14ac:dyDescent="0.2">
      <c r="A1418" s="154"/>
      <c r="B1418" s="154"/>
      <c r="C1418" s="154"/>
      <c r="D1418" s="149"/>
      <c r="E1418" s="149"/>
      <c r="F1418" s="150"/>
      <c r="H1418" s="106"/>
      <c r="I1418" s="110" t="str">
        <f t="shared" si="55"/>
        <v/>
      </c>
      <c r="J1418" s="122" t="s">
        <v>6146</v>
      </c>
      <c r="K1418" s="110" t="s">
        <v>6147</v>
      </c>
      <c r="L1418" s="110" t="s">
        <v>275</v>
      </c>
      <c r="M1418" s="134" t="str">
        <f t="shared" ref="M1418:M1481" si="56">IF(N1418="","",HYPERLINK(O1418,N1418))</f>
        <v/>
      </c>
      <c r="N1418" s="110"/>
      <c r="O1418" s="110"/>
      <c r="P1418" s="239"/>
    </row>
    <row r="1419" spans="1:16" x14ac:dyDescent="0.2">
      <c r="A1419" s="154"/>
      <c r="B1419" s="154"/>
      <c r="C1419" s="154"/>
      <c r="D1419" s="149"/>
      <c r="E1419" s="149"/>
      <c r="F1419" s="150"/>
      <c r="H1419" s="106"/>
      <c r="I1419" s="110" t="str">
        <f t="shared" si="55"/>
        <v/>
      </c>
      <c r="J1419" s="122" t="s">
        <v>6148</v>
      </c>
      <c r="K1419" s="110" t="s">
        <v>6149</v>
      </c>
      <c r="L1419" s="110" t="s">
        <v>275</v>
      </c>
      <c r="M1419" s="134" t="str">
        <f t="shared" si="56"/>
        <v/>
      </c>
      <c r="N1419" s="110"/>
      <c r="O1419" s="110"/>
      <c r="P1419" s="239"/>
    </row>
    <row r="1420" spans="1:16" x14ac:dyDescent="0.2">
      <c r="A1420" s="154"/>
      <c r="B1420" s="154"/>
      <c r="C1420" s="154"/>
      <c r="D1420" s="149"/>
      <c r="E1420" s="149"/>
      <c r="F1420" s="150"/>
      <c r="H1420" s="106"/>
      <c r="I1420" s="110" t="str">
        <f t="shared" si="55"/>
        <v/>
      </c>
      <c r="J1420" s="122" t="s">
        <v>6150</v>
      </c>
      <c r="K1420" s="110" t="s">
        <v>6151</v>
      </c>
      <c r="L1420" s="110" t="s">
        <v>275</v>
      </c>
      <c r="M1420" s="134" t="str">
        <f t="shared" si="56"/>
        <v/>
      </c>
      <c r="N1420" s="110"/>
      <c r="O1420" s="110"/>
      <c r="P1420" s="239"/>
    </row>
    <row r="1421" spans="1:16" x14ac:dyDescent="0.2">
      <c r="A1421" s="154"/>
      <c r="B1421" s="154"/>
      <c r="C1421" s="154"/>
      <c r="D1421" s="149"/>
      <c r="E1421" s="149"/>
      <c r="F1421" s="150"/>
      <c r="H1421" s="106"/>
      <c r="I1421" s="110" t="str">
        <f t="shared" si="55"/>
        <v/>
      </c>
      <c r="J1421" s="122" t="s">
        <v>6152</v>
      </c>
      <c r="K1421" s="110" t="s">
        <v>6153</v>
      </c>
      <c r="L1421" s="110" t="s">
        <v>275</v>
      </c>
      <c r="M1421" s="134" t="str">
        <f t="shared" si="56"/>
        <v/>
      </c>
      <c r="N1421" s="110"/>
      <c r="O1421" s="110"/>
      <c r="P1421" s="239"/>
    </row>
    <row r="1422" spans="1:16" x14ac:dyDescent="0.2">
      <c r="A1422" s="154"/>
      <c r="B1422" s="154"/>
      <c r="C1422" s="154"/>
      <c r="D1422" s="149"/>
      <c r="E1422" s="149"/>
      <c r="F1422" s="150"/>
      <c r="H1422" s="106"/>
      <c r="I1422" s="110" t="str">
        <f t="shared" si="55"/>
        <v/>
      </c>
      <c r="J1422" s="122" t="s">
        <v>6154</v>
      </c>
      <c r="K1422" s="110" t="s">
        <v>6155</v>
      </c>
      <c r="L1422" s="110" t="s">
        <v>275</v>
      </c>
      <c r="M1422" s="134" t="str">
        <f t="shared" si="56"/>
        <v/>
      </c>
      <c r="N1422" s="110"/>
      <c r="O1422" s="110"/>
      <c r="P1422" s="239"/>
    </row>
    <row r="1423" spans="1:16" x14ac:dyDescent="0.2">
      <c r="A1423" s="154"/>
      <c r="B1423" s="154"/>
      <c r="C1423" s="154"/>
      <c r="D1423" s="149"/>
      <c r="E1423" s="149"/>
      <c r="F1423" s="150"/>
      <c r="H1423" s="106"/>
      <c r="I1423" s="110" t="str">
        <f t="shared" si="55"/>
        <v/>
      </c>
      <c r="J1423" s="122" t="s">
        <v>6156</v>
      </c>
      <c r="K1423" s="110" t="s">
        <v>6157</v>
      </c>
      <c r="L1423" s="110" t="s">
        <v>275</v>
      </c>
      <c r="M1423" s="134" t="str">
        <f t="shared" si="56"/>
        <v/>
      </c>
      <c r="N1423" s="110"/>
      <c r="O1423" s="110"/>
      <c r="P1423" s="239"/>
    </row>
    <row r="1424" spans="1:16" x14ac:dyDescent="0.2">
      <c r="A1424" s="154"/>
      <c r="B1424" s="154"/>
      <c r="C1424" s="154"/>
      <c r="D1424" s="149"/>
      <c r="E1424" s="149"/>
      <c r="F1424" s="150"/>
      <c r="H1424" s="106"/>
      <c r="I1424" s="110" t="str">
        <f t="shared" si="55"/>
        <v/>
      </c>
      <c r="J1424" s="122" t="s">
        <v>6158</v>
      </c>
      <c r="K1424" s="110" t="s">
        <v>6159</v>
      </c>
      <c r="L1424" s="110" t="s">
        <v>275</v>
      </c>
      <c r="M1424" s="134" t="str">
        <f t="shared" si="56"/>
        <v/>
      </c>
      <c r="N1424" s="110"/>
      <c r="O1424" s="110"/>
      <c r="P1424" s="239"/>
    </row>
    <row r="1425" spans="1:16" x14ac:dyDescent="0.2">
      <c r="A1425" s="154"/>
      <c r="B1425" s="154"/>
      <c r="C1425" s="154"/>
      <c r="D1425" s="149"/>
      <c r="E1425" s="149"/>
      <c r="F1425" s="150"/>
      <c r="H1425" s="106"/>
      <c r="I1425" s="110" t="str">
        <f t="shared" si="55"/>
        <v/>
      </c>
      <c r="J1425" s="122" t="s">
        <v>6160</v>
      </c>
      <c r="K1425" s="110" t="s">
        <v>6161</v>
      </c>
      <c r="L1425" s="110" t="s">
        <v>275</v>
      </c>
      <c r="M1425" s="134" t="str">
        <f t="shared" si="56"/>
        <v/>
      </c>
      <c r="N1425" s="110"/>
      <c r="O1425" s="110"/>
      <c r="P1425" s="239"/>
    </row>
    <row r="1426" spans="1:16" x14ac:dyDescent="0.2">
      <c r="A1426" s="154"/>
      <c r="B1426" s="154"/>
      <c r="C1426" s="154"/>
      <c r="D1426" s="149"/>
      <c r="E1426" s="149"/>
      <c r="F1426" s="150"/>
      <c r="H1426" s="106"/>
      <c r="I1426" s="110" t="str">
        <f t="shared" si="55"/>
        <v/>
      </c>
      <c r="J1426" s="122" t="s">
        <v>6162</v>
      </c>
      <c r="K1426" s="110" t="s">
        <v>6163</v>
      </c>
      <c r="L1426" s="110" t="s">
        <v>275</v>
      </c>
      <c r="M1426" s="134" t="str">
        <f t="shared" si="56"/>
        <v/>
      </c>
      <c r="N1426" s="110"/>
      <c r="O1426" s="110"/>
      <c r="P1426" s="239"/>
    </row>
    <row r="1427" spans="1:16" x14ac:dyDescent="0.2">
      <c r="A1427" s="154"/>
      <c r="B1427" s="154"/>
      <c r="C1427" s="154"/>
      <c r="D1427" s="149"/>
      <c r="E1427" s="149"/>
      <c r="F1427" s="150"/>
      <c r="H1427" s="106"/>
      <c r="I1427" s="110" t="str">
        <f t="shared" si="55"/>
        <v/>
      </c>
      <c r="J1427" s="122" t="s">
        <v>6164</v>
      </c>
      <c r="K1427" s="110" t="s">
        <v>6165</v>
      </c>
      <c r="L1427" s="110" t="s">
        <v>275</v>
      </c>
      <c r="M1427" s="134" t="str">
        <f t="shared" si="56"/>
        <v/>
      </c>
      <c r="N1427" s="110"/>
      <c r="O1427" s="110"/>
      <c r="P1427" s="239"/>
    </row>
    <row r="1428" spans="1:16" x14ac:dyDescent="0.2">
      <c r="A1428" s="154"/>
      <c r="B1428" s="154"/>
      <c r="C1428" s="154"/>
      <c r="D1428" s="149"/>
      <c r="E1428" s="149"/>
      <c r="F1428" s="150"/>
      <c r="H1428" s="106"/>
      <c r="I1428" s="110" t="str">
        <f t="shared" si="55"/>
        <v/>
      </c>
      <c r="J1428" s="122" t="s">
        <v>6166</v>
      </c>
      <c r="K1428" s="110" t="s">
        <v>6167</v>
      </c>
      <c r="L1428" s="110" t="s">
        <v>275</v>
      </c>
      <c r="M1428" s="134" t="str">
        <f t="shared" si="56"/>
        <v/>
      </c>
      <c r="N1428" s="110"/>
      <c r="O1428" s="110"/>
      <c r="P1428" s="239"/>
    </row>
    <row r="1429" spans="1:16" x14ac:dyDescent="0.2">
      <c r="A1429" s="154"/>
      <c r="B1429" s="154"/>
      <c r="C1429" s="154"/>
      <c r="D1429" s="149"/>
      <c r="E1429" s="149"/>
      <c r="F1429" s="150"/>
      <c r="H1429" s="106"/>
      <c r="I1429" s="110" t="str">
        <f t="shared" si="55"/>
        <v/>
      </c>
      <c r="J1429" s="122" t="s">
        <v>6168</v>
      </c>
      <c r="K1429" s="110" t="s">
        <v>6169</v>
      </c>
      <c r="L1429" s="110" t="s">
        <v>275</v>
      </c>
      <c r="M1429" s="134" t="str">
        <f t="shared" si="56"/>
        <v/>
      </c>
      <c r="N1429" s="110"/>
      <c r="O1429" s="110"/>
      <c r="P1429" s="239"/>
    </row>
    <row r="1430" spans="1:16" x14ac:dyDescent="0.2">
      <c r="A1430" s="154"/>
      <c r="B1430" s="154"/>
      <c r="C1430" s="154"/>
      <c r="D1430" s="149"/>
      <c r="E1430" s="149"/>
      <c r="F1430" s="150"/>
      <c r="H1430" s="106"/>
      <c r="I1430" s="110" t="str">
        <f t="shared" si="55"/>
        <v/>
      </c>
      <c r="J1430" s="122" t="s">
        <v>6170</v>
      </c>
      <c r="K1430" s="110" t="s">
        <v>6171</v>
      </c>
      <c r="L1430" s="110" t="s">
        <v>275</v>
      </c>
      <c r="M1430" s="134" t="str">
        <f t="shared" si="56"/>
        <v/>
      </c>
      <c r="N1430" s="110"/>
      <c r="O1430" s="110"/>
      <c r="P1430" s="239"/>
    </row>
    <row r="1431" spans="1:16" x14ac:dyDescent="0.2">
      <c r="A1431" s="154"/>
      <c r="B1431" s="154"/>
      <c r="C1431" s="154"/>
      <c r="D1431" s="149"/>
      <c r="E1431" s="149"/>
      <c r="F1431" s="150"/>
      <c r="H1431" s="106"/>
      <c r="I1431" s="110" t="str">
        <f t="shared" si="55"/>
        <v/>
      </c>
      <c r="J1431" s="122" t="s">
        <v>6172</v>
      </c>
      <c r="K1431" s="110" t="s">
        <v>6173</v>
      </c>
      <c r="L1431" s="110" t="s">
        <v>275</v>
      </c>
      <c r="M1431" s="134" t="str">
        <f t="shared" si="56"/>
        <v/>
      </c>
      <c r="N1431" s="110"/>
      <c r="O1431" s="110"/>
      <c r="P1431" s="239"/>
    </row>
    <row r="1432" spans="1:16" x14ac:dyDescent="0.2">
      <c r="A1432" s="154"/>
      <c r="B1432" s="154"/>
      <c r="C1432" s="154"/>
      <c r="D1432" s="149"/>
      <c r="E1432" s="149"/>
      <c r="F1432" s="150"/>
      <c r="H1432" s="106"/>
      <c r="I1432" s="110" t="str">
        <f t="shared" si="55"/>
        <v/>
      </c>
      <c r="J1432" s="122" t="s">
        <v>6174</v>
      </c>
      <c r="K1432" s="110" t="s">
        <v>6175</v>
      </c>
      <c r="L1432" s="110" t="s">
        <v>275</v>
      </c>
      <c r="M1432" s="134" t="str">
        <f t="shared" si="56"/>
        <v/>
      </c>
      <c r="N1432" s="110"/>
      <c r="O1432" s="110"/>
      <c r="P1432" s="239"/>
    </row>
    <row r="1433" spans="1:16" x14ac:dyDescent="0.2">
      <c r="A1433" s="154"/>
      <c r="B1433" s="154"/>
      <c r="C1433" s="154"/>
      <c r="D1433" s="149"/>
      <c r="E1433" s="149"/>
      <c r="F1433" s="150"/>
      <c r="H1433" s="106"/>
      <c r="I1433" s="110" t="str">
        <f t="shared" si="55"/>
        <v/>
      </c>
      <c r="J1433" s="122" t="s">
        <v>6176</v>
      </c>
      <c r="K1433" s="110" t="s">
        <v>6177</v>
      </c>
      <c r="L1433" s="110" t="s">
        <v>275</v>
      </c>
      <c r="M1433" s="134" t="str">
        <f t="shared" si="56"/>
        <v/>
      </c>
      <c r="N1433" s="110"/>
      <c r="O1433" s="110"/>
      <c r="P1433" s="239"/>
    </row>
    <row r="1434" spans="1:16" x14ac:dyDescent="0.2">
      <c r="A1434" s="154"/>
      <c r="B1434" s="154"/>
      <c r="C1434" s="154"/>
      <c r="D1434" s="149"/>
      <c r="E1434" s="149"/>
      <c r="F1434" s="150"/>
      <c r="H1434" s="106"/>
      <c r="I1434" s="110" t="str">
        <f t="shared" si="55"/>
        <v/>
      </c>
      <c r="J1434" s="122" t="s">
        <v>6178</v>
      </c>
      <c r="K1434" s="110" t="s">
        <v>6179</v>
      </c>
      <c r="L1434" s="110" t="s">
        <v>275</v>
      </c>
      <c r="M1434" s="134" t="str">
        <f t="shared" si="56"/>
        <v/>
      </c>
      <c r="N1434" s="110"/>
      <c r="O1434" s="110"/>
      <c r="P1434" s="239"/>
    </row>
    <row r="1435" spans="1:16" x14ac:dyDescent="0.2">
      <c r="A1435" s="154"/>
      <c r="B1435" s="154"/>
      <c r="C1435" s="154"/>
      <c r="D1435" s="149"/>
      <c r="E1435" s="149"/>
      <c r="F1435" s="150"/>
      <c r="H1435" s="106"/>
      <c r="I1435" s="110" t="str">
        <f t="shared" si="55"/>
        <v/>
      </c>
      <c r="J1435" s="122" t="s">
        <v>6180</v>
      </c>
      <c r="K1435" s="110" t="s">
        <v>6181</v>
      </c>
      <c r="L1435" s="110" t="s">
        <v>275</v>
      </c>
      <c r="M1435" s="134" t="str">
        <f t="shared" si="56"/>
        <v/>
      </c>
      <c r="N1435" s="110"/>
      <c r="O1435" s="110"/>
      <c r="P1435" s="239"/>
    </row>
    <row r="1436" spans="1:16" x14ac:dyDescent="0.2">
      <c r="A1436" s="154"/>
      <c r="B1436" s="154"/>
      <c r="C1436" s="154"/>
      <c r="D1436" s="149"/>
      <c r="E1436" s="149"/>
      <c r="F1436" s="150"/>
      <c r="H1436" s="106"/>
      <c r="I1436" s="110" t="str">
        <f t="shared" si="55"/>
        <v/>
      </c>
      <c r="J1436" s="122" t="s">
        <v>6182</v>
      </c>
      <c r="K1436" s="110" t="s">
        <v>6183</v>
      </c>
      <c r="L1436" s="110" t="s">
        <v>275</v>
      </c>
      <c r="M1436" s="134" t="str">
        <f t="shared" si="56"/>
        <v/>
      </c>
      <c r="N1436" s="110"/>
      <c r="O1436" s="110"/>
      <c r="P1436" s="239"/>
    </row>
    <row r="1437" spans="1:16" x14ac:dyDescent="0.2">
      <c r="A1437" s="154"/>
      <c r="B1437" s="154"/>
      <c r="C1437" s="154"/>
      <c r="D1437" s="149"/>
      <c r="E1437" s="149"/>
      <c r="F1437" s="150"/>
      <c r="H1437" s="106"/>
      <c r="I1437" s="110" t="str">
        <f t="shared" si="55"/>
        <v/>
      </c>
      <c r="J1437" s="122" t="s">
        <v>6184</v>
      </c>
      <c r="K1437" s="110" t="s">
        <v>6185</v>
      </c>
      <c r="L1437" s="110" t="s">
        <v>275</v>
      </c>
      <c r="M1437" s="134" t="str">
        <f t="shared" si="56"/>
        <v/>
      </c>
      <c r="N1437" s="110"/>
      <c r="O1437" s="110"/>
      <c r="P1437" s="239"/>
    </row>
    <row r="1438" spans="1:16" x14ac:dyDescent="0.2">
      <c r="A1438" s="154"/>
      <c r="B1438" s="154"/>
      <c r="C1438" s="154"/>
      <c r="D1438" s="149"/>
      <c r="E1438" s="149"/>
      <c r="F1438" s="150"/>
      <c r="H1438" s="106"/>
      <c r="I1438" s="110" t="str">
        <f t="shared" si="55"/>
        <v/>
      </c>
      <c r="J1438" s="122" t="s">
        <v>6186</v>
      </c>
      <c r="K1438" s="110" t="s">
        <v>6187</v>
      </c>
      <c r="L1438" s="110" t="s">
        <v>275</v>
      </c>
      <c r="M1438" s="134" t="str">
        <f t="shared" si="56"/>
        <v/>
      </c>
      <c r="N1438" s="110"/>
      <c r="O1438" s="110"/>
      <c r="P1438" s="239"/>
    </row>
    <row r="1439" spans="1:16" x14ac:dyDescent="0.2">
      <c r="A1439" s="154"/>
      <c r="B1439" s="154"/>
      <c r="C1439" s="154"/>
      <c r="D1439" s="149"/>
      <c r="E1439" s="149"/>
      <c r="F1439" s="150"/>
      <c r="H1439" s="106"/>
      <c r="I1439" s="110" t="str">
        <f t="shared" si="55"/>
        <v/>
      </c>
      <c r="J1439" s="122" t="s">
        <v>6188</v>
      </c>
      <c r="K1439" s="110" t="s">
        <v>6189</v>
      </c>
      <c r="L1439" s="110" t="s">
        <v>275</v>
      </c>
      <c r="M1439" s="134" t="str">
        <f t="shared" si="56"/>
        <v/>
      </c>
      <c r="N1439" s="110"/>
      <c r="O1439" s="110"/>
      <c r="P1439" s="239"/>
    </row>
    <row r="1440" spans="1:16" x14ac:dyDescent="0.2">
      <c r="A1440" s="154"/>
      <c r="B1440" s="154"/>
      <c r="C1440" s="154"/>
      <c r="D1440" s="149"/>
      <c r="E1440" s="149"/>
      <c r="F1440" s="150"/>
      <c r="H1440" s="106"/>
      <c r="I1440" s="110" t="str">
        <f t="shared" si="55"/>
        <v/>
      </c>
      <c r="J1440" s="122" t="s">
        <v>6190</v>
      </c>
      <c r="K1440" s="110" t="s">
        <v>6191</v>
      </c>
      <c r="L1440" s="110" t="s">
        <v>275</v>
      </c>
      <c r="M1440" s="134" t="str">
        <f t="shared" si="56"/>
        <v/>
      </c>
      <c r="N1440" s="110"/>
      <c r="O1440" s="110"/>
      <c r="P1440" s="239"/>
    </row>
    <row r="1441" spans="1:16" x14ac:dyDescent="0.2">
      <c r="A1441" s="154"/>
      <c r="B1441" s="154"/>
      <c r="C1441" s="154"/>
      <c r="D1441" s="149"/>
      <c r="E1441" s="149"/>
      <c r="F1441" s="150"/>
      <c r="H1441" s="106"/>
      <c r="I1441" s="110" t="str">
        <f t="shared" si="55"/>
        <v/>
      </c>
      <c r="J1441" s="122" t="s">
        <v>6192</v>
      </c>
      <c r="K1441" s="110" t="s">
        <v>6193</v>
      </c>
      <c r="L1441" s="110" t="s">
        <v>275</v>
      </c>
      <c r="M1441" s="134" t="str">
        <f t="shared" si="56"/>
        <v/>
      </c>
      <c r="N1441" s="110"/>
      <c r="O1441" s="110"/>
      <c r="P1441" s="239"/>
    </row>
    <row r="1442" spans="1:16" x14ac:dyDescent="0.2">
      <c r="A1442" s="154"/>
      <c r="B1442" s="154"/>
      <c r="C1442" s="154"/>
      <c r="D1442" s="149"/>
      <c r="E1442" s="149"/>
      <c r="F1442" s="150"/>
      <c r="H1442" s="106"/>
      <c r="I1442" s="110" t="str">
        <f t="shared" si="55"/>
        <v/>
      </c>
      <c r="J1442" s="122" t="s">
        <v>6194</v>
      </c>
      <c r="K1442" s="110" t="s">
        <v>6195</v>
      </c>
      <c r="L1442" s="110" t="s">
        <v>275</v>
      </c>
      <c r="M1442" s="134" t="str">
        <f t="shared" si="56"/>
        <v/>
      </c>
      <c r="N1442" s="110"/>
      <c r="O1442" s="110"/>
      <c r="P1442" s="239"/>
    </row>
    <row r="1443" spans="1:16" x14ac:dyDescent="0.2">
      <c r="A1443" s="154"/>
      <c r="B1443" s="154"/>
      <c r="C1443" s="154"/>
      <c r="D1443" s="149"/>
      <c r="E1443" s="149"/>
      <c r="F1443" s="150"/>
      <c r="H1443" s="106"/>
      <c r="I1443" s="110" t="str">
        <f t="shared" si="55"/>
        <v/>
      </c>
      <c r="J1443" s="122" t="s">
        <v>6196</v>
      </c>
      <c r="K1443" s="110" t="s">
        <v>6197</v>
      </c>
      <c r="L1443" s="110" t="s">
        <v>275</v>
      </c>
      <c r="M1443" s="134" t="str">
        <f t="shared" si="56"/>
        <v/>
      </c>
      <c r="N1443" s="110"/>
      <c r="O1443" s="110"/>
      <c r="P1443" s="239"/>
    </row>
    <row r="1444" spans="1:16" x14ac:dyDescent="0.2">
      <c r="A1444" s="154"/>
      <c r="B1444" s="154"/>
      <c r="C1444" s="154"/>
      <c r="D1444" s="149"/>
      <c r="E1444" s="149"/>
      <c r="F1444" s="150"/>
      <c r="H1444" s="106"/>
      <c r="I1444" s="110" t="str">
        <f t="shared" si="55"/>
        <v/>
      </c>
      <c r="J1444" s="122" t="s">
        <v>6198</v>
      </c>
      <c r="K1444" s="110" t="s">
        <v>6199</v>
      </c>
      <c r="L1444" s="110" t="s">
        <v>275</v>
      </c>
      <c r="M1444" s="134" t="str">
        <f t="shared" si="56"/>
        <v/>
      </c>
      <c r="N1444" s="110"/>
      <c r="O1444" s="110"/>
      <c r="P1444" s="239"/>
    </row>
    <row r="1445" spans="1:16" x14ac:dyDescent="0.2">
      <c r="A1445" s="154"/>
      <c r="B1445" s="154"/>
      <c r="C1445" s="154"/>
      <c r="D1445" s="149"/>
      <c r="E1445" s="149"/>
      <c r="F1445" s="150"/>
      <c r="H1445" s="106"/>
      <c r="I1445" s="110" t="str">
        <f t="shared" si="55"/>
        <v/>
      </c>
      <c r="J1445" s="122" t="s">
        <v>6200</v>
      </c>
      <c r="K1445" s="110" t="s">
        <v>6201</v>
      </c>
      <c r="L1445" s="110" t="s">
        <v>275</v>
      </c>
      <c r="M1445" s="134" t="str">
        <f t="shared" si="56"/>
        <v/>
      </c>
      <c r="N1445" s="110"/>
      <c r="O1445" s="110"/>
      <c r="P1445" s="239"/>
    </row>
    <row r="1446" spans="1:16" x14ac:dyDescent="0.2">
      <c r="A1446" s="154"/>
      <c r="B1446" s="154"/>
      <c r="C1446" s="154"/>
      <c r="D1446" s="149"/>
      <c r="E1446" s="149"/>
      <c r="F1446" s="150"/>
      <c r="H1446" s="106"/>
      <c r="I1446" s="110" t="str">
        <f t="shared" si="55"/>
        <v/>
      </c>
      <c r="J1446" s="122" t="s">
        <v>6202</v>
      </c>
      <c r="K1446" s="110" t="s">
        <v>6203</v>
      </c>
      <c r="L1446" s="110" t="s">
        <v>275</v>
      </c>
      <c r="M1446" s="134" t="str">
        <f t="shared" si="56"/>
        <v/>
      </c>
      <c r="N1446" s="110"/>
      <c r="O1446" s="110"/>
      <c r="P1446" s="239"/>
    </row>
    <row r="1447" spans="1:16" x14ac:dyDescent="0.2">
      <c r="A1447" s="154"/>
      <c r="B1447" s="154"/>
      <c r="C1447" s="154"/>
      <c r="D1447" s="149"/>
      <c r="E1447" s="149"/>
      <c r="F1447" s="150"/>
      <c r="H1447" s="106"/>
      <c r="I1447" s="110" t="str">
        <f t="shared" si="55"/>
        <v/>
      </c>
      <c r="J1447" s="122" t="s">
        <v>6204</v>
      </c>
      <c r="K1447" s="110" t="s">
        <v>6205</v>
      </c>
      <c r="L1447" s="110" t="s">
        <v>275</v>
      </c>
      <c r="M1447" s="134" t="str">
        <f t="shared" si="56"/>
        <v/>
      </c>
      <c r="N1447" s="110"/>
      <c r="O1447" s="110"/>
      <c r="P1447" s="239"/>
    </row>
    <row r="1448" spans="1:16" x14ac:dyDescent="0.2">
      <c r="A1448" s="154"/>
      <c r="B1448" s="154"/>
      <c r="C1448" s="154"/>
      <c r="D1448" s="149"/>
      <c r="E1448" s="149"/>
      <c r="F1448" s="150"/>
      <c r="H1448" s="106"/>
      <c r="I1448" s="110" t="str">
        <f t="shared" si="55"/>
        <v/>
      </c>
      <c r="J1448" s="122" t="s">
        <v>6206</v>
      </c>
      <c r="K1448" s="110" t="s">
        <v>6207</v>
      </c>
      <c r="L1448" s="110" t="s">
        <v>275</v>
      </c>
      <c r="M1448" s="134" t="str">
        <f t="shared" si="56"/>
        <v/>
      </c>
      <c r="N1448" s="110"/>
      <c r="O1448" s="110"/>
      <c r="P1448" s="239"/>
    </row>
    <row r="1449" spans="1:16" x14ac:dyDescent="0.2">
      <c r="A1449" s="154"/>
      <c r="B1449" s="154"/>
      <c r="C1449" s="154"/>
      <c r="D1449" s="149"/>
      <c r="E1449" s="149"/>
      <c r="F1449" s="150"/>
      <c r="H1449" s="106"/>
      <c r="I1449" s="110" t="str">
        <f t="shared" si="55"/>
        <v/>
      </c>
      <c r="J1449" s="122" t="s">
        <v>6208</v>
      </c>
      <c r="K1449" s="110" t="s">
        <v>6209</v>
      </c>
      <c r="L1449" s="110" t="s">
        <v>275</v>
      </c>
      <c r="M1449" s="134" t="str">
        <f t="shared" si="56"/>
        <v/>
      </c>
      <c r="N1449" s="110"/>
      <c r="O1449" s="110"/>
      <c r="P1449" s="239"/>
    </row>
    <row r="1450" spans="1:16" x14ac:dyDescent="0.2">
      <c r="A1450" s="154"/>
      <c r="B1450" s="154"/>
      <c r="C1450" s="154"/>
      <c r="D1450" s="149"/>
      <c r="E1450" s="149"/>
      <c r="F1450" s="150"/>
      <c r="H1450" s="106"/>
      <c r="I1450" s="110" t="str">
        <f t="shared" si="55"/>
        <v/>
      </c>
      <c r="J1450" s="122" t="s">
        <v>6210</v>
      </c>
      <c r="K1450" s="110" t="s">
        <v>6211</v>
      </c>
      <c r="L1450" s="110" t="s">
        <v>275</v>
      </c>
      <c r="M1450" s="134" t="str">
        <f t="shared" si="56"/>
        <v/>
      </c>
      <c r="N1450" s="110"/>
      <c r="O1450" s="110"/>
      <c r="P1450" s="239"/>
    </row>
    <row r="1451" spans="1:16" x14ac:dyDescent="0.2">
      <c r="A1451" s="154"/>
      <c r="B1451" s="154"/>
      <c r="C1451" s="154"/>
      <c r="D1451" s="149"/>
      <c r="E1451" s="149"/>
      <c r="F1451" s="150"/>
      <c r="H1451" s="106"/>
      <c r="I1451" s="110" t="str">
        <f t="shared" si="55"/>
        <v/>
      </c>
      <c r="J1451" s="122" t="s">
        <v>6212</v>
      </c>
      <c r="K1451" s="110" t="s">
        <v>6213</v>
      </c>
      <c r="L1451" s="110" t="s">
        <v>275</v>
      </c>
      <c r="M1451" s="134" t="str">
        <f t="shared" si="56"/>
        <v/>
      </c>
      <c r="N1451" s="110"/>
      <c r="O1451" s="110"/>
      <c r="P1451" s="239"/>
    </row>
    <row r="1452" spans="1:16" x14ac:dyDescent="0.2">
      <c r="A1452" s="154"/>
      <c r="B1452" s="154"/>
      <c r="C1452" s="154"/>
      <c r="D1452" s="149"/>
      <c r="E1452" s="149"/>
      <c r="F1452" s="150"/>
      <c r="H1452" s="106"/>
      <c r="I1452" s="110" t="str">
        <f t="shared" si="55"/>
        <v/>
      </c>
      <c r="J1452" s="122" t="s">
        <v>6214</v>
      </c>
      <c r="K1452" s="110" t="s">
        <v>6215</v>
      </c>
      <c r="L1452" s="110" t="s">
        <v>275</v>
      </c>
      <c r="M1452" s="134" t="str">
        <f t="shared" si="56"/>
        <v/>
      </c>
      <c r="N1452" s="110"/>
      <c r="O1452" s="110"/>
      <c r="P1452" s="239"/>
    </row>
    <row r="1453" spans="1:16" x14ac:dyDescent="0.2">
      <c r="A1453" s="154"/>
      <c r="B1453" s="154"/>
      <c r="C1453" s="154"/>
      <c r="D1453" s="149"/>
      <c r="E1453" s="149"/>
      <c r="F1453" s="150"/>
      <c r="H1453" s="106"/>
      <c r="I1453" s="110" t="str">
        <f t="shared" si="55"/>
        <v/>
      </c>
      <c r="J1453" s="122" t="s">
        <v>6216</v>
      </c>
      <c r="K1453" s="110" t="s">
        <v>6217</v>
      </c>
      <c r="L1453" s="110" t="s">
        <v>275</v>
      </c>
      <c r="M1453" s="134" t="str">
        <f t="shared" si="56"/>
        <v/>
      </c>
      <c r="N1453" s="110"/>
      <c r="O1453" s="110"/>
      <c r="P1453" s="239"/>
    </row>
    <row r="1454" spans="1:16" x14ac:dyDescent="0.2">
      <c r="A1454" s="154"/>
      <c r="B1454" s="154"/>
      <c r="C1454" s="154"/>
      <c r="D1454" s="149"/>
      <c r="E1454" s="149"/>
      <c r="F1454" s="150"/>
      <c r="H1454" s="106"/>
      <c r="I1454" s="110" t="str">
        <f t="shared" si="55"/>
        <v/>
      </c>
      <c r="J1454" s="122" t="s">
        <v>6218</v>
      </c>
      <c r="K1454" s="110" t="s">
        <v>6219</v>
      </c>
      <c r="L1454" s="110" t="s">
        <v>275</v>
      </c>
      <c r="M1454" s="134" t="str">
        <f t="shared" si="56"/>
        <v/>
      </c>
      <c r="N1454" s="110"/>
      <c r="O1454" s="110"/>
      <c r="P1454" s="239"/>
    </row>
    <row r="1455" spans="1:16" x14ac:dyDescent="0.2">
      <c r="A1455" s="154"/>
      <c r="B1455" s="154"/>
      <c r="C1455" s="154"/>
      <c r="D1455" s="149"/>
      <c r="E1455" s="149"/>
      <c r="F1455" s="150"/>
      <c r="H1455" s="106"/>
      <c r="I1455" s="110" t="str">
        <f t="shared" si="55"/>
        <v/>
      </c>
      <c r="J1455" s="122" t="s">
        <v>6220</v>
      </c>
      <c r="K1455" s="110" t="s">
        <v>6221</v>
      </c>
      <c r="L1455" s="110" t="s">
        <v>275</v>
      </c>
      <c r="M1455" s="134" t="str">
        <f t="shared" si="56"/>
        <v/>
      </c>
      <c r="N1455" s="110"/>
      <c r="O1455" s="110"/>
      <c r="P1455" s="239"/>
    </row>
    <row r="1456" spans="1:16" x14ac:dyDescent="0.2">
      <c r="A1456" s="154"/>
      <c r="B1456" s="154"/>
      <c r="C1456" s="154"/>
      <c r="D1456" s="149"/>
      <c r="E1456" s="149"/>
      <c r="F1456" s="150"/>
      <c r="H1456" s="106"/>
      <c r="I1456" s="110" t="str">
        <f t="shared" si="55"/>
        <v/>
      </c>
      <c r="J1456" s="122" t="s">
        <v>6222</v>
      </c>
      <c r="K1456" s="110" t="s">
        <v>6223</v>
      </c>
      <c r="L1456" s="110" t="s">
        <v>275</v>
      </c>
      <c r="M1456" s="134" t="str">
        <f t="shared" si="56"/>
        <v/>
      </c>
      <c r="N1456" s="110"/>
      <c r="O1456" s="110"/>
      <c r="P1456" s="239"/>
    </row>
    <row r="1457" spans="1:16" x14ac:dyDescent="0.2">
      <c r="A1457" s="154"/>
      <c r="B1457" s="154"/>
      <c r="C1457" s="154"/>
      <c r="D1457" s="149"/>
      <c r="E1457" s="149"/>
      <c r="F1457" s="150"/>
      <c r="H1457" s="106"/>
      <c r="I1457" s="110" t="str">
        <f t="shared" si="55"/>
        <v/>
      </c>
      <c r="J1457" s="122" t="s">
        <v>6224</v>
      </c>
      <c r="K1457" s="110" t="s">
        <v>6225</v>
      </c>
      <c r="L1457" s="110" t="s">
        <v>275</v>
      </c>
      <c r="M1457" s="134" t="str">
        <f t="shared" si="56"/>
        <v/>
      </c>
      <c r="N1457" s="110"/>
      <c r="O1457" s="110"/>
      <c r="P1457" s="239"/>
    </row>
    <row r="1458" spans="1:16" x14ac:dyDescent="0.2">
      <c r="A1458" s="154"/>
      <c r="B1458" s="154"/>
      <c r="C1458" s="154"/>
      <c r="D1458" s="149"/>
      <c r="E1458" s="149"/>
      <c r="F1458" s="150"/>
      <c r="H1458" s="106"/>
      <c r="I1458" s="110" t="str">
        <f t="shared" si="55"/>
        <v/>
      </c>
      <c r="J1458" s="122" t="s">
        <v>6226</v>
      </c>
      <c r="K1458" s="110" t="s">
        <v>6227</v>
      </c>
      <c r="L1458" s="110" t="s">
        <v>275</v>
      </c>
      <c r="M1458" s="134" t="str">
        <f t="shared" si="56"/>
        <v/>
      </c>
      <c r="N1458" s="110"/>
      <c r="O1458" s="110"/>
      <c r="P1458" s="239"/>
    </row>
    <row r="1459" spans="1:16" x14ac:dyDescent="0.2">
      <c r="A1459" s="154"/>
      <c r="B1459" s="154"/>
      <c r="C1459" s="154"/>
      <c r="D1459" s="149"/>
      <c r="E1459" s="149"/>
      <c r="F1459" s="150"/>
      <c r="H1459" s="106"/>
      <c r="I1459" s="110" t="str">
        <f t="shared" si="55"/>
        <v/>
      </c>
      <c r="J1459" s="122" t="s">
        <v>6228</v>
      </c>
      <c r="K1459" s="110" t="s">
        <v>6229</v>
      </c>
      <c r="L1459" s="110" t="s">
        <v>275</v>
      </c>
      <c r="M1459" s="134" t="str">
        <f t="shared" si="56"/>
        <v/>
      </c>
      <c r="N1459" s="110"/>
      <c r="O1459" s="110"/>
      <c r="P1459" s="239"/>
    </row>
    <row r="1460" spans="1:16" x14ac:dyDescent="0.2">
      <c r="A1460" s="154"/>
      <c r="B1460" s="154"/>
      <c r="C1460" s="154"/>
      <c r="D1460" s="149"/>
      <c r="E1460" s="149"/>
      <c r="F1460" s="150"/>
      <c r="H1460" s="106"/>
      <c r="I1460" s="110" t="str">
        <f t="shared" si="55"/>
        <v/>
      </c>
      <c r="J1460" s="122" t="s">
        <v>6230</v>
      </c>
      <c r="K1460" s="110" t="s">
        <v>6231</v>
      </c>
      <c r="L1460" s="110" t="s">
        <v>275</v>
      </c>
      <c r="M1460" s="134" t="str">
        <f t="shared" si="56"/>
        <v/>
      </c>
      <c r="N1460" s="110"/>
      <c r="O1460" s="110"/>
      <c r="P1460" s="239"/>
    </row>
    <row r="1461" spans="1:16" x14ac:dyDescent="0.2">
      <c r="A1461" s="154"/>
      <c r="B1461" s="154"/>
      <c r="C1461" s="154"/>
      <c r="D1461" s="149"/>
      <c r="E1461" s="149"/>
      <c r="F1461" s="150"/>
      <c r="H1461" s="106"/>
      <c r="I1461" s="110" t="str">
        <f t="shared" si="55"/>
        <v/>
      </c>
      <c r="J1461" s="122" t="s">
        <v>6232</v>
      </c>
      <c r="K1461" s="110" t="s">
        <v>6233</v>
      </c>
      <c r="L1461" s="110" t="s">
        <v>275</v>
      </c>
      <c r="M1461" s="134" t="str">
        <f t="shared" si="56"/>
        <v/>
      </c>
      <c r="N1461" s="110"/>
      <c r="O1461" s="110"/>
      <c r="P1461" s="239"/>
    </row>
    <row r="1462" spans="1:16" x14ac:dyDescent="0.2">
      <c r="A1462" s="154"/>
      <c r="B1462" s="154"/>
      <c r="C1462" s="154"/>
      <c r="D1462" s="149"/>
      <c r="E1462" s="149"/>
      <c r="F1462" s="150"/>
      <c r="H1462" s="106"/>
      <c r="I1462" s="110" t="str">
        <f t="shared" si="55"/>
        <v/>
      </c>
      <c r="J1462" s="122" t="s">
        <v>6234</v>
      </c>
      <c r="K1462" s="110" t="s">
        <v>6235</v>
      </c>
      <c r="L1462" s="110" t="s">
        <v>275</v>
      </c>
      <c r="M1462" s="134" t="str">
        <f t="shared" si="56"/>
        <v/>
      </c>
      <c r="N1462" s="110"/>
      <c r="O1462" s="110"/>
      <c r="P1462" s="239"/>
    </row>
    <row r="1463" spans="1:16" x14ac:dyDescent="0.2">
      <c r="A1463" s="154"/>
      <c r="B1463" s="154"/>
      <c r="C1463" s="154"/>
      <c r="D1463" s="149"/>
      <c r="E1463" s="149"/>
      <c r="F1463" s="150"/>
      <c r="H1463" s="106"/>
      <c r="I1463" s="110" t="str">
        <f t="shared" si="55"/>
        <v/>
      </c>
      <c r="J1463" s="122" t="s">
        <v>6236</v>
      </c>
      <c r="K1463" s="110" t="s">
        <v>6237</v>
      </c>
      <c r="L1463" s="110" t="s">
        <v>275</v>
      </c>
      <c r="M1463" s="134" t="str">
        <f t="shared" si="56"/>
        <v/>
      </c>
      <c r="N1463" s="110"/>
      <c r="O1463" s="110"/>
      <c r="P1463" s="239"/>
    </row>
    <row r="1464" spans="1:16" x14ac:dyDescent="0.2">
      <c r="A1464" s="154"/>
      <c r="B1464" s="154"/>
      <c r="C1464" s="154"/>
      <c r="D1464" s="149"/>
      <c r="E1464" s="149"/>
      <c r="F1464" s="150"/>
      <c r="H1464" s="106"/>
      <c r="I1464" s="110" t="str">
        <f t="shared" si="55"/>
        <v/>
      </c>
      <c r="J1464" s="122" t="s">
        <v>6238</v>
      </c>
      <c r="K1464" s="110" t="s">
        <v>6239</v>
      </c>
      <c r="L1464" s="110" t="s">
        <v>275</v>
      </c>
      <c r="M1464" s="134" t="str">
        <f t="shared" si="56"/>
        <v/>
      </c>
      <c r="N1464" s="110"/>
      <c r="O1464" s="110"/>
      <c r="P1464" s="239"/>
    </row>
    <row r="1465" spans="1:16" x14ac:dyDescent="0.2">
      <c r="A1465" s="154"/>
      <c r="B1465" s="154"/>
      <c r="C1465" s="154"/>
      <c r="D1465" s="149"/>
      <c r="E1465" s="149"/>
      <c r="F1465" s="150"/>
      <c r="H1465" s="106"/>
      <c r="I1465" s="110" t="str">
        <f t="shared" si="55"/>
        <v/>
      </c>
      <c r="J1465" s="122" t="s">
        <v>6240</v>
      </c>
      <c r="K1465" s="110" t="s">
        <v>6241</v>
      </c>
      <c r="L1465" s="110" t="s">
        <v>275</v>
      </c>
      <c r="M1465" s="134" t="str">
        <f t="shared" si="56"/>
        <v/>
      </c>
      <c r="N1465" s="110"/>
      <c r="O1465" s="110"/>
      <c r="P1465" s="239"/>
    </row>
    <row r="1466" spans="1:16" x14ac:dyDescent="0.2">
      <c r="A1466" s="154"/>
      <c r="B1466" s="154"/>
      <c r="C1466" s="154"/>
      <c r="D1466" s="149"/>
      <c r="E1466" s="149"/>
      <c r="F1466" s="150"/>
      <c r="H1466" s="106"/>
      <c r="I1466" s="110" t="str">
        <f t="shared" si="55"/>
        <v/>
      </c>
      <c r="J1466" s="122" t="s">
        <v>6242</v>
      </c>
      <c r="K1466" s="110" t="s">
        <v>6243</v>
      </c>
      <c r="L1466" s="110" t="s">
        <v>275</v>
      </c>
      <c r="M1466" s="134" t="str">
        <f t="shared" si="56"/>
        <v/>
      </c>
      <c r="N1466" s="110"/>
      <c r="O1466" s="110"/>
      <c r="P1466" s="239"/>
    </row>
    <row r="1467" spans="1:16" x14ac:dyDescent="0.2">
      <c r="A1467" s="154"/>
      <c r="B1467" s="154"/>
      <c r="C1467" s="154"/>
      <c r="D1467" s="149"/>
      <c r="E1467" s="149"/>
      <c r="F1467" s="150"/>
      <c r="H1467" s="106"/>
      <c r="I1467" s="110" t="str">
        <f t="shared" si="55"/>
        <v/>
      </c>
      <c r="J1467" s="122" t="s">
        <v>6244</v>
      </c>
      <c r="K1467" s="110" t="s">
        <v>6245</v>
      </c>
      <c r="L1467" s="110" t="s">
        <v>275</v>
      </c>
      <c r="M1467" s="134" t="str">
        <f t="shared" si="56"/>
        <v/>
      </c>
      <c r="N1467" s="110"/>
      <c r="O1467" s="110"/>
      <c r="P1467" s="239"/>
    </row>
    <row r="1468" spans="1:16" x14ac:dyDescent="0.2">
      <c r="A1468" s="154"/>
      <c r="B1468" s="154"/>
      <c r="C1468" s="154"/>
      <c r="D1468" s="149"/>
      <c r="E1468" s="149"/>
      <c r="F1468" s="150"/>
      <c r="H1468" s="106"/>
      <c r="I1468" s="110" t="str">
        <f t="shared" si="55"/>
        <v/>
      </c>
      <c r="J1468" s="122" t="s">
        <v>6246</v>
      </c>
      <c r="K1468" s="110" t="s">
        <v>6247</v>
      </c>
      <c r="L1468" s="110" t="s">
        <v>275</v>
      </c>
      <c r="M1468" s="134" t="str">
        <f t="shared" si="56"/>
        <v/>
      </c>
      <c r="N1468" s="110"/>
      <c r="O1468" s="110"/>
      <c r="P1468" s="239"/>
    </row>
    <row r="1469" spans="1:16" x14ac:dyDescent="0.2">
      <c r="A1469" s="154"/>
      <c r="B1469" s="154"/>
      <c r="C1469" s="154"/>
      <c r="D1469" s="149"/>
      <c r="E1469" s="149"/>
      <c r="F1469" s="150"/>
      <c r="H1469" s="106"/>
      <c r="I1469" s="110" t="str">
        <f t="shared" si="55"/>
        <v/>
      </c>
      <c r="J1469" s="122" t="s">
        <v>6248</v>
      </c>
      <c r="K1469" s="110" t="s">
        <v>6249</v>
      </c>
      <c r="L1469" s="110" t="s">
        <v>275</v>
      </c>
      <c r="M1469" s="134" t="str">
        <f t="shared" si="56"/>
        <v/>
      </c>
      <c r="N1469" s="110"/>
      <c r="O1469" s="110"/>
      <c r="P1469" s="239"/>
    </row>
    <row r="1470" spans="1:16" x14ac:dyDescent="0.2">
      <c r="A1470" s="154"/>
      <c r="B1470" s="154"/>
      <c r="C1470" s="154"/>
      <c r="D1470" s="149"/>
      <c r="E1470" s="149"/>
      <c r="F1470" s="150"/>
      <c r="H1470" s="106"/>
      <c r="I1470" s="110" t="str">
        <f t="shared" si="55"/>
        <v/>
      </c>
      <c r="J1470" s="122" t="s">
        <v>6250</v>
      </c>
      <c r="K1470" s="110" t="s">
        <v>6251</v>
      </c>
      <c r="L1470" s="110" t="s">
        <v>275</v>
      </c>
      <c r="M1470" s="134" t="str">
        <f t="shared" si="56"/>
        <v/>
      </c>
      <c r="N1470" s="110"/>
      <c r="O1470" s="110"/>
      <c r="P1470" s="239"/>
    </row>
    <row r="1471" spans="1:16" x14ac:dyDescent="0.2">
      <c r="A1471" s="154"/>
      <c r="B1471" s="154"/>
      <c r="C1471" s="154"/>
      <c r="D1471" s="149"/>
      <c r="E1471" s="149"/>
      <c r="F1471" s="150"/>
      <c r="H1471" s="106"/>
      <c r="I1471" s="110" t="str">
        <f t="shared" si="55"/>
        <v/>
      </c>
      <c r="J1471" s="122" t="s">
        <v>6252</v>
      </c>
      <c r="K1471" s="110" t="s">
        <v>6253</v>
      </c>
      <c r="L1471" s="110" t="s">
        <v>275</v>
      </c>
      <c r="M1471" s="134" t="str">
        <f t="shared" si="56"/>
        <v/>
      </c>
      <c r="N1471" s="110"/>
      <c r="O1471" s="110"/>
      <c r="P1471" s="239"/>
    </row>
    <row r="1472" spans="1:16" x14ac:dyDescent="0.2">
      <c r="A1472" s="154"/>
      <c r="B1472" s="154"/>
      <c r="C1472" s="154"/>
      <c r="D1472" s="149"/>
      <c r="E1472" s="149"/>
      <c r="F1472" s="150"/>
      <c r="H1472" s="106"/>
      <c r="I1472" s="110" t="str">
        <f t="shared" si="55"/>
        <v/>
      </c>
      <c r="J1472" s="122" t="s">
        <v>6254</v>
      </c>
      <c r="K1472" s="110" t="s">
        <v>6255</v>
      </c>
      <c r="L1472" s="110" t="s">
        <v>275</v>
      </c>
      <c r="M1472" s="134" t="str">
        <f t="shared" si="56"/>
        <v/>
      </c>
      <c r="N1472" s="110"/>
      <c r="O1472" s="110"/>
      <c r="P1472" s="239"/>
    </row>
    <row r="1473" spans="1:16" x14ac:dyDescent="0.2">
      <c r="A1473" s="154"/>
      <c r="B1473" s="154"/>
      <c r="C1473" s="154"/>
      <c r="D1473" s="149"/>
      <c r="E1473" s="149"/>
      <c r="F1473" s="150"/>
      <c r="H1473" s="106"/>
      <c r="I1473" s="110" t="str">
        <f t="shared" si="55"/>
        <v/>
      </c>
      <c r="J1473" s="122" t="s">
        <v>6256</v>
      </c>
      <c r="K1473" s="110" t="s">
        <v>6257</v>
      </c>
      <c r="L1473" s="110" t="s">
        <v>275</v>
      </c>
      <c r="M1473" s="134" t="str">
        <f t="shared" si="56"/>
        <v/>
      </c>
      <c r="N1473" s="110"/>
      <c r="O1473" s="110"/>
      <c r="P1473" s="239"/>
    </row>
    <row r="1474" spans="1:16" x14ac:dyDescent="0.2">
      <c r="A1474" s="154"/>
      <c r="B1474" s="154"/>
      <c r="C1474" s="154"/>
      <c r="D1474" s="149"/>
      <c r="E1474" s="149"/>
      <c r="F1474" s="150"/>
      <c r="H1474" s="106"/>
      <c r="I1474" s="110" t="str">
        <f t="shared" si="55"/>
        <v/>
      </c>
      <c r="J1474" s="122" t="s">
        <v>6258</v>
      </c>
      <c r="K1474" s="110" t="s">
        <v>6259</v>
      </c>
      <c r="L1474" s="110" t="s">
        <v>275</v>
      </c>
      <c r="M1474" s="134" t="str">
        <f t="shared" si="56"/>
        <v/>
      </c>
      <c r="N1474" s="110"/>
      <c r="O1474" s="110"/>
      <c r="P1474" s="239"/>
    </row>
    <row r="1475" spans="1:16" x14ac:dyDescent="0.2">
      <c r="A1475" s="154"/>
      <c r="B1475" s="154"/>
      <c r="C1475" s="154"/>
      <c r="D1475" s="149"/>
      <c r="E1475" s="149"/>
      <c r="F1475" s="150"/>
      <c r="H1475" s="106"/>
      <c r="I1475" s="110" t="str">
        <f t="shared" si="55"/>
        <v/>
      </c>
      <c r="J1475" s="122" t="s">
        <v>6260</v>
      </c>
      <c r="K1475" s="110" t="s">
        <v>6261</v>
      </c>
      <c r="L1475" s="110" t="s">
        <v>275</v>
      </c>
      <c r="M1475" s="134" t="str">
        <f t="shared" si="56"/>
        <v/>
      </c>
      <c r="N1475" s="110"/>
      <c r="O1475" s="110"/>
      <c r="P1475" s="239"/>
    </row>
    <row r="1476" spans="1:16" x14ac:dyDescent="0.2">
      <c r="A1476" s="154"/>
      <c r="B1476" s="154"/>
      <c r="C1476" s="154"/>
      <c r="D1476" s="149"/>
      <c r="E1476" s="149"/>
      <c r="F1476" s="150"/>
      <c r="H1476" s="106"/>
      <c r="I1476" s="110" t="str">
        <f t="shared" si="55"/>
        <v/>
      </c>
      <c r="J1476" s="122" t="s">
        <v>6262</v>
      </c>
      <c r="K1476" s="110" t="s">
        <v>6263</v>
      </c>
      <c r="L1476" s="110" t="s">
        <v>275</v>
      </c>
      <c r="M1476" s="134" t="str">
        <f t="shared" si="56"/>
        <v/>
      </c>
      <c r="N1476" s="110"/>
      <c r="O1476" s="110"/>
      <c r="P1476" s="239"/>
    </row>
    <row r="1477" spans="1:16" x14ac:dyDescent="0.2">
      <c r="A1477" s="154"/>
      <c r="B1477" s="154"/>
      <c r="C1477" s="154"/>
      <c r="D1477" s="149"/>
      <c r="E1477" s="149"/>
      <c r="F1477" s="150"/>
      <c r="H1477" s="106"/>
      <c r="I1477" s="110" t="str">
        <f t="shared" si="55"/>
        <v/>
      </c>
      <c r="J1477" s="122" t="s">
        <v>6264</v>
      </c>
      <c r="K1477" s="110" t="s">
        <v>6265</v>
      </c>
      <c r="L1477" s="110" t="s">
        <v>275</v>
      </c>
      <c r="M1477" s="134" t="str">
        <f t="shared" si="56"/>
        <v/>
      </c>
      <c r="N1477" s="110"/>
      <c r="O1477" s="110"/>
      <c r="P1477" s="239"/>
    </row>
    <row r="1478" spans="1:16" x14ac:dyDescent="0.2">
      <c r="A1478" s="154"/>
      <c r="B1478" s="154"/>
      <c r="C1478" s="154"/>
      <c r="D1478" s="149"/>
      <c r="E1478" s="149"/>
      <c r="F1478" s="150"/>
      <c r="H1478" s="106"/>
      <c r="I1478" s="110" t="str">
        <f t="shared" si="55"/>
        <v/>
      </c>
      <c r="J1478" s="122" t="s">
        <v>6266</v>
      </c>
      <c r="K1478" s="110" t="s">
        <v>6267</v>
      </c>
      <c r="L1478" s="110" t="s">
        <v>275</v>
      </c>
      <c r="M1478" s="134" t="str">
        <f t="shared" si="56"/>
        <v/>
      </c>
      <c r="N1478" s="110"/>
      <c r="O1478" s="110"/>
      <c r="P1478" s="239"/>
    </row>
    <row r="1479" spans="1:16" x14ac:dyDescent="0.2">
      <c r="A1479" s="154"/>
      <c r="B1479" s="154"/>
      <c r="C1479" s="154"/>
      <c r="D1479" s="149"/>
      <c r="E1479" s="149"/>
      <c r="F1479" s="150"/>
      <c r="H1479" s="106"/>
      <c r="I1479" s="110" t="str">
        <f t="shared" si="55"/>
        <v/>
      </c>
      <c r="J1479" s="122" t="s">
        <v>6268</v>
      </c>
      <c r="K1479" s="110" t="s">
        <v>6269</v>
      </c>
      <c r="L1479" s="110" t="s">
        <v>275</v>
      </c>
      <c r="M1479" s="134" t="str">
        <f t="shared" si="56"/>
        <v/>
      </c>
      <c r="N1479" s="110"/>
      <c r="O1479" s="110"/>
      <c r="P1479" s="239"/>
    </row>
    <row r="1480" spans="1:16" x14ac:dyDescent="0.2">
      <c r="A1480" s="154"/>
      <c r="B1480" s="154"/>
      <c r="C1480" s="154"/>
      <c r="D1480" s="149"/>
      <c r="E1480" s="149"/>
      <c r="F1480" s="150"/>
      <c r="H1480" s="106"/>
      <c r="I1480" s="110" t="str">
        <f t="shared" si="55"/>
        <v/>
      </c>
      <c r="J1480" s="122" t="s">
        <v>6270</v>
      </c>
      <c r="K1480" s="110" t="s">
        <v>6271</v>
      </c>
      <c r="L1480" s="110" t="s">
        <v>275</v>
      </c>
      <c r="M1480" s="134" t="str">
        <f t="shared" si="56"/>
        <v/>
      </c>
      <c r="N1480" s="110"/>
      <c r="O1480" s="110"/>
      <c r="P1480" s="239"/>
    </row>
    <row r="1481" spans="1:16" x14ac:dyDescent="0.2">
      <c r="A1481" s="154"/>
      <c r="B1481" s="154"/>
      <c r="C1481" s="154"/>
      <c r="D1481" s="149"/>
      <c r="E1481" s="149"/>
      <c r="F1481" s="150"/>
      <c r="H1481" s="106"/>
      <c r="I1481" s="110" t="str">
        <f t="shared" ref="I1481:I1544" si="57">IFERROR((INDEX(A:E,MATCH($J1481,E:E,0),2)),"")</f>
        <v/>
      </c>
      <c r="J1481" s="122" t="s">
        <v>6272</v>
      </c>
      <c r="K1481" s="110" t="s">
        <v>6273</v>
      </c>
      <c r="L1481" s="110" t="s">
        <v>275</v>
      </c>
      <c r="M1481" s="134" t="str">
        <f t="shared" si="56"/>
        <v/>
      </c>
      <c r="N1481" s="110"/>
      <c r="O1481" s="110"/>
      <c r="P1481" s="239"/>
    </row>
    <row r="1482" spans="1:16" x14ac:dyDescent="0.2">
      <c r="A1482" s="154"/>
      <c r="B1482" s="154"/>
      <c r="C1482" s="154"/>
      <c r="D1482" s="149"/>
      <c r="E1482" s="149"/>
      <c r="F1482" s="150"/>
      <c r="H1482" s="106"/>
      <c r="I1482" s="110" t="str">
        <f t="shared" si="57"/>
        <v/>
      </c>
      <c r="J1482" s="122" t="s">
        <v>6274</v>
      </c>
      <c r="K1482" s="110" t="s">
        <v>6275</v>
      </c>
      <c r="L1482" s="110" t="s">
        <v>275</v>
      </c>
      <c r="M1482" s="134" t="str">
        <f t="shared" ref="M1482:M1545" si="58">IF(N1482="","",HYPERLINK(O1482,N1482))</f>
        <v/>
      </c>
      <c r="N1482" s="110"/>
      <c r="O1482" s="110"/>
      <c r="P1482" s="239"/>
    </row>
    <row r="1483" spans="1:16" x14ac:dyDescent="0.2">
      <c r="A1483" s="154"/>
      <c r="B1483" s="154"/>
      <c r="C1483" s="154"/>
      <c r="D1483" s="149"/>
      <c r="E1483" s="149"/>
      <c r="F1483" s="150"/>
      <c r="H1483" s="106"/>
      <c r="I1483" s="110" t="str">
        <f t="shared" si="57"/>
        <v/>
      </c>
      <c r="J1483" s="122" t="s">
        <v>6276</v>
      </c>
      <c r="K1483" s="110" t="s">
        <v>6277</v>
      </c>
      <c r="L1483" s="110" t="s">
        <v>275</v>
      </c>
      <c r="M1483" s="134" t="str">
        <f t="shared" si="58"/>
        <v/>
      </c>
      <c r="N1483" s="110"/>
      <c r="O1483" s="110"/>
      <c r="P1483" s="239"/>
    </row>
    <row r="1484" spans="1:16" x14ac:dyDescent="0.2">
      <c r="A1484" s="154"/>
      <c r="B1484" s="154"/>
      <c r="C1484" s="154"/>
      <c r="D1484" s="149"/>
      <c r="E1484" s="149"/>
      <c r="F1484" s="150"/>
      <c r="H1484" s="106"/>
      <c r="I1484" s="110" t="str">
        <f t="shared" si="57"/>
        <v/>
      </c>
      <c r="J1484" s="122" t="s">
        <v>6278</v>
      </c>
      <c r="K1484" s="110" t="s">
        <v>6279</v>
      </c>
      <c r="L1484" s="110" t="s">
        <v>275</v>
      </c>
      <c r="M1484" s="134" t="str">
        <f t="shared" si="58"/>
        <v/>
      </c>
      <c r="N1484" s="110"/>
      <c r="O1484" s="110"/>
      <c r="P1484" s="239"/>
    </row>
    <row r="1485" spans="1:16" x14ac:dyDescent="0.2">
      <c r="A1485" s="154"/>
      <c r="B1485" s="154"/>
      <c r="C1485" s="154"/>
      <c r="D1485" s="149"/>
      <c r="E1485" s="149"/>
      <c r="F1485" s="150"/>
      <c r="H1485" s="106"/>
      <c r="I1485" s="110" t="str">
        <f t="shared" si="57"/>
        <v/>
      </c>
      <c r="J1485" s="122" t="s">
        <v>6280</v>
      </c>
      <c r="K1485" s="110" t="s">
        <v>6281</v>
      </c>
      <c r="L1485" s="110" t="s">
        <v>275</v>
      </c>
      <c r="M1485" s="134" t="str">
        <f t="shared" si="58"/>
        <v/>
      </c>
      <c r="N1485" s="110"/>
      <c r="O1485" s="110"/>
      <c r="P1485" s="239"/>
    </row>
    <row r="1486" spans="1:16" x14ac:dyDescent="0.2">
      <c r="A1486" s="154"/>
      <c r="B1486" s="154"/>
      <c r="C1486" s="154"/>
      <c r="D1486" s="149"/>
      <c r="E1486" s="149"/>
      <c r="F1486" s="150"/>
      <c r="H1486" s="106"/>
      <c r="I1486" s="110" t="str">
        <f t="shared" si="57"/>
        <v/>
      </c>
      <c r="J1486" s="122" t="s">
        <v>6282</v>
      </c>
      <c r="K1486" s="110" t="s">
        <v>6283</v>
      </c>
      <c r="L1486" s="110" t="s">
        <v>275</v>
      </c>
      <c r="M1486" s="134" t="str">
        <f t="shared" si="58"/>
        <v/>
      </c>
      <c r="N1486" s="110"/>
      <c r="O1486" s="110"/>
      <c r="P1486" s="239"/>
    </row>
    <row r="1487" spans="1:16" x14ac:dyDescent="0.2">
      <c r="A1487" s="154"/>
      <c r="B1487" s="154"/>
      <c r="C1487" s="154"/>
      <c r="D1487" s="149"/>
      <c r="E1487" s="149"/>
      <c r="F1487" s="150"/>
      <c r="H1487" s="106"/>
      <c r="I1487" s="110" t="str">
        <f t="shared" si="57"/>
        <v/>
      </c>
      <c r="J1487" s="122" t="s">
        <v>6284</v>
      </c>
      <c r="K1487" s="110" t="s">
        <v>6285</v>
      </c>
      <c r="L1487" s="110" t="s">
        <v>275</v>
      </c>
      <c r="M1487" s="134" t="str">
        <f t="shared" si="58"/>
        <v/>
      </c>
      <c r="N1487" s="110"/>
      <c r="O1487" s="110"/>
      <c r="P1487" s="239"/>
    </row>
    <row r="1488" spans="1:16" x14ac:dyDescent="0.2">
      <c r="A1488" s="154"/>
      <c r="B1488" s="154"/>
      <c r="C1488" s="154"/>
      <c r="D1488" s="149"/>
      <c r="E1488" s="149"/>
      <c r="F1488" s="150"/>
      <c r="H1488" s="106"/>
      <c r="I1488" s="110" t="str">
        <f t="shared" si="57"/>
        <v/>
      </c>
      <c r="J1488" s="122" t="s">
        <v>6286</v>
      </c>
      <c r="K1488" s="110" t="s">
        <v>6287</v>
      </c>
      <c r="L1488" s="110" t="s">
        <v>275</v>
      </c>
      <c r="M1488" s="134" t="str">
        <f t="shared" si="58"/>
        <v/>
      </c>
      <c r="N1488" s="110"/>
      <c r="O1488" s="110"/>
      <c r="P1488" s="239"/>
    </row>
    <row r="1489" spans="1:16" x14ac:dyDescent="0.2">
      <c r="A1489" s="154"/>
      <c r="B1489" s="154"/>
      <c r="C1489" s="154"/>
      <c r="D1489" s="149"/>
      <c r="E1489" s="149"/>
      <c r="F1489" s="150"/>
      <c r="H1489" s="106"/>
      <c r="I1489" s="110" t="str">
        <f t="shared" si="57"/>
        <v/>
      </c>
      <c r="J1489" s="122" t="s">
        <v>6288</v>
      </c>
      <c r="K1489" s="110" t="s">
        <v>6289</v>
      </c>
      <c r="L1489" s="110" t="s">
        <v>275</v>
      </c>
      <c r="M1489" s="134" t="str">
        <f t="shared" si="58"/>
        <v/>
      </c>
      <c r="N1489" s="110"/>
      <c r="O1489" s="110"/>
      <c r="P1489" s="239"/>
    </row>
    <row r="1490" spans="1:16" x14ac:dyDescent="0.2">
      <c r="A1490" s="154"/>
      <c r="B1490" s="154"/>
      <c r="C1490" s="154"/>
      <c r="D1490" s="149"/>
      <c r="E1490" s="149"/>
      <c r="F1490" s="150"/>
      <c r="H1490" s="106"/>
      <c r="I1490" s="110" t="str">
        <f t="shared" si="57"/>
        <v/>
      </c>
      <c r="J1490" s="122" t="s">
        <v>6290</v>
      </c>
      <c r="K1490" s="110" t="s">
        <v>6291</v>
      </c>
      <c r="L1490" s="110" t="s">
        <v>275</v>
      </c>
      <c r="M1490" s="134" t="str">
        <f t="shared" si="58"/>
        <v/>
      </c>
      <c r="N1490" s="110"/>
      <c r="O1490" s="110"/>
      <c r="P1490" s="239"/>
    </row>
    <row r="1491" spans="1:16" x14ac:dyDescent="0.2">
      <c r="A1491" s="154"/>
      <c r="B1491" s="154"/>
      <c r="C1491" s="154"/>
      <c r="D1491" s="149"/>
      <c r="E1491" s="149"/>
      <c r="F1491" s="150"/>
      <c r="H1491" s="106"/>
      <c r="I1491" s="110" t="str">
        <f t="shared" si="57"/>
        <v/>
      </c>
      <c r="J1491" s="122" t="s">
        <v>6292</v>
      </c>
      <c r="K1491" s="110" t="s">
        <v>6293</v>
      </c>
      <c r="L1491" s="110" t="s">
        <v>275</v>
      </c>
      <c r="M1491" s="134" t="str">
        <f t="shared" si="58"/>
        <v/>
      </c>
      <c r="N1491" s="110"/>
      <c r="O1491" s="110"/>
      <c r="P1491" s="239" t="s">
        <v>6294</v>
      </c>
    </row>
    <row r="1492" spans="1:16" x14ac:dyDescent="0.2">
      <c r="A1492" s="154"/>
      <c r="B1492" s="154"/>
      <c r="C1492" s="154"/>
      <c r="D1492" s="149"/>
      <c r="E1492" s="149"/>
      <c r="F1492" s="150"/>
      <c r="H1492" s="106"/>
      <c r="I1492" s="110" t="str">
        <f t="shared" si="57"/>
        <v/>
      </c>
      <c r="J1492" s="122" t="s">
        <v>6295</v>
      </c>
      <c r="K1492" s="110" t="s">
        <v>6296</v>
      </c>
      <c r="L1492" s="110" t="s">
        <v>275</v>
      </c>
      <c r="M1492" s="134" t="str">
        <f t="shared" si="58"/>
        <v/>
      </c>
      <c r="N1492" s="110"/>
      <c r="O1492" s="110"/>
      <c r="P1492" s="239"/>
    </row>
    <row r="1493" spans="1:16" x14ac:dyDescent="0.2">
      <c r="A1493" s="154"/>
      <c r="B1493" s="154"/>
      <c r="C1493" s="154"/>
      <c r="D1493" s="149"/>
      <c r="E1493" s="149"/>
      <c r="F1493" s="150"/>
      <c r="H1493" s="106"/>
      <c r="I1493" s="110" t="str">
        <f t="shared" si="57"/>
        <v/>
      </c>
      <c r="J1493" s="122" t="s">
        <v>6297</v>
      </c>
      <c r="K1493" s="110" t="s">
        <v>6298</v>
      </c>
      <c r="L1493" s="110" t="s">
        <v>275</v>
      </c>
      <c r="M1493" s="134" t="str">
        <f t="shared" si="58"/>
        <v/>
      </c>
      <c r="N1493" s="110"/>
      <c r="O1493" s="110"/>
      <c r="P1493" s="239"/>
    </row>
    <row r="1494" spans="1:16" x14ac:dyDescent="0.2">
      <c r="A1494" s="154"/>
      <c r="B1494" s="154"/>
      <c r="C1494" s="154"/>
      <c r="D1494" s="149"/>
      <c r="E1494" s="149"/>
      <c r="F1494" s="150"/>
      <c r="H1494" s="106"/>
      <c r="I1494" s="110" t="str">
        <f t="shared" si="57"/>
        <v/>
      </c>
      <c r="J1494" s="122" t="s">
        <v>6299</v>
      </c>
      <c r="K1494" s="110" t="s">
        <v>6300</v>
      </c>
      <c r="L1494" s="110" t="s">
        <v>275</v>
      </c>
      <c r="M1494" s="134" t="str">
        <f t="shared" si="58"/>
        <v/>
      </c>
      <c r="N1494" s="110"/>
      <c r="O1494" s="110"/>
      <c r="P1494" s="239"/>
    </row>
    <row r="1495" spans="1:16" x14ac:dyDescent="0.2">
      <c r="A1495" s="154"/>
      <c r="B1495" s="154"/>
      <c r="C1495" s="154"/>
      <c r="D1495" s="149"/>
      <c r="E1495" s="149"/>
      <c r="F1495" s="150"/>
      <c r="H1495" s="106"/>
      <c r="I1495" s="110" t="str">
        <f t="shared" si="57"/>
        <v/>
      </c>
      <c r="J1495" s="122" t="s">
        <v>6301</v>
      </c>
      <c r="K1495" s="110" t="s">
        <v>6302</v>
      </c>
      <c r="L1495" s="110" t="s">
        <v>275</v>
      </c>
      <c r="M1495" s="134" t="str">
        <f t="shared" si="58"/>
        <v/>
      </c>
      <c r="N1495" s="110"/>
      <c r="O1495" s="110"/>
      <c r="P1495" s="239"/>
    </row>
    <row r="1496" spans="1:16" x14ac:dyDescent="0.2">
      <c r="A1496" s="154"/>
      <c r="B1496" s="154"/>
      <c r="C1496" s="154"/>
      <c r="D1496" s="149"/>
      <c r="E1496" s="149"/>
      <c r="F1496" s="150"/>
      <c r="H1496" s="106"/>
      <c r="I1496" s="110" t="str">
        <f t="shared" si="57"/>
        <v/>
      </c>
      <c r="J1496" s="122" t="s">
        <v>6303</v>
      </c>
      <c r="K1496" s="110" t="s">
        <v>6304</v>
      </c>
      <c r="L1496" s="110" t="s">
        <v>275</v>
      </c>
      <c r="M1496" s="134" t="str">
        <f t="shared" si="58"/>
        <v/>
      </c>
      <c r="N1496" s="110"/>
      <c r="O1496" s="110"/>
      <c r="P1496" s="239"/>
    </row>
    <row r="1497" spans="1:16" x14ac:dyDescent="0.2">
      <c r="A1497" s="154"/>
      <c r="B1497" s="154"/>
      <c r="C1497" s="154"/>
      <c r="D1497" s="149"/>
      <c r="E1497" s="149"/>
      <c r="F1497" s="150"/>
      <c r="H1497" s="106"/>
      <c r="I1497" s="110" t="str">
        <f t="shared" si="57"/>
        <v/>
      </c>
      <c r="J1497" s="122" t="s">
        <v>6305</v>
      </c>
      <c r="K1497" s="110" t="s">
        <v>6306</v>
      </c>
      <c r="L1497" s="110" t="s">
        <v>275</v>
      </c>
      <c r="M1497" s="134" t="str">
        <f t="shared" si="58"/>
        <v/>
      </c>
      <c r="N1497" s="110"/>
      <c r="O1497" s="110"/>
      <c r="P1497" s="239"/>
    </row>
    <row r="1498" spans="1:16" x14ac:dyDescent="0.2">
      <c r="A1498" s="154"/>
      <c r="B1498" s="154"/>
      <c r="C1498" s="154"/>
      <c r="D1498" s="149"/>
      <c r="E1498" s="149"/>
      <c r="F1498" s="150"/>
      <c r="H1498" s="106"/>
      <c r="I1498" s="110" t="str">
        <f t="shared" si="57"/>
        <v/>
      </c>
      <c r="J1498" s="122" t="s">
        <v>6307</v>
      </c>
      <c r="K1498" s="110" t="s">
        <v>6308</v>
      </c>
      <c r="L1498" s="110" t="s">
        <v>275</v>
      </c>
      <c r="M1498" s="134" t="str">
        <f t="shared" si="58"/>
        <v/>
      </c>
      <c r="N1498" s="110"/>
      <c r="O1498" s="110"/>
      <c r="P1498" s="239"/>
    </row>
    <row r="1499" spans="1:16" x14ac:dyDescent="0.2">
      <c r="A1499" s="154"/>
      <c r="B1499" s="154"/>
      <c r="C1499" s="154"/>
      <c r="D1499" s="149"/>
      <c r="E1499" s="149"/>
      <c r="F1499" s="150"/>
      <c r="H1499" s="106"/>
      <c r="I1499" s="110" t="str">
        <f t="shared" si="57"/>
        <v/>
      </c>
      <c r="J1499" s="122" t="s">
        <v>6309</v>
      </c>
      <c r="K1499" s="110" t="s">
        <v>6310</v>
      </c>
      <c r="L1499" s="110" t="s">
        <v>275</v>
      </c>
      <c r="M1499" s="134" t="str">
        <f t="shared" si="58"/>
        <v/>
      </c>
      <c r="N1499" s="110"/>
      <c r="O1499" s="110"/>
      <c r="P1499" s="239"/>
    </row>
    <row r="1500" spans="1:16" x14ac:dyDescent="0.2">
      <c r="A1500" s="154"/>
      <c r="B1500" s="154"/>
      <c r="C1500" s="154"/>
      <c r="D1500" s="149"/>
      <c r="E1500" s="149"/>
      <c r="F1500" s="150"/>
      <c r="H1500" s="106"/>
      <c r="I1500" s="110" t="str">
        <f t="shared" si="57"/>
        <v/>
      </c>
      <c r="J1500" s="122" t="s">
        <v>6311</v>
      </c>
      <c r="K1500" s="110" t="s">
        <v>6312</v>
      </c>
      <c r="L1500" s="110" t="s">
        <v>275</v>
      </c>
      <c r="M1500" s="134" t="str">
        <f t="shared" si="58"/>
        <v/>
      </c>
      <c r="N1500" s="110"/>
      <c r="O1500" s="110"/>
      <c r="P1500" s="239"/>
    </row>
    <row r="1501" spans="1:16" x14ac:dyDescent="0.2">
      <c r="A1501" s="154"/>
      <c r="B1501" s="154"/>
      <c r="C1501" s="154"/>
      <c r="D1501" s="149"/>
      <c r="E1501" s="149"/>
      <c r="F1501" s="150"/>
      <c r="H1501" s="106"/>
      <c r="I1501" s="110" t="str">
        <f t="shared" si="57"/>
        <v/>
      </c>
      <c r="J1501" s="122" t="s">
        <v>6313</v>
      </c>
      <c r="K1501" s="110" t="s">
        <v>6314</v>
      </c>
      <c r="L1501" s="110" t="s">
        <v>275</v>
      </c>
      <c r="M1501" s="134" t="str">
        <f t="shared" si="58"/>
        <v/>
      </c>
      <c r="N1501" s="110"/>
      <c r="O1501" s="110"/>
      <c r="P1501" s="239"/>
    </row>
    <row r="1502" spans="1:16" x14ac:dyDescent="0.2">
      <c r="A1502" s="154"/>
      <c r="B1502" s="154"/>
      <c r="C1502" s="154"/>
      <c r="D1502" s="149"/>
      <c r="E1502" s="149"/>
      <c r="F1502" s="150"/>
      <c r="H1502" s="106"/>
      <c r="I1502" s="110" t="str">
        <f t="shared" si="57"/>
        <v/>
      </c>
      <c r="J1502" s="122" t="s">
        <v>6315</v>
      </c>
      <c r="K1502" s="110" t="s">
        <v>6316</v>
      </c>
      <c r="L1502" s="110" t="s">
        <v>275</v>
      </c>
      <c r="M1502" s="134" t="str">
        <f t="shared" si="58"/>
        <v/>
      </c>
      <c r="N1502" s="110"/>
      <c r="O1502" s="110"/>
      <c r="P1502" s="239"/>
    </row>
    <row r="1503" spans="1:16" x14ac:dyDescent="0.2">
      <c r="A1503" s="154"/>
      <c r="B1503" s="154"/>
      <c r="C1503" s="154"/>
      <c r="D1503" s="149"/>
      <c r="E1503" s="149"/>
      <c r="F1503" s="150"/>
      <c r="H1503" s="106"/>
      <c r="I1503" s="110" t="str">
        <f t="shared" si="57"/>
        <v/>
      </c>
      <c r="J1503" s="122" t="s">
        <v>6317</v>
      </c>
      <c r="K1503" s="110" t="s">
        <v>6318</v>
      </c>
      <c r="L1503" s="110" t="s">
        <v>275</v>
      </c>
      <c r="M1503" s="134" t="str">
        <f t="shared" si="58"/>
        <v/>
      </c>
      <c r="N1503" s="110"/>
      <c r="O1503" s="110"/>
      <c r="P1503" s="239"/>
    </row>
    <row r="1504" spans="1:16" x14ac:dyDescent="0.2">
      <c r="A1504" s="154"/>
      <c r="B1504" s="154"/>
      <c r="C1504" s="154"/>
      <c r="D1504" s="149"/>
      <c r="E1504" s="149"/>
      <c r="F1504" s="150"/>
      <c r="H1504" s="106"/>
      <c r="I1504" s="110" t="str">
        <f t="shared" si="57"/>
        <v/>
      </c>
      <c r="J1504" s="122" t="s">
        <v>6319</v>
      </c>
      <c r="K1504" s="110" t="s">
        <v>6320</v>
      </c>
      <c r="L1504" s="110" t="s">
        <v>275</v>
      </c>
      <c r="M1504" s="134" t="str">
        <f t="shared" si="58"/>
        <v/>
      </c>
      <c r="N1504" s="110"/>
      <c r="O1504" s="110"/>
      <c r="P1504" s="239"/>
    </row>
    <row r="1505" spans="1:16" x14ac:dyDescent="0.2">
      <c r="A1505" s="154"/>
      <c r="B1505" s="154"/>
      <c r="C1505" s="154"/>
      <c r="D1505" s="149"/>
      <c r="E1505" s="149"/>
      <c r="F1505" s="150"/>
      <c r="H1505" s="106"/>
      <c r="I1505" s="110" t="str">
        <f t="shared" si="57"/>
        <v/>
      </c>
      <c r="J1505" s="122" t="s">
        <v>6321</v>
      </c>
      <c r="K1505" s="110" t="s">
        <v>6322</v>
      </c>
      <c r="L1505" s="110" t="s">
        <v>275</v>
      </c>
      <c r="M1505" s="134" t="str">
        <f t="shared" si="58"/>
        <v/>
      </c>
      <c r="N1505" s="110"/>
      <c r="O1505" s="110"/>
      <c r="P1505" s="239"/>
    </row>
    <row r="1506" spans="1:16" x14ac:dyDescent="0.2">
      <c r="A1506" s="154"/>
      <c r="B1506" s="154"/>
      <c r="C1506" s="154"/>
      <c r="D1506" s="149"/>
      <c r="E1506" s="149"/>
      <c r="F1506" s="150"/>
      <c r="H1506" s="106"/>
      <c r="I1506" s="110" t="str">
        <f t="shared" si="57"/>
        <v/>
      </c>
      <c r="J1506" s="122" t="s">
        <v>6323</v>
      </c>
      <c r="K1506" s="110" t="s">
        <v>6324</v>
      </c>
      <c r="L1506" s="110" t="s">
        <v>275</v>
      </c>
      <c r="M1506" s="134" t="str">
        <f t="shared" si="58"/>
        <v/>
      </c>
      <c r="N1506" s="110"/>
      <c r="O1506" s="110"/>
      <c r="P1506" s="239"/>
    </row>
    <row r="1507" spans="1:16" x14ac:dyDescent="0.2">
      <c r="A1507" s="154"/>
      <c r="B1507" s="154"/>
      <c r="C1507" s="154"/>
      <c r="D1507" s="149"/>
      <c r="E1507" s="149"/>
      <c r="F1507" s="150"/>
      <c r="H1507" s="106"/>
      <c r="I1507" s="110" t="str">
        <f t="shared" si="57"/>
        <v/>
      </c>
      <c r="J1507" s="122" t="s">
        <v>6325</v>
      </c>
      <c r="K1507" s="110" t="s">
        <v>6326</v>
      </c>
      <c r="L1507" s="110" t="s">
        <v>275</v>
      </c>
      <c r="M1507" s="134" t="str">
        <f t="shared" si="58"/>
        <v/>
      </c>
      <c r="N1507" s="110"/>
      <c r="O1507" s="110"/>
      <c r="P1507" s="239"/>
    </row>
    <row r="1508" spans="1:16" x14ac:dyDescent="0.2">
      <c r="A1508" s="154"/>
      <c r="B1508" s="154"/>
      <c r="C1508" s="154"/>
      <c r="D1508" s="149"/>
      <c r="E1508" s="149"/>
      <c r="F1508" s="150"/>
      <c r="H1508" s="106"/>
      <c r="I1508" s="110" t="str">
        <f t="shared" si="57"/>
        <v/>
      </c>
      <c r="J1508" s="122" t="s">
        <v>6327</v>
      </c>
      <c r="K1508" s="110" t="s">
        <v>6328</v>
      </c>
      <c r="L1508" s="110" t="s">
        <v>275</v>
      </c>
      <c r="M1508" s="134" t="str">
        <f t="shared" si="58"/>
        <v/>
      </c>
      <c r="N1508" s="110"/>
      <c r="O1508" s="110"/>
      <c r="P1508" s="239"/>
    </row>
    <row r="1509" spans="1:16" x14ac:dyDescent="0.2">
      <c r="A1509" s="154"/>
      <c r="B1509" s="154"/>
      <c r="C1509" s="154"/>
      <c r="D1509" s="149"/>
      <c r="E1509" s="149"/>
      <c r="F1509" s="150"/>
      <c r="H1509" s="106"/>
      <c r="I1509" s="110" t="str">
        <f t="shared" si="57"/>
        <v/>
      </c>
      <c r="J1509" s="122" t="s">
        <v>6329</v>
      </c>
      <c r="K1509" s="110" t="s">
        <v>6330</v>
      </c>
      <c r="L1509" s="110" t="s">
        <v>275</v>
      </c>
      <c r="M1509" s="134" t="str">
        <f t="shared" si="58"/>
        <v/>
      </c>
      <c r="N1509" s="110"/>
      <c r="O1509" s="110"/>
      <c r="P1509" s="239"/>
    </row>
    <row r="1510" spans="1:16" x14ac:dyDescent="0.2">
      <c r="A1510" s="154"/>
      <c r="B1510" s="154"/>
      <c r="C1510" s="154"/>
      <c r="D1510" s="149"/>
      <c r="E1510" s="149"/>
      <c r="F1510" s="150"/>
      <c r="H1510" s="106"/>
      <c r="I1510" s="110" t="str">
        <f t="shared" si="57"/>
        <v/>
      </c>
      <c r="J1510" s="122" t="s">
        <v>6331</v>
      </c>
      <c r="K1510" s="110" t="s">
        <v>6332</v>
      </c>
      <c r="L1510" s="110" t="s">
        <v>275</v>
      </c>
      <c r="M1510" s="134" t="str">
        <f t="shared" si="58"/>
        <v/>
      </c>
      <c r="N1510" s="110"/>
      <c r="O1510" s="110"/>
      <c r="P1510" s="239"/>
    </row>
    <row r="1511" spans="1:16" x14ac:dyDescent="0.2">
      <c r="A1511" s="154"/>
      <c r="B1511" s="154"/>
      <c r="C1511" s="154"/>
      <c r="D1511" s="149"/>
      <c r="E1511" s="149"/>
      <c r="F1511" s="150"/>
      <c r="H1511" s="106"/>
      <c r="I1511" s="110" t="str">
        <f t="shared" si="57"/>
        <v/>
      </c>
      <c r="J1511" s="122" t="s">
        <v>6333</v>
      </c>
      <c r="K1511" s="110" t="s">
        <v>6334</v>
      </c>
      <c r="L1511" s="110" t="s">
        <v>275</v>
      </c>
      <c r="M1511" s="134" t="str">
        <f t="shared" si="58"/>
        <v/>
      </c>
      <c r="N1511" s="110"/>
      <c r="O1511" s="110"/>
      <c r="P1511" s="239"/>
    </row>
    <row r="1512" spans="1:16" x14ac:dyDescent="0.2">
      <c r="A1512" s="154"/>
      <c r="B1512" s="154"/>
      <c r="C1512" s="154"/>
      <c r="D1512" s="149"/>
      <c r="E1512" s="149"/>
      <c r="F1512" s="150"/>
      <c r="H1512" s="106"/>
      <c r="I1512" s="110" t="str">
        <f t="shared" si="57"/>
        <v/>
      </c>
      <c r="J1512" s="122" t="s">
        <v>6335</v>
      </c>
      <c r="K1512" s="110" t="s">
        <v>6336</v>
      </c>
      <c r="L1512" s="110" t="s">
        <v>275</v>
      </c>
      <c r="M1512" s="134" t="str">
        <f t="shared" si="58"/>
        <v/>
      </c>
      <c r="N1512" s="110"/>
      <c r="O1512" s="110"/>
      <c r="P1512" s="239"/>
    </row>
    <row r="1513" spans="1:16" x14ac:dyDescent="0.2">
      <c r="A1513" s="154"/>
      <c r="B1513" s="154"/>
      <c r="C1513" s="154"/>
      <c r="D1513" s="149"/>
      <c r="E1513" s="149"/>
      <c r="F1513" s="150"/>
      <c r="H1513" s="106"/>
      <c r="I1513" s="110" t="str">
        <f t="shared" si="57"/>
        <v/>
      </c>
      <c r="J1513" s="122" t="s">
        <v>6337</v>
      </c>
      <c r="K1513" s="110" t="s">
        <v>6338</v>
      </c>
      <c r="L1513" s="110" t="s">
        <v>275</v>
      </c>
      <c r="M1513" s="134" t="str">
        <f t="shared" si="58"/>
        <v/>
      </c>
      <c r="N1513" s="110"/>
      <c r="O1513" s="110"/>
      <c r="P1513" s="239"/>
    </row>
    <row r="1514" spans="1:16" x14ac:dyDescent="0.2">
      <c r="A1514" s="154"/>
      <c r="B1514" s="154"/>
      <c r="C1514" s="154"/>
      <c r="D1514" s="149"/>
      <c r="E1514" s="149"/>
      <c r="F1514" s="150"/>
      <c r="H1514" s="106"/>
      <c r="I1514" s="110" t="str">
        <f t="shared" si="57"/>
        <v/>
      </c>
      <c r="J1514" s="122" t="s">
        <v>6339</v>
      </c>
      <c r="K1514" s="110" t="s">
        <v>6340</v>
      </c>
      <c r="L1514" s="110" t="s">
        <v>275</v>
      </c>
      <c r="M1514" s="134" t="str">
        <f t="shared" si="58"/>
        <v/>
      </c>
      <c r="N1514" s="110"/>
      <c r="O1514" s="110"/>
      <c r="P1514" s="239"/>
    </row>
    <row r="1515" spans="1:16" x14ac:dyDescent="0.2">
      <c r="A1515" s="154"/>
      <c r="B1515" s="154"/>
      <c r="C1515" s="154"/>
      <c r="D1515" s="149"/>
      <c r="E1515" s="149"/>
      <c r="F1515" s="150"/>
      <c r="H1515" s="106"/>
      <c r="I1515" s="110" t="str">
        <f t="shared" si="57"/>
        <v/>
      </c>
      <c r="J1515" s="122" t="s">
        <v>6341</v>
      </c>
      <c r="K1515" s="110" t="s">
        <v>6342</v>
      </c>
      <c r="L1515" s="110" t="s">
        <v>275</v>
      </c>
      <c r="M1515" s="134" t="str">
        <f t="shared" si="58"/>
        <v/>
      </c>
      <c r="N1515" s="110"/>
      <c r="O1515" s="110"/>
      <c r="P1515" s="239"/>
    </row>
    <row r="1516" spans="1:16" x14ac:dyDescent="0.2">
      <c r="A1516" s="154"/>
      <c r="B1516" s="154"/>
      <c r="C1516" s="154"/>
      <c r="D1516" s="149"/>
      <c r="E1516" s="149"/>
      <c r="F1516" s="150"/>
      <c r="H1516" s="106"/>
      <c r="I1516" s="110" t="str">
        <f t="shared" si="57"/>
        <v/>
      </c>
      <c r="J1516" s="122" t="s">
        <v>6343</v>
      </c>
      <c r="K1516" s="110" t="s">
        <v>6344</v>
      </c>
      <c r="L1516" s="110" t="s">
        <v>275</v>
      </c>
      <c r="M1516" s="134" t="str">
        <f t="shared" si="58"/>
        <v/>
      </c>
      <c r="N1516" s="110"/>
      <c r="O1516" s="110"/>
      <c r="P1516" s="239"/>
    </row>
    <row r="1517" spans="1:16" x14ac:dyDescent="0.2">
      <c r="A1517" s="154"/>
      <c r="B1517" s="154"/>
      <c r="C1517" s="154"/>
      <c r="D1517" s="149"/>
      <c r="E1517" s="149"/>
      <c r="F1517" s="150"/>
      <c r="H1517" s="106"/>
      <c r="I1517" s="110" t="str">
        <f t="shared" si="57"/>
        <v/>
      </c>
      <c r="J1517" s="122" t="s">
        <v>6345</v>
      </c>
      <c r="K1517" s="110" t="s">
        <v>6346</v>
      </c>
      <c r="L1517" s="110" t="s">
        <v>275</v>
      </c>
      <c r="M1517" s="134" t="str">
        <f t="shared" si="58"/>
        <v/>
      </c>
      <c r="N1517" s="110"/>
      <c r="O1517" s="110"/>
      <c r="P1517" s="239"/>
    </row>
    <row r="1518" spans="1:16" x14ac:dyDescent="0.2">
      <c r="A1518" s="154"/>
      <c r="B1518" s="154"/>
      <c r="C1518" s="154"/>
      <c r="D1518" s="149"/>
      <c r="E1518" s="149"/>
      <c r="F1518" s="150"/>
      <c r="H1518" s="106"/>
      <c r="I1518" s="110" t="str">
        <f t="shared" si="57"/>
        <v/>
      </c>
      <c r="J1518" s="122" t="s">
        <v>6347</v>
      </c>
      <c r="K1518" s="110" t="s">
        <v>6348</v>
      </c>
      <c r="L1518" s="110" t="s">
        <v>275</v>
      </c>
      <c r="M1518" s="134" t="str">
        <f t="shared" si="58"/>
        <v/>
      </c>
      <c r="N1518" s="110"/>
      <c r="O1518" s="110"/>
      <c r="P1518" s="239"/>
    </row>
    <row r="1519" spans="1:16" x14ac:dyDescent="0.2">
      <c r="A1519" s="154"/>
      <c r="B1519" s="154"/>
      <c r="C1519" s="154"/>
      <c r="D1519" s="149"/>
      <c r="E1519" s="149"/>
      <c r="F1519" s="150"/>
      <c r="H1519" s="106"/>
      <c r="I1519" s="110" t="str">
        <f t="shared" si="57"/>
        <v/>
      </c>
      <c r="J1519" s="122" t="s">
        <v>6349</v>
      </c>
      <c r="K1519" s="110" t="s">
        <v>6350</v>
      </c>
      <c r="L1519" s="110" t="s">
        <v>275</v>
      </c>
      <c r="M1519" s="134" t="str">
        <f t="shared" si="58"/>
        <v/>
      </c>
      <c r="N1519" s="110"/>
      <c r="O1519" s="110"/>
      <c r="P1519" s="239"/>
    </row>
    <row r="1520" spans="1:16" x14ac:dyDescent="0.2">
      <c r="A1520" s="154"/>
      <c r="B1520" s="154"/>
      <c r="C1520" s="154"/>
      <c r="D1520" s="149"/>
      <c r="E1520" s="149"/>
      <c r="F1520" s="150"/>
      <c r="H1520" s="106"/>
      <c r="I1520" s="110" t="str">
        <f t="shared" si="57"/>
        <v/>
      </c>
      <c r="J1520" s="122" t="s">
        <v>6351</v>
      </c>
      <c r="K1520" s="110" t="s">
        <v>6352</v>
      </c>
      <c r="L1520" s="110" t="s">
        <v>275</v>
      </c>
      <c r="M1520" s="134" t="str">
        <f t="shared" si="58"/>
        <v/>
      </c>
      <c r="N1520" s="110"/>
      <c r="O1520" s="110"/>
      <c r="P1520" s="239" t="s">
        <v>6353</v>
      </c>
    </row>
    <row r="1521" spans="1:16" x14ac:dyDescent="0.2">
      <c r="A1521" s="154"/>
      <c r="B1521" s="154"/>
      <c r="C1521" s="154"/>
      <c r="D1521" s="149"/>
      <c r="E1521" s="149"/>
      <c r="F1521" s="150"/>
      <c r="H1521" s="106"/>
      <c r="I1521" s="110" t="str">
        <f t="shared" si="57"/>
        <v/>
      </c>
      <c r="J1521" s="122" t="s">
        <v>6354</v>
      </c>
      <c r="K1521" s="110" t="s">
        <v>6355</v>
      </c>
      <c r="L1521" s="110" t="s">
        <v>275</v>
      </c>
      <c r="M1521" s="134" t="str">
        <f t="shared" si="58"/>
        <v/>
      </c>
      <c r="N1521" s="110"/>
      <c r="O1521" s="110"/>
      <c r="P1521" s="239"/>
    </row>
    <row r="1522" spans="1:16" x14ac:dyDescent="0.2">
      <c r="A1522" s="154"/>
      <c r="B1522" s="154"/>
      <c r="C1522" s="154"/>
      <c r="D1522" s="149"/>
      <c r="E1522" s="149"/>
      <c r="F1522" s="150"/>
      <c r="H1522" s="106"/>
      <c r="I1522" s="110" t="str">
        <f t="shared" si="57"/>
        <v/>
      </c>
      <c r="J1522" s="122" t="s">
        <v>6356</v>
      </c>
      <c r="K1522" s="110" t="s">
        <v>6357</v>
      </c>
      <c r="L1522" s="110" t="s">
        <v>275</v>
      </c>
      <c r="M1522" s="134" t="str">
        <f t="shared" si="58"/>
        <v/>
      </c>
      <c r="N1522" s="110"/>
      <c r="O1522" s="110"/>
      <c r="P1522" s="239"/>
    </row>
    <row r="1523" spans="1:16" x14ac:dyDescent="0.2">
      <c r="A1523" s="154"/>
      <c r="B1523" s="154"/>
      <c r="C1523" s="154"/>
      <c r="D1523" s="149"/>
      <c r="E1523" s="149"/>
      <c r="F1523" s="150"/>
      <c r="H1523" s="106"/>
      <c r="I1523" s="110" t="str">
        <f t="shared" si="57"/>
        <v/>
      </c>
      <c r="J1523" s="122" t="s">
        <v>6358</v>
      </c>
      <c r="K1523" s="110" t="s">
        <v>6359</v>
      </c>
      <c r="L1523" s="110" t="s">
        <v>275</v>
      </c>
      <c r="M1523" s="134" t="str">
        <f t="shared" si="58"/>
        <v/>
      </c>
      <c r="N1523" s="110"/>
      <c r="O1523" s="110"/>
      <c r="P1523" s="239"/>
    </row>
    <row r="1524" spans="1:16" x14ac:dyDescent="0.2">
      <c r="A1524" s="154"/>
      <c r="B1524" s="154"/>
      <c r="C1524" s="154"/>
      <c r="D1524" s="149"/>
      <c r="E1524" s="149"/>
      <c r="F1524" s="150"/>
      <c r="H1524" s="106"/>
      <c r="I1524" s="110" t="str">
        <f t="shared" si="57"/>
        <v/>
      </c>
      <c r="J1524" s="122" t="s">
        <v>6360</v>
      </c>
      <c r="K1524" s="110" t="s">
        <v>6361</v>
      </c>
      <c r="L1524" s="110" t="s">
        <v>275</v>
      </c>
      <c r="M1524" s="134" t="str">
        <f t="shared" si="58"/>
        <v/>
      </c>
      <c r="N1524" s="110"/>
      <c r="O1524" s="110"/>
      <c r="P1524" s="239"/>
    </row>
    <row r="1525" spans="1:16" x14ac:dyDescent="0.2">
      <c r="A1525" s="154"/>
      <c r="B1525" s="154"/>
      <c r="C1525" s="154"/>
      <c r="D1525" s="149"/>
      <c r="E1525" s="149"/>
      <c r="F1525" s="150"/>
      <c r="H1525" s="106"/>
      <c r="I1525" s="110" t="str">
        <f t="shared" si="57"/>
        <v/>
      </c>
      <c r="J1525" s="122" t="s">
        <v>6362</v>
      </c>
      <c r="K1525" s="110" t="s">
        <v>6363</v>
      </c>
      <c r="L1525" s="110" t="s">
        <v>275</v>
      </c>
      <c r="M1525" s="134" t="str">
        <f t="shared" si="58"/>
        <v/>
      </c>
      <c r="N1525" s="110"/>
      <c r="O1525" s="110"/>
      <c r="P1525" s="239"/>
    </row>
    <row r="1526" spans="1:16" x14ac:dyDescent="0.2">
      <c r="A1526" s="154"/>
      <c r="B1526" s="154"/>
      <c r="C1526" s="154"/>
      <c r="D1526" s="149"/>
      <c r="E1526" s="149"/>
      <c r="F1526" s="150"/>
      <c r="H1526" s="106"/>
      <c r="I1526" s="110" t="str">
        <f t="shared" si="57"/>
        <v/>
      </c>
      <c r="J1526" s="122" t="s">
        <v>6364</v>
      </c>
      <c r="K1526" s="110" t="s">
        <v>6365</v>
      </c>
      <c r="L1526" s="110" t="s">
        <v>275</v>
      </c>
      <c r="M1526" s="134" t="str">
        <f t="shared" si="58"/>
        <v/>
      </c>
      <c r="N1526" s="110"/>
      <c r="O1526" s="110"/>
      <c r="P1526" s="239"/>
    </row>
    <row r="1527" spans="1:16" x14ac:dyDescent="0.2">
      <c r="A1527" s="154"/>
      <c r="B1527" s="154"/>
      <c r="C1527" s="154"/>
      <c r="D1527" s="149"/>
      <c r="E1527" s="149"/>
      <c r="F1527" s="150"/>
      <c r="H1527" s="106"/>
      <c r="I1527" s="110" t="str">
        <f t="shared" si="57"/>
        <v/>
      </c>
      <c r="J1527" s="122" t="s">
        <v>6366</v>
      </c>
      <c r="K1527" s="110" t="s">
        <v>6367</v>
      </c>
      <c r="L1527" s="110" t="s">
        <v>275</v>
      </c>
      <c r="M1527" s="134" t="str">
        <f t="shared" si="58"/>
        <v/>
      </c>
      <c r="N1527" s="110"/>
      <c r="O1527" s="110"/>
      <c r="P1527" s="239"/>
    </row>
    <row r="1528" spans="1:16" x14ac:dyDescent="0.2">
      <c r="A1528" s="154"/>
      <c r="B1528" s="154"/>
      <c r="C1528" s="154"/>
      <c r="D1528" s="149"/>
      <c r="E1528" s="149"/>
      <c r="F1528" s="150"/>
      <c r="H1528" s="106"/>
      <c r="I1528" s="110" t="str">
        <f t="shared" si="57"/>
        <v/>
      </c>
      <c r="J1528" s="122" t="s">
        <v>6368</v>
      </c>
      <c r="K1528" s="110" t="s">
        <v>6369</v>
      </c>
      <c r="L1528" s="110" t="s">
        <v>275</v>
      </c>
      <c r="M1528" s="134" t="str">
        <f t="shared" si="58"/>
        <v/>
      </c>
      <c r="N1528" s="110"/>
      <c r="O1528" s="110"/>
      <c r="P1528" s="239"/>
    </row>
    <row r="1529" spans="1:16" x14ac:dyDescent="0.2">
      <c r="A1529" s="154"/>
      <c r="B1529" s="154"/>
      <c r="C1529" s="154"/>
      <c r="D1529" s="149"/>
      <c r="E1529" s="149"/>
      <c r="F1529" s="150"/>
      <c r="H1529" s="106"/>
      <c r="I1529" s="110" t="str">
        <f t="shared" si="57"/>
        <v/>
      </c>
      <c r="J1529" s="122" t="s">
        <v>6370</v>
      </c>
      <c r="K1529" s="110" t="s">
        <v>6371</v>
      </c>
      <c r="L1529" s="110" t="s">
        <v>275</v>
      </c>
      <c r="M1529" s="134" t="str">
        <f t="shared" si="58"/>
        <v/>
      </c>
      <c r="N1529" s="110"/>
      <c r="O1529" s="110"/>
      <c r="P1529" s="239"/>
    </row>
    <row r="1530" spans="1:16" x14ac:dyDescent="0.2">
      <c r="A1530" s="154"/>
      <c r="B1530" s="154"/>
      <c r="C1530" s="154"/>
      <c r="D1530" s="149"/>
      <c r="E1530" s="149"/>
      <c r="F1530" s="150"/>
      <c r="H1530" s="106"/>
      <c r="I1530" s="110" t="str">
        <f t="shared" si="57"/>
        <v/>
      </c>
      <c r="J1530" s="122" t="s">
        <v>6372</v>
      </c>
      <c r="K1530" s="110" t="s">
        <v>6373</v>
      </c>
      <c r="L1530" s="110" t="s">
        <v>275</v>
      </c>
      <c r="M1530" s="134" t="str">
        <f t="shared" si="58"/>
        <v/>
      </c>
      <c r="N1530" s="110"/>
      <c r="O1530" s="110"/>
      <c r="P1530" s="239" t="s">
        <v>6374</v>
      </c>
    </row>
    <row r="1531" spans="1:16" x14ac:dyDescent="0.2">
      <c r="A1531" s="154"/>
      <c r="B1531" s="154"/>
      <c r="C1531" s="154"/>
      <c r="D1531" s="149"/>
      <c r="E1531" s="149"/>
      <c r="F1531" s="150"/>
      <c r="H1531" s="106"/>
      <c r="I1531" s="110" t="str">
        <f t="shared" si="57"/>
        <v/>
      </c>
      <c r="J1531" s="122" t="s">
        <v>6375</v>
      </c>
      <c r="K1531" s="110" t="s">
        <v>6376</v>
      </c>
      <c r="L1531" s="110" t="s">
        <v>275</v>
      </c>
      <c r="M1531" s="134" t="str">
        <f t="shared" si="58"/>
        <v/>
      </c>
      <c r="N1531" s="110"/>
      <c r="O1531" s="110"/>
      <c r="P1531" s="239" t="s">
        <v>6377</v>
      </c>
    </row>
    <row r="1532" spans="1:16" x14ac:dyDescent="0.2">
      <c r="A1532" s="154"/>
      <c r="B1532" s="154"/>
      <c r="C1532" s="154"/>
      <c r="D1532" s="149"/>
      <c r="E1532" s="149"/>
      <c r="F1532" s="150"/>
      <c r="H1532" s="106"/>
      <c r="I1532" s="110" t="str">
        <f t="shared" si="57"/>
        <v/>
      </c>
      <c r="J1532" s="122" t="s">
        <v>6378</v>
      </c>
      <c r="K1532" s="110" t="s">
        <v>6379</v>
      </c>
      <c r="L1532" s="110" t="s">
        <v>275</v>
      </c>
      <c r="M1532" s="134" t="str">
        <f t="shared" si="58"/>
        <v/>
      </c>
      <c r="N1532" s="110"/>
      <c r="O1532" s="110"/>
      <c r="P1532" s="239"/>
    </row>
    <row r="1533" spans="1:16" x14ac:dyDescent="0.2">
      <c r="A1533" s="154"/>
      <c r="B1533" s="154"/>
      <c r="C1533" s="154"/>
      <c r="D1533" s="149"/>
      <c r="E1533" s="149"/>
      <c r="F1533" s="150"/>
      <c r="H1533" s="106"/>
      <c r="I1533" s="110" t="str">
        <f t="shared" si="57"/>
        <v/>
      </c>
      <c r="J1533" s="122" t="s">
        <v>6380</v>
      </c>
      <c r="K1533" s="110" t="s">
        <v>6381</v>
      </c>
      <c r="L1533" s="110" t="s">
        <v>275</v>
      </c>
      <c r="M1533" s="134" t="str">
        <f t="shared" si="58"/>
        <v/>
      </c>
      <c r="N1533" s="110"/>
      <c r="O1533" s="110"/>
      <c r="P1533" s="239"/>
    </row>
    <row r="1534" spans="1:16" x14ac:dyDescent="0.2">
      <c r="A1534" s="154"/>
      <c r="B1534" s="154"/>
      <c r="C1534" s="154"/>
      <c r="D1534" s="149"/>
      <c r="E1534" s="149"/>
      <c r="F1534" s="150"/>
      <c r="H1534" s="106"/>
      <c r="I1534" s="110" t="str">
        <f t="shared" si="57"/>
        <v/>
      </c>
      <c r="J1534" s="122" t="s">
        <v>6382</v>
      </c>
      <c r="K1534" s="110" t="s">
        <v>6383</v>
      </c>
      <c r="L1534" s="110" t="s">
        <v>275</v>
      </c>
      <c r="M1534" s="134" t="str">
        <f t="shared" si="58"/>
        <v/>
      </c>
      <c r="N1534" s="110"/>
      <c r="O1534" s="110"/>
      <c r="P1534" s="239"/>
    </row>
    <row r="1535" spans="1:16" x14ac:dyDescent="0.2">
      <c r="A1535" s="154"/>
      <c r="B1535" s="154"/>
      <c r="C1535" s="154"/>
      <c r="D1535" s="149"/>
      <c r="E1535" s="149"/>
      <c r="F1535" s="150"/>
      <c r="H1535" s="106"/>
      <c r="I1535" s="110" t="str">
        <f t="shared" si="57"/>
        <v/>
      </c>
      <c r="J1535" s="122" t="s">
        <v>6384</v>
      </c>
      <c r="K1535" s="110" t="s">
        <v>6385</v>
      </c>
      <c r="L1535" s="110" t="s">
        <v>275</v>
      </c>
      <c r="M1535" s="134" t="str">
        <f t="shared" si="58"/>
        <v/>
      </c>
      <c r="N1535" s="110"/>
      <c r="O1535" s="110"/>
      <c r="P1535" s="239"/>
    </row>
    <row r="1536" spans="1:16" x14ac:dyDescent="0.2">
      <c r="A1536" s="154"/>
      <c r="B1536" s="154"/>
      <c r="C1536" s="154"/>
      <c r="D1536" s="149"/>
      <c r="E1536" s="149"/>
      <c r="F1536" s="150"/>
      <c r="H1536" s="106"/>
      <c r="I1536" s="110" t="str">
        <f t="shared" si="57"/>
        <v/>
      </c>
      <c r="J1536" s="122" t="s">
        <v>6386</v>
      </c>
      <c r="K1536" s="110" t="s">
        <v>6387</v>
      </c>
      <c r="L1536" s="110" t="s">
        <v>275</v>
      </c>
      <c r="M1536" s="134" t="str">
        <f t="shared" si="58"/>
        <v/>
      </c>
      <c r="N1536" s="110"/>
      <c r="O1536" s="110"/>
      <c r="P1536" s="239"/>
    </row>
    <row r="1537" spans="1:16" x14ac:dyDescent="0.2">
      <c r="A1537" s="154"/>
      <c r="B1537" s="154"/>
      <c r="C1537" s="154"/>
      <c r="D1537" s="149"/>
      <c r="E1537" s="149"/>
      <c r="F1537" s="150"/>
      <c r="H1537" s="106"/>
      <c r="I1537" s="110" t="str">
        <f t="shared" si="57"/>
        <v/>
      </c>
      <c r="J1537" s="122" t="s">
        <v>6388</v>
      </c>
      <c r="K1537" s="110" t="s">
        <v>6389</v>
      </c>
      <c r="L1537" s="110" t="s">
        <v>275</v>
      </c>
      <c r="M1537" s="134" t="str">
        <f t="shared" si="58"/>
        <v/>
      </c>
      <c r="N1537" s="110"/>
      <c r="O1537" s="110"/>
      <c r="P1537" s="239"/>
    </row>
    <row r="1538" spans="1:16" x14ac:dyDescent="0.2">
      <c r="A1538" s="154"/>
      <c r="B1538" s="154"/>
      <c r="C1538" s="154"/>
      <c r="D1538" s="149"/>
      <c r="E1538" s="149"/>
      <c r="F1538" s="150"/>
      <c r="H1538" s="106"/>
      <c r="I1538" s="110" t="str">
        <f t="shared" si="57"/>
        <v/>
      </c>
      <c r="J1538" s="122" t="s">
        <v>6390</v>
      </c>
      <c r="K1538" s="110" t="s">
        <v>6391</v>
      </c>
      <c r="L1538" s="110" t="s">
        <v>275</v>
      </c>
      <c r="M1538" s="134" t="str">
        <f t="shared" si="58"/>
        <v/>
      </c>
      <c r="N1538" s="110"/>
      <c r="O1538" s="110"/>
      <c r="P1538" s="239"/>
    </row>
    <row r="1539" spans="1:16" x14ac:dyDescent="0.2">
      <c r="A1539" s="154"/>
      <c r="B1539" s="154"/>
      <c r="C1539" s="154"/>
      <c r="D1539" s="149"/>
      <c r="E1539" s="149"/>
      <c r="F1539" s="150"/>
      <c r="H1539" s="106"/>
      <c r="I1539" s="110" t="str">
        <f t="shared" si="57"/>
        <v/>
      </c>
      <c r="J1539" s="122" t="s">
        <v>6392</v>
      </c>
      <c r="K1539" s="110" t="s">
        <v>6393</v>
      </c>
      <c r="L1539" s="110" t="s">
        <v>275</v>
      </c>
      <c r="M1539" s="134" t="str">
        <f t="shared" si="58"/>
        <v/>
      </c>
      <c r="N1539" s="110"/>
      <c r="O1539" s="110"/>
      <c r="P1539" s="239"/>
    </row>
    <row r="1540" spans="1:16" x14ac:dyDescent="0.2">
      <c r="A1540" s="154"/>
      <c r="B1540" s="154"/>
      <c r="C1540" s="154"/>
      <c r="D1540" s="149"/>
      <c r="E1540" s="149"/>
      <c r="F1540" s="150"/>
      <c r="H1540" s="106"/>
      <c r="I1540" s="110" t="str">
        <f t="shared" si="57"/>
        <v/>
      </c>
      <c r="J1540" s="122" t="s">
        <v>6394</v>
      </c>
      <c r="K1540" s="110" t="s">
        <v>6395</v>
      </c>
      <c r="L1540" s="110" t="s">
        <v>275</v>
      </c>
      <c r="M1540" s="134" t="str">
        <f t="shared" si="58"/>
        <v/>
      </c>
      <c r="N1540" s="110"/>
      <c r="O1540" s="110"/>
      <c r="P1540" s="239"/>
    </row>
    <row r="1541" spans="1:16" x14ac:dyDescent="0.2">
      <c r="A1541" s="154"/>
      <c r="B1541" s="154"/>
      <c r="C1541" s="154"/>
      <c r="D1541" s="149"/>
      <c r="E1541" s="149"/>
      <c r="F1541" s="150"/>
      <c r="H1541" s="106"/>
      <c r="I1541" s="110" t="str">
        <f t="shared" si="57"/>
        <v/>
      </c>
      <c r="J1541" s="122" t="s">
        <v>6396</v>
      </c>
      <c r="K1541" s="110" t="s">
        <v>6397</v>
      </c>
      <c r="L1541" s="110" t="s">
        <v>275</v>
      </c>
      <c r="M1541" s="134" t="str">
        <f t="shared" si="58"/>
        <v/>
      </c>
      <c r="N1541" s="110"/>
      <c r="O1541" s="110"/>
      <c r="P1541" s="239"/>
    </row>
    <row r="1542" spans="1:16" x14ac:dyDescent="0.2">
      <c r="A1542" s="154"/>
      <c r="B1542" s="154"/>
      <c r="C1542" s="154"/>
      <c r="D1542" s="149"/>
      <c r="E1542" s="149"/>
      <c r="F1542" s="150"/>
      <c r="H1542" s="106"/>
      <c r="I1542" s="110" t="str">
        <f t="shared" si="57"/>
        <v/>
      </c>
      <c r="J1542" s="122" t="s">
        <v>6398</v>
      </c>
      <c r="K1542" s="110" t="s">
        <v>6399</v>
      </c>
      <c r="L1542" s="110" t="s">
        <v>275</v>
      </c>
      <c r="M1542" s="134" t="str">
        <f t="shared" si="58"/>
        <v/>
      </c>
      <c r="N1542" s="110"/>
      <c r="O1542" s="110"/>
      <c r="P1542" s="239"/>
    </row>
    <row r="1543" spans="1:16" x14ac:dyDescent="0.2">
      <c r="A1543" s="154"/>
      <c r="B1543" s="154"/>
      <c r="C1543" s="154"/>
      <c r="D1543" s="149"/>
      <c r="E1543" s="149"/>
      <c r="F1543" s="150"/>
      <c r="H1543" s="106"/>
      <c r="I1543" s="110" t="str">
        <f t="shared" si="57"/>
        <v/>
      </c>
      <c r="J1543" s="122" t="s">
        <v>6400</v>
      </c>
      <c r="K1543" s="110" t="s">
        <v>6401</v>
      </c>
      <c r="L1543" s="110" t="s">
        <v>275</v>
      </c>
      <c r="M1543" s="134" t="str">
        <f t="shared" si="58"/>
        <v/>
      </c>
      <c r="N1543" s="110"/>
      <c r="O1543" s="110"/>
      <c r="P1543" s="239"/>
    </row>
    <row r="1544" spans="1:16" x14ac:dyDescent="0.2">
      <c r="A1544" s="154"/>
      <c r="B1544" s="154"/>
      <c r="C1544" s="154"/>
      <c r="D1544" s="149"/>
      <c r="E1544" s="149"/>
      <c r="F1544" s="150"/>
      <c r="H1544" s="106"/>
      <c r="I1544" s="110" t="str">
        <f t="shared" si="57"/>
        <v/>
      </c>
      <c r="J1544" s="122" t="s">
        <v>6402</v>
      </c>
      <c r="K1544" s="110" t="s">
        <v>6403</v>
      </c>
      <c r="L1544" s="110" t="s">
        <v>275</v>
      </c>
      <c r="M1544" s="134" t="str">
        <f t="shared" si="58"/>
        <v/>
      </c>
      <c r="N1544" s="110"/>
      <c r="O1544" s="110"/>
      <c r="P1544" s="239"/>
    </row>
    <row r="1545" spans="1:16" x14ac:dyDescent="0.2">
      <c r="A1545" s="154"/>
      <c r="B1545" s="154"/>
      <c r="C1545" s="154"/>
      <c r="D1545" s="149"/>
      <c r="E1545" s="149"/>
      <c r="F1545" s="150"/>
      <c r="H1545" s="106"/>
      <c r="I1545" s="110" t="str">
        <f t="shared" ref="I1545:I1608" si="59">IFERROR((INDEX(A:E,MATCH($J1545,E:E,0),2)),"")</f>
        <v/>
      </c>
      <c r="J1545" s="122" t="s">
        <v>6404</v>
      </c>
      <c r="K1545" s="110" t="s">
        <v>6405</v>
      </c>
      <c r="L1545" s="110" t="s">
        <v>275</v>
      </c>
      <c r="M1545" s="134" t="str">
        <f t="shared" si="58"/>
        <v/>
      </c>
      <c r="N1545" s="110"/>
      <c r="O1545" s="110"/>
      <c r="P1545" s="239"/>
    </row>
    <row r="1546" spans="1:16" x14ac:dyDescent="0.2">
      <c r="A1546" s="154"/>
      <c r="B1546" s="154"/>
      <c r="C1546" s="154"/>
      <c r="D1546" s="149"/>
      <c r="E1546" s="149"/>
      <c r="F1546" s="150"/>
      <c r="H1546" s="106"/>
      <c r="I1546" s="110" t="str">
        <f t="shared" si="59"/>
        <v/>
      </c>
      <c r="J1546" s="122" t="s">
        <v>6406</v>
      </c>
      <c r="K1546" s="110" t="s">
        <v>6407</v>
      </c>
      <c r="L1546" s="110" t="s">
        <v>275</v>
      </c>
      <c r="M1546" s="134" t="str">
        <f t="shared" ref="M1546:M1609" si="60">IF(N1546="","",HYPERLINK(O1546,N1546))</f>
        <v/>
      </c>
      <c r="N1546" s="110"/>
      <c r="O1546" s="110"/>
      <c r="P1546" s="239"/>
    </row>
    <row r="1547" spans="1:16" x14ac:dyDescent="0.2">
      <c r="A1547" s="154"/>
      <c r="B1547" s="154"/>
      <c r="C1547" s="154"/>
      <c r="D1547" s="149"/>
      <c r="E1547" s="149"/>
      <c r="F1547" s="150"/>
      <c r="H1547" s="106"/>
      <c r="I1547" s="110" t="str">
        <f t="shared" si="59"/>
        <v/>
      </c>
      <c r="J1547" s="122" t="s">
        <v>6408</v>
      </c>
      <c r="K1547" s="110" t="s">
        <v>6409</v>
      </c>
      <c r="L1547" s="110" t="s">
        <v>275</v>
      </c>
      <c r="M1547" s="134" t="str">
        <f t="shared" si="60"/>
        <v/>
      </c>
      <c r="N1547" s="110"/>
      <c r="O1547" s="110"/>
      <c r="P1547" s="239"/>
    </row>
    <row r="1548" spans="1:16" x14ac:dyDescent="0.2">
      <c r="A1548" s="154"/>
      <c r="B1548" s="154"/>
      <c r="C1548" s="154"/>
      <c r="D1548" s="149"/>
      <c r="E1548" s="149"/>
      <c r="F1548" s="150"/>
      <c r="H1548" s="106"/>
      <c r="I1548" s="110" t="str">
        <f t="shared" si="59"/>
        <v/>
      </c>
      <c r="J1548" s="122" t="s">
        <v>6410</v>
      </c>
      <c r="K1548" s="110" t="s">
        <v>6411</v>
      </c>
      <c r="L1548" s="110" t="s">
        <v>275</v>
      </c>
      <c r="M1548" s="134" t="str">
        <f t="shared" si="60"/>
        <v/>
      </c>
      <c r="N1548" s="110"/>
      <c r="O1548" s="110"/>
      <c r="P1548" s="239"/>
    </row>
    <row r="1549" spans="1:16" x14ac:dyDescent="0.2">
      <c r="A1549" s="154"/>
      <c r="B1549" s="154"/>
      <c r="C1549" s="154"/>
      <c r="D1549" s="149"/>
      <c r="E1549" s="149"/>
      <c r="F1549" s="150"/>
      <c r="H1549" s="106"/>
      <c r="I1549" s="110" t="str">
        <f t="shared" si="59"/>
        <v/>
      </c>
      <c r="J1549" s="122" t="s">
        <v>6412</v>
      </c>
      <c r="K1549" s="110" t="s">
        <v>6413</v>
      </c>
      <c r="L1549" s="110" t="s">
        <v>275</v>
      </c>
      <c r="M1549" s="134" t="str">
        <f t="shared" si="60"/>
        <v/>
      </c>
      <c r="N1549" s="110"/>
      <c r="O1549" s="110"/>
      <c r="P1549" s="239"/>
    </row>
    <row r="1550" spans="1:16" x14ac:dyDescent="0.2">
      <c r="A1550" s="154"/>
      <c r="B1550" s="154"/>
      <c r="C1550" s="154"/>
      <c r="D1550" s="149"/>
      <c r="E1550" s="149"/>
      <c r="F1550" s="150"/>
      <c r="H1550" s="106"/>
      <c r="I1550" s="110" t="str">
        <f t="shared" si="59"/>
        <v/>
      </c>
      <c r="J1550" s="122" t="s">
        <v>6414</v>
      </c>
      <c r="K1550" s="110" t="s">
        <v>6415</v>
      </c>
      <c r="L1550" s="110" t="s">
        <v>275</v>
      </c>
      <c r="M1550" s="134" t="str">
        <f t="shared" si="60"/>
        <v/>
      </c>
      <c r="N1550" s="110"/>
      <c r="O1550" s="110"/>
      <c r="P1550" s="239"/>
    </row>
    <row r="1551" spans="1:16" x14ac:dyDescent="0.2">
      <c r="A1551" s="154"/>
      <c r="B1551" s="154"/>
      <c r="C1551" s="154"/>
      <c r="D1551" s="149"/>
      <c r="E1551" s="149"/>
      <c r="F1551" s="150"/>
      <c r="H1551" s="106"/>
      <c r="I1551" s="110" t="str">
        <f t="shared" si="59"/>
        <v/>
      </c>
      <c r="J1551" s="122" t="s">
        <v>6416</v>
      </c>
      <c r="K1551" s="110" t="s">
        <v>6417</v>
      </c>
      <c r="L1551" s="110" t="s">
        <v>275</v>
      </c>
      <c r="M1551" s="134" t="str">
        <f t="shared" si="60"/>
        <v/>
      </c>
      <c r="N1551" s="110"/>
      <c r="O1551" s="110"/>
      <c r="P1551" s="239"/>
    </row>
    <row r="1552" spans="1:16" x14ac:dyDescent="0.2">
      <c r="A1552" s="154"/>
      <c r="B1552" s="154"/>
      <c r="C1552" s="154"/>
      <c r="D1552" s="149"/>
      <c r="E1552" s="149"/>
      <c r="F1552" s="150"/>
      <c r="H1552" s="106"/>
      <c r="I1552" s="110" t="str">
        <f t="shared" si="59"/>
        <v/>
      </c>
      <c r="J1552" s="122" t="s">
        <v>6418</v>
      </c>
      <c r="K1552" s="110" t="s">
        <v>6419</v>
      </c>
      <c r="L1552" s="110" t="s">
        <v>275</v>
      </c>
      <c r="M1552" s="134" t="str">
        <f t="shared" si="60"/>
        <v/>
      </c>
      <c r="N1552" s="110"/>
      <c r="O1552" s="110"/>
      <c r="P1552" s="239"/>
    </row>
    <row r="1553" spans="1:16" x14ac:dyDescent="0.2">
      <c r="A1553" s="154"/>
      <c r="B1553" s="154"/>
      <c r="C1553" s="154"/>
      <c r="D1553" s="149"/>
      <c r="E1553" s="149"/>
      <c r="F1553" s="150"/>
      <c r="H1553" s="106"/>
      <c r="I1553" s="110" t="str">
        <f t="shared" si="59"/>
        <v/>
      </c>
      <c r="J1553" s="122" t="s">
        <v>6420</v>
      </c>
      <c r="K1553" s="110" t="s">
        <v>6421</v>
      </c>
      <c r="L1553" s="110" t="s">
        <v>275</v>
      </c>
      <c r="M1553" s="134" t="str">
        <f t="shared" si="60"/>
        <v/>
      </c>
      <c r="N1553" s="110"/>
      <c r="O1553" s="110"/>
      <c r="P1553" s="239"/>
    </row>
    <row r="1554" spans="1:16" x14ac:dyDescent="0.2">
      <c r="A1554" s="154"/>
      <c r="B1554" s="154"/>
      <c r="C1554" s="154"/>
      <c r="D1554" s="149"/>
      <c r="E1554" s="149"/>
      <c r="F1554" s="150"/>
      <c r="H1554" s="106"/>
      <c r="I1554" s="110" t="str">
        <f t="shared" si="59"/>
        <v/>
      </c>
      <c r="J1554" s="122" t="s">
        <v>6422</v>
      </c>
      <c r="K1554" s="110" t="s">
        <v>6423</v>
      </c>
      <c r="L1554" s="110" t="s">
        <v>275</v>
      </c>
      <c r="M1554" s="134" t="str">
        <f t="shared" si="60"/>
        <v/>
      </c>
      <c r="N1554" s="110"/>
      <c r="O1554" s="110"/>
      <c r="P1554" s="239"/>
    </row>
    <row r="1555" spans="1:16" x14ac:dyDescent="0.2">
      <c r="A1555" s="154"/>
      <c r="B1555" s="154"/>
      <c r="C1555" s="154"/>
      <c r="D1555" s="149"/>
      <c r="E1555" s="149"/>
      <c r="F1555" s="150"/>
      <c r="H1555" s="106"/>
      <c r="I1555" s="110" t="str">
        <f t="shared" si="59"/>
        <v/>
      </c>
      <c r="J1555" s="122" t="s">
        <v>6424</v>
      </c>
      <c r="K1555" s="110" t="s">
        <v>6425</v>
      </c>
      <c r="L1555" s="110" t="s">
        <v>275</v>
      </c>
      <c r="M1555" s="134" t="str">
        <f t="shared" si="60"/>
        <v/>
      </c>
      <c r="N1555" s="110"/>
      <c r="O1555" s="110"/>
      <c r="P1555" s="239"/>
    </row>
    <row r="1556" spans="1:16" x14ac:dyDescent="0.2">
      <c r="A1556" s="154"/>
      <c r="B1556" s="154"/>
      <c r="C1556" s="154"/>
      <c r="D1556" s="149"/>
      <c r="E1556" s="149"/>
      <c r="F1556" s="150"/>
      <c r="H1556" s="106"/>
      <c r="I1556" s="110" t="str">
        <f t="shared" si="59"/>
        <v/>
      </c>
      <c r="J1556" s="122" t="s">
        <v>6426</v>
      </c>
      <c r="K1556" s="110" t="s">
        <v>6427</v>
      </c>
      <c r="L1556" s="110" t="s">
        <v>275</v>
      </c>
      <c r="M1556" s="134" t="str">
        <f t="shared" si="60"/>
        <v/>
      </c>
      <c r="N1556" s="110"/>
      <c r="O1556" s="110"/>
      <c r="P1556" s="239"/>
    </row>
    <row r="1557" spans="1:16" x14ac:dyDescent="0.2">
      <c r="A1557" s="154"/>
      <c r="B1557" s="154"/>
      <c r="C1557" s="154"/>
      <c r="D1557" s="149"/>
      <c r="E1557" s="149"/>
      <c r="F1557" s="150"/>
      <c r="H1557" s="106"/>
      <c r="I1557" s="110" t="str">
        <f t="shared" si="59"/>
        <v/>
      </c>
      <c r="J1557" s="122" t="s">
        <v>6428</v>
      </c>
      <c r="K1557" s="110" t="s">
        <v>6429</v>
      </c>
      <c r="L1557" s="110" t="s">
        <v>275</v>
      </c>
      <c r="M1557" s="134" t="str">
        <f t="shared" si="60"/>
        <v/>
      </c>
      <c r="N1557" s="110"/>
      <c r="O1557" s="110"/>
      <c r="P1557" s="239"/>
    </row>
    <row r="1558" spans="1:16" x14ac:dyDescent="0.2">
      <c r="A1558" s="154"/>
      <c r="B1558" s="154"/>
      <c r="C1558" s="154"/>
      <c r="D1558" s="149"/>
      <c r="E1558" s="149"/>
      <c r="F1558" s="150"/>
      <c r="H1558" s="106"/>
      <c r="I1558" s="110" t="str">
        <f t="shared" si="59"/>
        <v/>
      </c>
      <c r="J1558" s="122" t="s">
        <v>6430</v>
      </c>
      <c r="K1558" s="110" t="s">
        <v>6431</v>
      </c>
      <c r="L1558" s="110" t="s">
        <v>275</v>
      </c>
      <c r="M1558" s="134" t="str">
        <f t="shared" si="60"/>
        <v/>
      </c>
      <c r="N1558" s="110"/>
      <c r="O1558" s="110"/>
      <c r="P1558" s="239"/>
    </row>
    <row r="1559" spans="1:16" x14ac:dyDescent="0.2">
      <c r="A1559" s="154"/>
      <c r="B1559" s="154"/>
      <c r="C1559" s="154"/>
      <c r="D1559" s="149"/>
      <c r="E1559" s="149"/>
      <c r="F1559" s="150"/>
      <c r="H1559" s="106"/>
      <c r="I1559" s="110" t="str">
        <f t="shared" si="59"/>
        <v/>
      </c>
      <c r="J1559" s="122" t="s">
        <v>6432</v>
      </c>
      <c r="K1559" s="110" t="s">
        <v>6433</v>
      </c>
      <c r="L1559" s="110" t="s">
        <v>275</v>
      </c>
      <c r="M1559" s="134" t="str">
        <f t="shared" si="60"/>
        <v/>
      </c>
      <c r="N1559" s="110"/>
      <c r="O1559" s="110"/>
      <c r="P1559" s="239"/>
    </row>
    <row r="1560" spans="1:16" x14ac:dyDescent="0.2">
      <c r="A1560" s="154"/>
      <c r="B1560" s="154"/>
      <c r="C1560" s="154"/>
      <c r="D1560" s="149"/>
      <c r="E1560" s="149"/>
      <c r="F1560" s="150"/>
      <c r="H1560" s="106"/>
      <c r="I1560" s="110" t="str">
        <f t="shared" si="59"/>
        <v/>
      </c>
      <c r="J1560" s="122" t="s">
        <v>6434</v>
      </c>
      <c r="K1560" s="110" t="s">
        <v>6435</v>
      </c>
      <c r="L1560" s="110" t="s">
        <v>275</v>
      </c>
      <c r="M1560" s="134" t="str">
        <f t="shared" si="60"/>
        <v/>
      </c>
      <c r="N1560" s="110"/>
      <c r="O1560" s="110"/>
      <c r="P1560" s="239"/>
    </row>
    <row r="1561" spans="1:16" x14ac:dyDescent="0.2">
      <c r="A1561" s="154"/>
      <c r="B1561" s="154"/>
      <c r="C1561" s="154"/>
      <c r="D1561" s="149"/>
      <c r="E1561" s="149"/>
      <c r="F1561" s="150"/>
      <c r="H1561" s="106"/>
      <c r="I1561" s="110" t="str">
        <f t="shared" si="59"/>
        <v/>
      </c>
      <c r="J1561" s="122" t="s">
        <v>6436</v>
      </c>
      <c r="K1561" s="110" t="s">
        <v>6437</v>
      </c>
      <c r="L1561" s="110" t="s">
        <v>275</v>
      </c>
      <c r="M1561" s="134" t="str">
        <f t="shared" si="60"/>
        <v/>
      </c>
      <c r="N1561" s="110"/>
      <c r="O1561" s="110"/>
      <c r="P1561" s="239"/>
    </row>
    <row r="1562" spans="1:16" x14ac:dyDescent="0.2">
      <c r="A1562" s="154"/>
      <c r="B1562" s="154"/>
      <c r="C1562" s="154"/>
      <c r="D1562" s="149"/>
      <c r="E1562" s="149"/>
      <c r="F1562" s="150"/>
      <c r="H1562" s="106"/>
      <c r="I1562" s="110" t="str">
        <f t="shared" si="59"/>
        <v/>
      </c>
      <c r="J1562" s="122" t="s">
        <v>6438</v>
      </c>
      <c r="K1562" s="110" t="s">
        <v>6439</v>
      </c>
      <c r="L1562" s="110" t="s">
        <v>275</v>
      </c>
      <c r="M1562" s="134" t="str">
        <f t="shared" si="60"/>
        <v/>
      </c>
      <c r="N1562" s="110"/>
      <c r="O1562" s="110"/>
      <c r="P1562" s="239"/>
    </row>
    <row r="1563" spans="1:16" x14ac:dyDescent="0.2">
      <c r="A1563" s="154"/>
      <c r="B1563" s="154"/>
      <c r="C1563" s="154"/>
      <c r="D1563" s="149"/>
      <c r="E1563" s="149"/>
      <c r="F1563" s="150"/>
      <c r="H1563" s="106"/>
      <c r="I1563" s="110" t="str">
        <f t="shared" si="59"/>
        <v/>
      </c>
      <c r="J1563" s="122" t="s">
        <v>6440</v>
      </c>
      <c r="K1563" s="110" t="s">
        <v>6441</v>
      </c>
      <c r="L1563" s="110" t="s">
        <v>275</v>
      </c>
      <c r="M1563" s="134" t="str">
        <f t="shared" si="60"/>
        <v/>
      </c>
      <c r="N1563" s="110"/>
      <c r="O1563" s="110"/>
      <c r="P1563" s="239"/>
    </row>
    <row r="1564" spans="1:16" x14ac:dyDescent="0.2">
      <c r="A1564" s="154"/>
      <c r="B1564" s="154"/>
      <c r="C1564" s="154"/>
      <c r="D1564" s="149"/>
      <c r="E1564" s="149"/>
      <c r="F1564" s="150"/>
      <c r="H1564" s="106"/>
      <c r="I1564" s="110" t="str">
        <f t="shared" si="59"/>
        <v/>
      </c>
      <c r="J1564" s="122" t="s">
        <v>6442</v>
      </c>
      <c r="K1564" s="110" t="s">
        <v>6443</v>
      </c>
      <c r="L1564" s="110" t="s">
        <v>275</v>
      </c>
      <c r="M1564" s="134" t="str">
        <f t="shared" si="60"/>
        <v/>
      </c>
      <c r="N1564" s="110"/>
      <c r="O1564" s="110"/>
      <c r="P1564" s="239"/>
    </row>
    <row r="1565" spans="1:16" x14ac:dyDescent="0.2">
      <c r="A1565" s="154"/>
      <c r="B1565" s="154"/>
      <c r="C1565" s="154"/>
      <c r="D1565" s="149"/>
      <c r="E1565" s="149"/>
      <c r="F1565" s="150"/>
      <c r="H1565" s="106"/>
      <c r="I1565" s="110" t="str">
        <f t="shared" si="59"/>
        <v/>
      </c>
      <c r="J1565" s="122" t="s">
        <v>6444</v>
      </c>
      <c r="K1565" s="110" t="s">
        <v>6445</v>
      </c>
      <c r="L1565" s="110" t="s">
        <v>275</v>
      </c>
      <c r="M1565" s="134" t="str">
        <f t="shared" si="60"/>
        <v/>
      </c>
      <c r="N1565" s="110"/>
      <c r="O1565" s="110"/>
      <c r="P1565" s="239"/>
    </row>
    <row r="1566" spans="1:16" x14ac:dyDescent="0.2">
      <c r="A1566" s="154"/>
      <c r="B1566" s="154"/>
      <c r="C1566" s="154"/>
      <c r="D1566" s="149"/>
      <c r="E1566" s="149"/>
      <c r="F1566" s="150"/>
      <c r="H1566" s="106"/>
      <c r="I1566" s="110" t="str">
        <f t="shared" si="59"/>
        <v/>
      </c>
      <c r="J1566" s="122" t="s">
        <v>6446</v>
      </c>
      <c r="K1566" s="110" t="s">
        <v>6447</v>
      </c>
      <c r="L1566" s="110" t="s">
        <v>275</v>
      </c>
      <c r="M1566" s="134" t="str">
        <f t="shared" si="60"/>
        <v/>
      </c>
      <c r="N1566" s="110"/>
      <c r="O1566" s="110"/>
      <c r="P1566" s="239"/>
    </row>
    <row r="1567" spans="1:16" x14ac:dyDescent="0.2">
      <c r="A1567" s="154"/>
      <c r="B1567" s="154"/>
      <c r="C1567" s="154"/>
      <c r="D1567" s="149"/>
      <c r="E1567" s="149"/>
      <c r="F1567" s="150"/>
      <c r="H1567" s="106"/>
      <c r="I1567" s="110" t="str">
        <f t="shared" si="59"/>
        <v/>
      </c>
      <c r="J1567" s="122" t="s">
        <v>6448</v>
      </c>
      <c r="K1567" s="110" t="s">
        <v>6449</v>
      </c>
      <c r="L1567" s="110" t="s">
        <v>275</v>
      </c>
      <c r="M1567" s="134" t="str">
        <f t="shared" si="60"/>
        <v/>
      </c>
      <c r="N1567" s="110"/>
      <c r="O1567" s="110"/>
      <c r="P1567" s="239" t="s">
        <v>6450</v>
      </c>
    </row>
    <row r="1568" spans="1:16" x14ac:dyDescent="0.2">
      <c r="A1568" s="154"/>
      <c r="B1568" s="154"/>
      <c r="C1568" s="154"/>
      <c r="D1568" s="149"/>
      <c r="E1568" s="149"/>
      <c r="F1568" s="150"/>
      <c r="H1568" s="106"/>
      <c r="I1568" s="110" t="str">
        <f t="shared" si="59"/>
        <v/>
      </c>
      <c r="J1568" s="122" t="s">
        <v>6451</v>
      </c>
      <c r="K1568" s="110" t="s">
        <v>6452</v>
      </c>
      <c r="L1568" s="110" t="s">
        <v>275</v>
      </c>
      <c r="M1568" s="134" t="str">
        <f t="shared" si="60"/>
        <v/>
      </c>
      <c r="N1568" s="110"/>
      <c r="O1568" s="110"/>
      <c r="P1568" s="239"/>
    </row>
    <row r="1569" spans="1:16" x14ac:dyDescent="0.2">
      <c r="A1569" s="154"/>
      <c r="B1569" s="154"/>
      <c r="C1569" s="154"/>
      <c r="D1569" s="149"/>
      <c r="E1569" s="149"/>
      <c r="F1569" s="150"/>
      <c r="H1569" s="106"/>
      <c r="I1569" s="110" t="str">
        <f t="shared" si="59"/>
        <v/>
      </c>
      <c r="J1569" s="122" t="s">
        <v>6453</v>
      </c>
      <c r="K1569" s="110" t="s">
        <v>6454</v>
      </c>
      <c r="L1569" s="110" t="s">
        <v>275</v>
      </c>
      <c r="M1569" s="134" t="str">
        <f t="shared" si="60"/>
        <v/>
      </c>
      <c r="N1569" s="110"/>
      <c r="O1569" s="110"/>
      <c r="P1569" s="239"/>
    </row>
    <row r="1570" spans="1:16" x14ac:dyDescent="0.2">
      <c r="A1570" s="154"/>
      <c r="B1570" s="154"/>
      <c r="C1570" s="154"/>
      <c r="D1570" s="149"/>
      <c r="E1570" s="149"/>
      <c r="F1570" s="150"/>
      <c r="H1570" s="106"/>
      <c r="I1570" s="110" t="str">
        <f t="shared" si="59"/>
        <v/>
      </c>
      <c r="J1570" s="122" t="s">
        <v>6455</v>
      </c>
      <c r="K1570" s="110" t="s">
        <v>6456</v>
      </c>
      <c r="L1570" s="110" t="s">
        <v>275</v>
      </c>
      <c r="M1570" s="134" t="str">
        <f t="shared" si="60"/>
        <v/>
      </c>
      <c r="N1570" s="110"/>
      <c r="O1570" s="110"/>
      <c r="P1570" s="239"/>
    </row>
    <row r="1571" spans="1:16" x14ac:dyDescent="0.2">
      <c r="A1571" s="154"/>
      <c r="B1571" s="154"/>
      <c r="C1571" s="154"/>
      <c r="D1571" s="149"/>
      <c r="E1571" s="149"/>
      <c r="F1571" s="150"/>
      <c r="H1571" s="106"/>
      <c r="I1571" s="110" t="str">
        <f t="shared" si="59"/>
        <v/>
      </c>
      <c r="J1571" s="122" t="s">
        <v>6457</v>
      </c>
      <c r="K1571" s="110" t="s">
        <v>6458</v>
      </c>
      <c r="L1571" s="110" t="s">
        <v>275</v>
      </c>
      <c r="M1571" s="134" t="str">
        <f t="shared" si="60"/>
        <v/>
      </c>
      <c r="N1571" s="110"/>
      <c r="O1571" s="110"/>
      <c r="P1571" s="239"/>
    </row>
    <row r="1572" spans="1:16" x14ac:dyDescent="0.2">
      <c r="A1572" s="154"/>
      <c r="B1572" s="154"/>
      <c r="C1572" s="154"/>
      <c r="D1572" s="149"/>
      <c r="E1572" s="149"/>
      <c r="F1572" s="150"/>
      <c r="H1572" s="106"/>
      <c r="I1572" s="110" t="str">
        <f t="shared" si="59"/>
        <v/>
      </c>
      <c r="J1572" s="122" t="s">
        <v>6459</v>
      </c>
      <c r="K1572" s="110" t="s">
        <v>6460</v>
      </c>
      <c r="L1572" s="110" t="s">
        <v>275</v>
      </c>
      <c r="M1572" s="134" t="str">
        <f t="shared" si="60"/>
        <v/>
      </c>
      <c r="N1572" s="110"/>
      <c r="O1572" s="110"/>
      <c r="P1572" s="239"/>
    </row>
    <row r="1573" spans="1:16" x14ac:dyDescent="0.2">
      <c r="A1573" s="154"/>
      <c r="B1573" s="154"/>
      <c r="C1573" s="154"/>
      <c r="D1573" s="149"/>
      <c r="E1573" s="149"/>
      <c r="F1573" s="150"/>
      <c r="H1573" s="106"/>
      <c r="I1573" s="110" t="str">
        <f t="shared" si="59"/>
        <v/>
      </c>
      <c r="J1573" s="122" t="s">
        <v>6461</v>
      </c>
      <c r="K1573" s="110" t="s">
        <v>6462</v>
      </c>
      <c r="L1573" s="110" t="s">
        <v>275</v>
      </c>
      <c r="M1573" s="134" t="str">
        <f t="shared" si="60"/>
        <v/>
      </c>
      <c r="N1573" s="110"/>
      <c r="O1573" s="110"/>
      <c r="P1573" s="239"/>
    </row>
    <row r="1574" spans="1:16" x14ac:dyDescent="0.2">
      <c r="A1574" s="154"/>
      <c r="B1574" s="154"/>
      <c r="C1574" s="154"/>
      <c r="D1574" s="149"/>
      <c r="E1574" s="149"/>
      <c r="F1574" s="150"/>
      <c r="H1574" s="106"/>
      <c r="I1574" s="110" t="str">
        <f t="shared" si="59"/>
        <v/>
      </c>
      <c r="J1574" s="122" t="s">
        <v>6463</v>
      </c>
      <c r="K1574" s="110" t="s">
        <v>6464</v>
      </c>
      <c r="L1574" s="110" t="s">
        <v>275</v>
      </c>
      <c r="M1574" s="134" t="str">
        <f t="shared" si="60"/>
        <v/>
      </c>
      <c r="N1574" s="110"/>
      <c r="O1574" s="110"/>
      <c r="P1574" s="239"/>
    </row>
    <row r="1575" spans="1:16" x14ac:dyDescent="0.2">
      <c r="A1575" s="154"/>
      <c r="B1575" s="154"/>
      <c r="C1575" s="154"/>
      <c r="D1575" s="149"/>
      <c r="E1575" s="149"/>
      <c r="F1575" s="150"/>
      <c r="H1575" s="106"/>
      <c r="I1575" s="110" t="str">
        <f t="shared" si="59"/>
        <v/>
      </c>
      <c r="J1575" s="122" t="s">
        <v>6465</v>
      </c>
      <c r="K1575" s="110" t="s">
        <v>6466</v>
      </c>
      <c r="L1575" s="110" t="s">
        <v>275</v>
      </c>
      <c r="M1575" s="134" t="str">
        <f t="shared" si="60"/>
        <v/>
      </c>
      <c r="N1575" s="110"/>
      <c r="O1575" s="110"/>
      <c r="P1575" s="239"/>
    </row>
    <row r="1576" spans="1:16" x14ac:dyDescent="0.2">
      <c r="A1576" s="154"/>
      <c r="B1576" s="154"/>
      <c r="C1576" s="154"/>
      <c r="D1576" s="149"/>
      <c r="E1576" s="149"/>
      <c r="F1576" s="150"/>
      <c r="H1576" s="106"/>
      <c r="I1576" s="110" t="str">
        <f t="shared" si="59"/>
        <v/>
      </c>
      <c r="J1576" s="122" t="s">
        <v>6467</v>
      </c>
      <c r="K1576" s="110" t="s">
        <v>6468</v>
      </c>
      <c r="L1576" s="110" t="s">
        <v>275</v>
      </c>
      <c r="M1576" s="134" t="str">
        <f t="shared" si="60"/>
        <v/>
      </c>
      <c r="N1576" s="110"/>
      <c r="O1576" s="110"/>
      <c r="P1576" s="239"/>
    </row>
    <row r="1577" spans="1:16" x14ac:dyDescent="0.2">
      <c r="A1577" s="154"/>
      <c r="B1577" s="154"/>
      <c r="C1577" s="154"/>
      <c r="D1577" s="149"/>
      <c r="E1577" s="149"/>
      <c r="F1577" s="150"/>
      <c r="H1577" s="106"/>
      <c r="I1577" s="110" t="str">
        <f t="shared" si="59"/>
        <v/>
      </c>
      <c r="J1577" s="122" t="s">
        <v>6469</v>
      </c>
      <c r="K1577" s="110" t="s">
        <v>6470</v>
      </c>
      <c r="L1577" s="110" t="s">
        <v>275</v>
      </c>
      <c r="M1577" s="134" t="str">
        <f t="shared" si="60"/>
        <v/>
      </c>
      <c r="N1577" s="110"/>
      <c r="O1577" s="110"/>
      <c r="P1577" s="239"/>
    </row>
    <row r="1578" spans="1:16" x14ac:dyDescent="0.2">
      <c r="A1578" s="154"/>
      <c r="B1578" s="154"/>
      <c r="C1578" s="154"/>
      <c r="D1578" s="149"/>
      <c r="E1578" s="149"/>
      <c r="F1578" s="150"/>
      <c r="H1578" s="106"/>
      <c r="I1578" s="110" t="str">
        <f t="shared" si="59"/>
        <v/>
      </c>
      <c r="J1578" s="122" t="s">
        <v>6471</v>
      </c>
      <c r="K1578" s="110" t="s">
        <v>6472</v>
      </c>
      <c r="L1578" s="110" t="s">
        <v>275</v>
      </c>
      <c r="M1578" s="134" t="str">
        <f t="shared" si="60"/>
        <v/>
      </c>
      <c r="N1578" s="110"/>
      <c r="O1578" s="110"/>
      <c r="P1578" s="239"/>
    </row>
    <row r="1579" spans="1:16" x14ac:dyDescent="0.2">
      <c r="A1579" s="154"/>
      <c r="B1579" s="154"/>
      <c r="C1579" s="154"/>
      <c r="D1579" s="149"/>
      <c r="E1579" s="149"/>
      <c r="F1579" s="150"/>
      <c r="H1579" s="106"/>
      <c r="I1579" s="110" t="str">
        <f t="shared" si="59"/>
        <v/>
      </c>
      <c r="J1579" s="122" t="s">
        <v>6473</v>
      </c>
      <c r="K1579" s="110" t="s">
        <v>6474</v>
      </c>
      <c r="L1579" s="110" t="s">
        <v>275</v>
      </c>
      <c r="M1579" s="134" t="str">
        <f t="shared" si="60"/>
        <v/>
      </c>
      <c r="N1579" s="110"/>
      <c r="O1579" s="110"/>
      <c r="P1579" s="239"/>
    </row>
    <row r="1580" spans="1:16" x14ac:dyDescent="0.2">
      <c r="A1580" s="154"/>
      <c r="B1580" s="154"/>
      <c r="C1580" s="154"/>
      <c r="D1580" s="149"/>
      <c r="E1580" s="149"/>
      <c r="F1580" s="150"/>
      <c r="H1580" s="106"/>
      <c r="I1580" s="110" t="str">
        <f t="shared" si="59"/>
        <v/>
      </c>
      <c r="J1580" s="122" t="s">
        <v>6475</v>
      </c>
      <c r="K1580" s="110" t="s">
        <v>6476</v>
      </c>
      <c r="L1580" s="110" t="s">
        <v>275</v>
      </c>
      <c r="M1580" s="134" t="str">
        <f t="shared" si="60"/>
        <v/>
      </c>
      <c r="N1580" s="110"/>
      <c r="O1580" s="110"/>
      <c r="P1580" s="239" t="s">
        <v>6477</v>
      </c>
    </row>
    <row r="1581" spans="1:16" x14ac:dyDescent="0.2">
      <c r="A1581" s="154"/>
      <c r="B1581" s="154"/>
      <c r="C1581" s="154"/>
      <c r="D1581" s="149"/>
      <c r="E1581" s="149"/>
      <c r="F1581" s="150"/>
      <c r="H1581" s="106"/>
      <c r="I1581" s="110" t="str">
        <f t="shared" si="59"/>
        <v/>
      </c>
      <c r="J1581" s="122" t="s">
        <v>6478</v>
      </c>
      <c r="K1581" s="110" t="s">
        <v>6479</v>
      </c>
      <c r="L1581" s="110" t="s">
        <v>275</v>
      </c>
      <c r="M1581" s="134" t="str">
        <f t="shared" si="60"/>
        <v/>
      </c>
      <c r="N1581" s="110"/>
      <c r="O1581" s="110"/>
      <c r="P1581" s="239" t="s">
        <v>6480</v>
      </c>
    </row>
    <row r="1582" spans="1:16" x14ac:dyDescent="0.2">
      <c r="A1582" s="154"/>
      <c r="B1582" s="154"/>
      <c r="C1582" s="154"/>
      <c r="D1582" s="149"/>
      <c r="E1582" s="149"/>
      <c r="F1582" s="150"/>
      <c r="H1582" s="106"/>
      <c r="I1582" s="110" t="str">
        <f t="shared" si="59"/>
        <v/>
      </c>
      <c r="J1582" s="122" t="s">
        <v>6481</v>
      </c>
      <c r="K1582" s="110" t="s">
        <v>6482</v>
      </c>
      <c r="L1582" s="110" t="s">
        <v>275</v>
      </c>
      <c r="M1582" s="134" t="str">
        <f t="shared" si="60"/>
        <v/>
      </c>
      <c r="N1582" s="110"/>
      <c r="O1582" s="110"/>
      <c r="P1582" s="239"/>
    </row>
    <row r="1583" spans="1:16" x14ac:dyDescent="0.2">
      <c r="A1583" s="154"/>
      <c r="B1583" s="154"/>
      <c r="C1583" s="154"/>
      <c r="D1583" s="149"/>
      <c r="E1583" s="149"/>
      <c r="F1583" s="150"/>
      <c r="H1583" s="106"/>
      <c r="I1583" s="110" t="str">
        <f t="shared" si="59"/>
        <v/>
      </c>
      <c r="J1583" s="122" t="s">
        <v>6483</v>
      </c>
      <c r="K1583" s="110" t="s">
        <v>6484</v>
      </c>
      <c r="L1583" s="110" t="s">
        <v>275</v>
      </c>
      <c r="M1583" s="134" t="str">
        <f t="shared" si="60"/>
        <v/>
      </c>
      <c r="N1583" s="110"/>
      <c r="O1583" s="110"/>
      <c r="P1583" s="239"/>
    </row>
    <row r="1584" spans="1:16" x14ac:dyDescent="0.2">
      <c r="A1584" s="154"/>
      <c r="B1584" s="154"/>
      <c r="C1584" s="154"/>
      <c r="D1584" s="149"/>
      <c r="E1584" s="149"/>
      <c r="F1584" s="150"/>
      <c r="H1584" s="106"/>
      <c r="I1584" s="110" t="str">
        <f t="shared" si="59"/>
        <v/>
      </c>
      <c r="J1584" s="122" t="s">
        <v>6485</v>
      </c>
      <c r="K1584" s="110" t="s">
        <v>6486</v>
      </c>
      <c r="L1584" s="110" t="s">
        <v>275</v>
      </c>
      <c r="M1584" s="134" t="str">
        <f t="shared" si="60"/>
        <v/>
      </c>
      <c r="N1584" s="110"/>
      <c r="O1584" s="110"/>
      <c r="P1584" s="239"/>
    </row>
    <row r="1585" spans="1:16" x14ac:dyDescent="0.2">
      <c r="A1585" s="154"/>
      <c r="B1585" s="154"/>
      <c r="C1585" s="154"/>
      <c r="D1585" s="149"/>
      <c r="E1585" s="149"/>
      <c r="F1585" s="150"/>
      <c r="H1585" s="106"/>
      <c r="I1585" s="110" t="str">
        <f t="shared" si="59"/>
        <v/>
      </c>
      <c r="J1585" s="122" t="s">
        <v>6487</v>
      </c>
      <c r="K1585" s="110" t="s">
        <v>6488</v>
      </c>
      <c r="L1585" s="110" t="s">
        <v>275</v>
      </c>
      <c r="M1585" s="134" t="str">
        <f t="shared" si="60"/>
        <v/>
      </c>
      <c r="N1585" s="110"/>
      <c r="O1585" s="110"/>
      <c r="P1585" s="239"/>
    </row>
    <row r="1586" spans="1:16" x14ac:dyDescent="0.2">
      <c r="A1586" s="154"/>
      <c r="B1586" s="154"/>
      <c r="C1586" s="154"/>
      <c r="D1586" s="149"/>
      <c r="E1586" s="149"/>
      <c r="F1586" s="150"/>
      <c r="H1586" s="106"/>
      <c r="I1586" s="110" t="str">
        <f t="shared" si="59"/>
        <v/>
      </c>
      <c r="J1586" s="122" t="s">
        <v>6489</v>
      </c>
      <c r="K1586" s="110" t="s">
        <v>6490</v>
      </c>
      <c r="L1586" s="110" t="s">
        <v>275</v>
      </c>
      <c r="M1586" s="134" t="str">
        <f t="shared" si="60"/>
        <v/>
      </c>
      <c r="N1586" s="110"/>
      <c r="O1586" s="110"/>
      <c r="P1586" s="239"/>
    </row>
    <row r="1587" spans="1:16" x14ac:dyDescent="0.2">
      <c r="A1587" s="154"/>
      <c r="B1587" s="154"/>
      <c r="C1587" s="154"/>
      <c r="D1587" s="149"/>
      <c r="E1587" s="149"/>
      <c r="F1587" s="150"/>
      <c r="H1587" s="106"/>
      <c r="I1587" s="110" t="str">
        <f t="shared" si="59"/>
        <v/>
      </c>
      <c r="J1587" s="122" t="s">
        <v>6491</v>
      </c>
      <c r="K1587" s="110" t="s">
        <v>6492</v>
      </c>
      <c r="L1587" s="110" t="s">
        <v>275</v>
      </c>
      <c r="M1587" s="134" t="str">
        <f t="shared" si="60"/>
        <v/>
      </c>
      <c r="N1587" s="110"/>
      <c r="O1587" s="110"/>
      <c r="P1587" s="239"/>
    </row>
    <row r="1588" spans="1:16" x14ac:dyDescent="0.2">
      <c r="A1588" s="154"/>
      <c r="B1588" s="154"/>
      <c r="C1588" s="154"/>
      <c r="D1588" s="149"/>
      <c r="E1588" s="149"/>
      <c r="F1588" s="150"/>
      <c r="H1588" s="106"/>
      <c r="I1588" s="110" t="str">
        <f t="shared" si="59"/>
        <v/>
      </c>
      <c r="J1588" s="122" t="s">
        <v>6493</v>
      </c>
      <c r="K1588" s="110" t="s">
        <v>6494</v>
      </c>
      <c r="L1588" s="110" t="s">
        <v>275</v>
      </c>
      <c r="M1588" s="134" t="str">
        <f t="shared" si="60"/>
        <v/>
      </c>
      <c r="N1588" s="110"/>
      <c r="O1588" s="110"/>
      <c r="P1588" s="239"/>
    </row>
    <row r="1589" spans="1:16" x14ac:dyDescent="0.2">
      <c r="A1589" s="154"/>
      <c r="B1589" s="154"/>
      <c r="C1589" s="154"/>
      <c r="D1589" s="149"/>
      <c r="E1589" s="149"/>
      <c r="F1589" s="150"/>
      <c r="H1589" s="106"/>
      <c r="I1589" s="110" t="str">
        <f t="shared" si="59"/>
        <v/>
      </c>
      <c r="J1589" s="122" t="s">
        <v>6495</v>
      </c>
      <c r="K1589" s="110" t="s">
        <v>6496</v>
      </c>
      <c r="L1589" s="110" t="s">
        <v>275</v>
      </c>
      <c r="M1589" s="134" t="str">
        <f t="shared" si="60"/>
        <v/>
      </c>
      <c r="N1589" s="110"/>
      <c r="O1589" s="110"/>
      <c r="P1589" s="239"/>
    </row>
    <row r="1590" spans="1:16" x14ac:dyDescent="0.2">
      <c r="A1590" s="154"/>
      <c r="B1590" s="154"/>
      <c r="C1590" s="154"/>
      <c r="D1590" s="149"/>
      <c r="E1590" s="149"/>
      <c r="F1590" s="150"/>
      <c r="H1590" s="106"/>
      <c r="I1590" s="110" t="str">
        <f t="shared" si="59"/>
        <v/>
      </c>
      <c r="J1590" s="122" t="s">
        <v>6497</v>
      </c>
      <c r="K1590" s="110" t="s">
        <v>6498</v>
      </c>
      <c r="L1590" s="110" t="s">
        <v>275</v>
      </c>
      <c r="M1590" s="134" t="str">
        <f t="shared" si="60"/>
        <v/>
      </c>
      <c r="N1590" s="110"/>
      <c r="O1590" s="110"/>
      <c r="P1590" s="239"/>
    </row>
    <row r="1591" spans="1:16" x14ac:dyDescent="0.2">
      <c r="A1591" s="154"/>
      <c r="B1591" s="154"/>
      <c r="C1591" s="154"/>
      <c r="D1591" s="149"/>
      <c r="E1591" s="149"/>
      <c r="F1591" s="150"/>
      <c r="H1591" s="106"/>
      <c r="I1591" s="110" t="str">
        <f t="shared" si="59"/>
        <v/>
      </c>
      <c r="J1591" s="122" t="s">
        <v>6499</v>
      </c>
      <c r="K1591" s="110" t="s">
        <v>6500</v>
      </c>
      <c r="L1591" s="110" t="s">
        <v>275</v>
      </c>
      <c r="M1591" s="134" t="str">
        <f t="shared" si="60"/>
        <v/>
      </c>
      <c r="N1591" s="110"/>
      <c r="O1591" s="110"/>
      <c r="P1591" s="239"/>
    </row>
    <row r="1592" spans="1:16" x14ac:dyDescent="0.2">
      <c r="A1592" s="154"/>
      <c r="B1592" s="154"/>
      <c r="C1592" s="154"/>
      <c r="D1592" s="149"/>
      <c r="E1592" s="149"/>
      <c r="F1592" s="150"/>
      <c r="H1592" s="106"/>
      <c r="I1592" s="110" t="str">
        <f t="shared" si="59"/>
        <v/>
      </c>
      <c r="J1592" s="122" t="s">
        <v>6501</v>
      </c>
      <c r="K1592" s="110" t="s">
        <v>6502</v>
      </c>
      <c r="L1592" s="110" t="s">
        <v>275</v>
      </c>
      <c r="M1592" s="134" t="str">
        <f t="shared" si="60"/>
        <v/>
      </c>
      <c r="N1592" s="110"/>
      <c r="O1592" s="110"/>
      <c r="P1592" s="239"/>
    </row>
    <row r="1593" spans="1:16" x14ac:dyDescent="0.2">
      <c r="A1593" s="154"/>
      <c r="B1593" s="154"/>
      <c r="C1593" s="154"/>
      <c r="D1593" s="149"/>
      <c r="E1593" s="149"/>
      <c r="F1593" s="150"/>
      <c r="H1593" s="106"/>
      <c r="I1593" s="110" t="str">
        <f t="shared" si="59"/>
        <v/>
      </c>
      <c r="J1593" s="122" t="s">
        <v>6503</v>
      </c>
      <c r="K1593" s="110" t="s">
        <v>6504</v>
      </c>
      <c r="L1593" s="110" t="s">
        <v>275</v>
      </c>
      <c r="M1593" s="134" t="str">
        <f t="shared" si="60"/>
        <v/>
      </c>
      <c r="N1593" s="110"/>
      <c r="O1593" s="110"/>
      <c r="P1593" s="239"/>
    </row>
    <row r="1594" spans="1:16" x14ac:dyDescent="0.2">
      <c r="A1594" s="154"/>
      <c r="B1594" s="154"/>
      <c r="C1594" s="154"/>
      <c r="D1594" s="149"/>
      <c r="E1594" s="149"/>
      <c r="F1594" s="150"/>
      <c r="H1594" s="106"/>
      <c r="I1594" s="110" t="str">
        <f t="shared" si="59"/>
        <v/>
      </c>
      <c r="J1594" s="122" t="s">
        <v>6505</v>
      </c>
      <c r="K1594" s="110" t="s">
        <v>6506</v>
      </c>
      <c r="L1594" s="110" t="s">
        <v>275</v>
      </c>
      <c r="M1594" s="134" t="str">
        <f t="shared" si="60"/>
        <v/>
      </c>
      <c r="N1594" s="110"/>
      <c r="O1594" s="110"/>
      <c r="P1594" s="239"/>
    </row>
    <row r="1595" spans="1:16" x14ac:dyDescent="0.2">
      <c r="A1595" s="154"/>
      <c r="B1595" s="154"/>
      <c r="C1595" s="154"/>
      <c r="D1595" s="149"/>
      <c r="E1595" s="149"/>
      <c r="F1595" s="150"/>
      <c r="H1595" s="106"/>
      <c r="I1595" s="110" t="str">
        <f t="shared" si="59"/>
        <v/>
      </c>
      <c r="J1595" s="122" t="s">
        <v>6507</v>
      </c>
      <c r="K1595" s="110" t="s">
        <v>6508</v>
      </c>
      <c r="L1595" s="110" t="s">
        <v>275</v>
      </c>
      <c r="M1595" s="134" t="str">
        <f t="shared" si="60"/>
        <v/>
      </c>
      <c r="N1595" s="110"/>
      <c r="O1595" s="110"/>
      <c r="P1595" s="239"/>
    </row>
    <row r="1596" spans="1:16" x14ac:dyDescent="0.2">
      <c r="A1596" s="154"/>
      <c r="B1596" s="154"/>
      <c r="C1596" s="154"/>
      <c r="D1596" s="149"/>
      <c r="E1596" s="149"/>
      <c r="F1596" s="150"/>
      <c r="H1596" s="106"/>
      <c r="I1596" s="110" t="str">
        <f t="shared" si="59"/>
        <v/>
      </c>
      <c r="J1596" s="122" t="s">
        <v>6509</v>
      </c>
      <c r="K1596" s="110" t="s">
        <v>6510</v>
      </c>
      <c r="L1596" s="110" t="s">
        <v>275</v>
      </c>
      <c r="M1596" s="134" t="str">
        <f t="shared" si="60"/>
        <v/>
      </c>
      <c r="N1596" s="110"/>
      <c r="O1596" s="110"/>
      <c r="P1596" s="239"/>
    </row>
    <row r="1597" spans="1:16" x14ac:dyDescent="0.2">
      <c r="A1597" s="154"/>
      <c r="B1597" s="154"/>
      <c r="C1597" s="154"/>
      <c r="D1597" s="149"/>
      <c r="E1597" s="149"/>
      <c r="F1597" s="150"/>
      <c r="H1597" s="106"/>
      <c r="I1597" s="110" t="str">
        <f t="shared" si="59"/>
        <v/>
      </c>
      <c r="J1597" s="122" t="s">
        <v>6511</v>
      </c>
      <c r="K1597" s="110" t="s">
        <v>6512</v>
      </c>
      <c r="L1597" s="110" t="s">
        <v>275</v>
      </c>
      <c r="M1597" s="134" t="str">
        <f t="shared" si="60"/>
        <v/>
      </c>
      <c r="N1597" s="110"/>
      <c r="O1597" s="110"/>
      <c r="P1597" s="239" t="s">
        <v>6513</v>
      </c>
    </row>
    <row r="1598" spans="1:16" x14ac:dyDescent="0.2">
      <c r="A1598" s="154"/>
      <c r="B1598" s="154"/>
      <c r="C1598" s="154"/>
      <c r="D1598" s="149"/>
      <c r="E1598" s="149"/>
      <c r="F1598" s="150"/>
      <c r="H1598" s="106"/>
      <c r="I1598" s="110" t="str">
        <f t="shared" si="59"/>
        <v/>
      </c>
      <c r="J1598" s="122" t="s">
        <v>6514</v>
      </c>
      <c r="K1598" s="110" t="s">
        <v>6515</v>
      </c>
      <c r="L1598" s="110" t="s">
        <v>275</v>
      </c>
      <c r="M1598" s="134" t="str">
        <f t="shared" si="60"/>
        <v/>
      </c>
      <c r="N1598" s="110"/>
      <c r="O1598" s="110"/>
      <c r="P1598" s="239"/>
    </row>
    <row r="1599" spans="1:16" x14ac:dyDescent="0.2">
      <c r="A1599" s="154"/>
      <c r="B1599" s="154"/>
      <c r="C1599" s="154"/>
      <c r="D1599" s="149"/>
      <c r="E1599" s="149"/>
      <c r="F1599" s="150"/>
      <c r="H1599" s="106"/>
      <c r="I1599" s="110" t="str">
        <f t="shared" si="59"/>
        <v/>
      </c>
      <c r="J1599" s="122" t="s">
        <v>6516</v>
      </c>
      <c r="K1599" s="110" t="s">
        <v>6517</v>
      </c>
      <c r="L1599" s="110" t="s">
        <v>275</v>
      </c>
      <c r="M1599" s="134" t="str">
        <f t="shared" si="60"/>
        <v/>
      </c>
      <c r="N1599" s="110"/>
      <c r="O1599" s="110"/>
      <c r="P1599" s="239"/>
    </row>
    <row r="1600" spans="1:16" x14ac:dyDescent="0.2">
      <c r="A1600" s="154"/>
      <c r="B1600" s="154"/>
      <c r="C1600" s="154"/>
      <c r="D1600" s="149"/>
      <c r="E1600" s="149"/>
      <c r="F1600" s="150"/>
      <c r="H1600" s="106"/>
      <c r="I1600" s="110" t="str">
        <f t="shared" si="59"/>
        <v/>
      </c>
      <c r="J1600" s="122" t="s">
        <v>6518</v>
      </c>
      <c r="K1600" s="110" t="s">
        <v>6519</v>
      </c>
      <c r="L1600" s="110" t="s">
        <v>275</v>
      </c>
      <c r="M1600" s="134" t="str">
        <f t="shared" si="60"/>
        <v/>
      </c>
      <c r="N1600" s="110"/>
      <c r="O1600" s="110"/>
      <c r="P1600" s="239"/>
    </row>
    <row r="1601" spans="1:16" x14ac:dyDescent="0.2">
      <c r="A1601" s="154"/>
      <c r="B1601" s="154"/>
      <c r="C1601" s="154"/>
      <c r="D1601" s="149"/>
      <c r="E1601" s="149"/>
      <c r="F1601" s="150"/>
      <c r="H1601" s="106"/>
      <c r="I1601" s="110" t="str">
        <f t="shared" si="59"/>
        <v/>
      </c>
      <c r="J1601" s="122" t="s">
        <v>723</v>
      </c>
      <c r="K1601" s="110" t="s">
        <v>6520</v>
      </c>
      <c r="L1601" s="110" t="s">
        <v>275</v>
      </c>
      <c r="M1601" s="134" t="str">
        <f t="shared" si="60"/>
        <v/>
      </c>
      <c r="N1601" s="110"/>
      <c r="O1601" s="110"/>
      <c r="P1601" s="239"/>
    </row>
    <row r="1602" spans="1:16" x14ac:dyDescent="0.2">
      <c r="A1602" s="154"/>
      <c r="B1602" s="154"/>
      <c r="C1602" s="154"/>
      <c r="D1602" s="149"/>
      <c r="E1602" s="149"/>
      <c r="F1602" s="150"/>
      <c r="H1602" s="106"/>
      <c r="I1602" s="110" t="str">
        <f t="shared" si="59"/>
        <v/>
      </c>
      <c r="J1602" s="122" t="s">
        <v>6521</v>
      </c>
      <c r="K1602" s="110" t="s">
        <v>6522</v>
      </c>
      <c r="L1602" s="110" t="s">
        <v>275</v>
      </c>
      <c r="M1602" s="134" t="str">
        <f t="shared" si="60"/>
        <v/>
      </c>
      <c r="N1602" s="110"/>
      <c r="O1602" s="110"/>
      <c r="P1602" s="239"/>
    </row>
    <row r="1603" spans="1:16" x14ac:dyDescent="0.2">
      <c r="A1603" s="154"/>
      <c r="B1603" s="154"/>
      <c r="C1603" s="154"/>
      <c r="D1603" s="149"/>
      <c r="E1603" s="149"/>
      <c r="F1603" s="150"/>
      <c r="H1603" s="106"/>
      <c r="I1603" s="110" t="str">
        <f t="shared" si="59"/>
        <v/>
      </c>
      <c r="J1603" s="122" t="s">
        <v>6523</v>
      </c>
      <c r="K1603" s="110" t="s">
        <v>6524</v>
      </c>
      <c r="L1603" s="110" t="s">
        <v>275</v>
      </c>
      <c r="M1603" s="134" t="str">
        <f t="shared" si="60"/>
        <v/>
      </c>
      <c r="N1603" s="110"/>
      <c r="O1603" s="110"/>
      <c r="P1603" s="239"/>
    </row>
    <row r="1604" spans="1:16" x14ac:dyDescent="0.2">
      <c r="A1604" s="154"/>
      <c r="B1604" s="154"/>
      <c r="C1604" s="154"/>
      <c r="D1604" s="149"/>
      <c r="E1604" s="149"/>
      <c r="F1604" s="150"/>
      <c r="H1604" s="106"/>
      <c r="I1604" s="110" t="str">
        <f t="shared" si="59"/>
        <v/>
      </c>
      <c r="J1604" s="122" t="s">
        <v>6525</v>
      </c>
      <c r="K1604" s="110" t="s">
        <v>6526</v>
      </c>
      <c r="L1604" s="110" t="s">
        <v>275</v>
      </c>
      <c r="M1604" s="134" t="str">
        <f t="shared" si="60"/>
        <v/>
      </c>
      <c r="N1604" s="110"/>
      <c r="O1604" s="110"/>
      <c r="P1604" s="239"/>
    </row>
    <row r="1605" spans="1:16" x14ac:dyDescent="0.2">
      <c r="A1605" s="154"/>
      <c r="B1605" s="154"/>
      <c r="C1605" s="154"/>
      <c r="D1605" s="149"/>
      <c r="E1605" s="149"/>
      <c r="F1605" s="150"/>
      <c r="H1605" s="106"/>
      <c r="I1605" s="110" t="str">
        <f t="shared" si="59"/>
        <v/>
      </c>
      <c r="J1605" s="122" t="s">
        <v>6527</v>
      </c>
      <c r="K1605" s="110" t="s">
        <v>6528</v>
      </c>
      <c r="L1605" s="110" t="s">
        <v>275</v>
      </c>
      <c r="M1605" s="134" t="str">
        <f t="shared" si="60"/>
        <v/>
      </c>
      <c r="N1605" s="110"/>
      <c r="O1605" s="110"/>
      <c r="P1605" s="239"/>
    </row>
    <row r="1606" spans="1:16" x14ac:dyDescent="0.2">
      <c r="A1606" s="154"/>
      <c r="B1606" s="154"/>
      <c r="C1606" s="154"/>
      <c r="D1606" s="149"/>
      <c r="E1606" s="149"/>
      <c r="F1606" s="150"/>
      <c r="H1606" s="106"/>
      <c r="I1606" s="110" t="str">
        <f t="shared" si="59"/>
        <v/>
      </c>
      <c r="J1606" s="122" t="s">
        <v>6529</v>
      </c>
      <c r="K1606" s="110" t="s">
        <v>6530</v>
      </c>
      <c r="L1606" s="110" t="s">
        <v>275</v>
      </c>
      <c r="M1606" s="134" t="str">
        <f t="shared" si="60"/>
        <v/>
      </c>
      <c r="N1606" s="110"/>
      <c r="O1606" s="110"/>
      <c r="P1606" s="239" t="s">
        <v>6531</v>
      </c>
    </row>
    <row r="1607" spans="1:16" x14ac:dyDescent="0.2">
      <c r="A1607" s="154"/>
      <c r="B1607" s="154"/>
      <c r="C1607" s="154"/>
      <c r="D1607" s="149"/>
      <c r="E1607" s="149"/>
      <c r="F1607" s="150"/>
      <c r="H1607" s="106"/>
      <c r="I1607" s="110" t="str">
        <f t="shared" si="59"/>
        <v/>
      </c>
      <c r="J1607" s="122" t="s">
        <v>6532</v>
      </c>
      <c r="K1607" s="110" t="s">
        <v>6533</v>
      </c>
      <c r="L1607" s="110" t="s">
        <v>275</v>
      </c>
      <c r="M1607" s="134" t="str">
        <f t="shared" si="60"/>
        <v/>
      </c>
      <c r="N1607" s="110"/>
      <c r="O1607" s="110"/>
      <c r="P1607" s="239"/>
    </row>
    <row r="1608" spans="1:16" x14ac:dyDescent="0.2">
      <c r="A1608" s="154"/>
      <c r="B1608" s="154"/>
      <c r="C1608" s="154"/>
      <c r="D1608" s="149"/>
      <c r="E1608" s="149"/>
      <c r="F1608" s="150"/>
      <c r="H1608" s="106"/>
      <c r="I1608" s="110" t="str">
        <f t="shared" si="59"/>
        <v/>
      </c>
      <c r="J1608" s="122" t="s">
        <v>6534</v>
      </c>
      <c r="K1608" s="110" t="s">
        <v>6535</v>
      </c>
      <c r="L1608" s="110" t="s">
        <v>275</v>
      </c>
      <c r="M1608" s="134" t="str">
        <f t="shared" si="60"/>
        <v/>
      </c>
      <c r="N1608" s="110"/>
      <c r="O1608" s="110"/>
      <c r="P1608" s="239"/>
    </row>
    <row r="1609" spans="1:16" x14ac:dyDescent="0.2">
      <c r="A1609" s="154"/>
      <c r="B1609" s="154"/>
      <c r="C1609" s="154"/>
      <c r="D1609" s="149"/>
      <c r="E1609" s="149"/>
      <c r="F1609" s="150"/>
      <c r="H1609" s="106"/>
      <c r="I1609" s="110" t="str">
        <f t="shared" ref="I1609:I1672" si="61">IFERROR((INDEX(A:E,MATCH($J1609,E:E,0),2)),"")</f>
        <v/>
      </c>
      <c r="J1609" s="122" t="s">
        <v>6536</v>
      </c>
      <c r="K1609" s="110" t="s">
        <v>6537</v>
      </c>
      <c r="L1609" s="110" t="s">
        <v>275</v>
      </c>
      <c r="M1609" s="134" t="str">
        <f t="shared" si="60"/>
        <v/>
      </c>
      <c r="N1609" s="110"/>
      <c r="O1609" s="110"/>
      <c r="P1609" s="239"/>
    </row>
    <row r="1610" spans="1:16" x14ac:dyDescent="0.2">
      <c r="A1610" s="154"/>
      <c r="B1610" s="154"/>
      <c r="C1610" s="154"/>
      <c r="D1610" s="149"/>
      <c r="E1610" s="149"/>
      <c r="F1610" s="150"/>
      <c r="H1610" s="106"/>
      <c r="I1610" s="110" t="str">
        <f t="shared" si="61"/>
        <v/>
      </c>
      <c r="J1610" s="122" t="s">
        <v>6538</v>
      </c>
      <c r="K1610" s="110" t="s">
        <v>6539</v>
      </c>
      <c r="L1610" s="110" t="s">
        <v>275</v>
      </c>
      <c r="M1610" s="134" t="str">
        <f t="shared" ref="M1610:M1673" si="62">IF(N1610="","",HYPERLINK(O1610,N1610))</f>
        <v/>
      </c>
      <c r="N1610" s="110"/>
      <c r="O1610" s="110"/>
      <c r="P1610" s="239"/>
    </row>
    <row r="1611" spans="1:16" x14ac:dyDescent="0.2">
      <c r="A1611" s="154"/>
      <c r="B1611" s="154"/>
      <c r="C1611" s="154"/>
      <c r="D1611" s="149"/>
      <c r="E1611" s="149"/>
      <c r="F1611" s="150"/>
      <c r="H1611" s="106"/>
      <c r="I1611" s="110" t="str">
        <f t="shared" si="61"/>
        <v/>
      </c>
      <c r="J1611" s="122" t="s">
        <v>6540</v>
      </c>
      <c r="K1611" s="110" t="s">
        <v>6541</v>
      </c>
      <c r="L1611" s="110" t="s">
        <v>275</v>
      </c>
      <c r="M1611" s="134" t="str">
        <f t="shared" si="62"/>
        <v/>
      </c>
      <c r="N1611" s="110"/>
      <c r="O1611" s="110"/>
      <c r="P1611" s="239"/>
    </row>
    <row r="1612" spans="1:16" x14ac:dyDescent="0.2">
      <c r="A1612" s="154"/>
      <c r="B1612" s="154"/>
      <c r="C1612" s="154"/>
      <c r="D1612" s="149"/>
      <c r="E1612" s="149"/>
      <c r="F1612" s="150"/>
      <c r="H1612" s="106"/>
      <c r="I1612" s="110" t="str">
        <f t="shared" si="61"/>
        <v/>
      </c>
      <c r="J1612" s="122" t="s">
        <v>6542</v>
      </c>
      <c r="K1612" s="110" t="s">
        <v>6543</v>
      </c>
      <c r="L1612" s="110" t="s">
        <v>275</v>
      </c>
      <c r="M1612" s="134" t="str">
        <f t="shared" si="62"/>
        <v/>
      </c>
      <c r="N1612" s="110"/>
      <c r="O1612" s="110"/>
      <c r="P1612" s="239"/>
    </row>
    <row r="1613" spans="1:16" x14ac:dyDescent="0.2">
      <c r="A1613" s="154"/>
      <c r="B1613" s="154"/>
      <c r="C1613" s="154"/>
      <c r="D1613" s="149"/>
      <c r="E1613" s="149"/>
      <c r="F1613" s="150"/>
      <c r="H1613" s="106"/>
      <c r="I1613" s="110" t="str">
        <f t="shared" si="61"/>
        <v/>
      </c>
      <c r="J1613" s="122" t="s">
        <v>6544</v>
      </c>
      <c r="K1613" s="110" t="s">
        <v>6545</v>
      </c>
      <c r="L1613" s="110" t="s">
        <v>6546</v>
      </c>
      <c r="M1613" s="134" t="str">
        <f t="shared" si="62"/>
        <v/>
      </c>
      <c r="N1613" s="110"/>
      <c r="O1613" s="110"/>
      <c r="P1613" s="239" t="s">
        <v>6547</v>
      </c>
    </row>
    <row r="1614" spans="1:16" x14ac:dyDescent="0.2">
      <c r="A1614" s="154"/>
      <c r="B1614" s="154"/>
      <c r="C1614" s="154"/>
      <c r="D1614" s="149"/>
      <c r="E1614" s="149"/>
      <c r="F1614" s="150"/>
      <c r="H1614" s="106"/>
      <c r="I1614" s="110" t="str">
        <f t="shared" si="61"/>
        <v/>
      </c>
      <c r="J1614" s="122" t="s">
        <v>6548</v>
      </c>
      <c r="K1614" s="110" t="s">
        <v>6549</v>
      </c>
      <c r="L1614" s="110" t="s">
        <v>275</v>
      </c>
      <c r="M1614" s="134" t="str">
        <f t="shared" si="62"/>
        <v/>
      </c>
      <c r="N1614" s="110"/>
      <c r="O1614" s="110"/>
      <c r="P1614" s="239"/>
    </row>
    <row r="1615" spans="1:16" x14ac:dyDescent="0.2">
      <c r="A1615" s="154"/>
      <c r="B1615" s="154"/>
      <c r="C1615" s="154"/>
      <c r="D1615" s="149"/>
      <c r="E1615" s="149"/>
      <c r="F1615" s="150"/>
      <c r="H1615" s="106"/>
      <c r="I1615" s="110" t="str">
        <f t="shared" si="61"/>
        <v/>
      </c>
      <c r="J1615" s="122" t="s">
        <v>6550</v>
      </c>
      <c r="K1615" s="110" t="s">
        <v>6551</v>
      </c>
      <c r="L1615" s="110" t="s">
        <v>275</v>
      </c>
      <c r="M1615" s="134" t="str">
        <f t="shared" si="62"/>
        <v/>
      </c>
      <c r="N1615" s="110"/>
      <c r="O1615" s="110"/>
      <c r="P1615" s="239"/>
    </row>
    <row r="1616" spans="1:16" x14ac:dyDescent="0.2">
      <c r="A1616" s="154"/>
      <c r="B1616" s="154"/>
      <c r="C1616" s="154"/>
      <c r="D1616" s="149"/>
      <c r="E1616" s="149"/>
      <c r="F1616" s="150"/>
      <c r="H1616" s="106"/>
      <c r="I1616" s="110" t="str">
        <f t="shared" si="61"/>
        <v/>
      </c>
      <c r="J1616" s="122" t="s">
        <v>6552</v>
      </c>
      <c r="K1616" s="110" t="s">
        <v>6553</v>
      </c>
      <c r="L1616" s="110" t="s">
        <v>275</v>
      </c>
      <c r="M1616" s="134" t="str">
        <f t="shared" si="62"/>
        <v/>
      </c>
      <c r="N1616" s="110"/>
      <c r="O1616" s="110"/>
      <c r="P1616" s="239"/>
    </row>
    <row r="1617" spans="1:16" x14ac:dyDescent="0.2">
      <c r="A1617" s="154"/>
      <c r="B1617" s="154"/>
      <c r="C1617" s="154"/>
      <c r="D1617" s="149"/>
      <c r="E1617" s="149"/>
      <c r="F1617" s="150"/>
      <c r="H1617" s="106"/>
      <c r="I1617" s="110" t="str">
        <f t="shared" si="61"/>
        <v/>
      </c>
      <c r="J1617" s="122" t="s">
        <v>6554</v>
      </c>
      <c r="K1617" s="110" t="s">
        <v>6555</v>
      </c>
      <c r="L1617" s="110" t="s">
        <v>275</v>
      </c>
      <c r="M1617" s="134" t="str">
        <f t="shared" si="62"/>
        <v/>
      </c>
      <c r="N1617" s="110"/>
      <c r="O1617" s="110"/>
      <c r="P1617" s="239"/>
    </row>
    <row r="1618" spans="1:16" x14ac:dyDescent="0.2">
      <c r="A1618" s="154"/>
      <c r="B1618" s="154"/>
      <c r="C1618" s="154"/>
      <c r="D1618" s="149"/>
      <c r="E1618" s="149"/>
      <c r="F1618" s="150"/>
      <c r="H1618" s="106"/>
      <c r="I1618" s="110" t="str">
        <f t="shared" si="61"/>
        <v/>
      </c>
      <c r="J1618" s="122" t="s">
        <v>6556</v>
      </c>
      <c r="K1618" s="110" t="s">
        <v>6557</v>
      </c>
      <c r="L1618" s="110" t="s">
        <v>275</v>
      </c>
      <c r="M1618" s="134" t="str">
        <f t="shared" si="62"/>
        <v/>
      </c>
      <c r="N1618" s="110"/>
      <c r="O1618" s="110"/>
      <c r="P1618" s="239"/>
    </row>
    <row r="1619" spans="1:16" x14ac:dyDescent="0.2">
      <c r="A1619" s="154"/>
      <c r="B1619" s="154"/>
      <c r="C1619" s="154"/>
      <c r="D1619" s="149"/>
      <c r="E1619" s="149"/>
      <c r="F1619" s="150"/>
      <c r="H1619" s="106"/>
      <c r="I1619" s="110" t="str">
        <f t="shared" si="61"/>
        <v/>
      </c>
      <c r="J1619" s="122" t="s">
        <v>6558</v>
      </c>
      <c r="K1619" s="110" t="s">
        <v>6559</v>
      </c>
      <c r="L1619" s="110" t="s">
        <v>275</v>
      </c>
      <c r="M1619" s="134" t="str">
        <f t="shared" si="62"/>
        <v/>
      </c>
      <c r="N1619" s="110"/>
      <c r="O1619" s="110"/>
      <c r="P1619" s="239"/>
    </row>
    <row r="1620" spans="1:16" x14ac:dyDescent="0.2">
      <c r="A1620" s="154"/>
      <c r="B1620" s="154"/>
      <c r="C1620" s="154"/>
      <c r="D1620" s="149"/>
      <c r="E1620" s="149"/>
      <c r="F1620" s="150"/>
      <c r="H1620" s="106"/>
      <c r="I1620" s="110" t="str">
        <f t="shared" si="61"/>
        <v/>
      </c>
      <c r="J1620" s="122" t="s">
        <v>6560</v>
      </c>
      <c r="K1620" s="110" t="s">
        <v>6561</v>
      </c>
      <c r="L1620" s="110" t="s">
        <v>275</v>
      </c>
      <c r="M1620" s="134" t="str">
        <f t="shared" si="62"/>
        <v/>
      </c>
      <c r="N1620" s="110"/>
      <c r="O1620" s="110"/>
      <c r="P1620" s="239"/>
    </row>
    <row r="1621" spans="1:16" x14ac:dyDescent="0.2">
      <c r="A1621" s="154"/>
      <c r="B1621" s="154"/>
      <c r="C1621" s="154"/>
      <c r="D1621" s="149"/>
      <c r="E1621" s="149"/>
      <c r="F1621" s="150"/>
      <c r="H1621" s="106"/>
      <c r="I1621" s="110" t="str">
        <f t="shared" si="61"/>
        <v/>
      </c>
      <c r="J1621" s="122" t="s">
        <v>6562</v>
      </c>
      <c r="K1621" s="110" t="s">
        <v>6563</v>
      </c>
      <c r="L1621" s="110" t="s">
        <v>6564</v>
      </c>
      <c r="M1621" s="134" t="str">
        <f t="shared" si="62"/>
        <v/>
      </c>
      <c r="N1621" s="110"/>
      <c r="O1621" s="110"/>
      <c r="P1621" s="239"/>
    </row>
    <row r="1622" spans="1:16" x14ac:dyDescent="0.2">
      <c r="A1622" s="154"/>
      <c r="B1622" s="154"/>
      <c r="C1622" s="154"/>
      <c r="D1622" s="149"/>
      <c r="E1622" s="149"/>
      <c r="F1622" s="150"/>
      <c r="H1622" s="106"/>
      <c r="I1622" s="110" t="str">
        <f t="shared" si="61"/>
        <v/>
      </c>
      <c r="J1622" s="122" t="s">
        <v>6565</v>
      </c>
      <c r="K1622" s="110" t="s">
        <v>6566</v>
      </c>
      <c r="L1622" s="110" t="s">
        <v>275</v>
      </c>
      <c r="M1622" s="134" t="str">
        <f t="shared" si="62"/>
        <v/>
      </c>
      <c r="N1622" s="110"/>
      <c r="O1622" s="110"/>
      <c r="P1622" s="239"/>
    </row>
    <row r="1623" spans="1:16" x14ac:dyDescent="0.2">
      <c r="A1623" s="154"/>
      <c r="B1623" s="154"/>
      <c r="C1623" s="154"/>
      <c r="D1623" s="149"/>
      <c r="E1623" s="149"/>
      <c r="F1623" s="150"/>
      <c r="H1623" s="106"/>
      <c r="I1623" s="110" t="str">
        <f t="shared" si="61"/>
        <v/>
      </c>
      <c r="J1623" s="122" t="s">
        <v>6567</v>
      </c>
      <c r="K1623" s="110" t="s">
        <v>6568</v>
      </c>
      <c r="L1623" s="110" t="s">
        <v>275</v>
      </c>
      <c r="M1623" s="134" t="str">
        <f t="shared" si="62"/>
        <v/>
      </c>
      <c r="N1623" s="110"/>
      <c r="O1623" s="110"/>
      <c r="P1623" s="239"/>
    </row>
    <row r="1624" spans="1:16" x14ac:dyDescent="0.2">
      <c r="A1624" s="154"/>
      <c r="B1624" s="154"/>
      <c r="C1624" s="154"/>
      <c r="D1624" s="149"/>
      <c r="E1624" s="149"/>
      <c r="F1624" s="150"/>
      <c r="H1624" s="106"/>
      <c r="I1624" s="110" t="str">
        <f t="shared" si="61"/>
        <v/>
      </c>
      <c r="J1624" s="122" t="s">
        <v>6569</v>
      </c>
      <c r="K1624" s="110" t="s">
        <v>6570</v>
      </c>
      <c r="L1624" s="110" t="s">
        <v>275</v>
      </c>
      <c r="M1624" s="134" t="str">
        <f t="shared" si="62"/>
        <v/>
      </c>
      <c r="N1624" s="110"/>
      <c r="O1624" s="110"/>
      <c r="P1624" s="239"/>
    </row>
    <row r="1625" spans="1:16" x14ac:dyDescent="0.2">
      <c r="A1625" s="154"/>
      <c r="B1625" s="154"/>
      <c r="C1625" s="154"/>
      <c r="D1625" s="149"/>
      <c r="E1625" s="149"/>
      <c r="F1625" s="150"/>
      <c r="H1625" s="106"/>
      <c r="I1625" s="110" t="str">
        <f t="shared" si="61"/>
        <v/>
      </c>
      <c r="J1625" s="122" t="s">
        <v>6571</v>
      </c>
      <c r="K1625" s="110" t="s">
        <v>6572</v>
      </c>
      <c r="L1625" s="110" t="s">
        <v>275</v>
      </c>
      <c r="M1625" s="134" t="str">
        <f t="shared" si="62"/>
        <v/>
      </c>
      <c r="N1625" s="110"/>
      <c r="O1625" s="110"/>
      <c r="P1625" s="239"/>
    </row>
    <row r="1626" spans="1:16" x14ac:dyDescent="0.2">
      <c r="A1626" s="154"/>
      <c r="B1626" s="154"/>
      <c r="C1626" s="154"/>
      <c r="D1626" s="149"/>
      <c r="E1626" s="149"/>
      <c r="F1626" s="150"/>
      <c r="H1626" s="106"/>
      <c r="I1626" s="110" t="str">
        <f t="shared" si="61"/>
        <v/>
      </c>
      <c r="J1626" s="122" t="s">
        <v>6573</v>
      </c>
      <c r="K1626" s="110" t="s">
        <v>6574</v>
      </c>
      <c r="L1626" s="110" t="s">
        <v>275</v>
      </c>
      <c r="M1626" s="134" t="str">
        <f t="shared" si="62"/>
        <v/>
      </c>
      <c r="N1626" s="110"/>
      <c r="O1626" s="110"/>
      <c r="P1626" s="239"/>
    </row>
    <row r="1627" spans="1:16" x14ac:dyDescent="0.2">
      <c r="A1627" s="154"/>
      <c r="B1627" s="154"/>
      <c r="C1627" s="154"/>
      <c r="D1627" s="149"/>
      <c r="E1627" s="149"/>
      <c r="F1627" s="150"/>
      <c r="H1627" s="106"/>
      <c r="I1627" s="110" t="str">
        <f t="shared" si="61"/>
        <v/>
      </c>
      <c r="J1627" s="122" t="s">
        <v>6575</v>
      </c>
      <c r="K1627" s="110" t="s">
        <v>6576</v>
      </c>
      <c r="L1627" s="110" t="s">
        <v>275</v>
      </c>
      <c r="M1627" s="134" t="str">
        <f t="shared" si="62"/>
        <v/>
      </c>
      <c r="N1627" s="110"/>
      <c r="O1627" s="110"/>
      <c r="P1627" s="239"/>
    </row>
    <row r="1628" spans="1:16" x14ac:dyDescent="0.2">
      <c r="A1628" s="154"/>
      <c r="B1628" s="154"/>
      <c r="C1628" s="154"/>
      <c r="D1628" s="149"/>
      <c r="E1628" s="149"/>
      <c r="F1628" s="150"/>
      <c r="H1628" s="106"/>
      <c r="I1628" s="110" t="str">
        <f t="shared" si="61"/>
        <v/>
      </c>
      <c r="J1628" s="122" t="s">
        <v>6577</v>
      </c>
      <c r="K1628" s="110" t="s">
        <v>6578</v>
      </c>
      <c r="L1628" s="110" t="s">
        <v>275</v>
      </c>
      <c r="M1628" s="134" t="str">
        <f t="shared" si="62"/>
        <v/>
      </c>
      <c r="N1628" s="110"/>
      <c r="O1628" s="110"/>
      <c r="P1628" s="239" t="s">
        <v>6579</v>
      </c>
    </row>
    <row r="1629" spans="1:16" x14ac:dyDescent="0.2">
      <c r="A1629" s="154"/>
      <c r="B1629" s="154"/>
      <c r="C1629" s="154"/>
      <c r="D1629" s="149"/>
      <c r="E1629" s="149"/>
      <c r="F1629" s="150"/>
      <c r="H1629" s="106"/>
      <c r="I1629" s="110" t="str">
        <f t="shared" si="61"/>
        <v/>
      </c>
      <c r="J1629" s="122" t="s">
        <v>6580</v>
      </c>
      <c r="K1629" s="110" t="s">
        <v>6581</v>
      </c>
      <c r="L1629" s="110" t="s">
        <v>275</v>
      </c>
      <c r="M1629" s="134" t="str">
        <f t="shared" si="62"/>
        <v/>
      </c>
      <c r="N1629" s="110"/>
      <c r="O1629" s="110"/>
      <c r="P1629" s="239"/>
    </row>
    <row r="1630" spans="1:16" x14ac:dyDescent="0.2">
      <c r="A1630" s="154"/>
      <c r="B1630" s="154"/>
      <c r="C1630" s="154"/>
      <c r="D1630" s="149"/>
      <c r="E1630" s="149"/>
      <c r="F1630" s="150"/>
      <c r="H1630" s="106"/>
      <c r="I1630" s="110" t="str">
        <f t="shared" si="61"/>
        <v/>
      </c>
      <c r="J1630" s="122" t="s">
        <v>6582</v>
      </c>
      <c r="K1630" s="110" t="s">
        <v>6583</v>
      </c>
      <c r="L1630" s="110" t="s">
        <v>275</v>
      </c>
      <c r="M1630" s="134" t="str">
        <f t="shared" si="62"/>
        <v/>
      </c>
      <c r="N1630" s="110"/>
      <c r="O1630" s="110"/>
      <c r="P1630" s="239"/>
    </row>
    <row r="1631" spans="1:16" x14ac:dyDescent="0.2">
      <c r="A1631" s="154"/>
      <c r="B1631" s="154"/>
      <c r="C1631" s="154"/>
      <c r="D1631" s="149"/>
      <c r="E1631" s="149"/>
      <c r="F1631" s="150"/>
      <c r="H1631" s="106"/>
      <c r="I1631" s="110" t="str">
        <f t="shared" si="61"/>
        <v/>
      </c>
      <c r="J1631" s="122" t="s">
        <v>6584</v>
      </c>
      <c r="K1631" s="110" t="s">
        <v>6585</v>
      </c>
      <c r="L1631" s="110" t="s">
        <v>275</v>
      </c>
      <c r="M1631" s="134" t="str">
        <f t="shared" si="62"/>
        <v/>
      </c>
      <c r="N1631" s="110"/>
      <c r="O1631" s="110"/>
      <c r="P1631" s="239"/>
    </row>
    <row r="1632" spans="1:16" x14ac:dyDescent="0.2">
      <c r="A1632" s="154"/>
      <c r="B1632" s="154"/>
      <c r="C1632" s="154"/>
      <c r="D1632" s="149"/>
      <c r="E1632" s="149"/>
      <c r="F1632" s="150"/>
      <c r="H1632" s="106"/>
      <c r="I1632" s="110" t="str">
        <f t="shared" si="61"/>
        <v/>
      </c>
      <c r="J1632" s="122" t="s">
        <v>6586</v>
      </c>
      <c r="K1632" s="110" t="s">
        <v>6587</v>
      </c>
      <c r="L1632" s="110" t="s">
        <v>275</v>
      </c>
      <c r="M1632" s="134" t="str">
        <f t="shared" si="62"/>
        <v/>
      </c>
      <c r="N1632" s="110"/>
      <c r="O1632" s="110"/>
      <c r="P1632" s="239"/>
    </row>
    <row r="1633" spans="1:16" x14ac:dyDescent="0.2">
      <c r="A1633" s="154"/>
      <c r="B1633" s="154"/>
      <c r="C1633" s="154"/>
      <c r="D1633" s="149"/>
      <c r="E1633" s="149"/>
      <c r="F1633" s="150"/>
      <c r="H1633" s="106"/>
      <c r="I1633" s="110" t="str">
        <f t="shared" si="61"/>
        <v/>
      </c>
      <c r="J1633" s="122" t="s">
        <v>6588</v>
      </c>
      <c r="K1633" s="110" t="s">
        <v>6589</v>
      </c>
      <c r="L1633" s="110" t="s">
        <v>275</v>
      </c>
      <c r="M1633" s="134" t="str">
        <f t="shared" si="62"/>
        <v/>
      </c>
      <c r="N1633" s="110"/>
      <c r="O1633" s="110"/>
      <c r="P1633" s="239"/>
    </row>
    <row r="1634" spans="1:16" x14ac:dyDescent="0.2">
      <c r="A1634" s="154"/>
      <c r="B1634" s="154"/>
      <c r="C1634" s="154"/>
      <c r="D1634" s="149"/>
      <c r="E1634" s="149"/>
      <c r="F1634" s="150"/>
      <c r="H1634" s="106"/>
      <c r="I1634" s="110" t="str">
        <f t="shared" si="61"/>
        <v/>
      </c>
      <c r="J1634" s="122" t="s">
        <v>6590</v>
      </c>
      <c r="K1634" s="110" t="s">
        <v>6591</v>
      </c>
      <c r="L1634" s="110" t="s">
        <v>275</v>
      </c>
      <c r="M1634" s="134" t="str">
        <f t="shared" si="62"/>
        <v/>
      </c>
      <c r="N1634" s="110"/>
      <c r="O1634" s="110"/>
      <c r="P1634" s="239" t="s">
        <v>6592</v>
      </c>
    </row>
    <row r="1635" spans="1:16" x14ac:dyDescent="0.2">
      <c r="A1635" s="154"/>
      <c r="B1635" s="154"/>
      <c r="C1635" s="154"/>
      <c r="D1635" s="149"/>
      <c r="E1635" s="149"/>
      <c r="F1635" s="150"/>
      <c r="H1635" s="106"/>
      <c r="I1635" s="110" t="str">
        <f t="shared" si="61"/>
        <v/>
      </c>
      <c r="J1635" s="122" t="s">
        <v>6593</v>
      </c>
      <c r="K1635" s="110" t="s">
        <v>6594</v>
      </c>
      <c r="L1635" s="110" t="s">
        <v>275</v>
      </c>
      <c r="M1635" s="134" t="str">
        <f t="shared" si="62"/>
        <v/>
      </c>
      <c r="N1635" s="110"/>
      <c r="O1635" s="110"/>
      <c r="P1635" s="239"/>
    </row>
    <row r="1636" spans="1:16" x14ac:dyDescent="0.2">
      <c r="A1636" s="154"/>
      <c r="B1636" s="154"/>
      <c r="C1636" s="154"/>
      <c r="D1636" s="149"/>
      <c r="E1636" s="149"/>
      <c r="F1636" s="150"/>
      <c r="H1636" s="106"/>
      <c r="I1636" s="110" t="str">
        <f t="shared" si="61"/>
        <v/>
      </c>
      <c r="J1636" s="122" t="s">
        <v>6595</v>
      </c>
      <c r="K1636" s="110" t="s">
        <v>6596</v>
      </c>
      <c r="L1636" s="110" t="s">
        <v>275</v>
      </c>
      <c r="M1636" s="134" t="str">
        <f t="shared" si="62"/>
        <v/>
      </c>
      <c r="N1636" s="110"/>
      <c r="O1636" s="110"/>
      <c r="P1636" s="239"/>
    </row>
    <row r="1637" spans="1:16" x14ac:dyDescent="0.2">
      <c r="A1637" s="154"/>
      <c r="B1637" s="154"/>
      <c r="C1637" s="154"/>
      <c r="D1637" s="149"/>
      <c r="E1637" s="149"/>
      <c r="F1637" s="150"/>
      <c r="H1637" s="106"/>
      <c r="I1637" s="110" t="str">
        <f t="shared" si="61"/>
        <v/>
      </c>
      <c r="J1637" s="122" t="s">
        <v>6597</v>
      </c>
      <c r="K1637" s="110" t="s">
        <v>6598</v>
      </c>
      <c r="L1637" s="110" t="s">
        <v>275</v>
      </c>
      <c r="M1637" s="134" t="str">
        <f t="shared" si="62"/>
        <v/>
      </c>
      <c r="N1637" s="110"/>
      <c r="O1637" s="110"/>
      <c r="P1637" s="239"/>
    </row>
    <row r="1638" spans="1:16" x14ac:dyDescent="0.2">
      <c r="A1638" s="154"/>
      <c r="B1638" s="154"/>
      <c r="C1638" s="154"/>
      <c r="D1638" s="149"/>
      <c r="E1638" s="149"/>
      <c r="F1638" s="150"/>
      <c r="H1638" s="106"/>
      <c r="I1638" s="110" t="str">
        <f t="shared" si="61"/>
        <v/>
      </c>
      <c r="J1638" s="122" t="s">
        <v>6599</v>
      </c>
      <c r="K1638" s="110" t="s">
        <v>6600</v>
      </c>
      <c r="L1638" s="110" t="s">
        <v>275</v>
      </c>
      <c r="M1638" s="134" t="str">
        <f t="shared" si="62"/>
        <v/>
      </c>
      <c r="N1638" s="110"/>
      <c r="O1638" s="110"/>
      <c r="P1638" s="239"/>
    </row>
    <row r="1639" spans="1:16" x14ac:dyDescent="0.2">
      <c r="A1639" s="154"/>
      <c r="B1639" s="154"/>
      <c r="C1639" s="154"/>
      <c r="D1639" s="149"/>
      <c r="E1639" s="149"/>
      <c r="F1639" s="150"/>
      <c r="H1639" s="106"/>
      <c r="I1639" s="110" t="str">
        <f t="shared" si="61"/>
        <v/>
      </c>
      <c r="J1639" s="122" t="s">
        <v>6601</v>
      </c>
      <c r="K1639" s="110" t="s">
        <v>6602</v>
      </c>
      <c r="L1639" s="110" t="s">
        <v>275</v>
      </c>
      <c r="M1639" s="134" t="str">
        <f t="shared" si="62"/>
        <v/>
      </c>
      <c r="N1639" s="110"/>
      <c r="O1639" s="110"/>
      <c r="P1639" s="239"/>
    </row>
    <row r="1640" spans="1:16" x14ac:dyDescent="0.2">
      <c r="A1640" s="154"/>
      <c r="B1640" s="154"/>
      <c r="C1640" s="154"/>
      <c r="D1640" s="149"/>
      <c r="E1640" s="149"/>
      <c r="F1640" s="150"/>
      <c r="H1640" s="106"/>
      <c r="I1640" s="110" t="str">
        <f t="shared" si="61"/>
        <v/>
      </c>
      <c r="J1640" s="122" t="s">
        <v>6603</v>
      </c>
      <c r="K1640" s="110" t="s">
        <v>6604</v>
      </c>
      <c r="L1640" s="110" t="s">
        <v>275</v>
      </c>
      <c r="M1640" s="134" t="str">
        <f t="shared" si="62"/>
        <v/>
      </c>
      <c r="N1640" s="110"/>
      <c r="O1640" s="110"/>
      <c r="P1640" s="239"/>
    </row>
    <row r="1641" spans="1:16" x14ac:dyDescent="0.2">
      <c r="A1641" s="154"/>
      <c r="B1641" s="154"/>
      <c r="C1641" s="154"/>
      <c r="D1641" s="149"/>
      <c r="E1641" s="149"/>
      <c r="F1641" s="150"/>
      <c r="H1641" s="106"/>
      <c r="I1641" s="110" t="str">
        <f t="shared" si="61"/>
        <v/>
      </c>
      <c r="J1641" s="122" t="s">
        <v>6605</v>
      </c>
      <c r="K1641" s="110" t="s">
        <v>6606</v>
      </c>
      <c r="L1641" s="110" t="s">
        <v>275</v>
      </c>
      <c r="M1641" s="134" t="str">
        <f t="shared" si="62"/>
        <v/>
      </c>
      <c r="N1641" s="110"/>
      <c r="O1641" s="110"/>
      <c r="P1641" s="239"/>
    </row>
    <row r="1642" spans="1:16" x14ac:dyDescent="0.2">
      <c r="A1642" s="154"/>
      <c r="B1642" s="154"/>
      <c r="C1642" s="154"/>
      <c r="D1642" s="149"/>
      <c r="E1642" s="149"/>
      <c r="F1642" s="150"/>
      <c r="H1642" s="106"/>
      <c r="I1642" s="110" t="str">
        <f t="shared" si="61"/>
        <v/>
      </c>
      <c r="J1642" s="122" t="s">
        <v>6607</v>
      </c>
      <c r="K1642" s="110" t="s">
        <v>6608</v>
      </c>
      <c r="L1642" s="110" t="s">
        <v>275</v>
      </c>
      <c r="M1642" s="134" t="str">
        <f t="shared" si="62"/>
        <v/>
      </c>
      <c r="N1642" s="110"/>
      <c r="O1642" s="110"/>
      <c r="P1642" s="239"/>
    </row>
    <row r="1643" spans="1:16" x14ac:dyDescent="0.2">
      <c r="A1643" s="154"/>
      <c r="B1643" s="154"/>
      <c r="C1643" s="154"/>
      <c r="D1643" s="149"/>
      <c r="E1643" s="149"/>
      <c r="F1643" s="150"/>
      <c r="H1643" s="106"/>
      <c r="I1643" s="110" t="str">
        <f t="shared" si="61"/>
        <v/>
      </c>
      <c r="J1643" s="122" t="s">
        <v>6609</v>
      </c>
      <c r="K1643" s="110" t="s">
        <v>6610</v>
      </c>
      <c r="L1643" s="110" t="s">
        <v>275</v>
      </c>
      <c r="M1643" s="134" t="str">
        <f t="shared" si="62"/>
        <v/>
      </c>
      <c r="N1643" s="110"/>
      <c r="O1643" s="110"/>
      <c r="P1643" s="239"/>
    </row>
    <row r="1644" spans="1:16" x14ac:dyDescent="0.2">
      <c r="A1644" s="154"/>
      <c r="B1644" s="154"/>
      <c r="C1644" s="154"/>
      <c r="D1644" s="149"/>
      <c r="E1644" s="149"/>
      <c r="F1644" s="150"/>
      <c r="H1644" s="106"/>
      <c r="I1644" s="110" t="str">
        <f t="shared" si="61"/>
        <v/>
      </c>
      <c r="J1644" s="122" t="s">
        <v>6611</v>
      </c>
      <c r="K1644" s="110" t="s">
        <v>6612</v>
      </c>
      <c r="L1644" s="110" t="s">
        <v>275</v>
      </c>
      <c r="M1644" s="134" t="str">
        <f t="shared" si="62"/>
        <v/>
      </c>
      <c r="N1644" s="110"/>
      <c r="O1644" s="110"/>
      <c r="P1644" s="239"/>
    </row>
    <row r="1645" spans="1:16" x14ac:dyDescent="0.2">
      <c r="A1645" s="154"/>
      <c r="B1645" s="154"/>
      <c r="C1645" s="154"/>
      <c r="D1645" s="149"/>
      <c r="E1645" s="149"/>
      <c r="F1645" s="150"/>
      <c r="H1645" s="106"/>
      <c r="I1645" s="110" t="str">
        <f t="shared" si="61"/>
        <v/>
      </c>
      <c r="J1645" s="122" t="s">
        <v>6613</v>
      </c>
      <c r="K1645" s="110" t="s">
        <v>6614</v>
      </c>
      <c r="L1645" s="110" t="s">
        <v>275</v>
      </c>
      <c r="M1645" s="134" t="str">
        <f t="shared" si="62"/>
        <v/>
      </c>
      <c r="N1645" s="110"/>
      <c r="O1645" s="110"/>
      <c r="P1645" s="239"/>
    </row>
    <row r="1646" spans="1:16" x14ac:dyDescent="0.2">
      <c r="A1646" s="154"/>
      <c r="B1646" s="154"/>
      <c r="C1646" s="154"/>
      <c r="D1646" s="149"/>
      <c r="E1646" s="149"/>
      <c r="F1646" s="150"/>
      <c r="H1646" s="106"/>
      <c r="I1646" s="110" t="str">
        <f t="shared" si="61"/>
        <v/>
      </c>
      <c r="J1646" s="122" t="s">
        <v>6615</v>
      </c>
      <c r="K1646" s="110" t="s">
        <v>6616</v>
      </c>
      <c r="L1646" s="110" t="s">
        <v>275</v>
      </c>
      <c r="M1646" s="134" t="str">
        <f t="shared" si="62"/>
        <v/>
      </c>
      <c r="N1646" s="110"/>
      <c r="O1646" s="110"/>
      <c r="P1646" s="239"/>
    </row>
    <row r="1647" spans="1:16" x14ac:dyDescent="0.2">
      <c r="A1647" s="154"/>
      <c r="B1647" s="154"/>
      <c r="C1647" s="154"/>
      <c r="D1647" s="149"/>
      <c r="E1647" s="149"/>
      <c r="F1647" s="150"/>
      <c r="H1647" s="106"/>
      <c r="I1647" s="110" t="str">
        <f t="shared" si="61"/>
        <v/>
      </c>
      <c r="J1647" s="122" t="s">
        <v>6617</v>
      </c>
      <c r="K1647" s="110" t="s">
        <v>6618</v>
      </c>
      <c r="L1647" s="110" t="s">
        <v>275</v>
      </c>
      <c r="M1647" s="134" t="str">
        <f t="shared" si="62"/>
        <v/>
      </c>
      <c r="N1647" s="110"/>
      <c r="O1647" s="110"/>
      <c r="P1647" s="239"/>
    </row>
    <row r="1648" spans="1:16" x14ac:dyDescent="0.2">
      <c r="A1648" s="154"/>
      <c r="B1648" s="154"/>
      <c r="C1648" s="154"/>
      <c r="D1648" s="149"/>
      <c r="E1648" s="149"/>
      <c r="F1648" s="150"/>
      <c r="H1648" s="106"/>
      <c r="I1648" s="110" t="str">
        <f t="shared" si="61"/>
        <v/>
      </c>
      <c r="J1648" s="122" t="s">
        <v>6619</v>
      </c>
      <c r="K1648" s="110" t="s">
        <v>6620</v>
      </c>
      <c r="L1648" s="110" t="s">
        <v>275</v>
      </c>
      <c r="M1648" s="134" t="str">
        <f t="shared" si="62"/>
        <v/>
      </c>
      <c r="N1648" s="110"/>
      <c r="O1648" s="110"/>
      <c r="P1648" s="239"/>
    </row>
    <row r="1649" spans="1:16" x14ac:dyDescent="0.2">
      <c r="A1649" s="154"/>
      <c r="B1649" s="154"/>
      <c r="C1649" s="154"/>
      <c r="D1649" s="149"/>
      <c r="E1649" s="149"/>
      <c r="F1649" s="150"/>
      <c r="H1649" s="106"/>
      <c r="I1649" s="110" t="str">
        <f t="shared" si="61"/>
        <v/>
      </c>
      <c r="J1649" s="122" t="s">
        <v>6621</v>
      </c>
      <c r="K1649" s="110" t="s">
        <v>6622</v>
      </c>
      <c r="L1649" s="110" t="s">
        <v>275</v>
      </c>
      <c r="M1649" s="134" t="str">
        <f t="shared" si="62"/>
        <v/>
      </c>
      <c r="N1649" s="110"/>
      <c r="O1649" s="110"/>
      <c r="P1649" s="239" t="s">
        <v>275</v>
      </c>
    </row>
    <row r="1650" spans="1:16" x14ac:dyDescent="0.2">
      <c r="A1650" s="154"/>
      <c r="B1650" s="154"/>
      <c r="C1650" s="154"/>
      <c r="D1650" s="149"/>
      <c r="E1650" s="149"/>
      <c r="F1650" s="150"/>
      <c r="H1650" s="106"/>
      <c r="I1650" s="110" t="str">
        <f t="shared" si="61"/>
        <v/>
      </c>
      <c r="J1650" s="122" t="s">
        <v>6623</v>
      </c>
      <c r="K1650" s="110" t="s">
        <v>6624</v>
      </c>
      <c r="L1650" s="110" t="s">
        <v>275</v>
      </c>
      <c r="M1650" s="134" t="str">
        <f t="shared" si="62"/>
        <v/>
      </c>
      <c r="N1650" s="110"/>
      <c r="O1650" s="110"/>
      <c r="P1650" s="239"/>
    </row>
    <row r="1651" spans="1:16" x14ac:dyDescent="0.2">
      <c r="A1651" s="154"/>
      <c r="B1651" s="154"/>
      <c r="C1651" s="154"/>
      <c r="D1651" s="149"/>
      <c r="E1651" s="149"/>
      <c r="F1651" s="150"/>
      <c r="H1651" s="106"/>
      <c r="I1651" s="110" t="str">
        <f t="shared" si="61"/>
        <v/>
      </c>
      <c r="J1651" s="122" t="s">
        <v>6625</v>
      </c>
      <c r="K1651" s="110" t="s">
        <v>6626</v>
      </c>
      <c r="L1651" s="110" t="s">
        <v>275</v>
      </c>
      <c r="M1651" s="134" t="str">
        <f t="shared" si="62"/>
        <v/>
      </c>
      <c r="N1651" s="110"/>
      <c r="O1651" s="110"/>
      <c r="P1651" s="239"/>
    </row>
    <row r="1652" spans="1:16" x14ac:dyDescent="0.2">
      <c r="A1652" s="154"/>
      <c r="B1652" s="154"/>
      <c r="C1652" s="154"/>
      <c r="D1652" s="149"/>
      <c r="E1652" s="149"/>
      <c r="F1652" s="150"/>
      <c r="H1652" s="106"/>
      <c r="I1652" s="110" t="str">
        <f t="shared" si="61"/>
        <v/>
      </c>
      <c r="J1652" s="122" t="s">
        <v>6627</v>
      </c>
      <c r="K1652" s="110" t="s">
        <v>6628</v>
      </c>
      <c r="L1652" s="110" t="s">
        <v>275</v>
      </c>
      <c r="M1652" s="134" t="str">
        <f t="shared" si="62"/>
        <v/>
      </c>
      <c r="N1652" s="110"/>
      <c r="O1652" s="110"/>
      <c r="P1652" s="239"/>
    </row>
    <row r="1653" spans="1:16" x14ac:dyDescent="0.2">
      <c r="A1653" s="154"/>
      <c r="B1653" s="154"/>
      <c r="C1653" s="154"/>
      <c r="D1653" s="149"/>
      <c r="E1653" s="149"/>
      <c r="F1653" s="150"/>
      <c r="H1653" s="106"/>
      <c r="I1653" s="110" t="str">
        <f t="shared" si="61"/>
        <v/>
      </c>
      <c r="J1653" s="122" t="s">
        <v>6629</v>
      </c>
      <c r="K1653" s="110" t="s">
        <v>6630</v>
      </c>
      <c r="L1653" s="110" t="s">
        <v>275</v>
      </c>
      <c r="M1653" s="134" t="str">
        <f t="shared" si="62"/>
        <v/>
      </c>
      <c r="N1653" s="110"/>
      <c r="O1653" s="110"/>
      <c r="P1653" s="239"/>
    </row>
    <row r="1654" spans="1:16" x14ac:dyDescent="0.2">
      <c r="A1654" s="154"/>
      <c r="B1654" s="154"/>
      <c r="C1654" s="154"/>
      <c r="D1654" s="149"/>
      <c r="E1654" s="149"/>
      <c r="F1654" s="150"/>
      <c r="H1654" s="106"/>
      <c r="I1654" s="110" t="str">
        <f t="shared" si="61"/>
        <v/>
      </c>
      <c r="J1654" s="122" t="s">
        <v>6631</v>
      </c>
      <c r="K1654" s="110" t="s">
        <v>6632</v>
      </c>
      <c r="L1654" s="110" t="s">
        <v>275</v>
      </c>
      <c r="M1654" s="134" t="str">
        <f t="shared" si="62"/>
        <v/>
      </c>
      <c r="N1654" s="110"/>
      <c r="O1654" s="110"/>
      <c r="P1654" s="239"/>
    </row>
    <row r="1655" spans="1:16" x14ac:dyDescent="0.2">
      <c r="A1655" s="154"/>
      <c r="B1655" s="154"/>
      <c r="C1655" s="154"/>
      <c r="D1655" s="149"/>
      <c r="E1655" s="149"/>
      <c r="F1655" s="150"/>
      <c r="H1655" s="106"/>
      <c r="I1655" s="110" t="str">
        <f t="shared" si="61"/>
        <v/>
      </c>
      <c r="J1655" s="122" t="s">
        <v>6633</v>
      </c>
      <c r="K1655" s="110" t="s">
        <v>6634</v>
      </c>
      <c r="L1655" s="110" t="s">
        <v>275</v>
      </c>
      <c r="M1655" s="134" t="str">
        <f t="shared" si="62"/>
        <v/>
      </c>
      <c r="N1655" s="110"/>
      <c r="O1655" s="110"/>
      <c r="P1655" s="239"/>
    </row>
    <row r="1656" spans="1:16" x14ac:dyDescent="0.2">
      <c r="A1656" s="154"/>
      <c r="B1656" s="154"/>
      <c r="C1656" s="154"/>
      <c r="D1656" s="149"/>
      <c r="E1656" s="149"/>
      <c r="F1656" s="150"/>
      <c r="H1656" s="106"/>
      <c r="I1656" s="110" t="str">
        <f t="shared" si="61"/>
        <v/>
      </c>
      <c r="J1656" s="122" t="s">
        <v>6635</v>
      </c>
      <c r="K1656" s="110" t="s">
        <v>6636</v>
      </c>
      <c r="L1656" s="110" t="s">
        <v>275</v>
      </c>
      <c r="M1656" s="134" t="str">
        <f t="shared" si="62"/>
        <v/>
      </c>
      <c r="N1656" s="110"/>
      <c r="O1656" s="110"/>
      <c r="P1656" s="239"/>
    </row>
    <row r="1657" spans="1:16" x14ac:dyDescent="0.2">
      <c r="A1657" s="154"/>
      <c r="B1657" s="154"/>
      <c r="C1657" s="154"/>
      <c r="D1657" s="149"/>
      <c r="E1657" s="149"/>
      <c r="F1657" s="150"/>
      <c r="H1657" s="106"/>
      <c r="I1657" s="110" t="str">
        <f t="shared" si="61"/>
        <v/>
      </c>
      <c r="J1657" s="122" t="s">
        <v>6637</v>
      </c>
      <c r="K1657" s="110" t="s">
        <v>6638</v>
      </c>
      <c r="L1657" s="110" t="s">
        <v>275</v>
      </c>
      <c r="M1657" s="134" t="str">
        <f t="shared" si="62"/>
        <v/>
      </c>
      <c r="N1657" s="110"/>
      <c r="O1657" s="110"/>
      <c r="P1657" s="239"/>
    </row>
    <row r="1658" spans="1:16" x14ac:dyDescent="0.2">
      <c r="A1658" s="154"/>
      <c r="B1658" s="154"/>
      <c r="C1658" s="154"/>
      <c r="D1658" s="149"/>
      <c r="E1658" s="149"/>
      <c r="F1658" s="150"/>
      <c r="H1658" s="106"/>
      <c r="I1658" s="110" t="str">
        <f t="shared" si="61"/>
        <v/>
      </c>
      <c r="J1658" s="122" t="s">
        <v>6639</v>
      </c>
      <c r="K1658" s="110" t="s">
        <v>6640</v>
      </c>
      <c r="L1658" s="110" t="s">
        <v>275</v>
      </c>
      <c r="M1658" s="134" t="str">
        <f t="shared" si="62"/>
        <v/>
      </c>
      <c r="N1658" s="110"/>
      <c r="O1658" s="110"/>
      <c r="P1658" s="239"/>
    </row>
    <row r="1659" spans="1:16" x14ac:dyDescent="0.2">
      <c r="A1659" s="154"/>
      <c r="B1659" s="154"/>
      <c r="C1659" s="154"/>
      <c r="D1659" s="149"/>
      <c r="E1659" s="149"/>
      <c r="F1659" s="150"/>
      <c r="H1659" s="106"/>
      <c r="I1659" s="110" t="str">
        <f t="shared" si="61"/>
        <v/>
      </c>
      <c r="J1659" s="122" t="s">
        <v>6641</v>
      </c>
      <c r="K1659" s="110" t="s">
        <v>6642</v>
      </c>
      <c r="L1659" s="110" t="s">
        <v>275</v>
      </c>
      <c r="M1659" s="134" t="str">
        <f t="shared" si="62"/>
        <v/>
      </c>
      <c r="N1659" s="110"/>
      <c r="O1659" s="110"/>
      <c r="P1659" s="239"/>
    </row>
    <row r="1660" spans="1:16" x14ac:dyDescent="0.2">
      <c r="A1660" s="154"/>
      <c r="B1660" s="154"/>
      <c r="C1660" s="154"/>
      <c r="D1660" s="149"/>
      <c r="E1660" s="149"/>
      <c r="F1660" s="150"/>
      <c r="H1660" s="106"/>
      <c r="I1660" s="110" t="str">
        <f t="shared" si="61"/>
        <v/>
      </c>
      <c r="J1660" s="122" t="s">
        <v>6643</v>
      </c>
      <c r="K1660" s="110" t="s">
        <v>6644</v>
      </c>
      <c r="L1660" s="110" t="s">
        <v>275</v>
      </c>
      <c r="M1660" s="134" t="str">
        <f t="shared" si="62"/>
        <v/>
      </c>
      <c r="N1660" s="110"/>
      <c r="O1660" s="110"/>
      <c r="P1660" s="239"/>
    </row>
    <row r="1661" spans="1:16" x14ac:dyDescent="0.2">
      <c r="A1661" s="154"/>
      <c r="B1661" s="154"/>
      <c r="C1661" s="154"/>
      <c r="D1661" s="149"/>
      <c r="E1661" s="149"/>
      <c r="F1661" s="150"/>
      <c r="H1661" s="106"/>
      <c r="I1661" s="110" t="str">
        <f t="shared" si="61"/>
        <v/>
      </c>
      <c r="J1661" s="122" t="s">
        <v>6645</v>
      </c>
      <c r="K1661" s="110" t="s">
        <v>6646</v>
      </c>
      <c r="L1661" s="110" t="s">
        <v>275</v>
      </c>
      <c r="M1661" s="134" t="str">
        <f t="shared" si="62"/>
        <v/>
      </c>
      <c r="N1661" s="110"/>
      <c r="O1661" s="110"/>
      <c r="P1661" s="239"/>
    </row>
    <row r="1662" spans="1:16" x14ac:dyDescent="0.2">
      <c r="A1662" s="154"/>
      <c r="B1662" s="154"/>
      <c r="C1662" s="154"/>
      <c r="D1662" s="149"/>
      <c r="E1662" s="149"/>
      <c r="F1662" s="150"/>
      <c r="H1662" s="106"/>
      <c r="I1662" s="110" t="str">
        <f t="shared" si="61"/>
        <v/>
      </c>
      <c r="J1662" s="122" t="s">
        <v>6647</v>
      </c>
      <c r="K1662" s="110" t="s">
        <v>6648</v>
      </c>
      <c r="L1662" s="110" t="s">
        <v>275</v>
      </c>
      <c r="M1662" s="134" t="str">
        <f t="shared" si="62"/>
        <v/>
      </c>
      <c r="N1662" s="110"/>
      <c r="O1662" s="110"/>
      <c r="P1662" s="239"/>
    </row>
    <row r="1663" spans="1:16" x14ac:dyDescent="0.2">
      <c r="A1663" s="154"/>
      <c r="B1663" s="154"/>
      <c r="C1663" s="154"/>
      <c r="D1663" s="149"/>
      <c r="E1663" s="149"/>
      <c r="F1663" s="150"/>
      <c r="H1663" s="106"/>
      <c r="I1663" s="110" t="str">
        <f t="shared" si="61"/>
        <v/>
      </c>
      <c r="J1663" s="122" t="s">
        <v>6649</v>
      </c>
      <c r="K1663" s="110" t="s">
        <v>6650</v>
      </c>
      <c r="L1663" s="110" t="s">
        <v>275</v>
      </c>
      <c r="M1663" s="134" t="str">
        <f t="shared" si="62"/>
        <v/>
      </c>
      <c r="N1663" s="110"/>
      <c r="O1663" s="110"/>
      <c r="P1663" s="239"/>
    </row>
    <row r="1664" spans="1:16" x14ac:dyDescent="0.2">
      <c r="A1664" s="154"/>
      <c r="B1664" s="154"/>
      <c r="C1664" s="154"/>
      <c r="D1664" s="149"/>
      <c r="E1664" s="149"/>
      <c r="F1664" s="150"/>
      <c r="H1664" s="106"/>
      <c r="I1664" s="110" t="str">
        <f t="shared" si="61"/>
        <v/>
      </c>
      <c r="J1664" s="122" t="s">
        <v>6651</v>
      </c>
      <c r="K1664" s="110" t="s">
        <v>6652</v>
      </c>
      <c r="L1664" s="110" t="s">
        <v>275</v>
      </c>
      <c r="M1664" s="134" t="str">
        <f t="shared" si="62"/>
        <v/>
      </c>
      <c r="N1664" s="110"/>
      <c r="O1664" s="110"/>
      <c r="P1664" s="239"/>
    </row>
    <row r="1665" spans="1:16" x14ac:dyDescent="0.2">
      <c r="A1665" s="154"/>
      <c r="B1665" s="154"/>
      <c r="C1665" s="154"/>
      <c r="D1665" s="149"/>
      <c r="E1665" s="149"/>
      <c r="F1665" s="150"/>
      <c r="H1665" s="106"/>
      <c r="I1665" s="110" t="str">
        <f t="shared" si="61"/>
        <v/>
      </c>
      <c r="J1665" s="122" t="s">
        <v>6653</v>
      </c>
      <c r="K1665" s="110" t="s">
        <v>6654</v>
      </c>
      <c r="L1665" s="110" t="s">
        <v>275</v>
      </c>
      <c r="M1665" s="134" t="str">
        <f t="shared" si="62"/>
        <v/>
      </c>
      <c r="N1665" s="110"/>
      <c r="O1665" s="110"/>
      <c r="P1665" s="239"/>
    </row>
    <row r="1666" spans="1:16" x14ac:dyDescent="0.2">
      <c r="A1666" s="154"/>
      <c r="B1666" s="154"/>
      <c r="C1666" s="154"/>
      <c r="D1666" s="149"/>
      <c r="E1666" s="149"/>
      <c r="F1666" s="150"/>
      <c r="H1666" s="106"/>
      <c r="I1666" s="110" t="str">
        <f t="shared" si="61"/>
        <v/>
      </c>
      <c r="J1666" s="122" t="s">
        <v>6655</v>
      </c>
      <c r="K1666" s="110" t="s">
        <v>6656</v>
      </c>
      <c r="L1666" s="110" t="s">
        <v>275</v>
      </c>
      <c r="M1666" s="134" t="str">
        <f t="shared" si="62"/>
        <v/>
      </c>
      <c r="N1666" s="110"/>
      <c r="O1666" s="110"/>
      <c r="P1666" s="239"/>
    </row>
    <row r="1667" spans="1:16" x14ac:dyDescent="0.2">
      <c r="A1667" s="154"/>
      <c r="B1667" s="154"/>
      <c r="C1667" s="154"/>
      <c r="D1667" s="149"/>
      <c r="E1667" s="149"/>
      <c r="F1667" s="150"/>
      <c r="H1667" s="106"/>
      <c r="I1667" s="110" t="str">
        <f t="shared" si="61"/>
        <v/>
      </c>
      <c r="J1667" s="122" t="s">
        <v>6657</v>
      </c>
      <c r="K1667" s="110" t="s">
        <v>6658</v>
      </c>
      <c r="L1667" s="110" t="s">
        <v>275</v>
      </c>
      <c r="M1667" s="134" t="str">
        <f t="shared" si="62"/>
        <v/>
      </c>
      <c r="N1667" s="110"/>
      <c r="O1667" s="110"/>
      <c r="P1667" s="239"/>
    </row>
    <row r="1668" spans="1:16" x14ac:dyDescent="0.2">
      <c r="A1668" s="154"/>
      <c r="B1668" s="154"/>
      <c r="C1668" s="154"/>
      <c r="D1668" s="149"/>
      <c r="E1668" s="149"/>
      <c r="F1668" s="150"/>
      <c r="H1668" s="106"/>
      <c r="I1668" s="110" t="str">
        <f t="shared" si="61"/>
        <v/>
      </c>
      <c r="J1668" s="122" t="s">
        <v>6659</v>
      </c>
      <c r="K1668" s="110" t="s">
        <v>6660</v>
      </c>
      <c r="L1668" s="110" t="s">
        <v>275</v>
      </c>
      <c r="M1668" s="134" t="str">
        <f t="shared" si="62"/>
        <v/>
      </c>
      <c r="N1668" s="110"/>
      <c r="O1668" s="110"/>
      <c r="P1668" s="239"/>
    </row>
    <row r="1669" spans="1:16" x14ac:dyDescent="0.2">
      <c r="A1669" s="154"/>
      <c r="B1669" s="154"/>
      <c r="C1669" s="154"/>
      <c r="D1669" s="149"/>
      <c r="E1669" s="149"/>
      <c r="F1669" s="150"/>
      <c r="H1669" s="106"/>
      <c r="I1669" s="110" t="str">
        <f t="shared" si="61"/>
        <v/>
      </c>
      <c r="J1669" s="122" t="s">
        <v>6661</v>
      </c>
      <c r="K1669" s="110" t="s">
        <v>6662</v>
      </c>
      <c r="L1669" s="110" t="s">
        <v>275</v>
      </c>
      <c r="M1669" s="134" t="str">
        <f t="shared" si="62"/>
        <v/>
      </c>
      <c r="N1669" s="110"/>
      <c r="O1669" s="110"/>
      <c r="P1669" s="239"/>
    </row>
    <row r="1670" spans="1:16" x14ac:dyDescent="0.2">
      <c r="A1670" s="154"/>
      <c r="B1670" s="154"/>
      <c r="C1670" s="154"/>
      <c r="D1670" s="149"/>
      <c r="E1670" s="149"/>
      <c r="F1670" s="150"/>
      <c r="H1670" s="106"/>
      <c r="I1670" s="110" t="str">
        <f t="shared" si="61"/>
        <v/>
      </c>
      <c r="J1670" s="122" t="s">
        <v>6663</v>
      </c>
      <c r="K1670" s="110" t="s">
        <v>6664</v>
      </c>
      <c r="L1670" s="110" t="s">
        <v>275</v>
      </c>
      <c r="M1670" s="134" t="str">
        <f t="shared" si="62"/>
        <v/>
      </c>
      <c r="N1670" s="110"/>
      <c r="O1670" s="110"/>
      <c r="P1670" s="239"/>
    </row>
    <row r="1671" spans="1:16" x14ac:dyDescent="0.2">
      <c r="A1671" s="154"/>
      <c r="B1671" s="154"/>
      <c r="C1671" s="154"/>
      <c r="D1671" s="149"/>
      <c r="E1671" s="149"/>
      <c r="F1671" s="150"/>
      <c r="H1671" s="106"/>
      <c r="I1671" s="110" t="str">
        <f t="shared" si="61"/>
        <v/>
      </c>
      <c r="J1671" s="122" t="s">
        <v>6665</v>
      </c>
      <c r="K1671" s="110" t="s">
        <v>6666</v>
      </c>
      <c r="L1671" s="110" t="s">
        <v>275</v>
      </c>
      <c r="M1671" s="134" t="str">
        <f t="shared" si="62"/>
        <v/>
      </c>
      <c r="N1671" s="110"/>
      <c r="O1671" s="110"/>
      <c r="P1671" s="239"/>
    </row>
    <row r="1672" spans="1:16" x14ac:dyDescent="0.2">
      <c r="A1672" s="154"/>
      <c r="B1672" s="154"/>
      <c r="C1672" s="154"/>
      <c r="D1672" s="149"/>
      <c r="E1672" s="149"/>
      <c r="F1672" s="150"/>
      <c r="H1672" s="106"/>
      <c r="I1672" s="110" t="str">
        <f t="shared" si="61"/>
        <v/>
      </c>
      <c r="J1672" s="122" t="s">
        <v>6667</v>
      </c>
      <c r="K1672" s="110" t="s">
        <v>6668</v>
      </c>
      <c r="L1672" s="110" t="s">
        <v>275</v>
      </c>
      <c r="M1672" s="134" t="str">
        <f t="shared" si="62"/>
        <v/>
      </c>
      <c r="N1672" s="110"/>
      <c r="O1672" s="110"/>
      <c r="P1672" s="239"/>
    </row>
    <row r="1673" spans="1:16" x14ac:dyDescent="0.2">
      <c r="A1673" s="154"/>
      <c r="B1673" s="154"/>
      <c r="C1673" s="154"/>
      <c r="D1673" s="149"/>
      <c r="E1673" s="149"/>
      <c r="F1673" s="150"/>
      <c r="H1673" s="106"/>
      <c r="I1673" s="110" t="str">
        <f t="shared" ref="I1673:I1736" si="63">IFERROR((INDEX(A:E,MATCH($J1673,E:E,0),2)),"")</f>
        <v/>
      </c>
      <c r="J1673" s="122" t="s">
        <v>6669</v>
      </c>
      <c r="K1673" s="110" t="s">
        <v>6670</v>
      </c>
      <c r="L1673" s="110" t="s">
        <v>275</v>
      </c>
      <c r="M1673" s="134" t="str">
        <f t="shared" si="62"/>
        <v/>
      </c>
      <c r="N1673" s="110"/>
      <c r="O1673" s="110"/>
      <c r="P1673" s="239"/>
    </row>
    <row r="1674" spans="1:16" x14ac:dyDescent="0.2">
      <c r="A1674" s="154"/>
      <c r="B1674" s="154"/>
      <c r="C1674" s="154"/>
      <c r="D1674" s="149"/>
      <c r="E1674" s="149"/>
      <c r="F1674" s="150"/>
      <c r="H1674" s="106"/>
      <c r="I1674" s="110" t="str">
        <f t="shared" si="63"/>
        <v/>
      </c>
      <c r="J1674" s="122" t="s">
        <v>6671</v>
      </c>
      <c r="K1674" s="110" t="s">
        <v>6672</v>
      </c>
      <c r="L1674" s="110" t="s">
        <v>275</v>
      </c>
      <c r="M1674" s="134" t="str">
        <f t="shared" ref="M1674:M1737" si="64">IF(N1674="","",HYPERLINK(O1674,N1674))</f>
        <v/>
      </c>
      <c r="N1674" s="110"/>
      <c r="O1674" s="110"/>
      <c r="P1674" s="239"/>
    </row>
    <row r="1675" spans="1:16" x14ac:dyDescent="0.2">
      <c r="A1675" s="154"/>
      <c r="B1675" s="154"/>
      <c r="C1675" s="154"/>
      <c r="D1675" s="149"/>
      <c r="E1675" s="149"/>
      <c r="F1675" s="150"/>
      <c r="H1675" s="106"/>
      <c r="I1675" s="110" t="str">
        <f t="shared" si="63"/>
        <v/>
      </c>
      <c r="J1675" s="122" t="s">
        <v>6673</v>
      </c>
      <c r="K1675" s="110" t="s">
        <v>6674</v>
      </c>
      <c r="L1675" s="110" t="s">
        <v>275</v>
      </c>
      <c r="M1675" s="134" t="str">
        <f t="shared" si="64"/>
        <v/>
      </c>
      <c r="N1675" s="110"/>
      <c r="O1675" s="110"/>
      <c r="P1675" s="239"/>
    </row>
    <row r="1676" spans="1:16" x14ac:dyDescent="0.2">
      <c r="A1676" s="154"/>
      <c r="B1676" s="154"/>
      <c r="C1676" s="154"/>
      <c r="D1676" s="149"/>
      <c r="E1676" s="149"/>
      <c r="F1676" s="150"/>
      <c r="H1676" s="106"/>
      <c r="I1676" s="110" t="str">
        <f t="shared" si="63"/>
        <v/>
      </c>
      <c r="J1676" s="122" t="s">
        <v>6675</v>
      </c>
      <c r="K1676" s="110" t="s">
        <v>6676</v>
      </c>
      <c r="L1676" s="110" t="s">
        <v>275</v>
      </c>
      <c r="M1676" s="134" t="str">
        <f t="shared" si="64"/>
        <v/>
      </c>
      <c r="N1676" s="110"/>
      <c r="O1676" s="110"/>
      <c r="P1676" s="239"/>
    </row>
    <row r="1677" spans="1:16" x14ac:dyDescent="0.2">
      <c r="A1677" s="154"/>
      <c r="B1677" s="154"/>
      <c r="C1677" s="154"/>
      <c r="D1677" s="149"/>
      <c r="E1677" s="149"/>
      <c r="F1677" s="150"/>
      <c r="H1677" s="106"/>
      <c r="I1677" s="110" t="str">
        <f t="shared" si="63"/>
        <v/>
      </c>
      <c r="J1677" s="122" t="s">
        <v>6677</v>
      </c>
      <c r="K1677" s="110" t="s">
        <v>6678</v>
      </c>
      <c r="L1677" s="110" t="s">
        <v>275</v>
      </c>
      <c r="M1677" s="134" t="str">
        <f t="shared" si="64"/>
        <v/>
      </c>
      <c r="N1677" s="110"/>
      <c r="O1677" s="110"/>
      <c r="P1677" s="239"/>
    </row>
    <row r="1678" spans="1:16" x14ac:dyDescent="0.2">
      <c r="A1678" s="154"/>
      <c r="B1678" s="154"/>
      <c r="C1678" s="154"/>
      <c r="D1678" s="149"/>
      <c r="E1678" s="149"/>
      <c r="F1678" s="150"/>
      <c r="H1678" s="106"/>
      <c r="I1678" s="110" t="str">
        <f t="shared" si="63"/>
        <v/>
      </c>
      <c r="J1678" s="122" t="s">
        <v>6679</v>
      </c>
      <c r="K1678" s="110" t="s">
        <v>6680</v>
      </c>
      <c r="L1678" s="110" t="s">
        <v>275</v>
      </c>
      <c r="M1678" s="134" t="str">
        <f t="shared" si="64"/>
        <v/>
      </c>
      <c r="N1678" s="110"/>
      <c r="O1678" s="110"/>
      <c r="P1678" s="239"/>
    </row>
    <row r="1679" spans="1:16" x14ac:dyDescent="0.2">
      <c r="A1679" s="154"/>
      <c r="B1679" s="154"/>
      <c r="C1679" s="154"/>
      <c r="D1679" s="149"/>
      <c r="E1679" s="149"/>
      <c r="F1679" s="150"/>
      <c r="H1679" s="106"/>
      <c r="I1679" s="110" t="str">
        <f t="shared" si="63"/>
        <v/>
      </c>
      <c r="J1679" s="122" t="s">
        <v>6681</v>
      </c>
      <c r="K1679" s="110" t="s">
        <v>6682</v>
      </c>
      <c r="L1679" s="110" t="s">
        <v>275</v>
      </c>
      <c r="M1679" s="134" t="str">
        <f t="shared" si="64"/>
        <v/>
      </c>
      <c r="N1679" s="110"/>
      <c r="O1679" s="110"/>
      <c r="P1679" s="239"/>
    </row>
    <row r="1680" spans="1:16" x14ac:dyDescent="0.2">
      <c r="A1680" s="154"/>
      <c r="B1680" s="154"/>
      <c r="C1680" s="154"/>
      <c r="D1680" s="149"/>
      <c r="E1680" s="149"/>
      <c r="F1680" s="150"/>
      <c r="H1680" s="106"/>
      <c r="I1680" s="110" t="str">
        <f t="shared" si="63"/>
        <v/>
      </c>
      <c r="J1680" s="122" t="s">
        <v>6683</v>
      </c>
      <c r="K1680" s="110" t="s">
        <v>6684</v>
      </c>
      <c r="L1680" s="110" t="s">
        <v>275</v>
      </c>
      <c r="M1680" s="134" t="str">
        <f t="shared" si="64"/>
        <v/>
      </c>
      <c r="N1680" s="110"/>
      <c r="O1680" s="110"/>
      <c r="P1680" s="239"/>
    </row>
    <row r="1681" spans="1:16" x14ac:dyDescent="0.2">
      <c r="A1681" s="154"/>
      <c r="B1681" s="154"/>
      <c r="C1681" s="154"/>
      <c r="D1681" s="149"/>
      <c r="E1681" s="149"/>
      <c r="F1681" s="150"/>
      <c r="H1681" s="106"/>
      <c r="I1681" s="110" t="str">
        <f t="shared" si="63"/>
        <v/>
      </c>
      <c r="J1681" s="122" t="s">
        <v>6685</v>
      </c>
      <c r="K1681" s="110" t="s">
        <v>6686</v>
      </c>
      <c r="L1681" s="110" t="s">
        <v>275</v>
      </c>
      <c r="M1681" s="134" t="str">
        <f t="shared" si="64"/>
        <v/>
      </c>
      <c r="N1681" s="110"/>
      <c r="O1681" s="110"/>
      <c r="P1681" s="239"/>
    </row>
    <row r="1682" spans="1:16" x14ac:dyDescent="0.2">
      <c r="A1682" s="154"/>
      <c r="B1682" s="154"/>
      <c r="C1682" s="154"/>
      <c r="D1682" s="149"/>
      <c r="E1682" s="149"/>
      <c r="F1682" s="150"/>
      <c r="H1682" s="106"/>
      <c r="I1682" s="110" t="str">
        <f t="shared" si="63"/>
        <v/>
      </c>
      <c r="J1682" s="122" t="s">
        <v>6687</v>
      </c>
      <c r="K1682" s="110" t="s">
        <v>6688</v>
      </c>
      <c r="L1682" s="110" t="s">
        <v>275</v>
      </c>
      <c r="M1682" s="134" t="str">
        <f t="shared" si="64"/>
        <v/>
      </c>
      <c r="N1682" s="110"/>
      <c r="O1682" s="110"/>
      <c r="P1682" s="239"/>
    </row>
    <row r="1683" spans="1:16" x14ac:dyDescent="0.2">
      <c r="A1683" s="154"/>
      <c r="B1683" s="154"/>
      <c r="C1683" s="154"/>
      <c r="D1683" s="149"/>
      <c r="E1683" s="149"/>
      <c r="F1683" s="150"/>
      <c r="H1683" s="106"/>
      <c r="I1683" s="110" t="str">
        <f t="shared" si="63"/>
        <v/>
      </c>
      <c r="J1683" s="122" t="s">
        <v>6689</v>
      </c>
      <c r="K1683" s="110" t="s">
        <v>6690</v>
      </c>
      <c r="L1683" s="110" t="s">
        <v>275</v>
      </c>
      <c r="M1683" s="134" t="str">
        <f t="shared" si="64"/>
        <v/>
      </c>
      <c r="N1683" s="110"/>
      <c r="O1683" s="110"/>
      <c r="P1683" s="239"/>
    </row>
    <row r="1684" spans="1:16" x14ac:dyDescent="0.2">
      <c r="A1684" s="154"/>
      <c r="B1684" s="154"/>
      <c r="C1684" s="154"/>
      <c r="D1684" s="149"/>
      <c r="E1684" s="149"/>
      <c r="F1684" s="150"/>
      <c r="H1684" s="106"/>
      <c r="I1684" s="110" t="str">
        <f t="shared" si="63"/>
        <v/>
      </c>
      <c r="J1684" s="122" t="s">
        <v>6691</v>
      </c>
      <c r="K1684" s="110" t="s">
        <v>6692</v>
      </c>
      <c r="L1684" s="110" t="s">
        <v>275</v>
      </c>
      <c r="M1684" s="134" t="str">
        <f t="shared" si="64"/>
        <v/>
      </c>
      <c r="N1684" s="110"/>
      <c r="O1684" s="110"/>
      <c r="P1684" s="239"/>
    </row>
    <row r="1685" spans="1:16" x14ac:dyDescent="0.2">
      <c r="A1685" s="154"/>
      <c r="B1685" s="154"/>
      <c r="C1685" s="154"/>
      <c r="D1685" s="149"/>
      <c r="E1685" s="149"/>
      <c r="F1685" s="150"/>
      <c r="H1685" s="106"/>
      <c r="I1685" s="110" t="str">
        <f t="shared" si="63"/>
        <v/>
      </c>
      <c r="J1685" s="122" t="s">
        <v>6693</v>
      </c>
      <c r="K1685" s="110" t="s">
        <v>6694</v>
      </c>
      <c r="L1685" s="110" t="s">
        <v>275</v>
      </c>
      <c r="M1685" s="134" t="str">
        <f t="shared" si="64"/>
        <v/>
      </c>
      <c r="N1685" s="110"/>
      <c r="O1685" s="110"/>
      <c r="P1685" s="239"/>
    </row>
    <row r="1686" spans="1:16" x14ac:dyDescent="0.2">
      <c r="A1686" s="154"/>
      <c r="B1686" s="154"/>
      <c r="C1686" s="154"/>
      <c r="D1686" s="149"/>
      <c r="E1686" s="149"/>
      <c r="F1686" s="150"/>
      <c r="H1686" s="106"/>
      <c r="I1686" s="110" t="str">
        <f t="shared" si="63"/>
        <v/>
      </c>
      <c r="J1686" s="122" t="s">
        <v>6695</v>
      </c>
      <c r="K1686" s="110" t="s">
        <v>6696</v>
      </c>
      <c r="L1686" s="110" t="s">
        <v>275</v>
      </c>
      <c r="M1686" s="134" t="str">
        <f t="shared" si="64"/>
        <v/>
      </c>
      <c r="N1686" s="110"/>
      <c r="O1686" s="110"/>
      <c r="P1686" s="239"/>
    </row>
    <row r="1687" spans="1:16" x14ac:dyDescent="0.2">
      <c r="A1687" s="154"/>
      <c r="B1687" s="154"/>
      <c r="C1687" s="154"/>
      <c r="D1687" s="149"/>
      <c r="E1687" s="149"/>
      <c r="F1687" s="150"/>
      <c r="H1687" s="106"/>
      <c r="I1687" s="110" t="str">
        <f t="shared" si="63"/>
        <v/>
      </c>
      <c r="J1687" s="122" t="s">
        <v>6697</v>
      </c>
      <c r="K1687" s="110" t="s">
        <v>6698</v>
      </c>
      <c r="L1687" s="110" t="s">
        <v>275</v>
      </c>
      <c r="M1687" s="134" t="str">
        <f t="shared" si="64"/>
        <v/>
      </c>
      <c r="N1687" s="110"/>
      <c r="O1687" s="110"/>
      <c r="P1687" s="239"/>
    </row>
    <row r="1688" spans="1:16" x14ac:dyDescent="0.2">
      <c r="A1688" s="154"/>
      <c r="B1688" s="154"/>
      <c r="C1688" s="154"/>
      <c r="D1688" s="149"/>
      <c r="E1688" s="149"/>
      <c r="F1688" s="150"/>
      <c r="H1688" s="106"/>
      <c r="I1688" s="110" t="str">
        <f t="shared" si="63"/>
        <v/>
      </c>
      <c r="J1688" s="122" t="s">
        <v>6699</v>
      </c>
      <c r="K1688" s="110" t="s">
        <v>6700</v>
      </c>
      <c r="L1688" s="110" t="s">
        <v>275</v>
      </c>
      <c r="M1688" s="134" t="str">
        <f t="shared" si="64"/>
        <v/>
      </c>
      <c r="N1688" s="110"/>
      <c r="O1688" s="110"/>
      <c r="P1688" s="239"/>
    </row>
    <row r="1689" spans="1:16" x14ac:dyDescent="0.2">
      <c r="A1689" s="154"/>
      <c r="B1689" s="154"/>
      <c r="C1689" s="154"/>
      <c r="D1689" s="149"/>
      <c r="E1689" s="149"/>
      <c r="F1689" s="150"/>
      <c r="H1689" s="106"/>
      <c r="I1689" s="110" t="str">
        <f t="shared" si="63"/>
        <v/>
      </c>
      <c r="J1689" s="122" t="s">
        <v>6701</v>
      </c>
      <c r="K1689" s="110" t="s">
        <v>6702</v>
      </c>
      <c r="L1689" s="110" t="s">
        <v>275</v>
      </c>
      <c r="M1689" s="134" t="str">
        <f t="shared" si="64"/>
        <v/>
      </c>
      <c r="N1689" s="110"/>
      <c r="O1689" s="110"/>
      <c r="P1689" s="239"/>
    </row>
    <row r="1690" spans="1:16" x14ac:dyDescent="0.2">
      <c r="A1690" s="154"/>
      <c r="B1690" s="154"/>
      <c r="C1690" s="154"/>
      <c r="D1690" s="149"/>
      <c r="E1690" s="149"/>
      <c r="F1690" s="150"/>
      <c r="H1690" s="106"/>
      <c r="I1690" s="110" t="str">
        <f t="shared" si="63"/>
        <v/>
      </c>
      <c r="J1690" s="122" t="s">
        <v>6703</v>
      </c>
      <c r="K1690" s="110" t="s">
        <v>6704</v>
      </c>
      <c r="L1690" s="110" t="s">
        <v>275</v>
      </c>
      <c r="M1690" s="134" t="str">
        <f t="shared" si="64"/>
        <v/>
      </c>
      <c r="N1690" s="110"/>
      <c r="O1690" s="110"/>
      <c r="P1690" s="239"/>
    </row>
    <row r="1691" spans="1:16" x14ac:dyDescent="0.2">
      <c r="A1691" s="154"/>
      <c r="B1691" s="154"/>
      <c r="C1691" s="154"/>
      <c r="D1691" s="149"/>
      <c r="E1691" s="149"/>
      <c r="F1691" s="150"/>
      <c r="H1691" s="106"/>
      <c r="I1691" s="110" t="str">
        <f t="shared" si="63"/>
        <v/>
      </c>
      <c r="J1691" s="122" t="s">
        <v>6705</v>
      </c>
      <c r="K1691" s="110" t="s">
        <v>6706</v>
      </c>
      <c r="L1691" s="110" t="s">
        <v>275</v>
      </c>
      <c r="M1691" s="134" t="str">
        <f t="shared" si="64"/>
        <v/>
      </c>
      <c r="N1691" s="110"/>
      <c r="O1691" s="110"/>
      <c r="P1691" s="239"/>
    </row>
    <row r="1692" spans="1:16" x14ac:dyDescent="0.2">
      <c r="A1692" s="154"/>
      <c r="B1692" s="154"/>
      <c r="C1692" s="154"/>
      <c r="D1692" s="149"/>
      <c r="E1692" s="149"/>
      <c r="F1692" s="150"/>
      <c r="H1692" s="106"/>
      <c r="I1692" s="110" t="str">
        <f t="shared" si="63"/>
        <v/>
      </c>
      <c r="J1692" s="122" t="s">
        <v>6707</v>
      </c>
      <c r="K1692" s="110" t="s">
        <v>6708</v>
      </c>
      <c r="L1692" s="110" t="s">
        <v>275</v>
      </c>
      <c r="M1692" s="134" t="str">
        <f t="shared" si="64"/>
        <v/>
      </c>
      <c r="N1692" s="110"/>
      <c r="O1692" s="110"/>
      <c r="P1692" s="239"/>
    </row>
    <row r="1693" spans="1:16" x14ac:dyDescent="0.2">
      <c r="A1693" s="154"/>
      <c r="B1693" s="154"/>
      <c r="C1693" s="154"/>
      <c r="D1693" s="149"/>
      <c r="E1693" s="149"/>
      <c r="F1693" s="150"/>
      <c r="H1693" s="106"/>
      <c r="I1693" s="110" t="str">
        <f t="shared" si="63"/>
        <v/>
      </c>
      <c r="J1693" s="122" t="s">
        <v>6709</v>
      </c>
      <c r="K1693" s="110" t="s">
        <v>6710</v>
      </c>
      <c r="L1693" s="110" t="s">
        <v>275</v>
      </c>
      <c r="M1693" s="134" t="str">
        <f t="shared" si="64"/>
        <v/>
      </c>
      <c r="N1693" s="110"/>
      <c r="O1693" s="110"/>
      <c r="P1693" s="239"/>
    </row>
    <row r="1694" spans="1:16" x14ac:dyDescent="0.2">
      <c r="A1694" s="154"/>
      <c r="B1694" s="154"/>
      <c r="C1694" s="154"/>
      <c r="D1694" s="149"/>
      <c r="E1694" s="149"/>
      <c r="F1694" s="150"/>
      <c r="H1694" s="106"/>
      <c r="I1694" s="110" t="str">
        <f t="shared" si="63"/>
        <v/>
      </c>
      <c r="J1694" s="122" t="s">
        <v>6711</v>
      </c>
      <c r="K1694" s="110" t="s">
        <v>6712</v>
      </c>
      <c r="L1694" s="110" t="s">
        <v>275</v>
      </c>
      <c r="M1694" s="134" t="str">
        <f t="shared" si="64"/>
        <v/>
      </c>
      <c r="N1694" s="110"/>
      <c r="O1694" s="110"/>
      <c r="P1694" s="239"/>
    </row>
    <row r="1695" spans="1:16" x14ac:dyDescent="0.2">
      <c r="A1695" s="154"/>
      <c r="B1695" s="154"/>
      <c r="C1695" s="154"/>
      <c r="D1695" s="149"/>
      <c r="E1695" s="149"/>
      <c r="F1695" s="150"/>
      <c r="H1695" s="106"/>
      <c r="I1695" s="110" t="str">
        <f t="shared" si="63"/>
        <v/>
      </c>
      <c r="J1695" s="122" t="s">
        <v>6713</v>
      </c>
      <c r="K1695" s="110" t="s">
        <v>6714</v>
      </c>
      <c r="L1695" s="110" t="s">
        <v>275</v>
      </c>
      <c r="M1695" s="134" t="str">
        <f t="shared" si="64"/>
        <v/>
      </c>
      <c r="N1695" s="110"/>
      <c r="O1695" s="110"/>
      <c r="P1695" s="239"/>
    </row>
    <row r="1696" spans="1:16" x14ac:dyDescent="0.2">
      <c r="A1696" s="154"/>
      <c r="B1696" s="154"/>
      <c r="C1696" s="154"/>
      <c r="D1696" s="149"/>
      <c r="E1696" s="149"/>
      <c r="F1696" s="150"/>
      <c r="H1696" s="106"/>
      <c r="I1696" s="110" t="str">
        <f t="shared" si="63"/>
        <v/>
      </c>
      <c r="J1696" s="122" t="s">
        <v>6715</v>
      </c>
      <c r="K1696" s="110" t="s">
        <v>6716</v>
      </c>
      <c r="L1696" s="110" t="s">
        <v>275</v>
      </c>
      <c r="M1696" s="134" t="str">
        <f t="shared" si="64"/>
        <v/>
      </c>
      <c r="N1696" s="110"/>
      <c r="O1696" s="110"/>
      <c r="P1696" s="239"/>
    </row>
    <row r="1697" spans="1:16" x14ac:dyDescent="0.2">
      <c r="A1697" s="154"/>
      <c r="B1697" s="154"/>
      <c r="C1697" s="154"/>
      <c r="D1697" s="149"/>
      <c r="E1697" s="149"/>
      <c r="F1697" s="150"/>
      <c r="H1697" s="106"/>
      <c r="I1697" s="110" t="str">
        <f t="shared" si="63"/>
        <v/>
      </c>
      <c r="J1697" s="122" t="s">
        <v>6717</v>
      </c>
      <c r="K1697" s="110" t="s">
        <v>6718</v>
      </c>
      <c r="L1697" s="110" t="s">
        <v>275</v>
      </c>
      <c r="M1697" s="134" t="str">
        <f t="shared" si="64"/>
        <v/>
      </c>
      <c r="N1697" s="110"/>
      <c r="O1697" s="110"/>
      <c r="P1697" s="239"/>
    </row>
    <row r="1698" spans="1:16" x14ac:dyDescent="0.2">
      <c r="A1698" s="154"/>
      <c r="B1698" s="154"/>
      <c r="C1698" s="154"/>
      <c r="D1698" s="149"/>
      <c r="E1698" s="149"/>
      <c r="F1698" s="150"/>
      <c r="H1698" s="106"/>
      <c r="I1698" s="110" t="str">
        <f t="shared" si="63"/>
        <v/>
      </c>
      <c r="J1698" s="122" t="s">
        <v>6719</v>
      </c>
      <c r="K1698" s="110" t="s">
        <v>6720</v>
      </c>
      <c r="L1698" s="110" t="s">
        <v>275</v>
      </c>
      <c r="M1698" s="134" t="str">
        <f t="shared" si="64"/>
        <v/>
      </c>
      <c r="N1698" s="110"/>
      <c r="O1698" s="110"/>
      <c r="P1698" s="239"/>
    </row>
    <row r="1699" spans="1:16" x14ac:dyDescent="0.2">
      <c r="A1699" s="154"/>
      <c r="B1699" s="154"/>
      <c r="C1699" s="154"/>
      <c r="D1699" s="149"/>
      <c r="E1699" s="149"/>
      <c r="F1699" s="150"/>
      <c r="H1699" s="106"/>
      <c r="I1699" s="110" t="str">
        <f t="shared" si="63"/>
        <v/>
      </c>
      <c r="J1699" s="122" t="s">
        <v>6721</v>
      </c>
      <c r="K1699" s="110" t="s">
        <v>6722</v>
      </c>
      <c r="L1699" s="110" t="s">
        <v>275</v>
      </c>
      <c r="M1699" s="134" t="str">
        <f t="shared" si="64"/>
        <v/>
      </c>
      <c r="N1699" s="110"/>
      <c r="O1699" s="110"/>
      <c r="P1699" s="239"/>
    </row>
    <row r="1700" spans="1:16" x14ac:dyDescent="0.2">
      <c r="A1700" s="154"/>
      <c r="B1700" s="154"/>
      <c r="C1700" s="154"/>
      <c r="D1700" s="149"/>
      <c r="E1700" s="149"/>
      <c r="F1700" s="150"/>
      <c r="H1700" s="106"/>
      <c r="I1700" s="110" t="str">
        <f t="shared" si="63"/>
        <v/>
      </c>
      <c r="J1700" s="122" t="s">
        <v>6723</v>
      </c>
      <c r="K1700" s="110" t="s">
        <v>6724</v>
      </c>
      <c r="L1700" s="110" t="s">
        <v>275</v>
      </c>
      <c r="M1700" s="134" t="str">
        <f t="shared" si="64"/>
        <v/>
      </c>
      <c r="N1700" s="110"/>
      <c r="O1700" s="110"/>
      <c r="P1700" s="239"/>
    </row>
    <row r="1701" spans="1:16" x14ac:dyDescent="0.2">
      <c r="A1701" s="154"/>
      <c r="B1701" s="154"/>
      <c r="C1701" s="154"/>
      <c r="D1701" s="149"/>
      <c r="E1701" s="149"/>
      <c r="F1701" s="150"/>
      <c r="H1701" s="106"/>
      <c r="I1701" s="110" t="str">
        <f t="shared" si="63"/>
        <v/>
      </c>
      <c r="J1701" s="122" t="s">
        <v>6725</v>
      </c>
      <c r="K1701" s="110" t="s">
        <v>6726</v>
      </c>
      <c r="L1701" s="110" t="s">
        <v>275</v>
      </c>
      <c r="M1701" s="134" t="str">
        <f t="shared" si="64"/>
        <v/>
      </c>
      <c r="N1701" s="110"/>
      <c r="O1701" s="110"/>
      <c r="P1701" s="239"/>
    </row>
    <row r="1702" spans="1:16" x14ac:dyDescent="0.2">
      <c r="A1702" s="154"/>
      <c r="B1702" s="154"/>
      <c r="C1702" s="154"/>
      <c r="D1702" s="149"/>
      <c r="E1702" s="149"/>
      <c r="F1702" s="150"/>
      <c r="H1702" s="106"/>
      <c r="I1702" s="110" t="str">
        <f t="shared" si="63"/>
        <v/>
      </c>
      <c r="J1702" s="122" t="s">
        <v>6727</v>
      </c>
      <c r="K1702" s="110" t="s">
        <v>6728</v>
      </c>
      <c r="L1702" s="110" t="s">
        <v>275</v>
      </c>
      <c r="M1702" s="134" t="str">
        <f t="shared" si="64"/>
        <v/>
      </c>
      <c r="N1702" s="110"/>
      <c r="O1702" s="110"/>
      <c r="P1702" s="239"/>
    </row>
    <row r="1703" spans="1:16" x14ac:dyDescent="0.2">
      <c r="A1703" s="154"/>
      <c r="B1703" s="154"/>
      <c r="C1703" s="154"/>
      <c r="D1703" s="149"/>
      <c r="E1703" s="149"/>
      <c r="F1703" s="150"/>
      <c r="H1703" s="106"/>
      <c r="I1703" s="110" t="str">
        <f t="shared" si="63"/>
        <v/>
      </c>
      <c r="J1703" s="122" t="s">
        <v>6729</v>
      </c>
      <c r="K1703" s="110" t="s">
        <v>6730</v>
      </c>
      <c r="L1703" s="110" t="s">
        <v>275</v>
      </c>
      <c r="M1703" s="134" t="str">
        <f t="shared" si="64"/>
        <v/>
      </c>
      <c r="N1703" s="110"/>
      <c r="O1703" s="110"/>
      <c r="P1703" s="239"/>
    </row>
    <row r="1704" spans="1:16" x14ac:dyDescent="0.2">
      <c r="A1704" s="154"/>
      <c r="B1704" s="154"/>
      <c r="C1704" s="154"/>
      <c r="D1704" s="149"/>
      <c r="E1704" s="149"/>
      <c r="F1704" s="150"/>
      <c r="H1704" s="106"/>
      <c r="I1704" s="110" t="str">
        <f t="shared" si="63"/>
        <v/>
      </c>
      <c r="J1704" s="122" t="s">
        <v>6731</v>
      </c>
      <c r="K1704" s="110" t="s">
        <v>6732</v>
      </c>
      <c r="L1704" s="110" t="s">
        <v>275</v>
      </c>
      <c r="M1704" s="134" t="str">
        <f t="shared" si="64"/>
        <v/>
      </c>
      <c r="N1704" s="110"/>
      <c r="O1704" s="110"/>
      <c r="P1704" s="239"/>
    </row>
    <row r="1705" spans="1:16" x14ac:dyDescent="0.2">
      <c r="A1705" s="154"/>
      <c r="B1705" s="154"/>
      <c r="C1705" s="154"/>
      <c r="D1705" s="149"/>
      <c r="E1705" s="149"/>
      <c r="F1705" s="150"/>
      <c r="H1705" s="106"/>
      <c r="I1705" s="110" t="str">
        <f t="shared" si="63"/>
        <v/>
      </c>
      <c r="J1705" s="122" t="s">
        <v>6733</v>
      </c>
      <c r="K1705" s="110" t="s">
        <v>6734</v>
      </c>
      <c r="L1705" s="110" t="s">
        <v>275</v>
      </c>
      <c r="M1705" s="134" t="str">
        <f t="shared" si="64"/>
        <v/>
      </c>
      <c r="N1705" s="110"/>
      <c r="O1705" s="110"/>
      <c r="P1705" s="239"/>
    </row>
    <row r="1706" spans="1:16" x14ac:dyDescent="0.2">
      <c r="A1706" s="154"/>
      <c r="B1706" s="154"/>
      <c r="C1706" s="154"/>
      <c r="D1706" s="149"/>
      <c r="E1706" s="149"/>
      <c r="F1706" s="150"/>
      <c r="H1706" s="106"/>
      <c r="I1706" s="110" t="str">
        <f t="shared" si="63"/>
        <v/>
      </c>
      <c r="J1706" s="122" t="s">
        <v>6735</v>
      </c>
      <c r="K1706" s="110" t="s">
        <v>6736</v>
      </c>
      <c r="L1706" s="110" t="s">
        <v>275</v>
      </c>
      <c r="M1706" s="134" t="str">
        <f t="shared" si="64"/>
        <v/>
      </c>
      <c r="N1706" s="110"/>
      <c r="O1706" s="110"/>
      <c r="P1706" s="239"/>
    </row>
    <row r="1707" spans="1:16" x14ac:dyDescent="0.2">
      <c r="A1707" s="154"/>
      <c r="B1707" s="154"/>
      <c r="C1707" s="154"/>
      <c r="D1707" s="149"/>
      <c r="E1707" s="149"/>
      <c r="F1707" s="150"/>
      <c r="H1707" s="106"/>
      <c r="I1707" s="110" t="str">
        <f t="shared" si="63"/>
        <v/>
      </c>
      <c r="J1707" s="122" t="s">
        <v>6737</v>
      </c>
      <c r="K1707" s="110" t="s">
        <v>6738</v>
      </c>
      <c r="L1707" s="110" t="s">
        <v>275</v>
      </c>
      <c r="M1707" s="134" t="str">
        <f t="shared" si="64"/>
        <v/>
      </c>
      <c r="N1707" s="110"/>
      <c r="O1707" s="110"/>
      <c r="P1707" s="239"/>
    </row>
    <row r="1708" spans="1:16" x14ac:dyDescent="0.2">
      <c r="A1708" s="154"/>
      <c r="B1708" s="154"/>
      <c r="C1708" s="154"/>
      <c r="D1708" s="149"/>
      <c r="E1708" s="149"/>
      <c r="F1708" s="150"/>
      <c r="H1708" s="106"/>
      <c r="I1708" s="110" t="str">
        <f t="shared" si="63"/>
        <v/>
      </c>
      <c r="J1708" s="122" t="s">
        <v>6739</v>
      </c>
      <c r="K1708" s="110" t="s">
        <v>6740</v>
      </c>
      <c r="L1708" s="110" t="s">
        <v>275</v>
      </c>
      <c r="M1708" s="134" t="str">
        <f t="shared" si="64"/>
        <v/>
      </c>
      <c r="N1708" s="110"/>
      <c r="O1708" s="110"/>
      <c r="P1708" s="239"/>
    </row>
    <row r="1709" spans="1:16" x14ac:dyDescent="0.2">
      <c r="A1709" s="154"/>
      <c r="B1709" s="154"/>
      <c r="C1709" s="154"/>
      <c r="D1709" s="149"/>
      <c r="E1709" s="149"/>
      <c r="F1709" s="150"/>
      <c r="H1709" s="106"/>
      <c r="I1709" s="110" t="str">
        <f t="shared" si="63"/>
        <v/>
      </c>
      <c r="J1709" s="122" t="s">
        <v>6741</v>
      </c>
      <c r="K1709" s="110" t="s">
        <v>6742</v>
      </c>
      <c r="L1709" s="110" t="s">
        <v>275</v>
      </c>
      <c r="M1709" s="134" t="str">
        <f t="shared" si="64"/>
        <v/>
      </c>
      <c r="N1709" s="110"/>
      <c r="O1709" s="110"/>
      <c r="P1709" s="239"/>
    </row>
    <row r="1710" spans="1:16" x14ac:dyDescent="0.2">
      <c r="A1710" s="154"/>
      <c r="B1710" s="154"/>
      <c r="C1710" s="154"/>
      <c r="D1710" s="149"/>
      <c r="E1710" s="149"/>
      <c r="F1710" s="150"/>
      <c r="H1710" s="106"/>
      <c r="I1710" s="110" t="str">
        <f t="shared" si="63"/>
        <v/>
      </c>
      <c r="J1710" s="122" t="s">
        <v>6743</v>
      </c>
      <c r="K1710" s="110" t="s">
        <v>6744</v>
      </c>
      <c r="L1710" s="110" t="s">
        <v>275</v>
      </c>
      <c r="M1710" s="134" t="str">
        <f t="shared" si="64"/>
        <v/>
      </c>
      <c r="N1710" s="110"/>
      <c r="O1710" s="110"/>
      <c r="P1710" s="239"/>
    </row>
    <row r="1711" spans="1:16" x14ac:dyDescent="0.2">
      <c r="A1711" s="154"/>
      <c r="B1711" s="154"/>
      <c r="C1711" s="154"/>
      <c r="D1711" s="149"/>
      <c r="E1711" s="149"/>
      <c r="F1711" s="150"/>
      <c r="H1711" s="106"/>
      <c r="I1711" s="110" t="str">
        <f t="shared" si="63"/>
        <v/>
      </c>
      <c r="J1711" s="122" t="s">
        <v>6745</v>
      </c>
      <c r="K1711" s="110" t="s">
        <v>6746</v>
      </c>
      <c r="L1711" s="110" t="s">
        <v>275</v>
      </c>
      <c r="M1711" s="134" t="str">
        <f t="shared" si="64"/>
        <v/>
      </c>
      <c r="N1711" s="110"/>
      <c r="O1711" s="110"/>
      <c r="P1711" s="239"/>
    </row>
    <row r="1712" spans="1:16" x14ac:dyDescent="0.2">
      <c r="A1712" s="154"/>
      <c r="B1712" s="154"/>
      <c r="C1712" s="154"/>
      <c r="D1712" s="149"/>
      <c r="E1712" s="149"/>
      <c r="F1712" s="150"/>
      <c r="H1712" s="106"/>
      <c r="I1712" s="110" t="str">
        <f t="shared" si="63"/>
        <v/>
      </c>
      <c r="J1712" s="122" t="s">
        <v>6747</v>
      </c>
      <c r="K1712" s="110" t="s">
        <v>6748</v>
      </c>
      <c r="L1712" s="110" t="s">
        <v>275</v>
      </c>
      <c r="M1712" s="134" t="str">
        <f t="shared" si="64"/>
        <v/>
      </c>
      <c r="N1712" s="110"/>
      <c r="O1712" s="110"/>
      <c r="P1712" s="239"/>
    </row>
    <row r="1713" spans="1:16" x14ac:dyDescent="0.2">
      <c r="A1713" s="154"/>
      <c r="B1713" s="154"/>
      <c r="C1713" s="154"/>
      <c r="D1713" s="149"/>
      <c r="E1713" s="149"/>
      <c r="F1713" s="150"/>
      <c r="H1713" s="106"/>
      <c r="I1713" s="110" t="str">
        <f t="shared" si="63"/>
        <v/>
      </c>
      <c r="J1713" s="122" t="s">
        <v>6749</v>
      </c>
      <c r="K1713" s="110" t="s">
        <v>6750</v>
      </c>
      <c r="L1713" s="110" t="s">
        <v>275</v>
      </c>
      <c r="M1713" s="134" t="str">
        <f t="shared" si="64"/>
        <v/>
      </c>
      <c r="N1713" s="110"/>
      <c r="O1713" s="110"/>
      <c r="P1713" s="239"/>
    </row>
    <row r="1714" spans="1:16" x14ac:dyDescent="0.2">
      <c r="A1714" s="154"/>
      <c r="B1714" s="154"/>
      <c r="C1714" s="154"/>
      <c r="D1714" s="149"/>
      <c r="E1714" s="149"/>
      <c r="F1714" s="150"/>
      <c r="H1714" s="106"/>
      <c r="I1714" s="110" t="str">
        <f t="shared" si="63"/>
        <v/>
      </c>
      <c r="J1714" s="122" t="s">
        <v>6751</v>
      </c>
      <c r="K1714" s="110" t="s">
        <v>6752</v>
      </c>
      <c r="L1714" s="110" t="s">
        <v>275</v>
      </c>
      <c r="M1714" s="134" t="str">
        <f t="shared" si="64"/>
        <v/>
      </c>
      <c r="N1714" s="110"/>
      <c r="O1714" s="110"/>
      <c r="P1714" s="239"/>
    </row>
    <row r="1715" spans="1:16" x14ac:dyDescent="0.2">
      <c r="A1715" s="154"/>
      <c r="B1715" s="154"/>
      <c r="C1715" s="154"/>
      <c r="D1715" s="149"/>
      <c r="E1715" s="149"/>
      <c r="F1715" s="150"/>
      <c r="H1715" s="106"/>
      <c r="I1715" s="110" t="str">
        <f t="shared" si="63"/>
        <v/>
      </c>
      <c r="J1715" s="122" t="s">
        <v>6753</v>
      </c>
      <c r="K1715" s="110" t="s">
        <v>6754</v>
      </c>
      <c r="L1715" s="110" t="s">
        <v>275</v>
      </c>
      <c r="M1715" s="134" t="str">
        <f t="shared" si="64"/>
        <v/>
      </c>
      <c r="N1715" s="110"/>
      <c r="O1715" s="110"/>
      <c r="P1715" s="239"/>
    </row>
    <row r="1716" spans="1:16" x14ac:dyDescent="0.2">
      <c r="A1716" s="154"/>
      <c r="B1716" s="154"/>
      <c r="C1716" s="154"/>
      <c r="D1716" s="149"/>
      <c r="E1716" s="149"/>
      <c r="F1716" s="150"/>
      <c r="H1716" s="106"/>
      <c r="I1716" s="110" t="str">
        <f t="shared" si="63"/>
        <v/>
      </c>
      <c r="J1716" s="122" t="s">
        <v>6755</v>
      </c>
      <c r="K1716" s="110" t="s">
        <v>6756</v>
      </c>
      <c r="L1716" s="110" t="s">
        <v>275</v>
      </c>
      <c r="M1716" s="134" t="str">
        <f t="shared" si="64"/>
        <v/>
      </c>
      <c r="N1716" s="110"/>
      <c r="O1716" s="110"/>
      <c r="P1716" s="239"/>
    </row>
    <row r="1717" spans="1:16" x14ac:dyDescent="0.2">
      <c r="A1717" s="154"/>
      <c r="B1717" s="154"/>
      <c r="C1717" s="154"/>
      <c r="D1717" s="149"/>
      <c r="E1717" s="149"/>
      <c r="F1717" s="150"/>
      <c r="H1717" s="106"/>
      <c r="I1717" s="110" t="str">
        <f t="shared" si="63"/>
        <v/>
      </c>
      <c r="J1717" s="122" t="s">
        <v>6757</v>
      </c>
      <c r="K1717" s="110" t="s">
        <v>6758</v>
      </c>
      <c r="L1717" s="110" t="s">
        <v>275</v>
      </c>
      <c r="M1717" s="134" t="str">
        <f t="shared" si="64"/>
        <v/>
      </c>
      <c r="N1717" s="110"/>
      <c r="O1717" s="110"/>
      <c r="P1717" s="239"/>
    </row>
    <row r="1718" spans="1:16" x14ac:dyDescent="0.2">
      <c r="A1718" s="154"/>
      <c r="B1718" s="154"/>
      <c r="C1718" s="154"/>
      <c r="D1718" s="149"/>
      <c r="E1718" s="149"/>
      <c r="F1718" s="150"/>
      <c r="H1718" s="106"/>
      <c r="I1718" s="110" t="str">
        <f t="shared" si="63"/>
        <v/>
      </c>
      <c r="J1718" s="122" t="s">
        <v>6759</v>
      </c>
      <c r="K1718" s="110" t="s">
        <v>6760</v>
      </c>
      <c r="L1718" s="110" t="s">
        <v>275</v>
      </c>
      <c r="M1718" s="134" t="str">
        <f t="shared" si="64"/>
        <v/>
      </c>
      <c r="N1718" s="110"/>
      <c r="O1718" s="110"/>
      <c r="P1718" s="239"/>
    </row>
    <row r="1719" spans="1:16" x14ac:dyDescent="0.2">
      <c r="A1719" s="154"/>
      <c r="B1719" s="154"/>
      <c r="C1719" s="154"/>
      <c r="D1719" s="149"/>
      <c r="E1719" s="149"/>
      <c r="F1719" s="150"/>
      <c r="H1719" s="106"/>
      <c r="I1719" s="110" t="str">
        <f t="shared" si="63"/>
        <v/>
      </c>
      <c r="J1719" s="122" t="s">
        <v>6761</v>
      </c>
      <c r="K1719" s="110" t="s">
        <v>6762</v>
      </c>
      <c r="L1719" s="110" t="s">
        <v>275</v>
      </c>
      <c r="M1719" s="134" t="str">
        <f t="shared" si="64"/>
        <v/>
      </c>
      <c r="N1719" s="110"/>
      <c r="O1719" s="110"/>
      <c r="P1719" s="239"/>
    </row>
    <row r="1720" spans="1:16" x14ac:dyDescent="0.2">
      <c r="A1720" s="154"/>
      <c r="B1720" s="154"/>
      <c r="C1720" s="154"/>
      <c r="D1720" s="149"/>
      <c r="E1720" s="149"/>
      <c r="F1720" s="150"/>
      <c r="H1720" s="106"/>
      <c r="I1720" s="110" t="str">
        <f t="shared" si="63"/>
        <v/>
      </c>
      <c r="J1720" s="122" t="s">
        <v>6763</v>
      </c>
      <c r="K1720" s="110" t="s">
        <v>6764</v>
      </c>
      <c r="L1720" s="110" t="s">
        <v>275</v>
      </c>
      <c r="M1720" s="134" t="str">
        <f t="shared" si="64"/>
        <v/>
      </c>
      <c r="N1720" s="110"/>
      <c r="O1720" s="110"/>
      <c r="P1720" s="239"/>
    </row>
    <row r="1721" spans="1:16" x14ac:dyDescent="0.2">
      <c r="A1721" s="154"/>
      <c r="B1721" s="154"/>
      <c r="C1721" s="154"/>
      <c r="D1721" s="149"/>
      <c r="E1721" s="149"/>
      <c r="F1721" s="150"/>
      <c r="H1721" s="106"/>
      <c r="I1721" s="110" t="str">
        <f t="shared" si="63"/>
        <v/>
      </c>
      <c r="J1721" s="122" t="s">
        <v>6765</v>
      </c>
      <c r="K1721" s="110" t="s">
        <v>6766</v>
      </c>
      <c r="L1721" s="110" t="s">
        <v>275</v>
      </c>
      <c r="M1721" s="134" t="str">
        <f t="shared" si="64"/>
        <v/>
      </c>
      <c r="N1721" s="110"/>
      <c r="O1721" s="110"/>
      <c r="P1721" s="239"/>
    </row>
    <row r="1722" spans="1:16" x14ac:dyDescent="0.2">
      <c r="A1722" s="154"/>
      <c r="B1722" s="154"/>
      <c r="C1722" s="154"/>
      <c r="D1722" s="149"/>
      <c r="E1722" s="149"/>
      <c r="F1722" s="150"/>
      <c r="H1722" s="106"/>
      <c r="I1722" s="110" t="str">
        <f t="shared" si="63"/>
        <v/>
      </c>
      <c r="J1722" s="122" t="s">
        <v>6767</v>
      </c>
      <c r="K1722" s="110" t="s">
        <v>6768</v>
      </c>
      <c r="L1722" s="110" t="s">
        <v>275</v>
      </c>
      <c r="M1722" s="134" t="str">
        <f t="shared" si="64"/>
        <v/>
      </c>
      <c r="N1722" s="110"/>
      <c r="O1722" s="110"/>
      <c r="P1722" s="239"/>
    </row>
    <row r="1723" spans="1:16" x14ac:dyDescent="0.2">
      <c r="A1723" s="154"/>
      <c r="B1723" s="154"/>
      <c r="C1723" s="154"/>
      <c r="D1723" s="149"/>
      <c r="E1723" s="149"/>
      <c r="F1723" s="150"/>
      <c r="H1723" s="106"/>
      <c r="I1723" s="110" t="str">
        <f t="shared" si="63"/>
        <v/>
      </c>
      <c r="J1723" s="122" t="s">
        <v>6769</v>
      </c>
      <c r="K1723" s="110" t="s">
        <v>6770</v>
      </c>
      <c r="L1723" s="110" t="s">
        <v>275</v>
      </c>
      <c r="M1723" s="134" t="str">
        <f t="shared" si="64"/>
        <v/>
      </c>
      <c r="N1723" s="110"/>
      <c r="O1723" s="110"/>
      <c r="P1723" s="239"/>
    </row>
    <row r="1724" spans="1:16" x14ac:dyDescent="0.2">
      <c r="A1724" s="154"/>
      <c r="B1724" s="154"/>
      <c r="C1724" s="154"/>
      <c r="D1724" s="149"/>
      <c r="E1724" s="149"/>
      <c r="F1724" s="150"/>
      <c r="H1724" s="106"/>
      <c r="I1724" s="110" t="str">
        <f t="shared" si="63"/>
        <v/>
      </c>
      <c r="J1724" s="122" t="s">
        <v>6771</v>
      </c>
      <c r="K1724" s="110" t="s">
        <v>6772</v>
      </c>
      <c r="L1724" s="110" t="s">
        <v>275</v>
      </c>
      <c r="M1724" s="134" t="str">
        <f t="shared" si="64"/>
        <v/>
      </c>
      <c r="N1724" s="110"/>
      <c r="O1724" s="110"/>
      <c r="P1724" s="239"/>
    </row>
    <row r="1725" spans="1:16" x14ac:dyDescent="0.2">
      <c r="A1725" s="154"/>
      <c r="B1725" s="154"/>
      <c r="C1725" s="154"/>
      <c r="D1725" s="149"/>
      <c r="E1725" s="149"/>
      <c r="F1725" s="150"/>
      <c r="H1725" s="106"/>
      <c r="I1725" s="110" t="str">
        <f t="shared" si="63"/>
        <v/>
      </c>
      <c r="J1725" s="122" t="s">
        <v>6773</v>
      </c>
      <c r="K1725" s="110" t="s">
        <v>6774</v>
      </c>
      <c r="L1725" s="110" t="s">
        <v>275</v>
      </c>
      <c r="M1725" s="134" t="str">
        <f t="shared" si="64"/>
        <v/>
      </c>
      <c r="N1725" s="110"/>
      <c r="O1725" s="110"/>
      <c r="P1725" s="239"/>
    </row>
    <row r="1726" spans="1:16" x14ac:dyDescent="0.2">
      <c r="A1726" s="154"/>
      <c r="B1726" s="154"/>
      <c r="C1726" s="154"/>
      <c r="D1726" s="149"/>
      <c r="E1726" s="149"/>
      <c r="F1726" s="150"/>
      <c r="H1726" s="106"/>
      <c r="I1726" s="110" t="str">
        <f t="shared" si="63"/>
        <v/>
      </c>
      <c r="J1726" s="122" t="s">
        <v>6775</v>
      </c>
      <c r="K1726" s="110" t="s">
        <v>6776</v>
      </c>
      <c r="L1726" s="110" t="s">
        <v>275</v>
      </c>
      <c r="M1726" s="134" t="str">
        <f t="shared" si="64"/>
        <v/>
      </c>
      <c r="N1726" s="110"/>
      <c r="O1726" s="110"/>
      <c r="P1726" s="239"/>
    </row>
    <row r="1727" spans="1:16" x14ac:dyDescent="0.2">
      <c r="A1727" s="154"/>
      <c r="B1727" s="154"/>
      <c r="C1727" s="154"/>
      <c r="D1727" s="149"/>
      <c r="E1727" s="149"/>
      <c r="F1727" s="150"/>
      <c r="H1727" s="106"/>
      <c r="I1727" s="110" t="str">
        <f t="shared" si="63"/>
        <v/>
      </c>
      <c r="J1727" s="122" t="s">
        <v>6777</v>
      </c>
      <c r="K1727" s="110" t="s">
        <v>6778</v>
      </c>
      <c r="L1727" s="110" t="s">
        <v>275</v>
      </c>
      <c r="M1727" s="134" t="str">
        <f t="shared" si="64"/>
        <v/>
      </c>
      <c r="N1727" s="110"/>
      <c r="O1727" s="110"/>
      <c r="P1727" s="239"/>
    </row>
    <row r="1728" spans="1:16" x14ac:dyDescent="0.2">
      <c r="A1728" s="154"/>
      <c r="B1728" s="154"/>
      <c r="C1728" s="154"/>
      <c r="D1728" s="149"/>
      <c r="E1728" s="149"/>
      <c r="F1728" s="150"/>
      <c r="H1728" s="106"/>
      <c r="I1728" s="110" t="str">
        <f t="shared" si="63"/>
        <v/>
      </c>
      <c r="J1728" s="122" t="s">
        <v>6779</v>
      </c>
      <c r="K1728" s="110" t="s">
        <v>6780</v>
      </c>
      <c r="L1728" s="110" t="s">
        <v>275</v>
      </c>
      <c r="M1728" s="134" t="str">
        <f t="shared" si="64"/>
        <v/>
      </c>
      <c r="N1728" s="110"/>
      <c r="O1728" s="110"/>
      <c r="P1728" s="239"/>
    </row>
    <row r="1729" spans="1:16" x14ac:dyDescent="0.2">
      <c r="A1729" s="154"/>
      <c r="B1729" s="154"/>
      <c r="C1729" s="154"/>
      <c r="D1729" s="149"/>
      <c r="E1729" s="149"/>
      <c r="F1729" s="150"/>
      <c r="H1729" s="106"/>
      <c r="I1729" s="110" t="str">
        <f t="shared" si="63"/>
        <v/>
      </c>
      <c r="J1729" s="122" t="s">
        <v>6781</v>
      </c>
      <c r="K1729" s="110" t="s">
        <v>6782</v>
      </c>
      <c r="L1729" s="110" t="s">
        <v>275</v>
      </c>
      <c r="M1729" s="134" t="str">
        <f t="shared" si="64"/>
        <v/>
      </c>
      <c r="N1729" s="110"/>
      <c r="O1729" s="110"/>
      <c r="P1729" s="239"/>
    </row>
    <row r="1730" spans="1:16" x14ac:dyDescent="0.2">
      <c r="A1730" s="154"/>
      <c r="B1730" s="154"/>
      <c r="C1730" s="154"/>
      <c r="D1730" s="149"/>
      <c r="E1730" s="149"/>
      <c r="F1730" s="150"/>
      <c r="H1730" s="106"/>
      <c r="I1730" s="110" t="str">
        <f t="shared" si="63"/>
        <v/>
      </c>
      <c r="J1730" s="122" t="s">
        <v>6783</v>
      </c>
      <c r="K1730" s="110" t="s">
        <v>6784</v>
      </c>
      <c r="L1730" s="110" t="s">
        <v>275</v>
      </c>
      <c r="M1730" s="134" t="str">
        <f t="shared" si="64"/>
        <v/>
      </c>
      <c r="N1730" s="110"/>
      <c r="O1730" s="110"/>
      <c r="P1730" s="239"/>
    </row>
    <row r="1731" spans="1:16" x14ac:dyDescent="0.2">
      <c r="A1731" s="154"/>
      <c r="B1731" s="154"/>
      <c r="C1731" s="154"/>
      <c r="D1731" s="149"/>
      <c r="E1731" s="149"/>
      <c r="F1731" s="150"/>
      <c r="H1731" s="106"/>
      <c r="I1731" s="110" t="str">
        <f t="shared" si="63"/>
        <v/>
      </c>
      <c r="J1731" s="122" t="s">
        <v>6785</v>
      </c>
      <c r="K1731" s="110" t="s">
        <v>6786</v>
      </c>
      <c r="L1731" s="110" t="s">
        <v>275</v>
      </c>
      <c r="M1731" s="134" t="str">
        <f t="shared" si="64"/>
        <v/>
      </c>
      <c r="N1731" s="110"/>
      <c r="O1731" s="110"/>
      <c r="P1731" s="239"/>
    </row>
    <row r="1732" spans="1:16" x14ac:dyDescent="0.2">
      <c r="A1732" s="154"/>
      <c r="B1732" s="154"/>
      <c r="C1732" s="154"/>
      <c r="D1732" s="149"/>
      <c r="E1732" s="149"/>
      <c r="F1732" s="150"/>
      <c r="H1732" s="106"/>
      <c r="I1732" s="110" t="str">
        <f t="shared" si="63"/>
        <v/>
      </c>
      <c r="J1732" s="122" t="s">
        <v>6787</v>
      </c>
      <c r="K1732" s="110" t="s">
        <v>6788</v>
      </c>
      <c r="L1732" s="110" t="s">
        <v>275</v>
      </c>
      <c r="M1732" s="134" t="str">
        <f t="shared" si="64"/>
        <v/>
      </c>
      <c r="N1732" s="110"/>
      <c r="O1732" s="110"/>
      <c r="P1732" s="239"/>
    </row>
    <row r="1733" spans="1:16" x14ac:dyDescent="0.2">
      <c r="A1733" s="154"/>
      <c r="B1733" s="154"/>
      <c r="C1733" s="154"/>
      <c r="D1733" s="149"/>
      <c r="E1733" s="149"/>
      <c r="F1733" s="150"/>
      <c r="H1733" s="106"/>
      <c r="I1733" s="110" t="str">
        <f t="shared" si="63"/>
        <v/>
      </c>
      <c r="J1733" s="122" t="s">
        <v>6789</v>
      </c>
      <c r="K1733" s="110" t="s">
        <v>6790</v>
      </c>
      <c r="L1733" s="110" t="s">
        <v>275</v>
      </c>
      <c r="M1733" s="134" t="str">
        <f t="shared" si="64"/>
        <v/>
      </c>
      <c r="N1733" s="110"/>
      <c r="O1733" s="110"/>
      <c r="P1733" s="239"/>
    </row>
    <row r="1734" spans="1:16" x14ac:dyDescent="0.2">
      <c r="A1734" s="154"/>
      <c r="B1734" s="154"/>
      <c r="C1734" s="154"/>
      <c r="D1734" s="149"/>
      <c r="E1734" s="149"/>
      <c r="F1734" s="150"/>
      <c r="H1734" s="106"/>
      <c r="I1734" s="110" t="str">
        <f t="shared" si="63"/>
        <v/>
      </c>
      <c r="J1734" s="122" t="s">
        <v>6791</v>
      </c>
      <c r="K1734" s="110" t="s">
        <v>6792</v>
      </c>
      <c r="L1734" s="110" t="s">
        <v>275</v>
      </c>
      <c r="M1734" s="134" t="str">
        <f t="shared" si="64"/>
        <v/>
      </c>
      <c r="N1734" s="110"/>
      <c r="O1734" s="110"/>
      <c r="P1734" s="239"/>
    </row>
    <row r="1735" spans="1:16" x14ac:dyDescent="0.2">
      <c r="A1735" s="154"/>
      <c r="B1735" s="154"/>
      <c r="C1735" s="154"/>
      <c r="D1735" s="149"/>
      <c r="E1735" s="149"/>
      <c r="F1735" s="150"/>
      <c r="H1735" s="106"/>
      <c r="I1735" s="110" t="str">
        <f t="shared" si="63"/>
        <v/>
      </c>
      <c r="J1735" s="122" t="s">
        <v>6793</v>
      </c>
      <c r="K1735" s="110" t="s">
        <v>6794</v>
      </c>
      <c r="L1735" s="110" t="s">
        <v>275</v>
      </c>
      <c r="M1735" s="134" t="str">
        <f t="shared" si="64"/>
        <v/>
      </c>
      <c r="N1735" s="110"/>
      <c r="O1735" s="110"/>
      <c r="P1735" s="239"/>
    </row>
    <row r="1736" spans="1:16" x14ac:dyDescent="0.2">
      <c r="A1736" s="154"/>
      <c r="B1736" s="154"/>
      <c r="C1736" s="154"/>
      <c r="D1736" s="149"/>
      <c r="E1736" s="149"/>
      <c r="F1736" s="150"/>
      <c r="H1736" s="106"/>
      <c r="I1736" s="110" t="str">
        <f t="shared" si="63"/>
        <v/>
      </c>
      <c r="J1736" s="122" t="s">
        <v>6795</v>
      </c>
      <c r="K1736" s="110" t="s">
        <v>6796</v>
      </c>
      <c r="L1736" s="110" t="s">
        <v>275</v>
      </c>
      <c r="M1736" s="134" t="str">
        <f t="shared" si="64"/>
        <v/>
      </c>
      <c r="N1736" s="110"/>
      <c r="O1736" s="110"/>
      <c r="P1736" s="239"/>
    </row>
    <row r="1737" spans="1:16" x14ac:dyDescent="0.2">
      <c r="A1737" s="154"/>
      <c r="B1737" s="154"/>
      <c r="C1737" s="154"/>
      <c r="D1737" s="149"/>
      <c r="E1737" s="149"/>
      <c r="F1737" s="150"/>
      <c r="H1737" s="106"/>
      <c r="I1737" s="110" t="str">
        <f t="shared" ref="I1737:I1800" si="65">IFERROR((INDEX(A:E,MATCH($J1737,E:E,0),2)),"")</f>
        <v/>
      </c>
      <c r="J1737" s="122" t="s">
        <v>6797</v>
      </c>
      <c r="K1737" s="110" t="s">
        <v>6798</v>
      </c>
      <c r="L1737" s="110" t="s">
        <v>6799</v>
      </c>
      <c r="M1737" s="134" t="str">
        <f t="shared" si="64"/>
        <v/>
      </c>
      <c r="N1737" s="110"/>
      <c r="O1737" s="110"/>
      <c r="P1737" s="239"/>
    </row>
    <row r="1738" spans="1:16" x14ac:dyDescent="0.2">
      <c r="A1738" s="154"/>
      <c r="B1738" s="154"/>
      <c r="C1738" s="154"/>
      <c r="D1738" s="149"/>
      <c r="E1738" s="149"/>
      <c r="F1738" s="150"/>
      <c r="H1738" s="106"/>
      <c r="I1738" s="110" t="str">
        <f t="shared" si="65"/>
        <v/>
      </c>
      <c r="J1738" s="122" t="s">
        <v>6800</v>
      </c>
      <c r="K1738" s="110" t="s">
        <v>6801</v>
      </c>
      <c r="L1738" s="110" t="s">
        <v>275</v>
      </c>
      <c r="M1738" s="134" t="str">
        <f t="shared" ref="M1738:M1801" si="66">IF(N1738="","",HYPERLINK(O1738,N1738))</f>
        <v/>
      </c>
      <c r="N1738" s="110"/>
      <c r="O1738" s="110"/>
      <c r="P1738" s="239"/>
    </row>
    <row r="1739" spans="1:16" x14ac:dyDescent="0.2">
      <c r="A1739" s="154"/>
      <c r="B1739" s="154"/>
      <c r="C1739" s="154"/>
      <c r="D1739" s="149"/>
      <c r="E1739" s="149"/>
      <c r="F1739" s="150"/>
      <c r="H1739" s="106"/>
      <c r="I1739" s="110" t="str">
        <f t="shared" si="65"/>
        <v>TLC</v>
      </c>
      <c r="J1739" s="122" t="s">
        <v>6802</v>
      </c>
      <c r="K1739" s="110" t="s">
        <v>6803</v>
      </c>
      <c r="L1739" s="110" t="s">
        <v>6804</v>
      </c>
      <c r="M1739" s="134" t="str">
        <f t="shared" si="66"/>
        <v/>
      </c>
      <c r="N1739" s="110"/>
      <c r="O1739" s="110"/>
      <c r="P1739" s="239" t="s">
        <v>6805</v>
      </c>
    </row>
    <row r="1740" spans="1:16" x14ac:dyDescent="0.2">
      <c r="A1740" s="154"/>
      <c r="B1740" s="154"/>
      <c r="C1740" s="154"/>
      <c r="D1740" s="149"/>
      <c r="E1740" s="149"/>
      <c r="F1740" s="150"/>
      <c r="H1740" s="106"/>
      <c r="I1740" s="110" t="str">
        <f t="shared" si="65"/>
        <v/>
      </c>
      <c r="J1740" s="122" t="s">
        <v>6806</v>
      </c>
      <c r="K1740" s="110" t="s">
        <v>6807</v>
      </c>
      <c r="L1740" s="110" t="s">
        <v>275</v>
      </c>
      <c r="M1740" s="134" t="str">
        <f t="shared" si="66"/>
        <v/>
      </c>
      <c r="N1740" s="110"/>
      <c r="O1740" s="110"/>
      <c r="P1740" s="239"/>
    </row>
    <row r="1741" spans="1:16" x14ac:dyDescent="0.2">
      <c r="A1741" s="154"/>
      <c r="B1741" s="154"/>
      <c r="C1741" s="154"/>
      <c r="D1741" s="149"/>
      <c r="E1741" s="149"/>
      <c r="F1741" s="150"/>
      <c r="H1741" s="106"/>
      <c r="I1741" s="110" t="str">
        <f t="shared" si="65"/>
        <v/>
      </c>
      <c r="J1741" s="122" t="s">
        <v>6808</v>
      </c>
      <c r="K1741" s="110" t="s">
        <v>6809</v>
      </c>
      <c r="L1741" s="110" t="s">
        <v>275</v>
      </c>
      <c r="M1741" s="134" t="str">
        <f t="shared" si="66"/>
        <v/>
      </c>
      <c r="N1741" s="110"/>
      <c r="O1741" s="110"/>
      <c r="P1741" s="239"/>
    </row>
    <row r="1742" spans="1:16" x14ac:dyDescent="0.2">
      <c r="A1742" s="154"/>
      <c r="B1742" s="154"/>
      <c r="C1742" s="154"/>
      <c r="D1742" s="149"/>
      <c r="E1742" s="149"/>
      <c r="F1742" s="150"/>
      <c r="H1742" s="106"/>
      <c r="I1742" s="110" t="str">
        <f t="shared" si="65"/>
        <v/>
      </c>
      <c r="J1742" s="122" t="s">
        <v>6810</v>
      </c>
      <c r="K1742" s="110" t="s">
        <v>6811</v>
      </c>
      <c r="L1742" s="110" t="s">
        <v>275</v>
      </c>
      <c r="M1742" s="134" t="str">
        <f t="shared" si="66"/>
        <v/>
      </c>
      <c r="N1742" s="110"/>
      <c r="O1742" s="110"/>
      <c r="P1742" s="239"/>
    </row>
    <row r="1743" spans="1:16" x14ac:dyDescent="0.2">
      <c r="A1743" s="154"/>
      <c r="B1743" s="154"/>
      <c r="C1743" s="154"/>
      <c r="D1743" s="149"/>
      <c r="E1743" s="149"/>
      <c r="F1743" s="150"/>
      <c r="H1743" s="106"/>
      <c r="I1743" s="110" t="str">
        <f t="shared" si="65"/>
        <v/>
      </c>
      <c r="J1743" s="122" t="s">
        <v>6812</v>
      </c>
      <c r="K1743" s="110" t="s">
        <v>6813</v>
      </c>
      <c r="L1743" s="110" t="s">
        <v>275</v>
      </c>
      <c r="M1743" s="134" t="str">
        <f t="shared" si="66"/>
        <v/>
      </c>
      <c r="N1743" s="110"/>
      <c r="O1743" s="110"/>
      <c r="P1743" s="239"/>
    </row>
    <row r="1744" spans="1:16" x14ac:dyDescent="0.2">
      <c r="A1744" s="154"/>
      <c r="B1744" s="154"/>
      <c r="C1744" s="154"/>
      <c r="D1744" s="149"/>
      <c r="E1744" s="149"/>
      <c r="F1744" s="150"/>
      <c r="H1744" s="106"/>
      <c r="I1744" s="110" t="str">
        <f t="shared" si="65"/>
        <v/>
      </c>
      <c r="J1744" s="122" t="s">
        <v>6814</v>
      </c>
      <c r="K1744" s="110" t="s">
        <v>6815</v>
      </c>
      <c r="L1744" s="110" t="s">
        <v>6816</v>
      </c>
      <c r="M1744" s="134" t="str">
        <f t="shared" si="66"/>
        <v/>
      </c>
      <c r="N1744" s="110"/>
      <c r="O1744" s="110"/>
      <c r="P1744" s="239" t="s">
        <v>6817</v>
      </c>
    </row>
    <row r="1745" spans="1:16" x14ac:dyDescent="0.2">
      <c r="A1745" s="154"/>
      <c r="B1745" s="154"/>
      <c r="C1745" s="154"/>
      <c r="D1745" s="149"/>
      <c r="E1745" s="149"/>
      <c r="F1745" s="150"/>
      <c r="H1745" s="106"/>
      <c r="I1745" s="110" t="str">
        <f t="shared" si="65"/>
        <v/>
      </c>
      <c r="J1745" s="122" t="s">
        <v>6818</v>
      </c>
      <c r="K1745" s="110" t="s">
        <v>6819</v>
      </c>
      <c r="L1745" s="110" t="s">
        <v>275</v>
      </c>
      <c r="M1745" s="134" t="str">
        <f t="shared" si="66"/>
        <v/>
      </c>
      <c r="N1745" s="110"/>
      <c r="O1745" s="110"/>
      <c r="P1745" s="239"/>
    </row>
    <row r="1746" spans="1:16" x14ac:dyDescent="0.2">
      <c r="A1746" s="154"/>
      <c r="B1746" s="154"/>
      <c r="C1746" s="154"/>
      <c r="D1746" s="149"/>
      <c r="E1746" s="149"/>
      <c r="F1746" s="150"/>
      <c r="H1746" s="106"/>
      <c r="I1746" s="110" t="str">
        <f t="shared" si="65"/>
        <v/>
      </c>
      <c r="J1746" s="122" t="s">
        <v>6820</v>
      </c>
      <c r="K1746" s="110" t="s">
        <v>6821</v>
      </c>
      <c r="L1746" s="110" t="s">
        <v>275</v>
      </c>
      <c r="M1746" s="134" t="str">
        <f t="shared" si="66"/>
        <v/>
      </c>
      <c r="N1746" s="110"/>
      <c r="O1746" s="110"/>
      <c r="P1746" s="239"/>
    </row>
    <row r="1747" spans="1:16" x14ac:dyDescent="0.2">
      <c r="A1747" s="154"/>
      <c r="B1747" s="154"/>
      <c r="C1747" s="154"/>
      <c r="D1747" s="149"/>
      <c r="E1747" s="149"/>
      <c r="F1747" s="150"/>
      <c r="H1747" s="106"/>
      <c r="I1747" s="110" t="str">
        <f t="shared" si="65"/>
        <v/>
      </c>
      <c r="J1747" s="122" t="s">
        <v>6822</v>
      </c>
      <c r="K1747" s="110" t="s">
        <v>6823</v>
      </c>
      <c r="L1747" s="110" t="s">
        <v>275</v>
      </c>
      <c r="M1747" s="134" t="str">
        <f t="shared" si="66"/>
        <v/>
      </c>
      <c r="N1747" s="110"/>
      <c r="O1747" s="110"/>
      <c r="P1747" s="239" t="s">
        <v>6824</v>
      </c>
    </row>
    <row r="1748" spans="1:16" x14ac:dyDescent="0.2">
      <c r="A1748" s="154"/>
      <c r="B1748" s="154"/>
      <c r="C1748" s="154"/>
      <c r="D1748" s="149"/>
      <c r="E1748" s="149"/>
      <c r="F1748" s="150"/>
      <c r="H1748" s="106"/>
      <c r="I1748" s="110" t="str">
        <f t="shared" si="65"/>
        <v/>
      </c>
      <c r="J1748" s="122" t="s">
        <v>6825</v>
      </c>
      <c r="K1748" s="110" t="s">
        <v>6826</v>
      </c>
      <c r="L1748" s="110" t="s">
        <v>275</v>
      </c>
      <c r="M1748" s="134" t="str">
        <f t="shared" si="66"/>
        <v/>
      </c>
      <c r="N1748" s="110"/>
      <c r="O1748" s="110"/>
      <c r="P1748" s="239"/>
    </row>
    <row r="1749" spans="1:16" x14ac:dyDescent="0.2">
      <c r="A1749" s="154"/>
      <c r="B1749" s="154"/>
      <c r="C1749" s="154"/>
      <c r="D1749" s="149"/>
      <c r="E1749" s="149"/>
      <c r="F1749" s="150"/>
      <c r="H1749" s="106"/>
      <c r="I1749" s="110" t="str">
        <f t="shared" si="65"/>
        <v/>
      </c>
      <c r="J1749" s="122" t="s">
        <v>6827</v>
      </c>
      <c r="K1749" s="110" t="s">
        <v>6828</v>
      </c>
      <c r="L1749" s="110" t="s">
        <v>275</v>
      </c>
      <c r="M1749" s="134" t="str">
        <f t="shared" si="66"/>
        <v/>
      </c>
      <c r="N1749" s="110"/>
      <c r="O1749" s="110"/>
      <c r="P1749" s="239"/>
    </row>
    <row r="1750" spans="1:16" x14ac:dyDescent="0.2">
      <c r="A1750" s="154"/>
      <c r="B1750" s="154"/>
      <c r="C1750" s="154"/>
      <c r="D1750" s="149"/>
      <c r="E1750" s="149"/>
      <c r="F1750" s="150"/>
      <c r="H1750" s="106"/>
      <c r="I1750" s="110" t="str">
        <f t="shared" si="65"/>
        <v/>
      </c>
      <c r="J1750" s="122" t="s">
        <v>6829</v>
      </c>
      <c r="K1750" s="110" t="s">
        <v>6830</v>
      </c>
      <c r="L1750" s="110" t="s">
        <v>275</v>
      </c>
      <c r="M1750" s="134" t="str">
        <f t="shared" si="66"/>
        <v/>
      </c>
      <c r="N1750" s="110"/>
      <c r="O1750" s="110"/>
      <c r="P1750" s="239"/>
    </row>
    <row r="1751" spans="1:16" x14ac:dyDescent="0.2">
      <c r="A1751" s="154"/>
      <c r="B1751" s="154"/>
      <c r="C1751" s="154"/>
      <c r="D1751" s="149"/>
      <c r="E1751" s="149"/>
      <c r="F1751" s="150"/>
      <c r="H1751" s="106"/>
      <c r="I1751" s="110" t="str">
        <f t="shared" si="65"/>
        <v/>
      </c>
      <c r="J1751" s="122" t="s">
        <v>6831</v>
      </c>
      <c r="K1751" s="110" t="s">
        <v>6832</v>
      </c>
      <c r="L1751" s="110" t="s">
        <v>275</v>
      </c>
      <c r="M1751" s="134" t="str">
        <f t="shared" si="66"/>
        <v/>
      </c>
      <c r="N1751" s="110"/>
      <c r="O1751" s="110"/>
      <c r="P1751" s="239"/>
    </row>
    <row r="1752" spans="1:16" x14ac:dyDescent="0.2">
      <c r="A1752" s="154"/>
      <c r="B1752" s="154"/>
      <c r="C1752" s="154"/>
      <c r="D1752" s="149"/>
      <c r="E1752" s="149"/>
      <c r="F1752" s="150"/>
      <c r="H1752" s="106"/>
      <c r="I1752" s="110" t="str">
        <f t="shared" si="65"/>
        <v/>
      </c>
      <c r="J1752" s="122" t="s">
        <v>6833</v>
      </c>
      <c r="K1752" s="110" t="s">
        <v>6834</v>
      </c>
      <c r="L1752" s="110" t="s">
        <v>275</v>
      </c>
      <c r="M1752" s="134" t="str">
        <f t="shared" si="66"/>
        <v/>
      </c>
      <c r="N1752" s="110"/>
      <c r="O1752" s="110"/>
      <c r="P1752" s="239"/>
    </row>
    <row r="1753" spans="1:16" x14ac:dyDescent="0.2">
      <c r="A1753" s="154"/>
      <c r="B1753" s="154"/>
      <c r="C1753" s="154"/>
      <c r="D1753" s="149"/>
      <c r="E1753" s="149"/>
      <c r="F1753" s="150"/>
      <c r="H1753" s="106"/>
      <c r="I1753" s="110" t="str">
        <f t="shared" si="65"/>
        <v/>
      </c>
      <c r="J1753" s="122" t="s">
        <v>6835</v>
      </c>
      <c r="K1753" s="110" t="s">
        <v>6836</v>
      </c>
      <c r="L1753" s="110" t="s">
        <v>275</v>
      </c>
      <c r="M1753" s="134" t="str">
        <f t="shared" si="66"/>
        <v/>
      </c>
      <c r="N1753" s="110"/>
      <c r="O1753" s="110"/>
      <c r="P1753" s="239"/>
    </row>
    <row r="1754" spans="1:16" x14ac:dyDescent="0.2">
      <c r="A1754" s="154"/>
      <c r="B1754" s="154"/>
      <c r="C1754" s="154"/>
      <c r="D1754" s="149"/>
      <c r="E1754" s="149"/>
      <c r="F1754" s="150"/>
      <c r="H1754" s="106"/>
      <c r="I1754" s="110" t="str">
        <f t="shared" si="65"/>
        <v/>
      </c>
      <c r="J1754" s="122" t="s">
        <v>6837</v>
      </c>
      <c r="K1754" s="110" t="s">
        <v>6838</v>
      </c>
      <c r="L1754" s="110" t="s">
        <v>275</v>
      </c>
      <c r="M1754" s="134" t="str">
        <f t="shared" si="66"/>
        <v/>
      </c>
      <c r="N1754" s="110"/>
      <c r="O1754" s="110"/>
      <c r="P1754" s="239"/>
    </row>
    <row r="1755" spans="1:16" x14ac:dyDescent="0.2">
      <c r="A1755" s="154"/>
      <c r="B1755" s="154"/>
      <c r="C1755" s="154"/>
      <c r="D1755" s="149"/>
      <c r="E1755" s="149"/>
      <c r="F1755" s="150"/>
      <c r="H1755" s="106"/>
      <c r="I1755" s="110" t="str">
        <f t="shared" si="65"/>
        <v/>
      </c>
      <c r="J1755" s="122" t="s">
        <v>6839</v>
      </c>
      <c r="K1755" s="110" t="s">
        <v>6840</v>
      </c>
      <c r="L1755" s="110" t="s">
        <v>275</v>
      </c>
      <c r="M1755" s="134" t="str">
        <f t="shared" si="66"/>
        <v/>
      </c>
      <c r="N1755" s="110"/>
      <c r="O1755" s="110"/>
      <c r="P1755" s="239"/>
    </row>
    <row r="1756" spans="1:16" x14ac:dyDescent="0.2">
      <c r="A1756" s="154"/>
      <c r="B1756" s="154"/>
      <c r="C1756" s="154"/>
      <c r="D1756" s="149"/>
      <c r="E1756" s="149"/>
      <c r="F1756" s="150"/>
      <c r="H1756" s="106"/>
      <c r="I1756" s="110" t="str">
        <f t="shared" si="65"/>
        <v/>
      </c>
      <c r="J1756" s="122" t="s">
        <v>6841</v>
      </c>
      <c r="K1756" s="110" t="s">
        <v>6842</v>
      </c>
      <c r="L1756" s="110" t="s">
        <v>275</v>
      </c>
      <c r="M1756" s="134" t="str">
        <f t="shared" si="66"/>
        <v/>
      </c>
      <c r="N1756" s="110"/>
      <c r="O1756" s="110"/>
      <c r="P1756" s="239"/>
    </row>
    <row r="1757" spans="1:16" x14ac:dyDescent="0.2">
      <c r="A1757" s="154"/>
      <c r="B1757" s="154"/>
      <c r="C1757" s="154"/>
      <c r="D1757" s="149"/>
      <c r="E1757" s="149"/>
      <c r="F1757" s="150"/>
      <c r="H1757" s="106"/>
      <c r="I1757" s="110" t="str">
        <f t="shared" si="65"/>
        <v/>
      </c>
      <c r="J1757" s="122" t="s">
        <v>6843</v>
      </c>
      <c r="K1757" s="110" t="s">
        <v>6844</v>
      </c>
      <c r="L1757" s="110" t="s">
        <v>275</v>
      </c>
      <c r="M1757" s="134" t="str">
        <f t="shared" si="66"/>
        <v/>
      </c>
      <c r="N1757" s="110"/>
      <c r="O1757" s="110"/>
      <c r="P1757" s="239"/>
    </row>
    <row r="1758" spans="1:16" x14ac:dyDescent="0.2">
      <c r="A1758" s="154"/>
      <c r="B1758" s="154"/>
      <c r="C1758" s="154"/>
      <c r="D1758" s="149"/>
      <c r="E1758" s="149"/>
      <c r="F1758" s="150"/>
      <c r="H1758" s="106"/>
      <c r="I1758" s="110" t="str">
        <f t="shared" si="65"/>
        <v/>
      </c>
      <c r="J1758" s="122" t="s">
        <v>6845</v>
      </c>
      <c r="K1758" s="110" t="s">
        <v>6846</v>
      </c>
      <c r="L1758" s="110" t="s">
        <v>275</v>
      </c>
      <c r="M1758" s="134" t="str">
        <f t="shared" si="66"/>
        <v/>
      </c>
      <c r="N1758" s="110"/>
      <c r="O1758" s="110"/>
      <c r="P1758" s="239"/>
    </row>
    <row r="1759" spans="1:16" x14ac:dyDescent="0.2">
      <c r="A1759" s="154"/>
      <c r="B1759" s="154"/>
      <c r="C1759" s="154"/>
      <c r="D1759" s="149"/>
      <c r="E1759" s="149"/>
      <c r="F1759" s="150"/>
      <c r="H1759" s="106"/>
      <c r="I1759" s="110" t="str">
        <f t="shared" si="65"/>
        <v/>
      </c>
      <c r="J1759" s="122" t="s">
        <v>6847</v>
      </c>
      <c r="K1759" s="110" t="s">
        <v>6848</v>
      </c>
      <c r="L1759" s="110" t="s">
        <v>275</v>
      </c>
      <c r="M1759" s="134" t="str">
        <f t="shared" si="66"/>
        <v/>
      </c>
      <c r="N1759" s="110"/>
      <c r="O1759" s="110"/>
      <c r="P1759" s="239"/>
    </row>
    <row r="1760" spans="1:16" x14ac:dyDescent="0.2">
      <c r="A1760" s="154"/>
      <c r="B1760" s="154"/>
      <c r="C1760" s="154"/>
      <c r="D1760" s="149"/>
      <c r="E1760" s="149"/>
      <c r="F1760" s="150"/>
      <c r="H1760" s="106"/>
      <c r="I1760" s="110" t="str">
        <f t="shared" si="65"/>
        <v/>
      </c>
      <c r="J1760" s="122" t="s">
        <v>6849</v>
      </c>
      <c r="K1760" s="110" t="s">
        <v>6850</v>
      </c>
      <c r="L1760" s="110" t="s">
        <v>275</v>
      </c>
      <c r="M1760" s="134" t="str">
        <f t="shared" si="66"/>
        <v/>
      </c>
      <c r="N1760" s="110"/>
      <c r="O1760" s="110"/>
      <c r="P1760" s="239"/>
    </row>
    <row r="1761" spans="1:16" x14ac:dyDescent="0.2">
      <c r="A1761" s="154"/>
      <c r="B1761" s="154"/>
      <c r="C1761" s="154"/>
      <c r="D1761" s="149"/>
      <c r="E1761" s="149"/>
      <c r="F1761" s="150"/>
      <c r="H1761" s="106"/>
      <c r="I1761" s="110" t="str">
        <f t="shared" si="65"/>
        <v/>
      </c>
      <c r="J1761" s="122" t="s">
        <v>6851</v>
      </c>
      <c r="K1761" s="110" t="s">
        <v>6852</v>
      </c>
      <c r="L1761" s="110" t="s">
        <v>275</v>
      </c>
      <c r="M1761" s="134" t="str">
        <f t="shared" si="66"/>
        <v/>
      </c>
      <c r="N1761" s="110"/>
      <c r="O1761" s="110"/>
      <c r="P1761" s="239"/>
    </row>
    <row r="1762" spans="1:16" x14ac:dyDescent="0.2">
      <c r="A1762" s="154"/>
      <c r="B1762" s="154"/>
      <c r="C1762" s="154"/>
      <c r="D1762" s="149"/>
      <c r="E1762" s="149"/>
      <c r="F1762" s="150"/>
      <c r="H1762" s="106"/>
      <c r="I1762" s="110" t="str">
        <f t="shared" si="65"/>
        <v/>
      </c>
      <c r="J1762" s="122" t="s">
        <v>6853</v>
      </c>
      <c r="K1762" s="110" t="s">
        <v>6854</v>
      </c>
      <c r="L1762" s="110" t="s">
        <v>6855</v>
      </c>
      <c r="M1762" s="134" t="str">
        <f t="shared" si="66"/>
        <v/>
      </c>
      <c r="N1762" s="110"/>
      <c r="O1762" s="110"/>
      <c r="P1762" s="239" t="s">
        <v>6856</v>
      </c>
    </row>
    <row r="1763" spans="1:16" x14ac:dyDescent="0.2">
      <c r="A1763" s="154"/>
      <c r="B1763" s="154"/>
      <c r="C1763" s="154"/>
      <c r="D1763" s="149"/>
      <c r="E1763" s="149"/>
      <c r="F1763" s="150"/>
      <c r="H1763" s="106"/>
      <c r="I1763" s="110" t="str">
        <f t="shared" si="65"/>
        <v/>
      </c>
      <c r="J1763" s="122" t="s">
        <v>6857</v>
      </c>
      <c r="K1763" s="110" t="s">
        <v>6858</v>
      </c>
      <c r="L1763" s="110" t="s">
        <v>275</v>
      </c>
      <c r="M1763" s="134" t="str">
        <f t="shared" si="66"/>
        <v/>
      </c>
      <c r="N1763" s="110"/>
      <c r="O1763" s="110"/>
      <c r="P1763" s="239"/>
    </row>
    <row r="1764" spans="1:16" x14ac:dyDescent="0.2">
      <c r="A1764" s="154"/>
      <c r="B1764" s="154"/>
      <c r="C1764" s="154"/>
      <c r="D1764" s="149"/>
      <c r="E1764" s="149"/>
      <c r="F1764" s="150"/>
      <c r="H1764" s="106"/>
      <c r="I1764" s="110" t="str">
        <f t="shared" si="65"/>
        <v/>
      </c>
      <c r="J1764" s="122" t="s">
        <v>6859</v>
      </c>
      <c r="K1764" s="110" t="s">
        <v>6860</v>
      </c>
      <c r="L1764" s="110" t="s">
        <v>275</v>
      </c>
      <c r="M1764" s="134" t="str">
        <f t="shared" si="66"/>
        <v/>
      </c>
      <c r="N1764" s="110"/>
      <c r="O1764" s="110"/>
      <c r="P1764" s="239"/>
    </row>
    <row r="1765" spans="1:16" x14ac:dyDescent="0.2">
      <c r="A1765" s="154"/>
      <c r="B1765" s="154"/>
      <c r="C1765" s="154"/>
      <c r="D1765" s="149"/>
      <c r="E1765" s="149"/>
      <c r="F1765" s="150"/>
      <c r="H1765" s="106"/>
      <c r="I1765" s="110" t="str">
        <f t="shared" si="65"/>
        <v/>
      </c>
      <c r="J1765" s="122" t="s">
        <v>6861</v>
      </c>
      <c r="K1765" s="110" t="s">
        <v>6862</v>
      </c>
      <c r="L1765" s="110" t="s">
        <v>275</v>
      </c>
      <c r="M1765" s="134" t="str">
        <f t="shared" si="66"/>
        <v/>
      </c>
      <c r="N1765" s="110"/>
      <c r="O1765" s="110"/>
      <c r="P1765" s="239"/>
    </row>
    <row r="1766" spans="1:16" x14ac:dyDescent="0.2">
      <c r="A1766" s="154"/>
      <c r="B1766" s="154"/>
      <c r="C1766" s="154"/>
      <c r="D1766" s="149"/>
      <c r="E1766" s="149"/>
      <c r="F1766" s="150"/>
      <c r="H1766" s="106"/>
      <c r="I1766" s="110" t="str">
        <f t="shared" si="65"/>
        <v/>
      </c>
      <c r="J1766" s="122" t="s">
        <v>6863</v>
      </c>
      <c r="K1766" s="110" t="s">
        <v>6864</v>
      </c>
      <c r="L1766" s="110" t="s">
        <v>275</v>
      </c>
      <c r="M1766" s="134" t="str">
        <f t="shared" si="66"/>
        <v/>
      </c>
      <c r="N1766" s="110"/>
      <c r="O1766" s="110"/>
      <c r="P1766" s="239"/>
    </row>
    <row r="1767" spans="1:16" x14ac:dyDescent="0.2">
      <c r="A1767" s="154"/>
      <c r="B1767" s="154"/>
      <c r="C1767" s="154"/>
      <c r="D1767" s="149"/>
      <c r="E1767" s="149"/>
      <c r="F1767" s="150"/>
      <c r="H1767" s="106"/>
      <c r="I1767" s="110" t="str">
        <f t="shared" si="65"/>
        <v/>
      </c>
      <c r="J1767" s="122" t="s">
        <v>6865</v>
      </c>
      <c r="K1767" s="110" t="s">
        <v>6866</v>
      </c>
      <c r="L1767" s="110" t="s">
        <v>275</v>
      </c>
      <c r="M1767" s="134" t="str">
        <f t="shared" si="66"/>
        <v/>
      </c>
      <c r="N1767" s="110"/>
      <c r="O1767" s="110"/>
      <c r="P1767" s="239"/>
    </row>
    <row r="1768" spans="1:16" x14ac:dyDescent="0.2">
      <c r="A1768" s="154"/>
      <c r="B1768" s="154"/>
      <c r="C1768" s="154"/>
      <c r="D1768" s="149"/>
      <c r="E1768" s="149"/>
      <c r="F1768" s="150"/>
      <c r="H1768" s="106"/>
      <c r="I1768" s="110" t="str">
        <f t="shared" si="65"/>
        <v/>
      </c>
      <c r="J1768" s="122" t="s">
        <v>6867</v>
      </c>
      <c r="K1768" s="110" t="s">
        <v>6868</v>
      </c>
      <c r="L1768" s="110" t="s">
        <v>275</v>
      </c>
      <c r="M1768" s="134" t="str">
        <f t="shared" si="66"/>
        <v/>
      </c>
      <c r="N1768" s="110"/>
      <c r="O1768" s="110"/>
      <c r="P1768" s="239" t="s">
        <v>6869</v>
      </c>
    </row>
    <row r="1769" spans="1:16" x14ac:dyDescent="0.2">
      <c r="A1769" s="154"/>
      <c r="B1769" s="154"/>
      <c r="C1769" s="154"/>
      <c r="D1769" s="149"/>
      <c r="E1769" s="149"/>
      <c r="F1769" s="150"/>
      <c r="H1769" s="106"/>
      <c r="I1769" s="110" t="str">
        <f t="shared" si="65"/>
        <v/>
      </c>
      <c r="J1769" s="122" t="s">
        <v>6870</v>
      </c>
      <c r="K1769" s="110" t="s">
        <v>6871</v>
      </c>
      <c r="L1769" s="110" t="s">
        <v>275</v>
      </c>
      <c r="M1769" s="134" t="str">
        <f t="shared" si="66"/>
        <v/>
      </c>
      <c r="N1769" s="110"/>
      <c r="O1769" s="110"/>
      <c r="P1769" s="239"/>
    </row>
    <row r="1770" spans="1:16" x14ac:dyDescent="0.2">
      <c r="A1770" s="154"/>
      <c r="B1770" s="154"/>
      <c r="C1770" s="154"/>
      <c r="D1770" s="149"/>
      <c r="E1770" s="149"/>
      <c r="F1770" s="150"/>
      <c r="H1770" s="106"/>
      <c r="I1770" s="110" t="str">
        <f t="shared" si="65"/>
        <v/>
      </c>
      <c r="J1770" s="122" t="s">
        <v>6872</v>
      </c>
      <c r="K1770" s="110" t="s">
        <v>6873</v>
      </c>
      <c r="L1770" s="110" t="s">
        <v>275</v>
      </c>
      <c r="M1770" s="134" t="str">
        <f t="shared" si="66"/>
        <v/>
      </c>
      <c r="N1770" s="110"/>
      <c r="O1770" s="110"/>
      <c r="P1770" s="239" t="s">
        <v>6874</v>
      </c>
    </row>
    <row r="1771" spans="1:16" x14ac:dyDescent="0.2">
      <c r="A1771" s="154"/>
      <c r="B1771" s="154"/>
      <c r="C1771" s="154"/>
      <c r="D1771" s="149"/>
      <c r="E1771" s="149"/>
      <c r="F1771" s="150"/>
      <c r="H1771" s="106"/>
      <c r="I1771" s="110" t="str">
        <f t="shared" si="65"/>
        <v/>
      </c>
      <c r="J1771" s="122" t="s">
        <v>6875</v>
      </c>
      <c r="K1771" s="110" t="s">
        <v>6876</v>
      </c>
      <c r="L1771" s="110" t="s">
        <v>275</v>
      </c>
      <c r="M1771" s="134" t="str">
        <f t="shared" si="66"/>
        <v/>
      </c>
      <c r="N1771" s="110"/>
      <c r="O1771" s="110"/>
      <c r="P1771" s="239"/>
    </row>
    <row r="1772" spans="1:16" x14ac:dyDescent="0.2">
      <c r="A1772" s="154"/>
      <c r="B1772" s="154"/>
      <c r="C1772" s="154"/>
      <c r="D1772" s="149"/>
      <c r="E1772" s="149"/>
      <c r="F1772" s="150"/>
      <c r="H1772" s="106"/>
      <c r="I1772" s="110" t="str">
        <f t="shared" si="65"/>
        <v/>
      </c>
      <c r="J1772" s="122" t="s">
        <v>6877</v>
      </c>
      <c r="K1772" s="110" t="s">
        <v>6878</v>
      </c>
      <c r="L1772" s="110" t="s">
        <v>275</v>
      </c>
      <c r="M1772" s="134" t="str">
        <f t="shared" si="66"/>
        <v/>
      </c>
      <c r="N1772" s="110"/>
      <c r="O1772" s="110"/>
      <c r="P1772" s="239"/>
    </row>
    <row r="1773" spans="1:16" x14ac:dyDescent="0.2">
      <c r="A1773" s="154"/>
      <c r="B1773" s="154"/>
      <c r="C1773" s="154"/>
      <c r="D1773" s="149"/>
      <c r="E1773" s="149"/>
      <c r="F1773" s="150"/>
      <c r="H1773" s="106"/>
      <c r="I1773" s="110" t="str">
        <f t="shared" si="65"/>
        <v/>
      </c>
      <c r="J1773" s="122" t="s">
        <v>6879</v>
      </c>
      <c r="K1773" s="110" t="s">
        <v>6880</v>
      </c>
      <c r="L1773" s="110" t="s">
        <v>275</v>
      </c>
      <c r="M1773" s="134" t="str">
        <f t="shared" si="66"/>
        <v/>
      </c>
      <c r="N1773" s="110"/>
      <c r="O1773" s="110"/>
      <c r="P1773" s="239"/>
    </row>
    <row r="1774" spans="1:16" x14ac:dyDescent="0.2">
      <c r="A1774" s="154"/>
      <c r="B1774" s="154"/>
      <c r="C1774" s="154"/>
      <c r="D1774" s="149"/>
      <c r="E1774" s="149"/>
      <c r="F1774" s="150"/>
      <c r="H1774" s="106"/>
      <c r="I1774" s="110" t="str">
        <f t="shared" si="65"/>
        <v/>
      </c>
      <c r="J1774" s="122" t="s">
        <v>6881</v>
      </c>
      <c r="K1774" s="110" t="s">
        <v>6882</v>
      </c>
      <c r="L1774" s="110" t="s">
        <v>275</v>
      </c>
      <c r="M1774" s="134" t="str">
        <f t="shared" si="66"/>
        <v/>
      </c>
      <c r="N1774" s="110"/>
      <c r="O1774" s="110"/>
      <c r="P1774" s="239"/>
    </row>
    <row r="1775" spans="1:16" x14ac:dyDescent="0.2">
      <c r="A1775" s="154"/>
      <c r="B1775" s="154"/>
      <c r="C1775" s="154"/>
      <c r="D1775" s="149"/>
      <c r="E1775" s="149"/>
      <c r="F1775" s="150"/>
      <c r="H1775" s="106"/>
      <c r="I1775" s="110" t="str">
        <f t="shared" si="65"/>
        <v/>
      </c>
      <c r="J1775" s="122" t="s">
        <v>6883</v>
      </c>
      <c r="K1775" s="110" t="s">
        <v>6884</v>
      </c>
      <c r="L1775" s="110" t="s">
        <v>275</v>
      </c>
      <c r="M1775" s="134" t="str">
        <f t="shared" si="66"/>
        <v/>
      </c>
      <c r="N1775" s="110"/>
      <c r="O1775" s="110"/>
      <c r="P1775" s="239"/>
    </row>
    <row r="1776" spans="1:16" x14ac:dyDescent="0.2">
      <c r="A1776" s="154"/>
      <c r="B1776" s="154"/>
      <c r="C1776" s="154"/>
      <c r="D1776" s="149"/>
      <c r="E1776" s="149"/>
      <c r="F1776" s="150"/>
      <c r="H1776" s="106"/>
      <c r="I1776" s="110" t="str">
        <f t="shared" si="65"/>
        <v/>
      </c>
      <c r="J1776" s="122" t="s">
        <v>6885</v>
      </c>
      <c r="K1776" s="110" t="s">
        <v>6886</v>
      </c>
      <c r="L1776" s="110" t="s">
        <v>275</v>
      </c>
      <c r="M1776" s="134" t="str">
        <f t="shared" si="66"/>
        <v/>
      </c>
      <c r="N1776" s="110"/>
      <c r="O1776" s="110"/>
      <c r="P1776" s="239"/>
    </row>
    <row r="1777" spans="1:16" x14ac:dyDescent="0.2">
      <c r="A1777" s="154"/>
      <c r="B1777" s="154"/>
      <c r="C1777" s="154"/>
      <c r="D1777" s="149"/>
      <c r="E1777" s="149"/>
      <c r="F1777" s="150"/>
      <c r="H1777" s="106"/>
      <c r="I1777" s="110" t="str">
        <f t="shared" si="65"/>
        <v/>
      </c>
      <c r="J1777" s="122" t="s">
        <v>6887</v>
      </c>
      <c r="K1777" s="110" t="s">
        <v>6888</v>
      </c>
      <c r="L1777" s="110" t="s">
        <v>275</v>
      </c>
      <c r="M1777" s="134" t="str">
        <f t="shared" si="66"/>
        <v/>
      </c>
      <c r="N1777" s="110"/>
      <c r="O1777" s="110"/>
      <c r="P1777" s="239" t="s">
        <v>6889</v>
      </c>
    </row>
    <row r="1778" spans="1:16" x14ac:dyDescent="0.2">
      <c r="A1778" s="154"/>
      <c r="B1778" s="154"/>
      <c r="C1778" s="154"/>
      <c r="D1778" s="149"/>
      <c r="E1778" s="149"/>
      <c r="F1778" s="150"/>
      <c r="H1778" s="106"/>
      <c r="I1778" s="110" t="str">
        <f t="shared" si="65"/>
        <v/>
      </c>
      <c r="J1778" s="122" t="s">
        <v>6890</v>
      </c>
      <c r="K1778" s="110" t="s">
        <v>6891</v>
      </c>
      <c r="L1778" s="110" t="s">
        <v>275</v>
      </c>
      <c r="M1778" s="134" t="str">
        <f t="shared" si="66"/>
        <v/>
      </c>
      <c r="N1778" s="110"/>
      <c r="O1778" s="110"/>
      <c r="P1778" s="239" t="s">
        <v>6892</v>
      </c>
    </row>
    <row r="1779" spans="1:16" x14ac:dyDescent="0.2">
      <c r="A1779" s="154"/>
      <c r="B1779" s="154"/>
      <c r="C1779" s="154"/>
      <c r="D1779" s="149"/>
      <c r="E1779" s="149"/>
      <c r="F1779" s="150"/>
      <c r="H1779" s="106"/>
      <c r="I1779" s="110" t="str">
        <f t="shared" si="65"/>
        <v/>
      </c>
      <c r="J1779" s="122" t="s">
        <v>6893</v>
      </c>
      <c r="K1779" s="110" t="s">
        <v>6894</v>
      </c>
      <c r="L1779" s="110" t="s">
        <v>275</v>
      </c>
      <c r="M1779" s="134" t="str">
        <f t="shared" si="66"/>
        <v/>
      </c>
      <c r="N1779" s="110"/>
      <c r="O1779" s="110"/>
      <c r="P1779" s="239" t="s">
        <v>6895</v>
      </c>
    </row>
    <row r="1780" spans="1:16" x14ac:dyDescent="0.2">
      <c r="A1780" s="154"/>
      <c r="B1780" s="154"/>
      <c r="C1780" s="154"/>
      <c r="D1780" s="149"/>
      <c r="E1780" s="149"/>
      <c r="F1780" s="150"/>
      <c r="H1780" s="106"/>
      <c r="I1780" s="110" t="str">
        <f t="shared" si="65"/>
        <v/>
      </c>
      <c r="J1780" s="122" t="s">
        <v>6896</v>
      </c>
      <c r="K1780" s="110" t="s">
        <v>6897</v>
      </c>
      <c r="L1780" s="110" t="s">
        <v>275</v>
      </c>
      <c r="M1780" s="134" t="str">
        <f t="shared" si="66"/>
        <v/>
      </c>
      <c r="N1780" s="110"/>
      <c r="O1780" s="110"/>
      <c r="P1780" s="239"/>
    </row>
    <row r="1781" spans="1:16" x14ac:dyDescent="0.2">
      <c r="A1781" s="154"/>
      <c r="B1781" s="154"/>
      <c r="C1781" s="154"/>
      <c r="D1781" s="149"/>
      <c r="E1781" s="149"/>
      <c r="F1781" s="150"/>
      <c r="H1781" s="106"/>
      <c r="I1781" s="110" t="str">
        <f t="shared" si="65"/>
        <v/>
      </c>
      <c r="J1781" s="122" t="s">
        <v>6898</v>
      </c>
      <c r="K1781" s="110" t="s">
        <v>6899</v>
      </c>
      <c r="L1781" s="110" t="s">
        <v>275</v>
      </c>
      <c r="M1781" s="134" t="str">
        <f t="shared" si="66"/>
        <v/>
      </c>
      <c r="N1781" s="110"/>
      <c r="O1781" s="110"/>
      <c r="P1781" s="239"/>
    </row>
    <row r="1782" spans="1:16" x14ac:dyDescent="0.2">
      <c r="A1782" s="154"/>
      <c r="B1782" s="154"/>
      <c r="C1782" s="154"/>
      <c r="D1782" s="149"/>
      <c r="E1782" s="149"/>
      <c r="F1782" s="150"/>
      <c r="H1782" s="106"/>
      <c r="I1782" s="110" t="str">
        <f t="shared" si="65"/>
        <v/>
      </c>
      <c r="J1782" s="122" t="s">
        <v>6900</v>
      </c>
      <c r="K1782" s="110" t="s">
        <v>6901</v>
      </c>
      <c r="L1782" s="110" t="s">
        <v>275</v>
      </c>
      <c r="M1782" s="134" t="str">
        <f t="shared" si="66"/>
        <v/>
      </c>
      <c r="N1782" s="110"/>
      <c r="O1782" s="110"/>
      <c r="P1782" s="239"/>
    </row>
    <row r="1783" spans="1:16" x14ac:dyDescent="0.2">
      <c r="A1783" s="154"/>
      <c r="B1783" s="154"/>
      <c r="C1783" s="154"/>
      <c r="D1783" s="149"/>
      <c r="E1783" s="149"/>
      <c r="F1783" s="150"/>
      <c r="H1783" s="106"/>
      <c r="I1783" s="110" t="str">
        <f t="shared" si="65"/>
        <v/>
      </c>
      <c r="J1783" s="122" t="s">
        <v>6902</v>
      </c>
      <c r="K1783" s="110" t="s">
        <v>6903</v>
      </c>
      <c r="L1783" s="110" t="s">
        <v>275</v>
      </c>
      <c r="M1783" s="134" t="str">
        <f t="shared" si="66"/>
        <v/>
      </c>
      <c r="N1783" s="110"/>
      <c r="O1783" s="110"/>
      <c r="P1783" s="239"/>
    </row>
    <row r="1784" spans="1:16" x14ac:dyDescent="0.2">
      <c r="A1784" s="154"/>
      <c r="B1784" s="154"/>
      <c r="C1784" s="154"/>
      <c r="D1784" s="149"/>
      <c r="E1784" s="149"/>
      <c r="F1784" s="150"/>
      <c r="H1784" s="106"/>
      <c r="I1784" s="110" t="str">
        <f t="shared" si="65"/>
        <v/>
      </c>
      <c r="J1784" s="122" t="s">
        <v>6904</v>
      </c>
      <c r="K1784" s="110" t="s">
        <v>6905</v>
      </c>
      <c r="L1784" s="110" t="s">
        <v>275</v>
      </c>
      <c r="M1784" s="134" t="str">
        <f t="shared" si="66"/>
        <v/>
      </c>
      <c r="N1784" s="110"/>
      <c r="O1784" s="110"/>
      <c r="P1784" s="239"/>
    </row>
    <row r="1785" spans="1:16" x14ac:dyDescent="0.2">
      <c r="A1785" s="154"/>
      <c r="B1785" s="154"/>
      <c r="C1785" s="154"/>
      <c r="D1785" s="149"/>
      <c r="E1785" s="149"/>
      <c r="F1785" s="150"/>
      <c r="H1785" s="106"/>
      <c r="I1785" s="110" t="str">
        <f t="shared" si="65"/>
        <v/>
      </c>
      <c r="J1785" s="122" t="s">
        <v>6906</v>
      </c>
      <c r="K1785" s="110" t="s">
        <v>6907</v>
      </c>
      <c r="L1785" s="110" t="s">
        <v>275</v>
      </c>
      <c r="M1785" s="134" t="str">
        <f t="shared" si="66"/>
        <v/>
      </c>
      <c r="N1785" s="110"/>
      <c r="O1785" s="110"/>
      <c r="P1785" s="239"/>
    </row>
    <row r="1786" spans="1:16" x14ac:dyDescent="0.2">
      <c r="A1786" s="154"/>
      <c r="B1786" s="154"/>
      <c r="C1786" s="154"/>
      <c r="D1786" s="149"/>
      <c r="E1786" s="149"/>
      <c r="F1786" s="150"/>
      <c r="H1786" s="106"/>
      <c r="I1786" s="110" t="str">
        <f t="shared" si="65"/>
        <v/>
      </c>
      <c r="J1786" s="122" t="s">
        <v>6908</v>
      </c>
      <c r="K1786" s="110" t="s">
        <v>6909</v>
      </c>
      <c r="L1786" s="110" t="s">
        <v>275</v>
      </c>
      <c r="M1786" s="134" t="str">
        <f t="shared" si="66"/>
        <v/>
      </c>
      <c r="N1786" s="110"/>
      <c r="O1786" s="110"/>
      <c r="P1786" s="239"/>
    </row>
    <row r="1787" spans="1:16" x14ac:dyDescent="0.2">
      <c r="A1787" s="154"/>
      <c r="B1787" s="154"/>
      <c r="C1787" s="154"/>
      <c r="D1787" s="149"/>
      <c r="E1787" s="149"/>
      <c r="F1787" s="150"/>
      <c r="H1787" s="106"/>
      <c r="I1787" s="110" t="str">
        <f t="shared" si="65"/>
        <v/>
      </c>
      <c r="J1787" s="122" t="s">
        <v>6910</v>
      </c>
      <c r="K1787" s="110" t="s">
        <v>6911</v>
      </c>
      <c r="L1787" s="110" t="s">
        <v>275</v>
      </c>
      <c r="M1787" s="134" t="str">
        <f t="shared" si="66"/>
        <v/>
      </c>
      <c r="N1787" s="110"/>
      <c r="O1787" s="110"/>
      <c r="P1787" s="239"/>
    </row>
    <row r="1788" spans="1:16" x14ac:dyDescent="0.2">
      <c r="A1788" s="154"/>
      <c r="B1788" s="154"/>
      <c r="C1788" s="154"/>
      <c r="D1788" s="149"/>
      <c r="E1788" s="149"/>
      <c r="F1788" s="150"/>
      <c r="H1788" s="106"/>
      <c r="I1788" s="110" t="str">
        <f t="shared" si="65"/>
        <v/>
      </c>
      <c r="J1788" s="122" t="s">
        <v>6912</v>
      </c>
      <c r="K1788" s="110" t="s">
        <v>6913</v>
      </c>
      <c r="L1788" s="110" t="s">
        <v>275</v>
      </c>
      <c r="M1788" s="134" t="str">
        <f t="shared" si="66"/>
        <v/>
      </c>
      <c r="N1788" s="110"/>
      <c r="O1788" s="110"/>
      <c r="P1788" s="239"/>
    </row>
    <row r="1789" spans="1:16" x14ac:dyDescent="0.2">
      <c r="A1789" s="154"/>
      <c r="B1789" s="154"/>
      <c r="C1789" s="154"/>
      <c r="D1789" s="149"/>
      <c r="E1789" s="149"/>
      <c r="F1789" s="150"/>
      <c r="H1789" s="106"/>
      <c r="I1789" s="110" t="str">
        <f t="shared" si="65"/>
        <v/>
      </c>
      <c r="J1789" s="122" t="s">
        <v>6914</v>
      </c>
      <c r="K1789" s="110" t="s">
        <v>6915</v>
      </c>
      <c r="L1789" s="110" t="s">
        <v>275</v>
      </c>
      <c r="M1789" s="134" t="str">
        <f t="shared" si="66"/>
        <v/>
      </c>
      <c r="N1789" s="110"/>
      <c r="O1789" s="110"/>
      <c r="P1789" s="239"/>
    </row>
    <row r="1790" spans="1:16" x14ac:dyDescent="0.2">
      <c r="A1790" s="154"/>
      <c r="B1790" s="154"/>
      <c r="C1790" s="154"/>
      <c r="D1790" s="149"/>
      <c r="E1790" s="149"/>
      <c r="F1790" s="150"/>
      <c r="H1790" s="106"/>
      <c r="I1790" s="110" t="str">
        <f t="shared" si="65"/>
        <v/>
      </c>
      <c r="J1790" s="122" t="s">
        <v>6916</v>
      </c>
      <c r="K1790" s="110" t="s">
        <v>6917</v>
      </c>
      <c r="L1790" s="110" t="s">
        <v>275</v>
      </c>
      <c r="M1790" s="134" t="str">
        <f t="shared" si="66"/>
        <v/>
      </c>
      <c r="N1790" s="110"/>
      <c r="O1790" s="110"/>
      <c r="P1790" s="239"/>
    </row>
    <row r="1791" spans="1:16" x14ac:dyDescent="0.2">
      <c r="A1791" s="154"/>
      <c r="B1791" s="154"/>
      <c r="C1791" s="154"/>
      <c r="D1791" s="149"/>
      <c r="E1791" s="149"/>
      <c r="F1791" s="150"/>
      <c r="H1791" s="106"/>
      <c r="I1791" s="110" t="str">
        <f t="shared" si="65"/>
        <v/>
      </c>
      <c r="J1791" s="122" t="s">
        <v>6918</v>
      </c>
      <c r="K1791" s="110" t="s">
        <v>6919</v>
      </c>
      <c r="L1791" s="110" t="s">
        <v>275</v>
      </c>
      <c r="M1791" s="134" t="str">
        <f t="shared" si="66"/>
        <v/>
      </c>
      <c r="N1791" s="110"/>
      <c r="O1791" s="110"/>
      <c r="P1791" s="239"/>
    </row>
    <row r="1792" spans="1:16" x14ac:dyDescent="0.2">
      <c r="A1792" s="154"/>
      <c r="B1792" s="154"/>
      <c r="C1792" s="154"/>
      <c r="D1792" s="149"/>
      <c r="E1792" s="149"/>
      <c r="F1792" s="150"/>
      <c r="H1792" s="106"/>
      <c r="I1792" s="110" t="str">
        <f t="shared" si="65"/>
        <v/>
      </c>
      <c r="J1792" s="122" t="s">
        <v>6920</v>
      </c>
      <c r="K1792" s="110" t="s">
        <v>6921</v>
      </c>
      <c r="L1792" s="110" t="s">
        <v>275</v>
      </c>
      <c r="M1792" s="134" t="str">
        <f t="shared" si="66"/>
        <v/>
      </c>
      <c r="N1792" s="110"/>
      <c r="O1792" s="110"/>
      <c r="P1792" s="239"/>
    </row>
    <row r="1793" spans="1:16" x14ac:dyDescent="0.2">
      <c r="A1793" s="154"/>
      <c r="B1793" s="154"/>
      <c r="C1793" s="154"/>
      <c r="D1793" s="149"/>
      <c r="E1793" s="149"/>
      <c r="F1793" s="150"/>
      <c r="H1793" s="106"/>
      <c r="I1793" s="110" t="str">
        <f t="shared" si="65"/>
        <v/>
      </c>
      <c r="J1793" s="122" t="s">
        <v>6922</v>
      </c>
      <c r="K1793" s="110" t="s">
        <v>6923</v>
      </c>
      <c r="L1793" s="110" t="s">
        <v>275</v>
      </c>
      <c r="M1793" s="134" t="str">
        <f t="shared" si="66"/>
        <v/>
      </c>
      <c r="N1793" s="110"/>
      <c r="O1793" s="110"/>
      <c r="P1793" s="239"/>
    </row>
    <row r="1794" spans="1:16" x14ac:dyDescent="0.2">
      <c r="A1794" s="154"/>
      <c r="B1794" s="154"/>
      <c r="C1794" s="154"/>
      <c r="D1794" s="149"/>
      <c r="E1794" s="149"/>
      <c r="F1794" s="150"/>
      <c r="H1794" s="106"/>
      <c r="I1794" s="110" t="str">
        <f t="shared" si="65"/>
        <v/>
      </c>
      <c r="J1794" s="122" t="s">
        <v>6924</v>
      </c>
      <c r="K1794" s="110" t="s">
        <v>6925</v>
      </c>
      <c r="L1794" s="110" t="s">
        <v>275</v>
      </c>
      <c r="M1794" s="134" t="str">
        <f t="shared" si="66"/>
        <v/>
      </c>
      <c r="N1794" s="110"/>
      <c r="O1794" s="110"/>
      <c r="P1794" s="239"/>
    </row>
    <row r="1795" spans="1:16" x14ac:dyDescent="0.2">
      <c r="A1795" s="154"/>
      <c r="B1795" s="154"/>
      <c r="C1795" s="154"/>
      <c r="D1795" s="149"/>
      <c r="E1795" s="149"/>
      <c r="F1795" s="150"/>
      <c r="H1795" s="106"/>
      <c r="I1795" s="110" t="str">
        <f t="shared" si="65"/>
        <v/>
      </c>
      <c r="J1795" s="122" t="s">
        <v>6926</v>
      </c>
      <c r="K1795" s="110" t="s">
        <v>6927</v>
      </c>
      <c r="L1795" s="110" t="s">
        <v>275</v>
      </c>
      <c r="M1795" s="134" t="str">
        <f t="shared" si="66"/>
        <v/>
      </c>
      <c r="N1795" s="110"/>
      <c r="O1795" s="110"/>
      <c r="P1795" s="239"/>
    </row>
    <row r="1796" spans="1:16" x14ac:dyDescent="0.2">
      <c r="A1796" s="154"/>
      <c r="B1796" s="154"/>
      <c r="C1796" s="154"/>
      <c r="D1796" s="149"/>
      <c r="E1796" s="149"/>
      <c r="F1796" s="150"/>
      <c r="H1796" s="106"/>
      <c r="I1796" s="110" t="str">
        <f t="shared" si="65"/>
        <v/>
      </c>
      <c r="J1796" s="122" t="s">
        <v>6928</v>
      </c>
      <c r="K1796" s="110" t="s">
        <v>6929</v>
      </c>
      <c r="L1796" s="110" t="s">
        <v>275</v>
      </c>
      <c r="M1796" s="134" t="str">
        <f t="shared" si="66"/>
        <v/>
      </c>
      <c r="N1796" s="110"/>
      <c r="O1796" s="110"/>
      <c r="P1796" s="239"/>
    </row>
    <row r="1797" spans="1:16" x14ac:dyDescent="0.2">
      <c r="A1797" s="154"/>
      <c r="B1797" s="154"/>
      <c r="C1797" s="154"/>
      <c r="D1797" s="149"/>
      <c r="E1797" s="149"/>
      <c r="F1797" s="150"/>
      <c r="H1797" s="106"/>
      <c r="I1797" s="110" t="str">
        <f t="shared" si="65"/>
        <v/>
      </c>
      <c r="J1797" s="122" t="s">
        <v>6930</v>
      </c>
      <c r="K1797" s="110" t="s">
        <v>6931</v>
      </c>
      <c r="L1797" s="110" t="s">
        <v>275</v>
      </c>
      <c r="M1797" s="134" t="str">
        <f t="shared" si="66"/>
        <v/>
      </c>
      <c r="N1797" s="110"/>
      <c r="O1797" s="110"/>
      <c r="P1797" s="239"/>
    </row>
    <row r="1798" spans="1:16" x14ac:dyDescent="0.2">
      <c r="A1798" s="154"/>
      <c r="B1798" s="154"/>
      <c r="C1798" s="154"/>
      <c r="D1798" s="149"/>
      <c r="E1798" s="149"/>
      <c r="F1798" s="150"/>
      <c r="H1798" s="106"/>
      <c r="I1798" s="110" t="str">
        <f t="shared" si="65"/>
        <v/>
      </c>
      <c r="J1798" s="122" t="s">
        <v>6932</v>
      </c>
      <c r="K1798" s="110" t="s">
        <v>6933</v>
      </c>
      <c r="L1798" s="110" t="s">
        <v>275</v>
      </c>
      <c r="M1798" s="134" t="str">
        <f t="shared" si="66"/>
        <v/>
      </c>
      <c r="N1798" s="110"/>
      <c r="O1798" s="110"/>
      <c r="P1798" s="239"/>
    </row>
    <row r="1799" spans="1:16" x14ac:dyDescent="0.2">
      <c r="A1799" s="154"/>
      <c r="B1799" s="154"/>
      <c r="C1799" s="154"/>
      <c r="D1799" s="149"/>
      <c r="E1799" s="149"/>
      <c r="F1799" s="150"/>
      <c r="H1799" s="106"/>
      <c r="I1799" s="110" t="str">
        <f t="shared" si="65"/>
        <v/>
      </c>
      <c r="J1799" s="122" t="s">
        <v>6934</v>
      </c>
      <c r="K1799" s="110" t="s">
        <v>6935</v>
      </c>
      <c r="L1799" s="110" t="s">
        <v>275</v>
      </c>
      <c r="M1799" s="134" t="str">
        <f t="shared" si="66"/>
        <v/>
      </c>
      <c r="N1799" s="110"/>
      <c r="O1799" s="110"/>
      <c r="P1799" s="239"/>
    </row>
    <row r="1800" spans="1:16" x14ac:dyDescent="0.2">
      <c r="A1800" s="154"/>
      <c r="B1800" s="154"/>
      <c r="C1800" s="154"/>
      <c r="D1800" s="149"/>
      <c r="E1800" s="149"/>
      <c r="F1800" s="150"/>
      <c r="H1800" s="106"/>
      <c r="I1800" s="110" t="str">
        <f t="shared" si="65"/>
        <v/>
      </c>
      <c r="J1800" s="122" t="s">
        <v>6936</v>
      </c>
      <c r="K1800" s="110" t="s">
        <v>6937</v>
      </c>
      <c r="L1800" s="110" t="s">
        <v>275</v>
      </c>
      <c r="M1800" s="134" t="str">
        <f t="shared" si="66"/>
        <v/>
      </c>
      <c r="N1800" s="110"/>
      <c r="O1800" s="110"/>
      <c r="P1800" s="239"/>
    </row>
    <row r="1801" spans="1:16" x14ac:dyDescent="0.2">
      <c r="A1801" s="154"/>
      <c r="B1801" s="154"/>
      <c r="C1801" s="154"/>
      <c r="D1801" s="149"/>
      <c r="E1801" s="149"/>
      <c r="F1801" s="150"/>
      <c r="H1801" s="106"/>
      <c r="I1801" s="110" t="str">
        <f t="shared" ref="I1801:I1864" si="67">IFERROR((INDEX(A:E,MATCH($J1801,E:E,0),2)),"")</f>
        <v/>
      </c>
      <c r="J1801" s="122" t="s">
        <v>6938</v>
      </c>
      <c r="K1801" s="110" t="s">
        <v>6939</v>
      </c>
      <c r="L1801" s="110" t="s">
        <v>275</v>
      </c>
      <c r="M1801" s="134" t="str">
        <f t="shared" si="66"/>
        <v/>
      </c>
      <c r="N1801" s="110"/>
      <c r="O1801" s="110"/>
      <c r="P1801" s="239"/>
    </row>
    <row r="1802" spans="1:16" x14ac:dyDescent="0.2">
      <c r="A1802" s="154"/>
      <c r="B1802" s="154"/>
      <c r="C1802" s="154"/>
      <c r="D1802" s="149"/>
      <c r="E1802" s="149"/>
      <c r="F1802" s="150"/>
      <c r="H1802" s="106"/>
      <c r="I1802" s="110" t="str">
        <f t="shared" si="67"/>
        <v/>
      </c>
      <c r="J1802" s="122" t="s">
        <v>6940</v>
      </c>
      <c r="K1802" s="110" t="s">
        <v>6941</v>
      </c>
      <c r="L1802" s="110" t="s">
        <v>275</v>
      </c>
      <c r="M1802" s="134" t="str">
        <f t="shared" ref="M1802:M1865" si="68">IF(N1802="","",HYPERLINK(O1802,N1802))</f>
        <v/>
      </c>
      <c r="N1802" s="110"/>
      <c r="O1802" s="110"/>
      <c r="P1802" s="239"/>
    </row>
    <row r="1803" spans="1:16" x14ac:dyDescent="0.2">
      <c r="A1803" s="154"/>
      <c r="B1803" s="154"/>
      <c r="C1803" s="154"/>
      <c r="D1803" s="149"/>
      <c r="E1803" s="149"/>
      <c r="F1803" s="150"/>
      <c r="H1803" s="106"/>
      <c r="I1803" s="110" t="str">
        <f t="shared" si="67"/>
        <v/>
      </c>
      <c r="J1803" s="122" t="s">
        <v>6942</v>
      </c>
      <c r="K1803" s="110" t="s">
        <v>6943</v>
      </c>
      <c r="L1803" s="110" t="s">
        <v>275</v>
      </c>
      <c r="M1803" s="134" t="str">
        <f t="shared" si="68"/>
        <v/>
      </c>
      <c r="N1803" s="110"/>
      <c r="O1803" s="110"/>
      <c r="P1803" s="239"/>
    </row>
    <row r="1804" spans="1:16" x14ac:dyDescent="0.2">
      <c r="A1804" s="154"/>
      <c r="B1804" s="154"/>
      <c r="C1804" s="154"/>
      <c r="D1804" s="149"/>
      <c r="E1804" s="149"/>
      <c r="F1804" s="150"/>
      <c r="H1804" s="106"/>
      <c r="I1804" s="110" t="str">
        <f t="shared" si="67"/>
        <v/>
      </c>
      <c r="J1804" s="122" t="s">
        <v>6944</v>
      </c>
      <c r="K1804" s="110" t="s">
        <v>6945</v>
      </c>
      <c r="L1804" s="110" t="s">
        <v>275</v>
      </c>
      <c r="M1804" s="134" t="str">
        <f t="shared" si="68"/>
        <v/>
      </c>
      <c r="N1804" s="110"/>
      <c r="O1804" s="110"/>
      <c r="P1804" s="239"/>
    </row>
    <row r="1805" spans="1:16" x14ac:dyDescent="0.2">
      <c r="A1805" s="154"/>
      <c r="B1805" s="154"/>
      <c r="C1805" s="154"/>
      <c r="D1805" s="149"/>
      <c r="E1805" s="149"/>
      <c r="F1805" s="150"/>
      <c r="H1805" s="106"/>
      <c r="I1805" s="110" t="str">
        <f t="shared" si="67"/>
        <v/>
      </c>
      <c r="J1805" s="122" t="s">
        <v>6946</v>
      </c>
      <c r="K1805" s="110" t="s">
        <v>6947</v>
      </c>
      <c r="L1805" s="110" t="s">
        <v>275</v>
      </c>
      <c r="M1805" s="134" t="str">
        <f t="shared" si="68"/>
        <v/>
      </c>
      <c r="N1805" s="110"/>
      <c r="O1805" s="110"/>
      <c r="P1805" s="239"/>
    </row>
    <row r="1806" spans="1:16" x14ac:dyDescent="0.2">
      <c r="A1806" s="154"/>
      <c r="B1806" s="154"/>
      <c r="C1806" s="154"/>
      <c r="D1806" s="149"/>
      <c r="E1806" s="149"/>
      <c r="F1806" s="150"/>
      <c r="H1806" s="106"/>
      <c r="I1806" s="110" t="str">
        <f t="shared" si="67"/>
        <v/>
      </c>
      <c r="J1806" s="122" t="s">
        <v>6948</v>
      </c>
      <c r="K1806" s="110" t="s">
        <v>6949</v>
      </c>
      <c r="L1806" s="110" t="s">
        <v>275</v>
      </c>
      <c r="M1806" s="134" t="str">
        <f t="shared" si="68"/>
        <v/>
      </c>
      <c r="N1806" s="110"/>
      <c r="O1806" s="110"/>
      <c r="P1806" s="239"/>
    </row>
    <row r="1807" spans="1:16" x14ac:dyDescent="0.2">
      <c r="A1807" s="154"/>
      <c r="B1807" s="154"/>
      <c r="C1807" s="154"/>
      <c r="D1807" s="149"/>
      <c r="E1807" s="149"/>
      <c r="F1807" s="150"/>
      <c r="H1807" s="106"/>
      <c r="I1807" s="110" t="str">
        <f t="shared" si="67"/>
        <v/>
      </c>
      <c r="J1807" s="122" t="s">
        <v>6950</v>
      </c>
      <c r="K1807" s="110" t="s">
        <v>6951</v>
      </c>
      <c r="L1807" s="110" t="s">
        <v>275</v>
      </c>
      <c r="M1807" s="134" t="str">
        <f t="shared" si="68"/>
        <v/>
      </c>
      <c r="N1807" s="110"/>
      <c r="O1807" s="110"/>
      <c r="P1807" s="239" t="s">
        <v>6952</v>
      </c>
    </row>
    <row r="1808" spans="1:16" x14ac:dyDescent="0.2">
      <c r="A1808" s="154"/>
      <c r="B1808" s="154"/>
      <c r="C1808" s="154"/>
      <c r="D1808" s="149"/>
      <c r="E1808" s="149"/>
      <c r="F1808" s="150"/>
      <c r="H1808" s="106"/>
      <c r="I1808" s="110" t="str">
        <f t="shared" si="67"/>
        <v/>
      </c>
      <c r="J1808" s="122" t="s">
        <v>6953</v>
      </c>
      <c r="K1808" s="110" t="s">
        <v>6954</v>
      </c>
      <c r="L1808" s="110" t="s">
        <v>275</v>
      </c>
      <c r="M1808" s="134" t="str">
        <f t="shared" si="68"/>
        <v/>
      </c>
      <c r="N1808" s="110"/>
      <c r="O1808" s="110"/>
      <c r="P1808" s="239" t="s">
        <v>6955</v>
      </c>
    </row>
    <row r="1809" spans="1:16" x14ac:dyDescent="0.2">
      <c r="A1809" s="154"/>
      <c r="B1809" s="154"/>
      <c r="C1809" s="154"/>
      <c r="D1809" s="149"/>
      <c r="E1809" s="149"/>
      <c r="F1809" s="150"/>
      <c r="H1809" s="106"/>
      <c r="I1809" s="110" t="str">
        <f t="shared" si="67"/>
        <v/>
      </c>
      <c r="J1809" s="122" t="s">
        <v>6956</v>
      </c>
      <c r="K1809" s="110" t="s">
        <v>6957</v>
      </c>
      <c r="L1809" s="110" t="s">
        <v>275</v>
      </c>
      <c r="M1809" s="134" t="str">
        <f t="shared" si="68"/>
        <v/>
      </c>
      <c r="N1809" s="110"/>
      <c r="O1809" s="110"/>
      <c r="P1809" s="239" t="s">
        <v>6958</v>
      </c>
    </row>
    <row r="1810" spans="1:16" x14ac:dyDescent="0.2">
      <c r="A1810" s="154"/>
      <c r="B1810" s="154"/>
      <c r="C1810" s="154"/>
      <c r="D1810" s="149"/>
      <c r="E1810" s="149"/>
      <c r="F1810" s="150"/>
      <c r="H1810" s="106"/>
      <c r="I1810" s="110" t="str">
        <f t="shared" si="67"/>
        <v/>
      </c>
      <c r="J1810" s="122" t="s">
        <v>6959</v>
      </c>
      <c r="K1810" s="110" t="s">
        <v>6960</v>
      </c>
      <c r="L1810" s="110" t="s">
        <v>275</v>
      </c>
      <c r="M1810" s="134" t="str">
        <f t="shared" si="68"/>
        <v/>
      </c>
      <c r="N1810" s="110"/>
      <c r="O1810" s="110"/>
      <c r="P1810" s="239"/>
    </row>
    <row r="1811" spans="1:16" x14ac:dyDescent="0.2">
      <c r="A1811" s="154"/>
      <c r="B1811" s="154"/>
      <c r="C1811" s="154"/>
      <c r="D1811" s="149"/>
      <c r="E1811" s="149"/>
      <c r="F1811" s="150"/>
      <c r="H1811" s="106"/>
      <c r="I1811" s="110" t="str">
        <f t="shared" si="67"/>
        <v/>
      </c>
      <c r="J1811" s="122" t="s">
        <v>6961</v>
      </c>
      <c r="K1811" s="110" t="s">
        <v>6962</v>
      </c>
      <c r="L1811" s="110" t="s">
        <v>275</v>
      </c>
      <c r="M1811" s="134" t="str">
        <f t="shared" si="68"/>
        <v/>
      </c>
      <c r="N1811" s="110"/>
      <c r="O1811" s="110"/>
      <c r="P1811" s="239"/>
    </row>
    <row r="1812" spans="1:16" x14ac:dyDescent="0.2">
      <c r="A1812" s="154"/>
      <c r="B1812" s="154"/>
      <c r="C1812" s="154"/>
      <c r="D1812" s="149"/>
      <c r="E1812" s="149"/>
      <c r="F1812" s="150"/>
      <c r="H1812" s="106"/>
      <c r="I1812" s="110" t="str">
        <f t="shared" si="67"/>
        <v/>
      </c>
      <c r="J1812" s="122" t="s">
        <v>6963</v>
      </c>
      <c r="K1812" s="110" t="s">
        <v>6964</v>
      </c>
      <c r="L1812" s="110" t="s">
        <v>275</v>
      </c>
      <c r="M1812" s="134" t="str">
        <f t="shared" si="68"/>
        <v/>
      </c>
      <c r="N1812" s="110"/>
      <c r="O1812" s="110"/>
      <c r="P1812" s="239"/>
    </row>
    <row r="1813" spans="1:16" x14ac:dyDescent="0.2">
      <c r="A1813" s="154"/>
      <c r="B1813" s="154"/>
      <c r="C1813" s="154"/>
      <c r="D1813" s="149"/>
      <c r="E1813" s="149"/>
      <c r="F1813" s="150"/>
      <c r="H1813" s="106"/>
      <c r="I1813" s="110" t="str">
        <f t="shared" si="67"/>
        <v/>
      </c>
      <c r="J1813" s="122" t="s">
        <v>6965</v>
      </c>
      <c r="K1813" s="110" t="s">
        <v>6966</v>
      </c>
      <c r="L1813" s="110" t="s">
        <v>275</v>
      </c>
      <c r="M1813" s="134" t="str">
        <f t="shared" si="68"/>
        <v/>
      </c>
      <c r="N1813" s="110"/>
      <c r="O1813" s="110"/>
      <c r="P1813" s="239"/>
    </row>
    <row r="1814" spans="1:16" x14ac:dyDescent="0.2">
      <c r="A1814" s="154"/>
      <c r="B1814" s="154"/>
      <c r="C1814" s="154"/>
      <c r="D1814" s="149"/>
      <c r="E1814" s="149"/>
      <c r="F1814" s="150"/>
      <c r="H1814" s="106"/>
      <c r="I1814" s="110" t="str">
        <f t="shared" si="67"/>
        <v/>
      </c>
      <c r="J1814" s="122" t="s">
        <v>6967</v>
      </c>
      <c r="K1814" s="110" t="s">
        <v>6968</v>
      </c>
      <c r="L1814" s="110" t="s">
        <v>275</v>
      </c>
      <c r="M1814" s="134" t="str">
        <f t="shared" si="68"/>
        <v/>
      </c>
      <c r="N1814" s="110"/>
      <c r="O1814" s="110"/>
      <c r="P1814" s="239"/>
    </row>
    <row r="1815" spans="1:16" x14ac:dyDescent="0.2">
      <c r="A1815" s="154"/>
      <c r="B1815" s="154"/>
      <c r="C1815" s="154"/>
      <c r="D1815" s="149"/>
      <c r="E1815" s="149"/>
      <c r="F1815" s="150"/>
      <c r="H1815" s="106"/>
      <c r="I1815" s="110" t="str">
        <f t="shared" si="67"/>
        <v/>
      </c>
      <c r="J1815" s="122" t="s">
        <v>6969</v>
      </c>
      <c r="K1815" s="110" t="s">
        <v>6970</v>
      </c>
      <c r="L1815" s="110" t="s">
        <v>275</v>
      </c>
      <c r="M1815" s="134" t="str">
        <f t="shared" si="68"/>
        <v/>
      </c>
      <c r="N1815" s="110"/>
      <c r="O1815" s="110"/>
      <c r="P1815" s="239"/>
    </row>
    <row r="1816" spans="1:16" x14ac:dyDescent="0.2">
      <c r="A1816" s="154"/>
      <c r="B1816" s="154"/>
      <c r="C1816" s="154"/>
      <c r="D1816" s="149"/>
      <c r="E1816" s="149"/>
      <c r="F1816" s="150"/>
      <c r="H1816" s="106"/>
      <c r="I1816" s="110" t="str">
        <f t="shared" si="67"/>
        <v/>
      </c>
      <c r="J1816" s="122" t="s">
        <v>6971</v>
      </c>
      <c r="K1816" s="110" t="s">
        <v>6972</v>
      </c>
      <c r="L1816" s="110" t="s">
        <v>275</v>
      </c>
      <c r="M1816" s="134" t="str">
        <f t="shared" si="68"/>
        <v/>
      </c>
      <c r="N1816" s="110"/>
      <c r="O1816" s="110"/>
      <c r="P1816" s="239"/>
    </row>
    <row r="1817" spans="1:16" x14ac:dyDescent="0.2">
      <c r="A1817" s="154"/>
      <c r="B1817" s="154"/>
      <c r="C1817" s="154"/>
      <c r="D1817" s="149"/>
      <c r="E1817" s="149"/>
      <c r="F1817" s="150"/>
      <c r="H1817" s="106"/>
      <c r="I1817" s="110" t="str">
        <f t="shared" si="67"/>
        <v/>
      </c>
      <c r="J1817" s="122" t="s">
        <v>6973</v>
      </c>
      <c r="K1817" s="110" t="s">
        <v>6974</v>
      </c>
      <c r="L1817" s="110" t="s">
        <v>275</v>
      </c>
      <c r="M1817" s="134" t="str">
        <f t="shared" si="68"/>
        <v/>
      </c>
      <c r="N1817" s="110"/>
      <c r="O1817" s="110"/>
      <c r="P1817" s="239"/>
    </row>
    <row r="1818" spans="1:16" x14ac:dyDescent="0.2">
      <c r="A1818" s="154"/>
      <c r="B1818" s="154"/>
      <c r="C1818" s="154"/>
      <c r="D1818" s="149"/>
      <c r="E1818" s="149"/>
      <c r="F1818" s="150"/>
      <c r="H1818" s="106"/>
      <c r="I1818" s="110" t="str">
        <f t="shared" si="67"/>
        <v/>
      </c>
      <c r="J1818" s="122" t="s">
        <v>6975</v>
      </c>
      <c r="K1818" s="110" t="s">
        <v>6976</v>
      </c>
      <c r="L1818" s="110" t="s">
        <v>275</v>
      </c>
      <c r="M1818" s="134" t="str">
        <f t="shared" si="68"/>
        <v/>
      </c>
      <c r="N1818" s="110"/>
      <c r="O1818" s="110"/>
      <c r="P1818" s="239"/>
    </row>
    <row r="1819" spans="1:16" x14ac:dyDescent="0.2">
      <c r="A1819" s="154"/>
      <c r="B1819" s="154"/>
      <c r="C1819" s="154"/>
      <c r="D1819" s="149"/>
      <c r="E1819" s="149"/>
      <c r="F1819" s="150"/>
      <c r="H1819" s="106"/>
      <c r="I1819" s="110" t="str">
        <f t="shared" si="67"/>
        <v/>
      </c>
      <c r="J1819" s="122" t="s">
        <v>6977</v>
      </c>
      <c r="K1819" s="110" t="s">
        <v>6978</v>
      </c>
      <c r="L1819" s="110" t="s">
        <v>275</v>
      </c>
      <c r="M1819" s="134" t="str">
        <f t="shared" si="68"/>
        <v/>
      </c>
      <c r="N1819" s="110"/>
      <c r="O1819" s="110"/>
      <c r="P1819" s="239"/>
    </row>
    <row r="1820" spans="1:16" x14ac:dyDescent="0.2">
      <c r="A1820" s="154"/>
      <c r="B1820" s="154"/>
      <c r="C1820" s="154"/>
      <c r="D1820" s="149"/>
      <c r="E1820" s="149"/>
      <c r="F1820" s="150"/>
      <c r="H1820" s="106"/>
      <c r="I1820" s="110" t="str">
        <f t="shared" si="67"/>
        <v/>
      </c>
      <c r="J1820" s="122" t="s">
        <v>6979</v>
      </c>
      <c r="K1820" s="110" t="s">
        <v>6980</v>
      </c>
      <c r="L1820" s="110" t="s">
        <v>275</v>
      </c>
      <c r="M1820" s="134" t="str">
        <f t="shared" si="68"/>
        <v/>
      </c>
      <c r="N1820" s="110"/>
      <c r="O1820" s="110"/>
      <c r="P1820" s="239"/>
    </row>
    <row r="1821" spans="1:16" x14ac:dyDescent="0.2">
      <c r="A1821" s="154"/>
      <c r="B1821" s="154"/>
      <c r="C1821" s="154"/>
      <c r="D1821" s="149"/>
      <c r="E1821" s="149"/>
      <c r="F1821" s="150"/>
      <c r="H1821" s="106"/>
      <c r="I1821" s="110" t="str">
        <f t="shared" si="67"/>
        <v/>
      </c>
      <c r="J1821" s="122" t="s">
        <v>6981</v>
      </c>
      <c r="K1821" s="110" t="s">
        <v>6982</v>
      </c>
      <c r="L1821" s="110" t="s">
        <v>275</v>
      </c>
      <c r="M1821" s="134" t="str">
        <f t="shared" si="68"/>
        <v/>
      </c>
      <c r="N1821" s="110"/>
      <c r="O1821" s="110"/>
      <c r="P1821" s="239"/>
    </row>
    <row r="1822" spans="1:16" x14ac:dyDescent="0.2">
      <c r="A1822" s="154"/>
      <c r="B1822" s="154"/>
      <c r="C1822" s="154"/>
      <c r="D1822" s="149"/>
      <c r="E1822" s="149"/>
      <c r="F1822" s="150"/>
      <c r="H1822" s="106"/>
      <c r="I1822" s="110" t="str">
        <f t="shared" si="67"/>
        <v/>
      </c>
      <c r="J1822" s="122" t="s">
        <v>6983</v>
      </c>
      <c r="K1822" s="110" t="s">
        <v>6984</v>
      </c>
      <c r="L1822" s="110" t="s">
        <v>275</v>
      </c>
      <c r="M1822" s="134" t="str">
        <f t="shared" si="68"/>
        <v/>
      </c>
      <c r="N1822" s="110"/>
      <c r="O1822" s="110"/>
      <c r="P1822" s="239"/>
    </row>
    <row r="1823" spans="1:16" x14ac:dyDescent="0.2">
      <c r="A1823" s="154"/>
      <c r="B1823" s="154"/>
      <c r="C1823" s="154"/>
      <c r="D1823" s="149"/>
      <c r="E1823" s="149"/>
      <c r="F1823" s="150"/>
      <c r="H1823" s="106"/>
      <c r="I1823" s="110" t="str">
        <f t="shared" si="67"/>
        <v/>
      </c>
      <c r="J1823" s="122" t="s">
        <v>6985</v>
      </c>
      <c r="K1823" s="110" t="s">
        <v>6986</v>
      </c>
      <c r="L1823" s="110" t="s">
        <v>275</v>
      </c>
      <c r="M1823" s="134" t="str">
        <f t="shared" si="68"/>
        <v/>
      </c>
      <c r="N1823" s="110"/>
      <c r="O1823" s="110"/>
      <c r="P1823" s="239"/>
    </row>
    <row r="1824" spans="1:16" x14ac:dyDescent="0.2">
      <c r="A1824" s="154"/>
      <c r="B1824" s="154"/>
      <c r="C1824" s="154"/>
      <c r="D1824" s="149"/>
      <c r="E1824" s="149"/>
      <c r="F1824" s="150"/>
      <c r="H1824" s="106"/>
      <c r="I1824" s="110" t="str">
        <f t="shared" si="67"/>
        <v/>
      </c>
      <c r="J1824" s="122" t="s">
        <v>6987</v>
      </c>
      <c r="K1824" s="110" t="s">
        <v>6988</v>
      </c>
      <c r="L1824" s="110" t="s">
        <v>275</v>
      </c>
      <c r="M1824" s="134" t="str">
        <f t="shared" si="68"/>
        <v/>
      </c>
      <c r="N1824" s="110"/>
      <c r="O1824" s="110"/>
      <c r="P1824" s="239"/>
    </row>
    <row r="1825" spans="1:16" x14ac:dyDescent="0.2">
      <c r="A1825" s="154"/>
      <c r="B1825" s="154"/>
      <c r="C1825" s="154"/>
      <c r="D1825" s="149"/>
      <c r="E1825" s="149"/>
      <c r="F1825" s="150"/>
      <c r="H1825" s="106"/>
      <c r="I1825" s="110" t="str">
        <f t="shared" si="67"/>
        <v/>
      </c>
      <c r="J1825" s="122" t="s">
        <v>6989</v>
      </c>
      <c r="K1825" s="110" t="s">
        <v>6990</v>
      </c>
      <c r="L1825" s="110" t="s">
        <v>275</v>
      </c>
      <c r="M1825" s="134" t="str">
        <f t="shared" si="68"/>
        <v/>
      </c>
      <c r="N1825" s="110"/>
      <c r="O1825" s="110"/>
      <c r="P1825" s="239"/>
    </row>
    <row r="1826" spans="1:16" x14ac:dyDescent="0.2">
      <c r="A1826" s="154"/>
      <c r="B1826" s="154"/>
      <c r="C1826" s="154"/>
      <c r="D1826" s="149"/>
      <c r="E1826" s="149"/>
      <c r="F1826" s="150"/>
      <c r="H1826" s="106"/>
      <c r="I1826" s="110" t="str">
        <f t="shared" si="67"/>
        <v/>
      </c>
      <c r="J1826" s="122" t="s">
        <v>6991</v>
      </c>
      <c r="K1826" s="110" t="s">
        <v>6992</v>
      </c>
      <c r="L1826" s="110" t="s">
        <v>275</v>
      </c>
      <c r="M1826" s="134" t="str">
        <f t="shared" si="68"/>
        <v/>
      </c>
      <c r="N1826" s="110"/>
      <c r="O1826" s="110"/>
      <c r="P1826" s="239"/>
    </row>
    <row r="1827" spans="1:16" x14ac:dyDescent="0.2">
      <c r="A1827" s="154"/>
      <c r="B1827" s="154"/>
      <c r="C1827" s="154"/>
      <c r="D1827" s="149"/>
      <c r="E1827" s="149"/>
      <c r="F1827" s="150"/>
      <c r="H1827" s="106"/>
      <c r="I1827" s="110" t="str">
        <f t="shared" si="67"/>
        <v/>
      </c>
      <c r="J1827" s="122" t="s">
        <v>6993</v>
      </c>
      <c r="K1827" s="110" t="s">
        <v>6994</v>
      </c>
      <c r="L1827" s="110" t="s">
        <v>275</v>
      </c>
      <c r="M1827" s="134" t="str">
        <f t="shared" si="68"/>
        <v/>
      </c>
      <c r="N1827" s="110"/>
      <c r="O1827" s="110"/>
      <c r="P1827" s="239"/>
    </row>
    <row r="1828" spans="1:16" x14ac:dyDescent="0.2">
      <c r="A1828" s="154"/>
      <c r="B1828" s="154"/>
      <c r="C1828" s="154"/>
      <c r="D1828" s="149"/>
      <c r="E1828" s="149"/>
      <c r="F1828" s="150"/>
      <c r="H1828" s="106"/>
      <c r="I1828" s="110" t="str">
        <f t="shared" si="67"/>
        <v/>
      </c>
      <c r="J1828" s="122" t="s">
        <v>6995</v>
      </c>
      <c r="K1828" s="110" t="s">
        <v>6996</v>
      </c>
      <c r="L1828" s="110" t="s">
        <v>275</v>
      </c>
      <c r="M1828" s="134" t="str">
        <f t="shared" si="68"/>
        <v/>
      </c>
      <c r="N1828" s="110"/>
      <c r="O1828" s="110"/>
      <c r="P1828" s="239"/>
    </row>
    <row r="1829" spans="1:16" x14ac:dyDescent="0.2">
      <c r="A1829" s="154"/>
      <c r="B1829" s="154"/>
      <c r="C1829" s="154"/>
      <c r="D1829" s="149"/>
      <c r="E1829" s="149"/>
      <c r="F1829" s="150"/>
      <c r="H1829" s="106"/>
      <c r="I1829" s="110" t="str">
        <f t="shared" si="67"/>
        <v/>
      </c>
      <c r="J1829" s="122" t="s">
        <v>6997</v>
      </c>
      <c r="K1829" s="110" t="s">
        <v>6998</v>
      </c>
      <c r="L1829" s="110" t="s">
        <v>275</v>
      </c>
      <c r="M1829" s="134" t="str">
        <f t="shared" si="68"/>
        <v/>
      </c>
      <c r="N1829" s="110"/>
      <c r="O1829" s="110"/>
      <c r="P1829" s="239"/>
    </row>
    <row r="1830" spans="1:16" x14ac:dyDescent="0.2">
      <c r="A1830" s="154"/>
      <c r="B1830" s="154"/>
      <c r="C1830" s="154"/>
      <c r="D1830" s="149"/>
      <c r="E1830" s="149"/>
      <c r="F1830" s="150"/>
      <c r="H1830" s="106"/>
      <c r="I1830" s="110" t="str">
        <f t="shared" si="67"/>
        <v/>
      </c>
      <c r="J1830" s="122" t="s">
        <v>6999</v>
      </c>
      <c r="K1830" s="110" t="s">
        <v>7000</v>
      </c>
      <c r="L1830" s="110" t="s">
        <v>275</v>
      </c>
      <c r="M1830" s="134" t="str">
        <f t="shared" si="68"/>
        <v/>
      </c>
      <c r="N1830" s="110"/>
      <c r="O1830" s="110"/>
      <c r="P1830" s="239"/>
    </row>
    <row r="1831" spans="1:16" x14ac:dyDescent="0.2">
      <c r="A1831" s="154"/>
      <c r="B1831" s="154"/>
      <c r="C1831" s="154"/>
      <c r="D1831" s="149"/>
      <c r="E1831" s="149"/>
      <c r="F1831" s="150"/>
      <c r="H1831" s="106"/>
      <c r="I1831" s="110" t="str">
        <f t="shared" si="67"/>
        <v/>
      </c>
      <c r="J1831" s="122" t="s">
        <v>7001</v>
      </c>
      <c r="K1831" s="110" t="s">
        <v>7002</v>
      </c>
      <c r="L1831" s="110" t="s">
        <v>275</v>
      </c>
      <c r="M1831" s="134" t="str">
        <f t="shared" si="68"/>
        <v/>
      </c>
      <c r="N1831" s="110"/>
      <c r="O1831" s="110"/>
      <c r="P1831" s="239"/>
    </row>
    <row r="1832" spans="1:16" x14ac:dyDescent="0.2">
      <c r="A1832" s="154"/>
      <c r="B1832" s="154"/>
      <c r="C1832" s="154"/>
      <c r="D1832" s="149"/>
      <c r="E1832" s="149"/>
      <c r="F1832" s="150"/>
      <c r="H1832" s="106"/>
      <c r="I1832" s="110" t="str">
        <f t="shared" si="67"/>
        <v/>
      </c>
      <c r="J1832" s="122" t="s">
        <v>7003</v>
      </c>
      <c r="K1832" s="110" t="s">
        <v>7004</v>
      </c>
      <c r="L1832" s="110" t="s">
        <v>275</v>
      </c>
      <c r="M1832" s="134" t="str">
        <f t="shared" si="68"/>
        <v/>
      </c>
      <c r="N1832" s="110"/>
      <c r="O1832" s="110"/>
      <c r="P1832" s="239"/>
    </row>
    <row r="1833" spans="1:16" x14ac:dyDescent="0.2">
      <c r="A1833" s="154"/>
      <c r="B1833" s="154"/>
      <c r="C1833" s="154"/>
      <c r="D1833" s="149"/>
      <c r="E1833" s="149"/>
      <c r="F1833" s="150"/>
      <c r="H1833" s="106"/>
      <c r="I1833" s="110" t="str">
        <f t="shared" si="67"/>
        <v/>
      </c>
      <c r="J1833" s="122" t="s">
        <v>7005</v>
      </c>
      <c r="K1833" s="110" t="s">
        <v>7006</v>
      </c>
      <c r="L1833" s="110" t="s">
        <v>275</v>
      </c>
      <c r="M1833" s="134" t="str">
        <f t="shared" si="68"/>
        <v/>
      </c>
      <c r="N1833" s="110"/>
      <c r="O1833" s="110"/>
      <c r="P1833" s="239"/>
    </row>
    <row r="1834" spans="1:16" x14ac:dyDescent="0.2">
      <c r="A1834" s="154"/>
      <c r="B1834" s="154"/>
      <c r="C1834" s="154"/>
      <c r="D1834" s="149"/>
      <c r="E1834" s="149"/>
      <c r="F1834" s="150"/>
      <c r="H1834" s="106"/>
      <c r="I1834" s="110" t="str">
        <f t="shared" si="67"/>
        <v/>
      </c>
      <c r="J1834" s="122" t="s">
        <v>7007</v>
      </c>
      <c r="K1834" s="110" t="s">
        <v>7008</v>
      </c>
      <c r="L1834" s="110" t="s">
        <v>275</v>
      </c>
      <c r="M1834" s="134" t="str">
        <f t="shared" si="68"/>
        <v/>
      </c>
      <c r="N1834" s="110"/>
      <c r="O1834" s="110"/>
      <c r="P1834" s="239"/>
    </row>
    <row r="1835" spans="1:16" x14ac:dyDescent="0.2">
      <c r="A1835" s="154"/>
      <c r="B1835" s="154"/>
      <c r="C1835" s="154"/>
      <c r="D1835" s="149"/>
      <c r="E1835" s="149"/>
      <c r="F1835" s="150"/>
      <c r="H1835" s="106"/>
      <c r="I1835" s="110" t="str">
        <f t="shared" si="67"/>
        <v/>
      </c>
      <c r="J1835" s="122" t="s">
        <v>7009</v>
      </c>
      <c r="K1835" s="110" t="s">
        <v>7010</v>
      </c>
      <c r="L1835" s="110" t="s">
        <v>275</v>
      </c>
      <c r="M1835" s="134" t="str">
        <f t="shared" si="68"/>
        <v/>
      </c>
      <c r="N1835" s="110"/>
      <c r="O1835" s="110"/>
      <c r="P1835" s="239"/>
    </row>
    <row r="1836" spans="1:16" x14ac:dyDescent="0.2">
      <c r="A1836" s="154"/>
      <c r="B1836" s="154"/>
      <c r="C1836" s="154"/>
      <c r="D1836" s="149"/>
      <c r="E1836" s="149"/>
      <c r="F1836" s="150"/>
      <c r="H1836" s="106"/>
      <c r="I1836" s="110" t="str">
        <f t="shared" si="67"/>
        <v/>
      </c>
      <c r="J1836" s="122" t="s">
        <v>7011</v>
      </c>
      <c r="K1836" s="110" t="s">
        <v>7012</v>
      </c>
      <c r="L1836" s="110" t="s">
        <v>275</v>
      </c>
      <c r="M1836" s="134" t="str">
        <f t="shared" si="68"/>
        <v/>
      </c>
      <c r="N1836" s="110"/>
      <c r="O1836" s="110"/>
      <c r="P1836" s="239"/>
    </row>
    <row r="1837" spans="1:16" x14ac:dyDescent="0.2">
      <c r="A1837" s="154"/>
      <c r="B1837" s="154"/>
      <c r="C1837" s="154"/>
      <c r="D1837" s="149"/>
      <c r="E1837" s="149"/>
      <c r="F1837" s="150"/>
      <c r="H1837" s="106"/>
      <c r="I1837" s="110" t="str">
        <f t="shared" si="67"/>
        <v/>
      </c>
      <c r="J1837" s="122" t="s">
        <v>7013</v>
      </c>
      <c r="K1837" s="110" t="s">
        <v>7014</v>
      </c>
      <c r="L1837" s="110" t="s">
        <v>275</v>
      </c>
      <c r="M1837" s="134" t="str">
        <f t="shared" si="68"/>
        <v/>
      </c>
      <c r="N1837" s="110"/>
      <c r="O1837" s="110"/>
      <c r="P1837" s="239"/>
    </row>
    <row r="1838" spans="1:16" x14ac:dyDescent="0.2">
      <c r="A1838" s="154"/>
      <c r="B1838" s="154"/>
      <c r="C1838" s="154"/>
      <c r="D1838" s="149"/>
      <c r="E1838" s="149"/>
      <c r="F1838" s="150"/>
      <c r="H1838" s="106"/>
      <c r="I1838" s="110" t="str">
        <f t="shared" si="67"/>
        <v/>
      </c>
      <c r="J1838" s="122" t="s">
        <v>7015</v>
      </c>
      <c r="K1838" s="110" t="s">
        <v>7016</v>
      </c>
      <c r="L1838" s="110" t="s">
        <v>275</v>
      </c>
      <c r="M1838" s="134" t="str">
        <f t="shared" si="68"/>
        <v/>
      </c>
      <c r="N1838" s="110"/>
      <c r="O1838" s="110"/>
      <c r="P1838" s="239"/>
    </row>
    <row r="1839" spans="1:16" x14ac:dyDescent="0.2">
      <c r="A1839" s="154"/>
      <c r="B1839" s="154"/>
      <c r="C1839" s="154"/>
      <c r="D1839" s="149"/>
      <c r="E1839" s="149"/>
      <c r="F1839" s="150"/>
      <c r="H1839" s="106"/>
      <c r="I1839" s="110" t="str">
        <f t="shared" si="67"/>
        <v/>
      </c>
      <c r="J1839" s="122" t="s">
        <v>7017</v>
      </c>
      <c r="K1839" s="110" t="s">
        <v>7018</v>
      </c>
      <c r="L1839" s="110" t="s">
        <v>275</v>
      </c>
      <c r="M1839" s="134" t="str">
        <f t="shared" si="68"/>
        <v/>
      </c>
      <c r="N1839" s="110"/>
      <c r="O1839" s="110"/>
      <c r="P1839" s="239"/>
    </row>
    <row r="1840" spans="1:16" x14ac:dyDescent="0.2">
      <c r="A1840" s="154"/>
      <c r="B1840" s="154"/>
      <c r="C1840" s="154"/>
      <c r="D1840" s="149"/>
      <c r="E1840" s="149"/>
      <c r="F1840" s="150"/>
      <c r="H1840" s="106"/>
      <c r="I1840" s="110" t="str">
        <f t="shared" si="67"/>
        <v/>
      </c>
      <c r="J1840" s="122" t="s">
        <v>7019</v>
      </c>
      <c r="K1840" s="110" t="s">
        <v>7020</v>
      </c>
      <c r="L1840" s="110" t="s">
        <v>275</v>
      </c>
      <c r="M1840" s="134" t="str">
        <f t="shared" si="68"/>
        <v/>
      </c>
      <c r="N1840" s="110"/>
      <c r="O1840" s="110"/>
      <c r="P1840" s="239"/>
    </row>
    <row r="1841" spans="1:16" x14ac:dyDescent="0.2">
      <c r="A1841" s="154"/>
      <c r="B1841" s="154"/>
      <c r="C1841" s="154"/>
      <c r="D1841" s="149"/>
      <c r="E1841" s="149"/>
      <c r="F1841" s="150"/>
      <c r="H1841" s="106"/>
      <c r="I1841" s="110" t="str">
        <f t="shared" si="67"/>
        <v/>
      </c>
      <c r="J1841" s="122" t="s">
        <v>7021</v>
      </c>
      <c r="K1841" s="110" t="s">
        <v>7022</v>
      </c>
      <c r="L1841" s="110" t="s">
        <v>275</v>
      </c>
      <c r="M1841" s="134" t="str">
        <f t="shared" si="68"/>
        <v/>
      </c>
      <c r="N1841" s="110"/>
      <c r="O1841" s="110"/>
      <c r="P1841" s="239"/>
    </row>
    <row r="1842" spans="1:16" x14ac:dyDescent="0.2">
      <c r="A1842" s="154"/>
      <c r="B1842" s="154"/>
      <c r="C1842" s="154"/>
      <c r="D1842" s="149"/>
      <c r="E1842" s="149"/>
      <c r="F1842" s="150"/>
      <c r="H1842" s="106"/>
      <c r="I1842" s="110" t="str">
        <f t="shared" si="67"/>
        <v/>
      </c>
      <c r="J1842" s="122" t="s">
        <v>7023</v>
      </c>
      <c r="K1842" s="110" t="s">
        <v>7024</v>
      </c>
      <c r="L1842" s="110" t="s">
        <v>275</v>
      </c>
      <c r="M1842" s="134" t="str">
        <f t="shared" si="68"/>
        <v/>
      </c>
      <c r="N1842" s="110"/>
      <c r="O1842" s="110"/>
      <c r="P1842" s="239"/>
    </row>
    <row r="1843" spans="1:16" x14ac:dyDescent="0.2">
      <c r="A1843" s="154"/>
      <c r="B1843" s="154"/>
      <c r="C1843" s="154"/>
      <c r="D1843" s="149"/>
      <c r="E1843" s="149"/>
      <c r="F1843" s="150"/>
      <c r="H1843" s="106"/>
      <c r="I1843" s="110" t="str">
        <f t="shared" si="67"/>
        <v/>
      </c>
      <c r="J1843" s="122" t="s">
        <v>7025</v>
      </c>
      <c r="K1843" s="110" t="s">
        <v>7026</v>
      </c>
      <c r="L1843" s="110" t="s">
        <v>275</v>
      </c>
      <c r="M1843" s="134" t="str">
        <f t="shared" si="68"/>
        <v/>
      </c>
      <c r="N1843" s="110"/>
      <c r="O1843" s="110"/>
      <c r="P1843" s="239"/>
    </row>
    <row r="1844" spans="1:16" x14ac:dyDescent="0.2">
      <c r="A1844" s="154"/>
      <c r="B1844" s="154"/>
      <c r="C1844" s="154"/>
      <c r="D1844" s="149"/>
      <c r="E1844" s="149"/>
      <c r="F1844" s="150"/>
      <c r="H1844" s="106"/>
      <c r="I1844" s="110" t="str">
        <f t="shared" si="67"/>
        <v/>
      </c>
      <c r="J1844" s="122" t="s">
        <v>7027</v>
      </c>
      <c r="K1844" s="110" t="s">
        <v>7028</v>
      </c>
      <c r="L1844" s="110" t="s">
        <v>275</v>
      </c>
      <c r="M1844" s="134" t="str">
        <f t="shared" si="68"/>
        <v/>
      </c>
      <c r="N1844" s="110"/>
      <c r="O1844" s="110"/>
      <c r="P1844" s="239"/>
    </row>
    <row r="1845" spans="1:16" x14ac:dyDescent="0.2">
      <c r="A1845" s="154"/>
      <c r="B1845" s="154"/>
      <c r="C1845" s="154"/>
      <c r="D1845" s="149"/>
      <c r="E1845" s="149"/>
      <c r="F1845" s="150"/>
      <c r="H1845" s="106"/>
      <c r="I1845" s="110" t="str">
        <f t="shared" si="67"/>
        <v/>
      </c>
      <c r="J1845" s="122" t="s">
        <v>7029</v>
      </c>
      <c r="K1845" s="110" t="s">
        <v>7030</v>
      </c>
      <c r="L1845" s="110" t="s">
        <v>275</v>
      </c>
      <c r="M1845" s="134" t="str">
        <f t="shared" si="68"/>
        <v/>
      </c>
      <c r="N1845" s="110"/>
      <c r="O1845" s="110"/>
      <c r="P1845" s="239"/>
    </row>
    <row r="1846" spans="1:16" x14ac:dyDescent="0.2">
      <c r="A1846" s="154"/>
      <c r="B1846" s="154"/>
      <c r="C1846" s="154"/>
      <c r="D1846" s="149"/>
      <c r="E1846" s="149"/>
      <c r="F1846" s="150"/>
      <c r="H1846" s="106"/>
      <c r="I1846" s="110" t="str">
        <f t="shared" si="67"/>
        <v/>
      </c>
      <c r="J1846" s="122" t="s">
        <v>7031</v>
      </c>
      <c r="K1846" s="110" t="s">
        <v>7032</v>
      </c>
      <c r="L1846" s="110" t="s">
        <v>275</v>
      </c>
      <c r="M1846" s="134" t="str">
        <f t="shared" si="68"/>
        <v/>
      </c>
      <c r="N1846" s="110"/>
      <c r="O1846" s="110"/>
      <c r="P1846" s="239"/>
    </row>
    <row r="1847" spans="1:16" x14ac:dyDescent="0.2">
      <c r="A1847" s="154"/>
      <c r="B1847" s="154"/>
      <c r="C1847" s="154"/>
      <c r="D1847" s="149"/>
      <c r="E1847" s="149"/>
      <c r="F1847" s="150"/>
      <c r="H1847" s="106"/>
      <c r="I1847" s="110" t="str">
        <f t="shared" si="67"/>
        <v/>
      </c>
      <c r="J1847" s="122" t="s">
        <v>7033</v>
      </c>
      <c r="K1847" s="110" t="s">
        <v>7034</v>
      </c>
      <c r="L1847" s="110" t="s">
        <v>275</v>
      </c>
      <c r="M1847" s="134" t="str">
        <f t="shared" si="68"/>
        <v/>
      </c>
      <c r="N1847" s="110"/>
      <c r="O1847" s="110"/>
      <c r="P1847" s="239"/>
    </row>
    <row r="1848" spans="1:16" x14ac:dyDescent="0.2">
      <c r="A1848" s="154"/>
      <c r="B1848" s="154"/>
      <c r="C1848" s="154"/>
      <c r="D1848" s="149"/>
      <c r="E1848" s="149"/>
      <c r="F1848" s="150"/>
      <c r="H1848" s="106"/>
      <c r="I1848" s="110" t="str">
        <f t="shared" si="67"/>
        <v/>
      </c>
      <c r="J1848" s="122" t="s">
        <v>7035</v>
      </c>
      <c r="K1848" s="110" t="s">
        <v>7036</v>
      </c>
      <c r="L1848" s="110" t="s">
        <v>275</v>
      </c>
      <c r="M1848" s="134" t="str">
        <f t="shared" si="68"/>
        <v/>
      </c>
      <c r="N1848" s="110"/>
      <c r="O1848" s="110"/>
      <c r="P1848" s="239"/>
    </row>
    <row r="1849" spans="1:16" x14ac:dyDescent="0.2">
      <c r="A1849" s="154"/>
      <c r="B1849" s="154"/>
      <c r="C1849" s="154"/>
      <c r="D1849" s="149"/>
      <c r="E1849" s="149"/>
      <c r="F1849" s="150"/>
      <c r="H1849" s="106"/>
      <c r="I1849" s="110" t="str">
        <f t="shared" si="67"/>
        <v/>
      </c>
      <c r="J1849" s="122" t="s">
        <v>7037</v>
      </c>
      <c r="K1849" s="110" t="s">
        <v>7038</v>
      </c>
      <c r="L1849" s="110" t="s">
        <v>275</v>
      </c>
      <c r="M1849" s="134" t="str">
        <f t="shared" si="68"/>
        <v/>
      </c>
      <c r="N1849" s="110"/>
      <c r="O1849" s="110"/>
      <c r="P1849" s="239"/>
    </row>
    <row r="1850" spans="1:16" x14ac:dyDescent="0.2">
      <c r="A1850" s="154"/>
      <c r="B1850" s="154"/>
      <c r="C1850" s="154"/>
      <c r="D1850" s="149"/>
      <c r="E1850" s="149"/>
      <c r="F1850" s="150"/>
      <c r="H1850" s="106"/>
      <c r="I1850" s="110" t="str">
        <f t="shared" si="67"/>
        <v/>
      </c>
      <c r="J1850" s="122" t="s">
        <v>7039</v>
      </c>
      <c r="K1850" s="110" t="s">
        <v>7040</v>
      </c>
      <c r="L1850" s="110" t="s">
        <v>275</v>
      </c>
      <c r="M1850" s="134" t="str">
        <f t="shared" si="68"/>
        <v/>
      </c>
      <c r="N1850" s="110"/>
      <c r="O1850" s="110"/>
      <c r="P1850" s="239"/>
    </row>
    <row r="1851" spans="1:16" x14ac:dyDescent="0.2">
      <c r="A1851" s="154"/>
      <c r="B1851" s="154"/>
      <c r="C1851" s="154"/>
      <c r="D1851" s="149"/>
      <c r="E1851" s="149"/>
      <c r="F1851" s="150"/>
      <c r="H1851" s="106"/>
      <c r="I1851" s="110" t="str">
        <f t="shared" si="67"/>
        <v/>
      </c>
      <c r="J1851" s="122" t="s">
        <v>7041</v>
      </c>
      <c r="K1851" s="110" t="s">
        <v>7042</v>
      </c>
      <c r="L1851" s="110" t="s">
        <v>275</v>
      </c>
      <c r="M1851" s="134" t="str">
        <f t="shared" si="68"/>
        <v/>
      </c>
      <c r="N1851" s="110"/>
      <c r="O1851" s="110"/>
      <c r="P1851" s="239"/>
    </row>
    <row r="1852" spans="1:16" x14ac:dyDescent="0.2">
      <c r="A1852" s="154"/>
      <c r="B1852" s="154"/>
      <c r="C1852" s="154"/>
      <c r="D1852" s="149"/>
      <c r="E1852" s="149"/>
      <c r="F1852" s="150"/>
      <c r="H1852" s="106"/>
      <c r="I1852" s="110" t="str">
        <f t="shared" si="67"/>
        <v/>
      </c>
      <c r="J1852" s="122" t="s">
        <v>7043</v>
      </c>
      <c r="K1852" s="110" t="s">
        <v>7044</v>
      </c>
      <c r="L1852" s="110" t="s">
        <v>275</v>
      </c>
      <c r="M1852" s="134" t="str">
        <f t="shared" si="68"/>
        <v/>
      </c>
      <c r="N1852" s="110"/>
      <c r="O1852" s="110"/>
      <c r="P1852" s="239"/>
    </row>
    <row r="1853" spans="1:16" x14ac:dyDescent="0.2">
      <c r="A1853" s="154"/>
      <c r="B1853" s="154"/>
      <c r="C1853" s="154"/>
      <c r="D1853" s="149"/>
      <c r="E1853" s="149"/>
      <c r="F1853" s="150"/>
      <c r="H1853" s="106"/>
      <c r="I1853" s="110" t="str">
        <f t="shared" si="67"/>
        <v/>
      </c>
      <c r="J1853" s="122" t="s">
        <v>7045</v>
      </c>
      <c r="K1853" s="110" t="s">
        <v>7046</v>
      </c>
      <c r="L1853" s="110" t="s">
        <v>275</v>
      </c>
      <c r="M1853" s="134" t="str">
        <f t="shared" si="68"/>
        <v/>
      </c>
      <c r="N1853" s="110"/>
      <c r="O1853" s="110"/>
      <c r="P1853" s="239"/>
    </row>
    <row r="1854" spans="1:16" x14ac:dyDescent="0.2">
      <c r="A1854" s="154"/>
      <c r="B1854" s="154"/>
      <c r="C1854" s="154"/>
      <c r="D1854" s="149"/>
      <c r="E1854" s="149"/>
      <c r="F1854" s="150"/>
      <c r="H1854" s="106"/>
      <c r="I1854" s="110" t="str">
        <f t="shared" si="67"/>
        <v/>
      </c>
      <c r="J1854" s="122" t="s">
        <v>7047</v>
      </c>
      <c r="K1854" s="110" t="s">
        <v>7048</v>
      </c>
      <c r="L1854" s="110" t="s">
        <v>275</v>
      </c>
      <c r="M1854" s="134" t="str">
        <f t="shared" si="68"/>
        <v/>
      </c>
      <c r="N1854" s="110"/>
      <c r="O1854" s="110"/>
      <c r="P1854" s="239"/>
    </row>
    <row r="1855" spans="1:16" x14ac:dyDescent="0.2">
      <c r="A1855" s="154"/>
      <c r="B1855" s="154"/>
      <c r="C1855" s="154"/>
      <c r="D1855" s="149"/>
      <c r="E1855" s="149"/>
      <c r="F1855" s="150"/>
      <c r="H1855" s="106"/>
      <c r="I1855" s="110" t="str">
        <f t="shared" si="67"/>
        <v/>
      </c>
      <c r="J1855" s="122" t="s">
        <v>7049</v>
      </c>
      <c r="K1855" s="110" t="s">
        <v>7050</v>
      </c>
      <c r="L1855" s="110" t="s">
        <v>275</v>
      </c>
      <c r="M1855" s="134" t="str">
        <f t="shared" si="68"/>
        <v/>
      </c>
      <c r="N1855" s="110"/>
      <c r="O1855" s="110"/>
      <c r="P1855" s="239"/>
    </row>
    <row r="1856" spans="1:16" x14ac:dyDescent="0.2">
      <c r="A1856" s="154"/>
      <c r="B1856" s="154"/>
      <c r="C1856" s="154"/>
      <c r="D1856" s="149"/>
      <c r="E1856" s="149"/>
      <c r="F1856" s="150"/>
      <c r="H1856" s="106"/>
      <c r="I1856" s="110" t="str">
        <f t="shared" si="67"/>
        <v/>
      </c>
      <c r="J1856" s="122" t="s">
        <v>7051</v>
      </c>
      <c r="K1856" s="110" t="s">
        <v>7052</v>
      </c>
      <c r="L1856" s="110" t="s">
        <v>275</v>
      </c>
      <c r="M1856" s="134" t="str">
        <f t="shared" si="68"/>
        <v/>
      </c>
      <c r="N1856" s="110"/>
      <c r="O1856" s="110"/>
      <c r="P1856" s="239"/>
    </row>
    <row r="1857" spans="1:16" x14ac:dyDescent="0.2">
      <c r="A1857" s="154"/>
      <c r="B1857" s="154"/>
      <c r="C1857" s="154"/>
      <c r="D1857" s="149"/>
      <c r="E1857" s="149"/>
      <c r="F1857" s="150"/>
      <c r="H1857" s="106"/>
      <c r="I1857" s="110" t="str">
        <f t="shared" si="67"/>
        <v/>
      </c>
      <c r="J1857" s="122" t="s">
        <v>7053</v>
      </c>
      <c r="K1857" s="110" t="s">
        <v>7054</v>
      </c>
      <c r="L1857" s="110" t="s">
        <v>275</v>
      </c>
      <c r="M1857" s="134" t="str">
        <f t="shared" si="68"/>
        <v/>
      </c>
      <c r="N1857" s="110"/>
      <c r="O1857" s="110"/>
      <c r="P1857" s="239"/>
    </row>
    <row r="1858" spans="1:16" x14ac:dyDescent="0.2">
      <c r="A1858" s="154"/>
      <c r="B1858" s="154"/>
      <c r="C1858" s="154"/>
      <c r="D1858" s="149"/>
      <c r="E1858" s="149"/>
      <c r="F1858" s="150"/>
      <c r="H1858" s="106"/>
      <c r="I1858" s="110" t="str">
        <f t="shared" si="67"/>
        <v/>
      </c>
      <c r="J1858" s="122" t="s">
        <v>7055</v>
      </c>
      <c r="K1858" s="110" t="s">
        <v>7056</v>
      </c>
      <c r="L1858" s="110" t="s">
        <v>275</v>
      </c>
      <c r="M1858" s="134" t="str">
        <f t="shared" si="68"/>
        <v/>
      </c>
      <c r="N1858" s="110"/>
      <c r="O1858" s="110"/>
      <c r="P1858" s="239"/>
    </row>
    <row r="1859" spans="1:16" x14ac:dyDescent="0.2">
      <c r="A1859" s="154"/>
      <c r="B1859" s="154"/>
      <c r="C1859" s="154"/>
      <c r="D1859" s="149"/>
      <c r="E1859" s="149"/>
      <c r="F1859" s="150"/>
      <c r="H1859" s="106"/>
      <c r="I1859" s="110" t="str">
        <f t="shared" si="67"/>
        <v/>
      </c>
      <c r="J1859" s="122" t="s">
        <v>7057</v>
      </c>
      <c r="K1859" s="110" t="s">
        <v>7058</v>
      </c>
      <c r="L1859" s="110" t="s">
        <v>275</v>
      </c>
      <c r="M1859" s="134" t="str">
        <f t="shared" si="68"/>
        <v/>
      </c>
      <c r="N1859" s="110"/>
      <c r="O1859" s="110"/>
      <c r="P1859" s="239"/>
    </row>
    <row r="1860" spans="1:16" x14ac:dyDescent="0.2">
      <c r="A1860" s="154"/>
      <c r="B1860" s="154"/>
      <c r="C1860" s="154"/>
      <c r="D1860" s="149"/>
      <c r="E1860" s="149"/>
      <c r="F1860" s="150"/>
      <c r="H1860" s="106"/>
      <c r="I1860" s="110" t="str">
        <f t="shared" si="67"/>
        <v/>
      </c>
      <c r="J1860" s="122" t="s">
        <v>7059</v>
      </c>
      <c r="K1860" s="110" t="s">
        <v>7060</v>
      </c>
      <c r="L1860" s="110" t="s">
        <v>275</v>
      </c>
      <c r="M1860" s="134" t="str">
        <f t="shared" si="68"/>
        <v/>
      </c>
      <c r="N1860" s="110"/>
      <c r="O1860" s="110"/>
      <c r="P1860" s="239"/>
    </row>
    <row r="1861" spans="1:16" x14ac:dyDescent="0.2">
      <c r="A1861" s="154"/>
      <c r="B1861" s="154"/>
      <c r="C1861" s="154"/>
      <c r="D1861" s="149"/>
      <c r="E1861" s="149"/>
      <c r="F1861" s="150"/>
      <c r="H1861" s="106"/>
      <c r="I1861" s="110" t="str">
        <f t="shared" si="67"/>
        <v/>
      </c>
      <c r="J1861" s="122" t="s">
        <v>7061</v>
      </c>
      <c r="K1861" s="110" t="s">
        <v>7062</v>
      </c>
      <c r="L1861" s="110" t="s">
        <v>275</v>
      </c>
      <c r="M1861" s="134" t="str">
        <f t="shared" si="68"/>
        <v/>
      </c>
      <c r="N1861" s="110"/>
      <c r="O1861" s="110"/>
      <c r="P1861" s="239"/>
    </row>
    <row r="1862" spans="1:16" x14ac:dyDescent="0.2">
      <c r="A1862" s="154"/>
      <c r="B1862" s="154"/>
      <c r="C1862" s="154"/>
      <c r="D1862" s="149"/>
      <c r="E1862" s="149"/>
      <c r="F1862" s="150"/>
      <c r="H1862" s="106"/>
      <c r="I1862" s="110" t="str">
        <f t="shared" si="67"/>
        <v/>
      </c>
      <c r="J1862" s="122" t="s">
        <v>7063</v>
      </c>
      <c r="K1862" s="110" t="s">
        <v>7064</v>
      </c>
      <c r="L1862" s="110" t="s">
        <v>275</v>
      </c>
      <c r="M1862" s="134" t="str">
        <f t="shared" si="68"/>
        <v/>
      </c>
      <c r="N1862" s="110"/>
      <c r="O1862" s="110"/>
      <c r="P1862" s="239"/>
    </row>
    <row r="1863" spans="1:16" x14ac:dyDescent="0.2">
      <c r="A1863" s="154"/>
      <c r="B1863" s="154"/>
      <c r="C1863" s="154"/>
      <c r="D1863" s="149"/>
      <c r="E1863" s="149"/>
      <c r="F1863" s="150"/>
      <c r="H1863" s="106"/>
      <c r="I1863" s="110" t="str">
        <f t="shared" si="67"/>
        <v/>
      </c>
      <c r="J1863" s="122" t="s">
        <v>7065</v>
      </c>
      <c r="K1863" s="110" t="s">
        <v>7066</v>
      </c>
      <c r="L1863" s="110" t="s">
        <v>275</v>
      </c>
      <c r="M1863" s="134" t="str">
        <f t="shared" si="68"/>
        <v/>
      </c>
      <c r="N1863" s="110"/>
      <c r="O1863" s="110"/>
      <c r="P1863" s="239"/>
    </row>
    <row r="1864" spans="1:16" x14ac:dyDescent="0.2">
      <c r="A1864" s="154"/>
      <c r="B1864" s="154"/>
      <c r="C1864" s="154"/>
      <c r="D1864" s="149"/>
      <c r="E1864" s="149"/>
      <c r="F1864" s="150"/>
      <c r="H1864" s="106"/>
      <c r="I1864" s="110" t="str">
        <f t="shared" si="67"/>
        <v/>
      </c>
      <c r="J1864" s="122" t="s">
        <v>7067</v>
      </c>
      <c r="K1864" s="110" t="s">
        <v>7068</v>
      </c>
      <c r="L1864" s="110" t="s">
        <v>275</v>
      </c>
      <c r="M1864" s="134" t="str">
        <f t="shared" si="68"/>
        <v/>
      </c>
      <c r="N1864" s="110"/>
      <c r="O1864" s="110"/>
      <c r="P1864" s="239"/>
    </row>
    <row r="1865" spans="1:16" x14ac:dyDescent="0.2">
      <c r="A1865" s="154"/>
      <c r="B1865" s="154"/>
      <c r="C1865" s="154"/>
      <c r="D1865" s="149"/>
      <c r="E1865" s="149"/>
      <c r="F1865" s="150"/>
      <c r="H1865" s="106"/>
      <c r="I1865" s="110" t="str">
        <f t="shared" ref="I1865:I1928" si="69">IFERROR((INDEX(A:E,MATCH($J1865,E:E,0),2)),"")</f>
        <v/>
      </c>
      <c r="J1865" s="122" t="s">
        <v>7069</v>
      </c>
      <c r="K1865" s="110" t="s">
        <v>7070</v>
      </c>
      <c r="L1865" s="110" t="s">
        <v>275</v>
      </c>
      <c r="M1865" s="134" t="str">
        <f t="shared" si="68"/>
        <v/>
      </c>
      <c r="N1865" s="110"/>
      <c r="O1865" s="110"/>
      <c r="P1865" s="239"/>
    </row>
    <row r="1866" spans="1:16" x14ac:dyDescent="0.2">
      <c r="A1866" s="154"/>
      <c r="B1866" s="154"/>
      <c r="C1866" s="154"/>
      <c r="D1866" s="149"/>
      <c r="E1866" s="149"/>
      <c r="F1866" s="150"/>
      <c r="H1866" s="106"/>
      <c r="I1866" s="110" t="str">
        <f t="shared" si="69"/>
        <v/>
      </c>
      <c r="J1866" s="122" t="s">
        <v>7071</v>
      </c>
      <c r="K1866" s="110" t="s">
        <v>7072</v>
      </c>
      <c r="L1866" s="110" t="s">
        <v>275</v>
      </c>
      <c r="M1866" s="134" t="str">
        <f t="shared" ref="M1866:M1929" si="70">IF(N1866="","",HYPERLINK(O1866,N1866))</f>
        <v/>
      </c>
      <c r="N1866" s="110"/>
      <c r="O1866" s="110"/>
      <c r="P1866" s="239"/>
    </row>
    <row r="1867" spans="1:16" x14ac:dyDescent="0.2">
      <c r="A1867" s="154"/>
      <c r="B1867" s="154"/>
      <c r="C1867" s="154"/>
      <c r="D1867" s="149"/>
      <c r="E1867" s="149"/>
      <c r="F1867" s="150"/>
      <c r="H1867" s="106"/>
      <c r="I1867" s="110" t="str">
        <f t="shared" si="69"/>
        <v/>
      </c>
      <c r="J1867" s="122" t="s">
        <v>7073</v>
      </c>
      <c r="K1867" s="110" t="s">
        <v>7074</v>
      </c>
      <c r="L1867" s="110" t="s">
        <v>275</v>
      </c>
      <c r="M1867" s="134" t="str">
        <f t="shared" si="70"/>
        <v/>
      </c>
      <c r="N1867" s="110"/>
      <c r="O1867" s="110"/>
      <c r="P1867" s="239"/>
    </row>
    <row r="1868" spans="1:16" x14ac:dyDescent="0.2">
      <c r="A1868" s="154"/>
      <c r="B1868" s="154"/>
      <c r="C1868" s="154"/>
      <c r="D1868" s="149"/>
      <c r="E1868" s="149"/>
      <c r="F1868" s="150"/>
      <c r="H1868" s="106"/>
      <c r="I1868" s="110" t="str">
        <f t="shared" si="69"/>
        <v/>
      </c>
      <c r="J1868" s="122" t="s">
        <v>7075</v>
      </c>
      <c r="K1868" s="110" t="s">
        <v>7076</v>
      </c>
      <c r="L1868" s="110" t="s">
        <v>275</v>
      </c>
      <c r="M1868" s="134" t="str">
        <f t="shared" si="70"/>
        <v/>
      </c>
      <c r="N1868" s="110"/>
      <c r="O1868" s="110"/>
      <c r="P1868" s="239"/>
    </row>
    <row r="1869" spans="1:16" x14ac:dyDescent="0.2">
      <c r="A1869" s="154"/>
      <c r="B1869" s="154"/>
      <c r="C1869" s="154"/>
      <c r="D1869" s="149"/>
      <c r="E1869" s="149"/>
      <c r="F1869" s="150"/>
      <c r="H1869" s="106"/>
      <c r="I1869" s="110" t="str">
        <f t="shared" si="69"/>
        <v/>
      </c>
      <c r="J1869" s="122" t="s">
        <v>7077</v>
      </c>
      <c r="K1869" s="110" t="s">
        <v>7078</v>
      </c>
      <c r="L1869" s="110" t="s">
        <v>275</v>
      </c>
      <c r="M1869" s="134" t="str">
        <f t="shared" si="70"/>
        <v/>
      </c>
      <c r="N1869" s="110"/>
      <c r="O1869" s="110"/>
      <c r="P1869" s="239"/>
    </row>
    <row r="1870" spans="1:16" x14ac:dyDescent="0.2">
      <c r="A1870" s="154"/>
      <c r="B1870" s="154"/>
      <c r="C1870" s="154"/>
      <c r="D1870" s="149"/>
      <c r="E1870" s="149"/>
      <c r="F1870" s="150"/>
      <c r="H1870" s="106"/>
      <c r="I1870" s="110" t="str">
        <f t="shared" si="69"/>
        <v/>
      </c>
      <c r="J1870" s="122" t="s">
        <v>7079</v>
      </c>
      <c r="K1870" s="110" t="s">
        <v>7080</v>
      </c>
      <c r="L1870" s="110" t="s">
        <v>275</v>
      </c>
      <c r="M1870" s="134" t="str">
        <f t="shared" si="70"/>
        <v/>
      </c>
      <c r="N1870" s="110"/>
      <c r="O1870" s="110"/>
      <c r="P1870" s="239"/>
    </row>
    <row r="1871" spans="1:16" x14ac:dyDescent="0.2">
      <c r="A1871" s="154"/>
      <c r="B1871" s="154"/>
      <c r="C1871" s="154"/>
      <c r="D1871" s="149"/>
      <c r="E1871" s="149"/>
      <c r="F1871" s="150"/>
      <c r="H1871" s="106"/>
      <c r="I1871" s="110" t="str">
        <f t="shared" si="69"/>
        <v/>
      </c>
      <c r="J1871" s="122" t="s">
        <v>7081</v>
      </c>
      <c r="K1871" s="110" t="s">
        <v>7082</v>
      </c>
      <c r="L1871" s="110" t="s">
        <v>275</v>
      </c>
      <c r="M1871" s="134" t="str">
        <f t="shared" si="70"/>
        <v/>
      </c>
      <c r="N1871" s="110"/>
      <c r="O1871" s="110"/>
      <c r="P1871" s="239"/>
    </row>
    <row r="1872" spans="1:16" x14ac:dyDescent="0.2">
      <c r="A1872" s="154"/>
      <c r="B1872" s="154"/>
      <c r="C1872" s="154"/>
      <c r="D1872" s="149"/>
      <c r="E1872" s="149"/>
      <c r="F1872" s="150"/>
      <c r="H1872" s="106"/>
      <c r="I1872" s="110" t="str">
        <f t="shared" si="69"/>
        <v/>
      </c>
      <c r="J1872" s="122" t="s">
        <v>7083</v>
      </c>
      <c r="K1872" s="110" t="s">
        <v>7084</v>
      </c>
      <c r="L1872" s="110" t="s">
        <v>275</v>
      </c>
      <c r="M1872" s="134" t="str">
        <f t="shared" si="70"/>
        <v/>
      </c>
      <c r="N1872" s="110"/>
      <c r="O1872" s="110"/>
      <c r="P1872" s="239"/>
    </row>
    <row r="1873" spans="1:16" x14ac:dyDescent="0.2">
      <c r="A1873" s="154"/>
      <c r="B1873" s="154"/>
      <c r="C1873" s="154"/>
      <c r="D1873" s="149"/>
      <c r="E1873" s="149"/>
      <c r="F1873" s="150"/>
      <c r="H1873" s="106"/>
      <c r="I1873" s="110" t="str">
        <f t="shared" si="69"/>
        <v/>
      </c>
      <c r="J1873" s="122" t="s">
        <v>7085</v>
      </c>
      <c r="K1873" s="110" t="s">
        <v>7086</v>
      </c>
      <c r="L1873" s="110" t="s">
        <v>275</v>
      </c>
      <c r="M1873" s="134" t="str">
        <f t="shared" si="70"/>
        <v/>
      </c>
      <c r="N1873" s="110"/>
      <c r="O1873" s="110"/>
      <c r="P1873" s="239"/>
    </row>
    <row r="1874" spans="1:16" x14ac:dyDescent="0.2">
      <c r="A1874" s="154"/>
      <c r="B1874" s="154"/>
      <c r="C1874" s="154"/>
      <c r="D1874" s="149"/>
      <c r="E1874" s="149"/>
      <c r="F1874" s="150"/>
      <c r="H1874" s="106"/>
      <c r="I1874" s="110" t="str">
        <f t="shared" si="69"/>
        <v/>
      </c>
      <c r="J1874" s="122" t="s">
        <v>7087</v>
      </c>
      <c r="K1874" s="110" t="s">
        <v>7088</v>
      </c>
      <c r="L1874" s="110" t="s">
        <v>275</v>
      </c>
      <c r="M1874" s="134" t="str">
        <f t="shared" si="70"/>
        <v/>
      </c>
      <c r="N1874" s="110"/>
      <c r="O1874" s="110"/>
      <c r="P1874" s="239"/>
    </row>
    <row r="1875" spans="1:16" x14ac:dyDescent="0.2">
      <c r="A1875" s="154"/>
      <c r="B1875" s="154"/>
      <c r="C1875" s="154"/>
      <c r="D1875" s="149"/>
      <c r="E1875" s="149"/>
      <c r="F1875" s="150"/>
      <c r="H1875" s="106"/>
      <c r="I1875" s="110" t="str">
        <f t="shared" si="69"/>
        <v/>
      </c>
      <c r="J1875" s="122" t="s">
        <v>7089</v>
      </c>
      <c r="K1875" s="110" t="s">
        <v>7090</v>
      </c>
      <c r="L1875" s="110" t="s">
        <v>275</v>
      </c>
      <c r="M1875" s="134" t="str">
        <f t="shared" si="70"/>
        <v/>
      </c>
      <c r="N1875" s="110"/>
      <c r="O1875" s="110"/>
      <c r="P1875" s="239"/>
    </row>
    <row r="1876" spans="1:16" x14ac:dyDescent="0.2">
      <c r="A1876" s="154"/>
      <c r="B1876" s="154"/>
      <c r="C1876" s="154"/>
      <c r="D1876" s="149"/>
      <c r="E1876" s="149"/>
      <c r="F1876" s="150"/>
      <c r="H1876" s="106"/>
      <c r="I1876" s="110" t="str">
        <f t="shared" si="69"/>
        <v/>
      </c>
      <c r="J1876" s="122" t="s">
        <v>7091</v>
      </c>
      <c r="K1876" s="110" t="s">
        <v>7092</v>
      </c>
      <c r="L1876" s="110" t="s">
        <v>275</v>
      </c>
      <c r="M1876" s="134" t="str">
        <f t="shared" si="70"/>
        <v/>
      </c>
      <c r="N1876" s="110"/>
      <c r="O1876" s="110"/>
      <c r="P1876" s="239"/>
    </row>
    <row r="1877" spans="1:16" x14ac:dyDescent="0.2">
      <c r="A1877" s="154"/>
      <c r="B1877" s="154"/>
      <c r="C1877" s="154"/>
      <c r="D1877" s="149"/>
      <c r="E1877" s="149"/>
      <c r="F1877" s="150"/>
      <c r="H1877" s="106"/>
      <c r="I1877" s="110" t="str">
        <f t="shared" si="69"/>
        <v/>
      </c>
      <c r="J1877" s="122" t="s">
        <v>7093</v>
      </c>
      <c r="K1877" s="110" t="s">
        <v>7094</v>
      </c>
      <c r="L1877" s="110" t="s">
        <v>275</v>
      </c>
      <c r="M1877" s="134" t="str">
        <f t="shared" si="70"/>
        <v/>
      </c>
      <c r="N1877" s="110"/>
      <c r="O1877" s="110"/>
      <c r="P1877" s="239"/>
    </row>
    <row r="1878" spans="1:16" x14ac:dyDescent="0.2">
      <c r="A1878" s="154"/>
      <c r="B1878" s="154"/>
      <c r="C1878" s="154"/>
      <c r="D1878" s="149"/>
      <c r="E1878" s="149"/>
      <c r="F1878" s="150"/>
      <c r="H1878" s="106"/>
      <c r="I1878" s="110" t="str">
        <f t="shared" si="69"/>
        <v/>
      </c>
      <c r="J1878" s="122" t="s">
        <v>7095</v>
      </c>
      <c r="K1878" s="110" t="s">
        <v>7096</v>
      </c>
      <c r="L1878" s="110" t="s">
        <v>275</v>
      </c>
      <c r="M1878" s="134" t="str">
        <f t="shared" si="70"/>
        <v/>
      </c>
      <c r="N1878" s="110"/>
      <c r="O1878" s="110"/>
      <c r="P1878" s="239"/>
    </row>
    <row r="1879" spans="1:16" x14ac:dyDescent="0.2">
      <c r="A1879" s="154"/>
      <c r="B1879" s="154"/>
      <c r="C1879" s="154"/>
      <c r="D1879" s="149"/>
      <c r="E1879" s="149"/>
      <c r="F1879" s="150"/>
      <c r="H1879" s="106"/>
      <c r="I1879" s="110" t="str">
        <f t="shared" si="69"/>
        <v/>
      </c>
      <c r="J1879" s="122" t="s">
        <v>7097</v>
      </c>
      <c r="K1879" s="110" t="s">
        <v>7098</v>
      </c>
      <c r="L1879" s="110" t="s">
        <v>275</v>
      </c>
      <c r="M1879" s="134" t="str">
        <f t="shared" si="70"/>
        <v/>
      </c>
      <c r="N1879" s="110"/>
      <c r="O1879" s="110"/>
      <c r="P1879" s="239"/>
    </row>
    <row r="1880" spans="1:16" x14ac:dyDescent="0.2">
      <c r="A1880" s="154"/>
      <c r="B1880" s="154"/>
      <c r="C1880" s="154"/>
      <c r="D1880" s="149"/>
      <c r="E1880" s="149"/>
      <c r="F1880" s="150"/>
      <c r="H1880" s="106"/>
      <c r="I1880" s="110" t="str">
        <f t="shared" si="69"/>
        <v/>
      </c>
      <c r="J1880" s="122" t="s">
        <v>7099</v>
      </c>
      <c r="K1880" s="110" t="s">
        <v>7100</v>
      </c>
      <c r="L1880" s="110" t="s">
        <v>275</v>
      </c>
      <c r="M1880" s="134" t="str">
        <f t="shared" si="70"/>
        <v/>
      </c>
      <c r="N1880" s="110"/>
      <c r="O1880" s="110"/>
      <c r="P1880" s="239"/>
    </row>
    <row r="1881" spans="1:16" x14ac:dyDescent="0.2">
      <c r="A1881" s="154"/>
      <c r="B1881" s="154"/>
      <c r="C1881" s="154"/>
      <c r="D1881" s="149"/>
      <c r="E1881" s="149"/>
      <c r="F1881" s="150"/>
      <c r="H1881" s="106"/>
      <c r="I1881" s="110" t="str">
        <f t="shared" si="69"/>
        <v/>
      </c>
      <c r="J1881" s="122" t="s">
        <v>7101</v>
      </c>
      <c r="K1881" s="110" t="s">
        <v>7102</v>
      </c>
      <c r="L1881" s="110" t="s">
        <v>275</v>
      </c>
      <c r="M1881" s="134" t="str">
        <f t="shared" si="70"/>
        <v/>
      </c>
      <c r="N1881" s="110"/>
      <c r="O1881" s="110"/>
      <c r="P1881" s="239"/>
    </row>
    <row r="1882" spans="1:16" x14ac:dyDescent="0.2">
      <c r="A1882" s="154"/>
      <c r="B1882" s="154"/>
      <c r="C1882" s="154"/>
      <c r="D1882" s="149"/>
      <c r="E1882" s="149"/>
      <c r="F1882" s="150"/>
      <c r="H1882" s="106"/>
      <c r="I1882" s="110" t="str">
        <f t="shared" si="69"/>
        <v/>
      </c>
      <c r="J1882" s="122" t="s">
        <v>7103</v>
      </c>
      <c r="K1882" s="110" t="s">
        <v>7104</v>
      </c>
      <c r="L1882" s="110" t="s">
        <v>7105</v>
      </c>
      <c r="M1882" s="134" t="str">
        <f t="shared" si="70"/>
        <v/>
      </c>
      <c r="N1882" s="110"/>
      <c r="O1882" s="110"/>
      <c r="P1882" s="239" t="s">
        <v>7106</v>
      </c>
    </row>
    <row r="1883" spans="1:16" x14ac:dyDescent="0.2">
      <c r="A1883" s="154"/>
      <c r="B1883" s="154"/>
      <c r="C1883" s="154"/>
      <c r="D1883" s="149"/>
      <c r="E1883" s="149"/>
      <c r="F1883" s="150"/>
      <c r="H1883" s="106"/>
      <c r="I1883" s="110" t="str">
        <f t="shared" si="69"/>
        <v/>
      </c>
      <c r="J1883" s="122" t="s">
        <v>7107</v>
      </c>
      <c r="K1883" s="110" t="s">
        <v>7108</v>
      </c>
      <c r="L1883" s="110" t="s">
        <v>275</v>
      </c>
      <c r="M1883" s="134" t="str">
        <f t="shared" si="70"/>
        <v/>
      </c>
      <c r="N1883" s="110"/>
      <c r="O1883" s="110"/>
      <c r="P1883" s="239"/>
    </row>
    <row r="1884" spans="1:16" x14ac:dyDescent="0.2">
      <c r="A1884" s="154"/>
      <c r="B1884" s="154"/>
      <c r="C1884" s="154"/>
      <c r="D1884" s="149"/>
      <c r="E1884" s="149"/>
      <c r="F1884" s="150"/>
      <c r="H1884" s="106"/>
      <c r="I1884" s="110" t="str">
        <f t="shared" si="69"/>
        <v/>
      </c>
      <c r="J1884" s="122" t="s">
        <v>7109</v>
      </c>
      <c r="K1884" s="110" t="s">
        <v>7110</v>
      </c>
      <c r="L1884" s="110" t="s">
        <v>275</v>
      </c>
      <c r="M1884" s="134" t="str">
        <f t="shared" si="70"/>
        <v/>
      </c>
      <c r="N1884" s="110"/>
      <c r="O1884" s="110"/>
      <c r="P1884" s="239"/>
    </row>
    <row r="1885" spans="1:16" x14ac:dyDescent="0.2">
      <c r="A1885" s="154"/>
      <c r="B1885" s="154"/>
      <c r="C1885" s="154"/>
      <c r="D1885" s="149"/>
      <c r="E1885" s="149"/>
      <c r="F1885" s="150"/>
      <c r="H1885" s="106"/>
      <c r="I1885" s="110" t="str">
        <f t="shared" si="69"/>
        <v/>
      </c>
      <c r="J1885" s="122" t="s">
        <v>7111</v>
      </c>
      <c r="K1885" s="110" t="s">
        <v>7112</v>
      </c>
      <c r="L1885" s="110" t="s">
        <v>275</v>
      </c>
      <c r="M1885" s="134" t="str">
        <f t="shared" si="70"/>
        <v/>
      </c>
      <c r="N1885" s="110"/>
      <c r="O1885" s="110"/>
      <c r="P1885" s="239"/>
    </row>
    <row r="1886" spans="1:16" x14ac:dyDescent="0.2">
      <c r="A1886" s="154"/>
      <c r="B1886" s="154"/>
      <c r="C1886" s="154"/>
      <c r="D1886" s="149"/>
      <c r="E1886" s="149"/>
      <c r="F1886" s="150"/>
      <c r="H1886" s="106"/>
      <c r="I1886" s="110" t="str">
        <f t="shared" si="69"/>
        <v/>
      </c>
      <c r="J1886" s="122" t="s">
        <v>7113</v>
      </c>
      <c r="K1886" s="110" t="s">
        <v>7114</v>
      </c>
      <c r="L1886" s="110" t="s">
        <v>275</v>
      </c>
      <c r="M1886" s="134" t="str">
        <f t="shared" si="70"/>
        <v/>
      </c>
      <c r="N1886" s="110"/>
      <c r="O1886" s="110"/>
      <c r="P1886" s="239"/>
    </row>
    <row r="1887" spans="1:16" x14ac:dyDescent="0.2">
      <c r="A1887" s="154"/>
      <c r="B1887" s="154"/>
      <c r="C1887" s="154"/>
      <c r="D1887" s="149"/>
      <c r="E1887" s="149"/>
      <c r="F1887" s="150"/>
      <c r="H1887" s="106"/>
      <c r="I1887" s="110" t="str">
        <f t="shared" si="69"/>
        <v/>
      </c>
      <c r="J1887" s="122" t="s">
        <v>7115</v>
      </c>
      <c r="K1887" s="110" t="s">
        <v>7116</v>
      </c>
      <c r="L1887" s="110" t="s">
        <v>275</v>
      </c>
      <c r="M1887" s="134" t="str">
        <f t="shared" si="70"/>
        <v/>
      </c>
      <c r="N1887" s="110"/>
      <c r="O1887" s="110"/>
      <c r="P1887" s="239" t="s">
        <v>7117</v>
      </c>
    </row>
    <row r="1888" spans="1:16" x14ac:dyDescent="0.2">
      <c r="A1888" s="154"/>
      <c r="B1888" s="154"/>
      <c r="C1888" s="154"/>
      <c r="D1888" s="149"/>
      <c r="E1888" s="149"/>
      <c r="F1888" s="150"/>
      <c r="H1888" s="106"/>
      <c r="I1888" s="110" t="str">
        <f t="shared" si="69"/>
        <v/>
      </c>
      <c r="J1888" s="122" t="s">
        <v>7118</v>
      </c>
      <c r="K1888" s="110" t="s">
        <v>7119</v>
      </c>
      <c r="L1888" s="110" t="s">
        <v>275</v>
      </c>
      <c r="M1888" s="134" t="str">
        <f t="shared" si="70"/>
        <v/>
      </c>
      <c r="N1888" s="110"/>
      <c r="O1888" s="110"/>
      <c r="P1888" s="239"/>
    </row>
    <row r="1889" spans="1:16" x14ac:dyDescent="0.2">
      <c r="A1889" s="154"/>
      <c r="B1889" s="154"/>
      <c r="C1889" s="154"/>
      <c r="D1889" s="149"/>
      <c r="E1889" s="149"/>
      <c r="F1889" s="150"/>
      <c r="H1889" s="106"/>
      <c r="I1889" s="110" t="str">
        <f t="shared" si="69"/>
        <v/>
      </c>
      <c r="J1889" s="122" t="s">
        <v>7120</v>
      </c>
      <c r="K1889" s="110" t="s">
        <v>7121</v>
      </c>
      <c r="L1889" s="110" t="s">
        <v>275</v>
      </c>
      <c r="M1889" s="134" t="str">
        <f t="shared" si="70"/>
        <v/>
      </c>
      <c r="N1889" s="110"/>
      <c r="O1889" s="110"/>
      <c r="P1889" s="239"/>
    </row>
    <row r="1890" spans="1:16" x14ac:dyDescent="0.2">
      <c r="A1890" s="154"/>
      <c r="B1890" s="154"/>
      <c r="C1890" s="154"/>
      <c r="D1890" s="149"/>
      <c r="E1890" s="149"/>
      <c r="F1890" s="150"/>
      <c r="H1890" s="106"/>
      <c r="I1890" s="110" t="str">
        <f t="shared" si="69"/>
        <v/>
      </c>
      <c r="J1890" s="122" t="s">
        <v>7122</v>
      </c>
      <c r="K1890" s="110" t="s">
        <v>7123</v>
      </c>
      <c r="L1890" s="110" t="s">
        <v>275</v>
      </c>
      <c r="M1890" s="134" t="str">
        <f t="shared" si="70"/>
        <v/>
      </c>
      <c r="N1890" s="110"/>
      <c r="O1890" s="110"/>
      <c r="P1890" s="239"/>
    </row>
    <row r="1891" spans="1:16" x14ac:dyDescent="0.2">
      <c r="A1891" s="154"/>
      <c r="B1891" s="154"/>
      <c r="C1891" s="154"/>
      <c r="D1891" s="149"/>
      <c r="E1891" s="149"/>
      <c r="F1891" s="150"/>
      <c r="H1891" s="106"/>
      <c r="I1891" s="110" t="str">
        <f t="shared" si="69"/>
        <v/>
      </c>
      <c r="J1891" s="122" t="s">
        <v>7124</v>
      </c>
      <c r="K1891" s="110" t="s">
        <v>7125</v>
      </c>
      <c r="L1891" s="110" t="s">
        <v>7126</v>
      </c>
      <c r="M1891" s="134" t="str">
        <f t="shared" si="70"/>
        <v/>
      </c>
      <c r="N1891" s="110"/>
      <c r="O1891" s="110"/>
      <c r="P1891" s="239" t="s">
        <v>7127</v>
      </c>
    </row>
    <row r="1892" spans="1:16" x14ac:dyDescent="0.2">
      <c r="A1892" s="154"/>
      <c r="B1892" s="154"/>
      <c r="C1892" s="154"/>
      <c r="D1892" s="149"/>
      <c r="E1892" s="149"/>
      <c r="F1892" s="150"/>
      <c r="H1892" s="106"/>
      <c r="I1892" s="110" t="str">
        <f t="shared" si="69"/>
        <v/>
      </c>
      <c r="J1892" s="122" t="s">
        <v>7128</v>
      </c>
      <c r="K1892" s="110" t="s">
        <v>7129</v>
      </c>
      <c r="L1892" s="110" t="s">
        <v>275</v>
      </c>
      <c r="M1892" s="134" t="str">
        <f t="shared" si="70"/>
        <v/>
      </c>
      <c r="N1892" s="110"/>
      <c r="O1892" s="110"/>
      <c r="P1892" s="239"/>
    </row>
    <row r="1893" spans="1:16" x14ac:dyDescent="0.2">
      <c r="A1893" s="154"/>
      <c r="B1893" s="154"/>
      <c r="C1893" s="154"/>
      <c r="D1893" s="149"/>
      <c r="E1893" s="149"/>
      <c r="F1893" s="150"/>
      <c r="H1893" s="106"/>
      <c r="I1893" s="110" t="str">
        <f t="shared" si="69"/>
        <v/>
      </c>
      <c r="J1893" s="122" t="s">
        <v>7130</v>
      </c>
      <c r="K1893" s="110" t="s">
        <v>7131</v>
      </c>
      <c r="L1893" s="110" t="s">
        <v>275</v>
      </c>
      <c r="M1893" s="134" t="str">
        <f t="shared" si="70"/>
        <v/>
      </c>
      <c r="N1893" s="110"/>
      <c r="O1893" s="110"/>
      <c r="P1893" s="239"/>
    </row>
    <row r="1894" spans="1:16" x14ac:dyDescent="0.2">
      <c r="A1894" s="154"/>
      <c r="B1894" s="154"/>
      <c r="C1894" s="154"/>
      <c r="D1894" s="149"/>
      <c r="E1894" s="149"/>
      <c r="F1894" s="150"/>
      <c r="H1894" s="106"/>
      <c r="I1894" s="110" t="str">
        <f t="shared" si="69"/>
        <v/>
      </c>
      <c r="J1894" s="122" t="s">
        <v>7132</v>
      </c>
      <c r="K1894" s="110" t="s">
        <v>7133</v>
      </c>
      <c r="L1894" s="110" t="s">
        <v>275</v>
      </c>
      <c r="M1894" s="134" t="str">
        <f t="shared" si="70"/>
        <v/>
      </c>
      <c r="N1894" s="110"/>
      <c r="O1894" s="110"/>
      <c r="P1894" s="239"/>
    </row>
    <row r="1895" spans="1:16" x14ac:dyDescent="0.2">
      <c r="A1895" s="154"/>
      <c r="B1895" s="154"/>
      <c r="C1895" s="154"/>
      <c r="D1895" s="149"/>
      <c r="E1895" s="149"/>
      <c r="F1895" s="150"/>
      <c r="H1895" s="106"/>
      <c r="I1895" s="110" t="str">
        <f t="shared" si="69"/>
        <v/>
      </c>
      <c r="J1895" s="122" t="s">
        <v>7134</v>
      </c>
      <c r="K1895" s="110" t="s">
        <v>7135</v>
      </c>
      <c r="L1895" s="110" t="s">
        <v>275</v>
      </c>
      <c r="M1895" s="134" t="str">
        <f t="shared" si="70"/>
        <v/>
      </c>
      <c r="N1895" s="110"/>
      <c r="O1895" s="110"/>
      <c r="P1895" s="239"/>
    </row>
    <row r="1896" spans="1:16" x14ac:dyDescent="0.2">
      <c r="A1896" s="154"/>
      <c r="B1896" s="154"/>
      <c r="C1896" s="154"/>
      <c r="D1896" s="149"/>
      <c r="E1896" s="149"/>
      <c r="F1896" s="150"/>
      <c r="H1896" s="106"/>
      <c r="I1896" s="110" t="str">
        <f t="shared" si="69"/>
        <v/>
      </c>
      <c r="J1896" s="122" t="s">
        <v>7136</v>
      </c>
      <c r="K1896" s="110" t="s">
        <v>7137</v>
      </c>
      <c r="L1896" s="110" t="s">
        <v>275</v>
      </c>
      <c r="M1896" s="134" t="str">
        <f t="shared" si="70"/>
        <v/>
      </c>
      <c r="N1896" s="110"/>
      <c r="O1896" s="110"/>
      <c r="P1896" s="239"/>
    </row>
    <row r="1897" spans="1:16" x14ac:dyDescent="0.2">
      <c r="A1897" s="154"/>
      <c r="B1897" s="154"/>
      <c r="C1897" s="154"/>
      <c r="D1897" s="149"/>
      <c r="E1897" s="149"/>
      <c r="F1897" s="150"/>
      <c r="H1897" s="106"/>
      <c r="I1897" s="110" t="str">
        <f t="shared" si="69"/>
        <v/>
      </c>
      <c r="J1897" s="122" t="s">
        <v>7138</v>
      </c>
      <c r="K1897" s="110" t="s">
        <v>7139</v>
      </c>
      <c r="L1897" s="110" t="s">
        <v>275</v>
      </c>
      <c r="M1897" s="134" t="str">
        <f t="shared" si="70"/>
        <v/>
      </c>
      <c r="N1897" s="110"/>
      <c r="O1897" s="110"/>
      <c r="P1897" s="239"/>
    </row>
    <row r="1898" spans="1:16" x14ac:dyDescent="0.2">
      <c r="A1898" s="154"/>
      <c r="B1898" s="154"/>
      <c r="C1898" s="154"/>
      <c r="D1898" s="149"/>
      <c r="E1898" s="149"/>
      <c r="F1898" s="150"/>
      <c r="H1898" s="106"/>
      <c r="I1898" s="110" t="str">
        <f t="shared" si="69"/>
        <v/>
      </c>
      <c r="J1898" s="122" t="s">
        <v>7140</v>
      </c>
      <c r="K1898" s="110" t="s">
        <v>7141</v>
      </c>
      <c r="L1898" s="110" t="s">
        <v>275</v>
      </c>
      <c r="M1898" s="134" t="str">
        <f t="shared" si="70"/>
        <v/>
      </c>
      <c r="N1898" s="110"/>
      <c r="O1898" s="110"/>
      <c r="P1898" s="239"/>
    </row>
    <row r="1899" spans="1:16" x14ac:dyDescent="0.2">
      <c r="A1899" s="154"/>
      <c r="B1899" s="154"/>
      <c r="C1899" s="154"/>
      <c r="D1899" s="149"/>
      <c r="E1899" s="149"/>
      <c r="F1899" s="150"/>
      <c r="H1899" s="106"/>
      <c r="I1899" s="110" t="str">
        <f t="shared" si="69"/>
        <v/>
      </c>
      <c r="J1899" s="122" t="s">
        <v>7142</v>
      </c>
      <c r="K1899" s="110" t="s">
        <v>7143</v>
      </c>
      <c r="L1899" s="110" t="s">
        <v>275</v>
      </c>
      <c r="M1899" s="134" t="str">
        <f t="shared" si="70"/>
        <v/>
      </c>
      <c r="N1899" s="110"/>
      <c r="O1899" s="110"/>
      <c r="P1899" s="239"/>
    </row>
    <row r="1900" spans="1:16" x14ac:dyDescent="0.2">
      <c r="A1900" s="154"/>
      <c r="B1900" s="154"/>
      <c r="C1900" s="154"/>
      <c r="D1900" s="149"/>
      <c r="E1900" s="149"/>
      <c r="F1900" s="150"/>
      <c r="H1900" s="106"/>
      <c r="I1900" s="110" t="str">
        <f t="shared" si="69"/>
        <v>SMG</v>
      </c>
      <c r="J1900" s="122" t="s">
        <v>7144</v>
      </c>
      <c r="K1900" s="110" t="s">
        <v>7145</v>
      </c>
      <c r="L1900" s="110" t="s">
        <v>7146</v>
      </c>
      <c r="M1900" s="134" t="str">
        <f t="shared" si="70"/>
        <v/>
      </c>
      <c r="N1900" s="110"/>
      <c r="O1900" s="110"/>
      <c r="P1900" s="239"/>
    </row>
    <row r="1901" spans="1:16" x14ac:dyDescent="0.2">
      <c r="A1901" s="154"/>
      <c r="B1901" s="154"/>
      <c r="C1901" s="154"/>
      <c r="D1901" s="149"/>
      <c r="E1901" s="149"/>
      <c r="F1901" s="150"/>
      <c r="H1901" s="106"/>
      <c r="I1901" s="110" t="str">
        <f t="shared" si="69"/>
        <v/>
      </c>
      <c r="J1901" s="122" t="s">
        <v>7147</v>
      </c>
      <c r="K1901" s="110" t="s">
        <v>7148</v>
      </c>
      <c r="L1901" s="110" t="s">
        <v>275</v>
      </c>
      <c r="M1901" s="134" t="str">
        <f t="shared" si="70"/>
        <v/>
      </c>
      <c r="N1901" s="110"/>
      <c r="O1901" s="110"/>
      <c r="P1901" s="239"/>
    </row>
    <row r="1902" spans="1:16" x14ac:dyDescent="0.2">
      <c r="A1902" s="154"/>
      <c r="B1902" s="154"/>
      <c r="C1902" s="154"/>
      <c r="D1902" s="149"/>
      <c r="E1902" s="149"/>
      <c r="F1902" s="150"/>
      <c r="H1902" s="106"/>
      <c r="I1902" s="110" t="str">
        <f t="shared" si="69"/>
        <v/>
      </c>
      <c r="J1902" s="122" t="s">
        <v>7149</v>
      </c>
      <c r="K1902" s="110" t="s">
        <v>7150</v>
      </c>
      <c r="L1902" s="110" t="s">
        <v>275</v>
      </c>
      <c r="M1902" s="134" t="str">
        <f t="shared" si="70"/>
        <v/>
      </c>
      <c r="N1902" s="110"/>
      <c r="O1902" s="110"/>
      <c r="P1902" s="239"/>
    </row>
    <row r="1903" spans="1:16" x14ac:dyDescent="0.2">
      <c r="A1903" s="154"/>
      <c r="B1903" s="154"/>
      <c r="C1903" s="154"/>
      <c r="D1903" s="149"/>
      <c r="E1903" s="149"/>
      <c r="F1903" s="150"/>
      <c r="H1903" s="106"/>
      <c r="I1903" s="110" t="str">
        <f t="shared" si="69"/>
        <v/>
      </c>
      <c r="J1903" s="122" t="s">
        <v>7151</v>
      </c>
      <c r="K1903" s="110" t="s">
        <v>7152</v>
      </c>
      <c r="L1903" s="110" t="s">
        <v>275</v>
      </c>
      <c r="M1903" s="134" t="str">
        <f t="shared" si="70"/>
        <v/>
      </c>
      <c r="N1903" s="110"/>
      <c r="O1903" s="110"/>
      <c r="P1903" s="239"/>
    </row>
    <row r="1904" spans="1:16" x14ac:dyDescent="0.2">
      <c r="A1904" s="154"/>
      <c r="B1904" s="154"/>
      <c r="C1904" s="154"/>
      <c r="D1904" s="149"/>
      <c r="E1904" s="149"/>
      <c r="F1904" s="150"/>
      <c r="H1904" s="106"/>
      <c r="I1904" s="110" t="str">
        <f t="shared" si="69"/>
        <v/>
      </c>
      <c r="J1904" s="122" t="s">
        <v>7153</v>
      </c>
      <c r="K1904" s="110" t="s">
        <v>7154</v>
      </c>
      <c r="L1904" s="110" t="s">
        <v>275</v>
      </c>
      <c r="M1904" s="134" t="str">
        <f t="shared" si="70"/>
        <v/>
      </c>
      <c r="N1904" s="110"/>
      <c r="O1904" s="110"/>
      <c r="P1904" s="239"/>
    </row>
    <row r="1905" spans="1:16" x14ac:dyDescent="0.2">
      <c r="A1905" s="154"/>
      <c r="B1905" s="154"/>
      <c r="C1905" s="154"/>
      <c r="D1905" s="149"/>
      <c r="E1905" s="149"/>
      <c r="F1905" s="150"/>
      <c r="H1905" s="106"/>
      <c r="I1905" s="110" t="str">
        <f t="shared" si="69"/>
        <v/>
      </c>
      <c r="J1905" s="122" t="s">
        <v>7155</v>
      </c>
      <c r="K1905" s="110" t="s">
        <v>7156</v>
      </c>
      <c r="L1905" s="110" t="s">
        <v>275</v>
      </c>
      <c r="M1905" s="134" t="str">
        <f t="shared" si="70"/>
        <v/>
      </c>
      <c r="N1905" s="110"/>
      <c r="O1905" s="110"/>
      <c r="P1905" s="239"/>
    </row>
    <row r="1906" spans="1:16" x14ac:dyDescent="0.2">
      <c r="A1906" s="154"/>
      <c r="B1906" s="154"/>
      <c r="C1906" s="154"/>
      <c r="D1906" s="149"/>
      <c r="E1906" s="149"/>
      <c r="F1906" s="150"/>
      <c r="H1906" s="106"/>
      <c r="I1906" s="110" t="str">
        <f t="shared" si="69"/>
        <v/>
      </c>
      <c r="J1906" s="122" t="s">
        <v>7157</v>
      </c>
      <c r="K1906" s="110" t="s">
        <v>7158</v>
      </c>
      <c r="L1906" s="110" t="s">
        <v>275</v>
      </c>
      <c r="M1906" s="134" t="str">
        <f t="shared" si="70"/>
        <v/>
      </c>
      <c r="N1906" s="110"/>
      <c r="O1906" s="110"/>
      <c r="P1906" s="239"/>
    </row>
    <row r="1907" spans="1:16" x14ac:dyDescent="0.2">
      <c r="A1907" s="154"/>
      <c r="B1907" s="154"/>
      <c r="C1907" s="154"/>
      <c r="D1907" s="149"/>
      <c r="E1907" s="149"/>
      <c r="F1907" s="150"/>
      <c r="H1907" s="106"/>
      <c r="I1907" s="110" t="str">
        <f t="shared" si="69"/>
        <v/>
      </c>
      <c r="J1907" s="122" t="s">
        <v>7159</v>
      </c>
      <c r="K1907" s="110" t="s">
        <v>7160</v>
      </c>
      <c r="L1907" s="110" t="s">
        <v>275</v>
      </c>
      <c r="M1907" s="134" t="str">
        <f t="shared" si="70"/>
        <v/>
      </c>
      <c r="N1907" s="110"/>
      <c r="O1907" s="110"/>
      <c r="P1907" s="239"/>
    </row>
    <row r="1908" spans="1:16" x14ac:dyDescent="0.2">
      <c r="A1908" s="154"/>
      <c r="B1908" s="154"/>
      <c r="C1908" s="154"/>
      <c r="D1908" s="149"/>
      <c r="E1908" s="149"/>
      <c r="F1908" s="150"/>
      <c r="H1908" s="106"/>
      <c r="I1908" s="110" t="str">
        <f t="shared" si="69"/>
        <v/>
      </c>
      <c r="J1908" s="122" t="s">
        <v>7161</v>
      </c>
      <c r="K1908" s="110" t="s">
        <v>7162</v>
      </c>
      <c r="L1908" s="110" t="s">
        <v>275</v>
      </c>
      <c r="M1908" s="134" t="str">
        <f t="shared" si="70"/>
        <v/>
      </c>
      <c r="N1908" s="110"/>
      <c r="O1908" s="110"/>
      <c r="P1908" s="239"/>
    </row>
    <row r="1909" spans="1:16" x14ac:dyDescent="0.2">
      <c r="A1909" s="154"/>
      <c r="B1909" s="154"/>
      <c r="C1909" s="154"/>
      <c r="D1909" s="149"/>
      <c r="E1909" s="149"/>
      <c r="F1909" s="150"/>
      <c r="H1909" s="106"/>
      <c r="I1909" s="110" t="str">
        <f t="shared" si="69"/>
        <v/>
      </c>
      <c r="J1909" s="122" t="s">
        <v>7163</v>
      </c>
      <c r="K1909" s="110" t="s">
        <v>7164</v>
      </c>
      <c r="L1909" s="110" t="s">
        <v>275</v>
      </c>
      <c r="M1909" s="134" t="str">
        <f t="shared" si="70"/>
        <v/>
      </c>
      <c r="N1909" s="110"/>
      <c r="O1909" s="110"/>
      <c r="P1909" s="239"/>
    </row>
    <row r="1910" spans="1:16" x14ac:dyDescent="0.2">
      <c r="A1910" s="154"/>
      <c r="B1910" s="154"/>
      <c r="C1910" s="154"/>
      <c r="D1910" s="149"/>
      <c r="E1910" s="149"/>
      <c r="F1910" s="150"/>
      <c r="H1910" s="106"/>
      <c r="I1910" s="110" t="str">
        <f t="shared" si="69"/>
        <v/>
      </c>
      <c r="J1910" s="122" t="s">
        <v>7165</v>
      </c>
      <c r="K1910" s="110" t="s">
        <v>7166</v>
      </c>
      <c r="L1910" s="110" t="s">
        <v>275</v>
      </c>
      <c r="M1910" s="134" t="str">
        <f t="shared" si="70"/>
        <v/>
      </c>
      <c r="N1910" s="110"/>
      <c r="O1910" s="110"/>
      <c r="P1910" s="239"/>
    </row>
    <row r="1911" spans="1:16" x14ac:dyDescent="0.2">
      <c r="A1911" s="154"/>
      <c r="B1911" s="154"/>
      <c r="C1911" s="154"/>
      <c r="D1911" s="149"/>
      <c r="E1911" s="149"/>
      <c r="F1911" s="150"/>
      <c r="H1911" s="106"/>
      <c r="I1911" s="110" t="str">
        <f t="shared" si="69"/>
        <v/>
      </c>
      <c r="J1911" s="122" t="s">
        <v>7167</v>
      </c>
      <c r="K1911" s="110" t="s">
        <v>7168</v>
      </c>
      <c r="L1911" s="110" t="s">
        <v>275</v>
      </c>
      <c r="M1911" s="134" t="str">
        <f t="shared" si="70"/>
        <v/>
      </c>
      <c r="N1911" s="110"/>
      <c r="O1911" s="110"/>
      <c r="P1911" s="239"/>
    </row>
    <row r="1912" spans="1:16" x14ac:dyDescent="0.2">
      <c r="A1912" s="154"/>
      <c r="B1912" s="154"/>
      <c r="C1912" s="154"/>
      <c r="D1912" s="149"/>
      <c r="E1912" s="149"/>
      <c r="F1912" s="150"/>
      <c r="H1912" s="106"/>
      <c r="I1912" s="110" t="str">
        <f t="shared" si="69"/>
        <v/>
      </c>
      <c r="J1912" s="122" t="s">
        <v>7169</v>
      </c>
      <c r="K1912" s="110" t="s">
        <v>7170</v>
      </c>
      <c r="L1912" s="110" t="s">
        <v>275</v>
      </c>
      <c r="M1912" s="134" t="str">
        <f t="shared" si="70"/>
        <v/>
      </c>
      <c r="N1912" s="110"/>
      <c r="O1912" s="110"/>
      <c r="P1912" s="239"/>
    </row>
    <row r="1913" spans="1:16" x14ac:dyDescent="0.2">
      <c r="A1913" s="154"/>
      <c r="B1913" s="154"/>
      <c r="C1913" s="154"/>
      <c r="D1913" s="149"/>
      <c r="E1913" s="149"/>
      <c r="F1913" s="150"/>
      <c r="H1913" s="106"/>
      <c r="I1913" s="110" t="str">
        <f t="shared" si="69"/>
        <v/>
      </c>
      <c r="J1913" s="122" t="s">
        <v>7171</v>
      </c>
      <c r="K1913" s="110" t="s">
        <v>7172</v>
      </c>
      <c r="L1913" s="110" t="s">
        <v>275</v>
      </c>
      <c r="M1913" s="134" t="str">
        <f t="shared" si="70"/>
        <v/>
      </c>
      <c r="N1913" s="110"/>
      <c r="O1913" s="110"/>
      <c r="P1913" s="239"/>
    </row>
    <row r="1914" spans="1:16" x14ac:dyDescent="0.2">
      <c r="A1914" s="154"/>
      <c r="B1914" s="154"/>
      <c r="C1914" s="154"/>
      <c r="D1914" s="149"/>
      <c r="E1914" s="149"/>
      <c r="F1914" s="150"/>
      <c r="H1914" s="106"/>
      <c r="I1914" s="110" t="str">
        <f t="shared" si="69"/>
        <v/>
      </c>
      <c r="J1914" s="122" t="s">
        <v>7173</v>
      </c>
      <c r="K1914" s="110" t="s">
        <v>7174</v>
      </c>
      <c r="L1914" s="110" t="s">
        <v>275</v>
      </c>
      <c r="M1914" s="134" t="str">
        <f t="shared" si="70"/>
        <v/>
      </c>
      <c r="N1914" s="110"/>
      <c r="O1914" s="110"/>
      <c r="P1914" s="239"/>
    </row>
    <row r="1915" spans="1:16" x14ac:dyDescent="0.2">
      <c r="A1915" s="154"/>
      <c r="B1915" s="154"/>
      <c r="C1915" s="154"/>
      <c r="D1915" s="149"/>
      <c r="E1915" s="149"/>
      <c r="F1915" s="150"/>
      <c r="H1915" s="106"/>
      <c r="I1915" s="110" t="str">
        <f t="shared" si="69"/>
        <v/>
      </c>
      <c r="J1915" s="122" t="s">
        <v>7175</v>
      </c>
      <c r="K1915" s="110" t="s">
        <v>7176</v>
      </c>
      <c r="L1915" s="110" t="s">
        <v>275</v>
      </c>
      <c r="M1915" s="134" t="str">
        <f t="shared" si="70"/>
        <v/>
      </c>
      <c r="N1915" s="110"/>
      <c r="O1915" s="110"/>
      <c r="P1915" s="239"/>
    </row>
    <row r="1916" spans="1:16" x14ac:dyDescent="0.2">
      <c r="A1916" s="154"/>
      <c r="B1916" s="154"/>
      <c r="C1916" s="154"/>
      <c r="D1916" s="149"/>
      <c r="E1916" s="149"/>
      <c r="F1916" s="150"/>
      <c r="H1916" s="106"/>
      <c r="I1916" s="110" t="str">
        <f t="shared" si="69"/>
        <v/>
      </c>
      <c r="J1916" s="122" t="s">
        <v>7177</v>
      </c>
      <c r="K1916" s="110" t="s">
        <v>7178</v>
      </c>
      <c r="L1916" s="110" t="s">
        <v>275</v>
      </c>
      <c r="M1916" s="134" t="str">
        <f t="shared" si="70"/>
        <v/>
      </c>
      <c r="N1916" s="110"/>
      <c r="O1916" s="110"/>
      <c r="P1916" s="239"/>
    </row>
    <row r="1917" spans="1:16" x14ac:dyDescent="0.2">
      <c r="A1917" s="154"/>
      <c r="B1917" s="154"/>
      <c r="C1917" s="154"/>
      <c r="D1917" s="149"/>
      <c r="E1917" s="149"/>
      <c r="F1917" s="150"/>
      <c r="H1917" s="106"/>
      <c r="I1917" s="110" t="str">
        <f t="shared" si="69"/>
        <v/>
      </c>
      <c r="J1917" s="122" t="s">
        <v>7179</v>
      </c>
      <c r="K1917" s="110" t="s">
        <v>7180</v>
      </c>
      <c r="L1917" s="110" t="s">
        <v>275</v>
      </c>
      <c r="M1917" s="134" t="str">
        <f t="shared" si="70"/>
        <v/>
      </c>
      <c r="N1917" s="110"/>
      <c r="O1917" s="110"/>
      <c r="P1917" s="239"/>
    </row>
    <row r="1918" spans="1:16" x14ac:dyDescent="0.2">
      <c r="A1918" s="154"/>
      <c r="B1918" s="154"/>
      <c r="C1918" s="154"/>
      <c r="D1918" s="149"/>
      <c r="E1918" s="149"/>
      <c r="F1918" s="150"/>
      <c r="H1918" s="106"/>
      <c r="I1918" s="110" t="str">
        <f t="shared" si="69"/>
        <v/>
      </c>
      <c r="J1918" s="122" t="s">
        <v>7181</v>
      </c>
      <c r="K1918" s="110" t="s">
        <v>7182</v>
      </c>
      <c r="L1918" s="110" t="s">
        <v>275</v>
      </c>
      <c r="M1918" s="134" t="str">
        <f t="shared" si="70"/>
        <v/>
      </c>
      <c r="N1918" s="110"/>
      <c r="O1918" s="110"/>
      <c r="P1918" s="239"/>
    </row>
    <row r="1919" spans="1:16" x14ac:dyDescent="0.2">
      <c r="A1919" s="154"/>
      <c r="B1919" s="154"/>
      <c r="C1919" s="154"/>
      <c r="D1919" s="149"/>
      <c r="E1919" s="149"/>
      <c r="F1919" s="150"/>
      <c r="H1919" s="106"/>
      <c r="I1919" s="110" t="str">
        <f t="shared" si="69"/>
        <v/>
      </c>
      <c r="J1919" s="122" t="s">
        <v>7183</v>
      </c>
      <c r="K1919" s="110" t="s">
        <v>7184</v>
      </c>
      <c r="L1919" s="110" t="s">
        <v>275</v>
      </c>
      <c r="M1919" s="134" t="str">
        <f t="shared" si="70"/>
        <v/>
      </c>
      <c r="N1919" s="110"/>
      <c r="O1919" s="110"/>
      <c r="P1919" s="239"/>
    </row>
    <row r="1920" spans="1:16" x14ac:dyDescent="0.2">
      <c r="A1920" s="154"/>
      <c r="B1920" s="154"/>
      <c r="C1920" s="154"/>
      <c r="D1920" s="149"/>
      <c r="E1920" s="149"/>
      <c r="F1920" s="150"/>
      <c r="H1920" s="106"/>
      <c r="I1920" s="110" t="str">
        <f t="shared" si="69"/>
        <v/>
      </c>
      <c r="J1920" s="122" t="s">
        <v>7185</v>
      </c>
      <c r="K1920" s="110" t="s">
        <v>7186</v>
      </c>
      <c r="L1920" s="110" t="s">
        <v>275</v>
      </c>
      <c r="M1920" s="134" t="str">
        <f t="shared" si="70"/>
        <v/>
      </c>
      <c r="N1920" s="110"/>
      <c r="O1920" s="110"/>
      <c r="P1920" s="239"/>
    </row>
    <row r="1921" spans="1:16" x14ac:dyDescent="0.2">
      <c r="A1921" s="154"/>
      <c r="B1921" s="154"/>
      <c r="C1921" s="154"/>
      <c r="D1921" s="149"/>
      <c r="E1921" s="149"/>
      <c r="F1921" s="150"/>
      <c r="H1921" s="106"/>
      <c r="I1921" s="110" t="str">
        <f t="shared" si="69"/>
        <v/>
      </c>
      <c r="J1921" s="122" t="s">
        <v>7187</v>
      </c>
      <c r="K1921" s="110" t="s">
        <v>7188</v>
      </c>
      <c r="L1921" s="110" t="s">
        <v>275</v>
      </c>
      <c r="M1921" s="134" t="str">
        <f t="shared" si="70"/>
        <v/>
      </c>
      <c r="N1921" s="110"/>
      <c r="O1921" s="110"/>
      <c r="P1921" s="239"/>
    </row>
    <row r="1922" spans="1:16" x14ac:dyDescent="0.2">
      <c r="A1922" s="154"/>
      <c r="B1922" s="154"/>
      <c r="C1922" s="154"/>
      <c r="D1922" s="149"/>
      <c r="E1922" s="149"/>
      <c r="F1922" s="150"/>
      <c r="H1922" s="106"/>
      <c r="I1922" s="110" t="str">
        <f t="shared" si="69"/>
        <v/>
      </c>
      <c r="J1922" s="122" t="s">
        <v>7189</v>
      </c>
      <c r="K1922" s="110" t="s">
        <v>7190</v>
      </c>
      <c r="L1922" s="110" t="s">
        <v>275</v>
      </c>
      <c r="M1922" s="134" t="str">
        <f t="shared" si="70"/>
        <v/>
      </c>
      <c r="N1922" s="110"/>
      <c r="O1922" s="110"/>
      <c r="P1922" s="239"/>
    </row>
    <row r="1923" spans="1:16" x14ac:dyDescent="0.2">
      <c r="A1923" s="154"/>
      <c r="B1923" s="154"/>
      <c r="C1923" s="154"/>
      <c r="D1923" s="149"/>
      <c r="E1923" s="149"/>
      <c r="F1923" s="150"/>
      <c r="H1923" s="106"/>
      <c r="I1923" s="110" t="str">
        <f t="shared" si="69"/>
        <v/>
      </c>
      <c r="J1923" s="122" t="s">
        <v>7191</v>
      </c>
      <c r="K1923" s="110" t="s">
        <v>7192</v>
      </c>
      <c r="L1923" s="110" t="s">
        <v>275</v>
      </c>
      <c r="M1923" s="134" t="str">
        <f t="shared" si="70"/>
        <v/>
      </c>
      <c r="N1923" s="110"/>
      <c r="O1923" s="110"/>
      <c r="P1923" s="239" t="s">
        <v>7193</v>
      </c>
    </row>
    <row r="1924" spans="1:16" x14ac:dyDescent="0.2">
      <c r="A1924" s="154"/>
      <c r="B1924" s="154"/>
      <c r="C1924" s="154"/>
      <c r="D1924" s="149"/>
      <c r="E1924" s="149"/>
      <c r="F1924" s="150"/>
      <c r="H1924" s="106"/>
      <c r="I1924" s="110" t="str">
        <f t="shared" si="69"/>
        <v/>
      </c>
      <c r="J1924" s="122" t="s">
        <v>7194</v>
      </c>
      <c r="K1924" s="110" t="s">
        <v>7195</v>
      </c>
      <c r="L1924" s="110" t="s">
        <v>275</v>
      </c>
      <c r="M1924" s="134" t="str">
        <f t="shared" si="70"/>
        <v/>
      </c>
      <c r="N1924" s="110"/>
      <c r="O1924" s="110"/>
      <c r="P1924" s="239"/>
    </row>
    <row r="1925" spans="1:16" x14ac:dyDescent="0.2">
      <c r="A1925" s="154"/>
      <c r="B1925" s="154"/>
      <c r="C1925" s="154"/>
      <c r="D1925" s="149"/>
      <c r="E1925" s="149"/>
      <c r="F1925" s="150"/>
      <c r="H1925" s="106"/>
      <c r="I1925" s="110" t="str">
        <f t="shared" si="69"/>
        <v/>
      </c>
      <c r="J1925" s="122" t="s">
        <v>7196</v>
      </c>
      <c r="K1925" s="110" t="s">
        <v>7197</v>
      </c>
      <c r="L1925" s="110" t="s">
        <v>275</v>
      </c>
      <c r="M1925" s="134" t="str">
        <f t="shared" si="70"/>
        <v/>
      </c>
      <c r="N1925" s="110"/>
      <c r="O1925" s="110"/>
      <c r="P1925" s="239"/>
    </row>
    <row r="1926" spans="1:16" x14ac:dyDescent="0.2">
      <c r="A1926" s="154"/>
      <c r="B1926" s="154"/>
      <c r="C1926" s="154"/>
      <c r="D1926" s="149"/>
      <c r="E1926" s="149"/>
      <c r="F1926" s="150"/>
      <c r="H1926" s="106"/>
      <c r="I1926" s="110" t="str">
        <f t="shared" si="69"/>
        <v/>
      </c>
      <c r="J1926" s="122" t="s">
        <v>7198</v>
      </c>
      <c r="K1926" s="110" t="s">
        <v>7199</v>
      </c>
      <c r="L1926" s="110" t="s">
        <v>275</v>
      </c>
      <c r="M1926" s="134" t="str">
        <f t="shared" si="70"/>
        <v/>
      </c>
      <c r="N1926" s="110"/>
      <c r="O1926" s="110"/>
      <c r="P1926" s="239"/>
    </row>
    <row r="1927" spans="1:16" x14ac:dyDescent="0.2">
      <c r="A1927" s="154"/>
      <c r="B1927" s="154"/>
      <c r="C1927" s="154"/>
      <c r="D1927" s="149"/>
      <c r="E1927" s="149"/>
      <c r="F1927" s="150"/>
      <c r="H1927" s="106"/>
      <c r="I1927" s="110" t="str">
        <f t="shared" si="69"/>
        <v/>
      </c>
      <c r="J1927" s="122" t="s">
        <v>7200</v>
      </c>
      <c r="K1927" s="110" t="s">
        <v>7201</v>
      </c>
      <c r="L1927" s="110" t="s">
        <v>275</v>
      </c>
      <c r="M1927" s="134" t="str">
        <f t="shared" si="70"/>
        <v/>
      </c>
      <c r="N1927" s="110"/>
      <c r="O1927" s="110"/>
      <c r="P1927" s="239"/>
    </row>
    <row r="1928" spans="1:16" x14ac:dyDescent="0.2">
      <c r="A1928" s="154"/>
      <c r="B1928" s="154"/>
      <c r="C1928" s="154"/>
      <c r="D1928" s="149"/>
      <c r="E1928" s="149"/>
      <c r="F1928" s="150"/>
      <c r="H1928" s="106"/>
      <c r="I1928" s="110" t="str">
        <f t="shared" si="69"/>
        <v/>
      </c>
      <c r="J1928" s="122" t="s">
        <v>7202</v>
      </c>
      <c r="K1928" s="110" t="s">
        <v>7203</v>
      </c>
      <c r="L1928" s="110" t="s">
        <v>275</v>
      </c>
      <c r="M1928" s="134" t="str">
        <f t="shared" si="70"/>
        <v/>
      </c>
      <c r="N1928" s="110"/>
      <c r="O1928" s="110"/>
      <c r="P1928" s="239"/>
    </row>
    <row r="1929" spans="1:16" x14ac:dyDescent="0.2">
      <c r="A1929" s="154"/>
      <c r="B1929" s="154"/>
      <c r="C1929" s="154"/>
      <c r="D1929" s="149"/>
      <c r="E1929" s="149"/>
      <c r="F1929" s="150"/>
      <c r="H1929" s="106"/>
      <c r="I1929" s="110" t="str">
        <f t="shared" ref="I1929:I1992" si="71">IFERROR((INDEX(A:E,MATCH($J1929,E:E,0),2)),"")</f>
        <v/>
      </c>
      <c r="J1929" s="122" t="s">
        <v>7204</v>
      </c>
      <c r="K1929" s="110" t="s">
        <v>7205</v>
      </c>
      <c r="L1929" s="110" t="s">
        <v>275</v>
      </c>
      <c r="M1929" s="134" t="str">
        <f t="shared" si="70"/>
        <v/>
      </c>
      <c r="N1929" s="110"/>
      <c r="O1929" s="110"/>
      <c r="P1929" s="239" t="s">
        <v>7206</v>
      </c>
    </row>
    <row r="1930" spans="1:16" x14ac:dyDescent="0.2">
      <c r="A1930" s="154"/>
      <c r="B1930" s="154"/>
      <c r="C1930" s="154"/>
      <c r="D1930" s="149"/>
      <c r="E1930" s="149"/>
      <c r="F1930" s="150"/>
      <c r="H1930" s="106"/>
      <c r="I1930" s="110" t="str">
        <f t="shared" si="71"/>
        <v/>
      </c>
      <c r="J1930" s="122" t="s">
        <v>7207</v>
      </c>
      <c r="K1930" s="110" t="s">
        <v>7208</v>
      </c>
      <c r="L1930" s="110" t="s">
        <v>275</v>
      </c>
      <c r="M1930" s="134" t="str">
        <f t="shared" ref="M1930:M1993" si="72">IF(N1930="","",HYPERLINK(O1930,N1930))</f>
        <v/>
      </c>
      <c r="N1930" s="110"/>
      <c r="O1930" s="110"/>
      <c r="P1930" s="239" t="s">
        <v>7209</v>
      </c>
    </row>
    <row r="1931" spans="1:16" x14ac:dyDescent="0.2">
      <c r="A1931" s="154"/>
      <c r="B1931" s="154"/>
      <c r="C1931" s="154"/>
      <c r="D1931" s="149"/>
      <c r="E1931" s="149"/>
      <c r="F1931" s="150"/>
      <c r="H1931" s="106"/>
      <c r="I1931" s="110" t="str">
        <f t="shared" si="71"/>
        <v/>
      </c>
      <c r="J1931" s="122" t="s">
        <v>7210</v>
      </c>
      <c r="K1931" s="110" t="s">
        <v>7211</v>
      </c>
      <c r="L1931" s="110" t="s">
        <v>275</v>
      </c>
      <c r="M1931" s="134" t="str">
        <f t="shared" si="72"/>
        <v/>
      </c>
      <c r="N1931" s="110"/>
      <c r="O1931" s="110"/>
      <c r="P1931" s="239"/>
    </row>
    <row r="1932" spans="1:16" x14ac:dyDescent="0.2">
      <c r="A1932" s="154"/>
      <c r="B1932" s="154"/>
      <c r="C1932" s="154"/>
      <c r="D1932" s="149"/>
      <c r="E1932" s="149"/>
      <c r="F1932" s="150"/>
      <c r="H1932" s="106"/>
      <c r="I1932" s="110" t="str">
        <f t="shared" si="71"/>
        <v/>
      </c>
      <c r="J1932" s="122" t="s">
        <v>7212</v>
      </c>
      <c r="K1932" s="110" t="s">
        <v>7213</v>
      </c>
      <c r="L1932" s="110" t="s">
        <v>275</v>
      </c>
      <c r="M1932" s="134" t="str">
        <f t="shared" si="72"/>
        <v/>
      </c>
      <c r="N1932" s="110"/>
      <c r="O1932" s="110"/>
      <c r="P1932" s="239" t="s">
        <v>7214</v>
      </c>
    </row>
    <row r="1933" spans="1:16" x14ac:dyDescent="0.2">
      <c r="A1933" s="154"/>
      <c r="B1933" s="154"/>
      <c r="C1933" s="154"/>
      <c r="D1933" s="149"/>
      <c r="E1933" s="149"/>
      <c r="F1933" s="150"/>
      <c r="H1933" s="106"/>
      <c r="I1933" s="110" t="str">
        <f t="shared" si="71"/>
        <v/>
      </c>
      <c r="J1933" s="122" t="s">
        <v>7215</v>
      </c>
      <c r="K1933" s="110" t="s">
        <v>7216</v>
      </c>
      <c r="L1933" s="110" t="s">
        <v>275</v>
      </c>
      <c r="M1933" s="134" t="str">
        <f t="shared" si="72"/>
        <v/>
      </c>
      <c r="N1933" s="110"/>
      <c r="O1933" s="110"/>
      <c r="P1933" s="239"/>
    </row>
    <row r="1934" spans="1:16" x14ac:dyDescent="0.2">
      <c r="A1934" s="154"/>
      <c r="B1934" s="154"/>
      <c r="C1934" s="154"/>
      <c r="D1934" s="149"/>
      <c r="E1934" s="149"/>
      <c r="F1934" s="150"/>
      <c r="H1934" s="106"/>
      <c r="I1934" s="110" t="str">
        <f t="shared" si="71"/>
        <v/>
      </c>
      <c r="J1934" s="122" t="s">
        <v>7217</v>
      </c>
      <c r="K1934" s="110" t="s">
        <v>7218</v>
      </c>
      <c r="L1934" s="110" t="s">
        <v>275</v>
      </c>
      <c r="M1934" s="134" t="str">
        <f t="shared" si="72"/>
        <v/>
      </c>
      <c r="N1934" s="110"/>
      <c r="O1934" s="110"/>
      <c r="P1934" s="239"/>
    </row>
    <row r="1935" spans="1:16" x14ac:dyDescent="0.2">
      <c r="A1935" s="154"/>
      <c r="B1935" s="154"/>
      <c r="C1935" s="154"/>
      <c r="D1935" s="149"/>
      <c r="E1935" s="149"/>
      <c r="F1935" s="150"/>
      <c r="H1935" s="106"/>
      <c r="I1935" s="110" t="str">
        <f t="shared" si="71"/>
        <v/>
      </c>
      <c r="J1935" s="122" t="s">
        <v>7219</v>
      </c>
      <c r="K1935" s="110" t="s">
        <v>7220</v>
      </c>
      <c r="L1935" s="110" t="s">
        <v>275</v>
      </c>
      <c r="M1935" s="134" t="str">
        <f t="shared" si="72"/>
        <v/>
      </c>
      <c r="N1935" s="110"/>
      <c r="O1935" s="110"/>
      <c r="P1935" s="239"/>
    </row>
    <row r="1936" spans="1:16" x14ac:dyDescent="0.2">
      <c r="A1936" s="154"/>
      <c r="B1936" s="154"/>
      <c r="C1936" s="154"/>
      <c r="D1936" s="149"/>
      <c r="E1936" s="149"/>
      <c r="F1936" s="150"/>
      <c r="H1936" s="106"/>
      <c r="I1936" s="110" t="str">
        <f t="shared" si="71"/>
        <v/>
      </c>
      <c r="J1936" s="122" t="s">
        <v>7221</v>
      </c>
      <c r="K1936" s="110" t="s">
        <v>7222</v>
      </c>
      <c r="L1936" s="110" t="s">
        <v>275</v>
      </c>
      <c r="M1936" s="134" t="str">
        <f t="shared" si="72"/>
        <v/>
      </c>
      <c r="N1936" s="110"/>
      <c r="O1936" s="110"/>
      <c r="P1936" s="239"/>
    </row>
    <row r="1937" spans="1:16" x14ac:dyDescent="0.2">
      <c r="A1937" s="154"/>
      <c r="B1937" s="154"/>
      <c r="C1937" s="154"/>
      <c r="D1937" s="149"/>
      <c r="E1937" s="149"/>
      <c r="F1937" s="150"/>
      <c r="H1937" s="106"/>
      <c r="I1937" s="110" t="str">
        <f t="shared" si="71"/>
        <v/>
      </c>
      <c r="J1937" s="122" t="s">
        <v>7223</v>
      </c>
      <c r="K1937" s="110" t="s">
        <v>7224</v>
      </c>
      <c r="L1937" s="110" t="s">
        <v>275</v>
      </c>
      <c r="M1937" s="134" t="str">
        <f t="shared" si="72"/>
        <v/>
      </c>
      <c r="N1937" s="110"/>
      <c r="O1937" s="110"/>
      <c r="P1937" s="239"/>
    </row>
    <row r="1938" spans="1:16" x14ac:dyDescent="0.2">
      <c r="A1938" s="154"/>
      <c r="B1938" s="154"/>
      <c r="C1938" s="154"/>
      <c r="D1938" s="149"/>
      <c r="E1938" s="149"/>
      <c r="F1938" s="150"/>
      <c r="H1938" s="106"/>
      <c r="I1938" s="110" t="str">
        <f t="shared" si="71"/>
        <v/>
      </c>
      <c r="J1938" s="122" t="s">
        <v>7225</v>
      </c>
      <c r="K1938" s="110" t="s">
        <v>7226</v>
      </c>
      <c r="L1938" s="110" t="s">
        <v>275</v>
      </c>
      <c r="M1938" s="134" t="str">
        <f t="shared" si="72"/>
        <v/>
      </c>
      <c r="N1938" s="110"/>
      <c r="O1938" s="110"/>
      <c r="P1938" s="239"/>
    </row>
    <row r="1939" spans="1:16" x14ac:dyDescent="0.2">
      <c r="A1939" s="154"/>
      <c r="B1939" s="154"/>
      <c r="C1939" s="154"/>
      <c r="D1939" s="149"/>
      <c r="E1939" s="149"/>
      <c r="F1939" s="150"/>
      <c r="H1939" s="106"/>
      <c r="I1939" s="110" t="str">
        <f t="shared" si="71"/>
        <v/>
      </c>
      <c r="J1939" s="122" t="s">
        <v>7227</v>
      </c>
      <c r="K1939" s="110" t="s">
        <v>7228</v>
      </c>
      <c r="L1939" s="110" t="s">
        <v>275</v>
      </c>
      <c r="M1939" s="134" t="str">
        <f t="shared" si="72"/>
        <v/>
      </c>
      <c r="N1939" s="110"/>
      <c r="O1939" s="110"/>
      <c r="P1939" s="239"/>
    </row>
    <row r="1940" spans="1:16" x14ac:dyDescent="0.2">
      <c r="A1940" s="154"/>
      <c r="B1940" s="154"/>
      <c r="C1940" s="154"/>
      <c r="D1940" s="149"/>
      <c r="E1940" s="149"/>
      <c r="F1940" s="150"/>
      <c r="H1940" s="106"/>
      <c r="I1940" s="110" t="str">
        <f t="shared" si="71"/>
        <v/>
      </c>
      <c r="J1940" s="122" t="s">
        <v>7229</v>
      </c>
      <c r="K1940" s="110" t="s">
        <v>7230</v>
      </c>
      <c r="L1940" s="110" t="s">
        <v>275</v>
      </c>
      <c r="M1940" s="134" t="str">
        <f t="shared" si="72"/>
        <v/>
      </c>
      <c r="N1940" s="110"/>
      <c r="O1940" s="110"/>
      <c r="P1940" s="239"/>
    </row>
    <row r="1941" spans="1:16" x14ac:dyDescent="0.2">
      <c r="A1941" s="154"/>
      <c r="B1941" s="154"/>
      <c r="C1941" s="154"/>
      <c r="D1941" s="149"/>
      <c r="E1941" s="149"/>
      <c r="F1941" s="150"/>
      <c r="H1941" s="106"/>
      <c r="I1941" s="110" t="str">
        <f t="shared" si="71"/>
        <v/>
      </c>
      <c r="J1941" s="122" t="s">
        <v>7231</v>
      </c>
      <c r="K1941" s="110" t="s">
        <v>7232</v>
      </c>
      <c r="L1941" s="110" t="s">
        <v>275</v>
      </c>
      <c r="M1941" s="134" t="str">
        <f t="shared" si="72"/>
        <v/>
      </c>
      <c r="N1941" s="110"/>
      <c r="O1941" s="110"/>
      <c r="P1941" s="239"/>
    </row>
    <row r="1942" spans="1:16" x14ac:dyDescent="0.2">
      <c r="A1942" s="154"/>
      <c r="B1942" s="154"/>
      <c r="C1942" s="154"/>
      <c r="D1942" s="149"/>
      <c r="E1942" s="149"/>
      <c r="F1942" s="150"/>
      <c r="H1942" s="106"/>
      <c r="I1942" s="110" t="str">
        <f t="shared" si="71"/>
        <v/>
      </c>
      <c r="J1942" s="122" t="s">
        <v>7233</v>
      </c>
      <c r="K1942" s="110" t="s">
        <v>7234</v>
      </c>
      <c r="L1942" s="110" t="s">
        <v>275</v>
      </c>
      <c r="M1942" s="134" t="str">
        <f t="shared" si="72"/>
        <v/>
      </c>
      <c r="N1942" s="110"/>
      <c r="O1942" s="110"/>
      <c r="P1942" s="239"/>
    </row>
    <row r="1943" spans="1:16" x14ac:dyDescent="0.2">
      <c r="A1943" s="154"/>
      <c r="B1943" s="154"/>
      <c r="C1943" s="154"/>
      <c r="D1943" s="149"/>
      <c r="E1943" s="149"/>
      <c r="F1943" s="150"/>
      <c r="H1943" s="106"/>
      <c r="I1943" s="110" t="str">
        <f t="shared" si="71"/>
        <v/>
      </c>
      <c r="J1943" s="122" t="s">
        <v>7235</v>
      </c>
      <c r="K1943" s="110" t="s">
        <v>7236</v>
      </c>
      <c r="L1943" s="110" t="s">
        <v>275</v>
      </c>
      <c r="M1943" s="134" t="str">
        <f t="shared" si="72"/>
        <v/>
      </c>
      <c r="N1943" s="110"/>
      <c r="O1943" s="110"/>
      <c r="P1943" s="239"/>
    </row>
    <row r="1944" spans="1:16" x14ac:dyDescent="0.2">
      <c r="A1944" s="154"/>
      <c r="B1944" s="154"/>
      <c r="C1944" s="154"/>
      <c r="D1944" s="149"/>
      <c r="E1944" s="149"/>
      <c r="F1944" s="150"/>
      <c r="H1944" s="106"/>
      <c r="I1944" s="110" t="str">
        <f t="shared" si="71"/>
        <v/>
      </c>
      <c r="J1944" s="122" t="s">
        <v>7237</v>
      </c>
      <c r="K1944" s="110" t="s">
        <v>7238</v>
      </c>
      <c r="L1944" s="110" t="s">
        <v>275</v>
      </c>
      <c r="M1944" s="134" t="str">
        <f t="shared" si="72"/>
        <v/>
      </c>
      <c r="N1944" s="110"/>
      <c r="O1944" s="110"/>
      <c r="P1944" s="239"/>
    </row>
    <row r="1945" spans="1:16" x14ac:dyDescent="0.2">
      <c r="A1945" s="154"/>
      <c r="B1945" s="154"/>
      <c r="C1945" s="154"/>
      <c r="D1945" s="149"/>
      <c r="E1945" s="149"/>
      <c r="F1945" s="150"/>
      <c r="H1945" s="106"/>
      <c r="I1945" s="110" t="str">
        <f t="shared" si="71"/>
        <v/>
      </c>
      <c r="J1945" s="122" t="s">
        <v>7239</v>
      </c>
      <c r="K1945" s="110" t="s">
        <v>7240</v>
      </c>
      <c r="L1945" s="110" t="s">
        <v>275</v>
      </c>
      <c r="M1945" s="134" t="str">
        <f t="shared" si="72"/>
        <v/>
      </c>
      <c r="N1945" s="110"/>
      <c r="O1945" s="110"/>
      <c r="P1945" s="239" t="s">
        <v>7241</v>
      </c>
    </row>
    <row r="1946" spans="1:16" x14ac:dyDescent="0.2">
      <c r="A1946" s="154"/>
      <c r="B1946" s="154"/>
      <c r="C1946" s="154"/>
      <c r="D1946" s="149"/>
      <c r="E1946" s="149"/>
      <c r="F1946" s="150"/>
      <c r="H1946" s="106"/>
      <c r="I1946" s="110" t="str">
        <f t="shared" si="71"/>
        <v/>
      </c>
      <c r="J1946" s="122" t="s">
        <v>7242</v>
      </c>
      <c r="K1946" s="110" t="s">
        <v>7243</v>
      </c>
      <c r="L1946" s="110" t="s">
        <v>275</v>
      </c>
      <c r="M1946" s="134" t="str">
        <f t="shared" si="72"/>
        <v/>
      </c>
      <c r="N1946" s="110"/>
      <c r="O1946" s="110"/>
      <c r="P1946" s="239" t="s">
        <v>7244</v>
      </c>
    </row>
    <row r="1947" spans="1:16" x14ac:dyDescent="0.2">
      <c r="A1947" s="154"/>
      <c r="B1947" s="154"/>
      <c r="C1947" s="154"/>
      <c r="D1947" s="149"/>
      <c r="E1947" s="149"/>
      <c r="F1947" s="150"/>
      <c r="H1947" s="106"/>
      <c r="I1947" s="110" t="str">
        <f t="shared" si="71"/>
        <v/>
      </c>
      <c r="J1947" s="122" t="s">
        <v>7245</v>
      </c>
      <c r="K1947" s="110" t="s">
        <v>7246</v>
      </c>
      <c r="L1947" s="110" t="s">
        <v>275</v>
      </c>
      <c r="M1947" s="134" t="str">
        <f t="shared" si="72"/>
        <v/>
      </c>
      <c r="N1947" s="110"/>
      <c r="O1947" s="110"/>
      <c r="P1947" s="239" t="s">
        <v>7247</v>
      </c>
    </row>
    <row r="1948" spans="1:16" x14ac:dyDescent="0.2">
      <c r="A1948" s="154"/>
      <c r="B1948" s="154"/>
      <c r="C1948" s="154"/>
      <c r="D1948" s="149"/>
      <c r="E1948" s="149"/>
      <c r="F1948" s="150"/>
      <c r="H1948" s="106"/>
      <c r="I1948" s="110" t="str">
        <f t="shared" si="71"/>
        <v/>
      </c>
      <c r="J1948" s="122" t="s">
        <v>7248</v>
      </c>
      <c r="K1948" s="110" t="s">
        <v>7249</v>
      </c>
      <c r="L1948" s="110" t="s">
        <v>275</v>
      </c>
      <c r="M1948" s="134" t="str">
        <f t="shared" si="72"/>
        <v/>
      </c>
      <c r="N1948" s="110"/>
      <c r="O1948" s="110"/>
      <c r="P1948" s="239"/>
    </row>
    <row r="1949" spans="1:16" x14ac:dyDescent="0.2">
      <c r="A1949" s="154"/>
      <c r="B1949" s="154"/>
      <c r="C1949" s="154"/>
      <c r="D1949" s="149"/>
      <c r="E1949" s="149"/>
      <c r="F1949" s="150"/>
      <c r="H1949" s="106"/>
      <c r="I1949" s="110" t="str">
        <f t="shared" si="71"/>
        <v/>
      </c>
      <c r="J1949" s="122" t="s">
        <v>7250</v>
      </c>
      <c r="K1949" s="110" t="s">
        <v>7251</v>
      </c>
      <c r="L1949" s="110" t="s">
        <v>275</v>
      </c>
      <c r="M1949" s="134" t="str">
        <f t="shared" si="72"/>
        <v/>
      </c>
      <c r="N1949" s="110"/>
      <c r="O1949" s="110"/>
      <c r="P1949" s="239"/>
    </row>
    <row r="1950" spans="1:16" x14ac:dyDescent="0.2">
      <c r="A1950" s="154"/>
      <c r="B1950" s="154"/>
      <c r="C1950" s="154"/>
      <c r="D1950" s="149"/>
      <c r="E1950" s="149"/>
      <c r="F1950" s="150"/>
      <c r="H1950" s="106"/>
      <c r="I1950" s="110" t="str">
        <f t="shared" si="71"/>
        <v/>
      </c>
      <c r="J1950" s="122" t="s">
        <v>7252</v>
      </c>
      <c r="K1950" s="110" t="s">
        <v>7253</v>
      </c>
      <c r="L1950" s="110" t="s">
        <v>275</v>
      </c>
      <c r="M1950" s="134" t="str">
        <f t="shared" si="72"/>
        <v/>
      </c>
      <c r="N1950" s="110"/>
      <c r="O1950" s="110"/>
      <c r="P1950" s="239"/>
    </row>
    <row r="1951" spans="1:16" x14ac:dyDescent="0.2">
      <c r="A1951" s="154"/>
      <c r="B1951" s="154"/>
      <c r="C1951" s="154"/>
      <c r="D1951" s="149"/>
      <c r="E1951" s="149"/>
      <c r="F1951" s="150"/>
      <c r="H1951" s="106"/>
      <c r="I1951" s="110" t="str">
        <f t="shared" si="71"/>
        <v/>
      </c>
      <c r="J1951" s="122" t="s">
        <v>7254</v>
      </c>
      <c r="K1951" s="110" t="s">
        <v>7255</v>
      </c>
      <c r="L1951" s="110" t="s">
        <v>275</v>
      </c>
      <c r="M1951" s="134" t="str">
        <f t="shared" si="72"/>
        <v/>
      </c>
      <c r="N1951" s="110"/>
      <c r="O1951" s="110"/>
      <c r="P1951" s="239"/>
    </row>
    <row r="1952" spans="1:16" x14ac:dyDescent="0.2">
      <c r="A1952" s="154"/>
      <c r="B1952" s="154"/>
      <c r="C1952" s="154"/>
      <c r="D1952" s="149"/>
      <c r="E1952" s="149"/>
      <c r="F1952" s="150"/>
      <c r="H1952" s="106"/>
      <c r="I1952" s="110" t="str">
        <f t="shared" si="71"/>
        <v/>
      </c>
      <c r="J1952" s="122" t="s">
        <v>7256</v>
      </c>
      <c r="K1952" s="110" t="s">
        <v>7257</v>
      </c>
      <c r="L1952" s="110" t="s">
        <v>275</v>
      </c>
      <c r="M1952" s="134" t="str">
        <f t="shared" si="72"/>
        <v/>
      </c>
      <c r="N1952" s="110"/>
      <c r="O1952" s="110"/>
      <c r="P1952" s="239" t="s">
        <v>7258</v>
      </c>
    </row>
    <row r="1953" spans="1:16" x14ac:dyDescent="0.2">
      <c r="A1953" s="154"/>
      <c r="B1953" s="154"/>
      <c r="C1953" s="154"/>
      <c r="D1953" s="149"/>
      <c r="E1953" s="149"/>
      <c r="F1953" s="150"/>
      <c r="H1953" s="106"/>
      <c r="I1953" s="110" t="str">
        <f t="shared" si="71"/>
        <v/>
      </c>
      <c r="J1953" s="122" t="s">
        <v>7259</v>
      </c>
      <c r="K1953" s="110" t="s">
        <v>7260</v>
      </c>
      <c r="L1953" s="110" t="s">
        <v>275</v>
      </c>
      <c r="M1953" s="134" t="str">
        <f t="shared" si="72"/>
        <v/>
      </c>
      <c r="N1953" s="110"/>
      <c r="O1953" s="110"/>
      <c r="P1953" s="239" t="s">
        <v>7261</v>
      </c>
    </row>
    <row r="1954" spans="1:16" x14ac:dyDescent="0.2">
      <c r="A1954" s="154"/>
      <c r="B1954" s="154"/>
      <c r="C1954" s="154"/>
      <c r="D1954" s="149"/>
      <c r="E1954" s="149"/>
      <c r="F1954" s="150"/>
      <c r="H1954" s="106"/>
      <c r="I1954" s="110" t="str">
        <f t="shared" si="71"/>
        <v/>
      </c>
      <c r="J1954" s="122" t="s">
        <v>7262</v>
      </c>
      <c r="K1954" s="110" t="s">
        <v>7263</v>
      </c>
      <c r="L1954" s="110" t="s">
        <v>275</v>
      </c>
      <c r="M1954" s="134" t="str">
        <f t="shared" si="72"/>
        <v/>
      </c>
      <c r="N1954" s="110"/>
      <c r="O1954" s="110"/>
      <c r="P1954" s="239"/>
    </row>
    <row r="1955" spans="1:16" x14ac:dyDescent="0.2">
      <c r="A1955" s="154"/>
      <c r="B1955" s="154"/>
      <c r="C1955" s="154"/>
      <c r="D1955" s="149"/>
      <c r="E1955" s="149"/>
      <c r="F1955" s="150"/>
      <c r="H1955" s="106"/>
      <c r="I1955" s="110" t="str">
        <f t="shared" si="71"/>
        <v/>
      </c>
      <c r="J1955" s="122" t="s">
        <v>7264</v>
      </c>
      <c r="K1955" s="110" t="s">
        <v>7265</v>
      </c>
      <c r="L1955" s="110" t="s">
        <v>275</v>
      </c>
      <c r="M1955" s="134" t="str">
        <f t="shared" si="72"/>
        <v/>
      </c>
      <c r="N1955" s="110"/>
      <c r="O1955" s="110"/>
      <c r="P1955" s="239"/>
    </row>
    <row r="1956" spans="1:16" x14ac:dyDescent="0.2">
      <c r="A1956" s="154"/>
      <c r="B1956" s="154"/>
      <c r="C1956" s="154"/>
      <c r="D1956" s="149"/>
      <c r="E1956" s="149"/>
      <c r="F1956" s="150"/>
      <c r="H1956" s="106"/>
      <c r="I1956" s="110" t="str">
        <f t="shared" si="71"/>
        <v/>
      </c>
      <c r="J1956" s="122" t="s">
        <v>7266</v>
      </c>
      <c r="K1956" s="110" t="s">
        <v>7267</v>
      </c>
      <c r="L1956" s="110" t="s">
        <v>7268</v>
      </c>
      <c r="M1956" s="134" t="str">
        <f t="shared" si="72"/>
        <v/>
      </c>
      <c r="N1956" s="110"/>
      <c r="O1956" s="110"/>
      <c r="P1956" s="239" t="s">
        <v>7269</v>
      </c>
    </row>
    <row r="1957" spans="1:16" x14ac:dyDescent="0.2">
      <c r="A1957" s="154"/>
      <c r="B1957" s="154"/>
      <c r="C1957" s="154"/>
      <c r="D1957" s="149"/>
      <c r="E1957" s="149"/>
      <c r="F1957" s="150"/>
      <c r="H1957" s="106"/>
      <c r="I1957" s="110" t="str">
        <f t="shared" si="71"/>
        <v/>
      </c>
      <c r="J1957" s="122" t="s">
        <v>7270</v>
      </c>
      <c r="K1957" s="110" t="s">
        <v>7271</v>
      </c>
      <c r="L1957" s="110" t="s">
        <v>275</v>
      </c>
      <c r="M1957" s="134" t="str">
        <f t="shared" si="72"/>
        <v/>
      </c>
      <c r="N1957" s="110"/>
      <c r="O1957" s="110"/>
      <c r="P1957" s="239"/>
    </row>
    <row r="1958" spans="1:16" x14ac:dyDescent="0.2">
      <c r="A1958" s="154"/>
      <c r="B1958" s="154"/>
      <c r="C1958" s="154"/>
      <c r="D1958" s="149"/>
      <c r="E1958" s="149"/>
      <c r="F1958" s="150"/>
      <c r="H1958" s="106"/>
      <c r="I1958" s="110" t="str">
        <f t="shared" si="71"/>
        <v/>
      </c>
      <c r="J1958" s="122" t="s">
        <v>7272</v>
      </c>
      <c r="K1958" s="110" t="s">
        <v>7273</v>
      </c>
      <c r="L1958" s="110" t="s">
        <v>275</v>
      </c>
      <c r="M1958" s="134" t="str">
        <f t="shared" si="72"/>
        <v/>
      </c>
      <c r="N1958" s="110"/>
      <c r="O1958" s="110"/>
      <c r="P1958" s="239"/>
    </row>
    <row r="1959" spans="1:16" x14ac:dyDescent="0.2">
      <c r="A1959" s="154"/>
      <c r="B1959" s="154"/>
      <c r="C1959" s="154"/>
      <c r="D1959" s="149"/>
      <c r="E1959" s="149"/>
      <c r="F1959" s="150"/>
      <c r="H1959" s="106"/>
      <c r="I1959" s="110" t="str">
        <f t="shared" si="71"/>
        <v/>
      </c>
      <c r="J1959" s="122" t="s">
        <v>7274</v>
      </c>
      <c r="K1959" s="110" t="s">
        <v>7275</v>
      </c>
      <c r="L1959" s="110" t="s">
        <v>275</v>
      </c>
      <c r="M1959" s="134" t="str">
        <f t="shared" si="72"/>
        <v/>
      </c>
      <c r="N1959" s="110"/>
      <c r="O1959" s="110"/>
      <c r="P1959" s="239"/>
    </row>
    <row r="1960" spans="1:16" x14ac:dyDescent="0.2">
      <c r="A1960" s="154"/>
      <c r="B1960" s="154"/>
      <c r="C1960" s="154"/>
      <c r="D1960" s="149"/>
      <c r="E1960" s="149"/>
      <c r="F1960" s="150"/>
      <c r="H1960" s="106"/>
      <c r="I1960" s="110" t="str">
        <f t="shared" si="71"/>
        <v/>
      </c>
      <c r="J1960" s="122" t="s">
        <v>7276</v>
      </c>
      <c r="K1960" s="110" t="s">
        <v>7277</v>
      </c>
      <c r="L1960" s="110" t="s">
        <v>275</v>
      </c>
      <c r="M1960" s="134" t="str">
        <f t="shared" si="72"/>
        <v/>
      </c>
      <c r="N1960" s="110"/>
      <c r="O1960" s="110"/>
      <c r="P1960" s="239"/>
    </row>
    <row r="1961" spans="1:16" x14ac:dyDescent="0.2">
      <c r="A1961" s="154"/>
      <c r="B1961" s="154"/>
      <c r="C1961" s="154"/>
      <c r="D1961" s="149"/>
      <c r="E1961" s="149"/>
      <c r="F1961" s="150"/>
      <c r="H1961" s="106"/>
      <c r="I1961" s="110" t="str">
        <f t="shared" si="71"/>
        <v/>
      </c>
      <c r="J1961" s="122" t="s">
        <v>7278</v>
      </c>
      <c r="K1961" s="110" t="s">
        <v>7279</v>
      </c>
      <c r="L1961" s="110" t="s">
        <v>275</v>
      </c>
      <c r="M1961" s="134" t="str">
        <f t="shared" si="72"/>
        <v/>
      </c>
      <c r="N1961" s="110"/>
      <c r="O1961" s="110"/>
      <c r="P1961" s="239"/>
    </row>
    <row r="1962" spans="1:16" x14ac:dyDescent="0.2">
      <c r="A1962" s="154"/>
      <c r="B1962" s="154"/>
      <c r="C1962" s="154"/>
      <c r="D1962" s="149"/>
      <c r="E1962" s="149"/>
      <c r="F1962" s="150"/>
      <c r="H1962" s="106"/>
      <c r="I1962" s="110" t="str">
        <f t="shared" si="71"/>
        <v/>
      </c>
      <c r="J1962" s="122" t="s">
        <v>7280</v>
      </c>
      <c r="K1962" s="110" t="s">
        <v>7281</v>
      </c>
      <c r="L1962" s="110" t="s">
        <v>275</v>
      </c>
      <c r="M1962" s="134" t="str">
        <f t="shared" si="72"/>
        <v/>
      </c>
      <c r="N1962" s="110"/>
      <c r="O1962" s="110"/>
      <c r="P1962" s="239"/>
    </row>
    <row r="1963" spans="1:16" x14ac:dyDescent="0.2">
      <c r="A1963" s="154"/>
      <c r="B1963" s="154"/>
      <c r="C1963" s="154"/>
      <c r="D1963" s="149"/>
      <c r="E1963" s="149"/>
      <c r="F1963" s="150"/>
      <c r="H1963" s="106"/>
      <c r="I1963" s="110" t="str">
        <f t="shared" si="71"/>
        <v/>
      </c>
      <c r="J1963" s="122" t="s">
        <v>7282</v>
      </c>
      <c r="K1963" s="110" t="s">
        <v>7283</v>
      </c>
      <c r="L1963" s="110" t="s">
        <v>275</v>
      </c>
      <c r="M1963" s="134" t="str">
        <f t="shared" si="72"/>
        <v/>
      </c>
      <c r="N1963" s="110"/>
      <c r="O1963" s="110"/>
      <c r="P1963" s="239"/>
    </row>
    <row r="1964" spans="1:16" x14ac:dyDescent="0.2">
      <c r="A1964" s="154"/>
      <c r="B1964" s="154"/>
      <c r="C1964" s="154"/>
      <c r="D1964" s="149"/>
      <c r="E1964" s="149"/>
      <c r="F1964" s="150"/>
      <c r="H1964" s="106"/>
      <c r="I1964" s="110" t="str">
        <f t="shared" si="71"/>
        <v/>
      </c>
      <c r="J1964" s="122" t="s">
        <v>7284</v>
      </c>
      <c r="K1964" s="110" t="s">
        <v>7285</v>
      </c>
      <c r="L1964" s="110" t="s">
        <v>275</v>
      </c>
      <c r="M1964" s="134" t="str">
        <f t="shared" si="72"/>
        <v/>
      </c>
      <c r="N1964" s="110"/>
      <c r="O1964" s="110"/>
      <c r="P1964" s="239"/>
    </row>
    <row r="1965" spans="1:16" x14ac:dyDescent="0.2">
      <c r="A1965" s="154"/>
      <c r="B1965" s="154"/>
      <c r="C1965" s="154"/>
      <c r="D1965" s="149"/>
      <c r="E1965" s="149"/>
      <c r="F1965" s="150"/>
      <c r="H1965" s="106"/>
      <c r="I1965" s="110" t="str">
        <f t="shared" si="71"/>
        <v/>
      </c>
      <c r="J1965" s="122" t="s">
        <v>7286</v>
      </c>
      <c r="K1965" s="110" t="s">
        <v>7287</v>
      </c>
      <c r="L1965" s="110" t="s">
        <v>275</v>
      </c>
      <c r="M1965" s="134" t="str">
        <f t="shared" si="72"/>
        <v/>
      </c>
      <c r="N1965" s="110"/>
      <c r="O1965" s="110"/>
      <c r="P1965" s="239"/>
    </row>
    <row r="1966" spans="1:16" x14ac:dyDescent="0.2">
      <c r="A1966" s="154"/>
      <c r="B1966" s="154"/>
      <c r="C1966" s="154"/>
      <c r="D1966" s="149"/>
      <c r="E1966" s="149"/>
      <c r="F1966" s="150"/>
      <c r="H1966" s="106"/>
      <c r="I1966" s="110" t="str">
        <f t="shared" si="71"/>
        <v/>
      </c>
      <c r="J1966" s="122" t="s">
        <v>7288</v>
      </c>
      <c r="K1966" s="110" t="s">
        <v>7289</v>
      </c>
      <c r="L1966" s="110" t="s">
        <v>275</v>
      </c>
      <c r="M1966" s="134" t="str">
        <f t="shared" si="72"/>
        <v/>
      </c>
      <c r="N1966" s="110"/>
      <c r="O1966" s="110"/>
      <c r="P1966" s="239"/>
    </row>
    <row r="1967" spans="1:16" x14ac:dyDescent="0.2">
      <c r="A1967" s="154"/>
      <c r="B1967" s="154"/>
      <c r="C1967" s="154"/>
      <c r="D1967" s="149"/>
      <c r="E1967" s="149"/>
      <c r="F1967" s="150"/>
      <c r="H1967" s="106"/>
      <c r="I1967" s="110" t="str">
        <f t="shared" si="71"/>
        <v/>
      </c>
      <c r="J1967" s="122" t="s">
        <v>7290</v>
      </c>
      <c r="K1967" s="110" t="s">
        <v>7291</v>
      </c>
      <c r="L1967" s="110" t="s">
        <v>275</v>
      </c>
      <c r="M1967" s="134" t="str">
        <f t="shared" si="72"/>
        <v/>
      </c>
      <c r="N1967" s="110"/>
      <c r="O1967" s="110"/>
      <c r="P1967" s="239"/>
    </row>
    <row r="1968" spans="1:16" x14ac:dyDescent="0.2">
      <c r="A1968" s="154"/>
      <c r="B1968" s="154"/>
      <c r="C1968" s="154"/>
      <c r="D1968" s="149"/>
      <c r="E1968" s="149"/>
      <c r="F1968" s="150"/>
      <c r="H1968" s="106"/>
      <c r="I1968" s="110" t="str">
        <f t="shared" si="71"/>
        <v/>
      </c>
      <c r="J1968" s="122" t="s">
        <v>7292</v>
      </c>
      <c r="K1968" s="110" t="s">
        <v>7293</v>
      </c>
      <c r="L1968" s="110" t="s">
        <v>275</v>
      </c>
      <c r="M1968" s="134" t="str">
        <f t="shared" si="72"/>
        <v/>
      </c>
      <c r="N1968" s="110"/>
      <c r="O1968" s="110"/>
      <c r="P1968" s="239"/>
    </row>
    <row r="1969" spans="1:16" x14ac:dyDescent="0.2">
      <c r="A1969" s="154"/>
      <c r="B1969" s="154"/>
      <c r="C1969" s="154"/>
      <c r="D1969" s="149"/>
      <c r="E1969" s="149"/>
      <c r="F1969" s="150"/>
      <c r="H1969" s="106"/>
      <c r="I1969" s="110" t="str">
        <f t="shared" si="71"/>
        <v/>
      </c>
      <c r="J1969" s="122" t="s">
        <v>7294</v>
      </c>
      <c r="K1969" s="110" t="s">
        <v>7295</v>
      </c>
      <c r="L1969" s="110" t="s">
        <v>275</v>
      </c>
      <c r="M1969" s="134" t="str">
        <f t="shared" si="72"/>
        <v/>
      </c>
      <c r="N1969" s="110"/>
      <c r="O1969" s="110"/>
      <c r="P1969" s="239"/>
    </row>
    <row r="1970" spans="1:16" x14ac:dyDescent="0.2">
      <c r="A1970" s="154"/>
      <c r="B1970" s="154"/>
      <c r="C1970" s="154"/>
      <c r="D1970" s="149"/>
      <c r="E1970" s="149"/>
      <c r="F1970" s="150"/>
      <c r="H1970" s="106"/>
      <c r="I1970" s="110" t="str">
        <f t="shared" si="71"/>
        <v/>
      </c>
      <c r="J1970" s="122" t="s">
        <v>7296</v>
      </c>
      <c r="K1970" s="110" t="s">
        <v>7297</v>
      </c>
      <c r="L1970" s="110" t="s">
        <v>275</v>
      </c>
      <c r="M1970" s="134" t="str">
        <f t="shared" si="72"/>
        <v/>
      </c>
      <c r="N1970" s="110"/>
      <c r="O1970" s="110"/>
      <c r="P1970" s="239"/>
    </row>
    <row r="1971" spans="1:16" x14ac:dyDescent="0.2">
      <c r="A1971" s="154"/>
      <c r="B1971" s="154"/>
      <c r="C1971" s="154"/>
      <c r="D1971" s="149"/>
      <c r="E1971" s="149"/>
      <c r="F1971" s="150"/>
      <c r="H1971" s="106"/>
      <c r="I1971" s="110" t="str">
        <f t="shared" si="71"/>
        <v/>
      </c>
      <c r="J1971" s="122" t="s">
        <v>7298</v>
      </c>
      <c r="K1971" s="110" t="s">
        <v>7299</v>
      </c>
      <c r="L1971" s="110" t="s">
        <v>275</v>
      </c>
      <c r="M1971" s="134" t="str">
        <f t="shared" si="72"/>
        <v/>
      </c>
      <c r="N1971" s="110"/>
      <c r="O1971" s="110"/>
      <c r="P1971" s="239"/>
    </row>
    <row r="1972" spans="1:16" x14ac:dyDescent="0.2">
      <c r="A1972" s="154"/>
      <c r="B1972" s="154"/>
      <c r="C1972" s="154"/>
      <c r="D1972" s="149"/>
      <c r="E1972" s="149"/>
      <c r="F1972" s="150"/>
      <c r="H1972" s="106"/>
      <c r="I1972" s="110" t="str">
        <f t="shared" si="71"/>
        <v/>
      </c>
      <c r="J1972" s="122" t="s">
        <v>7300</v>
      </c>
      <c r="K1972" s="110" t="s">
        <v>7301</v>
      </c>
      <c r="L1972" s="110" t="s">
        <v>275</v>
      </c>
      <c r="M1972" s="134" t="str">
        <f t="shared" si="72"/>
        <v/>
      </c>
      <c r="N1972" s="110"/>
      <c r="O1972" s="110"/>
      <c r="P1972" s="239"/>
    </row>
    <row r="1973" spans="1:16" x14ac:dyDescent="0.2">
      <c r="A1973" s="154"/>
      <c r="B1973" s="154"/>
      <c r="C1973" s="154"/>
      <c r="D1973" s="149"/>
      <c r="E1973" s="149"/>
      <c r="F1973" s="150"/>
      <c r="H1973" s="106"/>
      <c r="I1973" s="110" t="str">
        <f t="shared" si="71"/>
        <v/>
      </c>
      <c r="J1973" s="122" t="s">
        <v>7302</v>
      </c>
      <c r="K1973" s="110" t="s">
        <v>7303</v>
      </c>
      <c r="L1973" s="110" t="s">
        <v>275</v>
      </c>
      <c r="M1973" s="134" t="str">
        <f t="shared" si="72"/>
        <v/>
      </c>
      <c r="N1973" s="110"/>
      <c r="O1973" s="110"/>
      <c r="P1973" s="239"/>
    </row>
    <row r="1974" spans="1:16" x14ac:dyDescent="0.2">
      <c r="A1974" s="154"/>
      <c r="B1974" s="154"/>
      <c r="C1974" s="154"/>
      <c r="D1974" s="149"/>
      <c r="E1974" s="149"/>
      <c r="F1974" s="150"/>
      <c r="H1974" s="106"/>
      <c r="I1974" s="110" t="str">
        <f t="shared" si="71"/>
        <v/>
      </c>
      <c r="J1974" s="122" t="s">
        <v>7304</v>
      </c>
      <c r="K1974" s="110" t="s">
        <v>7305</v>
      </c>
      <c r="L1974" s="110" t="s">
        <v>275</v>
      </c>
      <c r="M1974" s="134" t="str">
        <f t="shared" si="72"/>
        <v/>
      </c>
      <c r="N1974" s="110"/>
      <c r="O1974" s="110"/>
      <c r="P1974" s="239"/>
    </row>
    <row r="1975" spans="1:16" x14ac:dyDescent="0.2">
      <c r="A1975" s="154"/>
      <c r="B1975" s="154"/>
      <c r="C1975" s="154"/>
      <c r="D1975" s="149"/>
      <c r="E1975" s="149"/>
      <c r="F1975" s="150"/>
      <c r="H1975" s="106"/>
      <c r="I1975" s="110" t="str">
        <f t="shared" si="71"/>
        <v/>
      </c>
      <c r="J1975" s="122" t="s">
        <v>7306</v>
      </c>
      <c r="K1975" s="110" t="s">
        <v>7307</v>
      </c>
      <c r="L1975" s="110" t="s">
        <v>275</v>
      </c>
      <c r="M1975" s="134" t="str">
        <f t="shared" si="72"/>
        <v/>
      </c>
      <c r="N1975" s="110"/>
      <c r="O1975" s="110"/>
      <c r="P1975" s="239"/>
    </row>
    <row r="1976" spans="1:16" x14ac:dyDescent="0.2">
      <c r="A1976" s="154"/>
      <c r="B1976" s="154"/>
      <c r="C1976" s="154"/>
      <c r="D1976" s="149"/>
      <c r="E1976" s="149"/>
      <c r="F1976" s="150"/>
      <c r="H1976" s="106"/>
      <c r="I1976" s="110" t="str">
        <f t="shared" si="71"/>
        <v/>
      </c>
      <c r="J1976" s="122" t="s">
        <v>7308</v>
      </c>
      <c r="K1976" s="110" t="s">
        <v>7309</v>
      </c>
      <c r="L1976" s="110" t="s">
        <v>275</v>
      </c>
      <c r="M1976" s="134" t="str">
        <f t="shared" si="72"/>
        <v/>
      </c>
      <c r="N1976" s="110"/>
      <c r="O1976" s="110"/>
      <c r="P1976" s="239"/>
    </row>
    <row r="1977" spans="1:16" x14ac:dyDescent="0.2">
      <c r="A1977" s="154"/>
      <c r="B1977" s="154"/>
      <c r="C1977" s="154"/>
      <c r="D1977" s="149"/>
      <c r="E1977" s="149"/>
      <c r="F1977" s="150"/>
      <c r="H1977" s="106"/>
      <c r="I1977" s="110" t="str">
        <f t="shared" si="71"/>
        <v/>
      </c>
      <c r="J1977" s="122" t="s">
        <v>7310</v>
      </c>
      <c r="K1977" s="110" t="s">
        <v>7311</v>
      </c>
      <c r="L1977" s="110" t="s">
        <v>275</v>
      </c>
      <c r="M1977" s="134" t="str">
        <f t="shared" si="72"/>
        <v/>
      </c>
      <c r="N1977" s="110"/>
      <c r="O1977" s="110"/>
      <c r="P1977" s="239"/>
    </row>
    <row r="1978" spans="1:16" x14ac:dyDescent="0.2">
      <c r="A1978" s="154"/>
      <c r="B1978" s="154"/>
      <c r="C1978" s="154"/>
      <c r="D1978" s="149"/>
      <c r="E1978" s="149"/>
      <c r="F1978" s="150"/>
      <c r="H1978" s="106"/>
      <c r="I1978" s="110" t="str">
        <f t="shared" si="71"/>
        <v/>
      </c>
      <c r="J1978" s="122" t="s">
        <v>7312</v>
      </c>
      <c r="K1978" s="110" t="s">
        <v>7313</v>
      </c>
      <c r="L1978" s="110" t="s">
        <v>275</v>
      </c>
      <c r="M1978" s="134" t="str">
        <f t="shared" si="72"/>
        <v/>
      </c>
      <c r="N1978" s="110"/>
      <c r="O1978" s="110"/>
      <c r="P1978" s="239"/>
    </row>
    <row r="1979" spans="1:16" x14ac:dyDescent="0.2">
      <c r="A1979" s="154"/>
      <c r="B1979" s="154"/>
      <c r="C1979" s="154"/>
      <c r="D1979" s="149"/>
      <c r="E1979" s="149"/>
      <c r="F1979" s="150"/>
      <c r="H1979" s="106"/>
      <c r="I1979" s="110" t="str">
        <f t="shared" si="71"/>
        <v/>
      </c>
      <c r="J1979" s="122" t="s">
        <v>7314</v>
      </c>
      <c r="K1979" s="110" t="s">
        <v>7315</v>
      </c>
      <c r="L1979" s="110" t="s">
        <v>275</v>
      </c>
      <c r="M1979" s="134" t="str">
        <f t="shared" si="72"/>
        <v/>
      </c>
      <c r="N1979" s="110"/>
      <c r="O1979" s="110"/>
      <c r="P1979" s="239"/>
    </row>
    <row r="1980" spans="1:16" x14ac:dyDescent="0.2">
      <c r="A1980" s="154"/>
      <c r="B1980" s="154"/>
      <c r="C1980" s="154"/>
      <c r="D1980" s="149"/>
      <c r="E1980" s="149"/>
      <c r="F1980" s="150"/>
      <c r="H1980" s="106"/>
      <c r="I1980" s="110" t="str">
        <f t="shared" si="71"/>
        <v/>
      </c>
      <c r="J1980" s="122" t="s">
        <v>7316</v>
      </c>
      <c r="K1980" s="110" t="s">
        <v>7317</v>
      </c>
      <c r="L1980" s="110" t="s">
        <v>275</v>
      </c>
      <c r="M1980" s="134" t="str">
        <f t="shared" si="72"/>
        <v/>
      </c>
      <c r="N1980" s="110"/>
      <c r="O1980" s="110"/>
      <c r="P1980" s="239"/>
    </row>
    <row r="1981" spans="1:16" x14ac:dyDescent="0.2">
      <c r="A1981" s="154"/>
      <c r="B1981" s="154"/>
      <c r="C1981" s="154"/>
      <c r="D1981" s="149"/>
      <c r="E1981" s="149"/>
      <c r="F1981" s="150"/>
      <c r="H1981" s="106"/>
      <c r="I1981" s="110" t="str">
        <f t="shared" si="71"/>
        <v/>
      </c>
      <c r="J1981" s="122" t="s">
        <v>7318</v>
      </c>
      <c r="K1981" s="110" t="s">
        <v>7319</v>
      </c>
      <c r="L1981" s="110" t="s">
        <v>275</v>
      </c>
      <c r="M1981" s="134" t="str">
        <f t="shared" si="72"/>
        <v/>
      </c>
      <c r="N1981" s="110"/>
      <c r="O1981" s="110"/>
      <c r="P1981" s="239"/>
    </row>
    <row r="1982" spans="1:16" x14ac:dyDescent="0.2">
      <c r="A1982" s="154"/>
      <c r="B1982" s="154"/>
      <c r="C1982" s="154"/>
      <c r="D1982" s="149"/>
      <c r="E1982" s="149"/>
      <c r="F1982" s="150"/>
      <c r="H1982" s="106"/>
      <c r="I1982" s="110" t="str">
        <f t="shared" si="71"/>
        <v/>
      </c>
      <c r="J1982" s="122" t="s">
        <v>7320</v>
      </c>
      <c r="K1982" s="110" t="s">
        <v>7321</v>
      </c>
      <c r="L1982" s="110" t="s">
        <v>275</v>
      </c>
      <c r="M1982" s="134" t="str">
        <f t="shared" si="72"/>
        <v/>
      </c>
      <c r="N1982" s="110"/>
      <c r="O1982" s="110"/>
      <c r="P1982" s="239"/>
    </row>
    <row r="1983" spans="1:16" x14ac:dyDescent="0.2">
      <c r="A1983" s="154"/>
      <c r="B1983" s="154"/>
      <c r="C1983" s="154"/>
      <c r="D1983" s="149"/>
      <c r="E1983" s="149"/>
      <c r="F1983" s="150"/>
      <c r="H1983" s="106"/>
      <c r="I1983" s="110" t="str">
        <f t="shared" si="71"/>
        <v/>
      </c>
      <c r="J1983" s="122" t="s">
        <v>7322</v>
      </c>
      <c r="K1983" s="110" t="s">
        <v>7323</v>
      </c>
      <c r="L1983" s="110" t="s">
        <v>275</v>
      </c>
      <c r="M1983" s="134" t="str">
        <f t="shared" si="72"/>
        <v/>
      </c>
      <c r="N1983" s="110"/>
      <c r="O1983" s="110"/>
      <c r="P1983" s="239"/>
    </row>
    <row r="1984" spans="1:16" x14ac:dyDescent="0.2">
      <c r="A1984" s="154"/>
      <c r="B1984" s="154"/>
      <c r="C1984" s="154"/>
      <c r="D1984" s="149"/>
      <c r="E1984" s="149"/>
      <c r="F1984" s="150"/>
      <c r="H1984" s="106"/>
      <c r="I1984" s="110" t="str">
        <f t="shared" si="71"/>
        <v/>
      </c>
      <c r="J1984" s="122" t="s">
        <v>7324</v>
      </c>
      <c r="K1984" s="110" t="s">
        <v>7325</v>
      </c>
      <c r="L1984" s="110" t="s">
        <v>275</v>
      </c>
      <c r="M1984" s="134" t="str">
        <f t="shared" si="72"/>
        <v/>
      </c>
      <c r="N1984" s="110"/>
      <c r="O1984" s="110"/>
      <c r="P1984" s="239"/>
    </row>
    <row r="1985" spans="1:16" x14ac:dyDescent="0.2">
      <c r="A1985" s="154"/>
      <c r="B1985" s="154"/>
      <c r="C1985" s="154"/>
      <c r="D1985" s="149"/>
      <c r="E1985" s="149"/>
      <c r="F1985" s="150"/>
      <c r="H1985" s="106"/>
      <c r="I1985" s="110" t="str">
        <f t="shared" si="71"/>
        <v/>
      </c>
      <c r="J1985" s="122" t="s">
        <v>7326</v>
      </c>
      <c r="K1985" s="110" t="s">
        <v>7327</v>
      </c>
      <c r="L1985" s="110" t="s">
        <v>275</v>
      </c>
      <c r="M1985" s="134" t="str">
        <f t="shared" si="72"/>
        <v/>
      </c>
      <c r="N1985" s="110"/>
      <c r="O1985" s="110"/>
      <c r="P1985" s="239"/>
    </row>
    <row r="1986" spans="1:16" x14ac:dyDescent="0.2">
      <c r="A1986" s="154"/>
      <c r="B1986" s="154"/>
      <c r="C1986" s="154"/>
      <c r="D1986" s="149"/>
      <c r="E1986" s="149"/>
      <c r="F1986" s="150"/>
      <c r="H1986" s="106"/>
      <c r="I1986" s="110" t="str">
        <f t="shared" si="71"/>
        <v/>
      </c>
      <c r="J1986" s="122" t="s">
        <v>7328</v>
      </c>
      <c r="K1986" s="110" t="s">
        <v>7329</v>
      </c>
      <c r="L1986" s="110" t="s">
        <v>275</v>
      </c>
      <c r="M1986" s="134" t="str">
        <f t="shared" si="72"/>
        <v/>
      </c>
      <c r="N1986" s="110"/>
      <c r="O1986" s="110"/>
      <c r="P1986" s="239"/>
    </row>
    <row r="1987" spans="1:16" x14ac:dyDescent="0.2">
      <c r="A1987" s="154"/>
      <c r="B1987" s="154"/>
      <c r="C1987" s="154"/>
      <c r="D1987" s="149"/>
      <c r="E1987" s="149"/>
      <c r="F1987" s="150"/>
      <c r="H1987" s="106"/>
      <c r="I1987" s="110" t="str">
        <f t="shared" si="71"/>
        <v/>
      </c>
      <c r="J1987" s="122" t="s">
        <v>7330</v>
      </c>
      <c r="K1987" s="110" t="s">
        <v>7331</v>
      </c>
      <c r="L1987" s="110" t="s">
        <v>275</v>
      </c>
      <c r="M1987" s="134" t="str">
        <f t="shared" si="72"/>
        <v/>
      </c>
      <c r="N1987" s="110"/>
      <c r="O1987" s="110"/>
      <c r="P1987" s="239"/>
    </row>
    <row r="1988" spans="1:16" x14ac:dyDescent="0.2">
      <c r="A1988" s="154"/>
      <c r="B1988" s="154"/>
      <c r="C1988" s="154"/>
      <c r="D1988" s="149"/>
      <c r="E1988" s="149"/>
      <c r="F1988" s="150"/>
      <c r="H1988" s="106"/>
      <c r="I1988" s="110" t="str">
        <f t="shared" si="71"/>
        <v/>
      </c>
      <c r="J1988" s="122" t="s">
        <v>7332</v>
      </c>
      <c r="K1988" s="110" t="s">
        <v>7333</v>
      </c>
      <c r="L1988" s="110" t="s">
        <v>275</v>
      </c>
      <c r="M1988" s="134" t="str">
        <f t="shared" si="72"/>
        <v/>
      </c>
      <c r="N1988" s="110"/>
      <c r="O1988" s="110"/>
      <c r="P1988" s="239"/>
    </row>
    <row r="1989" spans="1:16" x14ac:dyDescent="0.2">
      <c r="A1989" s="154"/>
      <c r="B1989" s="154"/>
      <c r="C1989" s="154"/>
      <c r="D1989" s="149"/>
      <c r="E1989" s="149"/>
      <c r="F1989" s="150"/>
      <c r="H1989" s="106"/>
      <c r="I1989" s="110" t="str">
        <f t="shared" si="71"/>
        <v/>
      </c>
      <c r="J1989" s="122" t="s">
        <v>7334</v>
      </c>
      <c r="K1989" s="110" t="s">
        <v>7335</v>
      </c>
      <c r="L1989" s="110" t="s">
        <v>275</v>
      </c>
      <c r="M1989" s="134" t="str">
        <f t="shared" si="72"/>
        <v/>
      </c>
      <c r="N1989" s="110"/>
      <c r="O1989" s="110"/>
      <c r="P1989" s="239"/>
    </row>
    <row r="1990" spans="1:16" x14ac:dyDescent="0.2">
      <c r="A1990" s="154"/>
      <c r="B1990" s="154"/>
      <c r="C1990" s="154"/>
      <c r="D1990" s="149"/>
      <c r="E1990" s="149"/>
      <c r="F1990" s="150"/>
      <c r="H1990" s="106"/>
      <c r="I1990" s="110" t="str">
        <f t="shared" si="71"/>
        <v/>
      </c>
      <c r="J1990" s="122" t="s">
        <v>7336</v>
      </c>
      <c r="K1990" s="110" t="s">
        <v>7337</v>
      </c>
      <c r="L1990" s="110" t="s">
        <v>275</v>
      </c>
      <c r="M1990" s="134" t="str">
        <f t="shared" si="72"/>
        <v/>
      </c>
      <c r="N1990" s="110"/>
      <c r="O1990" s="110"/>
      <c r="P1990" s="239"/>
    </row>
    <row r="1991" spans="1:16" x14ac:dyDescent="0.2">
      <c r="A1991" s="154"/>
      <c r="B1991" s="154"/>
      <c r="C1991" s="154"/>
      <c r="D1991" s="149"/>
      <c r="E1991" s="149"/>
      <c r="F1991" s="150"/>
      <c r="H1991" s="106"/>
      <c r="I1991" s="110" t="str">
        <f t="shared" si="71"/>
        <v/>
      </c>
      <c r="J1991" s="122" t="s">
        <v>7338</v>
      </c>
      <c r="K1991" s="110" t="s">
        <v>7339</v>
      </c>
      <c r="L1991" s="110" t="s">
        <v>275</v>
      </c>
      <c r="M1991" s="134" t="str">
        <f t="shared" si="72"/>
        <v/>
      </c>
      <c r="N1991" s="110"/>
      <c r="O1991" s="110"/>
      <c r="P1991" s="239"/>
    </row>
    <row r="1992" spans="1:16" x14ac:dyDescent="0.2">
      <c r="A1992" s="154"/>
      <c r="B1992" s="154"/>
      <c r="C1992" s="154"/>
      <c r="D1992" s="149"/>
      <c r="E1992" s="149"/>
      <c r="F1992" s="150"/>
      <c r="H1992" s="106"/>
      <c r="I1992" s="110" t="str">
        <f t="shared" si="71"/>
        <v/>
      </c>
      <c r="J1992" s="122" t="s">
        <v>7340</v>
      </c>
      <c r="K1992" s="110" t="s">
        <v>7341</v>
      </c>
      <c r="L1992" s="110" t="s">
        <v>275</v>
      </c>
      <c r="M1992" s="134" t="str">
        <f t="shared" si="72"/>
        <v/>
      </c>
      <c r="N1992" s="110"/>
      <c r="O1992" s="110"/>
      <c r="P1992" s="239"/>
    </row>
    <row r="1993" spans="1:16" x14ac:dyDescent="0.2">
      <c r="A1993" s="154"/>
      <c r="B1993" s="154"/>
      <c r="C1993" s="154"/>
      <c r="D1993" s="149"/>
      <c r="E1993" s="149"/>
      <c r="F1993" s="150"/>
      <c r="H1993" s="106"/>
      <c r="I1993" s="110" t="str">
        <f t="shared" ref="I1993:I2056" si="73">IFERROR((INDEX(A:E,MATCH($J1993,E:E,0),2)),"")</f>
        <v/>
      </c>
      <c r="J1993" s="122" t="s">
        <v>7342</v>
      </c>
      <c r="K1993" s="110" t="s">
        <v>7343</v>
      </c>
      <c r="L1993" s="110" t="s">
        <v>275</v>
      </c>
      <c r="M1993" s="134" t="str">
        <f t="shared" si="72"/>
        <v/>
      </c>
      <c r="N1993" s="110"/>
      <c r="O1993" s="110"/>
      <c r="P1993" s="239"/>
    </row>
    <row r="1994" spans="1:16" x14ac:dyDescent="0.2">
      <c r="A1994" s="154"/>
      <c r="B1994" s="154"/>
      <c r="C1994" s="154"/>
      <c r="D1994" s="149"/>
      <c r="E1994" s="149"/>
      <c r="F1994" s="150"/>
      <c r="H1994" s="106"/>
      <c r="I1994" s="110" t="str">
        <f t="shared" si="73"/>
        <v/>
      </c>
      <c r="J1994" s="122" t="s">
        <v>7344</v>
      </c>
      <c r="K1994" s="110" t="s">
        <v>7345</v>
      </c>
      <c r="L1994" s="110" t="s">
        <v>275</v>
      </c>
      <c r="M1994" s="134" t="str">
        <f t="shared" ref="M1994:M2057" si="74">IF(N1994="","",HYPERLINK(O1994,N1994))</f>
        <v/>
      </c>
      <c r="N1994" s="110"/>
      <c r="O1994" s="110"/>
      <c r="P1994" s="239"/>
    </row>
    <row r="1995" spans="1:16" x14ac:dyDescent="0.2">
      <c r="A1995" s="154"/>
      <c r="B1995" s="154"/>
      <c r="C1995" s="154"/>
      <c r="D1995" s="149"/>
      <c r="E1995" s="149"/>
      <c r="F1995" s="150"/>
      <c r="H1995" s="106"/>
      <c r="I1995" s="110" t="str">
        <f t="shared" si="73"/>
        <v/>
      </c>
      <c r="J1995" s="122" t="s">
        <v>7346</v>
      </c>
      <c r="K1995" s="110" t="s">
        <v>7347</v>
      </c>
      <c r="L1995" s="110" t="s">
        <v>275</v>
      </c>
      <c r="M1995" s="134" t="str">
        <f t="shared" si="74"/>
        <v/>
      </c>
      <c r="N1995" s="110"/>
      <c r="O1995" s="110"/>
      <c r="P1995" s="239"/>
    </row>
    <row r="1996" spans="1:16" x14ac:dyDescent="0.2">
      <c r="A1996" s="154"/>
      <c r="B1996" s="154"/>
      <c r="C1996" s="154"/>
      <c r="D1996" s="149"/>
      <c r="E1996" s="149"/>
      <c r="F1996" s="150"/>
      <c r="H1996" s="106"/>
      <c r="I1996" s="110" t="str">
        <f t="shared" si="73"/>
        <v/>
      </c>
      <c r="J1996" s="122" t="s">
        <v>7348</v>
      </c>
      <c r="K1996" s="110" t="s">
        <v>7349</v>
      </c>
      <c r="L1996" s="110" t="s">
        <v>275</v>
      </c>
      <c r="M1996" s="134" t="str">
        <f t="shared" si="74"/>
        <v/>
      </c>
      <c r="N1996" s="110"/>
      <c r="O1996" s="110"/>
      <c r="P1996" s="239"/>
    </row>
    <row r="1997" spans="1:16" x14ac:dyDescent="0.2">
      <c r="A1997" s="154"/>
      <c r="B1997" s="154"/>
      <c r="C1997" s="154"/>
      <c r="D1997" s="149"/>
      <c r="E1997" s="149"/>
      <c r="F1997" s="150"/>
      <c r="H1997" s="106"/>
      <c r="I1997" s="110" t="str">
        <f t="shared" si="73"/>
        <v/>
      </c>
      <c r="J1997" s="122" t="s">
        <v>7350</v>
      </c>
      <c r="K1997" s="110" t="s">
        <v>7351</v>
      </c>
      <c r="L1997" s="110" t="s">
        <v>275</v>
      </c>
      <c r="M1997" s="134" t="str">
        <f t="shared" si="74"/>
        <v/>
      </c>
      <c r="N1997" s="110"/>
      <c r="O1997" s="110"/>
      <c r="P1997" s="239"/>
    </row>
    <row r="1998" spans="1:16" x14ac:dyDescent="0.2">
      <c r="A1998" s="154"/>
      <c r="B1998" s="154"/>
      <c r="C1998" s="154"/>
      <c r="D1998" s="149"/>
      <c r="E1998" s="149"/>
      <c r="F1998" s="150"/>
      <c r="H1998" s="106"/>
      <c r="I1998" s="110" t="str">
        <f t="shared" si="73"/>
        <v/>
      </c>
      <c r="J1998" s="122" t="s">
        <v>7352</v>
      </c>
      <c r="K1998" s="110" t="s">
        <v>7353</v>
      </c>
      <c r="L1998" s="110" t="s">
        <v>275</v>
      </c>
      <c r="M1998" s="134" t="str">
        <f t="shared" si="74"/>
        <v/>
      </c>
      <c r="N1998" s="110"/>
      <c r="O1998" s="110"/>
      <c r="P1998" s="239"/>
    </row>
    <row r="1999" spans="1:16" x14ac:dyDescent="0.2">
      <c r="A1999" s="154"/>
      <c r="B1999" s="154"/>
      <c r="C1999" s="154"/>
      <c r="D1999" s="149"/>
      <c r="E1999" s="149"/>
      <c r="F1999" s="150"/>
      <c r="H1999" s="106"/>
      <c r="I1999" s="110" t="str">
        <f t="shared" si="73"/>
        <v/>
      </c>
      <c r="J1999" s="122" t="s">
        <v>7354</v>
      </c>
      <c r="K1999" s="110" t="s">
        <v>7355</v>
      </c>
      <c r="L1999" s="110" t="s">
        <v>275</v>
      </c>
      <c r="M1999" s="134" t="str">
        <f t="shared" si="74"/>
        <v/>
      </c>
      <c r="N1999" s="110"/>
      <c r="O1999" s="110"/>
      <c r="P1999" s="239"/>
    </row>
    <row r="2000" spans="1:16" x14ac:dyDescent="0.2">
      <c r="A2000" s="154"/>
      <c r="B2000" s="154"/>
      <c r="C2000" s="154"/>
      <c r="D2000" s="149"/>
      <c r="E2000" s="149"/>
      <c r="F2000" s="150"/>
      <c r="H2000" s="106"/>
      <c r="I2000" s="110" t="str">
        <f t="shared" si="73"/>
        <v/>
      </c>
      <c r="J2000" s="122" t="s">
        <v>7356</v>
      </c>
      <c r="K2000" s="110" t="s">
        <v>7357</v>
      </c>
      <c r="L2000" s="110" t="s">
        <v>275</v>
      </c>
      <c r="M2000" s="134" t="str">
        <f t="shared" si="74"/>
        <v/>
      </c>
      <c r="N2000" s="110"/>
      <c r="O2000" s="110"/>
      <c r="P2000" s="239"/>
    </row>
    <row r="2001" spans="1:16" x14ac:dyDescent="0.2">
      <c r="A2001" s="154"/>
      <c r="B2001" s="154"/>
      <c r="C2001" s="154"/>
      <c r="D2001" s="149"/>
      <c r="E2001" s="149"/>
      <c r="F2001" s="150"/>
      <c r="H2001" s="106"/>
      <c r="I2001" s="110" t="str">
        <f t="shared" si="73"/>
        <v/>
      </c>
      <c r="J2001" s="122" t="s">
        <v>7358</v>
      </c>
      <c r="K2001" s="110" t="s">
        <v>7359</v>
      </c>
      <c r="L2001" s="110" t="s">
        <v>275</v>
      </c>
      <c r="M2001" s="134" t="str">
        <f t="shared" si="74"/>
        <v/>
      </c>
      <c r="N2001" s="110"/>
      <c r="O2001" s="110"/>
      <c r="P2001" s="239"/>
    </row>
    <row r="2002" spans="1:16" x14ac:dyDescent="0.2">
      <c r="A2002" s="154"/>
      <c r="B2002" s="154"/>
      <c r="C2002" s="154"/>
      <c r="D2002" s="149"/>
      <c r="E2002" s="149"/>
      <c r="F2002" s="150"/>
      <c r="H2002" s="106"/>
      <c r="I2002" s="110" t="str">
        <f t="shared" si="73"/>
        <v/>
      </c>
      <c r="J2002" s="122" t="s">
        <v>7360</v>
      </c>
      <c r="K2002" s="110" t="s">
        <v>7361</v>
      </c>
      <c r="L2002" s="110" t="s">
        <v>275</v>
      </c>
      <c r="M2002" s="134" t="str">
        <f t="shared" si="74"/>
        <v/>
      </c>
      <c r="N2002" s="110"/>
      <c r="O2002" s="110"/>
      <c r="P2002" s="239"/>
    </row>
    <row r="2003" spans="1:16" x14ac:dyDescent="0.2">
      <c r="A2003" s="154"/>
      <c r="B2003" s="154"/>
      <c r="C2003" s="154"/>
      <c r="D2003" s="149"/>
      <c r="E2003" s="149"/>
      <c r="F2003" s="150"/>
      <c r="H2003" s="106"/>
      <c r="I2003" s="110" t="str">
        <f t="shared" si="73"/>
        <v/>
      </c>
      <c r="J2003" s="122" t="s">
        <v>7362</v>
      </c>
      <c r="K2003" s="110" t="s">
        <v>7363</v>
      </c>
      <c r="L2003" s="110" t="s">
        <v>275</v>
      </c>
      <c r="M2003" s="134" t="str">
        <f t="shared" si="74"/>
        <v/>
      </c>
      <c r="N2003" s="110"/>
      <c r="O2003" s="110"/>
      <c r="P2003" s="239"/>
    </row>
    <row r="2004" spans="1:16" x14ac:dyDescent="0.2">
      <c r="A2004" s="154"/>
      <c r="B2004" s="154"/>
      <c r="C2004" s="154"/>
      <c r="D2004" s="149"/>
      <c r="E2004" s="149"/>
      <c r="F2004" s="150"/>
      <c r="H2004" s="106"/>
      <c r="I2004" s="110" t="str">
        <f t="shared" si="73"/>
        <v/>
      </c>
      <c r="J2004" s="122" t="s">
        <v>7364</v>
      </c>
      <c r="K2004" s="110" t="s">
        <v>7365</v>
      </c>
      <c r="L2004" s="110" t="s">
        <v>275</v>
      </c>
      <c r="M2004" s="134" t="str">
        <f t="shared" si="74"/>
        <v/>
      </c>
      <c r="N2004" s="110"/>
      <c r="O2004" s="110"/>
      <c r="P2004" s="239"/>
    </row>
    <row r="2005" spans="1:16" x14ac:dyDescent="0.2">
      <c r="A2005" s="154"/>
      <c r="B2005" s="154"/>
      <c r="C2005" s="154"/>
      <c r="D2005" s="149"/>
      <c r="E2005" s="149"/>
      <c r="F2005" s="150"/>
      <c r="H2005" s="106"/>
      <c r="I2005" s="110" t="str">
        <f t="shared" si="73"/>
        <v/>
      </c>
      <c r="J2005" s="122" t="s">
        <v>7366</v>
      </c>
      <c r="K2005" s="110" t="s">
        <v>7367</v>
      </c>
      <c r="L2005" s="110" t="s">
        <v>275</v>
      </c>
      <c r="M2005" s="134" t="str">
        <f t="shared" si="74"/>
        <v/>
      </c>
      <c r="N2005" s="110"/>
      <c r="O2005" s="110"/>
      <c r="P2005" s="239"/>
    </row>
    <row r="2006" spans="1:16" x14ac:dyDescent="0.2">
      <c r="A2006" s="154"/>
      <c r="B2006" s="154"/>
      <c r="C2006" s="154"/>
      <c r="D2006" s="149"/>
      <c r="E2006" s="149"/>
      <c r="F2006" s="150"/>
      <c r="H2006" s="106"/>
      <c r="I2006" s="110" t="str">
        <f t="shared" si="73"/>
        <v/>
      </c>
      <c r="J2006" s="122" t="s">
        <v>7368</v>
      </c>
      <c r="K2006" s="110" t="s">
        <v>7369</v>
      </c>
      <c r="L2006" s="110" t="s">
        <v>275</v>
      </c>
      <c r="M2006" s="134" t="str">
        <f t="shared" si="74"/>
        <v/>
      </c>
      <c r="N2006" s="110"/>
      <c r="O2006" s="110"/>
      <c r="P2006" s="239"/>
    </row>
    <row r="2007" spans="1:16" x14ac:dyDescent="0.2">
      <c r="A2007" s="154"/>
      <c r="B2007" s="154"/>
      <c r="C2007" s="154"/>
      <c r="D2007" s="149"/>
      <c r="E2007" s="149"/>
      <c r="F2007" s="150"/>
      <c r="H2007" s="106"/>
      <c r="I2007" s="110" t="str">
        <f t="shared" si="73"/>
        <v/>
      </c>
      <c r="J2007" s="122" t="s">
        <v>7370</v>
      </c>
      <c r="K2007" s="110" t="s">
        <v>7371</v>
      </c>
      <c r="L2007" s="110" t="s">
        <v>275</v>
      </c>
      <c r="M2007" s="134" t="str">
        <f t="shared" si="74"/>
        <v/>
      </c>
      <c r="N2007" s="110"/>
      <c r="O2007" s="110"/>
      <c r="P2007" s="239"/>
    </row>
    <row r="2008" spans="1:16" x14ac:dyDescent="0.2">
      <c r="A2008" s="154"/>
      <c r="B2008" s="154"/>
      <c r="C2008" s="154"/>
      <c r="D2008" s="149"/>
      <c r="E2008" s="149"/>
      <c r="F2008" s="150"/>
      <c r="H2008" s="106"/>
      <c r="I2008" s="110" t="str">
        <f t="shared" si="73"/>
        <v/>
      </c>
      <c r="J2008" s="122" t="s">
        <v>7372</v>
      </c>
      <c r="K2008" s="110" t="s">
        <v>7373</v>
      </c>
      <c r="L2008" s="110" t="s">
        <v>275</v>
      </c>
      <c r="M2008" s="134" t="str">
        <f t="shared" si="74"/>
        <v/>
      </c>
      <c r="N2008" s="110"/>
      <c r="O2008" s="110"/>
      <c r="P2008" s="239"/>
    </row>
    <row r="2009" spans="1:16" x14ac:dyDescent="0.2">
      <c r="A2009" s="154"/>
      <c r="B2009" s="154"/>
      <c r="C2009" s="154"/>
      <c r="D2009" s="149"/>
      <c r="E2009" s="149"/>
      <c r="F2009" s="150"/>
      <c r="H2009" s="106"/>
      <c r="I2009" s="110" t="str">
        <f t="shared" si="73"/>
        <v/>
      </c>
      <c r="J2009" s="122" t="s">
        <v>7374</v>
      </c>
      <c r="K2009" s="110" t="s">
        <v>7375</v>
      </c>
      <c r="L2009" s="110" t="s">
        <v>275</v>
      </c>
      <c r="M2009" s="134" t="str">
        <f t="shared" si="74"/>
        <v/>
      </c>
      <c r="N2009" s="110"/>
      <c r="O2009" s="110"/>
      <c r="P2009" s="239"/>
    </row>
    <row r="2010" spans="1:16" x14ac:dyDescent="0.2">
      <c r="A2010" s="154"/>
      <c r="B2010" s="154"/>
      <c r="C2010" s="154"/>
      <c r="D2010" s="149"/>
      <c r="E2010" s="149"/>
      <c r="F2010" s="150"/>
      <c r="H2010" s="106"/>
      <c r="I2010" s="110" t="str">
        <f t="shared" si="73"/>
        <v/>
      </c>
      <c r="J2010" s="122" t="s">
        <v>7376</v>
      </c>
      <c r="K2010" s="110" t="s">
        <v>7377</v>
      </c>
      <c r="L2010" s="110" t="s">
        <v>275</v>
      </c>
      <c r="M2010" s="134" t="str">
        <f t="shared" si="74"/>
        <v/>
      </c>
      <c r="N2010" s="110"/>
      <c r="O2010" s="110"/>
      <c r="P2010" s="239"/>
    </row>
    <row r="2011" spans="1:16" x14ac:dyDescent="0.2">
      <c r="A2011" s="154"/>
      <c r="B2011" s="154"/>
      <c r="C2011" s="154"/>
      <c r="D2011" s="149"/>
      <c r="E2011" s="149"/>
      <c r="F2011" s="150"/>
      <c r="H2011" s="106"/>
      <c r="I2011" s="110" t="str">
        <f t="shared" si="73"/>
        <v/>
      </c>
      <c r="J2011" s="122" t="s">
        <v>7378</v>
      </c>
      <c r="K2011" s="110" t="s">
        <v>7379</v>
      </c>
      <c r="L2011" s="110" t="s">
        <v>275</v>
      </c>
      <c r="M2011" s="134" t="str">
        <f t="shared" si="74"/>
        <v/>
      </c>
      <c r="N2011" s="110"/>
      <c r="O2011" s="110"/>
      <c r="P2011" s="239"/>
    </row>
    <row r="2012" spans="1:16" x14ac:dyDescent="0.2">
      <c r="A2012" s="154"/>
      <c r="B2012" s="154"/>
      <c r="C2012" s="154"/>
      <c r="D2012" s="149"/>
      <c r="E2012" s="149"/>
      <c r="F2012" s="150"/>
      <c r="H2012" s="106"/>
      <c r="I2012" s="110" t="str">
        <f t="shared" si="73"/>
        <v/>
      </c>
      <c r="J2012" s="122" t="s">
        <v>7380</v>
      </c>
      <c r="K2012" s="110" t="s">
        <v>7381</v>
      </c>
      <c r="L2012" s="110" t="s">
        <v>275</v>
      </c>
      <c r="M2012" s="134" t="str">
        <f t="shared" si="74"/>
        <v/>
      </c>
      <c r="N2012" s="110"/>
      <c r="O2012" s="110"/>
      <c r="P2012" s="239"/>
    </row>
    <row r="2013" spans="1:16" x14ac:dyDescent="0.2">
      <c r="A2013" s="154"/>
      <c r="B2013" s="154"/>
      <c r="C2013" s="154"/>
      <c r="D2013" s="149"/>
      <c r="E2013" s="149"/>
      <c r="F2013" s="150"/>
      <c r="H2013" s="106"/>
      <c r="I2013" s="110" t="str">
        <f t="shared" si="73"/>
        <v/>
      </c>
      <c r="J2013" s="122" t="s">
        <v>7382</v>
      </c>
      <c r="K2013" s="110" t="s">
        <v>7383</v>
      </c>
      <c r="L2013" s="110" t="s">
        <v>275</v>
      </c>
      <c r="M2013" s="134" t="str">
        <f t="shared" si="74"/>
        <v/>
      </c>
      <c r="N2013" s="110"/>
      <c r="O2013" s="110"/>
      <c r="P2013" s="239"/>
    </row>
    <row r="2014" spans="1:16" x14ac:dyDescent="0.2">
      <c r="A2014" s="154"/>
      <c r="B2014" s="154"/>
      <c r="C2014" s="154"/>
      <c r="D2014" s="149"/>
      <c r="E2014" s="149"/>
      <c r="F2014" s="150"/>
      <c r="H2014" s="106"/>
      <c r="I2014" s="110" t="str">
        <f t="shared" si="73"/>
        <v/>
      </c>
      <c r="J2014" s="122" t="s">
        <v>7384</v>
      </c>
      <c r="K2014" s="110" t="s">
        <v>7385</v>
      </c>
      <c r="L2014" s="110" t="s">
        <v>275</v>
      </c>
      <c r="M2014" s="134" t="str">
        <f t="shared" si="74"/>
        <v/>
      </c>
      <c r="N2014" s="110"/>
      <c r="O2014" s="110"/>
      <c r="P2014" s="239"/>
    </row>
    <row r="2015" spans="1:16" x14ac:dyDescent="0.2">
      <c r="A2015" s="154"/>
      <c r="B2015" s="154"/>
      <c r="C2015" s="154"/>
      <c r="D2015" s="149"/>
      <c r="E2015" s="149"/>
      <c r="F2015" s="150"/>
      <c r="H2015" s="106"/>
      <c r="I2015" s="110" t="str">
        <f t="shared" si="73"/>
        <v/>
      </c>
      <c r="J2015" s="122" t="s">
        <v>7386</v>
      </c>
      <c r="K2015" s="110" t="s">
        <v>7387</v>
      </c>
      <c r="L2015" s="110" t="s">
        <v>275</v>
      </c>
      <c r="M2015" s="134" t="str">
        <f t="shared" si="74"/>
        <v/>
      </c>
      <c r="N2015" s="110"/>
      <c r="O2015" s="110"/>
      <c r="P2015" s="239"/>
    </row>
    <row r="2016" spans="1:16" x14ac:dyDescent="0.2">
      <c r="A2016" s="154"/>
      <c r="B2016" s="154"/>
      <c r="C2016" s="154"/>
      <c r="D2016" s="149"/>
      <c r="E2016" s="149"/>
      <c r="F2016" s="150"/>
      <c r="H2016" s="106"/>
      <c r="I2016" s="110" t="str">
        <f t="shared" si="73"/>
        <v/>
      </c>
      <c r="J2016" s="122" t="s">
        <v>7388</v>
      </c>
      <c r="K2016" s="110" t="s">
        <v>7389</v>
      </c>
      <c r="L2016" s="110" t="s">
        <v>275</v>
      </c>
      <c r="M2016" s="134" t="str">
        <f t="shared" si="74"/>
        <v/>
      </c>
      <c r="N2016" s="110"/>
      <c r="O2016" s="110"/>
      <c r="P2016" s="239"/>
    </row>
    <row r="2017" spans="1:16" x14ac:dyDescent="0.2">
      <c r="A2017" s="154"/>
      <c r="B2017" s="154"/>
      <c r="C2017" s="154"/>
      <c r="D2017" s="149"/>
      <c r="E2017" s="149"/>
      <c r="F2017" s="150"/>
      <c r="H2017" s="106"/>
      <c r="I2017" s="110" t="str">
        <f t="shared" si="73"/>
        <v/>
      </c>
      <c r="J2017" s="122" t="s">
        <v>7390</v>
      </c>
      <c r="K2017" s="110" t="s">
        <v>7391</v>
      </c>
      <c r="L2017" s="110" t="s">
        <v>275</v>
      </c>
      <c r="M2017" s="134" t="str">
        <f t="shared" si="74"/>
        <v/>
      </c>
      <c r="N2017" s="110"/>
      <c r="O2017" s="110"/>
      <c r="P2017" s="239"/>
    </row>
    <row r="2018" spans="1:16" x14ac:dyDescent="0.2">
      <c r="A2018" s="154"/>
      <c r="B2018" s="154"/>
      <c r="C2018" s="154"/>
      <c r="D2018" s="149"/>
      <c r="E2018" s="149"/>
      <c r="F2018" s="150"/>
      <c r="H2018" s="106"/>
      <c r="I2018" s="110" t="str">
        <f t="shared" si="73"/>
        <v/>
      </c>
      <c r="J2018" s="122" t="s">
        <v>7392</v>
      </c>
      <c r="K2018" s="110" t="s">
        <v>7393</v>
      </c>
      <c r="L2018" s="110" t="s">
        <v>275</v>
      </c>
      <c r="M2018" s="134" t="str">
        <f t="shared" si="74"/>
        <v/>
      </c>
      <c r="N2018" s="110"/>
      <c r="O2018" s="110"/>
      <c r="P2018" s="239"/>
    </row>
    <row r="2019" spans="1:16" x14ac:dyDescent="0.2">
      <c r="A2019" s="154"/>
      <c r="B2019" s="154"/>
      <c r="C2019" s="154"/>
      <c r="D2019" s="149"/>
      <c r="E2019" s="149"/>
      <c r="F2019" s="150"/>
      <c r="H2019" s="106"/>
      <c r="I2019" s="110" t="str">
        <f t="shared" si="73"/>
        <v/>
      </c>
      <c r="J2019" s="122" t="s">
        <v>7394</v>
      </c>
      <c r="K2019" s="110" t="s">
        <v>7395</v>
      </c>
      <c r="L2019" s="110" t="s">
        <v>275</v>
      </c>
      <c r="M2019" s="134" t="str">
        <f t="shared" si="74"/>
        <v/>
      </c>
      <c r="N2019" s="110"/>
      <c r="O2019" s="110"/>
      <c r="P2019" s="239"/>
    </row>
    <row r="2020" spans="1:16" x14ac:dyDescent="0.2">
      <c r="A2020" s="154"/>
      <c r="B2020" s="154"/>
      <c r="C2020" s="154"/>
      <c r="D2020" s="149"/>
      <c r="E2020" s="149"/>
      <c r="F2020" s="150"/>
      <c r="H2020" s="106"/>
      <c r="I2020" s="110" t="str">
        <f t="shared" si="73"/>
        <v/>
      </c>
      <c r="J2020" s="122" t="s">
        <v>7396</v>
      </c>
      <c r="K2020" s="110" t="s">
        <v>7397</v>
      </c>
      <c r="L2020" s="110" t="s">
        <v>275</v>
      </c>
      <c r="M2020" s="134" t="str">
        <f t="shared" si="74"/>
        <v/>
      </c>
      <c r="N2020" s="110"/>
      <c r="O2020" s="110"/>
      <c r="P2020" s="239"/>
    </row>
    <row r="2021" spans="1:16" x14ac:dyDescent="0.2">
      <c r="A2021" s="154"/>
      <c r="B2021" s="154"/>
      <c r="C2021" s="154"/>
      <c r="D2021" s="149"/>
      <c r="E2021" s="149"/>
      <c r="F2021" s="150"/>
      <c r="H2021" s="106"/>
      <c r="I2021" s="110" t="str">
        <f t="shared" si="73"/>
        <v/>
      </c>
      <c r="J2021" s="122" t="s">
        <v>7398</v>
      </c>
      <c r="K2021" s="110" t="s">
        <v>7399</v>
      </c>
      <c r="L2021" s="110" t="s">
        <v>275</v>
      </c>
      <c r="M2021" s="134" t="str">
        <f t="shared" si="74"/>
        <v/>
      </c>
      <c r="N2021" s="110"/>
      <c r="O2021" s="110"/>
      <c r="P2021" s="239"/>
    </row>
    <row r="2022" spans="1:16" x14ac:dyDescent="0.2">
      <c r="A2022" s="154"/>
      <c r="B2022" s="154"/>
      <c r="C2022" s="154"/>
      <c r="D2022" s="149"/>
      <c r="E2022" s="149"/>
      <c r="F2022" s="150"/>
      <c r="H2022" s="106"/>
      <c r="I2022" s="110" t="str">
        <f t="shared" si="73"/>
        <v/>
      </c>
      <c r="J2022" s="122" t="s">
        <v>7400</v>
      </c>
      <c r="K2022" s="110" t="s">
        <v>7401</v>
      </c>
      <c r="L2022" s="110" t="s">
        <v>275</v>
      </c>
      <c r="M2022" s="134" t="str">
        <f t="shared" si="74"/>
        <v/>
      </c>
      <c r="N2022" s="110"/>
      <c r="O2022" s="110"/>
      <c r="P2022" s="239"/>
    </row>
    <row r="2023" spans="1:16" x14ac:dyDescent="0.2">
      <c r="A2023" s="154"/>
      <c r="B2023" s="154"/>
      <c r="C2023" s="154"/>
      <c r="D2023" s="149"/>
      <c r="E2023" s="149"/>
      <c r="F2023" s="150"/>
      <c r="H2023" s="106"/>
      <c r="I2023" s="110" t="str">
        <f t="shared" si="73"/>
        <v/>
      </c>
      <c r="J2023" s="122" t="s">
        <v>7402</v>
      </c>
      <c r="K2023" s="110" t="s">
        <v>7403</v>
      </c>
      <c r="L2023" s="110" t="s">
        <v>275</v>
      </c>
      <c r="M2023" s="134" t="str">
        <f t="shared" si="74"/>
        <v/>
      </c>
      <c r="N2023" s="110"/>
      <c r="O2023" s="110"/>
      <c r="P2023" s="239"/>
    </row>
    <row r="2024" spans="1:16" x14ac:dyDescent="0.2">
      <c r="A2024" s="154"/>
      <c r="B2024" s="154"/>
      <c r="C2024" s="154"/>
      <c r="D2024" s="149"/>
      <c r="E2024" s="149"/>
      <c r="F2024" s="150"/>
      <c r="H2024" s="106"/>
      <c r="I2024" s="110" t="str">
        <f t="shared" si="73"/>
        <v/>
      </c>
      <c r="J2024" s="122" t="s">
        <v>7404</v>
      </c>
      <c r="K2024" s="110" t="s">
        <v>7405</v>
      </c>
      <c r="L2024" s="110" t="s">
        <v>275</v>
      </c>
      <c r="M2024" s="134" t="str">
        <f t="shared" si="74"/>
        <v/>
      </c>
      <c r="N2024" s="110"/>
      <c r="O2024" s="110"/>
      <c r="P2024" s="239"/>
    </row>
    <row r="2025" spans="1:16" x14ac:dyDescent="0.2">
      <c r="A2025" s="154"/>
      <c r="B2025" s="154"/>
      <c r="C2025" s="154"/>
      <c r="D2025" s="149"/>
      <c r="E2025" s="149"/>
      <c r="F2025" s="150"/>
      <c r="H2025" s="106"/>
      <c r="I2025" s="110" t="str">
        <f t="shared" si="73"/>
        <v/>
      </c>
      <c r="J2025" s="122" t="s">
        <v>7406</v>
      </c>
      <c r="K2025" s="110" t="s">
        <v>7407</v>
      </c>
      <c r="L2025" s="110" t="s">
        <v>275</v>
      </c>
      <c r="M2025" s="134" t="str">
        <f t="shared" si="74"/>
        <v/>
      </c>
      <c r="N2025" s="110"/>
      <c r="O2025" s="110"/>
      <c r="P2025" s="239"/>
    </row>
    <row r="2026" spans="1:16" x14ac:dyDescent="0.2">
      <c r="A2026" s="154"/>
      <c r="B2026" s="154"/>
      <c r="C2026" s="154"/>
      <c r="D2026" s="149"/>
      <c r="E2026" s="149"/>
      <c r="F2026" s="150"/>
      <c r="H2026" s="106"/>
      <c r="I2026" s="110" t="str">
        <f t="shared" si="73"/>
        <v/>
      </c>
      <c r="J2026" s="122" t="s">
        <v>7408</v>
      </c>
      <c r="K2026" s="110" t="s">
        <v>7409</v>
      </c>
      <c r="L2026" s="110" t="s">
        <v>275</v>
      </c>
      <c r="M2026" s="134" t="str">
        <f t="shared" si="74"/>
        <v/>
      </c>
      <c r="N2026" s="110"/>
      <c r="O2026" s="110"/>
      <c r="P2026" s="239"/>
    </row>
    <row r="2027" spans="1:16" x14ac:dyDescent="0.2">
      <c r="A2027" s="154"/>
      <c r="B2027" s="154"/>
      <c r="C2027" s="154"/>
      <c r="D2027" s="149"/>
      <c r="E2027" s="149"/>
      <c r="F2027" s="150"/>
      <c r="H2027" s="106"/>
      <c r="I2027" s="110" t="str">
        <f t="shared" si="73"/>
        <v/>
      </c>
      <c r="J2027" s="122" t="s">
        <v>7410</v>
      </c>
      <c r="K2027" s="110" t="s">
        <v>7411</v>
      </c>
      <c r="L2027" s="110" t="s">
        <v>275</v>
      </c>
      <c r="M2027" s="134" t="str">
        <f t="shared" si="74"/>
        <v/>
      </c>
      <c r="N2027" s="110"/>
      <c r="O2027" s="110"/>
      <c r="P2027" s="239"/>
    </row>
    <row r="2028" spans="1:16" x14ac:dyDescent="0.2">
      <c r="A2028" s="154"/>
      <c r="B2028" s="154"/>
      <c r="C2028" s="154"/>
      <c r="D2028" s="149"/>
      <c r="E2028" s="149"/>
      <c r="F2028" s="150"/>
      <c r="H2028" s="106"/>
      <c r="I2028" s="110" t="str">
        <f t="shared" si="73"/>
        <v/>
      </c>
      <c r="J2028" s="122" t="s">
        <v>7412</v>
      </c>
      <c r="K2028" s="110" t="s">
        <v>7413</v>
      </c>
      <c r="L2028" s="110" t="s">
        <v>275</v>
      </c>
      <c r="M2028" s="134" t="str">
        <f t="shared" si="74"/>
        <v/>
      </c>
      <c r="N2028" s="110"/>
      <c r="O2028" s="110"/>
      <c r="P2028" s="239"/>
    </row>
    <row r="2029" spans="1:16" x14ac:dyDescent="0.2">
      <c r="A2029" s="154"/>
      <c r="B2029" s="154"/>
      <c r="C2029" s="154"/>
      <c r="D2029" s="149"/>
      <c r="E2029" s="149"/>
      <c r="F2029" s="150"/>
      <c r="H2029" s="106"/>
      <c r="I2029" s="110" t="str">
        <f t="shared" si="73"/>
        <v/>
      </c>
      <c r="J2029" s="122" t="s">
        <v>7414</v>
      </c>
      <c r="K2029" s="110" t="s">
        <v>7415</v>
      </c>
      <c r="L2029" s="110" t="s">
        <v>275</v>
      </c>
      <c r="M2029" s="134" t="str">
        <f t="shared" si="74"/>
        <v/>
      </c>
      <c r="N2029" s="110"/>
      <c r="O2029" s="110"/>
      <c r="P2029" s="239"/>
    </row>
    <row r="2030" spans="1:16" x14ac:dyDescent="0.2">
      <c r="A2030" s="154"/>
      <c r="B2030" s="154"/>
      <c r="C2030" s="154"/>
      <c r="D2030" s="149"/>
      <c r="E2030" s="149"/>
      <c r="F2030" s="150"/>
      <c r="H2030" s="106"/>
      <c r="I2030" s="110" t="str">
        <f t="shared" si="73"/>
        <v/>
      </c>
      <c r="J2030" s="122" t="s">
        <v>7416</v>
      </c>
      <c r="K2030" s="110" t="s">
        <v>7417</v>
      </c>
      <c r="L2030" s="110" t="s">
        <v>275</v>
      </c>
      <c r="M2030" s="134" t="str">
        <f t="shared" si="74"/>
        <v/>
      </c>
      <c r="N2030" s="110"/>
      <c r="O2030" s="110"/>
      <c r="P2030" s="239"/>
    </row>
    <row r="2031" spans="1:16" x14ac:dyDescent="0.2">
      <c r="A2031" s="154"/>
      <c r="B2031" s="154"/>
      <c r="C2031" s="154"/>
      <c r="D2031" s="149"/>
      <c r="E2031" s="149"/>
      <c r="F2031" s="150"/>
      <c r="H2031" s="106"/>
      <c r="I2031" s="110" t="str">
        <f t="shared" si="73"/>
        <v/>
      </c>
      <c r="J2031" s="122" t="s">
        <v>7418</v>
      </c>
      <c r="K2031" s="110" t="s">
        <v>7419</v>
      </c>
      <c r="L2031" s="110" t="s">
        <v>275</v>
      </c>
      <c r="M2031" s="134" t="str">
        <f t="shared" si="74"/>
        <v/>
      </c>
      <c r="N2031" s="110"/>
      <c r="O2031" s="110"/>
      <c r="P2031" s="239"/>
    </row>
    <row r="2032" spans="1:16" x14ac:dyDescent="0.2">
      <c r="A2032" s="154"/>
      <c r="B2032" s="154"/>
      <c r="C2032" s="154"/>
      <c r="D2032" s="149"/>
      <c r="E2032" s="149"/>
      <c r="F2032" s="150"/>
      <c r="H2032" s="106"/>
      <c r="I2032" s="110" t="str">
        <f t="shared" si="73"/>
        <v/>
      </c>
      <c r="J2032" s="122" t="s">
        <v>7420</v>
      </c>
      <c r="K2032" s="110" t="s">
        <v>7421</v>
      </c>
      <c r="L2032" s="110" t="s">
        <v>275</v>
      </c>
      <c r="M2032" s="134" t="str">
        <f t="shared" si="74"/>
        <v/>
      </c>
      <c r="N2032" s="110"/>
      <c r="O2032" s="110"/>
      <c r="P2032" s="239"/>
    </row>
    <row r="2033" spans="1:16" x14ac:dyDescent="0.2">
      <c r="A2033" s="154"/>
      <c r="B2033" s="154"/>
      <c r="C2033" s="154"/>
      <c r="D2033" s="149"/>
      <c r="E2033" s="149"/>
      <c r="F2033" s="150"/>
      <c r="H2033" s="106"/>
      <c r="I2033" s="110" t="str">
        <f t="shared" si="73"/>
        <v/>
      </c>
      <c r="J2033" s="122" t="s">
        <v>7422</v>
      </c>
      <c r="K2033" s="110" t="s">
        <v>7423</v>
      </c>
      <c r="L2033" s="110" t="s">
        <v>275</v>
      </c>
      <c r="M2033" s="134" t="str">
        <f t="shared" si="74"/>
        <v/>
      </c>
      <c r="N2033" s="110"/>
      <c r="O2033" s="110"/>
      <c r="P2033" s="239"/>
    </row>
    <row r="2034" spans="1:16" x14ac:dyDescent="0.2">
      <c r="A2034" s="154"/>
      <c r="B2034" s="154"/>
      <c r="C2034" s="154"/>
      <c r="D2034" s="149"/>
      <c r="E2034" s="149"/>
      <c r="F2034" s="150"/>
      <c r="H2034" s="106"/>
      <c r="I2034" s="110" t="str">
        <f t="shared" si="73"/>
        <v/>
      </c>
      <c r="J2034" s="122" t="s">
        <v>7424</v>
      </c>
      <c r="K2034" s="110" t="s">
        <v>7425</v>
      </c>
      <c r="L2034" s="110" t="s">
        <v>275</v>
      </c>
      <c r="M2034" s="134" t="str">
        <f t="shared" si="74"/>
        <v/>
      </c>
      <c r="N2034" s="110"/>
      <c r="O2034" s="110"/>
      <c r="P2034" s="239"/>
    </row>
    <row r="2035" spans="1:16" x14ac:dyDescent="0.2">
      <c r="A2035" s="154"/>
      <c r="B2035" s="154"/>
      <c r="C2035" s="154"/>
      <c r="D2035" s="149"/>
      <c r="E2035" s="149"/>
      <c r="F2035" s="150"/>
      <c r="H2035" s="106"/>
      <c r="I2035" s="110" t="str">
        <f t="shared" si="73"/>
        <v/>
      </c>
      <c r="J2035" s="122" t="s">
        <v>7426</v>
      </c>
      <c r="K2035" s="110" t="s">
        <v>7427</v>
      </c>
      <c r="L2035" s="110" t="s">
        <v>275</v>
      </c>
      <c r="M2035" s="134" t="str">
        <f t="shared" si="74"/>
        <v/>
      </c>
      <c r="N2035" s="110"/>
      <c r="O2035" s="110"/>
      <c r="P2035" s="239"/>
    </row>
    <row r="2036" spans="1:16" x14ac:dyDescent="0.2">
      <c r="A2036" s="154"/>
      <c r="B2036" s="154"/>
      <c r="C2036" s="154"/>
      <c r="D2036" s="149"/>
      <c r="E2036" s="149"/>
      <c r="F2036" s="150"/>
      <c r="H2036" s="106"/>
      <c r="I2036" s="110" t="str">
        <f t="shared" si="73"/>
        <v/>
      </c>
      <c r="J2036" s="122" t="s">
        <v>7428</v>
      </c>
      <c r="K2036" s="110" t="s">
        <v>7429</v>
      </c>
      <c r="L2036" s="110" t="s">
        <v>275</v>
      </c>
      <c r="M2036" s="134" t="str">
        <f t="shared" si="74"/>
        <v/>
      </c>
      <c r="N2036" s="110"/>
      <c r="O2036" s="110"/>
      <c r="P2036" s="239"/>
    </row>
    <row r="2037" spans="1:16" x14ac:dyDescent="0.2">
      <c r="A2037" s="154"/>
      <c r="B2037" s="154"/>
      <c r="C2037" s="154"/>
      <c r="D2037" s="149"/>
      <c r="E2037" s="149"/>
      <c r="F2037" s="150"/>
      <c r="H2037" s="106"/>
      <c r="I2037" s="110" t="str">
        <f t="shared" si="73"/>
        <v/>
      </c>
      <c r="J2037" s="122" t="s">
        <v>7430</v>
      </c>
      <c r="K2037" s="110" t="s">
        <v>7431</v>
      </c>
      <c r="L2037" s="110" t="s">
        <v>275</v>
      </c>
      <c r="M2037" s="134" t="str">
        <f t="shared" si="74"/>
        <v/>
      </c>
      <c r="N2037" s="110"/>
      <c r="O2037" s="110"/>
      <c r="P2037" s="239"/>
    </row>
    <row r="2038" spans="1:16" x14ac:dyDescent="0.2">
      <c r="A2038" s="154"/>
      <c r="B2038" s="154"/>
      <c r="C2038" s="154"/>
      <c r="D2038" s="149"/>
      <c r="E2038" s="149"/>
      <c r="F2038" s="150"/>
      <c r="H2038" s="106"/>
      <c r="I2038" s="110" t="str">
        <f t="shared" si="73"/>
        <v/>
      </c>
      <c r="J2038" s="122" t="s">
        <v>7432</v>
      </c>
      <c r="K2038" s="110" t="s">
        <v>7433</v>
      </c>
      <c r="L2038" s="110" t="s">
        <v>275</v>
      </c>
      <c r="M2038" s="134" t="str">
        <f t="shared" si="74"/>
        <v/>
      </c>
      <c r="N2038" s="110"/>
      <c r="O2038" s="110"/>
      <c r="P2038" s="239"/>
    </row>
    <row r="2039" spans="1:16" x14ac:dyDescent="0.2">
      <c r="A2039" s="154"/>
      <c r="B2039" s="154"/>
      <c r="C2039" s="154"/>
      <c r="D2039" s="149"/>
      <c r="E2039" s="149"/>
      <c r="F2039" s="150"/>
      <c r="H2039" s="106"/>
      <c r="I2039" s="110" t="str">
        <f t="shared" si="73"/>
        <v/>
      </c>
      <c r="J2039" s="122" t="s">
        <v>7434</v>
      </c>
      <c r="K2039" s="110" t="s">
        <v>7435</v>
      </c>
      <c r="L2039" s="110" t="s">
        <v>275</v>
      </c>
      <c r="M2039" s="134" t="str">
        <f t="shared" si="74"/>
        <v/>
      </c>
      <c r="N2039" s="110"/>
      <c r="O2039" s="110"/>
      <c r="P2039" s="239"/>
    </row>
    <row r="2040" spans="1:16" x14ac:dyDescent="0.2">
      <c r="A2040" s="154"/>
      <c r="B2040" s="154"/>
      <c r="C2040" s="154"/>
      <c r="D2040" s="149"/>
      <c r="E2040" s="149"/>
      <c r="F2040" s="150"/>
      <c r="H2040" s="106"/>
      <c r="I2040" s="110" t="str">
        <f t="shared" si="73"/>
        <v/>
      </c>
      <c r="J2040" s="122" t="s">
        <v>7436</v>
      </c>
      <c r="K2040" s="110" t="s">
        <v>7437</v>
      </c>
      <c r="L2040" s="110" t="s">
        <v>275</v>
      </c>
      <c r="M2040" s="134" t="str">
        <f t="shared" si="74"/>
        <v/>
      </c>
      <c r="N2040" s="110"/>
      <c r="O2040" s="110"/>
      <c r="P2040" s="239"/>
    </row>
    <row r="2041" spans="1:16" x14ac:dyDescent="0.2">
      <c r="A2041" s="154"/>
      <c r="B2041" s="154"/>
      <c r="C2041" s="154"/>
      <c r="D2041" s="149"/>
      <c r="E2041" s="149"/>
      <c r="F2041" s="150"/>
      <c r="H2041" s="106"/>
      <c r="I2041" s="110" t="str">
        <f t="shared" si="73"/>
        <v/>
      </c>
      <c r="J2041" s="122" t="s">
        <v>7438</v>
      </c>
      <c r="K2041" s="110" t="s">
        <v>7439</v>
      </c>
      <c r="L2041" s="110" t="s">
        <v>275</v>
      </c>
      <c r="M2041" s="134" t="str">
        <f t="shared" si="74"/>
        <v/>
      </c>
      <c r="N2041" s="110"/>
      <c r="O2041" s="110"/>
      <c r="P2041" s="239"/>
    </row>
    <row r="2042" spans="1:16" x14ac:dyDescent="0.2">
      <c r="A2042" s="154"/>
      <c r="B2042" s="154"/>
      <c r="C2042" s="154"/>
      <c r="D2042" s="149"/>
      <c r="E2042" s="149"/>
      <c r="F2042" s="150"/>
      <c r="H2042" s="106"/>
      <c r="I2042" s="110" t="str">
        <f t="shared" si="73"/>
        <v/>
      </c>
      <c r="J2042" s="122" t="s">
        <v>7440</v>
      </c>
      <c r="K2042" s="110" t="s">
        <v>7441</v>
      </c>
      <c r="L2042" s="110" t="s">
        <v>275</v>
      </c>
      <c r="M2042" s="134" t="str">
        <f t="shared" si="74"/>
        <v/>
      </c>
      <c r="N2042" s="110"/>
      <c r="O2042" s="110"/>
      <c r="P2042" s="239"/>
    </row>
    <row r="2043" spans="1:16" x14ac:dyDescent="0.2">
      <c r="A2043" s="154"/>
      <c r="B2043" s="154"/>
      <c r="C2043" s="154"/>
      <c r="D2043" s="149"/>
      <c r="E2043" s="149"/>
      <c r="F2043" s="150"/>
      <c r="H2043" s="106"/>
      <c r="I2043" s="110" t="str">
        <f t="shared" si="73"/>
        <v/>
      </c>
      <c r="J2043" s="122" t="s">
        <v>7442</v>
      </c>
      <c r="K2043" s="110" t="s">
        <v>7443</v>
      </c>
      <c r="L2043" s="110" t="s">
        <v>275</v>
      </c>
      <c r="M2043" s="134" t="str">
        <f t="shared" si="74"/>
        <v/>
      </c>
      <c r="N2043" s="110"/>
      <c r="O2043" s="110"/>
      <c r="P2043" s="239"/>
    </row>
    <row r="2044" spans="1:16" x14ac:dyDescent="0.2">
      <c r="A2044" s="154"/>
      <c r="B2044" s="154"/>
      <c r="C2044" s="154"/>
      <c r="D2044" s="149"/>
      <c r="E2044" s="149"/>
      <c r="F2044" s="150"/>
      <c r="H2044" s="106"/>
      <c r="I2044" s="110" t="str">
        <f t="shared" si="73"/>
        <v/>
      </c>
      <c r="J2044" s="122" t="s">
        <v>7444</v>
      </c>
      <c r="K2044" s="110" t="s">
        <v>7445</v>
      </c>
      <c r="L2044" s="110" t="s">
        <v>275</v>
      </c>
      <c r="M2044" s="134" t="str">
        <f t="shared" si="74"/>
        <v/>
      </c>
      <c r="N2044" s="110"/>
      <c r="O2044" s="110"/>
      <c r="P2044" s="239"/>
    </row>
    <row r="2045" spans="1:16" x14ac:dyDescent="0.2">
      <c r="A2045" s="154"/>
      <c r="B2045" s="154"/>
      <c r="C2045" s="154"/>
      <c r="D2045" s="149"/>
      <c r="E2045" s="149"/>
      <c r="F2045" s="150"/>
      <c r="H2045" s="106"/>
      <c r="I2045" s="110" t="str">
        <f t="shared" si="73"/>
        <v/>
      </c>
      <c r="J2045" s="122" t="s">
        <v>7446</v>
      </c>
      <c r="K2045" s="110" t="s">
        <v>7447</v>
      </c>
      <c r="L2045" s="110" t="s">
        <v>275</v>
      </c>
      <c r="M2045" s="134" t="str">
        <f t="shared" si="74"/>
        <v/>
      </c>
      <c r="N2045" s="110"/>
      <c r="O2045" s="110"/>
      <c r="P2045" s="239"/>
    </row>
    <row r="2046" spans="1:16" x14ac:dyDescent="0.2">
      <c r="A2046" s="154"/>
      <c r="B2046" s="154"/>
      <c r="C2046" s="154"/>
      <c r="D2046" s="149"/>
      <c r="E2046" s="149"/>
      <c r="F2046" s="150"/>
      <c r="H2046" s="106"/>
      <c r="I2046" s="110" t="str">
        <f t="shared" si="73"/>
        <v/>
      </c>
      <c r="J2046" s="122" t="s">
        <v>7448</v>
      </c>
      <c r="K2046" s="110" t="s">
        <v>7449</v>
      </c>
      <c r="L2046" s="110" t="s">
        <v>275</v>
      </c>
      <c r="M2046" s="134" t="str">
        <f t="shared" si="74"/>
        <v/>
      </c>
      <c r="N2046" s="110"/>
      <c r="O2046" s="110"/>
      <c r="P2046" s="239"/>
    </row>
    <row r="2047" spans="1:16" x14ac:dyDescent="0.2">
      <c r="A2047" s="154"/>
      <c r="B2047" s="154"/>
      <c r="C2047" s="154"/>
      <c r="D2047" s="149"/>
      <c r="E2047" s="149"/>
      <c r="F2047" s="150"/>
      <c r="H2047" s="106"/>
      <c r="I2047" s="110" t="str">
        <f t="shared" si="73"/>
        <v/>
      </c>
      <c r="J2047" s="122" t="s">
        <v>7450</v>
      </c>
      <c r="K2047" s="110" t="s">
        <v>7451</v>
      </c>
      <c r="L2047" s="110" t="s">
        <v>275</v>
      </c>
      <c r="M2047" s="134" t="str">
        <f t="shared" si="74"/>
        <v/>
      </c>
      <c r="N2047" s="110"/>
      <c r="O2047" s="110"/>
      <c r="P2047" s="239"/>
    </row>
    <row r="2048" spans="1:16" x14ac:dyDescent="0.2">
      <c r="A2048" s="154"/>
      <c r="B2048" s="154"/>
      <c r="C2048" s="154"/>
      <c r="D2048" s="149"/>
      <c r="E2048" s="149"/>
      <c r="F2048" s="150"/>
      <c r="H2048" s="106"/>
      <c r="I2048" s="110" t="str">
        <f t="shared" si="73"/>
        <v/>
      </c>
      <c r="J2048" s="122" t="s">
        <v>7452</v>
      </c>
      <c r="K2048" s="110" t="s">
        <v>7453</v>
      </c>
      <c r="L2048" s="110" t="s">
        <v>275</v>
      </c>
      <c r="M2048" s="134" t="str">
        <f t="shared" si="74"/>
        <v/>
      </c>
      <c r="N2048" s="110"/>
      <c r="O2048" s="110"/>
      <c r="P2048" s="239"/>
    </row>
    <row r="2049" spans="1:16" x14ac:dyDescent="0.2">
      <c r="A2049" s="154"/>
      <c r="B2049" s="154"/>
      <c r="C2049" s="154"/>
      <c r="D2049" s="149"/>
      <c r="E2049" s="149"/>
      <c r="F2049" s="150"/>
      <c r="H2049" s="106"/>
      <c r="I2049" s="110" t="str">
        <f t="shared" si="73"/>
        <v/>
      </c>
      <c r="J2049" s="122" t="s">
        <v>7454</v>
      </c>
      <c r="K2049" s="110" t="s">
        <v>7455</v>
      </c>
      <c r="L2049" s="110" t="s">
        <v>275</v>
      </c>
      <c r="M2049" s="134" t="str">
        <f t="shared" si="74"/>
        <v/>
      </c>
      <c r="N2049" s="110"/>
      <c r="O2049" s="110"/>
      <c r="P2049" s="239"/>
    </row>
    <row r="2050" spans="1:16" x14ac:dyDescent="0.2">
      <c r="A2050" s="154"/>
      <c r="B2050" s="154"/>
      <c r="C2050" s="154"/>
      <c r="D2050" s="149"/>
      <c r="E2050" s="149"/>
      <c r="F2050" s="150"/>
      <c r="H2050" s="106"/>
      <c r="I2050" s="110" t="str">
        <f t="shared" si="73"/>
        <v/>
      </c>
      <c r="J2050" s="122" t="s">
        <v>7456</v>
      </c>
      <c r="K2050" s="110" t="s">
        <v>7457</v>
      </c>
      <c r="L2050" s="110" t="s">
        <v>275</v>
      </c>
      <c r="M2050" s="134" t="str">
        <f t="shared" si="74"/>
        <v/>
      </c>
      <c r="N2050" s="110"/>
      <c r="O2050" s="110"/>
      <c r="P2050" s="239"/>
    </row>
    <row r="2051" spans="1:16" x14ac:dyDescent="0.2">
      <c r="A2051" s="154"/>
      <c r="B2051" s="154"/>
      <c r="C2051" s="154"/>
      <c r="D2051" s="149"/>
      <c r="E2051" s="149"/>
      <c r="F2051" s="150"/>
      <c r="H2051" s="106"/>
      <c r="I2051" s="110" t="str">
        <f t="shared" si="73"/>
        <v/>
      </c>
      <c r="J2051" s="122" t="s">
        <v>7458</v>
      </c>
      <c r="K2051" s="110" t="s">
        <v>7459</v>
      </c>
      <c r="L2051" s="110" t="s">
        <v>275</v>
      </c>
      <c r="M2051" s="134" t="str">
        <f t="shared" si="74"/>
        <v/>
      </c>
      <c r="N2051" s="110"/>
      <c r="O2051" s="110"/>
      <c r="P2051" s="239"/>
    </row>
    <row r="2052" spans="1:16" x14ac:dyDescent="0.2">
      <c r="A2052" s="154"/>
      <c r="B2052" s="154"/>
      <c r="C2052" s="154"/>
      <c r="D2052" s="149"/>
      <c r="E2052" s="149"/>
      <c r="F2052" s="150"/>
      <c r="H2052" s="106"/>
      <c r="I2052" s="110" t="str">
        <f t="shared" si="73"/>
        <v/>
      </c>
      <c r="J2052" s="122" t="s">
        <v>7460</v>
      </c>
      <c r="K2052" s="110" t="s">
        <v>7461</v>
      </c>
      <c r="L2052" s="110" t="s">
        <v>275</v>
      </c>
      <c r="M2052" s="134" t="str">
        <f t="shared" si="74"/>
        <v/>
      </c>
      <c r="N2052" s="110"/>
      <c r="O2052" s="110"/>
      <c r="P2052" s="239"/>
    </row>
    <row r="2053" spans="1:16" x14ac:dyDescent="0.2">
      <c r="A2053" s="154"/>
      <c r="B2053" s="154"/>
      <c r="C2053" s="154"/>
      <c r="D2053" s="149"/>
      <c r="E2053" s="149"/>
      <c r="F2053" s="150"/>
      <c r="H2053" s="106"/>
      <c r="I2053" s="110" t="str">
        <f t="shared" si="73"/>
        <v/>
      </c>
      <c r="J2053" s="122" t="s">
        <v>7462</v>
      </c>
      <c r="K2053" s="110" t="s">
        <v>7463</v>
      </c>
      <c r="L2053" s="110" t="s">
        <v>275</v>
      </c>
      <c r="M2053" s="134" t="str">
        <f t="shared" si="74"/>
        <v/>
      </c>
      <c r="N2053" s="110"/>
      <c r="O2053" s="110"/>
      <c r="P2053" s="239"/>
    </row>
    <row r="2054" spans="1:16" x14ac:dyDescent="0.2">
      <c r="A2054" s="154"/>
      <c r="B2054" s="154"/>
      <c r="C2054" s="154"/>
      <c r="D2054" s="149"/>
      <c r="E2054" s="149"/>
      <c r="F2054" s="150"/>
      <c r="H2054" s="106"/>
      <c r="I2054" s="110" t="str">
        <f t="shared" si="73"/>
        <v/>
      </c>
      <c r="J2054" s="122" t="s">
        <v>7464</v>
      </c>
      <c r="K2054" s="110" t="s">
        <v>7465</v>
      </c>
      <c r="L2054" s="110" t="s">
        <v>7466</v>
      </c>
      <c r="M2054" s="134" t="str">
        <f t="shared" si="74"/>
        <v/>
      </c>
      <c r="N2054" s="110"/>
      <c r="O2054" s="110"/>
      <c r="P2054" s="239"/>
    </row>
    <row r="2055" spans="1:16" x14ac:dyDescent="0.2">
      <c r="A2055" s="154"/>
      <c r="B2055" s="154"/>
      <c r="C2055" s="154"/>
      <c r="D2055" s="149"/>
      <c r="E2055" s="149"/>
      <c r="F2055" s="150"/>
      <c r="H2055" s="106"/>
      <c r="I2055" s="110" t="str">
        <f t="shared" si="73"/>
        <v/>
      </c>
      <c r="J2055" s="122" t="s">
        <v>7467</v>
      </c>
      <c r="K2055" s="110" t="s">
        <v>7468</v>
      </c>
      <c r="L2055" s="110" t="s">
        <v>275</v>
      </c>
      <c r="M2055" s="134" t="str">
        <f t="shared" si="74"/>
        <v/>
      </c>
      <c r="N2055" s="110"/>
      <c r="O2055" s="110"/>
      <c r="P2055" s="239"/>
    </row>
    <row r="2056" spans="1:16" x14ac:dyDescent="0.2">
      <c r="A2056" s="154"/>
      <c r="B2056" s="154"/>
      <c r="C2056" s="154"/>
      <c r="D2056" s="149"/>
      <c r="E2056" s="149"/>
      <c r="F2056" s="150"/>
      <c r="H2056" s="106"/>
      <c r="I2056" s="110" t="str">
        <f t="shared" si="73"/>
        <v/>
      </c>
      <c r="J2056" s="122" t="s">
        <v>7469</v>
      </c>
      <c r="K2056" s="110" t="s">
        <v>7470</v>
      </c>
      <c r="L2056" s="110" t="s">
        <v>275</v>
      </c>
      <c r="M2056" s="134" t="str">
        <f t="shared" si="74"/>
        <v/>
      </c>
      <c r="N2056" s="110"/>
      <c r="O2056" s="110"/>
      <c r="P2056" s="239"/>
    </row>
    <row r="2057" spans="1:16" x14ac:dyDescent="0.2">
      <c r="A2057" s="154"/>
      <c r="B2057" s="154"/>
      <c r="C2057" s="154"/>
      <c r="D2057" s="149"/>
      <c r="E2057" s="149"/>
      <c r="F2057" s="150"/>
      <c r="H2057" s="106"/>
      <c r="I2057" s="110" t="str">
        <f t="shared" ref="I2057:I2120" si="75">IFERROR((INDEX(A:E,MATCH($J2057,E:E,0),2)),"")</f>
        <v/>
      </c>
      <c r="J2057" s="122" t="s">
        <v>7471</v>
      </c>
      <c r="K2057" s="110" t="s">
        <v>7472</v>
      </c>
      <c r="L2057" s="110" t="s">
        <v>275</v>
      </c>
      <c r="M2057" s="134" t="str">
        <f t="shared" si="74"/>
        <v/>
      </c>
      <c r="N2057" s="110"/>
      <c r="O2057" s="110"/>
      <c r="P2057" s="239"/>
    </row>
    <row r="2058" spans="1:16" x14ac:dyDescent="0.2">
      <c r="A2058" s="154"/>
      <c r="B2058" s="154"/>
      <c r="C2058" s="154"/>
      <c r="D2058" s="149"/>
      <c r="E2058" s="149"/>
      <c r="F2058" s="150"/>
      <c r="H2058" s="106"/>
      <c r="I2058" s="110" t="str">
        <f t="shared" si="75"/>
        <v>ZCH</v>
      </c>
      <c r="J2058" s="122" t="s">
        <v>7473</v>
      </c>
      <c r="K2058" s="110" t="s">
        <v>2337</v>
      </c>
      <c r="L2058" s="110" t="s">
        <v>275</v>
      </c>
      <c r="M2058" s="134" t="str">
        <f t="shared" ref="M2058:M2121" si="76">IF(N2058="","",HYPERLINK(O2058,N2058))</f>
        <v/>
      </c>
      <c r="N2058" s="110"/>
      <c r="O2058" s="110"/>
      <c r="P2058" s="239"/>
    </row>
    <row r="2059" spans="1:16" x14ac:dyDescent="0.2">
      <c r="A2059" s="154"/>
      <c r="B2059" s="154"/>
      <c r="C2059" s="154"/>
      <c r="D2059" s="149"/>
      <c r="E2059" s="149"/>
      <c r="F2059" s="150"/>
      <c r="H2059" s="106"/>
      <c r="I2059" s="110" t="str">
        <f t="shared" si="75"/>
        <v/>
      </c>
      <c r="J2059" s="122" t="s">
        <v>7474</v>
      </c>
      <c r="K2059" s="110" t="s">
        <v>7475</v>
      </c>
      <c r="L2059" s="110" t="s">
        <v>275</v>
      </c>
      <c r="M2059" s="134" t="str">
        <f t="shared" si="76"/>
        <v/>
      </c>
      <c r="N2059" s="110"/>
      <c r="O2059" s="110"/>
      <c r="P2059" s="239"/>
    </row>
    <row r="2060" spans="1:16" x14ac:dyDescent="0.2">
      <c r="A2060" s="154"/>
      <c r="B2060" s="154"/>
      <c r="C2060" s="154"/>
      <c r="D2060" s="149"/>
      <c r="E2060" s="149"/>
      <c r="F2060" s="150"/>
      <c r="H2060" s="106"/>
      <c r="I2060" s="110" t="str">
        <f t="shared" si="75"/>
        <v/>
      </c>
      <c r="J2060" s="122" t="s">
        <v>7476</v>
      </c>
      <c r="K2060" s="110" t="s">
        <v>7477</v>
      </c>
      <c r="L2060" s="110" t="s">
        <v>275</v>
      </c>
      <c r="M2060" s="134" t="str">
        <f t="shared" si="76"/>
        <v/>
      </c>
      <c r="N2060" s="110"/>
      <c r="O2060" s="110"/>
      <c r="P2060" s="239"/>
    </row>
    <row r="2061" spans="1:16" x14ac:dyDescent="0.2">
      <c r="A2061" s="154"/>
      <c r="B2061" s="154"/>
      <c r="C2061" s="154"/>
      <c r="D2061" s="149"/>
      <c r="E2061" s="149"/>
      <c r="F2061" s="150"/>
      <c r="H2061" s="106"/>
      <c r="I2061" s="110" t="str">
        <f t="shared" si="75"/>
        <v/>
      </c>
      <c r="J2061" s="122" t="s">
        <v>7478</v>
      </c>
      <c r="K2061" s="110" t="s">
        <v>7479</v>
      </c>
      <c r="L2061" s="110" t="s">
        <v>275</v>
      </c>
      <c r="M2061" s="134" t="str">
        <f t="shared" si="76"/>
        <v/>
      </c>
      <c r="N2061" s="110"/>
      <c r="O2061" s="110"/>
      <c r="P2061" s="239"/>
    </row>
    <row r="2062" spans="1:16" x14ac:dyDescent="0.2">
      <c r="A2062" s="154"/>
      <c r="B2062" s="154"/>
      <c r="C2062" s="154"/>
      <c r="D2062" s="149"/>
      <c r="E2062" s="149"/>
      <c r="F2062" s="150"/>
      <c r="H2062" s="106"/>
      <c r="I2062" s="110" t="str">
        <f t="shared" si="75"/>
        <v/>
      </c>
      <c r="J2062" s="122" t="s">
        <v>7480</v>
      </c>
      <c r="K2062" s="110" t="s">
        <v>7481</v>
      </c>
      <c r="L2062" s="110" t="s">
        <v>275</v>
      </c>
      <c r="M2062" s="134" t="str">
        <f t="shared" si="76"/>
        <v/>
      </c>
      <c r="N2062" s="110"/>
      <c r="O2062" s="110"/>
      <c r="P2062" s="239"/>
    </row>
    <row r="2063" spans="1:16" x14ac:dyDescent="0.2">
      <c r="A2063" s="154"/>
      <c r="B2063" s="154"/>
      <c r="C2063" s="154"/>
      <c r="D2063" s="149"/>
      <c r="E2063" s="149"/>
      <c r="F2063" s="150"/>
      <c r="H2063" s="106"/>
      <c r="I2063" s="110" t="str">
        <f t="shared" si="75"/>
        <v/>
      </c>
      <c r="J2063" s="122" t="s">
        <v>7482</v>
      </c>
      <c r="K2063" s="110" t="s">
        <v>7483</v>
      </c>
      <c r="L2063" s="110" t="s">
        <v>275</v>
      </c>
      <c r="M2063" s="134" t="str">
        <f t="shared" si="76"/>
        <v/>
      </c>
      <c r="N2063" s="110"/>
      <c r="O2063" s="110"/>
      <c r="P2063" s="239"/>
    </row>
    <row r="2064" spans="1:16" x14ac:dyDescent="0.2">
      <c r="A2064" s="154"/>
      <c r="B2064" s="154"/>
      <c r="C2064" s="154"/>
      <c r="D2064" s="149"/>
      <c r="E2064" s="149"/>
      <c r="F2064" s="150"/>
      <c r="H2064" s="106"/>
      <c r="I2064" s="110" t="str">
        <f t="shared" si="75"/>
        <v/>
      </c>
      <c r="J2064" s="122" t="s">
        <v>7484</v>
      </c>
      <c r="K2064" s="110" t="s">
        <v>7485</v>
      </c>
      <c r="L2064" s="110" t="s">
        <v>275</v>
      </c>
      <c r="M2064" s="134" t="str">
        <f t="shared" si="76"/>
        <v/>
      </c>
      <c r="N2064" s="110"/>
      <c r="O2064" s="110"/>
      <c r="P2064" s="239"/>
    </row>
    <row r="2065" spans="1:16" x14ac:dyDescent="0.2">
      <c r="A2065" s="154"/>
      <c r="B2065" s="154"/>
      <c r="C2065" s="154"/>
      <c r="D2065" s="149"/>
      <c r="E2065" s="149"/>
      <c r="F2065" s="150"/>
      <c r="H2065" s="106"/>
      <c r="I2065" s="110" t="str">
        <f t="shared" si="75"/>
        <v/>
      </c>
      <c r="J2065" s="122" t="s">
        <v>7486</v>
      </c>
      <c r="K2065" s="110" t="s">
        <v>7487</v>
      </c>
      <c r="L2065" s="110" t="s">
        <v>275</v>
      </c>
      <c r="M2065" s="134" t="str">
        <f t="shared" si="76"/>
        <v/>
      </c>
      <c r="N2065" s="110"/>
      <c r="O2065" s="110"/>
      <c r="P2065" s="239"/>
    </row>
    <row r="2066" spans="1:16" x14ac:dyDescent="0.2">
      <c r="A2066" s="154"/>
      <c r="B2066" s="154"/>
      <c r="C2066" s="154"/>
      <c r="D2066" s="149"/>
      <c r="E2066" s="149"/>
      <c r="F2066" s="150"/>
      <c r="H2066" s="106"/>
      <c r="I2066" s="110" t="str">
        <f t="shared" si="75"/>
        <v/>
      </c>
      <c r="J2066" s="122" t="s">
        <v>7488</v>
      </c>
      <c r="K2066" s="110" t="s">
        <v>7489</v>
      </c>
      <c r="L2066" s="110" t="s">
        <v>275</v>
      </c>
      <c r="M2066" s="134" t="str">
        <f t="shared" si="76"/>
        <v/>
      </c>
      <c r="N2066" s="110"/>
      <c r="O2066" s="110"/>
      <c r="P2066" s="239"/>
    </row>
    <row r="2067" spans="1:16" x14ac:dyDescent="0.2">
      <c r="A2067" s="154"/>
      <c r="B2067" s="154"/>
      <c r="C2067" s="154"/>
      <c r="D2067" s="149"/>
      <c r="E2067" s="149"/>
      <c r="F2067" s="150"/>
      <c r="H2067" s="106"/>
      <c r="I2067" s="110" t="str">
        <f t="shared" si="75"/>
        <v/>
      </c>
      <c r="J2067" s="122" t="s">
        <v>7490</v>
      </c>
      <c r="K2067" s="110" t="s">
        <v>7491</v>
      </c>
      <c r="L2067" s="110" t="s">
        <v>275</v>
      </c>
      <c r="M2067" s="134" t="str">
        <f t="shared" si="76"/>
        <v/>
      </c>
      <c r="N2067" s="110"/>
      <c r="O2067" s="110"/>
      <c r="P2067" s="239"/>
    </row>
    <row r="2068" spans="1:16" x14ac:dyDescent="0.2">
      <c r="A2068" s="154"/>
      <c r="B2068" s="154"/>
      <c r="C2068" s="154"/>
      <c r="D2068" s="149"/>
      <c r="E2068" s="149"/>
      <c r="F2068" s="150"/>
      <c r="H2068" s="106"/>
      <c r="I2068" s="110" t="str">
        <f t="shared" si="75"/>
        <v/>
      </c>
      <c r="J2068" s="122" t="s">
        <v>7492</v>
      </c>
      <c r="K2068" s="110" t="s">
        <v>7493</v>
      </c>
      <c r="L2068" s="110" t="s">
        <v>275</v>
      </c>
      <c r="M2068" s="134" t="str">
        <f t="shared" si="76"/>
        <v/>
      </c>
      <c r="N2068" s="110"/>
      <c r="O2068" s="110"/>
      <c r="P2068" s="239"/>
    </row>
    <row r="2069" spans="1:16" x14ac:dyDescent="0.2">
      <c r="A2069" s="154"/>
      <c r="B2069" s="154"/>
      <c r="C2069" s="154"/>
      <c r="D2069" s="149"/>
      <c r="E2069" s="149"/>
      <c r="F2069" s="150"/>
      <c r="H2069" s="106"/>
      <c r="I2069" s="110" t="str">
        <f t="shared" si="75"/>
        <v/>
      </c>
      <c r="J2069" s="122" t="s">
        <v>7494</v>
      </c>
      <c r="K2069" s="110" t="s">
        <v>7495</v>
      </c>
      <c r="L2069" s="110" t="s">
        <v>275</v>
      </c>
      <c r="M2069" s="134" t="str">
        <f t="shared" si="76"/>
        <v/>
      </c>
      <c r="N2069" s="110"/>
      <c r="O2069" s="110"/>
      <c r="P2069" s="239"/>
    </row>
    <row r="2070" spans="1:16" x14ac:dyDescent="0.2">
      <c r="A2070" s="154"/>
      <c r="B2070" s="154"/>
      <c r="C2070" s="154"/>
      <c r="D2070" s="149"/>
      <c r="E2070" s="149"/>
      <c r="F2070" s="150"/>
      <c r="H2070" s="106"/>
      <c r="I2070" s="110" t="str">
        <f t="shared" si="75"/>
        <v/>
      </c>
      <c r="J2070" s="122" t="s">
        <v>7496</v>
      </c>
      <c r="K2070" s="110" t="s">
        <v>7497</v>
      </c>
      <c r="L2070" s="110" t="s">
        <v>275</v>
      </c>
      <c r="M2070" s="134" t="str">
        <f t="shared" si="76"/>
        <v/>
      </c>
      <c r="N2070" s="110"/>
      <c r="O2070" s="110"/>
      <c r="P2070" s="239"/>
    </row>
    <row r="2071" spans="1:16" x14ac:dyDescent="0.2">
      <c r="A2071" s="154"/>
      <c r="B2071" s="154"/>
      <c r="C2071" s="154"/>
      <c r="D2071" s="149"/>
      <c r="E2071" s="149"/>
      <c r="F2071" s="150"/>
      <c r="H2071" s="106"/>
      <c r="I2071" s="110" t="str">
        <f t="shared" si="75"/>
        <v/>
      </c>
      <c r="J2071" s="122" t="s">
        <v>7498</v>
      </c>
      <c r="K2071" s="110" t="s">
        <v>7499</v>
      </c>
      <c r="L2071" s="110" t="s">
        <v>275</v>
      </c>
      <c r="M2071" s="134" t="str">
        <f t="shared" si="76"/>
        <v/>
      </c>
      <c r="N2071" s="110"/>
      <c r="O2071" s="110"/>
      <c r="P2071" s="239"/>
    </row>
    <row r="2072" spans="1:16" x14ac:dyDescent="0.2">
      <c r="A2072" s="154"/>
      <c r="B2072" s="154"/>
      <c r="C2072" s="154"/>
      <c r="D2072" s="149"/>
      <c r="E2072" s="149"/>
      <c r="F2072" s="150"/>
      <c r="H2072" s="106"/>
      <c r="I2072" s="110" t="str">
        <f t="shared" si="75"/>
        <v/>
      </c>
      <c r="J2072" s="122" t="s">
        <v>7500</v>
      </c>
      <c r="K2072" s="110" t="s">
        <v>7501</v>
      </c>
      <c r="L2072" s="110" t="s">
        <v>275</v>
      </c>
      <c r="M2072" s="134" t="str">
        <f t="shared" si="76"/>
        <v/>
      </c>
      <c r="N2072" s="110"/>
      <c r="O2072" s="110"/>
      <c r="P2072" s="239"/>
    </row>
    <row r="2073" spans="1:16" x14ac:dyDescent="0.2">
      <c r="A2073" s="154"/>
      <c r="B2073" s="154"/>
      <c r="C2073" s="154"/>
      <c r="D2073" s="149"/>
      <c r="E2073" s="149"/>
      <c r="F2073" s="150"/>
      <c r="H2073" s="106"/>
      <c r="I2073" s="110" t="str">
        <f t="shared" si="75"/>
        <v/>
      </c>
      <c r="J2073" s="122" t="s">
        <v>7502</v>
      </c>
      <c r="K2073" s="110" t="s">
        <v>7503</v>
      </c>
      <c r="L2073" s="110" t="s">
        <v>275</v>
      </c>
      <c r="M2073" s="134" t="str">
        <f t="shared" si="76"/>
        <v/>
      </c>
      <c r="N2073" s="110"/>
      <c r="O2073" s="110"/>
      <c r="P2073" s="239"/>
    </row>
    <row r="2074" spans="1:16" x14ac:dyDescent="0.2">
      <c r="A2074" s="154"/>
      <c r="B2074" s="154"/>
      <c r="C2074" s="154"/>
      <c r="D2074" s="149"/>
      <c r="E2074" s="149"/>
      <c r="F2074" s="150"/>
      <c r="H2074" s="106"/>
      <c r="I2074" s="110" t="str">
        <f t="shared" si="75"/>
        <v/>
      </c>
      <c r="J2074" s="122" t="s">
        <v>7504</v>
      </c>
      <c r="K2074" s="110" t="s">
        <v>7505</v>
      </c>
      <c r="L2074" s="110" t="s">
        <v>275</v>
      </c>
      <c r="M2074" s="134" t="str">
        <f t="shared" si="76"/>
        <v/>
      </c>
      <c r="N2074" s="110"/>
      <c r="O2074" s="110"/>
      <c r="P2074" s="239"/>
    </row>
    <row r="2075" spans="1:16" x14ac:dyDescent="0.2">
      <c r="A2075" s="154"/>
      <c r="B2075" s="154"/>
      <c r="C2075" s="154"/>
      <c r="D2075" s="149"/>
      <c r="E2075" s="149"/>
      <c r="F2075" s="150"/>
      <c r="H2075" s="106"/>
      <c r="I2075" s="110" t="str">
        <f t="shared" si="75"/>
        <v/>
      </c>
      <c r="J2075" s="122" t="s">
        <v>7506</v>
      </c>
      <c r="K2075" s="110" t="s">
        <v>7507</v>
      </c>
      <c r="L2075" s="110" t="s">
        <v>275</v>
      </c>
      <c r="M2075" s="134" t="str">
        <f t="shared" si="76"/>
        <v/>
      </c>
      <c r="N2075" s="110"/>
      <c r="O2075" s="110"/>
      <c r="P2075" s="239"/>
    </row>
    <row r="2076" spans="1:16" x14ac:dyDescent="0.2">
      <c r="A2076" s="154"/>
      <c r="B2076" s="154"/>
      <c r="C2076" s="154"/>
      <c r="D2076" s="149"/>
      <c r="E2076" s="149"/>
      <c r="F2076" s="150"/>
      <c r="H2076" s="106"/>
      <c r="I2076" s="110" t="str">
        <f t="shared" si="75"/>
        <v/>
      </c>
      <c r="J2076" s="122" t="s">
        <v>7508</v>
      </c>
      <c r="K2076" s="110" t="s">
        <v>7509</v>
      </c>
      <c r="L2076" s="110" t="s">
        <v>275</v>
      </c>
      <c r="M2076" s="134" t="str">
        <f t="shared" si="76"/>
        <v/>
      </c>
      <c r="N2076" s="110"/>
      <c r="O2076" s="110"/>
      <c r="P2076" s="239"/>
    </row>
    <row r="2077" spans="1:16" x14ac:dyDescent="0.2">
      <c r="A2077" s="154"/>
      <c r="B2077" s="154"/>
      <c r="C2077" s="154"/>
      <c r="D2077" s="149"/>
      <c r="E2077" s="149"/>
      <c r="F2077" s="150"/>
      <c r="H2077" s="106"/>
      <c r="I2077" s="110" t="str">
        <f t="shared" si="75"/>
        <v/>
      </c>
      <c r="J2077" s="122" t="s">
        <v>7510</v>
      </c>
      <c r="K2077" s="110" t="s">
        <v>7511</v>
      </c>
      <c r="L2077" s="110" t="s">
        <v>275</v>
      </c>
      <c r="M2077" s="134" t="str">
        <f t="shared" si="76"/>
        <v/>
      </c>
      <c r="N2077" s="110"/>
      <c r="O2077" s="110"/>
      <c r="P2077" s="239"/>
    </row>
    <row r="2078" spans="1:16" x14ac:dyDescent="0.2">
      <c r="A2078" s="154"/>
      <c r="B2078" s="154"/>
      <c r="C2078" s="154"/>
      <c r="D2078" s="149"/>
      <c r="E2078" s="149"/>
      <c r="F2078" s="150"/>
      <c r="H2078" s="106"/>
      <c r="I2078" s="110" t="str">
        <f t="shared" si="75"/>
        <v/>
      </c>
      <c r="J2078" s="122" t="s">
        <v>7512</v>
      </c>
      <c r="K2078" s="110" t="s">
        <v>7513</v>
      </c>
      <c r="L2078" s="110" t="s">
        <v>275</v>
      </c>
      <c r="M2078" s="134" t="str">
        <f t="shared" si="76"/>
        <v/>
      </c>
      <c r="N2078" s="110"/>
      <c r="O2078" s="110"/>
      <c r="P2078" s="239"/>
    </row>
    <row r="2079" spans="1:16" x14ac:dyDescent="0.2">
      <c r="A2079" s="154"/>
      <c r="B2079" s="154"/>
      <c r="C2079" s="154"/>
      <c r="D2079" s="149"/>
      <c r="E2079" s="149"/>
      <c r="F2079" s="150"/>
      <c r="H2079" s="106"/>
      <c r="I2079" s="110" t="str">
        <f t="shared" si="75"/>
        <v/>
      </c>
      <c r="J2079" s="122" t="s">
        <v>7514</v>
      </c>
      <c r="K2079" s="110" t="s">
        <v>7515</v>
      </c>
      <c r="L2079" s="110" t="s">
        <v>275</v>
      </c>
      <c r="M2079" s="134" t="str">
        <f t="shared" si="76"/>
        <v/>
      </c>
      <c r="N2079" s="110"/>
      <c r="O2079" s="110"/>
      <c r="P2079" s="239"/>
    </row>
    <row r="2080" spans="1:16" x14ac:dyDescent="0.2">
      <c r="A2080" s="154"/>
      <c r="B2080" s="154"/>
      <c r="C2080" s="154"/>
      <c r="D2080" s="149"/>
      <c r="E2080" s="149"/>
      <c r="F2080" s="150"/>
      <c r="H2080" s="106"/>
      <c r="I2080" s="110" t="str">
        <f t="shared" si="75"/>
        <v/>
      </c>
      <c r="J2080" s="122" t="s">
        <v>7516</v>
      </c>
      <c r="K2080" s="110" t="s">
        <v>7517</v>
      </c>
      <c r="L2080" s="110" t="s">
        <v>275</v>
      </c>
      <c r="M2080" s="134" t="str">
        <f t="shared" si="76"/>
        <v/>
      </c>
      <c r="N2080" s="110"/>
      <c r="O2080" s="110"/>
      <c r="P2080" s="239"/>
    </row>
    <row r="2081" spans="1:16" x14ac:dyDescent="0.2">
      <c r="A2081" s="154"/>
      <c r="B2081" s="154"/>
      <c r="C2081" s="154"/>
      <c r="D2081" s="149"/>
      <c r="E2081" s="149"/>
      <c r="F2081" s="150"/>
      <c r="H2081" s="106"/>
      <c r="I2081" s="110" t="str">
        <f t="shared" si="75"/>
        <v/>
      </c>
      <c r="J2081" s="122" t="s">
        <v>7518</v>
      </c>
      <c r="K2081" s="110" t="s">
        <v>7519</v>
      </c>
      <c r="L2081" s="110" t="s">
        <v>275</v>
      </c>
      <c r="M2081" s="134" t="str">
        <f t="shared" si="76"/>
        <v/>
      </c>
      <c r="N2081" s="110"/>
      <c r="O2081" s="110"/>
      <c r="P2081" s="239"/>
    </row>
    <row r="2082" spans="1:16" x14ac:dyDescent="0.2">
      <c r="A2082" s="154"/>
      <c r="B2082" s="154"/>
      <c r="C2082" s="154"/>
      <c r="D2082" s="149"/>
      <c r="E2082" s="149"/>
      <c r="F2082" s="150"/>
      <c r="H2082" s="106"/>
      <c r="I2082" s="110" t="str">
        <f t="shared" si="75"/>
        <v/>
      </c>
      <c r="J2082" s="122" t="s">
        <v>7520</v>
      </c>
      <c r="K2082" s="110" t="s">
        <v>7521</v>
      </c>
      <c r="L2082" s="110" t="s">
        <v>275</v>
      </c>
      <c r="M2082" s="134" t="str">
        <f t="shared" si="76"/>
        <v/>
      </c>
      <c r="N2082" s="110"/>
      <c r="O2082" s="110"/>
      <c r="P2082" s="239"/>
    </row>
    <row r="2083" spans="1:16" x14ac:dyDescent="0.2">
      <c r="A2083" s="154"/>
      <c r="B2083" s="154"/>
      <c r="C2083" s="154"/>
      <c r="D2083" s="149"/>
      <c r="E2083" s="149"/>
      <c r="F2083" s="150"/>
      <c r="H2083" s="106"/>
      <c r="I2083" s="110" t="str">
        <f t="shared" si="75"/>
        <v/>
      </c>
      <c r="J2083" s="122" t="s">
        <v>7522</v>
      </c>
      <c r="K2083" s="110" t="s">
        <v>7523</v>
      </c>
      <c r="L2083" s="110" t="s">
        <v>275</v>
      </c>
      <c r="M2083" s="134" t="str">
        <f t="shared" si="76"/>
        <v/>
      </c>
      <c r="N2083" s="110"/>
      <c r="O2083" s="110"/>
      <c r="P2083" s="239"/>
    </row>
    <row r="2084" spans="1:16" x14ac:dyDescent="0.2">
      <c r="A2084" s="154"/>
      <c r="B2084" s="154"/>
      <c r="C2084" s="154"/>
      <c r="D2084" s="149"/>
      <c r="E2084" s="149"/>
      <c r="F2084" s="150"/>
      <c r="H2084" s="106"/>
      <c r="I2084" s="110" t="str">
        <f t="shared" si="75"/>
        <v/>
      </c>
      <c r="J2084" s="122" t="s">
        <v>7524</v>
      </c>
      <c r="K2084" s="110" t="s">
        <v>7525</v>
      </c>
      <c r="L2084" s="110" t="s">
        <v>275</v>
      </c>
      <c r="M2084" s="134" t="str">
        <f t="shared" si="76"/>
        <v/>
      </c>
      <c r="N2084" s="110"/>
      <c r="O2084" s="110"/>
      <c r="P2084" s="239"/>
    </row>
    <row r="2085" spans="1:16" x14ac:dyDescent="0.2">
      <c r="A2085" s="154"/>
      <c r="B2085" s="154"/>
      <c r="C2085" s="154"/>
      <c r="D2085" s="149"/>
      <c r="E2085" s="149"/>
      <c r="F2085" s="150"/>
      <c r="H2085" s="106"/>
      <c r="I2085" s="110" t="str">
        <f t="shared" si="75"/>
        <v/>
      </c>
      <c r="J2085" s="122" t="s">
        <v>7526</v>
      </c>
      <c r="K2085" s="110" t="s">
        <v>7527</v>
      </c>
      <c r="L2085" s="110" t="s">
        <v>275</v>
      </c>
      <c r="M2085" s="134" t="str">
        <f t="shared" si="76"/>
        <v/>
      </c>
      <c r="N2085" s="110"/>
      <c r="O2085" s="110"/>
      <c r="P2085" s="239"/>
    </row>
    <row r="2086" spans="1:16" x14ac:dyDescent="0.2">
      <c r="A2086" s="154"/>
      <c r="B2086" s="154"/>
      <c r="C2086" s="154"/>
      <c r="D2086" s="149"/>
      <c r="E2086" s="149"/>
      <c r="F2086" s="150"/>
      <c r="H2086" s="106"/>
      <c r="I2086" s="110" t="str">
        <f t="shared" si="75"/>
        <v/>
      </c>
      <c r="J2086" s="122" t="s">
        <v>7528</v>
      </c>
      <c r="K2086" s="110" t="s">
        <v>7529</v>
      </c>
      <c r="L2086" s="110" t="s">
        <v>275</v>
      </c>
      <c r="M2086" s="134" t="str">
        <f t="shared" si="76"/>
        <v/>
      </c>
      <c r="N2086" s="110"/>
      <c r="O2086" s="110"/>
      <c r="P2086" s="239"/>
    </row>
    <row r="2087" spans="1:16" x14ac:dyDescent="0.2">
      <c r="A2087" s="154"/>
      <c r="B2087" s="154"/>
      <c r="C2087" s="154"/>
      <c r="D2087" s="149"/>
      <c r="E2087" s="149"/>
      <c r="F2087" s="150"/>
      <c r="H2087" s="106"/>
      <c r="I2087" s="110" t="str">
        <f t="shared" si="75"/>
        <v/>
      </c>
      <c r="J2087" s="122" t="s">
        <v>7530</v>
      </c>
      <c r="K2087" s="110" t="s">
        <v>7531</v>
      </c>
      <c r="L2087" s="110" t="s">
        <v>275</v>
      </c>
      <c r="M2087" s="134" t="str">
        <f t="shared" si="76"/>
        <v/>
      </c>
      <c r="N2087" s="110"/>
      <c r="O2087" s="110"/>
      <c r="P2087" s="239"/>
    </row>
    <row r="2088" spans="1:16" x14ac:dyDescent="0.2">
      <c r="A2088" s="154"/>
      <c r="B2088" s="154"/>
      <c r="C2088" s="154"/>
      <c r="D2088" s="149"/>
      <c r="E2088" s="149"/>
      <c r="F2088" s="150"/>
      <c r="H2088" s="106"/>
      <c r="I2088" s="110" t="str">
        <f t="shared" si="75"/>
        <v/>
      </c>
      <c r="J2088" s="122" t="s">
        <v>7532</v>
      </c>
      <c r="K2088" s="110" t="s">
        <v>7533</v>
      </c>
      <c r="L2088" s="110" t="s">
        <v>275</v>
      </c>
      <c r="M2088" s="134" t="str">
        <f t="shared" si="76"/>
        <v/>
      </c>
      <c r="N2088" s="110"/>
      <c r="O2088" s="110"/>
      <c r="P2088" s="239"/>
    </row>
    <row r="2089" spans="1:16" x14ac:dyDescent="0.2">
      <c r="A2089" s="154"/>
      <c r="B2089" s="154"/>
      <c r="C2089" s="154"/>
      <c r="D2089" s="149"/>
      <c r="E2089" s="149"/>
      <c r="F2089" s="150"/>
      <c r="H2089" s="106"/>
      <c r="I2089" s="110" t="str">
        <f t="shared" si="75"/>
        <v/>
      </c>
      <c r="J2089" s="122" t="s">
        <v>7534</v>
      </c>
      <c r="K2089" s="110" t="s">
        <v>7535</v>
      </c>
      <c r="L2089" s="110" t="s">
        <v>275</v>
      </c>
      <c r="M2089" s="134" t="str">
        <f t="shared" si="76"/>
        <v/>
      </c>
      <c r="N2089" s="110"/>
      <c r="O2089" s="110"/>
      <c r="P2089" s="239"/>
    </row>
    <row r="2090" spans="1:16" x14ac:dyDescent="0.2">
      <c r="A2090" s="154"/>
      <c r="B2090" s="154"/>
      <c r="C2090" s="154"/>
      <c r="D2090" s="149"/>
      <c r="E2090" s="149"/>
      <c r="F2090" s="150"/>
      <c r="H2090" s="106"/>
      <c r="I2090" s="110" t="str">
        <f t="shared" si="75"/>
        <v/>
      </c>
      <c r="J2090" s="122" t="s">
        <v>7536</v>
      </c>
      <c r="K2090" s="110" t="s">
        <v>7537</v>
      </c>
      <c r="L2090" s="110" t="s">
        <v>275</v>
      </c>
      <c r="M2090" s="134" t="str">
        <f t="shared" si="76"/>
        <v/>
      </c>
      <c r="N2090" s="110"/>
      <c r="O2090" s="110"/>
      <c r="P2090" s="239"/>
    </row>
    <row r="2091" spans="1:16" x14ac:dyDescent="0.2">
      <c r="A2091" s="154"/>
      <c r="B2091" s="154"/>
      <c r="C2091" s="154"/>
      <c r="D2091" s="149"/>
      <c r="E2091" s="149"/>
      <c r="F2091" s="150"/>
      <c r="H2091" s="106"/>
      <c r="I2091" s="110" t="str">
        <f t="shared" si="75"/>
        <v/>
      </c>
      <c r="J2091" s="122" t="s">
        <v>7538</v>
      </c>
      <c r="K2091" s="110" t="s">
        <v>7539</v>
      </c>
      <c r="L2091" s="110" t="s">
        <v>275</v>
      </c>
      <c r="M2091" s="134" t="str">
        <f t="shared" si="76"/>
        <v/>
      </c>
      <c r="N2091" s="110"/>
      <c r="O2091" s="110"/>
      <c r="P2091" s="239"/>
    </row>
    <row r="2092" spans="1:16" x14ac:dyDescent="0.2">
      <c r="A2092" s="154"/>
      <c r="B2092" s="154"/>
      <c r="C2092" s="154"/>
      <c r="D2092" s="149"/>
      <c r="E2092" s="149"/>
      <c r="F2092" s="150"/>
      <c r="H2092" s="106"/>
      <c r="I2092" s="110" t="str">
        <f t="shared" si="75"/>
        <v/>
      </c>
      <c r="J2092" s="122" t="s">
        <v>7540</v>
      </c>
      <c r="K2092" s="110" t="s">
        <v>7541</v>
      </c>
      <c r="L2092" s="110" t="s">
        <v>275</v>
      </c>
      <c r="M2092" s="134" t="str">
        <f t="shared" si="76"/>
        <v/>
      </c>
      <c r="N2092" s="110"/>
      <c r="O2092" s="110"/>
      <c r="P2092" s="239"/>
    </row>
    <row r="2093" spans="1:16" x14ac:dyDescent="0.2">
      <c r="A2093" s="154"/>
      <c r="B2093" s="154"/>
      <c r="C2093" s="154"/>
      <c r="D2093" s="149"/>
      <c r="E2093" s="149"/>
      <c r="F2093" s="150"/>
      <c r="H2093" s="106"/>
      <c r="I2093" s="110" t="str">
        <f t="shared" si="75"/>
        <v/>
      </c>
      <c r="J2093" s="122" t="s">
        <v>7542</v>
      </c>
      <c r="K2093" s="110" t="s">
        <v>7543</v>
      </c>
      <c r="L2093" s="110" t="s">
        <v>275</v>
      </c>
      <c r="M2093" s="134" t="str">
        <f t="shared" si="76"/>
        <v/>
      </c>
      <c r="N2093" s="110"/>
      <c r="O2093" s="110"/>
      <c r="P2093" s="239"/>
    </row>
    <row r="2094" spans="1:16" x14ac:dyDescent="0.2">
      <c r="A2094" s="154"/>
      <c r="B2094" s="154"/>
      <c r="C2094" s="154"/>
      <c r="D2094" s="149"/>
      <c r="E2094" s="149"/>
      <c r="F2094" s="150"/>
      <c r="H2094" s="106"/>
      <c r="I2094" s="110" t="str">
        <f t="shared" si="75"/>
        <v/>
      </c>
      <c r="J2094" s="122" t="s">
        <v>7544</v>
      </c>
      <c r="K2094" s="110" t="s">
        <v>7545</v>
      </c>
      <c r="L2094" s="110" t="s">
        <v>275</v>
      </c>
      <c r="M2094" s="134" t="str">
        <f t="shared" si="76"/>
        <v/>
      </c>
      <c r="N2094" s="110"/>
      <c r="O2094" s="110"/>
      <c r="P2094" s="239"/>
    </row>
    <row r="2095" spans="1:16" x14ac:dyDescent="0.2">
      <c r="A2095" s="154"/>
      <c r="B2095" s="154"/>
      <c r="C2095" s="154"/>
      <c r="D2095" s="149"/>
      <c r="E2095" s="149"/>
      <c r="F2095" s="150"/>
      <c r="H2095" s="106"/>
      <c r="I2095" s="110" t="str">
        <f t="shared" si="75"/>
        <v/>
      </c>
      <c r="J2095" s="122" t="s">
        <v>7546</v>
      </c>
      <c r="K2095" s="110" t="s">
        <v>7547</v>
      </c>
      <c r="L2095" s="110" t="s">
        <v>275</v>
      </c>
      <c r="M2095" s="134" t="str">
        <f t="shared" si="76"/>
        <v/>
      </c>
      <c r="N2095" s="110"/>
      <c r="O2095" s="110"/>
      <c r="P2095" s="239"/>
    </row>
    <row r="2096" spans="1:16" x14ac:dyDescent="0.2">
      <c r="A2096" s="154"/>
      <c r="B2096" s="154"/>
      <c r="C2096" s="154"/>
      <c r="D2096" s="149"/>
      <c r="E2096" s="149"/>
      <c r="F2096" s="150"/>
      <c r="H2096" s="106"/>
      <c r="I2096" s="110" t="str">
        <f t="shared" si="75"/>
        <v/>
      </c>
      <c r="J2096" s="122" t="s">
        <v>7548</v>
      </c>
      <c r="K2096" s="110" t="s">
        <v>7549</v>
      </c>
      <c r="L2096" s="110" t="s">
        <v>275</v>
      </c>
      <c r="M2096" s="134" t="str">
        <f t="shared" si="76"/>
        <v/>
      </c>
      <c r="N2096" s="110"/>
      <c r="O2096" s="110"/>
      <c r="P2096" s="239"/>
    </row>
    <row r="2097" spans="1:16" x14ac:dyDescent="0.2">
      <c r="A2097" s="154"/>
      <c r="B2097" s="154"/>
      <c r="C2097" s="154"/>
      <c r="D2097" s="149"/>
      <c r="E2097" s="149"/>
      <c r="F2097" s="150"/>
      <c r="H2097" s="106"/>
      <c r="I2097" s="110" t="str">
        <f t="shared" si="75"/>
        <v/>
      </c>
      <c r="J2097" s="122" t="s">
        <v>7550</v>
      </c>
      <c r="K2097" s="110" t="s">
        <v>7551</v>
      </c>
      <c r="L2097" s="110" t="s">
        <v>275</v>
      </c>
      <c r="M2097" s="134" t="str">
        <f t="shared" si="76"/>
        <v/>
      </c>
      <c r="N2097" s="110"/>
      <c r="O2097" s="110"/>
      <c r="P2097" s="239"/>
    </row>
    <row r="2098" spans="1:16" x14ac:dyDescent="0.2">
      <c r="A2098" s="154"/>
      <c r="B2098" s="154"/>
      <c r="C2098" s="154"/>
      <c r="D2098" s="149"/>
      <c r="E2098" s="149"/>
      <c r="F2098" s="150"/>
      <c r="H2098" s="106"/>
      <c r="I2098" s="110" t="str">
        <f t="shared" si="75"/>
        <v/>
      </c>
      <c r="J2098" s="122" t="s">
        <v>7552</v>
      </c>
      <c r="K2098" s="110" t="s">
        <v>7553</v>
      </c>
      <c r="L2098" s="110" t="s">
        <v>275</v>
      </c>
      <c r="M2098" s="134" t="str">
        <f t="shared" si="76"/>
        <v/>
      </c>
      <c r="N2098" s="110"/>
      <c r="O2098" s="110"/>
      <c r="P2098" s="239"/>
    </row>
    <row r="2099" spans="1:16" x14ac:dyDescent="0.2">
      <c r="A2099" s="154"/>
      <c r="B2099" s="154"/>
      <c r="C2099" s="154"/>
      <c r="D2099" s="149"/>
      <c r="E2099" s="149"/>
      <c r="F2099" s="150"/>
      <c r="H2099" s="106"/>
      <c r="I2099" s="110" t="str">
        <f t="shared" si="75"/>
        <v/>
      </c>
      <c r="J2099" s="122" t="s">
        <v>7554</v>
      </c>
      <c r="K2099" s="110" t="s">
        <v>7555</v>
      </c>
      <c r="L2099" s="110" t="s">
        <v>275</v>
      </c>
      <c r="M2099" s="134" t="str">
        <f t="shared" si="76"/>
        <v/>
      </c>
      <c r="N2099" s="110"/>
      <c r="O2099" s="110"/>
      <c r="P2099" s="239"/>
    </row>
    <row r="2100" spans="1:16" x14ac:dyDescent="0.2">
      <c r="A2100" s="154"/>
      <c r="B2100" s="154"/>
      <c r="C2100" s="154"/>
      <c r="D2100" s="149"/>
      <c r="E2100" s="149"/>
      <c r="F2100" s="150"/>
      <c r="H2100" s="106"/>
      <c r="I2100" s="110" t="str">
        <f t="shared" si="75"/>
        <v/>
      </c>
      <c r="J2100" s="122" t="s">
        <v>7556</v>
      </c>
      <c r="K2100" s="110" t="s">
        <v>7557</v>
      </c>
      <c r="L2100" s="110" t="s">
        <v>275</v>
      </c>
      <c r="M2100" s="134" t="str">
        <f t="shared" si="76"/>
        <v/>
      </c>
      <c r="N2100" s="110"/>
      <c r="O2100" s="110"/>
      <c r="P2100" s="239"/>
    </row>
    <row r="2101" spans="1:16" x14ac:dyDescent="0.2">
      <c r="A2101" s="154"/>
      <c r="B2101" s="154"/>
      <c r="C2101" s="154"/>
      <c r="D2101" s="149"/>
      <c r="E2101" s="149"/>
      <c r="F2101" s="150"/>
      <c r="H2101" s="106"/>
      <c r="I2101" s="110" t="str">
        <f t="shared" si="75"/>
        <v/>
      </c>
      <c r="J2101" s="122" t="s">
        <v>7558</v>
      </c>
      <c r="K2101" s="110" t="s">
        <v>7559</v>
      </c>
      <c r="L2101" s="110" t="s">
        <v>275</v>
      </c>
      <c r="M2101" s="134" t="str">
        <f t="shared" si="76"/>
        <v/>
      </c>
      <c r="N2101" s="110"/>
      <c r="O2101" s="110"/>
      <c r="P2101" s="239"/>
    </row>
    <row r="2102" spans="1:16" x14ac:dyDescent="0.2">
      <c r="A2102" s="154"/>
      <c r="B2102" s="154"/>
      <c r="C2102" s="154"/>
      <c r="D2102" s="149"/>
      <c r="E2102" s="149"/>
      <c r="F2102" s="150"/>
      <c r="H2102" s="106"/>
      <c r="I2102" s="110" t="str">
        <f t="shared" si="75"/>
        <v/>
      </c>
      <c r="J2102" s="122" t="s">
        <v>7560</v>
      </c>
      <c r="K2102" s="110" t="s">
        <v>7561</v>
      </c>
      <c r="L2102" s="110" t="s">
        <v>275</v>
      </c>
      <c r="M2102" s="134" t="str">
        <f t="shared" si="76"/>
        <v/>
      </c>
      <c r="N2102" s="110"/>
      <c r="O2102" s="110"/>
      <c r="P2102" s="239"/>
    </row>
    <row r="2103" spans="1:16" x14ac:dyDescent="0.2">
      <c r="A2103" s="154"/>
      <c r="B2103" s="154"/>
      <c r="C2103" s="154"/>
      <c r="D2103" s="149"/>
      <c r="E2103" s="149"/>
      <c r="F2103" s="150"/>
      <c r="H2103" s="106"/>
      <c r="I2103" s="110" t="str">
        <f t="shared" si="75"/>
        <v/>
      </c>
      <c r="J2103" s="122" t="s">
        <v>7562</v>
      </c>
      <c r="K2103" s="110" t="s">
        <v>7563</v>
      </c>
      <c r="L2103" s="110" t="s">
        <v>275</v>
      </c>
      <c r="M2103" s="134" t="str">
        <f t="shared" si="76"/>
        <v/>
      </c>
      <c r="N2103" s="110"/>
      <c r="O2103" s="110"/>
      <c r="P2103" s="239"/>
    </row>
    <row r="2104" spans="1:16" x14ac:dyDescent="0.2">
      <c r="A2104" s="154"/>
      <c r="B2104" s="154"/>
      <c r="C2104" s="154"/>
      <c r="D2104" s="149"/>
      <c r="E2104" s="149"/>
      <c r="F2104" s="150"/>
      <c r="H2104" s="106"/>
      <c r="I2104" s="110" t="str">
        <f t="shared" si="75"/>
        <v/>
      </c>
      <c r="J2104" s="122" t="s">
        <v>7564</v>
      </c>
      <c r="K2104" s="110" t="s">
        <v>7565</v>
      </c>
      <c r="L2104" s="110" t="s">
        <v>275</v>
      </c>
      <c r="M2104" s="134" t="str">
        <f t="shared" si="76"/>
        <v/>
      </c>
      <c r="N2104" s="110"/>
      <c r="O2104" s="110"/>
      <c r="P2104" s="239"/>
    </row>
    <row r="2105" spans="1:16" x14ac:dyDescent="0.2">
      <c r="A2105" s="154"/>
      <c r="B2105" s="154"/>
      <c r="C2105" s="154"/>
      <c r="D2105" s="149"/>
      <c r="E2105" s="149"/>
      <c r="F2105" s="150"/>
      <c r="H2105" s="106"/>
      <c r="I2105" s="110" t="str">
        <f t="shared" si="75"/>
        <v/>
      </c>
      <c r="J2105" s="122" t="s">
        <v>7566</v>
      </c>
      <c r="K2105" s="110" t="s">
        <v>7567</v>
      </c>
      <c r="L2105" s="110" t="s">
        <v>275</v>
      </c>
      <c r="M2105" s="134" t="str">
        <f t="shared" si="76"/>
        <v/>
      </c>
      <c r="N2105" s="110"/>
      <c r="O2105" s="110"/>
      <c r="P2105" s="239"/>
    </row>
    <row r="2106" spans="1:16" x14ac:dyDescent="0.2">
      <c r="A2106" s="154"/>
      <c r="B2106" s="154"/>
      <c r="C2106" s="154"/>
      <c r="D2106" s="149"/>
      <c r="E2106" s="149"/>
      <c r="F2106" s="150"/>
      <c r="H2106" s="106"/>
      <c r="I2106" s="110" t="str">
        <f t="shared" si="75"/>
        <v/>
      </c>
      <c r="J2106" s="122" t="s">
        <v>7568</v>
      </c>
      <c r="K2106" s="110" t="s">
        <v>7569</v>
      </c>
      <c r="L2106" s="110" t="s">
        <v>275</v>
      </c>
      <c r="M2106" s="134" t="str">
        <f t="shared" si="76"/>
        <v/>
      </c>
      <c r="N2106" s="110"/>
      <c r="O2106" s="110"/>
      <c r="P2106" s="239"/>
    </row>
    <row r="2107" spans="1:16" x14ac:dyDescent="0.2">
      <c r="A2107" s="154"/>
      <c r="B2107" s="154"/>
      <c r="C2107" s="154"/>
      <c r="D2107" s="149"/>
      <c r="E2107" s="149"/>
      <c r="F2107" s="150"/>
      <c r="H2107" s="106"/>
      <c r="I2107" s="110" t="str">
        <f t="shared" si="75"/>
        <v/>
      </c>
      <c r="J2107" s="122" t="s">
        <v>7570</v>
      </c>
      <c r="K2107" s="110" t="s">
        <v>7571</v>
      </c>
      <c r="L2107" s="110" t="s">
        <v>275</v>
      </c>
      <c r="M2107" s="134" t="str">
        <f t="shared" si="76"/>
        <v/>
      </c>
      <c r="N2107" s="110"/>
      <c r="O2107" s="110"/>
      <c r="P2107" s="239"/>
    </row>
    <row r="2108" spans="1:16" x14ac:dyDescent="0.2">
      <c r="A2108" s="154"/>
      <c r="B2108" s="154"/>
      <c r="C2108" s="154"/>
      <c r="D2108" s="149"/>
      <c r="E2108" s="149"/>
      <c r="F2108" s="150"/>
      <c r="H2108" s="106"/>
      <c r="I2108" s="110" t="str">
        <f t="shared" si="75"/>
        <v/>
      </c>
      <c r="J2108" s="122" t="s">
        <v>7572</v>
      </c>
      <c r="K2108" s="110" t="s">
        <v>7573</v>
      </c>
      <c r="L2108" s="110" t="s">
        <v>275</v>
      </c>
      <c r="M2108" s="134" t="str">
        <f t="shared" si="76"/>
        <v/>
      </c>
      <c r="N2108" s="110"/>
      <c r="O2108" s="110"/>
      <c r="P2108" s="239"/>
    </row>
    <row r="2109" spans="1:16" x14ac:dyDescent="0.2">
      <c r="A2109" s="154"/>
      <c r="B2109" s="154"/>
      <c r="C2109" s="154"/>
      <c r="D2109" s="149"/>
      <c r="E2109" s="149"/>
      <c r="F2109" s="150"/>
      <c r="H2109" s="106"/>
      <c r="I2109" s="110" t="str">
        <f t="shared" si="75"/>
        <v/>
      </c>
      <c r="J2109" s="122" t="s">
        <v>7574</v>
      </c>
      <c r="K2109" s="110" t="s">
        <v>7575</v>
      </c>
      <c r="L2109" s="110" t="s">
        <v>275</v>
      </c>
      <c r="M2109" s="134" t="str">
        <f t="shared" si="76"/>
        <v/>
      </c>
      <c r="N2109" s="110"/>
      <c r="O2109" s="110"/>
      <c r="P2109" s="239"/>
    </row>
    <row r="2110" spans="1:16" x14ac:dyDescent="0.2">
      <c r="A2110" s="154"/>
      <c r="B2110" s="154"/>
      <c r="C2110" s="154"/>
      <c r="D2110" s="149"/>
      <c r="E2110" s="149"/>
      <c r="F2110" s="150"/>
      <c r="H2110" s="106"/>
      <c r="I2110" s="110" t="str">
        <f t="shared" si="75"/>
        <v/>
      </c>
      <c r="J2110" s="122" t="s">
        <v>7576</v>
      </c>
      <c r="K2110" s="110" t="s">
        <v>7577</v>
      </c>
      <c r="L2110" s="110" t="s">
        <v>275</v>
      </c>
      <c r="M2110" s="134" t="str">
        <f t="shared" si="76"/>
        <v/>
      </c>
      <c r="N2110" s="110"/>
      <c r="O2110" s="110"/>
      <c r="P2110" s="239"/>
    </row>
    <row r="2111" spans="1:16" x14ac:dyDescent="0.2">
      <c r="A2111" s="154"/>
      <c r="B2111" s="154"/>
      <c r="C2111" s="154"/>
      <c r="D2111" s="149"/>
      <c r="E2111" s="149"/>
      <c r="F2111" s="150"/>
      <c r="H2111" s="106"/>
      <c r="I2111" s="110" t="str">
        <f t="shared" si="75"/>
        <v/>
      </c>
      <c r="J2111" s="122" t="s">
        <v>7578</v>
      </c>
      <c r="K2111" s="110" t="s">
        <v>7579</v>
      </c>
      <c r="L2111" s="110" t="s">
        <v>275</v>
      </c>
      <c r="M2111" s="134" t="str">
        <f t="shared" si="76"/>
        <v/>
      </c>
      <c r="N2111" s="110"/>
      <c r="O2111" s="110"/>
      <c r="P2111" s="239"/>
    </row>
    <row r="2112" spans="1:16" x14ac:dyDescent="0.2">
      <c r="A2112" s="154"/>
      <c r="B2112" s="154"/>
      <c r="C2112" s="154"/>
      <c r="D2112" s="149"/>
      <c r="E2112" s="149"/>
      <c r="F2112" s="150"/>
      <c r="H2112" s="106"/>
      <c r="I2112" s="110" t="str">
        <f t="shared" si="75"/>
        <v/>
      </c>
      <c r="J2112" s="122" t="s">
        <v>7580</v>
      </c>
      <c r="K2112" s="110" t="s">
        <v>7581</v>
      </c>
      <c r="L2112" s="110" t="s">
        <v>275</v>
      </c>
      <c r="M2112" s="134" t="str">
        <f t="shared" si="76"/>
        <v/>
      </c>
      <c r="N2112" s="110"/>
      <c r="O2112" s="110"/>
      <c r="P2112" s="239"/>
    </row>
    <row r="2113" spans="1:16" x14ac:dyDescent="0.2">
      <c r="A2113" s="154"/>
      <c r="B2113" s="154"/>
      <c r="C2113" s="154"/>
      <c r="D2113" s="149"/>
      <c r="E2113" s="149"/>
      <c r="F2113" s="150"/>
      <c r="H2113" s="106"/>
      <c r="I2113" s="110" t="str">
        <f t="shared" si="75"/>
        <v/>
      </c>
      <c r="J2113" s="122" t="s">
        <v>7582</v>
      </c>
      <c r="K2113" s="110" t="s">
        <v>7583</v>
      </c>
      <c r="L2113" s="110" t="s">
        <v>275</v>
      </c>
      <c r="M2113" s="134" t="str">
        <f t="shared" si="76"/>
        <v/>
      </c>
      <c r="N2113" s="110"/>
      <c r="O2113" s="110"/>
      <c r="P2113" s="239"/>
    </row>
    <row r="2114" spans="1:16" x14ac:dyDescent="0.2">
      <c r="A2114" s="154"/>
      <c r="B2114" s="154"/>
      <c r="C2114" s="154"/>
      <c r="D2114" s="149"/>
      <c r="E2114" s="149"/>
      <c r="F2114" s="150"/>
      <c r="H2114" s="106"/>
      <c r="I2114" s="110" t="str">
        <f t="shared" si="75"/>
        <v/>
      </c>
      <c r="J2114" s="122" t="s">
        <v>7584</v>
      </c>
      <c r="K2114" s="110" t="s">
        <v>7585</v>
      </c>
      <c r="L2114" s="110" t="s">
        <v>275</v>
      </c>
      <c r="M2114" s="134" t="str">
        <f t="shared" si="76"/>
        <v/>
      </c>
      <c r="N2114" s="110"/>
      <c r="O2114" s="110"/>
      <c r="P2114" s="239"/>
    </row>
    <row r="2115" spans="1:16" x14ac:dyDescent="0.2">
      <c r="A2115" s="154"/>
      <c r="B2115" s="154"/>
      <c r="C2115" s="154"/>
      <c r="D2115" s="149"/>
      <c r="E2115" s="149"/>
      <c r="F2115" s="150"/>
      <c r="H2115" s="106"/>
      <c r="I2115" s="110" t="str">
        <f t="shared" si="75"/>
        <v/>
      </c>
      <c r="J2115" s="122" t="s">
        <v>7586</v>
      </c>
      <c r="K2115" s="110" t="s">
        <v>7587</v>
      </c>
      <c r="L2115" s="110" t="s">
        <v>275</v>
      </c>
      <c r="M2115" s="134" t="str">
        <f t="shared" si="76"/>
        <v/>
      </c>
      <c r="N2115" s="110"/>
      <c r="O2115" s="110"/>
      <c r="P2115" s="239"/>
    </row>
    <row r="2116" spans="1:16" x14ac:dyDescent="0.2">
      <c r="A2116" s="154"/>
      <c r="B2116" s="154"/>
      <c r="C2116" s="154"/>
      <c r="D2116" s="149"/>
      <c r="E2116" s="149"/>
      <c r="F2116" s="150"/>
      <c r="H2116" s="106"/>
      <c r="I2116" s="110" t="str">
        <f t="shared" si="75"/>
        <v/>
      </c>
      <c r="J2116" s="122" t="s">
        <v>7588</v>
      </c>
      <c r="K2116" s="110" t="s">
        <v>7589</v>
      </c>
      <c r="L2116" s="110" t="s">
        <v>275</v>
      </c>
      <c r="M2116" s="134" t="str">
        <f t="shared" si="76"/>
        <v/>
      </c>
      <c r="N2116" s="110"/>
      <c r="O2116" s="110"/>
      <c r="P2116" s="239"/>
    </row>
    <row r="2117" spans="1:16" x14ac:dyDescent="0.2">
      <c r="A2117" s="154"/>
      <c r="B2117" s="154"/>
      <c r="C2117" s="154"/>
      <c r="D2117" s="149"/>
      <c r="E2117" s="149"/>
      <c r="F2117" s="150"/>
      <c r="H2117" s="106"/>
      <c r="I2117" s="110" t="str">
        <f t="shared" si="75"/>
        <v/>
      </c>
      <c r="J2117" s="122" t="s">
        <v>7590</v>
      </c>
      <c r="K2117" s="110" t="s">
        <v>7591</v>
      </c>
      <c r="L2117" s="110" t="s">
        <v>275</v>
      </c>
      <c r="M2117" s="134" t="str">
        <f t="shared" si="76"/>
        <v/>
      </c>
      <c r="N2117" s="110"/>
      <c r="O2117" s="110"/>
      <c r="P2117" s="239"/>
    </row>
    <row r="2118" spans="1:16" x14ac:dyDescent="0.2">
      <c r="A2118" s="154"/>
      <c r="B2118" s="154"/>
      <c r="C2118" s="154"/>
      <c r="D2118" s="149"/>
      <c r="E2118" s="149"/>
      <c r="F2118" s="150"/>
      <c r="H2118" s="106"/>
      <c r="I2118" s="110" t="str">
        <f t="shared" si="75"/>
        <v/>
      </c>
      <c r="J2118" s="122" t="s">
        <v>7592</v>
      </c>
      <c r="K2118" s="110" t="s">
        <v>7593</v>
      </c>
      <c r="L2118" s="110" t="s">
        <v>275</v>
      </c>
      <c r="M2118" s="134" t="str">
        <f t="shared" si="76"/>
        <v/>
      </c>
      <c r="N2118" s="110"/>
      <c r="O2118" s="110"/>
      <c r="P2118" s="239"/>
    </row>
    <row r="2119" spans="1:16" x14ac:dyDescent="0.2">
      <c r="A2119" s="154"/>
      <c r="B2119" s="154"/>
      <c r="C2119" s="154"/>
      <c r="D2119" s="149"/>
      <c r="E2119" s="149"/>
      <c r="F2119" s="150"/>
      <c r="H2119" s="106"/>
      <c r="I2119" s="110" t="str">
        <f t="shared" si="75"/>
        <v/>
      </c>
      <c r="J2119" s="122" t="s">
        <v>7594</v>
      </c>
      <c r="K2119" s="110" t="s">
        <v>7595</v>
      </c>
      <c r="L2119" s="110" t="s">
        <v>275</v>
      </c>
      <c r="M2119" s="134" t="str">
        <f t="shared" si="76"/>
        <v/>
      </c>
      <c r="N2119" s="110"/>
      <c r="O2119" s="110"/>
      <c r="P2119" s="239"/>
    </row>
    <row r="2120" spans="1:16" x14ac:dyDescent="0.2">
      <c r="A2120" s="154"/>
      <c r="B2120" s="154"/>
      <c r="C2120" s="154"/>
      <c r="D2120" s="149"/>
      <c r="E2120" s="149"/>
      <c r="F2120" s="150"/>
      <c r="H2120" s="106"/>
      <c r="I2120" s="110" t="str">
        <f t="shared" si="75"/>
        <v/>
      </c>
      <c r="J2120" s="122" t="s">
        <v>7596</v>
      </c>
      <c r="K2120" s="110" t="s">
        <v>7597</v>
      </c>
      <c r="L2120" s="110" t="s">
        <v>275</v>
      </c>
      <c r="M2120" s="134" t="str">
        <f t="shared" si="76"/>
        <v/>
      </c>
      <c r="N2120" s="110"/>
      <c r="O2120" s="110"/>
      <c r="P2120" s="239"/>
    </row>
    <row r="2121" spans="1:16" x14ac:dyDescent="0.2">
      <c r="A2121" s="154"/>
      <c r="B2121" s="154"/>
      <c r="C2121" s="154"/>
      <c r="D2121" s="149"/>
      <c r="E2121" s="149"/>
      <c r="F2121" s="150"/>
      <c r="H2121" s="106"/>
      <c r="I2121" s="110" t="str">
        <f t="shared" ref="I2121:I2184" si="77">IFERROR((INDEX(A:E,MATCH($J2121,E:E,0),2)),"")</f>
        <v/>
      </c>
      <c r="J2121" s="122" t="s">
        <v>7598</v>
      </c>
      <c r="K2121" s="110" t="s">
        <v>7599</v>
      </c>
      <c r="L2121" s="110" t="s">
        <v>275</v>
      </c>
      <c r="M2121" s="134" t="str">
        <f t="shared" si="76"/>
        <v/>
      </c>
      <c r="N2121" s="110"/>
      <c r="O2121" s="110"/>
      <c r="P2121" s="239"/>
    </row>
    <row r="2122" spans="1:16" x14ac:dyDescent="0.2">
      <c r="A2122" s="154"/>
      <c r="B2122" s="154"/>
      <c r="C2122" s="154"/>
      <c r="D2122" s="149"/>
      <c r="E2122" s="149"/>
      <c r="F2122" s="150"/>
      <c r="H2122" s="106"/>
      <c r="I2122" s="110" t="str">
        <f t="shared" si="77"/>
        <v/>
      </c>
      <c r="J2122" s="122" t="s">
        <v>7600</v>
      </c>
      <c r="K2122" s="110" t="s">
        <v>7601</v>
      </c>
      <c r="L2122" s="110" t="s">
        <v>275</v>
      </c>
      <c r="M2122" s="134" t="str">
        <f t="shared" ref="M2122:M2185" si="78">IF(N2122="","",HYPERLINK(O2122,N2122))</f>
        <v/>
      </c>
      <c r="N2122" s="110"/>
      <c r="O2122" s="110"/>
      <c r="P2122" s="239"/>
    </row>
    <row r="2123" spans="1:16" x14ac:dyDescent="0.2">
      <c r="A2123" s="154"/>
      <c r="B2123" s="154"/>
      <c r="C2123" s="154"/>
      <c r="D2123" s="149"/>
      <c r="E2123" s="149"/>
      <c r="F2123" s="150"/>
      <c r="H2123" s="106"/>
      <c r="I2123" s="110" t="str">
        <f t="shared" si="77"/>
        <v/>
      </c>
      <c r="J2123" s="122" t="s">
        <v>7602</v>
      </c>
      <c r="K2123" s="110" t="s">
        <v>7603</v>
      </c>
      <c r="L2123" s="110" t="s">
        <v>275</v>
      </c>
      <c r="M2123" s="134" t="str">
        <f t="shared" si="78"/>
        <v/>
      </c>
      <c r="N2123" s="110"/>
      <c r="O2123" s="110"/>
      <c r="P2123" s="239"/>
    </row>
    <row r="2124" spans="1:16" x14ac:dyDescent="0.2">
      <c r="A2124" s="154"/>
      <c r="B2124" s="154"/>
      <c r="C2124" s="154"/>
      <c r="D2124" s="149"/>
      <c r="E2124" s="149"/>
      <c r="F2124" s="150"/>
      <c r="H2124" s="106"/>
      <c r="I2124" s="110" t="str">
        <f t="shared" si="77"/>
        <v/>
      </c>
      <c r="J2124" s="122" t="s">
        <v>7604</v>
      </c>
      <c r="K2124" s="110" t="s">
        <v>7605</v>
      </c>
      <c r="L2124" s="110" t="s">
        <v>275</v>
      </c>
      <c r="M2124" s="134" t="str">
        <f t="shared" si="78"/>
        <v/>
      </c>
      <c r="N2124" s="110"/>
      <c r="O2124" s="110"/>
      <c r="P2124" s="239"/>
    </row>
    <row r="2125" spans="1:16" x14ac:dyDescent="0.2">
      <c r="A2125" s="154"/>
      <c r="B2125" s="154"/>
      <c r="C2125" s="154"/>
      <c r="D2125" s="149"/>
      <c r="E2125" s="149"/>
      <c r="F2125" s="150"/>
      <c r="H2125" s="106"/>
      <c r="I2125" s="110" t="str">
        <f t="shared" si="77"/>
        <v/>
      </c>
      <c r="J2125" s="122" t="s">
        <v>7606</v>
      </c>
      <c r="K2125" s="110" t="s">
        <v>7607</v>
      </c>
      <c r="L2125" s="110" t="s">
        <v>275</v>
      </c>
      <c r="M2125" s="134" t="str">
        <f t="shared" si="78"/>
        <v/>
      </c>
      <c r="N2125" s="110"/>
      <c r="O2125" s="110"/>
      <c r="P2125" s="239"/>
    </row>
    <row r="2126" spans="1:16" x14ac:dyDescent="0.2">
      <c r="A2126" s="154"/>
      <c r="B2126" s="154"/>
      <c r="C2126" s="154"/>
      <c r="D2126" s="149"/>
      <c r="E2126" s="149"/>
      <c r="F2126" s="150"/>
      <c r="H2126" s="106"/>
      <c r="I2126" s="110" t="str">
        <f t="shared" si="77"/>
        <v/>
      </c>
      <c r="J2126" s="122" t="s">
        <v>7608</v>
      </c>
      <c r="K2126" s="110" t="s">
        <v>7609</v>
      </c>
      <c r="L2126" s="110" t="s">
        <v>275</v>
      </c>
      <c r="M2126" s="134" t="str">
        <f t="shared" si="78"/>
        <v/>
      </c>
      <c r="N2126" s="110"/>
      <c r="O2126" s="110"/>
      <c r="P2126" s="239"/>
    </row>
    <row r="2127" spans="1:16" x14ac:dyDescent="0.2">
      <c r="A2127" s="154"/>
      <c r="B2127" s="154"/>
      <c r="C2127" s="154"/>
      <c r="D2127" s="149"/>
      <c r="E2127" s="149"/>
      <c r="F2127" s="150"/>
      <c r="H2127" s="106"/>
      <c r="I2127" s="110" t="str">
        <f t="shared" si="77"/>
        <v/>
      </c>
      <c r="J2127" s="122" t="s">
        <v>7610</v>
      </c>
      <c r="K2127" s="110" t="s">
        <v>7611</v>
      </c>
      <c r="L2127" s="110" t="s">
        <v>275</v>
      </c>
      <c r="M2127" s="134" t="str">
        <f t="shared" si="78"/>
        <v/>
      </c>
      <c r="N2127" s="110"/>
      <c r="O2127" s="110"/>
      <c r="P2127" s="239"/>
    </row>
    <row r="2128" spans="1:16" x14ac:dyDescent="0.2">
      <c r="A2128" s="154"/>
      <c r="B2128" s="154"/>
      <c r="C2128" s="154"/>
      <c r="D2128" s="149"/>
      <c r="E2128" s="149"/>
      <c r="F2128" s="150"/>
      <c r="H2128" s="106"/>
      <c r="I2128" s="110" t="str">
        <f t="shared" si="77"/>
        <v/>
      </c>
      <c r="J2128" s="122" t="s">
        <v>7612</v>
      </c>
      <c r="K2128" s="110" t="s">
        <v>7613</v>
      </c>
      <c r="L2128" s="110" t="s">
        <v>275</v>
      </c>
      <c r="M2128" s="134" t="str">
        <f t="shared" si="78"/>
        <v/>
      </c>
      <c r="N2128" s="110"/>
      <c r="O2128" s="110"/>
      <c r="P2128" s="239"/>
    </row>
    <row r="2129" spans="1:16" x14ac:dyDescent="0.2">
      <c r="A2129" s="154"/>
      <c r="B2129" s="154"/>
      <c r="C2129" s="154"/>
      <c r="D2129" s="149"/>
      <c r="E2129" s="149"/>
      <c r="F2129" s="150"/>
      <c r="H2129" s="106"/>
      <c r="I2129" s="110" t="str">
        <f t="shared" si="77"/>
        <v/>
      </c>
      <c r="J2129" s="122" t="s">
        <v>7614</v>
      </c>
      <c r="K2129" s="110" t="s">
        <v>7615</v>
      </c>
      <c r="L2129" s="110" t="s">
        <v>275</v>
      </c>
      <c r="M2129" s="134" t="str">
        <f t="shared" si="78"/>
        <v/>
      </c>
      <c r="N2129" s="110"/>
      <c r="O2129" s="110"/>
      <c r="P2129" s="239"/>
    </row>
    <row r="2130" spans="1:16" x14ac:dyDescent="0.2">
      <c r="A2130" s="154"/>
      <c r="B2130" s="154"/>
      <c r="C2130" s="154"/>
      <c r="D2130" s="149"/>
      <c r="E2130" s="149"/>
      <c r="F2130" s="150"/>
      <c r="H2130" s="106"/>
      <c r="I2130" s="110" t="str">
        <f t="shared" si="77"/>
        <v/>
      </c>
      <c r="J2130" s="122" t="s">
        <v>7616</v>
      </c>
      <c r="K2130" s="110" t="s">
        <v>7617</v>
      </c>
      <c r="L2130" s="110" t="s">
        <v>275</v>
      </c>
      <c r="M2130" s="134" t="str">
        <f t="shared" si="78"/>
        <v/>
      </c>
      <c r="N2130" s="110"/>
      <c r="O2130" s="110"/>
      <c r="P2130" s="239"/>
    </row>
    <row r="2131" spans="1:16" x14ac:dyDescent="0.2">
      <c r="A2131" s="154"/>
      <c r="B2131" s="154"/>
      <c r="C2131" s="154"/>
      <c r="D2131" s="149"/>
      <c r="E2131" s="149"/>
      <c r="F2131" s="150"/>
      <c r="H2131" s="106"/>
      <c r="I2131" s="110" t="str">
        <f t="shared" si="77"/>
        <v/>
      </c>
      <c r="J2131" s="122" t="s">
        <v>7618</v>
      </c>
      <c r="K2131" s="110" t="s">
        <v>7619</v>
      </c>
      <c r="L2131" s="110" t="s">
        <v>275</v>
      </c>
      <c r="M2131" s="134" t="str">
        <f t="shared" si="78"/>
        <v/>
      </c>
      <c r="N2131" s="110"/>
      <c r="O2131" s="110"/>
      <c r="P2131" s="239"/>
    </row>
    <row r="2132" spans="1:16" x14ac:dyDescent="0.2">
      <c r="A2132" s="154"/>
      <c r="B2132" s="154"/>
      <c r="C2132" s="154"/>
      <c r="D2132" s="149"/>
      <c r="E2132" s="149"/>
      <c r="F2132" s="150"/>
      <c r="H2132" s="106"/>
      <c r="I2132" s="110" t="str">
        <f t="shared" si="77"/>
        <v/>
      </c>
      <c r="J2132" s="122" t="s">
        <v>7620</v>
      </c>
      <c r="K2132" s="110" t="s">
        <v>7621</v>
      </c>
      <c r="L2132" s="110" t="s">
        <v>275</v>
      </c>
      <c r="M2132" s="134" t="str">
        <f t="shared" si="78"/>
        <v/>
      </c>
      <c r="N2132" s="110"/>
      <c r="O2132" s="110"/>
      <c r="P2132" s="239"/>
    </row>
    <row r="2133" spans="1:16" x14ac:dyDescent="0.2">
      <c r="A2133" s="154"/>
      <c r="B2133" s="154"/>
      <c r="C2133" s="154"/>
      <c r="D2133" s="149"/>
      <c r="E2133" s="149"/>
      <c r="F2133" s="150"/>
      <c r="H2133" s="106"/>
      <c r="I2133" s="110" t="str">
        <f t="shared" si="77"/>
        <v/>
      </c>
      <c r="J2133" s="122" t="s">
        <v>7622</v>
      </c>
      <c r="K2133" s="110" t="s">
        <v>7623</v>
      </c>
      <c r="L2133" s="110" t="s">
        <v>275</v>
      </c>
      <c r="M2133" s="134" t="str">
        <f t="shared" si="78"/>
        <v/>
      </c>
      <c r="N2133" s="110"/>
      <c r="O2133" s="110"/>
      <c r="P2133" s="239"/>
    </row>
    <row r="2134" spans="1:16" x14ac:dyDescent="0.2">
      <c r="A2134" s="154"/>
      <c r="B2134" s="154"/>
      <c r="C2134" s="154"/>
      <c r="D2134" s="149"/>
      <c r="E2134" s="149"/>
      <c r="F2134" s="150"/>
      <c r="H2134" s="106"/>
      <c r="I2134" s="110" t="str">
        <f t="shared" si="77"/>
        <v/>
      </c>
      <c r="J2134" s="122" t="s">
        <v>7624</v>
      </c>
      <c r="K2134" s="110" t="s">
        <v>7625</v>
      </c>
      <c r="L2134" s="110" t="s">
        <v>275</v>
      </c>
      <c r="M2134" s="134" t="str">
        <f t="shared" si="78"/>
        <v/>
      </c>
      <c r="N2134" s="110"/>
      <c r="O2134" s="110"/>
      <c r="P2134" s="239"/>
    </row>
    <row r="2135" spans="1:16" x14ac:dyDescent="0.2">
      <c r="A2135" s="154"/>
      <c r="B2135" s="154"/>
      <c r="C2135" s="154"/>
      <c r="D2135" s="149"/>
      <c r="E2135" s="149"/>
      <c r="F2135" s="150"/>
      <c r="H2135" s="106"/>
      <c r="I2135" s="110" t="str">
        <f t="shared" si="77"/>
        <v/>
      </c>
      <c r="J2135" s="122" t="s">
        <v>7626</v>
      </c>
      <c r="K2135" s="110" t="s">
        <v>7627</v>
      </c>
      <c r="L2135" s="110" t="s">
        <v>275</v>
      </c>
      <c r="M2135" s="134" t="str">
        <f t="shared" si="78"/>
        <v/>
      </c>
      <c r="N2135" s="110"/>
      <c r="O2135" s="110"/>
      <c r="P2135" s="239"/>
    </row>
    <row r="2136" spans="1:16" x14ac:dyDescent="0.2">
      <c r="A2136" s="154"/>
      <c r="B2136" s="154"/>
      <c r="C2136" s="154"/>
      <c r="D2136" s="149"/>
      <c r="E2136" s="149"/>
      <c r="F2136" s="150"/>
      <c r="H2136" s="106"/>
      <c r="I2136" s="110" t="str">
        <f t="shared" si="77"/>
        <v/>
      </c>
      <c r="J2136" s="122" t="s">
        <v>7628</v>
      </c>
      <c r="K2136" s="110" t="s">
        <v>7629</v>
      </c>
      <c r="L2136" s="110" t="s">
        <v>275</v>
      </c>
      <c r="M2136" s="134" t="str">
        <f t="shared" si="78"/>
        <v/>
      </c>
      <c r="N2136" s="110"/>
      <c r="O2136" s="110"/>
      <c r="P2136" s="239"/>
    </row>
    <row r="2137" spans="1:16" x14ac:dyDescent="0.2">
      <c r="A2137" s="154"/>
      <c r="B2137" s="154"/>
      <c r="C2137" s="154"/>
      <c r="D2137" s="149"/>
      <c r="E2137" s="149"/>
      <c r="F2137" s="150"/>
      <c r="H2137" s="106"/>
      <c r="I2137" s="110" t="str">
        <f t="shared" si="77"/>
        <v/>
      </c>
      <c r="J2137" s="122" t="s">
        <v>7630</v>
      </c>
      <c r="K2137" s="110" t="s">
        <v>7631</v>
      </c>
      <c r="L2137" s="110" t="s">
        <v>275</v>
      </c>
      <c r="M2137" s="134" t="str">
        <f t="shared" si="78"/>
        <v/>
      </c>
      <c r="N2137" s="110"/>
      <c r="O2137" s="110"/>
      <c r="P2137" s="239"/>
    </row>
    <row r="2138" spans="1:16" x14ac:dyDescent="0.2">
      <c r="A2138" s="154"/>
      <c r="B2138" s="154"/>
      <c r="C2138" s="154"/>
      <c r="D2138" s="149"/>
      <c r="E2138" s="149"/>
      <c r="F2138" s="150"/>
      <c r="H2138" s="106"/>
      <c r="I2138" s="110" t="str">
        <f t="shared" si="77"/>
        <v/>
      </c>
      <c r="J2138" s="122" t="s">
        <v>7632</v>
      </c>
      <c r="K2138" s="110" t="s">
        <v>7633</v>
      </c>
      <c r="L2138" s="110" t="s">
        <v>275</v>
      </c>
      <c r="M2138" s="134" t="str">
        <f t="shared" si="78"/>
        <v/>
      </c>
      <c r="N2138" s="110"/>
      <c r="O2138" s="110"/>
      <c r="P2138" s="239"/>
    </row>
    <row r="2139" spans="1:16" x14ac:dyDescent="0.2">
      <c r="A2139" s="154"/>
      <c r="B2139" s="154"/>
      <c r="C2139" s="154"/>
      <c r="D2139" s="149"/>
      <c r="E2139" s="149"/>
      <c r="F2139" s="150"/>
      <c r="H2139" s="106"/>
      <c r="I2139" s="110" t="str">
        <f t="shared" si="77"/>
        <v/>
      </c>
      <c r="J2139" s="122" t="s">
        <v>7634</v>
      </c>
      <c r="K2139" s="110" t="s">
        <v>7635</v>
      </c>
      <c r="L2139" s="110" t="s">
        <v>275</v>
      </c>
      <c r="M2139" s="134" t="str">
        <f t="shared" si="78"/>
        <v/>
      </c>
      <c r="N2139" s="110"/>
      <c r="O2139" s="110"/>
      <c r="P2139" s="239"/>
    </row>
    <row r="2140" spans="1:16" x14ac:dyDescent="0.2">
      <c r="A2140" s="154"/>
      <c r="B2140" s="154"/>
      <c r="C2140" s="154"/>
      <c r="D2140" s="149"/>
      <c r="E2140" s="149"/>
      <c r="F2140" s="150"/>
      <c r="H2140" s="106"/>
      <c r="I2140" s="110" t="str">
        <f t="shared" si="77"/>
        <v/>
      </c>
      <c r="J2140" s="122" t="s">
        <v>7636</v>
      </c>
      <c r="K2140" s="110" t="s">
        <v>7637</v>
      </c>
      <c r="L2140" s="110" t="s">
        <v>275</v>
      </c>
      <c r="M2140" s="134" t="str">
        <f t="shared" si="78"/>
        <v/>
      </c>
      <c r="N2140" s="110"/>
      <c r="O2140" s="110"/>
      <c r="P2140" s="239"/>
    </row>
    <row r="2141" spans="1:16" x14ac:dyDescent="0.2">
      <c r="A2141" s="154"/>
      <c r="B2141" s="154"/>
      <c r="C2141" s="154"/>
      <c r="D2141" s="149"/>
      <c r="E2141" s="149"/>
      <c r="F2141" s="150"/>
      <c r="H2141" s="106"/>
      <c r="I2141" s="110" t="str">
        <f t="shared" si="77"/>
        <v/>
      </c>
      <c r="J2141" s="122" t="s">
        <v>7638</v>
      </c>
      <c r="K2141" s="110" t="s">
        <v>7639</v>
      </c>
      <c r="L2141" s="110" t="s">
        <v>275</v>
      </c>
      <c r="M2141" s="134" t="str">
        <f t="shared" si="78"/>
        <v/>
      </c>
      <c r="N2141" s="110"/>
      <c r="O2141" s="110"/>
      <c r="P2141" s="239"/>
    </row>
    <row r="2142" spans="1:16" x14ac:dyDescent="0.2">
      <c r="A2142" s="154"/>
      <c r="B2142" s="154"/>
      <c r="C2142" s="154"/>
      <c r="D2142" s="149"/>
      <c r="E2142" s="149"/>
      <c r="F2142" s="150"/>
      <c r="H2142" s="106"/>
      <c r="I2142" s="110" t="str">
        <f t="shared" si="77"/>
        <v/>
      </c>
      <c r="J2142" s="122" t="s">
        <v>7640</v>
      </c>
      <c r="K2142" s="110" t="s">
        <v>7641</v>
      </c>
      <c r="L2142" s="110" t="s">
        <v>275</v>
      </c>
      <c r="M2142" s="134" t="str">
        <f t="shared" si="78"/>
        <v/>
      </c>
      <c r="N2142" s="110"/>
      <c r="O2142" s="110"/>
      <c r="P2142" s="239"/>
    </row>
    <row r="2143" spans="1:16" x14ac:dyDescent="0.2">
      <c r="A2143" s="154"/>
      <c r="B2143" s="154"/>
      <c r="C2143" s="154"/>
      <c r="D2143" s="149"/>
      <c r="E2143" s="149"/>
      <c r="F2143" s="150"/>
      <c r="H2143" s="106"/>
      <c r="I2143" s="110" t="str">
        <f t="shared" si="77"/>
        <v/>
      </c>
      <c r="J2143" s="122" t="s">
        <v>7642</v>
      </c>
      <c r="K2143" s="110" t="s">
        <v>7643</v>
      </c>
      <c r="L2143" s="110" t="s">
        <v>275</v>
      </c>
      <c r="M2143" s="134" t="str">
        <f t="shared" si="78"/>
        <v/>
      </c>
      <c r="N2143" s="110"/>
      <c r="O2143" s="110"/>
      <c r="P2143" s="239"/>
    </row>
    <row r="2144" spans="1:16" x14ac:dyDescent="0.2">
      <c r="A2144" s="154"/>
      <c r="B2144" s="154"/>
      <c r="C2144" s="154"/>
      <c r="D2144" s="149"/>
      <c r="E2144" s="149"/>
      <c r="F2144" s="150"/>
      <c r="H2144" s="106"/>
      <c r="I2144" s="110" t="str">
        <f t="shared" si="77"/>
        <v/>
      </c>
      <c r="J2144" s="122" t="s">
        <v>7644</v>
      </c>
      <c r="K2144" s="110" t="s">
        <v>7645</v>
      </c>
      <c r="L2144" s="110" t="s">
        <v>275</v>
      </c>
      <c r="M2144" s="134" t="str">
        <f t="shared" si="78"/>
        <v/>
      </c>
      <c r="N2144" s="110"/>
      <c r="O2144" s="110"/>
      <c r="P2144" s="239"/>
    </row>
    <row r="2145" spans="1:16" x14ac:dyDescent="0.2">
      <c r="A2145" s="154"/>
      <c r="B2145" s="154"/>
      <c r="C2145" s="154"/>
      <c r="D2145" s="149"/>
      <c r="E2145" s="149"/>
      <c r="F2145" s="150"/>
      <c r="H2145" s="106"/>
      <c r="I2145" s="110" t="str">
        <f t="shared" si="77"/>
        <v/>
      </c>
      <c r="J2145" s="122" t="s">
        <v>7646</v>
      </c>
      <c r="K2145" s="110" t="s">
        <v>7647</v>
      </c>
      <c r="L2145" s="110" t="s">
        <v>275</v>
      </c>
      <c r="M2145" s="134" t="str">
        <f t="shared" si="78"/>
        <v/>
      </c>
      <c r="N2145" s="110"/>
      <c r="O2145" s="110"/>
      <c r="P2145" s="239"/>
    </row>
    <row r="2146" spans="1:16" x14ac:dyDescent="0.2">
      <c r="A2146" s="154"/>
      <c r="B2146" s="154"/>
      <c r="C2146" s="154"/>
      <c r="D2146" s="149"/>
      <c r="E2146" s="149"/>
      <c r="F2146" s="150"/>
      <c r="H2146" s="106"/>
      <c r="I2146" s="110" t="str">
        <f t="shared" si="77"/>
        <v/>
      </c>
      <c r="J2146" s="122" t="s">
        <v>7648</v>
      </c>
      <c r="K2146" s="110" t="s">
        <v>7649</v>
      </c>
      <c r="L2146" s="110" t="s">
        <v>275</v>
      </c>
      <c r="M2146" s="134" t="str">
        <f t="shared" si="78"/>
        <v/>
      </c>
      <c r="N2146" s="110"/>
      <c r="O2146" s="110"/>
      <c r="P2146" s="239"/>
    </row>
    <row r="2147" spans="1:16" x14ac:dyDescent="0.2">
      <c r="A2147" s="154"/>
      <c r="B2147" s="154"/>
      <c r="C2147" s="154"/>
      <c r="D2147" s="149"/>
      <c r="E2147" s="149"/>
      <c r="F2147" s="150"/>
      <c r="H2147" s="106"/>
      <c r="I2147" s="110" t="str">
        <f t="shared" si="77"/>
        <v/>
      </c>
      <c r="J2147" s="122" t="s">
        <v>7650</v>
      </c>
      <c r="K2147" s="110" t="s">
        <v>7651</v>
      </c>
      <c r="L2147" s="110" t="s">
        <v>275</v>
      </c>
      <c r="M2147" s="134" t="str">
        <f t="shared" si="78"/>
        <v/>
      </c>
      <c r="N2147" s="110"/>
      <c r="O2147" s="110"/>
      <c r="P2147" s="239"/>
    </row>
    <row r="2148" spans="1:16" x14ac:dyDescent="0.2">
      <c r="A2148" s="154"/>
      <c r="B2148" s="154"/>
      <c r="C2148" s="154"/>
      <c r="D2148" s="149"/>
      <c r="E2148" s="149"/>
      <c r="F2148" s="150"/>
      <c r="H2148" s="106"/>
      <c r="I2148" s="110" t="str">
        <f t="shared" si="77"/>
        <v/>
      </c>
      <c r="J2148" s="122" t="s">
        <v>7652</v>
      </c>
      <c r="K2148" s="110" t="s">
        <v>7653</v>
      </c>
      <c r="L2148" s="110" t="s">
        <v>275</v>
      </c>
      <c r="M2148" s="134" t="str">
        <f t="shared" si="78"/>
        <v/>
      </c>
      <c r="N2148" s="110"/>
      <c r="O2148" s="110"/>
      <c r="P2148" s="239"/>
    </row>
    <row r="2149" spans="1:16" x14ac:dyDescent="0.2">
      <c r="A2149" s="154"/>
      <c r="B2149" s="154"/>
      <c r="C2149" s="154"/>
      <c r="D2149" s="149"/>
      <c r="E2149" s="149"/>
      <c r="F2149" s="150"/>
      <c r="H2149" s="106"/>
      <c r="I2149" s="110" t="str">
        <f t="shared" si="77"/>
        <v/>
      </c>
      <c r="J2149" s="122" t="s">
        <v>7654</v>
      </c>
      <c r="K2149" s="110" t="s">
        <v>7655</v>
      </c>
      <c r="L2149" s="110" t="s">
        <v>275</v>
      </c>
      <c r="M2149" s="134" t="str">
        <f t="shared" si="78"/>
        <v/>
      </c>
      <c r="N2149" s="110"/>
      <c r="O2149" s="110"/>
      <c r="P2149" s="239"/>
    </row>
    <row r="2150" spans="1:16" x14ac:dyDescent="0.2">
      <c r="A2150" s="154"/>
      <c r="B2150" s="154"/>
      <c r="C2150" s="154"/>
      <c r="D2150" s="149"/>
      <c r="E2150" s="149"/>
      <c r="F2150" s="150"/>
      <c r="H2150" s="106"/>
      <c r="I2150" s="110" t="str">
        <f t="shared" si="77"/>
        <v/>
      </c>
      <c r="J2150" s="122" t="s">
        <v>7656</v>
      </c>
      <c r="K2150" s="110" t="s">
        <v>7657</v>
      </c>
      <c r="L2150" s="110" t="s">
        <v>275</v>
      </c>
      <c r="M2150" s="134" t="str">
        <f t="shared" si="78"/>
        <v/>
      </c>
      <c r="N2150" s="110"/>
      <c r="O2150" s="110"/>
      <c r="P2150" s="239"/>
    </row>
    <row r="2151" spans="1:16" x14ac:dyDescent="0.2">
      <c r="A2151" s="154"/>
      <c r="B2151" s="154"/>
      <c r="C2151" s="154"/>
      <c r="D2151" s="149"/>
      <c r="E2151" s="149"/>
      <c r="F2151" s="150"/>
      <c r="H2151" s="106"/>
      <c r="I2151" s="110" t="str">
        <f t="shared" si="77"/>
        <v/>
      </c>
      <c r="J2151" s="122" t="s">
        <v>7658</v>
      </c>
      <c r="K2151" s="110" t="s">
        <v>7659</v>
      </c>
      <c r="L2151" s="110" t="s">
        <v>275</v>
      </c>
      <c r="M2151" s="134" t="str">
        <f t="shared" si="78"/>
        <v/>
      </c>
      <c r="N2151" s="110"/>
      <c r="O2151" s="110"/>
      <c r="P2151" s="239"/>
    </row>
    <row r="2152" spans="1:16" x14ac:dyDescent="0.2">
      <c r="A2152" s="154"/>
      <c r="B2152" s="154"/>
      <c r="C2152" s="154"/>
      <c r="D2152" s="149"/>
      <c r="E2152" s="149"/>
      <c r="F2152" s="150"/>
      <c r="H2152" s="106"/>
      <c r="I2152" s="110" t="str">
        <f t="shared" si="77"/>
        <v/>
      </c>
      <c r="J2152" s="122" t="s">
        <v>7660</v>
      </c>
      <c r="K2152" s="110" t="s">
        <v>7661</v>
      </c>
      <c r="L2152" s="110" t="s">
        <v>275</v>
      </c>
      <c r="M2152" s="134" t="str">
        <f t="shared" si="78"/>
        <v/>
      </c>
      <c r="N2152" s="110"/>
      <c r="O2152" s="110"/>
      <c r="P2152" s="239"/>
    </row>
    <row r="2153" spans="1:16" x14ac:dyDescent="0.2">
      <c r="A2153" s="154"/>
      <c r="B2153" s="154"/>
      <c r="C2153" s="154"/>
      <c r="D2153" s="149"/>
      <c r="E2153" s="149"/>
      <c r="F2153" s="150"/>
      <c r="H2153" s="106"/>
      <c r="I2153" s="110" t="str">
        <f t="shared" si="77"/>
        <v/>
      </c>
      <c r="J2153" s="122" t="s">
        <v>7662</v>
      </c>
      <c r="K2153" s="110" t="s">
        <v>7663</v>
      </c>
      <c r="L2153" s="110" t="s">
        <v>275</v>
      </c>
      <c r="M2153" s="134" t="str">
        <f t="shared" si="78"/>
        <v/>
      </c>
      <c r="N2153" s="110"/>
      <c r="O2153" s="110"/>
      <c r="P2153" s="239"/>
    </row>
    <row r="2154" spans="1:16" x14ac:dyDescent="0.2">
      <c r="A2154" s="154"/>
      <c r="B2154" s="154"/>
      <c r="C2154" s="154"/>
      <c r="D2154" s="149"/>
      <c r="E2154" s="149"/>
      <c r="F2154" s="150"/>
      <c r="H2154" s="106"/>
      <c r="I2154" s="110" t="str">
        <f t="shared" si="77"/>
        <v/>
      </c>
      <c r="J2154" s="122" t="s">
        <v>7664</v>
      </c>
      <c r="K2154" s="110" t="s">
        <v>7665</v>
      </c>
      <c r="L2154" s="110" t="s">
        <v>275</v>
      </c>
      <c r="M2154" s="134" t="str">
        <f t="shared" si="78"/>
        <v/>
      </c>
      <c r="N2154" s="110"/>
      <c r="O2154" s="110"/>
      <c r="P2154" s="239"/>
    </row>
    <row r="2155" spans="1:16" x14ac:dyDescent="0.2">
      <c r="A2155" s="154"/>
      <c r="B2155" s="154"/>
      <c r="C2155" s="154"/>
      <c r="D2155" s="149"/>
      <c r="E2155" s="149"/>
      <c r="F2155" s="150"/>
      <c r="H2155" s="106"/>
      <c r="I2155" s="110" t="str">
        <f t="shared" si="77"/>
        <v/>
      </c>
      <c r="J2155" s="122" t="s">
        <v>7666</v>
      </c>
      <c r="K2155" s="110" t="s">
        <v>7667</v>
      </c>
      <c r="L2155" s="110" t="s">
        <v>275</v>
      </c>
      <c r="M2155" s="134" t="str">
        <f t="shared" si="78"/>
        <v/>
      </c>
      <c r="N2155" s="110"/>
      <c r="O2155" s="110"/>
      <c r="P2155" s="239"/>
    </row>
    <row r="2156" spans="1:16" x14ac:dyDescent="0.2">
      <c r="A2156" s="154"/>
      <c r="B2156" s="154"/>
      <c r="C2156" s="154"/>
      <c r="D2156" s="149"/>
      <c r="E2156" s="149"/>
      <c r="F2156" s="150"/>
      <c r="H2156" s="106"/>
      <c r="I2156" s="110" t="str">
        <f t="shared" si="77"/>
        <v/>
      </c>
      <c r="J2156" s="122" t="s">
        <v>7668</v>
      </c>
      <c r="K2156" s="110" t="s">
        <v>7669</v>
      </c>
      <c r="L2156" s="110" t="s">
        <v>275</v>
      </c>
      <c r="M2156" s="134" t="str">
        <f t="shared" si="78"/>
        <v/>
      </c>
      <c r="N2156" s="110"/>
      <c r="O2156" s="110"/>
      <c r="P2156" s="239"/>
    </row>
    <row r="2157" spans="1:16" x14ac:dyDescent="0.2">
      <c r="A2157" s="154"/>
      <c r="B2157" s="154"/>
      <c r="C2157" s="154"/>
      <c r="D2157" s="149"/>
      <c r="E2157" s="149"/>
      <c r="F2157" s="150"/>
      <c r="H2157" s="106"/>
      <c r="I2157" s="110" t="str">
        <f t="shared" si="77"/>
        <v/>
      </c>
      <c r="J2157" s="122" t="s">
        <v>7670</v>
      </c>
      <c r="K2157" s="110" t="s">
        <v>7671</v>
      </c>
      <c r="L2157" s="110" t="s">
        <v>275</v>
      </c>
      <c r="M2157" s="134" t="str">
        <f t="shared" si="78"/>
        <v/>
      </c>
      <c r="N2157" s="110"/>
      <c r="O2157" s="110"/>
      <c r="P2157" s="239"/>
    </row>
    <row r="2158" spans="1:16" x14ac:dyDescent="0.2">
      <c r="A2158" s="154"/>
      <c r="B2158" s="154"/>
      <c r="C2158" s="154"/>
      <c r="D2158" s="149"/>
      <c r="E2158" s="149"/>
      <c r="F2158" s="150"/>
      <c r="H2158" s="106"/>
      <c r="I2158" s="110" t="str">
        <f t="shared" si="77"/>
        <v/>
      </c>
      <c r="J2158" s="122" t="s">
        <v>7672</v>
      </c>
      <c r="K2158" s="110" t="s">
        <v>7673</v>
      </c>
      <c r="L2158" s="110" t="s">
        <v>275</v>
      </c>
      <c r="M2158" s="134" t="str">
        <f t="shared" si="78"/>
        <v/>
      </c>
      <c r="N2158" s="110"/>
      <c r="O2158" s="110"/>
      <c r="P2158" s="239"/>
    </row>
    <row r="2159" spans="1:16" x14ac:dyDescent="0.2">
      <c r="A2159" s="154"/>
      <c r="B2159" s="154"/>
      <c r="C2159" s="154"/>
      <c r="D2159" s="149"/>
      <c r="E2159" s="149"/>
      <c r="F2159" s="150"/>
      <c r="H2159" s="106"/>
      <c r="I2159" s="110" t="str">
        <f t="shared" si="77"/>
        <v/>
      </c>
      <c r="J2159" s="122" t="s">
        <v>7674</v>
      </c>
      <c r="K2159" s="110" t="s">
        <v>7675</v>
      </c>
      <c r="L2159" s="110" t="s">
        <v>275</v>
      </c>
      <c r="M2159" s="134" t="str">
        <f t="shared" si="78"/>
        <v/>
      </c>
      <c r="N2159" s="110"/>
      <c r="O2159" s="110"/>
      <c r="P2159" s="239"/>
    </row>
    <row r="2160" spans="1:16" x14ac:dyDescent="0.2">
      <c r="A2160" s="154"/>
      <c r="B2160" s="154"/>
      <c r="C2160" s="154"/>
      <c r="D2160" s="149"/>
      <c r="E2160" s="149"/>
      <c r="F2160" s="150"/>
      <c r="H2160" s="106"/>
      <c r="I2160" s="110" t="str">
        <f t="shared" si="77"/>
        <v/>
      </c>
      <c r="J2160" s="122" t="s">
        <v>7676</v>
      </c>
      <c r="K2160" s="110" t="s">
        <v>7677</v>
      </c>
      <c r="L2160" s="110" t="s">
        <v>275</v>
      </c>
      <c r="M2160" s="134" t="str">
        <f t="shared" si="78"/>
        <v/>
      </c>
      <c r="N2160" s="110"/>
      <c r="O2160" s="110"/>
      <c r="P2160" s="239"/>
    </row>
    <row r="2161" spans="1:16" x14ac:dyDescent="0.2">
      <c r="A2161" s="154"/>
      <c r="B2161" s="154"/>
      <c r="C2161" s="154"/>
      <c r="D2161" s="149"/>
      <c r="E2161" s="149"/>
      <c r="F2161" s="150"/>
      <c r="H2161" s="106"/>
      <c r="I2161" s="110" t="str">
        <f t="shared" si="77"/>
        <v/>
      </c>
      <c r="J2161" s="122" t="s">
        <v>7678</v>
      </c>
      <c r="K2161" s="110" t="s">
        <v>7679</v>
      </c>
      <c r="L2161" s="110" t="s">
        <v>275</v>
      </c>
      <c r="M2161" s="134" t="str">
        <f t="shared" si="78"/>
        <v/>
      </c>
      <c r="N2161" s="110"/>
      <c r="O2161" s="110"/>
      <c r="P2161" s="239"/>
    </row>
    <row r="2162" spans="1:16" x14ac:dyDescent="0.2">
      <c r="A2162" s="154"/>
      <c r="B2162" s="154"/>
      <c r="C2162" s="154"/>
      <c r="D2162" s="149"/>
      <c r="E2162" s="149"/>
      <c r="F2162" s="150"/>
      <c r="H2162" s="106"/>
      <c r="I2162" s="110" t="str">
        <f t="shared" si="77"/>
        <v/>
      </c>
      <c r="J2162" s="122" t="s">
        <v>7680</v>
      </c>
      <c r="K2162" s="110" t="s">
        <v>7681</v>
      </c>
      <c r="L2162" s="110" t="s">
        <v>275</v>
      </c>
      <c r="M2162" s="134" t="str">
        <f t="shared" si="78"/>
        <v/>
      </c>
      <c r="N2162" s="110"/>
      <c r="O2162" s="110"/>
      <c r="P2162" s="239"/>
    </row>
    <row r="2163" spans="1:16" x14ac:dyDescent="0.2">
      <c r="A2163" s="154"/>
      <c r="B2163" s="154"/>
      <c r="C2163" s="154"/>
      <c r="D2163" s="149"/>
      <c r="E2163" s="149"/>
      <c r="F2163" s="150"/>
      <c r="H2163" s="106"/>
      <c r="I2163" s="110" t="str">
        <f t="shared" si="77"/>
        <v/>
      </c>
      <c r="J2163" s="122" t="s">
        <v>7682</v>
      </c>
      <c r="K2163" s="110" t="s">
        <v>7683</v>
      </c>
      <c r="L2163" s="110" t="s">
        <v>275</v>
      </c>
      <c r="M2163" s="134" t="str">
        <f t="shared" si="78"/>
        <v/>
      </c>
      <c r="N2163" s="110"/>
      <c r="O2163" s="110"/>
      <c r="P2163" s="239"/>
    </row>
    <row r="2164" spans="1:16" x14ac:dyDescent="0.2">
      <c r="A2164" s="154"/>
      <c r="B2164" s="154"/>
      <c r="C2164" s="154"/>
      <c r="D2164" s="149"/>
      <c r="E2164" s="149"/>
      <c r="F2164" s="150"/>
      <c r="H2164" s="106"/>
      <c r="I2164" s="110" t="str">
        <f t="shared" si="77"/>
        <v/>
      </c>
      <c r="J2164" s="122" t="s">
        <v>7684</v>
      </c>
      <c r="K2164" s="110" t="s">
        <v>7685</v>
      </c>
      <c r="L2164" s="110" t="s">
        <v>275</v>
      </c>
      <c r="M2164" s="134" t="str">
        <f t="shared" si="78"/>
        <v/>
      </c>
      <c r="N2164" s="110"/>
      <c r="O2164" s="110"/>
      <c r="P2164" s="239"/>
    </row>
    <row r="2165" spans="1:16" x14ac:dyDescent="0.2">
      <c r="A2165" s="154"/>
      <c r="B2165" s="154"/>
      <c r="C2165" s="154"/>
      <c r="D2165" s="149"/>
      <c r="E2165" s="149"/>
      <c r="F2165" s="150"/>
      <c r="H2165" s="106"/>
      <c r="I2165" s="110" t="str">
        <f t="shared" si="77"/>
        <v/>
      </c>
      <c r="J2165" s="122" t="s">
        <v>7686</v>
      </c>
      <c r="K2165" s="110" t="s">
        <v>7687</v>
      </c>
      <c r="L2165" s="110" t="s">
        <v>275</v>
      </c>
      <c r="M2165" s="134" t="str">
        <f t="shared" si="78"/>
        <v/>
      </c>
      <c r="N2165" s="110"/>
      <c r="O2165" s="110"/>
      <c r="P2165" s="239"/>
    </row>
    <row r="2166" spans="1:16" x14ac:dyDescent="0.2">
      <c r="A2166" s="154"/>
      <c r="B2166" s="154"/>
      <c r="C2166" s="154"/>
      <c r="D2166" s="149"/>
      <c r="E2166" s="149"/>
      <c r="F2166" s="150"/>
      <c r="H2166" s="106"/>
      <c r="I2166" s="110" t="str">
        <f t="shared" si="77"/>
        <v/>
      </c>
      <c r="J2166" s="122" t="s">
        <v>7688</v>
      </c>
      <c r="K2166" s="110" t="s">
        <v>7689</v>
      </c>
      <c r="L2166" s="110" t="s">
        <v>275</v>
      </c>
      <c r="M2166" s="134" t="str">
        <f t="shared" si="78"/>
        <v/>
      </c>
      <c r="N2166" s="110"/>
      <c r="O2166" s="110"/>
      <c r="P2166" s="239"/>
    </row>
    <row r="2167" spans="1:16" x14ac:dyDescent="0.2">
      <c r="A2167" s="154"/>
      <c r="B2167" s="154"/>
      <c r="C2167" s="154"/>
      <c r="D2167" s="149"/>
      <c r="E2167" s="149"/>
      <c r="F2167" s="150"/>
      <c r="H2167" s="106"/>
      <c r="I2167" s="110" t="str">
        <f t="shared" si="77"/>
        <v/>
      </c>
      <c r="J2167" s="122" t="s">
        <v>7690</v>
      </c>
      <c r="K2167" s="110" t="s">
        <v>7691</v>
      </c>
      <c r="L2167" s="110" t="s">
        <v>275</v>
      </c>
      <c r="M2167" s="134" t="str">
        <f t="shared" si="78"/>
        <v/>
      </c>
      <c r="N2167" s="110"/>
      <c r="O2167" s="110"/>
      <c r="P2167" s="239"/>
    </row>
    <row r="2168" spans="1:16" x14ac:dyDescent="0.2">
      <c r="A2168" s="154"/>
      <c r="B2168" s="154"/>
      <c r="C2168" s="154"/>
      <c r="D2168" s="149"/>
      <c r="E2168" s="149"/>
      <c r="F2168" s="150"/>
      <c r="H2168" s="106"/>
      <c r="I2168" s="110" t="str">
        <f t="shared" si="77"/>
        <v/>
      </c>
      <c r="J2168" s="122" t="s">
        <v>7692</v>
      </c>
      <c r="K2168" s="110" t="s">
        <v>7693</v>
      </c>
      <c r="L2168" s="110" t="s">
        <v>275</v>
      </c>
      <c r="M2168" s="134" t="str">
        <f t="shared" si="78"/>
        <v/>
      </c>
      <c r="N2168" s="110"/>
      <c r="O2168" s="110"/>
      <c r="P2168" s="239"/>
    </row>
    <row r="2169" spans="1:16" x14ac:dyDescent="0.2">
      <c r="A2169" s="154"/>
      <c r="B2169" s="154"/>
      <c r="C2169" s="154"/>
      <c r="D2169" s="149"/>
      <c r="E2169" s="149"/>
      <c r="F2169" s="150"/>
      <c r="H2169" s="106"/>
      <c r="I2169" s="110" t="str">
        <f t="shared" si="77"/>
        <v/>
      </c>
      <c r="J2169" s="122" t="s">
        <v>7694</v>
      </c>
      <c r="K2169" s="110" t="s">
        <v>7695</v>
      </c>
      <c r="L2169" s="110" t="s">
        <v>275</v>
      </c>
      <c r="M2169" s="134" t="str">
        <f t="shared" si="78"/>
        <v/>
      </c>
      <c r="N2169" s="110"/>
      <c r="O2169" s="110"/>
      <c r="P2169" s="239"/>
    </row>
    <row r="2170" spans="1:16" x14ac:dyDescent="0.2">
      <c r="A2170" s="154"/>
      <c r="B2170" s="154"/>
      <c r="C2170" s="154"/>
      <c r="D2170" s="149"/>
      <c r="E2170" s="149"/>
      <c r="F2170" s="150"/>
      <c r="H2170" s="106"/>
      <c r="I2170" s="110" t="str">
        <f t="shared" si="77"/>
        <v/>
      </c>
      <c r="J2170" s="122" t="s">
        <v>7696</v>
      </c>
      <c r="K2170" s="110" t="s">
        <v>7697</v>
      </c>
      <c r="L2170" s="110" t="s">
        <v>275</v>
      </c>
      <c r="M2170" s="134" t="str">
        <f t="shared" si="78"/>
        <v/>
      </c>
      <c r="N2170" s="110"/>
      <c r="O2170" s="110"/>
      <c r="P2170" s="239"/>
    </row>
    <row r="2171" spans="1:16" x14ac:dyDescent="0.2">
      <c r="A2171" s="154"/>
      <c r="B2171" s="154"/>
      <c r="C2171" s="154"/>
      <c r="D2171" s="149"/>
      <c r="E2171" s="149"/>
      <c r="F2171" s="150"/>
      <c r="H2171" s="106"/>
      <c r="I2171" s="110" t="str">
        <f t="shared" si="77"/>
        <v/>
      </c>
      <c r="J2171" s="122" t="s">
        <v>7698</v>
      </c>
      <c r="K2171" s="110" t="s">
        <v>7699</v>
      </c>
      <c r="L2171" s="110" t="s">
        <v>275</v>
      </c>
      <c r="M2171" s="134" t="str">
        <f t="shared" si="78"/>
        <v/>
      </c>
      <c r="N2171" s="110"/>
      <c r="O2171" s="110"/>
      <c r="P2171" s="239"/>
    </row>
    <row r="2172" spans="1:16" x14ac:dyDescent="0.2">
      <c r="A2172" s="154"/>
      <c r="B2172" s="154"/>
      <c r="C2172" s="154"/>
      <c r="D2172" s="149"/>
      <c r="E2172" s="149"/>
      <c r="F2172" s="150"/>
      <c r="H2172" s="106"/>
      <c r="I2172" s="110" t="str">
        <f t="shared" si="77"/>
        <v/>
      </c>
      <c r="J2172" s="122" t="s">
        <v>7700</v>
      </c>
      <c r="K2172" s="110" t="s">
        <v>7701</v>
      </c>
      <c r="L2172" s="110" t="s">
        <v>275</v>
      </c>
      <c r="M2172" s="134" t="str">
        <f t="shared" si="78"/>
        <v/>
      </c>
      <c r="N2172" s="110"/>
      <c r="O2172" s="110"/>
      <c r="P2172" s="239"/>
    </row>
    <row r="2173" spans="1:16" x14ac:dyDescent="0.2">
      <c r="A2173" s="154"/>
      <c r="B2173" s="154"/>
      <c r="C2173" s="154"/>
      <c r="D2173" s="149"/>
      <c r="E2173" s="149"/>
      <c r="F2173" s="150"/>
      <c r="H2173" s="106"/>
      <c r="I2173" s="110" t="str">
        <f t="shared" si="77"/>
        <v/>
      </c>
      <c r="J2173" s="122" t="s">
        <v>7702</v>
      </c>
      <c r="K2173" s="110" t="s">
        <v>7703</v>
      </c>
      <c r="L2173" s="110" t="s">
        <v>275</v>
      </c>
      <c r="M2173" s="134" t="str">
        <f t="shared" si="78"/>
        <v/>
      </c>
      <c r="N2173" s="110"/>
      <c r="O2173" s="110"/>
      <c r="P2173" s="239"/>
    </row>
    <row r="2174" spans="1:16" x14ac:dyDescent="0.2">
      <c r="A2174" s="154"/>
      <c r="B2174" s="154"/>
      <c r="C2174" s="154"/>
      <c r="D2174" s="149"/>
      <c r="E2174" s="149"/>
      <c r="F2174" s="150"/>
      <c r="H2174" s="106"/>
      <c r="I2174" s="110" t="str">
        <f t="shared" si="77"/>
        <v/>
      </c>
      <c r="J2174" s="122" t="s">
        <v>7704</v>
      </c>
      <c r="K2174" s="110" t="s">
        <v>7705</v>
      </c>
      <c r="L2174" s="110" t="s">
        <v>275</v>
      </c>
      <c r="M2174" s="134" t="str">
        <f t="shared" si="78"/>
        <v/>
      </c>
      <c r="N2174" s="110"/>
      <c r="O2174" s="110"/>
      <c r="P2174" s="239"/>
    </row>
    <row r="2175" spans="1:16" x14ac:dyDescent="0.2">
      <c r="A2175" s="154"/>
      <c r="B2175" s="154"/>
      <c r="C2175" s="154"/>
      <c r="D2175" s="149"/>
      <c r="E2175" s="149"/>
      <c r="F2175" s="150"/>
      <c r="H2175" s="106"/>
      <c r="I2175" s="110" t="str">
        <f t="shared" si="77"/>
        <v/>
      </c>
      <c r="J2175" s="122" t="s">
        <v>7706</v>
      </c>
      <c r="K2175" s="110" t="s">
        <v>7707</v>
      </c>
      <c r="L2175" s="110" t="s">
        <v>275</v>
      </c>
      <c r="M2175" s="134" t="str">
        <f t="shared" si="78"/>
        <v/>
      </c>
      <c r="N2175" s="110"/>
      <c r="O2175" s="110"/>
      <c r="P2175" s="239"/>
    </row>
    <row r="2176" spans="1:16" x14ac:dyDescent="0.2">
      <c r="A2176" s="154"/>
      <c r="B2176" s="154"/>
      <c r="C2176" s="154"/>
      <c r="D2176" s="149"/>
      <c r="E2176" s="149"/>
      <c r="F2176" s="150"/>
      <c r="H2176" s="106"/>
      <c r="I2176" s="110" t="str">
        <f t="shared" si="77"/>
        <v/>
      </c>
      <c r="J2176" s="122" t="s">
        <v>7708</v>
      </c>
      <c r="K2176" s="110" t="s">
        <v>7709</v>
      </c>
      <c r="L2176" s="110" t="s">
        <v>275</v>
      </c>
      <c r="M2176" s="134" t="str">
        <f t="shared" si="78"/>
        <v/>
      </c>
      <c r="N2176" s="110"/>
      <c r="O2176" s="110"/>
      <c r="P2176" s="239"/>
    </row>
    <row r="2177" spans="1:16" x14ac:dyDescent="0.2">
      <c r="A2177" s="154"/>
      <c r="B2177" s="154"/>
      <c r="C2177" s="154"/>
      <c r="D2177" s="149"/>
      <c r="E2177" s="149"/>
      <c r="F2177" s="150"/>
      <c r="H2177" s="106"/>
      <c r="I2177" s="110" t="str">
        <f t="shared" si="77"/>
        <v/>
      </c>
      <c r="J2177" s="122" t="s">
        <v>7710</v>
      </c>
      <c r="K2177" s="110" t="s">
        <v>7711</v>
      </c>
      <c r="L2177" s="110" t="s">
        <v>275</v>
      </c>
      <c r="M2177" s="134" t="str">
        <f t="shared" si="78"/>
        <v/>
      </c>
      <c r="N2177" s="110"/>
      <c r="O2177" s="110"/>
      <c r="P2177" s="239"/>
    </row>
    <row r="2178" spans="1:16" x14ac:dyDescent="0.2">
      <c r="A2178" s="154"/>
      <c r="B2178" s="154"/>
      <c r="C2178" s="154"/>
      <c r="D2178" s="149"/>
      <c r="E2178" s="149"/>
      <c r="F2178" s="150"/>
      <c r="H2178" s="106"/>
      <c r="I2178" s="110" t="str">
        <f t="shared" si="77"/>
        <v/>
      </c>
      <c r="J2178" s="122" t="s">
        <v>7712</v>
      </c>
      <c r="K2178" s="110" t="s">
        <v>7713</v>
      </c>
      <c r="L2178" s="110" t="s">
        <v>275</v>
      </c>
      <c r="M2178" s="134" t="str">
        <f t="shared" si="78"/>
        <v/>
      </c>
      <c r="N2178" s="110"/>
      <c r="O2178" s="110"/>
      <c r="P2178" s="239"/>
    </row>
    <row r="2179" spans="1:16" x14ac:dyDescent="0.2">
      <c r="A2179" s="154"/>
      <c r="B2179" s="154"/>
      <c r="C2179" s="154"/>
      <c r="D2179" s="149"/>
      <c r="E2179" s="149"/>
      <c r="F2179" s="150"/>
      <c r="H2179" s="106"/>
      <c r="I2179" s="110" t="str">
        <f t="shared" si="77"/>
        <v/>
      </c>
      <c r="J2179" s="122" t="s">
        <v>7714</v>
      </c>
      <c r="K2179" s="110" t="s">
        <v>7715</v>
      </c>
      <c r="L2179" s="110" t="s">
        <v>275</v>
      </c>
      <c r="M2179" s="134" t="str">
        <f t="shared" si="78"/>
        <v/>
      </c>
      <c r="N2179" s="110"/>
      <c r="O2179" s="110"/>
      <c r="P2179" s="239"/>
    </row>
    <row r="2180" spans="1:16" x14ac:dyDescent="0.2">
      <c r="A2180" s="154"/>
      <c r="B2180" s="154"/>
      <c r="C2180" s="154"/>
      <c r="D2180" s="149"/>
      <c r="E2180" s="149"/>
      <c r="F2180" s="150"/>
      <c r="H2180" s="106"/>
      <c r="I2180" s="110" t="str">
        <f t="shared" si="77"/>
        <v/>
      </c>
      <c r="J2180" s="122" t="s">
        <v>7716</v>
      </c>
      <c r="K2180" s="110" t="s">
        <v>7717</v>
      </c>
      <c r="L2180" s="110" t="s">
        <v>275</v>
      </c>
      <c r="M2180" s="134" t="str">
        <f t="shared" si="78"/>
        <v/>
      </c>
      <c r="N2180" s="110"/>
      <c r="O2180" s="110"/>
      <c r="P2180" s="239"/>
    </row>
    <row r="2181" spans="1:16" x14ac:dyDescent="0.2">
      <c r="A2181" s="154"/>
      <c r="B2181" s="154"/>
      <c r="C2181" s="154"/>
      <c r="D2181" s="149"/>
      <c r="E2181" s="149"/>
      <c r="F2181" s="150"/>
      <c r="H2181" s="106"/>
      <c r="I2181" s="110" t="str">
        <f t="shared" si="77"/>
        <v/>
      </c>
      <c r="J2181" s="122" t="s">
        <v>7718</v>
      </c>
      <c r="K2181" s="110" t="s">
        <v>7719</v>
      </c>
      <c r="L2181" s="110" t="s">
        <v>275</v>
      </c>
      <c r="M2181" s="134" t="str">
        <f t="shared" si="78"/>
        <v/>
      </c>
      <c r="N2181" s="110"/>
      <c r="O2181" s="110"/>
      <c r="P2181" s="239"/>
    </row>
    <row r="2182" spans="1:16" x14ac:dyDescent="0.2">
      <c r="A2182" s="154"/>
      <c r="B2182" s="154"/>
      <c r="C2182" s="154"/>
      <c r="D2182" s="149"/>
      <c r="E2182" s="149"/>
      <c r="F2182" s="150"/>
      <c r="H2182" s="106"/>
      <c r="I2182" s="110" t="str">
        <f t="shared" si="77"/>
        <v/>
      </c>
      <c r="J2182" s="122" t="s">
        <v>7720</v>
      </c>
      <c r="K2182" s="110" t="s">
        <v>7721</v>
      </c>
      <c r="L2182" s="110" t="s">
        <v>275</v>
      </c>
      <c r="M2182" s="134" t="str">
        <f t="shared" si="78"/>
        <v/>
      </c>
      <c r="N2182" s="110"/>
      <c r="O2182" s="110"/>
      <c r="P2182" s="239"/>
    </row>
    <row r="2183" spans="1:16" x14ac:dyDescent="0.2">
      <c r="A2183" s="154"/>
      <c r="B2183" s="154"/>
      <c r="C2183" s="154"/>
      <c r="D2183" s="149"/>
      <c r="E2183" s="149"/>
      <c r="F2183" s="150"/>
      <c r="H2183" s="106"/>
      <c r="I2183" s="110" t="str">
        <f t="shared" si="77"/>
        <v/>
      </c>
      <c r="J2183" s="122" t="s">
        <v>7722</v>
      </c>
      <c r="K2183" s="110" t="s">
        <v>7723</v>
      </c>
      <c r="L2183" s="110" t="s">
        <v>275</v>
      </c>
      <c r="M2183" s="134" t="str">
        <f t="shared" si="78"/>
        <v/>
      </c>
      <c r="N2183" s="110"/>
      <c r="O2183" s="110"/>
      <c r="P2183" s="239"/>
    </row>
    <row r="2184" spans="1:16" x14ac:dyDescent="0.2">
      <c r="A2184" s="154"/>
      <c r="B2184" s="154"/>
      <c r="C2184" s="154"/>
      <c r="D2184" s="149"/>
      <c r="E2184" s="149"/>
      <c r="F2184" s="150"/>
      <c r="H2184" s="106"/>
      <c r="I2184" s="110" t="str">
        <f t="shared" si="77"/>
        <v/>
      </c>
      <c r="J2184" s="122" t="s">
        <v>7724</v>
      </c>
      <c r="K2184" s="110" t="s">
        <v>7725</v>
      </c>
      <c r="L2184" s="110" t="s">
        <v>275</v>
      </c>
      <c r="M2184" s="134" t="str">
        <f t="shared" si="78"/>
        <v/>
      </c>
      <c r="N2184" s="110"/>
      <c r="O2184" s="110"/>
      <c r="P2184" s="239"/>
    </row>
    <row r="2185" spans="1:16" x14ac:dyDescent="0.2">
      <c r="A2185" s="154"/>
      <c r="B2185" s="154"/>
      <c r="C2185" s="154"/>
      <c r="D2185" s="149"/>
      <c r="E2185" s="149"/>
      <c r="F2185" s="150"/>
      <c r="H2185" s="106"/>
      <c r="I2185" s="110" t="str">
        <f t="shared" ref="I2185:I2248" si="79">IFERROR((INDEX(A:E,MATCH($J2185,E:E,0),2)),"")</f>
        <v/>
      </c>
      <c r="J2185" s="122" t="s">
        <v>7726</v>
      </c>
      <c r="K2185" s="110" t="s">
        <v>7727</v>
      </c>
      <c r="L2185" s="110" t="s">
        <v>275</v>
      </c>
      <c r="M2185" s="134" t="str">
        <f t="shared" si="78"/>
        <v/>
      </c>
      <c r="N2185" s="110"/>
      <c r="O2185" s="110"/>
      <c r="P2185" s="239"/>
    </row>
    <row r="2186" spans="1:16" x14ac:dyDescent="0.2">
      <c r="A2186" s="154"/>
      <c r="B2186" s="154"/>
      <c r="C2186" s="154"/>
      <c r="D2186" s="149"/>
      <c r="E2186" s="149"/>
      <c r="F2186" s="150"/>
      <c r="H2186" s="106"/>
      <c r="I2186" s="110" t="str">
        <f t="shared" si="79"/>
        <v/>
      </c>
      <c r="J2186" s="122" t="s">
        <v>7728</v>
      </c>
      <c r="K2186" s="110" t="s">
        <v>7729</v>
      </c>
      <c r="L2186" s="110" t="s">
        <v>275</v>
      </c>
      <c r="M2186" s="134" t="str">
        <f t="shared" ref="M2186:M2249" si="80">IF(N2186="","",HYPERLINK(O2186,N2186))</f>
        <v/>
      </c>
      <c r="N2186" s="110"/>
      <c r="O2186" s="110"/>
      <c r="P2186" s="239"/>
    </row>
    <row r="2187" spans="1:16" x14ac:dyDescent="0.2">
      <c r="A2187" s="154"/>
      <c r="B2187" s="154"/>
      <c r="C2187" s="154"/>
      <c r="D2187" s="149"/>
      <c r="E2187" s="149"/>
      <c r="F2187" s="150"/>
      <c r="H2187" s="106"/>
      <c r="I2187" s="110" t="str">
        <f t="shared" si="79"/>
        <v/>
      </c>
      <c r="J2187" s="122" t="s">
        <v>7730</v>
      </c>
      <c r="K2187" s="110" t="s">
        <v>7731</v>
      </c>
      <c r="L2187" s="110" t="s">
        <v>275</v>
      </c>
      <c r="M2187" s="134" t="str">
        <f t="shared" si="80"/>
        <v/>
      </c>
      <c r="N2187" s="110"/>
      <c r="O2187" s="110"/>
      <c r="P2187" s="239"/>
    </row>
    <row r="2188" spans="1:16" x14ac:dyDescent="0.2">
      <c r="A2188" s="154"/>
      <c r="B2188" s="154"/>
      <c r="C2188" s="154"/>
      <c r="D2188" s="149"/>
      <c r="E2188" s="149"/>
      <c r="F2188" s="150"/>
      <c r="H2188" s="106"/>
      <c r="I2188" s="110" t="str">
        <f t="shared" si="79"/>
        <v/>
      </c>
      <c r="J2188" s="122" t="s">
        <v>7732</v>
      </c>
      <c r="K2188" s="110" t="s">
        <v>7733</v>
      </c>
      <c r="L2188" s="110" t="s">
        <v>275</v>
      </c>
      <c r="M2188" s="134" t="str">
        <f t="shared" si="80"/>
        <v/>
      </c>
      <c r="N2188" s="110"/>
      <c r="O2188" s="110"/>
      <c r="P2188" s="239"/>
    </row>
    <row r="2189" spans="1:16" x14ac:dyDescent="0.2">
      <c r="A2189" s="154"/>
      <c r="B2189" s="154"/>
      <c r="C2189" s="154"/>
      <c r="D2189" s="149"/>
      <c r="E2189" s="149"/>
      <c r="F2189" s="150"/>
      <c r="H2189" s="106"/>
      <c r="I2189" s="110" t="str">
        <f t="shared" si="79"/>
        <v/>
      </c>
      <c r="J2189" s="122" t="s">
        <v>7734</v>
      </c>
      <c r="K2189" s="110" t="s">
        <v>7735</v>
      </c>
      <c r="L2189" s="110" t="s">
        <v>275</v>
      </c>
      <c r="M2189" s="134" t="str">
        <f t="shared" si="80"/>
        <v/>
      </c>
      <c r="N2189" s="110"/>
      <c r="O2189" s="110"/>
      <c r="P2189" s="239"/>
    </row>
    <row r="2190" spans="1:16" x14ac:dyDescent="0.2">
      <c r="A2190" s="154"/>
      <c r="B2190" s="154"/>
      <c r="C2190" s="154"/>
      <c r="D2190" s="149"/>
      <c r="E2190" s="149"/>
      <c r="F2190" s="150"/>
      <c r="H2190" s="106"/>
      <c r="I2190" s="110" t="str">
        <f t="shared" si="79"/>
        <v/>
      </c>
      <c r="J2190" s="122" t="s">
        <v>7736</v>
      </c>
      <c r="K2190" s="110" t="s">
        <v>7737</v>
      </c>
      <c r="L2190" s="110" t="s">
        <v>275</v>
      </c>
      <c r="M2190" s="134" t="str">
        <f t="shared" si="80"/>
        <v/>
      </c>
      <c r="N2190" s="110"/>
      <c r="O2190" s="110"/>
      <c r="P2190" s="239"/>
    </row>
    <row r="2191" spans="1:16" x14ac:dyDescent="0.2">
      <c r="A2191" s="154"/>
      <c r="B2191" s="154"/>
      <c r="C2191" s="154"/>
      <c r="D2191" s="149"/>
      <c r="E2191" s="149"/>
      <c r="F2191" s="150"/>
      <c r="H2191" s="106"/>
      <c r="I2191" s="110" t="str">
        <f t="shared" si="79"/>
        <v/>
      </c>
      <c r="J2191" s="122" t="s">
        <v>7738</v>
      </c>
      <c r="K2191" s="110" t="s">
        <v>7739</v>
      </c>
      <c r="L2191" s="110" t="s">
        <v>275</v>
      </c>
      <c r="M2191" s="134" t="str">
        <f t="shared" si="80"/>
        <v/>
      </c>
      <c r="N2191" s="110"/>
      <c r="O2191" s="110"/>
      <c r="P2191" s="239"/>
    </row>
    <row r="2192" spans="1:16" x14ac:dyDescent="0.2">
      <c r="A2192" s="154"/>
      <c r="B2192" s="154"/>
      <c r="C2192" s="154"/>
      <c r="D2192" s="149"/>
      <c r="E2192" s="149"/>
      <c r="F2192" s="150"/>
      <c r="H2192" s="106"/>
      <c r="I2192" s="110" t="str">
        <f t="shared" si="79"/>
        <v/>
      </c>
      <c r="J2192" s="122" t="s">
        <v>7740</v>
      </c>
      <c r="K2192" s="110" t="s">
        <v>7741</v>
      </c>
      <c r="L2192" s="110" t="s">
        <v>275</v>
      </c>
      <c r="M2192" s="134" t="str">
        <f t="shared" si="80"/>
        <v/>
      </c>
      <c r="N2192" s="110"/>
      <c r="O2192" s="110"/>
      <c r="P2192" s="239"/>
    </row>
    <row r="2193" spans="1:16" x14ac:dyDescent="0.2">
      <c r="A2193" s="154"/>
      <c r="B2193" s="154"/>
      <c r="C2193" s="154"/>
      <c r="D2193" s="149"/>
      <c r="E2193" s="149"/>
      <c r="F2193" s="150"/>
      <c r="H2193" s="106"/>
      <c r="I2193" s="110" t="str">
        <f t="shared" si="79"/>
        <v/>
      </c>
      <c r="J2193" s="122" t="s">
        <v>7742</v>
      </c>
      <c r="K2193" s="110" t="s">
        <v>7743</v>
      </c>
      <c r="L2193" s="110" t="s">
        <v>275</v>
      </c>
      <c r="M2193" s="134" t="str">
        <f t="shared" si="80"/>
        <v/>
      </c>
      <c r="N2193" s="110"/>
      <c r="O2193" s="110"/>
      <c r="P2193" s="239"/>
    </row>
    <row r="2194" spans="1:16" x14ac:dyDescent="0.2">
      <c r="A2194" s="154"/>
      <c r="B2194" s="154"/>
      <c r="C2194" s="154"/>
      <c r="D2194" s="149"/>
      <c r="E2194" s="149"/>
      <c r="F2194" s="150"/>
      <c r="H2194" s="106"/>
      <c r="I2194" s="110" t="str">
        <f t="shared" si="79"/>
        <v/>
      </c>
      <c r="J2194" s="122" t="s">
        <v>7744</v>
      </c>
      <c r="K2194" s="110" t="s">
        <v>7745</v>
      </c>
      <c r="L2194" s="110" t="s">
        <v>275</v>
      </c>
      <c r="M2194" s="134" t="str">
        <f t="shared" si="80"/>
        <v/>
      </c>
      <c r="N2194" s="110"/>
      <c r="O2194" s="110"/>
      <c r="P2194" s="239"/>
    </row>
    <row r="2195" spans="1:16" x14ac:dyDescent="0.2">
      <c r="A2195" s="154"/>
      <c r="B2195" s="154"/>
      <c r="C2195" s="154"/>
      <c r="D2195" s="149"/>
      <c r="E2195" s="149"/>
      <c r="F2195" s="150"/>
      <c r="H2195" s="106"/>
      <c r="I2195" s="110" t="str">
        <f t="shared" si="79"/>
        <v/>
      </c>
      <c r="J2195" s="122" t="s">
        <v>7746</v>
      </c>
      <c r="K2195" s="110" t="s">
        <v>7747</v>
      </c>
      <c r="L2195" s="110" t="s">
        <v>275</v>
      </c>
      <c r="M2195" s="134" t="str">
        <f t="shared" si="80"/>
        <v/>
      </c>
      <c r="N2195" s="110"/>
      <c r="O2195" s="110"/>
      <c r="P2195" s="239"/>
    </row>
    <row r="2196" spans="1:16" x14ac:dyDescent="0.2">
      <c r="A2196" s="154"/>
      <c r="B2196" s="154"/>
      <c r="C2196" s="154"/>
      <c r="D2196" s="149"/>
      <c r="E2196" s="149"/>
      <c r="F2196" s="150"/>
      <c r="H2196" s="106"/>
      <c r="I2196" s="110" t="str">
        <f t="shared" si="79"/>
        <v/>
      </c>
      <c r="J2196" s="122" t="s">
        <v>7748</v>
      </c>
      <c r="K2196" s="110" t="s">
        <v>7749</v>
      </c>
      <c r="L2196" s="110" t="s">
        <v>275</v>
      </c>
      <c r="M2196" s="134" t="str">
        <f t="shared" si="80"/>
        <v/>
      </c>
      <c r="N2196" s="110"/>
      <c r="O2196" s="110"/>
      <c r="P2196" s="239"/>
    </row>
    <row r="2197" spans="1:16" x14ac:dyDescent="0.2">
      <c r="A2197" s="154"/>
      <c r="B2197" s="154"/>
      <c r="C2197" s="154"/>
      <c r="D2197" s="149"/>
      <c r="E2197" s="149"/>
      <c r="F2197" s="150"/>
      <c r="H2197" s="106"/>
      <c r="I2197" s="110" t="str">
        <f t="shared" si="79"/>
        <v/>
      </c>
      <c r="J2197" s="122" t="s">
        <v>7750</v>
      </c>
      <c r="K2197" s="110" t="s">
        <v>7751</v>
      </c>
      <c r="L2197" s="110" t="s">
        <v>275</v>
      </c>
      <c r="M2197" s="134" t="str">
        <f t="shared" si="80"/>
        <v/>
      </c>
      <c r="N2197" s="110"/>
      <c r="O2197" s="110"/>
      <c r="P2197" s="239"/>
    </row>
    <row r="2198" spans="1:16" x14ac:dyDescent="0.2">
      <c r="A2198" s="154"/>
      <c r="B2198" s="154"/>
      <c r="C2198" s="154"/>
      <c r="D2198" s="149"/>
      <c r="E2198" s="149"/>
      <c r="F2198" s="150"/>
      <c r="H2198" s="106"/>
      <c r="I2198" s="110" t="str">
        <f t="shared" si="79"/>
        <v/>
      </c>
      <c r="J2198" s="122" t="s">
        <v>7752</v>
      </c>
      <c r="K2198" s="110" t="s">
        <v>7753</v>
      </c>
      <c r="L2198" s="110" t="s">
        <v>275</v>
      </c>
      <c r="M2198" s="134" t="str">
        <f t="shared" si="80"/>
        <v/>
      </c>
      <c r="N2198" s="110"/>
      <c r="O2198" s="110"/>
      <c r="P2198" s="239"/>
    </row>
    <row r="2199" spans="1:16" x14ac:dyDescent="0.2">
      <c r="A2199" s="154"/>
      <c r="B2199" s="154"/>
      <c r="C2199" s="154"/>
      <c r="D2199" s="149"/>
      <c r="E2199" s="149"/>
      <c r="F2199" s="150"/>
      <c r="H2199" s="106"/>
      <c r="I2199" s="110" t="str">
        <f t="shared" si="79"/>
        <v/>
      </c>
      <c r="J2199" s="122" t="s">
        <v>7754</v>
      </c>
      <c r="K2199" s="110" t="s">
        <v>7755</v>
      </c>
      <c r="L2199" s="110" t="s">
        <v>275</v>
      </c>
      <c r="M2199" s="134" t="str">
        <f t="shared" si="80"/>
        <v/>
      </c>
      <c r="N2199" s="110"/>
      <c r="O2199" s="110"/>
      <c r="P2199" s="239"/>
    </row>
    <row r="2200" spans="1:16" x14ac:dyDescent="0.2">
      <c r="A2200" s="154"/>
      <c r="B2200" s="154"/>
      <c r="C2200" s="154"/>
      <c r="D2200" s="149"/>
      <c r="E2200" s="149"/>
      <c r="F2200" s="150"/>
      <c r="H2200" s="106"/>
      <c r="I2200" s="110" t="str">
        <f t="shared" si="79"/>
        <v/>
      </c>
      <c r="J2200" s="122" t="s">
        <v>7756</v>
      </c>
      <c r="K2200" s="110" t="s">
        <v>7757</v>
      </c>
      <c r="L2200" s="110" t="s">
        <v>275</v>
      </c>
      <c r="M2200" s="134" t="str">
        <f t="shared" si="80"/>
        <v/>
      </c>
      <c r="N2200" s="110"/>
      <c r="O2200" s="110"/>
      <c r="P2200" s="239"/>
    </row>
    <row r="2201" spans="1:16" x14ac:dyDescent="0.2">
      <c r="A2201" s="154"/>
      <c r="B2201" s="154"/>
      <c r="C2201" s="154"/>
      <c r="D2201" s="149"/>
      <c r="E2201" s="149"/>
      <c r="F2201" s="150"/>
      <c r="H2201" s="106"/>
      <c r="I2201" s="110" t="str">
        <f t="shared" si="79"/>
        <v/>
      </c>
      <c r="J2201" s="122" t="s">
        <v>7758</v>
      </c>
      <c r="K2201" s="110" t="s">
        <v>7759</v>
      </c>
      <c r="L2201" s="110" t="s">
        <v>275</v>
      </c>
      <c r="M2201" s="134" t="str">
        <f t="shared" si="80"/>
        <v/>
      </c>
      <c r="N2201" s="110"/>
      <c r="O2201" s="110"/>
      <c r="P2201" s="239"/>
    </row>
    <row r="2202" spans="1:16" x14ac:dyDescent="0.2">
      <c r="A2202" s="154"/>
      <c r="B2202" s="154"/>
      <c r="C2202" s="154"/>
      <c r="D2202" s="149"/>
      <c r="E2202" s="149"/>
      <c r="F2202" s="150"/>
      <c r="H2202" s="106"/>
      <c r="I2202" s="110" t="str">
        <f t="shared" si="79"/>
        <v/>
      </c>
      <c r="J2202" s="122" t="s">
        <v>7760</v>
      </c>
      <c r="K2202" s="110" t="s">
        <v>7761</v>
      </c>
      <c r="L2202" s="110" t="s">
        <v>275</v>
      </c>
      <c r="M2202" s="134" t="str">
        <f t="shared" si="80"/>
        <v/>
      </c>
      <c r="N2202" s="110"/>
      <c r="O2202" s="110"/>
      <c r="P2202" s="239"/>
    </row>
    <row r="2203" spans="1:16" x14ac:dyDescent="0.2">
      <c r="A2203" s="154"/>
      <c r="B2203" s="154"/>
      <c r="C2203" s="154"/>
      <c r="D2203" s="149"/>
      <c r="E2203" s="149"/>
      <c r="F2203" s="150"/>
      <c r="H2203" s="106"/>
      <c r="I2203" s="110" t="str">
        <f t="shared" si="79"/>
        <v/>
      </c>
      <c r="J2203" s="122" t="s">
        <v>7762</v>
      </c>
      <c r="K2203" s="110" t="s">
        <v>7763</v>
      </c>
      <c r="L2203" s="110" t="s">
        <v>275</v>
      </c>
      <c r="M2203" s="134" t="str">
        <f t="shared" si="80"/>
        <v/>
      </c>
      <c r="N2203" s="110"/>
      <c r="O2203" s="110"/>
      <c r="P2203" s="239"/>
    </row>
    <row r="2204" spans="1:16" x14ac:dyDescent="0.2">
      <c r="A2204" s="154"/>
      <c r="B2204" s="154"/>
      <c r="C2204" s="154"/>
      <c r="D2204" s="149"/>
      <c r="E2204" s="149"/>
      <c r="F2204" s="150"/>
      <c r="H2204" s="106"/>
      <c r="I2204" s="110" t="str">
        <f t="shared" si="79"/>
        <v/>
      </c>
      <c r="J2204" s="122" t="s">
        <v>7764</v>
      </c>
      <c r="K2204" s="110" t="s">
        <v>7765</v>
      </c>
      <c r="L2204" s="110" t="s">
        <v>275</v>
      </c>
      <c r="M2204" s="134" t="str">
        <f t="shared" si="80"/>
        <v/>
      </c>
      <c r="N2204" s="110"/>
      <c r="O2204" s="110"/>
      <c r="P2204" s="239"/>
    </row>
    <row r="2205" spans="1:16" x14ac:dyDescent="0.2">
      <c r="A2205" s="154"/>
      <c r="B2205" s="154"/>
      <c r="C2205" s="154"/>
      <c r="D2205" s="149"/>
      <c r="E2205" s="149"/>
      <c r="F2205" s="150"/>
      <c r="H2205" s="106"/>
      <c r="I2205" s="110" t="str">
        <f t="shared" si="79"/>
        <v/>
      </c>
      <c r="J2205" s="122" t="s">
        <v>7766</v>
      </c>
      <c r="K2205" s="110" t="s">
        <v>7767</v>
      </c>
      <c r="L2205" s="110" t="s">
        <v>275</v>
      </c>
      <c r="M2205" s="134" t="str">
        <f t="shared" si="80"/>
        <v/>
      </c>
      <c r="N2205" s="110"/>
      <c r="O2205" s="110"/>
      <c r="P2205" s="239"/>
    </row>
    <row r="2206" spans="1:16" x14ac:dyDescent="0.2">
      <c r="A2206" s="154"/>
      <c r="B2206" s="154"/>
      <c r="C2206" s="154"/>
      <c r="D2206" s="149"/>
      <c r="E2206" s="149"/>
      <c r="F2206" s="150"/>
      <c r="H2206" s="106"/>
      <c r="I2206" s="110" t="str">
        <f t="shared" si="79"/>
        <v/>
      </c>
      <c r="J2206" s="122" t="s">
        <v>7768</v>
      </c>
      <c r="K2206" s="110" t="s">
        <v>7769</v>
      </c>
      <c r="L2206" s="110" t="s">
        <v>275</v>
      </c>
      <c r="M2206" s="134" t="str">
        <f t="shared" si="80"/>
        <v/>
      </c>
      <c r="N2206" s="110"/>
      <c r="O2206" s="110"/>
      <c r="P2206" s="239"/>
    </row>
    <row r="2207" spans="1:16" x14ac:dyDescent="0.2">
      <c r="A2207" s="154"/>
      <c r="B2207" s="154"/>
      <c r="C2207" s="154"/>
      <c r="D2207" s="149"/>
      <c r="E2207" s="149"/>
      <c r="F2207" s="150"/>
      <c r="H2207" s="106"/>
      <c r="I2207" s="110" t="str">
        <f t="shared" si="79"/>
        <v/>
      </c>
      <c r="J2207" s="122" t="s">
        <v>7770</v>
      </c>
      <c r="K2207" s="110" t="s">
        <v>7771</v>
      </c>
      <c r="L2207" s="110" t="s">
        <v>275</v>
      </c>
      <c r="M2207" s="134" t="str">
        <f t="shared" si="80"/>
        <v/>
      </c>
      <c r="N2207" s="110"/>
      <c r="O2207" s="110"/>
      <c r="P2207" s="239"/>
    </row>
    <row r="2208" spans="1:16" x14ac:dyDescent="0.2">
      <c r="A2208" s="154"/>
      <c r="B2208" s="154"/>
      <c r="C2208" s="154"/>
      <c r="D2208" s="149"/>
      <c r="E2208" s="149"/>
      <c r="F2208" s="150"/>
      <c r="H2208" s="106"/>
      <c r="I2208" s="110" t="str">
        <f t="shared" si="79"/>
        <v/>
      </c>
      <c r="J2208" s="122" t="s">
        <v>7772</v>
      </c>
      <c r="K2208" s="110" t="s">
        <v>7773</v>
      </c>
      <c r="L2208" s="110" t="s">
        <v>275</v>
      </c>
      <c r="M2208" s="134" t="str">
        <f t="shared" si="80"/>
        <v/>
      </c>
      <c r="N2208" s="110"/>
      <c r="O2208" s="110"/>
      <c r="P2208" s="239"/>
    </row>
    <row r="2209" spans="1:16" x14ac:dyDescent="0.2">
      <c r="A2209" s="154"/>
      <c r="B2209" s="154"/>
      <c r="C2209" s="154"/>
      <c r="D2209" s="149"/>
      <c r="E2209" s="149"/>
      <c r="F2209" s="150"/>
      <c r="H2209" s="106"/>
      <c r="I2209" s="110" t="str">
        <f t="shared" si="79"/>
        <v/>
      </c>
      <c r="J2209" s="122" t="s">
        <v>7774</v>
      </c>
      <c r="K2209" s="110" t="s">
        <v>7775</v>
      </c>
      <c r="L2209" s="110" t="s">
        <v>275</v>
      </c>
      <c r="M2209" s="134" t="str">
        <f t="shared" si="80"/>
        <v/>
      </c>
      <c r="N2209" s="110"/>
      <c r="O2209" s="110"/>
      <c r="P2209" s="239"/>
    </row>
    <row r="2210" spans="1:16" x14ac:dyDescent="0.2">
      <c r="A2210" s="154"/>
      <c r="B2210" s="154"/>
      <c r="C2210" s="154"/>
      <c r="D2210" s="149"/>
      <c r="E2210" s="149"/>
      <c r="F2210" s="150"/>
      <c r="H2210" s="106"/>
      <c r="I2210" s="110" t="str">
        <f t="shared" si="79"/>
        <v/>
      </c>
      <c r="J2210" s="122" t="s">
        <v>7776</v>
      </c>
      <c r="K2210" s="110" t="s">
        <v>7777</v>
      </c>
      <c r="L2210" s="110" t="s">
        <v>275</v>
      </c>
      <c r="M2210" s="134" t="str">
        <f t="shared" si="80"/>
        <v/>
      </c>
      <c r="N2210" s="110"/>
      <c r="O2210" s="110"/>
      <c r="P2210" s="239"/>
    </row>
    <row r="2211" spans="1:16" x14ac:dyDescent="0.2">
      <c r="A2211" s="154"/>
      <c r="B2211" s="154"/>
      <c r="C2211" s="154"/>
      <c r="D2211" s="149"/>
      <c r="E2211" s="149"/>
      <c r="F2211" s="150"/>
      <c r="H2211" s="106"/>
      <c r="I2211" s="110" t="str">
        <f t="shared" si="79"/>
        <v/>
      </c>
      <c r="J2211" s="122" t="s">
        <v>7778</v>
      </c>
      <c r="K2211" s="110" t="s">
        <v>7779</v>
      </c>
      <c r="L2211" s="110" t="s">
        <v>275</v>
      </c>
      <c r="M2211" s="134" t="str">
        <f t="shared" si="80"/>
        <v/>
      </c>
      <c r="N2211" s="110"/>
      <c r="O2211" s="110"/>
      <c r="P2211" s="239"/>
    </row>
    <row r="2212" spans="1:16" x14ac:dyDescent="0.2">
      <c r="A2212" s="154"/>
      <c r="B2212" s="154"/>
      <c r="C2212" s="154"/>
      <c r="D2212" s="149"/>
      <c r="E2212" s="149"/>
      <c r="F2212" s="150"/>
      <c r="H2212" s="106"/>
      <c r="I2212" s="110" t="str">
        <f t="shared" si="79"/>
        <v/>
      </c>
      <c r="J2212" s="122" t="s">
        <v>7780</v>
      </c>
      <c r="K2212" s="110" t="s">
        <v>7781</v>
      </c>
      <c r="L2212" s="110" t="s">
        <v>275</v>
      </c>
      <c r="M2212" s="134" t="str">
        <f t="shared" si="80"/>
        <v/>
      </c>
      <c r="N2212" s="110"/>
      <c r="O2212" s="110"/>
      <c r="P2212" s="239"/>
    </row>
    <row r="2213" spans="1:16" x14ac:dyDescent="0.2">
      <c r="A2213" s="154"/>
      <c r="B2213" s="154"/>
      <c r="C2213" s="154"/>
      <c r="D2213" s="149"/>
      <c r="E2213" s="149"/>
      <c r="F2213" s="150"/>
      <c r="H2213" s="106"/>
      <c r="I2213" s="110" t="str">
        <f t="shared" si="79"/>
        <v/>
      </c>
      <c r="J2213" s="122" t="s">
        <v>7782</v>
      </c>
      <c r="K2213" s="110" t="s">
        <v>7783</v>
      </c>
      <c r="L2213" s="110" t="s">
        <v>275</v>
      </c>
      <c r="M2213" s="134" t="str">
        <f t="shared" si="80"/>
        <v/>
      </c>
      <c r="N2213" s="110"/>
      <c r="O2213" s="110"/>
      <c r="P2213" s="239"/>
    </row>
    <row r="2214" spans="1:16" x14ac:dyDescent="0.2">
      <c r="A2214" s="154"/>
      <c r="B2214" s="154"/>
      <c r="C2214" s="154"/>
      <c r="D2214" s="149"/>
      <c r="E2214" s="149"/>
      <c r="F2214" s="150"/>
      <c r="H2214" s="106"/>
      <c r="I2214" s="110" t="str">
        <f t="shared" si="79"/>
        <v/>
      </c>
      <c r="J2214" s="122" t="s">
        <v>7784</v>
      </c>
      <c r="K2214" s="110" t="s">
        <v>7785</v>
      </c>
      <c r="L2214" s="110" t="s">
        <v>275</v>
      </c>
      <c r="M2214" s="134" t="str">
        <f t="shared" si="80"/>
        <v/>
      </c>
      <c r="N2214" s="110"/>
      <c r="O2214" s="110"/>
      <c r="P2214" s="239"/>
    </row>
    <row r="2215" spans="1:16" x14ac:dyDescent="0.2">
      <c r="A2215" s="154"/>
      <c r="B2215" s="154"/>
      <c r="C2215" s="154"/>
      <c r="D2215" s="149"/>
      <c r="E2215" s="149"/>
      <c r="F2215" s="150"/>
      <c r="H2215" s="106"/>
      <c r="I2215" s="110" t="str">
        <f t="shared" si="79"/>
        <v/>
      </c>
      <c r="J2215" s="122" t="s">
        <v>7786</v>
      </c>
      <c r="K2215" s="110" t="s">
        <v>7787</v>
      </c>
      <c r="L2215" s="110" t="s">
        <v>275</v>
      </c>
      <c r="M2215" s="134" t="str">
        <f t="shared" si="80"/>
        <v/>
      </c>
      <c r="N2215" s="110"/>
      <c r="O2215" s="110"/>
      <c r="P2215" s="239"/>
    </row>
    <row r="2216" spans="1:16" x14ac:dyDescent="0.2">
      <c r="A2216" s="154"/>
      <c r="B2216" s="154"/>
      <c r="C2216" s="154"/>
      <c r="D2216" s="149"/>
      <c r="E2216" s="149"/>
      <c r="F2216" s="150"/>
      <c r="H2216" s="106"/>
      <c r="I2216" s="110" t="str">
        <f t="shared" si="79"/>
        <v/>
      </c>
      <c r="J2216" s="122" t="s">
        <v>7788</v>
      </c>
      <c r="K2216" s="110" t="s">
        <v>7789</v>
      </c>
      <c r="L2216" s="110" t="s">
        <v>275</v>
      </c>
      <c r="M2216" s="134" t="str">
        <f t="shared" si="80"/>
        <v/>
      </c>
      <c r="N2216" s="110"/>
      <c r="O2216" s="110"/>
      <c r="P2216" s="239"/>
    </row>
    <row r="2217" spans="1:16" x14ac:dyDescent="0.2">
      <c r="A2217" s="154"/>
      <c r="B2217" s="154"/>
      <c r="C2217" s="154"/>
      <c r="D2217" s="149"/>
      <c r="E2217" s="149"/>
      <c r="F2217" s="150"/>
      <c r="H2217" s="106"/>
      <c r="I2217" s="110" t="str">
        <f t="shared" si="79"/>
        <v/>
      </c>
      <c r="J2217" s="122" t="s">
        <v>7790</v>
      </c>
      <c r="K2217" s="110" t="s">
        <v>7791</v>
      </c>
      <c r="L2217" s="110" t="s">
        <v>275</v>
      </c>
      <c r="M2217" s="134" t="str">
        <f t="shared" si="80"/>
        <v/>
      </c>
      <c r="N2217" s="110"/>
      <c r="O2217" s="110"/>
      <c r="P2217" s="239"/>
    </row>
    <row r="2218" spans="1:16" x14ac:dyDescent="0.2">
      <c r="A2218" s="154"/>
      <c r="B2218" s="154"/>
      <c r="C2218" s="154"/>
      <c r="D2218" s="149"/>
      <c r="E2218" s="149"/>
      <c r="F2218" s="150"/>
      <c r="H2218" s="106"/>
      <c r="I2218" s="110" t="str">
        <f t="shared" si="79"/>
        <v/>
      </c>
      <c r="J2218" s="122" t="s">
        <v>7792</v>
      </c>
      <c r="K2218" s="110" t="s">
        <v>7793</v>
      </c>
      <c r="L2218" s="110" t="s">
        <v>275</v>
      </c>
      <c r="M2218" s="134" t="str">
        <f t="shared" si="80"/>
        <v/>
      </c>
      <c r="N2218" s="110"/>
      <c r="O2218" s="110"/>
      <c r="P2218" s="239"/>
    </row>
    <row r="2219" spans="1:16" x14ac:dyDescent="0.2">
      <c r="A2219" s="154"/>
      <c r="B2219" s="154"/>
      <c r="C2219" s="154"/>
      <c r="D2219" s="149"/>
      <c r="E2219" s="149"/>
      <c r="F2219" s="150"/>
      <c r="H2219" s="106"/>
      <c r="I2219" s="110" t="str">
        <f t="shared" si="79"/>
        <v/>
      </c>
      <c r="J2219" s="122" t="s">
        <v>7794</v>
      </c>
      <c r="K2219" s="110" t="s">
        <v>7795</v>
      </c>
      <c r="L2219" s="110" t="s">
        <v>275</v>
      </c>
      <c r="M2219" s="134" t="str">
        <f t="shared" si="80"/>
        <v/>
      </c>
      <c r="N2219" s="110"/>
      <c r="O2219" s="110"/>
      <c r="P2219" s="239"/>
    </row>
    <row r="2220" spans="1:16" x14ac:dyDescent="0.2">
      <c r="A2220" s="154"/>
      <c r="B2220" s="154"/>
      <c r="C2220" s="154"/>
      <c r="D2220" s="149"/>
      <c r="E2220" s="149"/>
      <c r="F2220" s="150"/>
      <c r="H2220" s="106"/>
      <c r="I2220" s="110" t="str">
        <f t="shared" si="79"/>
        <v/>
      </c>
      <c r="J2220" s="122" t="s">
        <v>7796</v>
      </c>
      <c r="K2220" s="110" t="s">
        <v>7797</v>
      </c>
      <c r="L2220" s="110" t="s">
        <v>275</v>
      </c>
      <c r="M2220" s="134" t="str">
        <f t="shared" si="80"/>
        <v/>
      </c>
      <c r="N2220" s="110"/>
      <c r="O2220" s="110"/>
      <c r="P2220" s="239"/>
    </row>
    <row r="2221" spans="1:16" x14ac:dyDescent="0.2">
      <c r="A2221" s="154"/>
      <c r="B2221" s="154"/>
      <c r="C2221" s="154"/>
      <c r="D2221" s="149"/>
      <c r="E2221" s="149"/>
      <c r="F2221" s="150"/>
      <c r="H2221" s="106"/>
      <c r="I2221" s="110" t="str">
        <f t="shared" si="79"/>
        <v/>
      </c>
      <c r="J2221" s="122" t="s">
        <v>7798</v>
      </c>
      <c r="K2221" s="110" t="s">
        <v>7799</v>
      </c>
      <c r="L2221" s="110" t="s">
        <v>275</v>
      </c>
      <c r="M2221" s="134" t="str">
        <f t="shared" si="80"/>
        <v/>
      </c>
      <c r="N2221" s="110"/>
      <c r="O2221" s="110"/>
      <c r="P2221" s="239"/>
    </row>
    <row r="2222" spans="1:16" x14ac:dyDescent="0.2">
      <c r="A2222" s="154"/>
      <c r="B2222" s="154"/>
      <c r="C2222" s="154"/>
      <c r="D2222" s="149"/>
      <c r="E2222" s="149"/>
      <c r="F2222" s="150"/>
      <c r="H2222" s="106"/>
      <c r="I2222" s="110" t="str">
        <f t="shared" si="79"/>
        <v/>
      </c>
      <c r="J2222" s="122" t="s">
        <v>7800</v>
      </c>
      <c r="K2222" s="110" t="s">
        <v>7801</v>
      </c>
      <c r="L2222" s="110" t="s">
        <v>275</v>
      </c>
      <c r="M2222" s="134" t="str">
        <f t="shared" si="80"/>
        <v/>
      </c>
      <c r="N2222" s="110"/>
      <c r="O2222" s="110"/>
      <c r="P2222" s="239"/>
    </row>
    <row r="2223" spans="1:16" x14ac:dyDescent="0.2">
      <c r="A2223" s="154"/>
      <c r="B2223" s="154"/>
      <c r="C2223" s="154"/>
      <c r="D2223" s="149"/>
      <c r="E2223" s="149"/>
      <c r="F2223" s="150"/>
      <c r="H2223" s="106"/>
      <c r="I2223" s="110" t="str">
        <f t="shared" si="79"/>
        <v/>
      </c>
      <c r="J2223" s="122" t="s">
        <v>7802</v>
      </c>
      <c r="K2223" s="110" t="s">
        <v>7803</v>
      </c>
      <c r="L2223" s="110" t="s">
        <v>275</v>
      </c>
      <c r="M2223" s="134" t="str">
        <f t="shared" si="80"/>
        <v/>
      </c>
      <c r="N2223" s="110"/>
      <c r="O2223" s="110"/>
      <c r="P2223" s="239"/>
    </row>
    <row r="2224" spans="1:16" x14ac:dyDescent="0.2">
      <c r="A2224" s="154"/>
      <c r="B2224" s="154"/>
      <c r="C2224" s="154"/>
      <c r="D2224" s="149"/>
      <c r="E2224" s="149"/>
      <c r="F2224" s="150"/>
      <c r="H2224" s="106"/>
      <c r="I2224" s="110" t="str">
        <f t="shared" si="79"/>
        <v/>
      </c>
      <c r="J2224" s="122" t="s">
        <v>7804</v>
      </c>
      <c r="K2224" s="110" t="s">
        <v>7805</v>
      </c>
      <c r="L2224" s="110" t="s">
        <v>275</v>
      </c>
      <c r="M2224" s="134" t="str">
        <f t="shared" si="80"/>
        <v/>
      </c>
      <c r="N2224" s="110"/>
      <c r="O2224" s="110"/>
      <c r="P2224" s="239"/>
    </row>
    <row r="2225" spans="1:16" x14ac:dyDescent="0.2">
      <c r="A2225" s="154"/>
      <c r="B2225" s="154"/>
      <c r="C2225" s="154"/>
      <c r="D2225" s="149"/>
      <c r="E2225" s="149"/>
      <c r="F2225" s="150"/>
      <c r="H2225" s="106"/>
      <c r="I2225" s="110" t="str">
        <f t="shared" si="79"/>
        <v/>
      </c>
      <c r="J2225" s="122" t="s">
        <v>7806</v>
      </c>
      <c r="K2225" s="110" t="s">
        <v>7807</v>
      </c>
      <c r="L2225" s="110" t="s">
        <v>275</v>
      </c>
      <c r="M2225" s="134" t="str">
        <f t="shared" si="80"/>
        <v/>
      </c>
      <c r="N2225" s="110"/>
      <c r="O2225" s="110"/>
      <c r="P2225" s="239"/>
    </row>
    <row r="2226" spans="1:16" x14ac:dyDescent="0.2">
      <c r="A2226" s="154"/>
      <c r="B2226" s="154"/>
      <c r="C2226" s="154"/>
      <c r="D2226" s="149"/>
      <c r="E2226" s="149"/>
      <c r="F2226" s="150"/>
      <c r="H2226" s="106"/>
      <c r="I2226" s="110" t="str">
        <f t="shared" si="79"/>
        <v/>
      </c>
      <c r="J2226" s="122" t="s">
        <v>7808</v>
      </c>
      <c r="K2226" s="110" t="s">
        <v>7809</v>
      </c>
      <c r="L2226" s="110" t="s">
        <v>275</v>
      </c>
      <c r="M2226" s="134" t="str">
        <f t="shared" si="80"/>
        <v/>
      </c>
      <c r="N2226" s="110"/>
      <c r="O2226" s="110"/>
      <c r="P2226" s="239"/>
    </row>
    <row r="2227" spans="1:16" x14ac:dyDescent="0.2">
      <c r="A2227" s="154"/>
      <c r="B2227" s="154"/>
      <c r="C2227" s="154"/>
      <c r="D2227" s="149"/>
      <c r="E2227" s="149"/>
      <c r="F2227" s="150"/>
      <c r="H2227" s="106"/>
      <c r="I2227" s="110" t="str">
        <f t="shared" si="79"/>
        <v/>
      </c>
      <c r="J2227" s="122" t="s">
        <v>7810</v>
      </c>
      <c r="K2227" s="110" t="s">
        <v>7811</v>
      </c>
      <c r="L2227" s="110" t="s">
        <v>275</v>
      </c>
      <c r="M2227" s="134" t="str">
        <f t="shared" si="80"/>
        <v/>
      </c>
      <c r="N2227" s="110"/>
      <c r="O2227" s="110"/>
      <c r="P2227" s="239"/>
    </row>
    <row r="2228" spans="1:16" x14ac:dyDescent="0.2">
      <c r="A2228" s="154"/>
      <c r="B2228" s="154"/>
      <c r="C2228" s="154"/>
      <c r="D2228" s="149"/>
      <c r="E2228" s="149"/>
      <c r="F2228" s="150"/>
      <c r="H2228" s="106"/>
      <c r="I2228" s="110" t="str">
        <f t="shared" si="79"/>
        <v/>
      </c>
      <c r="J2228" s="122" t="s">
        <v>7812</v>
      </c>
      <c r="K2228" s="110" t="s">
        <v>7813</v>
      </c>
      <c r="L2228" s="110" t="s">
        <v>275</v>
      </c>
      <c r="M2228" s="134" t="str">
        <f t="shared" si="80"/>
        <v/>
      </c>
      <c r="N2228" s="110"/>
      <c r="O2228" s="110"/>
      <c r="P2228" s="239"/>
    </row>
    <row r="2229" spans="1:16" x14ac:dyDescent="0.2">
      <c r="A2229" s="154"/>
      <c r="B2229" s="154"/>
      <c r="C2229" s="154"/>
      <c r="D2229" s="149"/>
      <c r="E2229" s="149"/>
      <c r="F2229" s="150"/>
      <c r="H2229" s="106"/>
      <c r="I2229" s="110" t="str">
        <f t="shared" si="79"/>
        <v/>
      </c>
      <c r="J2229" s="122" t="s">
        <v>7814</v>
      </c>
      <c r="K2229" s="110" t="s">
        <v>7815</v>
      </c>
      <c r="L2229" s="110" t="s">
        <v>275</v>
      </c>
      <c r="M2229" s="134" t="str">
        <f t="shared" si="80"/>
        <v/>
      </c>
      <c r="N2229" s="110"/>
      <c r="O2229" s="110"/>
      <c r="P2229" s="239"/>
    </row>
    <row r="2230" spans="1:16" x14ac:dyDescent="0.2">
      <c r="A2230" s="154"/>
      <c r="B2230" s="154"/>
      <c r="C2230" s="154"/>
      <c r="D2230" s="149"/>
      <c r="E2230" s="149"/>
      <c r="F2230" s="150"/>
      <c r="H2230" s="106"/>
      <c r="I2230" s="110" t="str">
        <f t="shared" si="79"/>
        <v/>
      </c>
      <c r="J2230" s="122" t="s">
        <v>7816</v>
      </c>
      <c r="K2230" s="110" t="s">
        <v>7817</v>
      </c>
      <c r="L2230" s="110" t="s">
        <v>275</v>
      </c>
      <c r="M2230" s="134" t="str">
        <f t="shared" si="80"/>
        <v/>
      </c>
      <c r="N2230" s="110"/>
      <c r="O2230" s="110"/>
      <c r="P2230" s="239"/>
    </row>
    <row r="2231" spans="1:16" x14ac:dyDescent="0.2">
      <c r="A2231" s="154"/>
      <c r="B2231" s="154"/>
      <c r="C2231" s="154"/>
      <c r="D2231" s="149"/>
      <c r="E2231" s="149"/>
      <c r="F2231" s="150"/>
      <c r="H2231" s="106"/>
      <c r="I2231" s="110" t="str">
        <f t="shared" si="79"/>
        <v/>
      </c>
      <c r="J2231" s="122" t="s">
        <v>7818</v>
      </c>
      <c r="K2231" s="110" t="s">
        <v>7819</v>
      </c>
      <c r="L2231" s="110" t="s">
        <v>275</v>
      </c>
      <c r="M2231" s="134" t="str">
        <f t="shared" si="80"/>
        <v/>
      </c>
      <c r="N2231" s="110"/>
      <c r="O2231" s="110"/>
      <c r="P2231" s="239"/>
    </row>
    <row r="2232" spans="1:16" x14ac:dyDescent="0.2">
      <c r="A2232" s="154"/>
      <c r="B2232" s="154"/>
      <c r="C2232" s="154"/>
      <c r="D2232" s="149"/>
      <c r="E2232" s="149"/>
      <c r="F2232" s="150"/>
      <c r="H2232" s="106"/>
      <c r="I2232" s="110" t="str">
        <f t="shared" si="79"/>
        <v/>
      </c>
      <c r="J2232" s="122" t="s">
        <v>7820</v>
      </c>
      <c r="K2232" s="110" t="s">
        <v>7821</v>
      </c>
      <c r="L2232" s="110" t="s">
        <v>275</v>
      </c>
      <c r="M2232" s="134" t="str">
        <f t="shared" si="80"/>
        <v/>
      </c>
      <c r="N2232" s="110"/>
      <c r="O2232" s="110"/>
      <c r="P2232" s="239"/>
    </row>
    <row r="2233" spans="1:16" x14ac:dyDescent="0.2">
      <c r="A2233" s="154"/>
      <c r="B2233" s="154"/>
      <c r="C2233" s="154"/>
      <c r="D2233" s="149"/>
      <c r="E2233" s="149"/>
      <c r="F2233" s="150"/>
      <c r="H2233" s="106"/>
      <c r="I2233" s="110" t="str">
        <f t="shared" si="79"/>
        <v/>
      </c>
      <c r="J2233" s="122" t="s">
        <v>7822</v>
      </c>
      <c r="K2233" s="110" t="s">
        <v>7823</v>
      </c>
      <c r="L2233" s="110" t="s">
        <v>275</v>
      </c>
      <c r="M2233" s="134" t="str">
        <f t="shared" si="80"/>
        <v/>
      </c>
      <c r="N2233" s="110"/>
      <c r="O2233" s="110"/>
      <c r="P2233" s="239"/>
    </row>
    <row r="2234" spans="1:16" x14ac:dyDescent="0.2">
      <c r="A2234" s="154"/>
      <c r="B2234" s="154"/>
      <c r="C2234" s="154"/>
      <c r="D2234" s="149"/>
      <c r="E2234" s="149"/>
      <c r="F2234" s="150"/>
      <c r="H2234" s="106"/>
      <c r="I2234" s="110" t="str">
        <f t="shared" si="79"/>
        <v/>
      </c>
      <c r="J2234" s="122" t="s">
        <v>7824</v>
      </c>
      <c r="K2234" s="110" t="s">
        <v>7825</v>
      </c>
      <c r="L2234" s="110" t="s">
        <v>275</v>
      </c>
      <c r="M2234" s="134" t="str">
        <f t="shared" si="80"/>
        <v/>
      </c>
      <c r="N2234" s="110"/>
      <c r="O2234" s="110"/>
      <c r="P2234" s="239"/>
    </row>
    <row r="2235" spans="1:16" x14ac:dyDescent="0.2">
      <c r="A2235" s="154"/>
      <c r="B2235" s="154"/>
      <c r="C2235" s="154"/>
      <c r="D2235" s="149"/>
      <c r="E2235" s="149"/>
      <c r="F2235" s="150"/>
      <c r="H2235" s="106"/>
      <c r="I2235" s="110" t="str">
        <f t="shared" si="79"/>
        <v/>
      </c>
      <c r="J2235" s="122" t="s">
        <v>7826</v>
      </c>
      <c r="K2235" s="110" t="s">
        <v>7827</v>
      </c>
      <c r="L2235" s="110" t="s">
        <v>275</v>
      </c>
      <c r="M2235" s="134" t="str">
        <f t="shared" si="80"/>
        <v/>
      </c>
      <c r="N2235" s="110"/>
      <c r="O2235" s="110"/>
      <c r="P2235" s="239"/>
    </row>
    <row r="2236" spans="1:16" x14ac:dyDescent="0.2">
      <c r="A2236" s="154"/>
      <c r="B2236" s="154"/>
      <c r="C2236" s="154"/>
      <c r="D2236" s="149"/>
      <c r="E2236" s="149"/>
      <c r="F2236" s="150"/>
      <c r="H2236" s="106"/>
      <c r="I2236" s="110" t="str">
        <f t="shared" si="79"/>
        <v/>
      </c>
      <c r="J2236" s="122" t="s">
        <v>7828</v>
      </c>
      <c r="K2236" s="110" t="s">
        <v>7829</v>
      </c>
      <c r="L2236" s="110" t="s">
        <v>275</v>
      </c>
      <c r="M2236" s="134" t="str">
        <f t="shared" si="80"/>
        <v/>
      </c>
      <c r="N2236" s="110"/>
      <c r="O2236" s="110"/>
      <c r="P2236" s="239"/>
    </row>
    <row r="2237" spans="1:16" x14ac:dyDescent="0.2">
      <c r="A2237" s="154"/>
      <c r="B2237" s="154"/>
      <c r="C2237" s="154"/>
      <c r="D2237" s="149"/>
      <c r="E2237" s="149"/>
      <c r="F2237" s="150"/>
      <c r="H2237" s="106"/>
      <c r="I2237" s="110" t="str">
        <f t="shared" si="79"/>
        <v/>
      </c>
      <c r="J2237" s="122" t="s">
        <v>7830</v>
      </c>
      <c r="K2237" s="110" t="s">
        <v>7831</v>
      </c>
      <c r="L2237" s="110" t="s">
        <v>275</v>
      </c>
      <c r="M2237" s="134" t="str">
        <f t="shared" si="80"/>
        <v/>
      </c>
      <c r="N2237" s="110"/>
      <c r="O2237" s="110"/>
      <c r="P2237" s="239"/>
    </row>
    <row r="2238" spans="1:16" x14ac:dyDescent="0.2">
      <c r="A2238" s="154"/>
      <c r="B2238" s="154"/>
      <c r="C2238" s="154"/>
      <c r="D2238" s="149"/>
      <c r="E2238" s="149"/>
      <c r="F2238" s="150"/>
      <c r="H2238" s="106"/>
      <c r="I2238" s="110" t="str">
        <f t="shared" si="79"/>
        <v/>
      </c>
      <c r="J2238" s="122" t="s">
        <v>7832</v>
      </c>
      <c r="K2238" s="110" t="s">
        <v>7833</v>
      </c>
      <c r="L2238" s="110" t="s">
        <v>275</v>
      </c>
      <c r="M2238" s="134" t="str">
        <f t="shared" si="80"/>
        <v/>
      </c>
      <c r="N2238" s="110"/>
      <c r="O2238" s="110"/>
      <c r="P2238" s="239"/>
    </row>
    <row r="2239" spans="1:16" x14ac:dyDescent="0.2">
      <c r="A2239" s="154"/>
      <c r="B2239" s="154"/>
      <c r="C2239" s="154"/>
      <c r="D2239" s="149"/>
      <c r="E2239" s="149"/>
      <c r="F2239" s="150"/>
      <c r="H2239" s="106"/>
      <c r="I2239" s="110" t="str">
        <f t="shared" si="79"/>
        <v/>
      </c>
      <c r="J2239" s="122" t="s">
        <v>7834</v>
      </c>
      <c r="K2239" s="110" t="s">
        <v>7835</v>
      </c>
      <c r="L2239" s="110" t="s">
        <v>275</v>
      </c>
      <c r="M2239" s="134" t="str">
        <f t="shared" si="80"/>
        <v/>
      </c>
      <c r="N2239" s="110"/>
      <c r="O2239" s="110"/>
      <c r="P2239" s="239"/>
    </row>
    <row r="2240" spans="1:16" x14ac:dyDescent="0.2">
      <c r="A2240" s="154"/>
      <c r="B2240" s="154"/>
      <c r="C2240" s="154"/>
      <c r="D2240" s="149"/>
      <c r="E2240" s="149"/>
      <c r="F2240" s="150"/>
      <c r="H2240" s="106"/>
      <c r="I2240" s="110" t="str">
        <f t="shared" si="79"/>
        <v/>
      </c>
      <c r="J2240" s="122" t="s">
        <v>7836</v>
      </c>
      <c r="K2240" s="110" t="s">
        <v>7837</v>
      </c>
      <c r="L2240" s="110" t="s">
        <v>275</v>
      </c>
      <c r="M2240" s="134" t="str">
        <f t="shared" si="80"/>
        <v/>
      </c>
      <c r="N2240" s="110"/>
      <c r="O2240" s="110"/>
      <c r="P2240" s="239"/>
    </row>
    <row r="2241" spans="1:16" x14ac:dyDescent="0.2">
      <c r="A2241" s="154"/>
      <c r="B2241" s="154"/>
      <c r="C2241" s="154"/>
      <c r="D2241" s="149"/>
      <c r="E2241" s="149"/>
      <c r="F2241" s="150"/>
      <c r="H2241" s="106"/>
      <c r="I2241" s="110" t="str">
        <f t="shared" si="79"/>
        <v/>
      </c>
      <c r="J2241" s="122" t="s">
        <v>7838</v>
      </c>
      <c r="K2241" s="110" t="s">
        <v>7839</v>
      </c>
      <c r="L2241" s="110" t="s">
        <v>275</v>
      </c>
      <c r="M2241" s="134" t="str">
        <f t="shared" si="80"/>
        <v/>
      </c>
      <c r="N2241" s="110"/>
      <c r="O2241" s="110"/>
      <c r="P2241" s="239"/>
    </row>
    <row r="2242" spans="1:16" x14ac:dyDescent="0.2">
      <c r="A2242" s="154"/>
      <c r="B2242" s="154"/>
      <c r="C2242" s="154"/>
      <c r="D2242" s="149"/>
      <c r="E2242" s="149"/>
      <c r="F2242" s="150"/>
      <c r="H2242" s="106"/>
      <c r="I2242" s="110" t="str">
        <f t="shared" si="79"/>
        <v/>
      </c>
      <c r="J2242" s="122" t="s">
        <v>7840</v>
      </c>
      <c r="K2242" s="110" t="s">
        <v>7841</v>
      </c>
      <c r="L2242" s="110" t="s">
        <v>275</v>
      </c>
      <c r="M2242" s="134" t="str">
        <f t="shared" si="80"/>
        <v/>
      </c>
      <c r="N2242" s="110"/>
      <c r="O2242" s="110"/>
      <c r="P2242" s="239"/>
    </row>
    <row r="2243" spans="1:16" x14ac:dyDescent="0.2">
      <c r="A2243" s="154"/>
      <c r="B2243" s="154"/>
      <c r="C2243" s="154"/>
      <c r="D2243" s="149"/>
      <c r="E2243" s="149"/>
      <c r="F2243" s="150"/>
      <c r="H2243" s="106"/>
      <c r="I2243" s="110" t="str">
        <f t="shared" si="79"/>
        <v/>
      </c>
      <c r="J2243" s="122" t="s">
        <v>7842</v>
      </c>
      <c r="K2243" s="110" t="s">
        <v>7843</v>
      </c>
      <c r="L2243" s="110" t="s">
        <v>275</v>
      </c>
      <c r="M2243" s="134" t="str">
        <f t="shared" si="80"/>
        <v/>
      </c>
      <c r="N2243" s="110"/>
      <c r="O2243" s="110"/>
      <c r="P2243" s="239"/>
    </row>
    <row r="2244" spans="1:16" x14ac:dyDescent="0.2">
      <c r="A2244" s="154"/>
      <c r="B2244" s="154"/>
      <c r="C2244" s="154"/>
      <c r="D2244" s="149"/>
      <c r="E2244" s="149"/>
      <c r="F2244" s="150"/>
      <c r="H2244" s="106"/>
      <c r="I2244" s="110" t="str">
        <f t="shared" si="79"/>
        <v/>
      </c>
      <c r="J2244" s="122" t="s">
        <v>7844</v>
      </c>
      <c r="K2244" s="110" t="s">
        <v>7845</v>
      </c>
      <c r="L2244" s="110" t="s">
        <v>275</v>
      </c>
      <c r="M2244" s="134" t="str">
        <f t="shared" si="80"/>
        <v/>
      </c>
      <c r="N2244" s="110"/>
      <c r="O2244" s="110"/>
      <c r="P2244" s="239"/>
    </row>
    <row r="2245" spans="1:16" x14ac:dyDescent="0.2">
      <c r="A2245" s="154"/>
      <c r="B2245" s="154"/>
      <c r="C2245" s="154"/>
      <c r="D2245" s="149"/>
      <c r="E2245" s="149"/>
      <c r="F2245" s="150"/>
      <c r="H2245" s="106"/>
      <c r="I2245" s="110" t="str">
        <f t="shared" si="79"/>
        <v/>
      </c>
      <c r="J2245" s="122" t="s">
        <v>7846</v>
      </c>
      <c r="K2245" s="110" t="s">
        <v>7847</v>
      </c>
      <c r="L2245" s="110" t="s">
        <v>275</v>
      </c>
      <c r="M2245" s="134" t="str">
        <f t="shared" si="80"/>
        <v/>
      </c>
      <c r="N2245" s="110"/>
      <c r="O2245" s="110"/>
      <c r="P2245" s="239"/>
    </row>
    <row r="2246" spans="1:16" x14ac:dyDescent="0.2">
      <c r="A2246" s="154"/>
      <c r="B2246" s="154"/>
      <c r="C2246" s="154"/>
      <c r="D2246" s="149"/>
      <c r="E2246" s="149"/>
      <c r="F2246" s="150"/>
      <c r="H2246" s="106"/>
      <c r="I2246" s="110" t="str">
        <f t="shared" si="79"/>
        <v/>
      </c>
      <c r="J2246" s="122" t="s">
        <v>7848</v>
      </c>
      <c r="K2246" s="110" t="s">
        <v>7849</v>
      </c>
      <c r="L2246" s="110" t="s">
        <v>275</v>
      </c>
      <c r="M2246" s="134" t="str">
        <f t="shared" si="80"/>
        <v/>
      </c>
      <c r="N2246" s="110"/>
      <c r="O2246" s="110"/>
      <c r="P2246" s="239"/>
    </row>
    <row r="2247" spans="1:16" x14ac:dyDescent="0.2">
      <c r="A2247" s="154"/>
      <c r="B2247" s="154"/>
      <c r="C2247" s="154"/>
      <c r="D2247" s="149"/>
      <c r="E2247" s="149"/>
      <c r="F2247" s="150"/>
      <c r="H2247" s="106"/>
      <c r="I2247" s="110" t="str">
        <f t="shared" si="79"/>
        <v/>
      </c>
      <c r="J2247" s="122" t="s">
        <v>7850</v>
      </c>
      <c r="K2247" s="110" t="s">
        <v>7851</v>
      </c>
      <c r="L2247" s="110" t="s">
        <v>275</v>
      </c>
      <c r="M2247" s="134" t="str">
        <f t="shared" si="80"/>
        <v/>
      </c>
      <c r="N2247" s="110"/>
      <c r="O2247" s="110"/>
      <c r="P2247" s="239"/>
    </row>
    <row r="2248" spans="1:16" x14ac:dyDescent="0.2">
      <c r="A2248" s="154"/>
      <c r="B2248" s="154"/>
      <c r="C2248" s="154"/>
      <c r="D2248" s="149"/>
      <c r="E2248" s="149"/>
      <c r="F2248" s="150"/>
      <c r="H2248" s="106"/>
      <c r="I2248" s="110" t="str">
        <f t="shared" si="79"/>
        <v/>
      </c>
      <c r="J2248" s="122" t="s">
        <v>7852</v>
      </c>
      <c r="K2248" s="110" t="s">
        <v>7853</v>
      </c>
      <c r="L2248" s="110" t="s">
        <v>275</v>
      </c>
      <c r="M2248" s="134" t="str">
        <f t="shared" si="80"/>
        <v/>
      </c>
      <c r="N2248" s="110"/>
      <c r="O2248" s="110"/>
      <c r="P2248" s="239"/>
    </row>
    <row r="2249" spans="1:16" x14ac:dyDescent="0.2">
      <c r="A2249" s="154"/>
      <c r="B2249" s="154"/>
      <c r="C2249" s="154"/>
      <c r="D2249" s="149"/>
      <c r="E2249" s="149"/>
      <c r="F2249" s="150"/>
      <c r="H2249" s="106"/>
      <c r="I2249" s="110" t="str">
        <f t="shared" ref="I2249:I2312" si="81">IFERROR((INDEX(A:E,MATCH($J2249,E:E,0),2)),"")</f>
        <v/>
      </c>
      <c r="J2249" s="122" t="s">
        <v>7854</v>
      </c>
      <c r="K2249" s="110" t="s">
        <v>7855</v>
      </c>
      <c r="L2249" s="110" t="s">
        <v>275</v>
      </c>
      <c r="M2249" s="134" t="str">
        <f t="shared" si="80"/>
        <v/>
      </c>
      <c r="N2249" s="110"/>
      <c r="O2249" s="110"/>
      <c r="P2249" s="239"/>
    </row>
    <row r="2250" spans="1:16" x14ac:dyDescent="0.2">
      <c r="A2250" s="154"/>
      <c r="B2250" s="154"/>
      <c r="C2250" s="154"/>
      <c r="D2250" s="149"/>
      <c r="E2250" s="149"/>
      <c r="F2250" s="150"/>
      <c r="H2250" s="106"/>
      <c r="I2250" s="110" t="str">
        <f t="shared" si="81"/>
        <v/>
      </c>
      <c r="J2250" s="122" t="s">
        <v>7856</v>
      </c>
      <c r="K2250" s="110" t="s">
        <v>7857</v>
      </c>
      <c r="L2250" s="110" t="s">
        <v>275</v>
      </c>
      <c r="M2250" s="134" t="str">
        <f t="shared" ref="M2250:M2313" si="82">IF(N2250="","",HYPERLINK(O2250,N2250))</f>
        <v/>
      </c>
      <c r="N2250" s="110"/>
      <c r="O2250" s="110"/>
      <c r="P2250" s="239"/>
    </row>
    <row r="2251" spans="1:16" x14ac:dyDescent="0.2">
      <c r="A2251" s="154"/>
      <c r="B2251" s="154"/>
      <c r="C2251" s="154"/>
      <c r="D2251" s="149"/>
      <c r="E2251" s="149"/>
      <c r="F2251" s="150"/>
      <c r="H2251" s="106"/>
      <c r="I2251" s="110" t="str">
        <f t="shared" si="81"/>
        <v/>
      </c>
      <c r="J2251" s="122" t="s">
        <v>7858</v>
      </c>
      <c r="K2251" s="110" t="s">
        <v>7859</v>
      </c>
      <c r="L2251" s="110" t="s">
        <v>275</v>
      </c>
      <c r="M2251" s="134" t="str">
        <f t="shared" si="82"/>
        <v/>
      </c>
      <c r="N2251" s="110"/>
      <c r="O2251" s="110"/>
      <c r="P2251" s="239"/>
    </row>
    <row r="2252" spans="1:16" x14ac:dyDescent="0.2">
      <c r="A2252" s="154"/>
      <c r="B2252" s="154"/>
      <c r="C2252" s="154"/>
      <c r="D2252" s="149"/>
      <c r="E2252" s="149"/>
      <c r="F2252" s="150"/>
      <c r="H2252" s="106"/>
      <c r="I2252" s="110" t="str">
        <f t="shared" si="81"/>
        <v/>
      </c>
      <c r="J2252" s="122" t="s">
        <v>7860</v>
      </c>
      <c r="K2252" s="110" t="s">
        <v>7861</v>
      </c>
      <c r="L2252" s="110" t="s">
        <v>275</v>
      </c>
      <c r="M2252" s="134" t="str">
        <f t="shared" si="82"/>
        <v/>
      </c>
      <c r="N2252" s="110"/>
      <c r="O2252" s="110"/>
      <c r="P2252" s="239"/>
    </row>
    <row r="2253" spans="1:16" x14ac:dyDescent="0.2">
      <c r="A2253" s="154"/>
      <c r="B2253" s="154"/>
      <c r="C2253" s="154"/>
      <c r="D2253" s="149"/>
      <c r="E2253" s="149"/>
      <c r="F2253" s="150"/>
      <c r="H2253" s="106"/>
      <c r="I2253" s="110" t="str">
        <f t="shared" si="81"/>
        <v/>
      </c>
      <c r="J2253" s="122" t="s">
        <v>7862</v>
      </c>
      <c r="K2253" s="110" t="s">
        <v>7863</v>
      </c>
      <c r="L2253" s="110" t="s">
        <v>275</v>
      </c>
      <c r="M2253" s="134" t="str">
        <f t="shared" si="82"/>
        <v/>
      </c>
      <c r="N2253" s="110"/>
      <c r="O2253" s="110"/>
      <c r="P2253" s="239"/>
    </row>
    <row r="2254" spans="1:16" x14ac:dyDescent="0.2">
      <c r="A2254" s="154"/>
      <c r="B2254" s="154"/>
      <c r="C2254" s="154"/>
      <c r="D2254" s="149"/>
      <c r="E2254" s="149"/>
      <c r="F2254" s="150"/>
      <c r="H2254" s="106"/>
      <c r="I2254" s="110" t="str">
        <f t="shared" si="81"/>
        <v/>
      </c>
      <c r="J2254" s="122" t="s">
        <v>7864</v>
      </c>
      <c r="K2254" s="110" t="s">
        <v>7865</v>
      </c>
      <c r="L2254" s="110" t="s">
        <v>275</v>
      </c>
      <c r="M2254" s="134" t="str">
        <f t="shared" si="82"/>
        <v/>
      </c>
      <c r="N2254" s="110"/>
      <c r="O2254" s="110"/>
      <c r="P2254" s="239"/>
    </row>
    <row r="2255" spans="1:16" x14ac:dyDescent="0.2">
      <c r="A2255" s="154"/>
      <c r="B2255" s="154"/>
      <c r="C2255" s="154"/>
      <c r="D2255" s="149"/>
      <c r="E2255" s="149"/>
      <c r="F2255" s="150"/>
      <c r="H2255" s="106"/>
      <c r="I2255" s="110" t="str">
        <f t="shared" si="81"/>
        <v/>
      </c>
      <c r="J2255" s="122" t="s">
        <v>7866</v>
      </c>
      <c r="K2255" s="110" t="s">
        <v>7867</v>
      </c>
      <c r="L2255" s="110" t="s">
        <v>275</v>
      </c>
      <c r="M2255" s="134" t="str">
        <f t="shared" si="82"/>
        <v/>
      </c>
      <c r="N2255" s="110"/>
      <c r="O2255" s="110"/>
      <c r="P2255" s="239"/>
    </row>
    <row r="2256" spans="1:16" x14ac:dyDescent="0.2">
      <c r="A2256" s="154"/>
      <c r="B2256" s="154"/>
      <c r="C2256" s="154"/>
      <c r="D2256" s="149"/>
      <c r="E2256" s="149"/>
      <c r="F2256" s="150"/>
      <c r="H2256" s="106"/>
      <c r="I2256" s="110" t="str">
        <f t="shared" si="81"/>
        <v/>
      </c>
      <c r="J2256" s="122" t="s">
        <v>7868</v>
      </c>
      <c r="K2256" s="110" t="s">
        <v>7869</v>
      </c>
      <c r="L2256" s="110" t="s">
        <v>275</v>
      </c>
      <c r="M2256" s="134" t="str">
        <f t="shared" si="82"/>
        <v/>
      </c>
      <c r="N2256" s="110"/>
      <c r="O2256" s="110"/>
      <c r="P2256" s="239"/>
    </row>
    <row r="2257" spans="1:16" x14ac:dyDescent="0.2">
      <c r="A2257" s="154"/>
      <c r="B2257" s="154"/>
      <c r="C2257" s="154"/>
      <c r="D2257" s="149"/>
      <c r="E2257" s="149"/>
      <c r="F2257" s="150"/>
      <c r="H2257" s="106"/>
      <c r="I2257" s="110" t="str">
        <f t="shared" si="81"/>
        <v/>
      </c>
      <c r="J2257" s="122" t="s">
        <v>7870</v>
      </c>
      <c r="K2257" s="110" t="s">
        <v>7871</v>
      </c>
      <c r="L2257" s="110" t="s">
        <v>275</v>
      </c>
      <c r="M2257" s="134" t="str">
        <f t="shared" si="82"/>
        <v/>
      </c>
      <c r="N2257" s="110"/>
      <c r="O2257" s="110"/>
      <c r="P2257" s="239"/>
    </row>
    <row r="2258" spans="1:16" x14ac:dyDescent="0.2">
      <c r="A2258" s="154"/>
      <c r="B2258" s="154"/>
      <c r="C2258" s="154"/>
      <c r="D2258" s="149"/>
      <c r="E2258" s="149"/>
      <c r="F2258" s="150"/>
      <c r="H2258" s="106"/>
      <c r="I2258" s="110" t="str">
        <f t="shared" si="81"/>
        <v/>
      </c>
      <c r="J2258" s="122" t="s">
        <v>7872</v>
      </c>
      <c r="K2258" s="110" t="s">
        <v>7873</v>
      </c>
      <c r="L2258" s="110" t="s">
        <v>275</v>
      </c>
      <c r="M2258" s="134" t="str">
        <f t="shared" si="82"/>
        <v/>
      </c>
      <c r="N2258" s="110"/>
      <c r="O2258" s="110"/>
      <c r="P2258" s="239"/>
    </row>
    <row r="2259" spans="1:16" x14ac:dyDescent="0.2">
      <c r="A2259" s="154"/>
      <c r="B2259" s="154"/>
      <c r="C2259" s="154"/>
      <c r="D2259" s="149"/>
      <c r="E2259" s="149"/>
      <c r="F2259" s="150"/>
      <c r="H2259" s="106"/>
      <c r="I2259" s="110" t="str">
        <f t="shared" si="81"/>
        <v/>
      </c>
      <c r="J2259" s="122" t="s">
        <v>7874</v>
      </c>
      <c r="K2259" s="110" t="s">
        <v>7875</v>
      </c>
      <c r="L2259" s="110" t="s">
        <v>275</v>
      </c>
      <c r="M2259" s="134" t="str">
        <f t="shared" si="82"/>
        <v/>
      </c>
      <c r="N2259" s="110"/>
      <c r="O2259" s="110"/>
      <c r="P2259" s="239"/>
    </row>
    <row r="2260" spans="1:16" x14ac:dyDescent="0.2">
      <c r="A2260" s="154"/>
      <c r="B2260" s="154"/>
      <c r="C2260" s="154"/>
      <c r="D2260" s="149"/>
      <c r="E2260" s="149"/>
      <c r="F2260" s="150"/>
      <c r="H2260" s="106"/>
      <c r="I2260" s="110" t="str">
        <f t="shared" si="81"/>
        <v/>
      </c>
      <c r="J2260" s="122" t="s">
        <v>7876</v>
      </c>
      <c r="K2260" s="110" t="s">
        <v>7877</v>
      </c>
      <c r="L2260" s="110" t="s">
        <v>275</v>
      </c>
      <c r="M2260" s="134" t="str">
        <f t="shared" si="82"/>
        <v/>
      </c>
      <c r="N2260" s="110"/>
      <c r="O2260" s="110"/>
      <c r="P2260" s="239"/>
    </row>
    <row r="2261" spans="1:16" x14ac:dyDescent="0.2">
      <c r="A2261" s="154"/>
      <c r="B2261" s="154"/>
      <c r="C2261" s="154"/>
      <c r="D2261" s="149"/>
      <c r="E2261" s="149"/>
      <c r="F2261" s="150"/>
      <c r="H2261" s="106"/>
      <c r="I2261" s="110" t="str">
        <f t="shared" si="81"/>
        <v/>
      </c>
      <c r="J2261" s="122" t="s">
        <v>7878</v>
      </c>
      <c r="K2261" s="110" t="s">
        <v>7879</v>
      </c>
      <c r="L2261" s="110" t="s">
        <v>275</v>
      </c>
      <c r="M2261" s="134" t="str">
        <f t="shared" si="82"/>
        <v/>
      </c>
      <c r="N2261" s="110"/>
      <c r="O2261" s="110"/>
      <c r="P2261" s="239"/>
    </row>
    <row r="2262" spans="1:16" x14ac:dyDescent="0.2">
      <c r="A2262" s="154"/>
      <c r="B2262" s="154"/>
      <c r="C2262" s="154"/>
      <c r="D2262" s="149"/>
      <c r="E2262" s="149"/>
      <c r="F2262" s="150"/>
      <c r="H2262" s="106"/>
      <c r="I2262" s="110" t="str">
        <f t="shared" si="81"/>
        <v/>
      </c>
      <c r="J2262" s="122" t="s">
        <v>7880</v>
      </c>
      <c r="K2262" s="110" t="s">
        <v>7881</v>
      </c>
      <c r="L2262" s="110" t="s">
        <v>275</v>
      </c>
      <c r="M2262" s="134" t="str">
        <f t="shared" si="82"/>
        <v/>
      </c>
      <c r="N2262" s="110"/>
      <c r="O2262" s="110"/>
      <c r="P2262" s="239"/>
    </row>
    <row r="2263" spans="1:16" x14ac:dyDescent="0.2">
      <c r="A2263" s="154"/>
      <c r="B2263" s="154"/>
      <c r="C2263" s="154"/>
      <c r="D2263" s="149"/>
      <c r="E2263" s="149"/>
      <c r="F2263" s="150"/>
      <c r="H2263" s="106"/>
      <c r="I2263" s="110" t="str">
        <f t="shared" si="81"/>
        <v/>
      </c>
      <c r="J2263" s="122" t="s">
        <v>7882</v>
      </c>
      <c r="K2263" s="110" t="s">
        <v>7883</v>
      </c>
      <c r="L2263" s="110" t="s">
        <v>275</v>
      </c>
      <c r="M2263" s="134" t="str">
        <f t="shared" si="82"/>
        <v/>
      </c>
      <c r="N2263" s="110"/>
      <c r="O2263" s="110"/>
      <c r="P2263" s="239"/>
    </row>
    <row r="2264" spans="1:16" x14ac:dyDescent="0.2">
      <c r="A2264" s="154"/>
      <c r="B2264" s="154"/>
      <c r="C2264" s="154"/>
      <c r="D2264" s="149"/>
      <c r="E2264" s="149"/>
      <c r="F2264" s="150"/>
      <c r="H2264" s="106"/>
      <c r="I2264" s="110" t="str">
        <f t="shared" si="81"/>
        <v/>
      </c>
      <c r="J2264" s="122" t="s">
        <v>7884</v>
      </c>
      <c r="K2264" s="110" t="s">
        <v>7885</v>
      </c>
      <c r="L2264" s="110" t="s">
        <v>275</v>
      </c>
      <c r="M2264" s="134" t="str">
        <f t="shared" si="82"/>
        <v/>
      </c>
      <c r="N2264" s="110"/>
      <c r="O2264" s="110"/>
      <c r="P2264" s="239"/>
    </row>
    <row r="2265" spans="1:16" x14ac:dyDescent="0.2">
      <c r="A2265" s="154"/>
      <c r="B2265" s="154"/>
      <c r="C2265" s="154"/>
      <c r="D2265" s="149"/>
      <c r="E2265" s="149"/>
      <c r="F2265" s="150"/>
      <c r="H2265" s="106"/>
      <c r="I2265" s="110" t="str">
        <f t="shared" si="81"/>
        <v/>
      </c>
      <c r="J2265" s="122" t="s">
        <v>7886</v>
      </c>
      <c r="K2265" s="110" t="s">
        <v>7887</v>
      </c>
      <c r="L2265" s="110" t="s">
        <v>275</v>
      </c>
      <c r="M2265" s="134" t="str">
        <f t="shared" si="82"/>
        <v/>
      </c>
      <c r="N2265" s="110"/>
      <c r="O2265" s="110"/>
      <c r="P2265" s="239"/>
    </row>
    <row r="2266" spans="1:16" x14ac:dyDescent="0.2">
      <c r="A2266" s="154"/>
      <c r="B2266" s="154"/>
      <c r="C2266" s="154"/>
      <c r="D2266" s="149"/>
      <c r="E2266" s="149"/>
      <c r="F2266" s="150"/>
      <c r="H2266" s="106"/>
      <c r="I2266" s="110" t="str">
        <f t="shared" si="81"/>
        <v/>
      </c>
      <c r="J2266" s="122" t="s">
        <v>7888</v>
      </c>
      <c r="K2266" s="110" t="s">
        <v>7889</v>
      </c>
      <c r="L2266" s="110" t="s">
        <v>275</v>
      </c>
      <c r="M2266" s="134" t="str">
        <f t="shared" si="82"/>
        <v/>
      </c>
      <c r="N2266" s="110"/>
      <c r="O2266" s="110"/>
      <c r="P2266" s="239"/>
    </row>
    <row r="2267" spans="1:16" x14ac:dyDescent="0.2">
      <c r="A2267" s="154"/>
      <c r="B2267" s="154"/>
      <c r="C2267" s="154"/>
      <c r="D2267" s="149"/>
      <c r="E2267" s="149"/>
      <c r="F2267" s="150"/>
      <c r="H2267" s="106"/>
      <c r="I2267" s="110" t="str">
        <f t="shared" si="81"/>
        <v/>
      </c>
      <c r="J2267" s="122" t="s">
        <v>7890</v>
      </c>
      <c r="K2267" s="110" t="s">
        <v>7891</v>
      </c>
      <c r="L2267" s="110" t="s">
        <v>275</v>
      </c>
      <c r="M2267" s="134" t="str">
        <f t="shared" si="82"/>
        <v/>
      </c>
      <c r="N2267" s="110"/>
      <c r="O2267" s="110"/>
      <c r="P2267" s="239"/>
    </row>
    <row r="2268" spans="1:16" x14ac:dyDescent="0.2">
      <c r="A2268" s="154"/>
      <c r="B2268" s="154"/>
      <c r="C2268" s="154"/>
      <c r="D2268" s="149"/>
      <c r="E2268" s="149"/>
      <c r="F2268" s="150"/>
      <c r="H2268" s="106"/>
      <c r="I2268" s="110" t="str">
        <f t="shared" si="81"/>
        <v/>
      </c>
      <c r="J2268" s="122" t="s">
        <v>7892</v>
      </c>
      <c r="K2268" s="110" t="s">
        <v>7893</v>
      </c>
      <c r="L2268" s="110" t="s">
        <v>275</v>
      </c>
      <c r="M2268" s="134" t="str">
        <f t="shared" si="82"/>
        <v/>
      </c>
      <c r="N2268" s="110"/>
      <c r="O2268" s="110"/>
      <c r="P2268" s="239"/>
    </row>
    <row r="2269" spans="1:16" x14ac:dyDescent="0.2">
      <c r="A2269" s="154"/>
      <c r="B2269" s="154"/>
      <c r="C2269" s="154"/>
      <c r="D2269" s="149"/>
      <c r="E2269" s="149"/>
      <c r="F2269" s="150"/>
      <c r="H2269" s="106"/>
      <c r="I2269" s="110" t="str">
        <f t="shared" si="81"/>
        <v/>
      </c>
      <c r="J2269" s="122" t="s">
        <v>7894</v>
      </c>
      <c r="K2269" s="110" t="s">
        <v>7895</v>
      </c>
      <c r="L2269" s="110" t="s">
        <v>275</v>
      </c>
      <c r="M2269" s="134" t="str">
        <f t="shared" si="82"/>
        <v/>
      </c>
      <c r="N2269" s="110"/>
      <c r="O2269" s="110"/>
      <c r="P2269" s="239"/>
    </row>
    <row r="2270" spans="1:16" x14ac:dyDescent="0.2">
      <c r="A2270" s="154"/>
      <c r="B2270" s="154"/>
      <c r="C2270" s="154"/>
      <c r="D2270" s="149"/>
      <c r="E2270" s="149"/>
      <c r="F2270" s="150"/>
      <c r="H2270" s="106"/>
      <c r="I2270" s="110" t="str">
        <f t="shared" si="81"/>
        <v/>
      </c>
      <c r="J2270" s="122" t="s">
        <v>7896</v>
      </c>
      <c r="K2270" s="110" t="s">
        <v>7897</v>
      </c>
      <c r="L2270" s="110" t="s">
        <v>275</v>
      </c>
      <c r="M2270" s="134" t="str">
        <f t="shared" si="82"/>
        <v/>
      </c>
      <c r="N2270" s="110"/>
      <c r="O2270" s="110"/>
      <c r="P2270" s="239"/>
    </row>
    <row r="2271" spans="1:16" x14ac:dyDescent="0.2">
      <c r="A2271" s="154"/>
      <c r="B2271" s="154"/>
      <c r="C2271" s="154"/>
      <c r="D2271" s="149"/>
      <c r="E2271" s="149"/>
      <c r="F2271" s="150"/>
      <c r="H2271" s="106"/>
      <c r="I2271" s="110" t="str">
        <f t="shared" si="81"/>
        <v/>
      </c>
      <c r="J2271" s="122" t="s">
        <v>7898</v>
      </c>
      <c r="K2271" s="110" t="s">
        <v>7899</v>
      </c>
      <c r="L2271" s="110" t="s">
        <v>275</v>
      </c>
      <c r="M2271" s="134" t="str">
        <f t="shared" si="82"/>
        <v/>
      </c>
      <c r="N2271" s="110"/>
      <c r="O2271" s="110"/>
      <c r="P2271" s="239"/>
    </row>
    <row r="2272" spans="1:16" x14ac:dyDescent="0.2">
      <c r="A2272" s="154"/>
      <c r="B2272" s="154"/>
      <c r="C2272" s="154"/>
      <c r="D2272" s="149"/>
      <c r="E2272" s="149"/>
      <c r="F2272" s="150"/>
      <c r="H2272" s="106"/>
      <c r="I2272" s="110" t="str">
        <f t="shared" si="81"/>
        <v/>
      </c>
      <c r="J2272" s="122" t="s">
        <v>7900</v>
      </c>
      <c r="K2272" s="110" t="s">
        <v>7901</v>
      </c>
      <c r="L2272" s="110" t="s">
        <v>275</v>
      </c>
      <c r="M2272" s="134" t="str">
        <f t="shared" si="82"/>
        <v/>
      </c>
      <c r="N2272" s="110"/>
      <c r="O2272" s="110"/>
      <c r="P2272" s="239"/>
    </row>
    <row r="2273" spans="1:16" x14ac:dyDescent="0.2">
      <c r="A2273" s="154"/>
      <c r="B2273" s="154"/>
      <c r="C2273" s="154"/>
      <c r="D2273" s="149"/>
      <c r="E2273" s="149"/>
      <c r="F2273" s="150"/>
      <c r="H2273" s="106"/>
      <c r="I2273" s="110" t="str">
        <f t="shared" si="81"/>
        <v/>
      </c>
      <c r="J2273" s="122" t="s">
        <v>7902</v>
      </c>
      <c r="K2273" s="110" t="s">
        <v>7903</v>
      </c>
      <c r="L2273" s="110" t="s">
        <v>275</v>
      </c>
      <c r="M2273" s="134" t="str">
        <f t="shared" si="82"/>
        <v/>
      </c>
      <c r="N2273" s="110"/>
      <c r="O2273" s="110"/>
      <c r="P2273" s="239"/>
    </row>
    <row r="2274" spans="1:16" x14ac:dyDescent="0.2">
      <c r="A2274" s="154"/>
      <c r="B2274" s="154"/>
      <c r="C2274" s="154"/>
      <c r="D2274" s="149"/>
      <c r="E2274" s="149"/>
      <c r="F2274" s="150"/>
      <c r="H2274" s="106"/>
      <c r="I2274" s="110" t="str">
        <f t="shared" si="81"/>
        <v/>
      </c>
      <c r="J2274" s="122" t="s">
        <v>7904</v>
      </c>
      <c r="K2274" s="110" t="s">
        <v>7905</v>
      </c>
      <c r="L2274" s="110" t="s">
        <v>275</v>
      </c>
      <c r="M2274" s="134" t="str">
        <f t="shared" si="82"/>
        <v/>
      </c>
      <c r="N2274" s="110"/>
      <c r="O2274" s="110"/>
      <c r="P2274" s="239"/>
    </row>
    <row r="2275" spans="1:16" x14ac:dyDescent="0.2">
      <c r="A2275" s="154"/>
      <c r="B2275" s="154"/>
      <c r="C2275" s="154"/>
      <c r="D2275" s="149"/>
      <c r="E2275" s="149"/>
      <c r="F2275" s="150"/>
      <c r="H2275" s="106"/>
      <c r="I2275" s="110" t="str">
        <f t="shared" si="81"/>
        <v/>
      </c>
      <c r="J2275" s="122" t="s">
        <v>7906</v>
      </c>
      <c r="K2275" s="110" t="s">
        <v>7907</v>
      </c>
      <c r="L2275" s="110" t="s">
        <v>275</v>
      </c>
      <c r="M2275" s="134" t="str">
        <f t="shared" si="82"/>
        <v/>
      </c>
      <c r="N2275" s="110"/>
      <c r="O2275" s="110"/>
      <c r="P2275" s="239"/>
    </row>
    <row r="2276" spans="1:16" x14ac:dyDescent="0.2">
      <c r="A2276" s="154"/>
      <c r="B2276" s="154"/>
      <c r="C2276" s="154"/>
      <c r="D2276" s="149"/>
      <c r="E2276" s="149"/>
      <c r="F2276" s="150"/>
      <c r="H2276" s="106"/>
      <c r="I2276" s="110" t="str">
        <f t="shared" si="81"/>
        <v/>
      </c>
      <c r="J2276" s="122" t="s">
        <v>7908</v>
      </c>
      <c r="K2276" s="110" t="s">
        <v>7909</v>
      </c>
      <c r="L2276" s="110" t="s">
        <v>275</v>
      </c>
      <c r="M2276" s="134" t="str">
        <f t="shared" si="82"/>
        <v/>
      </c>
      <c r="N2276" s="110"/>
      <c r="O2276" s="110"/>
      <c r="P2276" s="239"/>
    </row>
    <row r="2277" spans="1:16" x14ac:dyDescent="0.2">
      <c r="A2277" s="154"/>
      <c r="B2277" s="154"/>
      <c r="C2277" s="154"/>
      <c r="D2277" s="149"/>
      <c r="E2277" s="149"/>
      <c r="F2277" s="150"/>
      <c r="H2277" s="106"/>
      <c r="I2277" s="110" t="str">
        <f t="shared" si="81"/>
        <v/>
      </c>
      <c r="J2277" s="122" t="s">
        <v>7910</v>
      </c>
      <c r="K2277" s="110" t="s">
        <v>7911</v>
      </c>
      <c r="L2277" s="110" t="s">
        <v>275</v>
      </c>
      <c r="M2277" s="134" t="str">
        <f t="shared" si="82"/>
        <v/>
      </c>
      <c r="N2277" s="110"/>
      <c r="O2277" s="110"/>
      <c r="P2277" s="239"/>
    </row>
    <row r="2278" spans="1:16" x14ac:dyDescent="0.2">
      <c r="A2278" s="154"/>
      <c r="B2278" s="154"/>
      <c r="C2278" s="154"/>
      <c r="D2278" s="149"/>
      <c r="E2278" s="149"/>
      <c r="F2278" s="150"/>
      <c r="H2278" s="106"/>
      <c r="I2278" s="110" t="str">
        <f t="shared" si="81"/>
        <v/>
      </c>
      <c r="J2278" s="122" t="s">
        <v>7912</v>
      </c>
      <c r="K2278" s="110" t="s">
        <v>7913</v>
      </c>
      <c r="L2278" s="110" t="s">
        <v>275</v>
      </c>
      <c r="M2278" s="134" t="str">
        <f t="shared" si="82"/>
        <v/>
      </c>
      <c r="N2278" s="110"/>
      <c r="O2278" s="110"/>
      <c r="P2278" s="239"/>
    </row>
    <row r="2279" spans="1:16" x14ac:dyDescent="0.2">
      <c r="A2279" s="154"/>
      <c r="B2279" s="154"/>
      <c r="C2279" s="154"/>
      <c r="D2279" s="149"/>
      <c r="E2279" s="149"/>
      <c r="F2279" s="150"/>
      <c r="H2279" s="106"/>
      <c r="I2279" s="110" t="str">
        <f t="shared" si="81"/>
        <v/>
      </c>
      <c r="J2279" s="122" t="s">
        <v>7914</v>
      </c>
      <c r="K2279" s="110" t="s">
        <v>7915</v>
      </c>
      <c r="L2279" s="110" t="s">
        <v>275</v>
      </c>
      <c r="M2279" s="134" t="str">
        <f t="shared" si="82"/>
        <v/>
      </c>
      <c r="N2279" s="110"/>
      <c r="O2279" s="110"/>
      <c r="P2279" s="239"/>
    </row>
    <row r="2280" spans="1:16" x14ac:dyDescent="0.2">
      <c r="A2280" s="154"/>
      <c r="B2280" s="154"/>
      <c r="C2280" s="154"/>
      <c r="D2280" s="149"/>
      <c r="E2280" s="149"/>
      <c r="F2280" s="150"/>
      <c r="H2280" s="106"/>
      <c r="I2280" s="110" t="str">
        <f t="shared" si="81"/>
        <v/>
      </c>
      <c r="J2280" s="122" t="s">
        <v>7916</v>
      </c>
      <c r="K2280" s="110" t="s">
        <v>7917</v>
      </c>
      <c r="L2280" s="110" t="s">
        <v>275</v>
      </c>
      <c r="M2280" s="134" t="str">
        <f t="shared" si="82"/>
        <v/>
      </c>
      <c r="N2280" s="110"/>
      <c r="O2280" s="110"/>
      <c r="P2280" s="239"/>
    </row>
    <row r="2281" spans="1:16" x14ac:dyDescent="0.2">
      <c r="A2281" s="154"/>
      <c r="B2281" s="154"/>
      <c r="C2281" s="154"/>
      <c r="D2281" s="149"/>
      <c r="E2281" s="149"/>
      <c r="F2281" s="150"/>
      <c r="H2281" s="106"/>
      <c r="I2281" s="110" t="str">
        <f t="shared" si="81"/>
        <v/>
      </c>
      <c r="J2281" s="122" t="s">
        <v>7918</v>
      </c>
      <c r="K2281" s="110" t="s">
        <v>7919</v>
      </c>
      <c r="L2281" s="110" t="s">
        <v>275</v>
      </c>
      <c r="M2281" s="134" t="str">
        <f t="shared" si="82"/>
        <v/>
      </c>
      <c r="N2281" s="110"/>
      <c r="O2281" s="110"/>
      <c r="P2281" s="239"/>
    </row>
    <row r="2282" spans="1:16" x14ac:dyDescent="0.2">
      <c r="A2282" s="154"/>
      <c r="B2282" s="154"/>
      <c r="C2282" s="154"/>
      <c r="D2282" s="149"/>
      <c r="E2282" s="149"/>
      <c r="F2282" s="150"/>
      <c r="H2282" s="106"/>
      <c r="I2282" s="110" t="str">
        <f t="shared" si="81"/>
        <v/>
      </c>
      <c r="J2282" s="122" t="s">
        <v>7920</v>
      </c>
      <c r="K2282" s="110" t="s">
        <v>7921</v>
      </c>
      <c r="L2282" s="110" t="s">
        <v>275</v>
      </c>
      <c r="M2282" s="134" t="str">
        <f t="shared" si="82"/>
        <v/>
      </c>
      <c r="N2282" s="110"/>
      <c r="O2282" s="110"/>
      <c r="P2282" s="239"/>
    </row>
    <row r="2283" spans="1:16" x14ac:dyDescent="0.2">
      <c r="A2283" s="154"/>
      <c r="B2283" s="154"/>
      <c r="C2283" s="154"/>
      <c r="D2283" s="149"/>
      <c r="E2283" s="149"/>
      <c r="F2283" s="150"/>
      <c r="H2283" s="106"/>
      <c r="I2283" s="110" t="str">
        <f t="shared" si="81"/>
        <v/>
      </c>
      <c r="J2283" s="122" t="s">
        <v>7922</v>
      </c>
      <c r="K2283" s="110" t="s">
        <v>7923</v>
      </c>
      <c r="L2283" s="110" t="s">
        <v>275</v>
      </c>
      <c r="M2283" s="134" t="str">
        <f t="shared" si="82"/>
        <v/>
      </c>
      <c r="N2283" s="110"/>
      <c r="O2283" s="110"/>
      <c r="P2283" s="239"/>
    </row>
    <row r="2284" spans="1:16" x14ac:dyDescent="0.2">
      <c r="A2284" s="154"/>
      <c r="B2284" s="154"/>
      <c r="C2284" s="154"/>
      <c r="D2284" s="149"/>
      <c r="E2284" s="149"/>
      <c r="F2284" s="150"/>
      <c r="H2284" s="106"/>
      <c r="I2284" s="110" t="str">
        <f t="shared" si="81"/>
        <v/>
      </c>
      <c r="J2284" s="122" t="s">
        <v>7924</v>
      </c>
      <c r="K2284" s="110" t="s">
        <v>7925</v>
      </c>
      <c r="L2284" s="110" t="s">
        <v>275</v>
      </c>
      <c r="M2284" s="134" t="str">
        <f t="shared" si="82"/>
        <v/>
      </c>
      <c r="N2284" s="110"/>
      <c r="O2284" s="110"/>
      <c r="P2284" s="239"/>
    </row>
    <row r="2285" spans="1:16" x14ac:dyDescent="0.2">
      <c r="A2285" s="154"/>
      <c r="B2285" s="154"/>
      <c r="C2285" s="154"/>
      <c r="D2285" s="149"/>
      <c r="E2285" s="149"/>
      <c r="F2285" s="150"/>
      <c r="H2285" s="106"/>
      <c r="I2285" s="110" t="str">
        <f t="shared" si="81"/>
        <v/>
      </c>
      <c r="J2285" s="122" t="s">
        <v>7926</v>
      </c>
      <c r="K2285" s="110" t="s">
        <v>7927</v>
      </c>
      <c r="L2285" s="110" t="s">
        <v>275</v>
      </c>
      <c r="M2285" s="134" t="str">
        <f t="shared" si="82"/>
        <v/>
      </c>
      <c r="N2285" s="110"/>
      <c r="O2285" s="110"/>
      <c r="P2285" s="239"/>
    </row>
    <row r="2286" spans="1:16" x14ac:dyDescent="0.2">
      <c r="A2286" s="154"/>
      <c r="B2286" s="154"/>
      <c r="C2286" s="154"/>
      <c r="D2286" s="149"/>
      <c r="E2286" s="149"/>
      <c r="F2286" s="150"/>
      <c r="H2286" s="106"/>
      <c r="I2286" s="110" t="str">
        <f t="shared" si="81"/>
        <v/>
      </c>
      <c r="J2286" s="122" t="s">
        <v>7928</v>
      </c>
      <c r="K2286" s="110" t="s">
        <v>7929</v>
      </c>
      <c r="L2286" s="110" t="s">
        <v>275</v>
      </c>
      <c r="M2286" s="134" t="str">
        <f t="shared" si="82"/>
        <v/>
      </c>
      <c r="N2286" s="110"/>
      <c r="O2286" s="110"/>
      <c r="P2286" s="239"/>
    </row>
    <row r="2287" spans="1:16" x14ac:dyDescent="0.2">
      <c r="A2287" s="154"/>
      <c r="B2287" s="154"/>
      <c r="C2287" s="154"/>
      <c r="D2287" s="149"/>
      <c r="E2287" s="149"/>
      <c r="F2287" s="150"/>
      <c r="H2287" s="106"/>
      <c r="I2287" s="110" t="str">
        <f t="shared" si="81"/>
        <v/>
      </c>
      <c r="J2287" s="122" t="s">
        <v>7930</v>
      </c>
      <c r="K2287" s="110" t="s">
        <v>7931</v>
      </c>
      <c r="L2287" s="110" t="s">
        <v>275</v>
      </c>
      <c r="M2287" s="134" t="str">
        <f t="shared" si="82"/>
        <v/>
      </c>
      <c r="N2287" s="110"/>
      <c r="O2287" s="110"/>
      <c r="P2287" s="239"/>
    </row>
    <row r="2288" spans="1:16" x14ac:dyDescent="0.2">
      <c r="A2288" s="154"/>
      <c r="B2288" s="154"/>
      <c r="C2288" s="154"/>
      <c r="D2288" s="149"/>
      <c r="E2288" s="149"/>
      <c r="F2288" s="150"/>
      <c r="H2288" s="106"/>
      <c r="I2288" s="110" t="str">
        <f t="shared" si="81"/>
        <v/>
      </c>
      <c r="J2288" s="122" t="s">
        <v>7932</v>
      </c>
      <c r="K2288" s="110" t="s">
        <v>7933</v>
      </c>
      <c r="L2288" s="110" t="s">
        <v>275</v>
      </c>
      <c r="M2288" s="134" t="str">
        <f t="shared" si="82"/>
        <v/>
      </c>
      <c r="N2288" s="110"/>
      <c r="O2288" s="110"/>
      <c r="P2288" s="239"/>
    </row>
    <row r="2289" spans="1:16" x14ac:dyDescent="0.2">
      <c r="A2289" s="154"/>
      <c r="B2289" s="154"/>
      <c r="C2289" s="154"/>
      <c r="D2289" s="149"/>
      <c r="E2289" s="149"/>
      <c r="F2289" s="150"/>
      <c r="H2289" s="106"/>
      <c r="I2289" s="110" t="str">
        <f t="shared" si="81"/>
        <v/>
      </c>
      <c r="J2289" s="122" t="s">
        <v>7934</v>
      </c>
      <c r="K2289" s="110" t="s">
        <v>7935</v>
      </c>
      <c r="L2289" s="110" t="s">
        <v>275</v>
      </c>
      <c r="M2289" s="134" t="str">
        <f t="shared" si="82"/>
        <v/>
      </c>
      <c r="N2289" s="110"/>
      <c r="O2289" s="110"/>
      <c r="P2289" s="239"/>
    </row>
    <row r="2290" spans="1:16" x14ac:dyDescent="0.2">
      <c r="A2290" s="154"/>
      <c r="B2290" s="154"/>
      <c r="C2290" s="154"/>
      <c r="D2290" s="149"/>
      <c r="E2290" s="149"/>
      <c r="F2290" s="150"/>
      <c r="H2290" s="106"/>
      <c r="I2290" s="110" t="str">
        <f t="shared" si="81"/>
        <v/>
      </c>
      <c r="J2290" s="122" t="s">
        <v>7936</v>
      </c>
      <c r="K2290" s="110" t="s">
        <v>7937</v>
      </c>
      <c r="L2290" s="110" t="s">
        <v>275</v>
      </c>
      <c r="M2290" s="134" t="str">
        <f t="shared" si="82"/>
        <v/>
      </c>
      <c r="N2290" s="110"/>
      <c r="O2290" s="110"/>
      <c r="P2290" s="239"/>
    </row>
    <row r="2291" spans="1:16" x14ac:dyDescent="0.2">
      <c r="A2291" s="154"/>
      <c r="B2291" s="154"/>
      <c r="C2291" s="154"/>
      <c r="D2291" s="149"/>
      <c r="E2291" s="149"/>
      <c r="F2291" s="150"/>
      <c r="H2291" s="106"/>
      <c r="I2291" s="110" t="str">
        <f t="shared" si="81"/>
        <v/>
      </c>
      <c r="J2291" s="122" t="s">
        <v>7938</v>
      </c>
      <c r="K2291" s="110" t="s">
        <v>7939</v>
      </c>
      <c r="L2291" s="110" t="s">
        <v>275</v>
      </c>
      <c r="M2291" s="134" t="str">
        <f t="shared" si="82"/>
        <v/>
      </c>
      <c r="N2291" s="110"/>
      <c r="O2291" s="110"/>
      <c r="P2291" s="239"/>
    </row>
    <row r="2292" spans="1:16" x14ac:dyDescent="0.2">
      <c r="A2292" s="154"/>
      <c r="B2292" s="154"/>
      <c r="C2292" s="154"/>
      <c r="D2292" s="149"/>
      <c r="E2292" s="149"/>
      <c r="F2292" s="150"/>
      <c r="H2292" s="106"/>
      <c r="I2292" s="110" t="str">
        <f t="shared" si="81"/>
        <v/>
      </c>
      <c r="J2292" s="122" t="s">
        <v>7940</v>
      </c>
      <c r="K2292" s="110" t="s">
        <v>7941</v>
      </c>
      <c r="L2292" s="110" t="s">
        <v>275</v>
      </c>
      <c r="M2292" s="134" t="str">
        <f t="shared" si="82"/>
        <v/>
      </c>
      <c r="N2292" s="110"/>
      <c r="O2292" s="110"/>
      <c r="P2292" s="239"/>
    </row>
    <row r="2293" spans="1:16" x14ac:dyDescent="0.2">
      <c r="A2293" s="154"/>
      <c r="B2293" s="154"/>
      <c r="C2293" s="154"/>
      <c r="D2293" s="149"/>
      <c r="E2293" s="149"/>
      <c r="F2293" s="150"/>
      <c r="H2293" s="106"/>
      <c r="I2293" s="110" t="str">
        <f t="shared" si="81"/>
        <v/>
      </c>
      <c r="J2293" s="122" t="s">
        <v>7942</v>
      </c>
      <c r="K2293" s="110" t="s">
        <v>7943</v>
      </c>
      <c r="L2293" s="110" t="s">
        <v>275</v>
      </c>
      <c r="M2293" s="134" t="str">
        <f t="shared" si="82"/>
        <v/>
      </c>
      <c r="N2293" s="110"/>
      <c r="O2293" s="110"/>
      <c r="P2293" s="239"/>
    </row>
    <row r="2294" spans="1:16" x14ac:dyDescent="0.2">
      <c r="A2294" s="154"/>
      <c r="B2294" s="154"/>
      <c r="C2294" s="154"/>
      <c r="D2294" s="149"/>
      <c r="E2294" s="149"/>
      <c r="F2294" s="150"/>
      <c r="H2294" s="106"/>
      <c r="I2294" s="110" t="str">
        <f t="shared" si="81"/>
        <v/>
      </c>
      <c r="J2294" s="122" t="s">
        <v>7944</v>
      </c>
      <c r="K2294" s="110" t="s">
        <v>7945</v>
      </c>
      <c r="L2294" s="110" t="s">
        <v>275</v>
      </c>
      <c r="M2294" s="134" t="str">
        <f t="shared" si="82"/>
        <v/>
      </c>
      <c r="N2294" s="110"/>
      <c r="O2294" s="110"/>
      <c r="P2294" s="239"/>
    </row>
    <row r="2295" spans="1:16" x14ac:dyDescent="0.2">
      <c r="A2295" s="154"/>
      <c r="B2295" s="154"/>
      <c r="C2295" s="154"/>
      <c r="D2295" s="149"/>
      <c r="E2295" s="149"/>
      <c r="F2295" s="150"/>
      <c r="H2295" s="106"/>
      <c r="I2295" s="110" t="str">
        <f t="shared" si="81"/>
        <v/>
      </c>
      <c r="J2295" s="122" t="s">
        <v>7946</v>
      </c>
      <c r="K2295" s="110" t="s">
        <v>7947</v>
      </c>
      <c r="L2295" s="110" t="s">
        <v>275</v>
      </c>
      <c r="M2295" s="134" t="str">
        <f t="shared" si="82"/>
        <v/>
      </c>
      <c r="N2295" s="110"/>
      <c r="O2295" s="110"/>
      <c r="P2295" s="239"/>
    </row>
    <row r="2296" spans="1:16" x14ac:dyDescent="0.2">
      <c r="A2296" s="154"/>
      <c r="B2296" s="154"/>
      <c r="C2296" s="154"/>
      <c r="D2296" s="149"/>
      <c r="E2296" s="149"/>
      <c r="F2296" s="150"/>
      <c r="H2296" s="106"/>
      <c r="I2296" s="110" t="str">
        <f t="shared" si="81"/>
        <v/>
      </c>
      <c r="J2296" s="122" t="s">
        <v>7948</v>
      </c>
      <c r="K2296" s="110" t="s">
        <v>7949</v>
      </c>
      <c r="L2296" s="110" t="s">
        <v>275</v>
      </c>
      <c r="M2296" s="134" t="str">
        <f t="shared" si="82"/>
        <v/>
      </c>
      <c r="N2296" s="110"/>
      <c r="O2296" s="110"/>
      <c r="P2296" s="239"/>
    </row>
    <row r="2297" spans="1:16" x14ac:dyDescent="0.2">
      <c r="A2297" s="154"/>
      <c r="B2297" s="154"/>
      <c r="C2297" s="154"/>
      <c r="D2297" s="149"/>
      <c r="E2297" s="149"/>
      <c r="F2297" s="150"/>
      <c r="H2297" s="106"/>
      <c r="I2297" s="110" t="str">
        <f t="shared" si="81"/>
        <v/>
      </c>
      <c r="J2297" s="122" t="s">
        <v>7950</v>
      </c>
      <c r="K2297" s="110" t="s">
        <v>7951</v>
      </c>
      <c r="L2297" s="110" t="s">
        <v>275</v>
      </c>
      <c r="M2297" s="134" t="str">
        <f t="shared" si="82"/>
        <v/>
      </c>
      <c r="N2297" s="110"/>
      <c r="O2297" s="110"/>
      <c r="P2297" s="239"/>
    </row>
    <row r="2298" spans="1:16" x14ac:dyDescent="0.2">
      <c r="A2298" s="154"/>
      <c r="B2298" s="154"/>
      <c r="C2298" s="154"/>
      <c r="D2298" s="149"/>
      <c r="E2298" s="149"/>
      <c r="F2298" s="150"/>
      <c r="H2298" s="106"/>
      <c r="I2298" s="110" t="str">
        <f t="shared" si="81"/>
        <v/>
      </c>
      <c r="J2298" s="122" t="s">
        <v>7952</v>
      </c>
      <c r="K2298" s="110" t="s">
        <v>7953</v>
      </c>
      <c r="L2298" s="110" t="s">
        <v>275</v>
      </c>
      <c r="M2298" s="134" t="str">
        <f t="shared" si="82"/>
        <v/>
      </c>
      <c r="N2298" s="110"/>
      <c r="O2298" s="110"/>
      <c r="P2298" s="239"/>
    </row>
    <row r="2299" spans="1:16" x14ac:dyDescent="0.2">
      <c r="A2299" s="154"/>
      <c r="B2299" s="154"/>
      <c r="C2299" s="154"/>
      <c r="D2299" s="149"/>
      <c r="E2299" s="149"/>
      <c r="F2299" s="150"/>
      <c r="H2299" s="106"/>
      <c r="I2299" s="110" t="str">
        <f t="shared" si="81"/>
        <v/>
      </c>
      <c r="J2299" s="122" t="s">
        <v>7954</v>
      </c>
      <c r="K2299" s="110" t="s">
        <v>7955</v>
      </c>
      <c r="L2299" s="110" t="s">
        <v>275</v>
      </c>
      <c r="M2299" s="134" t="str">
        <f t="shared" si="82"/>
        <v/>
      </c>
      <c r="N2299" s="110"/>
      <c r="O2299" s="110"/>
      <c r="P2299" s="239"/>
    </row>
    <row r="2300" spans="1:16" x14ac:dyDescent="0.2">
      <c r="A2300" s="154"/>
      <c r="B2300" s="154"/>
      <c r="C2300" s="154"/>
      <c r="D2300" s="149"/>
      <c r="E2300" s="149"/>
      <c r="F2300" s="150"/>
      <c r="H2300" s="106"/>
      <c r="I2300" s="110" t="str">
        <f t="shared" si="81"/>
        <v/>
      </c>
      <c r="J2300" s="122" t="s">
        <v>7956</v>
      </c>
      <c r="K2300" s="110" t="s">
        <v>7957</v>
      </c>
      <c r="L2300" s="110" t="s">
        <v>275</v>
      </c>
      <c r="M2300" s="134" t="str">
        <f t="shared" si="82"/>
        <v/>
      </c>
      <c r="N2300" s="110"/>
      <c r="O2300" s="110"/>
      <c r="P2300" s="239"/>
    </row>
    <row r="2301" spans="1:16" x14ac:dyDescent="0.2">
      <c r="A2301" s="154"/>
      <c r="B2301" s="154"/>
      <c r="C2301" s="154"/>
      <c r="D2301" s="149"/>
      <c r="E2301" s="149"/>
      <c r="F2301" s="150"/>
      <c r="H2301" s="106"/>
      <c r="I2301" s="110" t="str">
        <f t="shared" si="81"/>
        <v/>
      </c>
      <c r="J2301" s="122" t="s">
        <v>7958</v>
      </c>
      <c r="K2301" s="110" t="s">
        <v>7959</v>
      </c>
      <c r="L2301" s="110" t="s">
        <v>275</v>
      </c>
      <c r="M2301" s="134" t="str">
        <f t="shared" si="82"/>
        <v/>
      </c>
      <c r="N2301" s="110"/>
      <c r="O2301" s="110"/>
      <c r="P2301" s="239"/>
    </row>
    <row r="2302" spans="1:16" x14ac:dyDescent="0.2">
      <c r="A2302" s="154"/>
      <c r="B2302" s="154"/>
      <c r="C2302" s="154"/>
      <c r="D2302" s="149"/>
      <c r="E2302" s="149"/>
      <c r="F2302" s="150"/>
      <c r="H2302" s="106"/>
      <c r="I2302" s="110" t="str">
        <f t="shared" si="81"/>
        <v/>
      </c>
      <c r="J2302" s="122" t="s">
        <v>7960</v>
      </c>
      <c r="K2302" s="110" t="s">
        <v>7961</v>
      </c>
      <c r="L2302" s="110" t="s">
        <v>275</v>
      </c>
      <c r="M2302" s="134" t="str">
        <f t="shared" si="82"/>
        <v/>
      </c>
      <c r="N2302" s="110"/>
      <c r="O2302" s="110"/>
      <c r="P2302" s="239"/>
    </row>
    <row r="2303" spans="1:16" x14ac:dyDescent="0.2">
      <c r="A2303" s="154"/>
      <c r="B2303" s="154"/>
      <c r="C2303" s="154"/>
      <c r="D2303" s="149"/>
      <c r="E2303" s="149"/>
      <c r="F2303" s="150"/>
      <c r="H2303" s="106"/>
      <c r="I2303" s="110" t="str">
        <f t="shared" si="81"/>
        <v/>
      </c>
      <c r="J2303" s="122" t="s">
        <v>7962</v>
      </c>
      <c r="K2303" s="110" t="s">
        <v>7963</v>
      </c>
      <c r="L2303" s="110" t="s">
        <v>275</v>
      </c>
      <c r="M2303" s="134" t="str">
        <f t="shared" si="82"/>
        <v/>
      </c>
      <c r="N2303" s="110"/>
      <c r="O2303" s="110"/>
      <c r="P2303" s="239"/>
    </row>
    <row r="2304" spans="1:16" x14ac:dyDescent="0.2">
      <c r="A2304" s="154"/>
      <c r="B2304" s="154"/>
      <c r="C2304" s="154"/>
      <c r="D2304" s="149"/>
      <c r="E2304" s="149"/>
      <c r="F2304" s="150"/>
      <c r="H2304" s="106"/>
      <c r="I2304" s="110" t="str">
        <f t="shared" si="81"/>
        <v/>
      </c>
      <c r="J2304" s="122" t="s">
        <v>7964</v>
      </c>
      <c r="K2304" s="110" t="s">
        <v>7965</v>
      </c>
      <c r="L2304" s="110" t="s">
        <v>275</v>
      </c>
      <c r="M2304" s="134" t="str">
        <f t="shared" si="82"/>
        <v/>
      </c>
      <c r="N2304" s="110"/>
      <c r="O2304" s="110"/>
      <c r="P2304" s="239"/>
    </row>
    <row r="2305" spans="1:16" x14ac:dyDescent="0.2">
      <c r="A2305" s="154"/>
      <c r="B2305" s="154"/>
      <c r="C2305" s="154"/>
      <c r="D2305" s="149"/>
      <c r="E2305" s="149"/>
      <c r="F2305" s="150"/>
      <c r="H2305" s="106"/>
      <c r="I2305" s="110" t="str">
        <f t="shared" si="81"/>
        <v/>
      </c>
      <c r="J2305" s="122" t="s">
        <v>7966</v>
      </c>
      <c r="K2305" s="110" t="s">
        <v>7967</v>
      </c>
      <c r="L2305" s="110" t="s">
        <v>275</v>
      </c>
      <c r="M2305" s="134" t="str">
        <f t="shared" si="82"/>
        <v/>
      </c>
      <c r="N2305" s="110"/>
      <c r="O2305" s="110"/>
      <c r="P2305" s="239"/>
    </row>
    <row r="2306" spans="1:16" x14ac:dyDescent="0.2">
      <c r="A2306" s="154"/>
      <c r="B2306" s="154"/>
      <c r="C2306" s="154"/>
      <c r="D2306" s="149"/>
      <c r="E2306" s="149"/>
      <c r="F2306" s="150"/>
      <c r="H2306" s="106"/>
      <c r="I2306" s="110" t="str">
        <f t="shared" si="81"/>
        <v/>
      </c>
      <c r="J2306" s="122" t="s">
        <v>7968</v>
      </c>
      <c r="K2306" s="110" t="s">
        <v>7969</v>
      </c>
      <c r="L2306" s="110" t="s">
        <v>275</v>
      </c>
      <c r="M2306" s="134" t="str">
        <f t="shared" si="82"/>
        <v/>
      </c>
      <c r="N2306" s="110"/>
      <c r="O2306" s="110"/>
      <c r="P2306" s="239"/>
    </row>
    <row r="2307" spans="1:16" x14ac:dyDescent="0.2">
      <c r="A2307" s="154"/>
      <c r="B2307" s="154"/>
      <c r="C2307" s="154"/>
      <c r="D2307" s="149"/>
      <c r="E2307" s="149"/>
      <c r="F2307" s="150"/>
      <c r="H2307" s="106"/>
      <c r="I2307" s="110" t="str">
        <f t="shared" si="81"/>
        <v/>
      </c>
      <c r="J2307" s="122" t="s">
        <v>7970</v>
      </c>
      <c r="K2307" s="110" t="s">
        <v>7971</v>
      </c>
      <c r="L2307" s="110" t="s">
        <v>275</v>
      </c>
      <c r="M2307" s="134" t="str">
        <f t="shared" si="82"/>
        <v/>
      </c>
      <c r="N2307" s="110"/>
      <c r="O2307" s="110"/>
      <c r="P2307" s="239"/>
    </row>
    <row r="2308" spans="1:16" x14ac:dyDescent="0.2">
      <c r="A2308" s="154"/>
      <c r="B2308" s="154"/>
      <c r="C2308" s="154"/>
      <c r="D2308" s="149"/>
      <c r="E2308" s="149"/>
      <c r="F2308" s="150"/>
      <c r="H2308" s="106"/>
      <c r="I2308" s="110" t="str">
        <f t="shared" si="81"/>
        <v/>
      </c>
      <c r="J2308" s="122" t="s">
        <v>7972</v>
      </c>
      <c r="K2308" s="110" t="s">
        <v>7973</v>
      </c>
      <c r="L2308" s="110" t="s">
        <v>275</v>
      </c>
      <c r="M2308" s="134" t="str">
        <f t="shared" si="82"/>
        <v/>
      </c>
      <c r="N2308" s="110"/>
      <c r="O2308" s="110"/>
      <c r="P2308" s="239"/>
    </row>
    <row r="2309" spans="1:16" x14ac:dyDescent="0.2">
      <c r="A2309" s="154"/>
      <c r="B2309" s="154"/>
      <c r="C2309" s="154"/>
      <c r="D2309" s="149"/>
      <c r="E2309" s="149"/>
      <c r="F2309" s="150"/>
      <c r="H2309" s="106"/>
      <c r="I2309" s="110" t="str">
        <f t="shared" si="81"/>
        <v/>
      </c>
      <c r="J2309" s="122" t="s">
        <v>7974</v>
      </c>
      <c r="K2309" s="110" t="s">
        <v>7975</v>
      </c>
      <c r="L2309" s="110" t="s">
        <v>275</v>
      </c>
      <c r="M2309" s="134" t="str">
        <f t="shared" si="82"/>
        <v/>
      </c>
      <c r="N2309" s="110"/>
      <c r="O2309" s="110"/>
      <c r="P2309" s="239"/>
    </row>
    <row r="2310" spans="1:16" x14ac:dyDescent="0.2">
      <c r="A2310" s="154"/>
      <c r="B2310" s="154"/>
      <c r="C2310" s="154"/>
      <c r="D2310" s="149"/>
      <c r="E2310" s="149"/>
      <c r="F2310" s="150"/>
      <c r="H2310" s="106"/>
      <c r="I2310" s="110" t="str">
        <f t="shared" si="81"/>
        <v/>
      </c>
      <c r="J2310" s="122" t="s">
        <v>7976</v>
      </c>
      <c r="K2310" s="110" t="s">
        <v>7977</v>
      </c>
      <c r="L2310" s="110" t="s">
        <v>275</v>
      </c>
      <c r="M2310" s="134" t="str">
        <f t="shared" si="82"/>
        <v/>
      </c>
      <c r="N2310" s="110"/>
      <c r="O2310" s="110"/>
      <c r="P2310" s="239"/>
    </row>
    <row r="2311" spans="1:16" x14ac:dyDescent="0.2">
      <c r="A2311" s="154"/>
      <c r="B2311" s="154"/>
      <c r="C2311" s="154"/>
      <c r="D2311" s="149"/>
      <c r="E2311" s="149"/>
      <c r="F2311" s="150"/>
      <c r="H2311" s="106"/>
      <c r="I2311" s="110" t="str">
        <f t="shared" si="81"/>
        <v/>
      </c>
      <c r="J2311" s="122" t="s">
        <v>7978</v>
      </c>
      <c r="K2311" s="110" t="s">
        <v>7979</v>
      </c>
      <c r="L2311" s="110" t="s">
        <v>275</v>
      </c>
      <c r="M2311" s="134" t="str">
        <f t="shared" si="82"/>
        <v/>
      </c>
      <c r="N2311" s="110"/>
      <c r="O2311" s="110"/>
      <c r="P2311" s="239"/>
    </row>
    <row r="2312" spans="1:16" x14ac:dyDescent="0.2">
      <c r="A2312" s="154"/>
      <c r="B2312" s="154"/>
      <c r="C2312" s="154"/>
      <c r="D2312" s="149"/>
      <c r="E2312" s="149"/>
      <c r="F2312" s="150"/>
      <c r="H2312" s="106"/>
      <c r="I2312" s="110" t="str">
        <f t="shared" si="81"/>
        <v/>
      </c>
      <c r="J2312" s="122" t="s">
        <v>7980</v>
      </c>
      <c r="K2312" s="110" t="s">
        <v>7981</v>
      </c>
      <c r="L2312" s="110" t="s">
        <v>275</v>
      </c>
      <c r="M2312" s="134" t="str">
        <f t="shared" si="82"/>
        <v/>
      </c>
      <c r="N2312" s="110"/>
      <c r="O2312" s="110"/>
      <c r="P2312" s="239"/>
    </row>
    <row r="2313" spans="1:16" x14ac:dyDescent="0.2">
      <c r="A2313" s="154"/>
      <c r="B2313" s="154"/>
      <c r="C2313" s="154"/>
      <c r="D2313" s="149"/>
      <c r="E2313" s="149"/>
      <c r="F2313" s="150"/>
      <c r="H2313" s="106"/>
      <c r="I2313" s="110" t="str">
        <f t="shared" ref="I2313:I2376" si="83">IFERROR((INDEX(A:E,MATCH($J2313,E:E,0),2)),"")</f>
        <v/>
      </c>
      <c r="J2313" s="122" t="s">
        <v>7982</v>
      </c>
      <c r="K2313" s="110" t="s">
        <v>7983</v>
      </c>
      <c r="L2313" s="110" t="s">
        <v>275</v>
      </c>
      <c r="M2313" s="134" t="str">
        <f t="shared" si="82"/>
        <v/>
      </c>
      <c r="N2313" s="110"/>
      <c r="O2313" s="110"/>
      <c r="P2313" s="239"/>
    </row>
    <row r="2314" spans="1:16" x14ac:dyDescent="0.2">
      <c r="A2314" s="154"/>
      <c r="B2314" s="154"/>
      <c r="C2314" s="154"/>
      <c r="D2314" s="149"/>
      <c r="E2314" s="149"/>
      <c r="F2314" s="150"/>
      <c r="H2314" s="106"/>
      <c r="I2314" s="110" t="str">
        <f t="shared" si="83"/>
        <v/>
      </c>
      <c r="J2314" s="122" t="s">
        <v>7984</v>
      </c>
      <c r="K2314" s="110" t="s">
        <v>7985</v>
      </c>
      <c r="L2314" s="110" t="s">
        <v>275</v>
      </c>
      <c r="M2314" s="134" t="str">
        <f t="shared" ref="M2314:M2377" si="84">IF(N2314="","",HYPERLINK(O2314,N2314))</f>
        <v/>
      </c>
      <c r="N2314" s="110"/>
      <c r="O2314" s="110"/>
      <c r="P2314" s="239"/>
    </row>
    <row r="2315" spans="1:16" x14ac:dyDescent="0.2">
      <c r="A2315" s="154"/>
      <c r="B2315" s="154"/>
      <c r="C2315" s="154"/>
      <c r="D2315" s="149"/>
      <c r="E2315" s="149"/>
      <c r="F2315" s="150"/>
      <c r="H2315" s="106"/>
      <c r="I2315" s="110" t="str">
        <f t="shared" si="83"/>
        <v/>
      </c>
      <c r="J2315" s="122" t="s">
        <v>7986</v>
      </c>
      <c r="K2315" s="110" t="s">
        <v>7987</v>
      </c>
      <c r="L2315" s="110" t="s">
        <v>275</v>
      </c>
      <c r="M2315" s="134" t="str">
        <f t="shared" si="84"/>
        <v/>
      </c>
      <c r="N2315" s="110"/>
      <c r="O2315" s="110"/>
      <c r="P2315" s="239"/>
    </row>
    <row r="2316" spans="1:16" x14ac:dyDescent="0.2">
      <c r="A2316" s="154"/>
      <c r="B2316" s="154"/>
      <c r="C2316" s="154"/>
      <c r="D2316" s="149"/>
      <c r="E2316" s="149"/>
      <c r="F2316" s="150"/>
      <c r="H2316" s="106"/>
      <c r="I2316" s="110" t="str">
        <f t="shared" si="83"/>
        <v/>
      </c>
      <c r="J2316" s="122" t="s">
        <v>7988</v>
      </c>
      <c r="K2316" s="110" t="s">
        <v>7989</v>
      </c>
      <c r="L2316" s="110" t="s">
        <v>275</v>
      </c>
      <c r="M2316" s="134" t="str">
        <f t="shared" si="84"/>
        <v/>
      </c>
      <c r="N2316" s="110"/>
      <c r="O2316" s="110"/>
      <c r="P2316" s="239"/>
    </row>
    <row r="2317" spans="1:16" x14ac:dyDescent="0.2">
      <c r="A2317" s="154"/>
      <c r="B2317" s="154"/>
      <c r="C2317" s="154"/>
      <c r="D2317" s="149"/>
      <c r="E2317" s="149"/>
      <c r="F2317" s="150"/>
      <c r="H2317" s="106"/>
      <c r="I2317" s="110" t="str">
        <f t="shared" si="83"/>
        <v/>
      </c>
      <c r="J2317" s="122" t="s">
        <v>7990</v>
      </c>
      <c r="K2317" s="110" t="s">
        <v>7991</v>
      </c>
      <c r="L2317" s="110" t="s">
        <v>275</v>
      </c>
      <c r="M2317" s="134" t="str">
        <f t="shared" si="84"/>
        <v/>
      </c>
      <c r="N2317" s="110"/>
      <c r="O2317" s="110"/>
      <c r="P2317" s="239"/>
    </row>
    <row r="2318" spans="1:16" x14ac:dyDescent="0.2">
      <c r="A2318" s="154"/>
      <c r="B2318" s="154"/>
      <c r="C2318" s="154"/>
      <c r="D2318" s="149"/>
      <c r="E2318" s="149"/>
      <c r="F2318" s="150"/>
      <c r="H2318" s="106"/>
      <c r="I2318" s="110" t="str">
        <f t="shared" si="83"/>
        <v/>
      </c>
      <c r="J2318" s="122" t="s">
        <v>7992</v>
      </c>
      <c r="K2318" s="110" t="s">
        <v>7993</v>
      </c>
      <c r="L2318" s="110" t="s">
        <v>275</v>
      </c>
      <c r="M2318" s="134" t="str">
        <f t="shared" si="84"/>
        <v/>
      </c>
      <c r="N2318" s="110"/>
      <c r="O2318" s="110"/>
      <c r="P2318" s="239"/>
    </row>
    <row r="2319" spans="1:16" x14ac:dyDescent="0.2">
      <c r="A2319" s="154"/>
      <c r="B2319" s="154"/>
      <c r="C2319" s="154"/>
      <c r="D2319" s="149"/>
      <c r="E2319" s="149"/>
      <c r="F2319" s="150"/>
      <c r="H2319" s="106"/>
      <c r="I2319" s="110" t="str">
        <f t="shared" si="83"/>
        <v/>
      </c>
      <c r="J2319" s="122" t="s">
        <v>7994</v>
      </c>
      <c r="K2319" s="110" t="s">
        <v>7995</v>
      </c>
      <c r="L2319" s="110" t="s">
        <v>275</v>
      </c>
      <c r="M2319" s="134" t="str">
        <f t="shared" si="84"/>
        <v/>
      </c>
      <c r="N2319" s="110"/>
      <c r="O2319" s="110"/>
      <c r="P2319" s="239"/>
    </row>
    <row r="2320" spans="1:16" x14ac:dyDescent="0.2">
      <c r="A2320" s="154"/>
      <c r="B2320" s="154"/>
      <c r="C2320" s="154"/>
      <c r="D2320" s="149"/>
      <c r="E2320" s="149"/>
      <c r="F2320" s="150"/>
      <c r="H2320" s="106"/>
      <c r="I2320" s="110" t="str">
        <f t="shared" si="83"/>
        <v/>
      </c>
      <c r="J2320" s="122" t="s">
        <v>7996</v>
      </c>
      <c r="K2320" s="110" t="s">
        <v>7997</v>
      </c>
      <c r="L2320" s="110" t="s">
        <v>275</v>
      </c>
      <c r="M2320" s="134" t="str">
        <f t="shared" si="84"/>
        <v/>
      </c>
      <c r="N2320" s="110"/>
      <c r="O2320" s="110"/>
      <c r="P2320" s="239"/>
    </row>
    <row r="2321" spans="1:16" x14ac:dyDescent="0.2">
      <c r="A2321" s="154"/>
      <c r="B2321" s="154"/>
      <c r="C2321" s="154"/>
      <c r="D2321" s="149"/>
      <c r="E2321" s="149"/>
      <c r="F2321" s="150"/>
      <c r="H2321" s="106"/>
      <c r="I2321" s="110" t="str">
        <f t="shared" si="83"/>
        <v/>
      </c>
      <c r="J2321" s="122" t="s">
        <v>7998</v>
      </c>
      <c r="K2321" s="110" t="s">
        <v>7999</v>
      </c>
      <c r="L2321" s="110" t="s">
        <v>275</v>
      </c>
      <c r="M2321" s="134" t="str">
        <f t="shared" si="84"/>
        <v/>
      </c>
      <c r="N2321" s="110"/>
      <c r="O2321" s="110"/>
      <c r="P2321" s="239"/>
    </row>
    <row r="2322" spans="1:16" x14ac:dyDescent="0.2">
      <c r="A2322" s="154"/>
      <c r="B2322" s="154"/>
      <c r="C2322" s="154"/>
      <c r="D2322" s="149"/>
      <c r="E2322" s="149"/>
      <c r="F2322" s="150"/>
      <c r="H2322" s="106"/>
      <c r="I2322" s="110" t="str">
        <f t="shared" si="83"/>
        <v/>
      </c>
      <c r="J2322" s="122" t="s">
        <v>8000</v>
      </c>
      <c r="K2322" s="110" t="s">
        <v>8001</v>
      </c>
      <c r="L2322" s="110" t="s">
        <v>8002</v>
      </c>
      <c r="M2322" s="134" t="str">
        <f t="shared" si="84"/>
        <v/>
      </c>
      <c r="N2322" s="110"/>
      <c r="O2322" s="110"/>
      <c r="P2322" s="239" t="s">
        <v>8003</v>
      </c>
    </row>
    <row r="2323" spans="1:16" x14ac:dyDescent="0.2">
      <c r="A2323" s="154"/>
      <c r="B2323" s="154"/>
      <c r="C2323" s="154"/>
      <c r="D2323" s="149"/>
      <c r="E2323" s="149"/>
      <c r="F2323" s="150"/>
      <c r="H2323" s="106"/>
      <c r="I2323" s="110" t="str">
        <f t="shared" si="83"/>
        <v/>
      </c>
      <c r="J2323" s="122" t="s">
        <v>8004</v>
      </c>
      <c r="K2323" s="110" t="s">
        <v>8005</v>
      </c>
      <c r="L2323" s="110" t="s">
        <v>275</v>
      </c>
      <c r="M2323" s="134" t="str">
        <f t="shared" si="84"/>
        <v/>
      </c>
      <c r="N2323" s="110"/>
      <c r="O2323" s="110"/>
      <c r="P2323" s="239"/>
    </row>
    <row r="2324" spans="1:16" x14ac:dyDescent="0.2">
      <c r="A2324" s="154"/>
      <c r="B2324" s="154"/>
      <c r="C2324" s="154"/>
      <c r="D2324" s="149"/>
      <c r="E2324" s="149"/>
      <c r="F2324" s="150"/>
      <c r="H2324" s="106"/>
      <c r="I2324" s="110" t="str">
        <f t="shared" si="83"/>
        <v/>
      </c>
      <c r="J2324" s="122" t="s">
        <v>8006</v>
      </c>
      <c r="K2324" s="110" t="s">
        <v>8007</v>
      </c>
      <c r="L2324" s="110" t="s">
        <v>275</v>
      </c>
      <c r="M2324" s="134" t="str">
        <f t="shared" si="84"/>
        <v/>
      </c>
      <c r="N2324" s="110"/>
      <c r="O2324" s="110"/>
      <c r="P2324" s="239" t="s">
        <v>8008</v>
      </c>
    </row>
    <row r="2325" spans="1:16" x14ac:dyDescent="0.2">
      <c r="A2325" s="154"/>
      <c r="B2325" s="154"/>
      <c r="C2325" s="154"/>
      <c r="D2325" s="149"/>
      <c r="E2325" s="149"/>
      <c r="F2325" s="150"/>
      <c r="H2325" s="106"/>
      <c r="I2325" s="110" t="str">
        <f t="shared" si="83"/>
        <v/>
      </c>
      <c r="J2325" s="122" t="s">
        <v>8009</v>
      </c>
      <c r="K2325" s="110" t="s">
        <v>8010</v>
      </c>
      <c r="L2325" s="110" t="s">
        <v>275</v>
      </c>
      <c r="M2325" s="134" t="str">
        <f t="shared" si="84"/>
        <v/>
      </c>
      <c r="N2325" s="110"/>
      <c r="O2325" s="110"/>
      <c r="P2325" s="239"/>
    </row>
    <row r="2326" spans="1:16" x14ac:dyDescent="0.2">
      <c r="A2326" s="154"/>
      <c r="B2326" s="154"/>
      <c r="C2326" s="154"/>
      <c r="D2326" s="149"/>
      <c r="E2326" s="149"/>
      <c r="F2326" s="150"/>
      <c r="H2326" s="106"/>
      <c r="I2326" s="110" t="str">
        <f t="shared" si="83"/>
        <v/>
      </c>
      <c r="J2326" s="122" t="s">
        <v>770</v>
      </c>
      <c r="K2326" s="110" t="s">
        <v>8011</v>
      </c>
      <c r="L2326" s="110" t="s">
        <v>275</v>
      </c>
      <c r="M2326" s="134" t="str">
        <f t="shared" si="84"/>
        <v/>
      </c>
      <c r="N2326" s="110"/>
      <c r="O2326" s="110"/>
      <c r="P2326" s="239"/>
    </row>
    <row r="2327" spans="1:16" x14ac:dyDescent="0.2">
      <c r="A2327" s="154"/>
      <c r="B2327" s="154"/>
      <c r="C2327" s="154"/>
      <c r="D2327" s="149"/>
      <c r="E2327" s="149"/>
      <c r="F2327" s="150"/>
      <c r="H2327" s="106"/>
      <c r="I2327" s="110" t="str">
        <f t="shared" si="83"/>
        <v/>
      </c>
      <c r="J2327" s="122" t="s">
        <v>8012</v>
      </c>
      <c r="K2327" s="110" t="s">
        <v>8013</v>
      </c>
      <c r="L2327" s="110" t="s">
        <v>275</v>
      </c>
      <c r="M2327" s="134" t="str">
        <f t="shared" si="84"/>
        <v/>
      </c>
      <c r="N2327" s="110"/>
      <c r="O2327" s="110"/>
      <c r="P2327" s="239"/>
    </row>
    <row r="2328" spans="1:16" x14ac:dyDescent="0.2">
      <c r="A2328" s="154"/>
      <c r="B2328" s="154"/>
      <c r="C2328" s="154"/>
      <c r="D2328" s="149"/>
      <c r="E2328" s="149"/>
      <c r="F2328" s="150"/>
      <c r="H2328" s="106"/>
      <c r="I2328" s="110" t="str">
        <f t="shared" si="83"/>
        <v/>
      </c>
      <c r="J2328" s="122" t="s">
        <v>1661</v>
      </c>
      <c r="K2328" s="110" t="s">
        <v>8014</v>
      </c>
      <c r="L2328" s="110" t="s">
        <v>275</v>
      </c>
      <c r="M2328" s="134" t="str">
        <f t="shared" si="84"/>
        <v/>
      </c>
      <c r="N2328" s="110"/>
      <c r="O2328" s="110"/>
      <c r="P2328" s="239"/>
    </row>
    <row r="2329" spans="1:16" x14ac:dyDescent="0.2">
      <c r="A2329" s="154"/>
      <c r="B2329" s="154"/>
      <c r="C2329" s="154"/>
      <c r="D2329" s="149"/>
      <c r="E2329" s="149"/>
      <c r="F2329" s="150"/>
      <c r="H2329" s="106"/>
      <c r="I2329" s="110" t="str">
        <f t="shared" si="83"/>
        <v/>
      </c>
      <c r="J2329" s="122" t="s">
        <v>8015</v>
      </c>
      <c r="K2329" s="110" t="s">
        <v>8016</v>
      </c>
      <c r="L2329" s="110" t="s">
        <v>275</v>
      </c>
      <c r="M2329" s="134" t="str">
        <f t="shared" si="84"/>
        <v/>
      </c>
      <c r="N2329" s="110"/>
      <c r="O2329" s="110"/>
      <c r="P2329" s="239"/>
    </row>
    <row r="2330" spans="1:16" x14ac:dyDescent="0.2">
      <c r="A2330" s="154"/>
      <c r="B2330" s="154"/>
      <c r="C2330" s="154"/>
      <c r="D2330" s="149"/>
      <c r="E2330" s="149"/>
      <c r="F2330" s="150"/>
      <c r="H2330" s="106"/>
      <c r="I2330" s="110" t="str">
        <f t="shared" si="83"/>
        <v/>
      </c>
      <c r="J2330" s="122" t="s">
        <v>8017</v>
      </c>
      <c r="K2330" s="110" t="s">
        <v>8018</v>
      </c>
      <c r="L2330" s="110" t="s">
        <v>275</v>
      </c>
      <c r="M2330" s="134" t="str">
        <f t="shared" si="84"/>
        <v/>
      </c>
      <c r="N2330" s="110"/>
      <c r="O2330" s="110"/>
      <c r="P2330" s="239"/>
    </row>
    <row r="2331" spans="1:16" x14ac:dyDescent="0.2">
      <c r="A2331" s="154"/>
      <c r="B2331" s="154"/>
      <c r="C2331" s="154"/>
      <c r="D2331" s="149"/>
      <c r="E2331" s="149"/>
      <c r="F2331" s="150"/>
      <c r="H2331" s="106"/>
      <c r="I2331" s="110" t="str">
        <f t="shared" si="83"/>
        <v/>
      </c>
      <c r="J2331" s="122" t="s">
        <v>8019</v>
      </c>
      <c r="K2331" s="110" t="s">
        <v>8020</v>
      </c>
      <c r="L2331" s="110" t="s">
        <v>275</v>
      </c>
      <c r="M2331" s="134" t="str">
        <f t="shared" si="84"/>
        <v/>
      </c>
      <c r="N2331" s="110"/>
      <c r="O2331" s="110"/>
      <c r="P2331" s="239"/>
    </row>
    <row r="2332" spans="1:16" x14ac:dyDescent="0.2">
      <c r="A2332" s="154"/>
      <c r="B2332" s="154"/>
      <c r="C2332" s="154"/>
      <c r="D2332" s="149"/>
      <c r="E2332" s="149"/>
      <c r="F2332" s="150"/>
      <c r="H2332" s="106"/>
      <c r="I2332" s="110" t="str">
        <f t="shared" si="83"/>
        <v/>
      </c>
      <c r="J2332" s="122" t="s">
        <v>8021</v>
      </c>
      <c r="K2332" s="110" t="s">
        <v>8022</v>
      </c>
      <c r="L2332" s="110" t="s">
        <v>275</v>
      </c>
      <c r="M2332" s="134" t="str">
        <f t="shared" si="84"/>
        <v/>
      </c>
      <c r="N2332" s="110"/>
      <c r="O2332" s="110"/>
      <c r="P2332" s="239"/>
    </row>
    <row r="2333" spans="1:16" x14ac:dyDescent="0.2">
      <c r="A2333" s="154"/>
      <c r="B2333" s="154"/>
      <c r="C2333" s="154"/>
      <c r="D2333" s="149"/>
      <c r="E2333" s="149"/>
      <c r="F2333" s="150"/>
      <c r="H2333" s="106"/>
      <c r="I2333" s="110" t="str">
        <f t="shared" si="83"/>
        <v/>
      </c>
      <c r="J2333" s="122" t="s">
        <v>8023</v>
      </c>
      <c r="K2333" s="110" t="s">
        <v>8024</v>
      </c>
      <c r="L2333" s="110" t="s">
        <v>275</v>
      </c>
      <c r="M2333" s="134" t="str">
        <f t="shared" si="84"/>
        <v/>
      </c>
      <c r="N2333" s="110"/>
      <c r="O2333" s="110"/>
      <c r="P2333" s="239"/>
    </row>
    <row r="2334" spans="1:16" x14ac:dyDescent="0.2">
      <c r="A2334" s="154"/>
      <c r="B2334" s="154"/>
      <c r="C2334" s="154"/>
      <c r="D2334" s="149"/>
      <c r="E2334" s="149"/>
      <c r="F2334" s="150"/>
      <c r="H2334" s="106"/>
      <c r="I2334" s="110" t="str">
        <f t="shared" si="83"/>
        <v/>
      </c>
      <c r="J2334" s="122" t="s">
        <v>8025</v>
      </c>
      <c r="K2334" s="110" t="s">
        <v>8026</v>
      </c>
      <c r="L2334" s="110" t="s">
        <v>275</v>
      </c>
      <c r="M2334" s="134" t="str">
        <f t="shared" si="84"/>
        <v/>
      </c>
      <c r="N2334" s="110"/>
      <c r="O2334" s="110"/>
      <c r="P2334" s="239"/>
    </row>
    <row r="2335" spans="1:16" x14ac:dyDescent="0.2">
      <c r="A2335" s="154"/>
      <c r="B2335" s="154"/>
      <c r="C2335" s="154"/>
      <c r="D2335" s="149"/>
      <c r="E2335" s="149"/>
      <c r="F2335" s="150"/>
      <c r="H2335" s="106"/>
      <c r="I2335" s="110" t="str">
        <f t="shared" si="83"/>
        <v/>
      </c>
      <c r="J2335" s="122" t="s">
        <v>8027</v>
      </c>
      <c r="K2335" s="110" t="s">
        <v>8028</v>
      </c>
      <c r="L2335" s="110" t="s">
        <v>275</v>
      </c>
      <c r="M2335" s="134" t="str">
        <f t="shared" si="84"/>
        <v/>
      </c>
      <c r="N2335" s="110"/>
      <c r="O2335" s="110"/>
      <c r="P2335" s="239"/>
    </row>
    <row r="2336" spans="1:16" x14ac:dyDescent="0.2">
      <c r="A2336" s="154"/>
      <c r="B2336" s="154"/>
      <c r="C2336" s="154"/>
      <c r="D2336" s="149"/>
      <c r="E2336" s="149"/>
      <c r="F2336" s="150"/>
      <c r="H2336" s="106"/>
      <c r="I2336" s="110" t="str">
        <f t="shared" si="83"/>
        <v/>
      </c>
      <c r="J2336" s="122" t="s">
        <v>8029</v>
      </c>
      <c r="K2336" s="110" t="s">
        <v>8030</v>
      </c>
      <c r="L2336" s="110" t="s">
        <v>275</v>
      </c>
      <c r="M2336" s="134" t="str">
        <f t="shared" si="84"/>
        <v/>
      </c>
      <c r="N2336" s="110"/>
      <c r="O2336" s="110"/>
      <c r="P2336" s="239"/>
    </row>
    <row r="2337" spans="1:16" x14ac:dyDescent="0.2">
      <c r="A2337" s="154"/>
      <c r="B2337" s="154"/>
      <c r="C2337" s="154"/>
      <c r="D2337" s="149"/>
      <c r="E2337" s="149"/>
      <c r="F2337" s="150"/>
      <c r="H2337" s="106"/>
      <c r="I2337" s="110" t="str">
        <f t="shared" si="83"/>
        <v/>
      </c>
      <c r="J2337" s="122" t="s">
        <v>8031</v>
      </c>
      <c r="K2337" s="110" t="s">
        <v>8032</v>
      </c>
      <c r="L2337" s="110" t="s">
        <v>275</v>
      </c>
      <c r="M2337" s="134" t="str">
        <f t="shared" si="84"/>
        <v/>
      </c>
      <c r="N2337" s="110"/>
      <c r="O2337" s="110"/>
      <c r="P2337" s="239"/>
    </row>
    <row r="2338" spans="1:16" x14ac:dyDescent="0.2">
      <c r="A2338" s="154"/>
      <c r="B2338" s="154"/>
      <c r="C2338" s="154"/>
      <c r="D2338" s="149"/>
      <c r="E2338" s="149"/>
      <c r="F2338" s="150"/>
      <c r="H2338" s="106"/>
      <c r="I2338" s="110" t="str">
        <f t="shared" si="83"/>
        <v/>
      </c>
      <c r="J2338" s="122" t="s">
        <v>8033</v>
      </c>
      <c r="K2338" s="110" t="s">
        <v>8034</v>
      </c>
      <c r="L2338" s="110" t="s">
        <v>275</v>
      </c>
      <c r="M2338" s="134" t="str">
        <f t="shared" si="84"/>
        <v/>
      </c>
      <c r="N2338" s="110"/>
      <c r="O2338" s="110"/>
      <c r="P2338" s="239"/>
    </row>
    <row r="2339" spans="1:16" x14ac:dyDescent="0.2">
      <c r="A2339" s="154"/>
      <c r="B2339" s="154"/>
      <c r="C2339" s="154"/>
      <c r="D2339" s="149"/>
      <c r="E2339" s="149"/>
      <c r="F2339" s="150"/>
      <c r="H2339" s="106"/>
      <c r="I2339" s="110" t="str">
        <f t="shared" si="83"/>
        <v/>
      </c>
      <c r="J2339" s="122" t="s">
        <v>8035</v>
      </c>
      <c r="K2339" s="110" t="s">
        <v>8036</v>
      </c>
      <c r="L2339" s="110" t="s">
        <v>275</v>
      </c>
      <c r="M2339" s="134" t="str">
        <f t="shared" si="84"/>
        <v/>
      </c>
      <c r="N2339" s="110"/>
      <c r="O2339" s="110"/>
      <c r="P2339" s="239"/>
    </row>
    <row r="2340" spans="1:16" x14ac:dyDescent="0.2">
      <c r="A2340" s="154"/>
      <c r="B2340" s="154"/>
      <c r="C2340" s="154"/>
      <c r="D2340" s="149"/>
      <c r="E2340" s="149"/>
      <c r="F2340" s="150"/>
      <c r="H2340" s="106"/>
      <c r="I2340" s="110" t="str">
        <f t="shared" si="83"/>
        <v/>
      </c>
      <c r="J2340" s="122" t="s">
        <v>8037</v>
      </c>
      <c r="K2340" s="110" t="s">
        <v>8038</v>
      </c>
      <c r="L2340" s="110" t="s">
        <v>275</v>
      </c>
      <c r="M2340" s="134" t="str">
        <f t="shared" si="84"/>
        <v/>
      </c>
      <c r="N2340" s="110"/>
      <c r="O2340" s="110"/>
      <c r="P2340" s="239"/>
    </row>
    <row r="2341" spans="1:16" x14ac:dyDescent="0.2">
      <c r="A2341" s="154"/>
      <c r="B2341" s="154"/>
      <c r="C2341" s="154"/>
      <c r="D2341" s="149"/>
      <c r="E2341" s="149"/>
      <c r="F2341" s="150"/>
      <c r="H2341" s="106"/>
      <c r="I2341" s="110" t="str">
        <f t="shared" si="83"/>
        <v/>
      </c>
      <c r="J2341" s="122" t="s">
        <v>8039</v>
      </c>
      <c r="K2341" s="110" t="s">
        <v>8040</v>
      </c>
      <c r="L2341" s="110" t="s">
        <v>275</v>
      </c>
      <c r="M2341" s="134" t="str">
        <f t="shared" si="84"/>
        <v/>
      </c>
      <c r="N2341" s="110"/>
      <c r="O2341" s="110"/>
      <c r="P2341" s="239"/>
    </row>
    <row r="2342" spans="1:16" x14ac:dyDescent="0.2">
      <c r="A2342" s="154"/>
      <c r="B2342" s="154"/>
      <c r="C2342" s="154"/>
      <c r="D2342" s="149"/>
      <c r="E2342" s="149"/>
      <c r="F2342" s="150"/>
      <c r="H2342" s="106"/>
      <c r="I2342" s="110" t="str">
        <f t="shared" si="83"/>
        <v/>
      </c>
      <c r="J2342" s="122" t="s">
        <v>8041</v>
      </c>
      <c r="K2342" s="110" t="s">
        <v>8042</v>
      </c>
      <c r="L2342" s="110" t="s">
        <v>275</v>
      </c>
      <c r="M2342" s="134" t="str">
        <f t="shared" si="84"/>
        <v/>
      </c>
      <c r="N2342" s="110"/>
      <c r="O2342" s="110"/>
      <c r="P2342" s="239"/>
    </row>
    <row r="2343" spans="1:16" x14ac:dyDescent="0.2">
      <c r="A2343" s="154"/>
      <c r="B2343" s="154"/>
      <c r="C2343" s="154"/>
      <c r="D2343" s="149"/>
      <c r="E2343" s="149"/>
      <c r="F2343" s="150"/>
      <c r="H2343" s="106"/>
      <c r="I2343" s="110" t="str">
        <f t="shared" si="83"/>
        <v/>
      </c>
      <c r="J2343" s="122" t="s">
        <v>8043</v>
      </c>
      <c r="K2343" s="110" t="s">
        <v>8044</v>
      </c>
      <c r="L2343" s="110" t="s">
        <v>275</v>
      </c>
      <c r="M2343" s="134" t="str">
        <f t="shared" si="84"/>
        <v/>
      </c>
      <c r="N2343" s="110"/>
      <c r="O2343" s="110"/>
      <c r="P2343" s="239"/>
    </row>
    <row r="2344" spans="1:16" x14ac:dyDescent="0.2">
      <c r="A2344" s="154"/>
      <c r="B2344" s="154"/>
      <c r="C2344" s="154"/>
      <c r="D2344" s="149"/>
      <c r="E2344" s="149"/>
      <c r="F2344" s="150"/>
      <c r="H2344" s="106"/>
      <c r="I2344" s="110" t="str">
        <f t="shared" si="83"/>
        <v/>
      </c>
      <c r="J2344" s="122" t="s">
        <v>8045</v>
      </c>
      <c r="K2344" s="110" t="s">
        <v>8046</v>
      </c>
      <c r="L2344" s="110" t="s">
        <v>275</v>
      </c>
      <c r="M2344" s="134" t="str">
        <f t="shared" si="84"/>
        <v/>
      </c>
      <c r="N2344" s="110"/>
      <c r="O2344" s="110"/>
      <c r="P2344" s="239"/>
    </row>
    <row r="2345" spans="1:16" x14ac:dyDescent="0.2">
      <c r="A2345" s="154"/>
      <c r="B2345" s="154"/>
      <c r="C2345" s="154"/>
      <c r="D2345" s="149"/>
      <c r="E2345" s="149"/>
      <c r="F2345" s="150"/>
      <c r="H2345" s="106"/>
      <c r="I2345" s="110" t="str">
        <f t="shared" si="83"/>
        <v/>
      </c>
      <c r="J2345" s="122" t="s">
        <v>8047</v>
      </c>
      <c r="K2345" s="110" t="s">
        <v>8048</v>
      </c>
      <c r="L2345" s="110" t="s">
        <v>275</v>
      </c>
      <c r="M2345" s="134" t="str">
        <f t="shared" si="84"/>
        <v/>
      </c>
      <c r="N2345" s="110"/>
      <c r="O2345" s="110"/>
      <c r="P2345" s="239"/>
    </row>
    <row r="2346" spans="1:16" x14ac:dyDescent="0.2">
      <c r="A2346" s="154"/>
      <c r="B2346" s="154"/>
      <c r="C2346" s="154"/>
      <c r="D2346" s="149"/>
      <c r="E2346" s="149"/>
      <c r="F2346" s="150"/>
      <c r="H2346" s="106"/>
      <c r="I2346" s="110" t="str">
        <f t="shared" si="83"/>
        <v/>
      </c>
      <c r="J2346" s="122" t="s">
        <v>8049</v>
      </c>
      <c r="K2346" s="110" t="s">
        <v>8050</v>
      </c>
      <c r="L2346" s="110" t="s">
        <v>275</v>
      </c>
      <c r="M2346" s="134" t="str">
        <f t="shared" si="84"/>
        <v/>
      </c>
      <c r="N2346" s="110"/>
      <c r="O2346" s="110"/>
      <c r="P2346" s="239" t="s">
        <v>8051</v>
      </c>
    </row>
    <row r="2347" spans="1:16" x14ac:dyDescent="0.2">
      <c r="A2347" s="154"/>
      <c r="B2347" s="154"/>
      <c r="C2347" s="154"/>
      <c r="D2347" s="149"/>
      <c r="E2347" s="149"/>
      <c r="F2347" s="150"/>
      <c r="H2347" s="106"/>
      <c r="I2347" s="110" t="str">
        <f t="shared" si="83"/>
        <v/>
      </c>
      <c r="J2347" s="122" t="s">
        <v>8052</v>
      </c>
      <c r="K2347" s="110" t="s">
        <v>8053</v>
      </c>
      <c r="L2347" s="110" t="s">
        <v>275</v>
      </c>
      <c r="M2347" s="134" t="str">
        <f t="shared" si="84"/>
        <v/>
      </c>
      <c r="N2347" s="110"/>
      <c r="O2347" s="110"/>
      <c r="P2347" s="239"/>
    </row>
    <row r="2348" spans="1:16" x14ac:dyDescent="0.2">
      <c r="A2348" s="154"/>
      <c r="B2348" s="154"/>
      <c r="C2348" s="154"/>
      <c r="D2348" s="149"/>
      <c r="E2348" s="149"/>
      <c r="F2348" s="150"/>
      <c r="H2348" s="106"/>
      <c r="I2348" s="110" t="str">
        <f t="shared" si="83"/>
        <v/>
      </c>
      <c r="J2348" s="122" t="s">
        <v>8054</v>
      </c>
      <c r="K2348" s="110" t="s">
        <v>8055</v>
      </c>
      <c r="L2348" s="110" t="s">
        <v>275</v>
      </c>
      <c r="M2348" s="134" t="str">
        <f t="shared" si="84"/>
        <v/>
      </c>
      <c r="N2348" s="110"/>
      <c r="O2348" s="110"/>
      <c r="P2348" s="239"/>
    </row>
    <row r="2349" spans="1:16" x14ac:dyDescent="0.2">
      <c r="A2349" s="154"/>
      <c r="B2349" s="154"/>
      <c r="C2349" s="154"/>
      <c r="D2349" s="149"/>
      <c r="E2349" s="149"/>
      <c r="F2349" s="150"/>
      <c r="H2349" s="106"/>
      <c r="I2349" s="110" t="str">
        <f t="shared" si="83"/>
        <v/>
      </c>
      <c r="J2349" s="122" t="s">
        <v>8056</v>
      </c>
      <c r="K2349" s="110" t="s">
        <v>8057</v>
      </c>
      <c r="L2349" s="110" t="s">
        <v>275</v>
      </c>
      <c r="M2349" s="134" t="str">
        <f t="shared" si="84"/>
        <v/>
      </c>
      <c r="N2349" s="110"/>
      <c r="O2349" s="110"/>
      <c r="P2349" s="239"/>
    </row>
    <row r="2350" spans="1:16" x14ac:dyDescent="0.2">
      <c r="A2350" s="154"/>
      <c r="B2350" s="154"/>
      <c r="C2350" s="154"/>
      <c r="D2350" s="149"/>
      <c r="E2350" s="149"/>
      <c r="F2350" s="150"/>
      <c r="H2350" s="106"/>
      <c r="I2350" s="110" t="str">
        <f t="shared" si="83"/>
        <v/>
      </c>
      <c r="J2350" s="122" t="s">
        <v>8058</v>
      </c>
      <c r="K2350" s="110" t="s">
        <v>8059</v>
      </c>
      <c r="L2350" s="110" t="s">
        <v>275</v>
      </c>
      <c r="M2350" s="134" t="str">
        <f t="shared" si="84"/>
        <v/>
      </c>
      <c r="N2350" s="110"/>
      <c r="O2350" s="110"/>
      <c r="P2350" s="239"/>
    </row>
    <row r="2351" spans="1:16" x14ac:dyDescent="0.2">
      <c r="A2351" s="154"/>
      <c r="B2351" s="154"/>
      <c r="C2351" s="154"/>
      <c r="D2351" s="149"/>
      <c r="E2351" s="149"/>
      <c r="F2351" s="150"/>
      <c r="H2351" s="106"/>
      <c r="I2351" s="110" t="str">
        <f t="shared" si="83"/>
        <v/>
      </c>
      <c r="J2351" s="122" t="s">
        <v>8060</v>
      </c>
      <c r="K2351" s="110" t="s">
        <v>8061</v>
      </c>
      <c r="L2351" s="110" t="s">
        <v>275</v>
      </c>
      <c r="M2351" s="134" t="str">
        <f t="shared" si="84"/>
        <v/>
      </c>
      <c r="N2351" s="110"/>
      <c r="O2351" s="110"/>
      <c r="P2351" s="239"/>
    </row>
    <row r="2352" spans="1:16" x14ac:dyDescent="0.2">
      <c r="A2352" s="154"/>
      <c r="B2352" s="154"/>
      <c r="C2352" s="154"/>
      <c r="D2352" s="149"/>
      <c r="E2352" s="149"/>
      <c r="F2352" s="150"/>
      <c r="H2352" s="106"/>
      <c r="I2352" s="110" t="str">
        <f t="shared" si="83"/>
        <v/>
      </c>
      <c r="J2352" s="122" t="s">
        <v>8062</v>
      </c>
      <c r="K2352" s="110" t="s">
        <v>8063</v>
      </c>
      <c r="L2352" s="110" t="s">
        <v>275</v>
      </c>
      <c r="M2352" s="134" t="str">
        <f t="shared" si="84"/>
        <v/>
      </c>
      <c r="N2352" s="110"/>
      <c r="O2352" s="110"/>
      <c r="P2352" s="239"/>
    </row>
    <row r="2353" spans="1:16" x14ac:dyDescent="0.2">
      <c r="A2353" s="154"/>
      <c r="B2353" s="154"/>
      <c r="C2353" s="154"/>
      <c r="D2353" s="149"/>
      <c r="E2353" s="149"/>
      <c r="F2353" s="150"/>
      <c r="H2353" s="106"/>
      <c r="I2353" s="110" t="str">
        <f t="shared" si="83"/>
        <v/>
      </c>
      <c r="J2353" s="122" t="s">
        <v>8064</v>
      </c>
      <c r="K2353" s="110" t="s">
        <v>8065</v>
      </c>
      <c r="L2353" s="110" t="s">
        <v>275</v>
      </c>
      <c r="M2353" s="134" t="str">
        <f t="shared" si="84"/>
        <v/>
      </c>
      <c r="N2353" s="110"/>
      <c r="O2353" s="110"/>
      <c r="P2353" s="239"/>
    </row>
    <row r="2354" spans="1:16" x14ac:dyDescent="0.2">
      <c r="A2354" s="154"/>
      <c r="B2354" s="154"/>
      <c r="C2354" s="154"/>
      <c r="D2354" s="149"/>
      <c r="E2354" s="149"/>
      <c r="F2354" s="150"/>
      <c r="H2354" s="106"/>
      <c r="I2354" s="110" t="str">
        <f t="shared" si="83"/>
        <v/>
      </c>
      <c r="J2354" s="122" t="s">
        <v>8066</v>
      </c>
      <c r="K2354" s="110" t="s">
        <v>8067</v>
      </c>
      <c r="L2354" s="110" t="s">
        <v>275</v>
      </c>
      <c r="M2354" s="134" t="str">
        <f t="shared" si="84"/>
        <v/>
      </c>
      <c r="N2354" s="110"/>
      <c r="O2354" s="110"/>
      <c r="P2354" s="239"/>
    </row>
    <row r="2355" spans="1:16" x14ac:dyDescent="0.2">
      <c r="A2355" s="154"/>
      <c r="B2355" s="154"/>
      <c r="C2355" s="154"/>
      <c r="D2355" s="149"/>
      <c r="E2355" s="149"/>
      <c r="F2355" s="150"/>
      <c r="H2355" s="106"/>
      <c r="I2355" s="110" t="str">
        <f t="shared" si="83"/>
        <v/>
      </c>
      <c r="J2355" s="122" t="s">
        <v>8068</v>
      </c>
      <c r="K2355" s="110" t="s">
        <v>8069</v>
      </c>
      <c r="L2355" s="110" t="s">
        <v>275</v>
      </c>
      <c r="M2355" s="134" t="str">
        <f t="shared" si="84"/>
        <v/>
      </c>
      <c r="N2355" s="110"/>
      <c r="O2355" s="110"/>
      <c r="P2355" s="239"/>
    </row>
    <row r="2356" spans="1:16" x14ac:dyDescent="0.2">
      <c r="A2356" s="154"/>
      <c r="B2356" s="154"/>
      <c r="C2356" s="154"/>
      <c r="D2356" s="149"/>
      <c r="E2356" s="149"/>
      <c r="F2356" s="150"/>
      <c r="H2356" s="106"/>
      <c r="I2356" s="110" t="str">
        <f t="shared" si="83"/>
        <v/>
      </c>
      <c r="J2356" s="122" t="s">
        <v>8070</v>
      </c>
      <c r="K2356" s="110" t="s">
        <v>8071</v>
      </c>
      <c r="L2356" s="110" t="s">
        <v>275</v>
      </c>
      <c r="M2356" s="134" t="str">
        <f t="shared" si="84"/>
        <v/>
      </c>
      <c r="N2356" s="110"/>
      <c r="O2356" s="110"/>
      <c r="P2356" s="239"/>
    </row>
    <row r="2357" spans="1:16" x14ac:dyDescent="0.2">
      <c r="A2357" s="154"/>
      <c r="B2357" s="154"/>
      <c r="C2357" s="154"/>
      <c r="D2357" s="149"/>
      <c r="E2357" s="149"/>
      <c r="F2357" s="150"/>
      <c r="H2357" s="106"/>
      <c r="I2357" s="110" t="str">
        <f t="shared" si="83"/>
        <v/>
      </c>
      <c r="J2357" s="122" t="s">
        <v>8072</v>
      </c>
      <c r="K2357" s="110" t="s">
        <v>8073</v>
      </c>
      <c r="L2357" s="110" t="s">
        <v>275</v>
      </c>
      <c r="M2357" s="134" t="str">
        <f t="shared" si="84"/>
        <v/>
      </c>
      <c r="N2357" s="110"/>
      <c r="O2357" s="110"/>
      <c r="P2357" s="239"/>
    </row>
    <row r="2358" spans="1:16" x14ac:dyDescent="0.2">
      <c r="A2358" s="154"/>
      <c r="B2358" s="154"/>
      <c r="C2358" s="154"/>
      <c r="D2358" s="149"/>
      <c r="E2358" s="149"/>
      <c r="F2358" s="150"/>
      <c r="H2358" s="106"/>
      <c r="I2358" s="110" t="str">
        <f t="shared" si="83"/>
        <v/>
      </c>
      <c r="J2358" s="122" t="s">
        <v>8074</v>
      </c>
      <c r="K2358" s="110" t="s">
        <v>8075</v>
      </c>
      <c r="L2358" s="110" t="s">
        <v>275</v>
      </c>
      <c r="M2358" s="134" t="str">
        <f t="shared" si="84"/>
        <v/>
      </c>
      <c r="N2358" s="110"/>
      <c r="O2358" s="110"/>
      <c r="P2358" s="239"/>
    </row>
    <row r="2359" spans="1:16" x14ac:dyDescent="0.2">
      <c r="A2359" s="154"/>
      <c r="B2359" s="154"/>
      <c r="C2359" s="154"/>
      <c r="D2359" s="149"/>
      <c r="E2359" s="149"/>
      <c r="F2359" s="150"/>
      <c r="H2359" s="106"/>
      <c r="I2359" s="110" t="str">
        <f t="shared" si="83"/>
        <v/>
      </c>
      <c r="J2359" s="122" t="s">
        <v>8076</v>
      </c>
      <c r="K2359" s="110" t="s">
        <v>8077</v>
      </c>
      <c r="L2359" s="110" t="s">
        <v>275</v>
      </c>
      <c r="M2359" s="134" t="str">
        <f t="shared" si="84"/>
        <v/>
      </c>
      <c r="N2359" s="110"/>
      <c r="O2359" s="110"/>
      <c r="P2359" s="239"/>
    </row>
    <row r="2360" spans="1:16" x14ac:dyDescent="0.2">
      <c r="A2360" s="154"/>
      <c r="B2360" s="154"/>
      <c r="C2360" s="154"/>
      <c r="D2360" s="149"/>
      <c r="E2360" s="149"/>
      <c r="F2360" s="150"/>
      <c r="H2360" s="106"/>
      <c r="I2360" s="110" t="str">
        <f t="shared" si="83"/>
        <v/>
      </c>
      <c r="J2360" s="122" t="s">
        <v>8078</v>
      </c>
      <c r="K2360" s="110" t="s">
        <v>8079</v>
      </c>
      <c r="L2360" s="110" t="s">
        <v>275</v>
      </c>
      <c r="M2360" s="134" t="str">
        <f t="shared" si="84"/>
        <v/>
      </c>
      <c r="N2360" s="110"/>
      <c r="O2360" s="110"/>
      <c r="P2360" s="239"/>
    </row>
    <row r="2361" spans="1:16" x14ac:dyDescent="0.2">
      <c r="A2361" s="154"/>
      <c r="B2361" s="154"/>
      <c r="C2361" s="154"/>
      <c r="D2361" s="149"/>
      <c r="E2361" s="149"/>
      <c r="F2361" s="150"/>
      <c r="H2361" s="106"/>
      <c r="I2361" s="110" t="str">
        <f t="shared" si="83"/>
        <v/>
      </c>
      <c r="J2361" s="122" t="s">
        <v>8080</v>
      </c>
      <c r="K2361" s="110" t="s">
        <v>8081</v>
      </c>
      <c r="L2361" s="110" t="s">
        <v>8082</v>
      </c>
      <c r="M2361" s="134" t="str">
        <f t="shared" si="84"/>
        <v/>
      </c>
      <c r="N2361" s="110"/>
      <c r="O2361" s="110"/>
      <c r="P2361" s="239" t="s">
        <v>8083</v>
      </c>
    </row>
    <row r="2362" spans="1:16" x14ac:dyDescent="0.2">
      <c r="A2362" s="154"/>
      <c r="B2362" s="154"/>
      <c r="C2362" s="154"/>
      <c r="D2362" s="149"/>
      <c r="E2362" s="149"/>
      <c r="F2362" s="150"/>
      <c r="H2362" s="106"/>
      <c r="I2362" s="110" t="str">
        <f t="shared" si="83"/>
        <v/>
      </c>
      <c r="J2362" s="122" t="s">
        <v>8084</v>
      </c>
      <c r="K2362" s="110" t="s">
        <v>8085</v>
      </c>
      <c r="L2362" s="110" t="s">
        <v>275</v>
      </c>
      <c r="M2362" s="134" t="str">
        <f t="shared" si="84"/>
        <v/>
      </c>
      <c r="N2362" s="110"/>
      <c r="O2362" s="110"/>
      <c r="P2362" s="239"/>
    </row>
    <row r="2363" spans="1:16" x14ac:dyDescent="0.2">
      <c r="A2363" s="154"/>
      <c r="B2363" s="154"/>
      <c r="C2363" s="154"/>
      <c r="D2363" s="149"/>
      <c r="E2363" s="149"/>
      <c r="F2363" s="150"/>
      <c r="H2363" s="106"/>
      <c r="I2363" s="110" t="str">
        <f t="shared" si="83"/>
        <v/>
      </c>
      <c r="J2363" s="122" t="s">
        <v>8086</v>
      </c>
      <c r="K2363" s="110" t="s">
        <v>8087</v>
      </c>
      <c r="L2363" s="110" t="s">
        <v>275</v>
      </c>
      <c r="M2363" s="134" t="str">
        <f t="shared" si="84"/>
        <v/>
      </c>
      <c r="N2363" s="110"/>
      <c r="O2363" s="110"/>
      <c r="P2363" s="239"/>
    </row>
    <row r="2364" spans="1:16" x14ac:dyDescent="0.2">
      <c r="A2364" s="154"/>
      <c r="B2364" s="154"/>
      <c r="C2364" s="154"/>
      <c r="D2364" s="149"/>
      <c r="E2364" s="149"/>
      <c r="F2364" s="150"/>
      <c r="H2364" s="106"/>
      <c r="I2364" s="110" t="str">
        <f t="shared" si="83"/>
        <v/>
      </c>
      <c r="J2364" s="122" t="s">
        <v>8088</v>
      </c>
      <c r="K2364" s="110" t="s">
        <v>8089</v>
      </c>
      <c r="L2364" s="110" t="s">
        <v>275</v>
      </c>
      <c r="M2364" s="134" t="str">
        <f t="shared" si="84"/>
        <v/>
      </c>
      <c r="N2364" s="110"/>
      <c r="O2364" s="110"/>
      <c r="P2364" s="239"/>
    </row>
    <row r="2365" spans="1:16" x14ac:dyDescent="0.2">
      <c r="A2365" s="154"/>
      <c r="B2365" s="154"/>
      <c r="C2365" s="154"/>
      <c r="D2365" s="149"/>
      <c r="E2365" s="149"/>
      <c r="F2365" s="150"/>
      <c r="H2365" s="106"/>
      <c r="I2365" s="110" t="str">
        <f t="shared" si="83"/>
        <v/>
      </c>
      <c r="J2365" s="122" t="s">
        <v>8090</v>
      </c>
      <c r="K2365" s="110" t="s">
        <v>8091</v>
      </c>
      <c r="L2365" s="110" t="s">
        <v>8092</v>
      </c>
      <c r="M2365" s="134" t="str">
        <f t="shared" si="84"/>
        <v/>
      </c>
      <c r="N2365" s="110"/>
      <c r="O2365" s="110"/>
      <c r="P2365" s="239"/>
    </row>
    <row r="2366" spans="1:16" x14ac:dyDescent="0.2">
      <c r="A2366" s="154"/>
      <c r="B2366" s="154"/>
      <c r="C2366" s="154"/>
      <c r="D2366" s="149"/>
      <c r="E2366" s="149"/>
      <c r="F2366" s="150"/>
      <c r="H2366" s="106"/>
      <c r="I2366" s="110" t="str">
        <f t="shared" si="83"/>
        <v/>
      </c>
      <c r="J2366" s="122" t="s">
        <v>8093</v>
      </c>
      <c r="K2366" s="110" t="s">
        <v>8094</v>
      </c>
      <c r="L2366" s="110" t="s">
        <v>275</v>
      </c>
      <c r="M2366" s="134" t="str">
        <f t="shared" si="84"/>
        <v/>
      </c>
      <c r="N2366" s="110"/>
      <c r="O2366" s="110"/>
      <c r="P2366" s="239"/>
    </row>
    <row r="2367" spans="1:16" x14ac:dyDescent="0.2">
      <c r="A2367" s="154"/>
      <c r="B2367" s="154"/>
      <c r="C2367" s="154"/>
      <c r="D2367" s="149"/>
      <c r="E2367" s="149"/>
      <c r="F2367" s="150"/>
      <c r="H2367" s="106"/>
      <c r="I2367" s="110" t="str">
        <f t="shared" si="83"/>
        <v/>
      </c>
      <c r="J2367" s="122" t="s">
        <v>8095</v>
      </c>
      <c r="K2367" s="110" t="s">
        <v>8096</v>
      </c>
      <c r="L2367" s="110" t="s">
        <v>275</v>
      </c>
      <c r="M2367" s="134" t="str">
        <f t="shared" si="84"/>
        <v/>
      </c>
      <c r="N2367" s="110"/>
      <c r="O2367" s="110"/>
      <c r="P2367" s="239"/>
    </row>
    <row r="2368" spans="1:16" x14ac:dyDescent="0.2">
      <c r="A2368" s="154"/>
      <c r="B2368" s="154"/>
      <c r="C2368" s="154"/>
      <c r="D2368" s="149"/>
      <c r="E2368" s="149"/>
      <c r="F2368" s="150"/>
      <c r="H2368" s="106"/>
      <c r="I2368" s="110" t="str">
        <f t="shared" si="83"/>
        <v/>
      </c>
      <c r="J2368" s="122" t="s">
        <v>8097</v>
      </c>
      <c r="K2368" s="110" t="s">
        <v>8098</v>
      </c>
      <c r="L2368" s="110" t="s">
        <v>275</v>
      </c>
      <c r="M2368" s="134" t="str">
        <f t="shared" si="84"/>
        <v/>
      </c>
      <c r="N2368" s="110"/>
      <c r="O2368" s="110"/>
      <c r="P2368" s="239"/>
    </row>
    <row r="2369" spans="1:16" x14ac:dyDescent="0.2">
      <c r="A2369" s="154"/>
      <c r="B2369" s="154"/>
      <c r="C2369" s="154"/>
      <c r="D2369" s="149"/>
      <c r="E2369" s="149"/>
      <c r="F2369" s="150"/>
      <c r="H2369" s="106"/>
      <c r="I2369" s="110" t="str">
        <f t="shared" si="83"/>
        <v/>
      </c>
      <c r="J2369" s="122" t="s">
        <v>8099</v>
      </c>
      <c r="K2369" s="110" t="s">
        <v>8100</v>
      </c>
      <c r="L2369" s="110" t="s">
        <v>275</v>
      </c>
      <c r="M2369" s="134" t="str">
        <f t="shared" si="84"/>
        <v/>
      </c>
      <c r="N2369" s="110"/>
      <c r="O2369" s="110"/>
      <c r="P2369" s="239"/>
    </row>
    <row r="2370" spans="1:16" x14ac:dyDescent="0.2">
      <c r="A2370" s="154"/>
      <c r="B2370" s="154"/>
      <c r="C2370" s="154"/>
      <c r="D2370" s="149"/>
      <c r="E2370" s="149"/>
      <c r="F2370" s="150"/>
      <c r="H2370" s="106"/>
      <c r="I2370" s="110" t="str">
        <f t="shared" si="83"/>
        <v/>
      </c>
      <c r="J2370" s="122" t="s">
        <v>8101</v>
      </c>
      <c r="K2370" s="110" t="s">
        <v>8102</v>
      </c>
      <c r="L2370" s="110" t="s">
        <v>275</v>
      </c>
      <c r="M2370" s="134" t="str">
        <f t="shared" si="84"/>
        <v/>
      </c>
      <c r="N2370" s="110"/>
      <c r="O2370" s="110"/>
      <c r="P2370" s="239"/>
    </row>
    <row r="2371" spans="1:16" x14ac:dyDescent="0.2">
      <c r="A2371" s="154"/>
      <c r="B2371" s="154"/>
      <c r="C2371" s="154"/>
      <c r="D2371" s="149"/>
      <c r="E2371" s="149"/>
      <c r="F2371" s="150"/>
      <c r="H2371" s="106"/>
      <c r="I2371" s="110" t="str">
        <f t="shared" si="83"/>
        <v/>
      </c>
      <c r="J2371" s="122" t="s">
        <v>8103</v>
      </c>
      <c r="K2371" s="110" t="s">
        <v>8104</v>
      </c>
      <c r="L2371" s="110" t="s">
        <v>275</v>
      </c>
      <c r="M2371" s="134" t="str">
        <f t="shared" si="84"/>
        <v/>
      </c>
      <c r="N2371" s="110"/>
      <c r="O2371" s="110"/>
      <c r="P2371" s="239"/>
    </row>
    <row r="2372" spans="1:16" x14ac:dyDescent="0.2">
      <c r="A2372" s="154"/>
      <c r="B2372" s="154"/>
      <c r="C2372" s="154"/>
      <c r="D2372" s="149"/>
      <c r="E2372" s="149"/>
      <c r="F2372" s="150"/>
      <c r="H2372" s="106"/>
      <c r="I2372" s="110" t="str">
        <f t="shared" si="83"/>
        <v/>
      </c>
      <c r="J2372" s="122" t="s">
        <v>8105</v>
      </c>
      <c r="K2372" s="110" t="s">
        <v>8106</v>
      </c>
      <c r="L2372" s="110" t="s">
        <v>275</v>
      </c>
      <c r="M2372" s="134" t="str">
        <f t="shared" si="84"/>
        <v/>
      </c>
      <c r="N2372" s="110"/>
      <c r="O2372" s="110"/>
      <c r="P2372" s="239"/>
    </row>
    <row r="2373" spans="1:16" x14ac:dyDescent="0.2">
      <c r="A2373" s="154"/>
      <c r="B2373" s="154"/>
      <c r="C2373" s="154"/>
      <c r="D2373" s="149"/>
      <c r="E2373" s="149"/>
      <c r="F2373" s="150"/>
      <c r="H2373" s="106"/>
      <c r="I2373" s="110" t="str">
        <f t="shared" si="83"/>
        <v/>
      </c>
      <c r="J2373" s="122" t="s">
        <v>8107</v>
      </c>
      <c r="K2373" s="110" t="s">
        <v>8108</v>
      </c>
      <c r="L2373" s="110" t="s">
        <v>275</v>
      </c>
      <c r="M2373" s="134" t="str">
        <f t="shared" si="84"/>
        <v/>
      </c>
      <c r="N2373" s="110"/>
      <c r="O2373" s="110"/>
      <c r="P2373" s="239"/>
    </row>
    <row r="2374" spans="1:16" x14ac:dyDescent="0.2">
      <c r="A2374" s="154"/>
      <c r="B2374" s="154"/>
      <c r="C2374" s="154"/>
      <c r="D2374" s="149"/>
      <c r="E2374" s="149"/>
      <c r="F2374" s="150"/>
      <c r="H2374" s="106"/>
      <c r="I2374" s="110" t="str">
        <f t="shared" si="83"/>
        <v/>
      </c>
      <c r="J2374" s="122" t="s">
        <v>8109</v>
      </c>
      <c r="K2374" s="110" t="s">
        <v>8110</v>
      </c>
      <c r="L2374" s="110" t="s">
        <v>275</v>
      </c>
      <c r="M2374" s="134" t="str">
        <f t="shared" si="84"/>
        <v/>
      </c>
      <c r="N2374" s="110"/>
      <c r="O2374" s="110"/>
      <c r="P2374" s="239"/>
    </row>
    <row r="2375" spans="1:16" x14ac:dyDescent="0.2">
      <c r="A2375" s="154"/>
      <c r="B2375" s="154"/>
      <c r="C2375" s="154"/>
      <c r="D2375" s="149"/>
      <c r="E2375" s="149"/>
      <c r="F2375" s="150"/>
      <c r="H2375" s="106"/>
      <c r="I2375" s="110" t="str">
        <f t="shared" si="83"/>
        <v/>
      </c>
      <c r="J2375" s="122" t="s">
        <v>8111</v>
      </c>
      <c r="K2375" s="110" t="s">
        <v>8112</v>
      </c>
      <c r="L2375" s="110" t="s">
        <v>275</v>
      </c>
      <c r="M2375" s="134" t="str">
        <f t="shared" si="84"/>
        <v/>
      </c>
      <c r="N2375" s="110"/>
      <c r="O2375" s="110"/>
      <c r="P2375" s="239"/>
    </row>
    <row r="2376" spans="1:16" x14ac:dyDescent="0.2">
      <c r="A2376" s="154"/>
      <c r="B2376" s="154"/>
      <c r="C2376" s="154"/>
      <c r="D2376" s="149"/>
      <c r="E2376" s="149"/>
      <c r="F2376" s="150"/>
      <c r="H2376" s="106"/>
      <c r="I2376" s="110" t="str">
        <f t="shared" si="83"/>
        <v/>
      </c>
      <c r="J2376" s="122" t="s">
        <v>8113</v>
      </c>
      <c r="K2376" s="110" t="s">
        <v>8114</v>
      </c>
      <c r="L2376" s="110" t="s">
        <v>275</v>
      </c>
      <c r="M2376" s="134" t="str">
        <f t="shared" si="84"/>
        <v/>
      </c>
      <c r="N2376" s="110"/>
      <c r="O2376" s="110"/>
      <c r="P2376" s="239"/>
    </row>
    <row r="2377" spans="1:16" x14ac:dyDescent="0.2">
      <c r="A2377" s="154"/>
      <c r="B2377" s="154"/>
      <c r="C2377" s="154"/>
      <c r="D2377" s="149"/>
      <c r="E2377" s="149"/>
      <c r="F2377" s="150"/>
      <c r="H2377" s="106"/>
      <c r="I2377" s="110" t="str">
        <f t="shared" ref="I2377:I2440" si="85">IFERROR((INDEX(A:E,MATCH($J2377,E:E,0),2)),"")</f>
        <v/>
      </c>
      <c r="J2377" s="122" t="s">
        <v>8115</v>
      </c>
      <c r="K2377" s="110" t="s">
        <v>8116</v>
      </c>
      <c r="L2377" s="110" t="s">
        <v>275</v>
      </c>
      <c r="M2377" s="134" t="str">
        <f t="shared" si="84"/>
        <v/>
      </c>
      <c r="N2377" s="110"/>
      <c r="O2377" s="110"/>
      <c r="P2377" s="239"/>
    </row>
    <row r="2378" spans="1:16" x14ac:dyDescent="0.2">
      <c r="A2378" s="154"/>
      <c r="B2378" s="154"/>
      <c r="C2378" s="154"/>
      <c r="D2378" s="149"/>
      <c r="E2378" s="149"/>
      <c r="F2378" s="150"/>
      <c r="H2378" s="106"/>
      <c r="I2378" s="110" t="str">
        <f t="shared" si="85"/>
        <v/>
      </c>
      <c r="J2378" s="122" t="s">
        <v>8117</v>
      </c>
      <c r="K2378" s="110" t="s">
        <v>8118</v>
      </c>
      <c r="L2378" s="110" t="s">
        <v>275</v>
      </c>
      <c r="M2378" s="134" t="str">
        <f t="shared" ref="M2378:M2441" si="86">IF(N2378="","",HYPERLINK(O2378,N2378))</f>
        <v/>
      </c>
      <c r="N2378" s="110"/>
      <c r="O2378" s="110"/>
      <c r="P2378" s="239"/>
    </row>
    <row r="2379" spans="1:16" x14ac:dyDescent="0.2">
      <c r="A2379" s="154"/>
      <c r="B2379" s="154"/>
      <c r="C2379" s="154"/>
      <c r="D2379" s="149"/>
      <c r="E2379" s="149"/>
      <c r="F2379" s="150"/>
      <c r="H2379" s="106"/>
      <c r="I2379" s="110" t="str">
        <f t="shared" si="85"/>
        <v/>
      </c>
      <c r="J2379" s="122" t="s">
        <v>8119</v>
      </c>
      <c r="K2379" s="110" t="s">
        <v>8120</v>
      </c>
      <c r="L2379" s="110" t="s">
        <v>275</v>
      </c>
      <c r="M2379" s="134" t="str">
        <f t="shared" si="86"/>
        <v/>
      </c>
      <c r="N2379" s="110"/>
      <c r="O2379" s="110"/>
      <c r="P2379" s="239"/>
    </row>
    <row r="2380" spans="1:16" x14ac:dyDescent="0.2">
      <c r="A2380" s="154"/>
      <c r="B2380" s="154"/>
      <c r="C2380" s="154"/>
      <c r="D2380" s="149"/>
      <c r="E2380" s="149"/>
      <c r="F2380" s="150"/>
      <c r="H2380" s="106"/>
      <c r="I2380" s="110" t="str">
        <f t="shared" si="85"/>
        <v/>
      </c>
      <c r="J2380" s="122" t="s">
        <v>8121</v>
      </c>
      <c r="K2380" s="110" t="s">
        <v>8122</v>
      </c>
      <c r="L2380" s="110" t="s">
        <v>275</v>
      </c>
      <c r="M2380" s="134" t="str">
        <f t="shared" si="86"/>
        <v/>
      </c>
      <c r="N2380" s="110"/>
      <c r="O2380" s="110"/>
      <c r="P2380" s="239"/>
    </row>
    <row r="2381" spans="1:16" x14ac:dyDescent="0.2">
      <c r="A2381" s="154"/>
      <c r="B2381" s="154"/>
      <c r="C2381" s="154"/>
      <c r="D2381" s="149"/>
      <c r="E2381" s="149"/>
      <c r="F2381" s="150"/>
      <c r="H2381" s="106"/>
      <c r="I2381" s="110" t="str">
        <f t="shared" si="85"/>
        <v/>
      </c>
      <c r="J2381" s="122" t="s">
        <v>8123</v>
      </c>
      <c r="K2381" s="110" t="s">
        <v>8124</v>
      </c>
      <c r="L2381" s="110" t="s">
        <v>8125</v>
      </c>
      <c r="M2381" s="134" t="str">
        <f t="shared" si="86"/>
        <v/>
      </c>
      <c r="N2381" s="110"/>
      <c r="O2381" s="110"/>
      <c r="P2381" s="239"/>
    </row>
    <row r="2382" spans="1:16" x14ac:dyDescent="0.2">
      <c r="A2382" s="154"/>
      <c r="B2382" s="154"/>
      <c r="C2382" s="154"/>
      <c r="D2382" s="149"/>
      <c r="E2382" s="149"/>
      <c r="F2382" s="150"/>
      <c r="H2382" s="106"/>
      <c r="I2382" s="110" t="str">
        <f t="shared" si="85"/>
        <v/>
      </c>
      <c r="J2382" s="122" t="s">
        <v>8126</v>
      </c>
      <c r="K2382" s="110" t="s">
        <v>8127</v>
      </c>
      <c r="L2382" s="110" t="s">
        <v>8128</v>
      </c>
      <c r="M2382" s="134" t="str">
        <f t="shared" si="86"/>
        <v/>
      </c>
      <c r="N2382" s="110"/>
      <c r="O2382" s="110"/>
      <c r="P2382" s="239"/>
    </row>
    <row r="2383" spans="1:16" x14ac:dyDescent="0.2">
      <c r="A2383" s="154"/>
      <c r="B2383" s="154"/>
      <c r="C2383" s="154"/>
      <c r="D2383" s="149"/>
      <c r="E2383" s="149"/>
      <c r="F2383" s="150"/>
      <c r="H2383" s="106"/>
      <c r="I2383" s="110" t="str">
        <f t="shared" si="85"/>
        <v/>
      </c>
      <c r="J2383" s="122" t="s">
        <v>8129</v>
      </c>
      <c r="K2383" s="110" t="s">
        <v>8130</v>
      </c>
      <c r="L2383" s="110" t="s">
        <v>8131</v>
      </c>
      <c r="M2383" s="134" t="str">
        <f t="shared" si="86"/>
        <v/>
      </c>
      <c r="N2383" s="110"/>
      <c r="O2383" s="110"/>
      <c r="P2383" s="239" t="s">
        <v>8132</v>
      </c>
    </row>
    <row r="2384" spans="1:16" x14ac:dyDescent="0.2">
      <c r="A2384" s="154"/>
      <c r="B2384" s="154"/>
      <c r="C2384" s="154"/>
      <c r="D2384" s="149"/>
      <c r="E2384" s="149"/>
      <c r="F2384" s="150"/>
      <c r="H2384" s="106"/>
      <c r="I2384" s="110" t="str">
        <f t="shared" si="85"/>
        <v/>
      </c>
      <c r="J2384" s="122" t="s">
        <v>8133</v>
      </c>
      <c r="K2384" s="110" t="s">
        <v>8134</v>
      </c>
      <c r="L2384" s="110" t="s">
        <v>8135</v>
      </c>
      <c r="M2384" s="134" t="str">
        <f t="shared" si="86"/>
        <v/>
      </c>
      <c r="N2384" s="110"/>
      <c r="O2384" s="110"/>
      <c r="P2384" s="239"/>
    </row>
    <row r="2385" spans="1:16" x14ac:dyDescent="0.2">
      <c r="A2385" s="154"/>
      <c r="B2385" s="154"/>
      <c r="C2385" s="154"/>
      <c r="D2385" s="149"/>
      <c r="E2385" s="149"/>
      <c r="F2385" s="150"/>
      <c r="H2385" s="106"/>
      <c r="I2385" s="110" t="str">
        <f t="shared" si="85"/>
        <v/>
      </c>
      <c r="J2385" s="122" t="s">
        <v>8136</v>
      </c>
      <c r="K2385" s="110" t="s">
        <v>8137</v>
      </c>
      <c r="L2385" s="110" t="s">
        <v>8138</v>
      </c>
      <c r="M2385" s="134" t="str">
        <f t="shared" si="86"/>
        <v/>
      </c>
      <c r="N2385" s="110"/>
      <c r="O2385" s="110"/>
      <c r="P2385" s="239"/>
    </row>
    <row r="2386" spans="1:16" x14ac:dyDescent="0.2">
      <c r="A2386" s="154"/>
      <c r="B2386" s="154"/>
      <c r="C2386" s="154"/>
      <c r="D2386" s="149"/>
      <c r="E2386" s="149"/>
      <c r="F2386" s="150"/>
      <c r="H2386" s="106"/>
      <c r="I2386" s="110" t="str">
        <f t="shared" si="85"/>
        <v/>
      </c>
      <c r="J2386" s="122" t="s">
        <v>8139</v>
      </c>
      <c r="K2386" s="110" t="s">
        <v>8140</v>
      </c>
      <c r="L2386" s="110" t="s">
        <v>8141</v>
      </c>
      <c r="M2386" s="134" t="str">
        <f t="shared" si="86"/>
        <v/>
      </c>
      <c r="N2386" s="110"/>
      <c r="O2386" s="110"/>
      <c r="P2386" s="239"/>
    </row>
    <row r="2387" spans="1:16" x14ac:dyDescent="0.2">
      <c r="A2387" s="154"/>
      <c r="B2387" s="154"/>
      <c r="C2387" s="154"/>
      <c r="D2387" s="149"/>
      <c r="E2387" s="149"/>
      <c r="F2387" s="150"/>
      <c r="H2387" s="106"/>
      <c r="I2387" s="110" t="str">
        <f t="shared" si="85"/>
        <v/>
      </c>
      <c r="J2387" s="122" t="s">
        <v>8142</v>
      </c>
      <c r="K2387" s="110" t="s">
        <v>8143</v>
      </c>
      <c r="L2387" s="110" t="s">
        <v>8144</v>
      </c>
      <c r="M2387" s="134" t="str">
        <f t="shared" si="86"/>
        <v/>
      </c>
      <c r="N2387" s="110"/>
      <c r="O2387" s="110"/>
      <c r="P2387" s="239"/>
    </row>
    <row r="2388" spans="1:16" x14ac:dyDescent="0.2">
      <c r="A2388" s="154"/>
      <c r="B2388" s="154"/>
      <c r="C2388" s="154"/>
      <c r="D2388" s="149"/>
      <c r="E2388" s="149"/>
      <c r="F2388" s="150"/>
      <c r="H2388" s="106"/>
      <c r="I2388" s="110" t="str">
        <f t="shared" si="85"/>
        <v/>
      </c>
      <c r="J2388" s="122" t="s">
        <v>8145</v>
      </c>
      <c r="K2388" s="110" t="s">
        <v>8146</v>
      </c>
      <c r="L2388" s="110" t="s">
        <v>8147</v>
      </c>
      <c r="M2388" s="134" t="str">
        <f t="shared" si="86"/>
        <v/>
      </c>
      <c r="N2388" s="110"/>
      <c r="O2388" s="110"/>
      <c r="P2388" s="239"/>
    </row>
    <row r="2389" spans="1:16" x14ac:dyDescent="0.2">
      <c r="A2389" s="154"/>
      <c r="B2389" s="154"/>
      <c r="C2389" s="154"/>
      <c r="D2389" s="149"/>
      <c r="E2389" s="149"/>
      <c r="F2389" s="150"/>
      <c r="H2389" s="106"/>
      <c r="I2389" s="110" t="str">
        <f t="shared" si="85"/>
        <v/>
      </c>
      <c r="J2389" s="122" t="s">
        <v>8148</v>
      </c>
      <c r="K2389" s="110" t="s">
        <v>8149</v>
      </c>
      <c r="L2389" s="110" t="s">
        <v>8150</v>
      </c>
      <c r="M2389" s="134" t="str">
        <f t="shared" si="86"/>
        <v/>
      </c>
      <c r="N2389" s="110"/>
      <c r="O2389" s="110"/>
      <c r="P2389" s="239"/>
    </row>
    <row r="2390" spans="1:16" x14ac:dyDescent="0.2">
      <c r="A2390" s="154"/>
      <c r="B2390" s="154"/>
      <c r="C2390" s="154"/>
      <c r="D2390" s="149"/>
      <c r="E2390" s="149"/>
      <c r="F2390" s="150"/>
      <c r="H2390" s="106"/>
      <c r="I2390" s="110" t="str">
        <f t="shared" si="85"/>
        <v/>
      </c>
      <c r="J2390" s="122" t="s">
        <v>8151</v>
      </c>
      <c r="K2390" s="110" t="s">
        <v>8152</v>
      </c>
      <c r="L2390" s="110" t="s">
        <v>8153</v>
      </c>
      <c r="M2390" s="134" t="str">
        <f t="shared" si="86"/>
        <v/>
      </c>
      <c r="N2390" s="110"/>
      <c r="O2390" s="110"/>
      <c r="P2390" s="239"/>
    </row>
    <row r="2391" spans="1:16" x14ac:dyDescent="0.2">
      <c r="A2391" s="154"/>
      <c r="B2391" s="154"/>
      <c r="C2391" s="154"/>
      <c r="D2391" s="149"/>
      <c r="E2391" s="149"/>
      <c r="F2391" s="150"/>
      <c r="H2391" s="106"/>
      <c r="I2391" s="110" t="str">
        <f t="shared" si="85"/>
        <v/>
      </c>
      <c r="J2391" s="122" t="s">
        <v>8154</v>
      </c>
      <c r="K2391" s="110" t="s">
        <v>8155</v>
      </c>
      <c r="L2391" s="110" t="s">
        <v>8156</v>
      </c>
      <c r="M2391" s="134" t="str">
        <f t="shared" si="86"/>
        <v/>
      </c>
      <c r="N2391" s="110"/>
      <c r="O2391" s="110"/>
      <c r="P2391" s="239"/>
    </row>
    <row r="2392" spans="1:16" x14ac:dyDescent="0.2">
      <c r="A2392" s="154"/>
      <c r="B2392" s="154"/>
      <c r="C2392" s="154"/>
      <c r="D2392" s="149"/>
      <c r="E2392" s="149"/>
      <c r="F2392" s="150"/>
      <c r="H2392" s="106"/>
      <c r="I2392" s="110" t="str">
        <f t="shared" si="85"/>
        <v/>
      </c>
      <c r="J2392" s="122" t="s">
        <v>8157</v>
      </c>
      <c r="K2392" s="110" t="s">
        <v>8158</v>
      </c>
      <c r="L2392" s="110" t="s">
        <v>8159</v>
      </c>
      <c r="M2392" s="134" t="str">
        <f t="shared" si="86"/>
        <v/>
      </c>
      <c r="N2392" s="110"/>
      <c r="O2392" s="110"/>
      <c r="P2392" s="239"/>
    </row>
    <row r="2393" spans="1:16" x14ac:dyDescent="0.2">
      <c r="A2393" s="154"/>
      <c r="B2393" s="154"/>
      <c r="C2393" s="154"/>
      <c r="D2393" s="149"/>
      <c r="E2393" s="149"/>
      <c r="F2393" s="150"/>
      <c r="H2393" s="106"/>
      <c r="I2393" s="110" t="str">
        <f t="shared" si="85"/>
        <v/>
      </c>
      <c r="J2393" s="122" t="s">
        <v>8160</v>
      </c>
      <c r="K2393" s="110" t="s">
        <v>8161</v>
      </c>
      <c r="L2393" s="110" t="s">
        <v>8162</v>
      </c>
      <c r="M2393" s="134" t="str">
        <f t="shared" si="86"/>
        <v/>
      </c>
      <c r="N2393" s="110"/>
      <c r="O2393" s="110"/>
      <c r="P2393" s="239"/>
    </row>
    <row r="2394" spans="1:16" x14ac:dyDescent="0.2">
      <c r="A2394" s="154"/>
      <c r="B2394" s="154"/>
      <c r="C2394" s="154"/>
      <c r="D2394" s="149"/>
      <c r="E2394" s="149"/>
      <c r="F2394" s="150"/>
      <c r="H2394" s="106"/>
      <c r="I2394" s="110" t="str">
        <f t="shared" si="85"/>
        <v/>
      </c>
      <c r="J2394" s="122" t="s">
        <v>8163</v>
      </c>
      <c r="K2394" s="110" t="s">
        <v>8164</v>
      </c>
      <c r="L2394" s="110" t="s">
        <v>8165</v>
      </c>
      <c r="M2394" s="134" t="str">
        <f t="shared" si="86"/>
        <v/>
      </c>
      <c r="N2394" s="110"/>
      <c r="O2394" s="110"/>
      <c r="P2394" s="239"/>
    </row>
    <row r="2395" spans="1:16" x14ac:dyDescent="0.2">
      <c r="A2395" s="154"/>
      <c r="B2395" s="154"/>
      <c r="C2395" s="154"/>
      <c r="D2395" s="149"/>
      <c r="E2395" s="149"/>
      <c r="F2395" s="150"/>
      <c r="H2395" s="106"/>
      <c r="I2395" s="110" t="str">
        <f t="shared" si="85"/>
        <v/>
      </c>
      <c r="J2395" s="122" t="s">
        <v>8166</v>
      </c>
      <c r="K2395" s="110" t="s">
        <v>8167</v>
      </c>
      <c r="L2395" s="110" t="s">
        <v>8168</v>
      </c>
      <c r="M2395" s="134" t="str">
        <f t="shared" si="86"/>
        <v/>
      </c>
      <c r="N2395" s="110"/>
      <c r="O2395" s="110"/>
      <c r="P2395" s="239"/>
    </row>
    <row r="2396" spans="1:16" x14ac:dyDescent="0.2">
      <c r="A2396" s="154"/>
      <c r="B2396" s="154"/>
      <c r="C2396" s="154"/>
      <c r="D2396" s="149"/>
      <c r="E2396" s="149"/>
      <c r="F2396" s="150"/>
      <c r="H2396" s="106"/>
      <c r="I2396" s="110" t="str">
        <f t="shared" si="85"/>
        <v/>
      </c>
      <c r="J2396" s="122" t="s">
        <v>8169</v>
      </c>
      <c r="K2396" s="110" t="s">
        <v>8170</v>
      </c>
      <c r="L2396" s="110" t="s">
        <v>8171</v>
      </c>
      <c r="M2396" s="134" t="str">
        <f t="shared" si="86"/>
        <v/>
      </c>
      <c r="N2396" s="110"/>
      <c r="O2396" s="110"/>
      <c r="P2396" s="239"/>
    </row>
    <row r="2397" spans="1:16" x14ac:dyDescent="0.2">
      <c r="A2397" s="154"/>
      <c r="B2397" s="154"/>
      <c r="C2397" s="154"/>
      <c r="D2397" s="149"/>
      <c r="E2397" s="149"/>
      <c r="F2397" s="150"/>
      <c r="H2397" s="106"/>
      <c r="I2397" s="110" t="str">
        <f t="shared" si="85"/>
        <v/>
      </c>
      <c r="J2397" s="122" t="s">
        <v>8172</v>
      </c>
      <c r="K2397" s="110" t="s">
        <v>8173</v>
      </c>
      <c r="L2397" s="110" t="s">
        <v>8174</v>
      </c>
      <c r="M2397" s="134" t="str">
        <f t="shared" si="86"/>
        <v/>
      </c>
      <c r="N2397" s="110"/>
      <c r="O2397" s="110"/>
      <c r="P2397" s="239"/>
    </row>
    <row r="2398" spans="1:16" x14ac:dyDescent="0.2">
      <c r="A2398" s="154"/>
      <c r="B2398" s="154"/>
      <c r="C2398" s="154"/>
      <c r="D2398" s="149"/>
      <c r="E2398" s="149"/>
      <c r="F2398" s="150"/>
      <c r="H2398" s="106"/>
      <c r="I2398" s="110" t="str">
        <f t="shared" si="85"/>
        <v/>
      </c>
      <c r="J2398" s="122" t="s">
        <v>8175</v>
      </c>
      <c r="K2398" s="110" t="s">
        <v>8176</v>
      </c>
      <c r="L2398" s="110" t="s">
        <v>8177</v>
      </c>
      <c r="M2398" s="134" t="str">
        <f t="shared" si="86"/>
        <v/>
      </c>
      <c r="N2398" s="110"/>
      <c r="O2398" s="110"/>
      <c r="P2398" s="239"/>
    </row>
    <row r="2399" spans="1:16" x14ac:dyDescent="0.2">
      <c r="A2399" s="154"/>
      <c r="B2399" s="154"/>
      <c r="C2399" s="154"/>
      <c r="D2399" s="149"/>
      <c r="E2399" s="149"/>
      <c r="F2399" s="150"/>
      <c r="H2399" s="106"/>
      <c r="I2399" s="110" t="str">
        <f t="shared" si="85"/>
        <v/>
      </c>
      <c r="J2399" s="122" t="s">
        <v>8178</v>
      </c>
      <c r="K2399" s="110" t="s">
        <v>8179</v>
      </c>
      <c r="L2399" s="110" t="s">
        <v>8180</v>
      </c>
      <c r="M2399" s="134" t="str">
        <f t="shared" si="86"/>
        <v/>
      </c>
      <c r="N2399" s="110"/>
      <c r="O2399" s="110"/>
      <c r="P2399" s="239"/>
    </row>
    <row r="2400" spans="1:16" x14ac:dyDescent="0.2">
      <c r="A2400" s="154"/>
      <c r="B2400" s="154"/>
      <c r="C2400" s="154"/>
      <c r="D2400" s="149"/>
      <c r="E2400" s="149"/>
      <c r="F2400" s="150"/>
      <c r="H2400" s="106"/>
      <c r="I2400" s="110" t="str">
        <f t="shared" si="85"/>
        <v/>
      </c>
      <c r="J2400" s="122" t="s">
        <v>8181</v>
      </c>
      <c r="K2400" s="110" t="s">
        <v>8182</v>
      </c>
      <c r="L2400" s="110" t="s">
        <v>8183</v>
      </c>
      <c r="M2400" s="134" t="str">
        <f t="shared" si="86"/>
        <v/>
      </c>
      <c r="N2400" s="110"/>
      <c r="O2400" s="110"/>
      <c r="P2400" s="239"/>
    </row>
    <row r="2401" spans="1:16" x14ac:dyDescent="0.2">
      <c r="A2401" s="154"/>
      <c r="B2401" s="154"/>
      <c r="C2401" s="154"/>
      <c r="D2401" s="149"/>
      <c r="E2401" s="149"/>
      <c r="F2401" s="150"/>
      <c r="H2401" s="106"/>
      <c r="I2401" s="110" t="str">
        <f t="shared" si="85"/>
        <v/>
      </c>
      <c r="J2401" s="122" t="s">
        <v>8184</v>
      </c>
      <c r="K2401" s="110" t="s">
        <v>8185</v>
      </c>
      <c r="L2401" s="110" t="s">
        <v>275</v>
      </c>
      <c r="M2401" s="134" t="str">
        <f t="shared" si="86"/>
        <v/>
      </c>
      <c r="N2401" s="110"/>
      <c r="O2401" s="110"/>
      <c r="P2401" s="239"/>
    </row>
    <row r="2402" spans="1:16" x14ac:dyDescent="0.2">
      <c r="A2402" s="154"/>
      <c r="B2402" s="154"/>
      <c r="C2402" s="154"/>
      <c r="D2402" s="149"/>
      <c r="E2402" s="149"/>
      <c r="F2402" s="150"/>
      <c r="H2402" s="106"/>
      <c r="I2402" s="110" t="str">
        <f t="shared" si="85"/>
        <v/>
      </c>
      <c r="J2402" s="122" t="s">
        <v>8186</v>
      </c>
      <c r="K2402" s="110" t="s">
        <v>8187</v>
      </c>
      <c r="L2402" s="110" t="s">
        <v>275</v>
      </c>
      <c r="M2402" s="134" t="str">
        <f t="shared" si="86"/>
        <v/>
      </c>
      <c r="N2402" s="110"/>
      <c r="O2402" s="110"/>
      <c r="P2402" s="239"/>
    </row>
    <row r="2403" spans="1:16" x14ac:dyDescent="0.2">
      <c r="A2403" s="154"/>
      <c r="B2403" s="154"/>
      <c r="C2403" s="154"/>
      <c r="D2403" s="149"/>
      <c r="E2403" s="149"/>
      <c r="F2403" s="150"/>
      <c r="H2403" s="106"/>
      <c r="I2403" s="110" t="str">
        <f t="shared" si="85"/>
        <v/>
      </c>
      <c r="J2403" s="122" t="s">
        <v>8188</v>
      </c>
      <c r="K2403" s="110" t="s">
        <v>8189</v>
      </c>
      <c r="L2403" s="110" t="s">
        <v>275</v>
      </c>
      <c r="M2403" s="134" t="str">
        <f t="shared" si="86"/>
        <v/>
      </c>
      <c r="N2403" s="110"/>
      <c r="O2403" s="110"/>
      <c r="P2403" s="239" t="s">
        <v>8190</v>
      </c>
    </row>
    <row r="2404" spans="1:16" x14ac:dyDescent="0.2">
      <c r="A2404" s="154"/>
      <c r="B2404" s="154"/>
      <c r="C2404" s="154"/>
      <c r="D2404" s="149"/>
      <c r="E2404" s="149"/>
      <c r="F2404" s="150"/>
      <c r="H2404" s="106"/>
      <c r="I2404" s="110" t="str">
        <f t="shared" si="85"/>
        <v/>
      </c>
      <c r="J2404" s="122" t="s">
        <v>8191</v>
      </c>
      <c r="K2404" s="110" t="s">
        <v>8192</v>
      </c>
      <c r="L2404" s="110" t="s">
        <v>275</v>
      </c>
      <c r="M2404" s="134" t="str">
        <f t="shared" si="86"/>
        <v/>
      </c>
      <c r="N2404" s="110"/>
      <c r="O2404" s="110"/>
      <c r="P2404" s="239" t="s">
        <v>8193</v>
      </c>
    </row>
    <row r="2405" spans="1:16" x14ac:dyDescent="0.2">
      <c r="A2405" s="154"/>
      <c r="B2405" s="154"/>
      <c r="C2405" s="154"/>
      <c r="D2405" s="149"/>
      <c r="E2405" s="149"/>
      <c r="F2405" s="150"/>
      <c r="H2405" s="106"/>
      <c r="I2405" s="110" t="str">
        <f t="shared" si="85"/>
        <v/>
      </c>
      <c r="J2405" s="122" t="s">
        <v>8194</v>
      </c>
      <c r="K2405" s="110" t="s">
        <v>8195</v>
      </c>
      <c r="L2405" s="110" t="s">
        <v>275</v>
      </c>
      <c r="M2405" s="134" t="str">
        <f t="shared" si="86"/>
        <v/>
      </c>
      <c r="N2405" s="110"/>
      <c r="O2405" s="110"/>
      <c r="P2405" s="239" t="s">
        <v>8196</v>
      </c>
    </row>
    <row r="2406" spans="1:16" x14ac:dyDescent="0.2">
      <c r="A2406" s="154"/>
      <c r="B2406" s="154"/>
      <c r="C2406" s="154"/>
      <c r="D2406" s="149"/>
      <c r="E2406" s="149"/>
      <c r="F2406" s="150"/>
      <c r="H2406" s="106"/>
      <c r="I2406" s="110" t="str">
        <f t="shared" si="85"/>
        <v/>
      </c>
      <c r="J2406" s="122" t="s">
        <v>8197</v>
      </c>
      <c r="K2406" s="110" t="s">
        <v>8198</v>
      </c>
      <c r="L2406" s="110" t="s">
        <v>275</v>
      </c>
      <c r="M2406" s="134" t="str">
        <f t="shared" si="86"/>
        <v/>
      </c>
      <c r="N2406" s="110"/>
      <c r="O2406" s="110"/>
      <c r="P2406" s="239"/>
    </row>
    <row r="2407" spans="1:16" x14ac:dyDescent="0.2">
      <c r="A2407" s="154"/>
      <c r="B2407" s="154"/>
      <c r="C2407" s="154"/>
      <c r="D2407" s="149"/>
      <c r="E2407" s="149"/>
      <c r="F2407" s="150"/>
      <c r="H2407" s="106"/>
      <c r="I2407" s="110" t="str">
        <f t="shared" si="85"/>
        <v/>
      </c>
      <c r="J2407" s="122" t="s">
        <v>8199</v>
      </c>
      <c r="K2407" s="110" t="s">
        <v>8200</v>
      </c>
      <c r="L2407" s="110" t="s">
        <v>275</v>
      </c>
      <c r="M2407" s="134" t="str">
        <f t="shared" si="86"/>
        <v/>
      </c>
      <c r="N2407" s="110"/>
      <c r="O2407" s="110"/>
      <c r="P2407" s="239"/>
    </row>
    <row r="2408" spans="1:16" x14ac:dyDescent="0.2">
      <c r="A2408" s="154"/>
      <c r="B2408" s="154"/>
      <c r="C2408" s="154"/>
      <c r="D2408" s="149"/>
      <c r="E2408" s="149"/>
      <c r="F2408" s="150"/>
      <c r="H2408" s="106"/>
      <c r="I2408" s="110" t="str">
        <f t="shared" si="85"/>
        <v/>
      </c>
      <c r="J2408" s="122" t="s">
        <v>8201</v>
      </c>
      <c r="K2408" s="110" t="s">
        <v>8202</v>
      </c>
      <c r="L2408" s="110" t="s">
        <v>275</v>
      </c>
      <c r="M2408" s="134" t="str">
        <f t="shared" si="86"/>
        <v/>
      </c>
      <c r="N2408" s="110"/>
      <c r="O2408" s="110"/>
      <c r="P2408" s="239"/>
    </row>
    <row r="2409" spans="1:16" x14ac:dyDescent="0.2">
      <c r="A2409" s="154"/>
      <c r="B2409" s="154"/>
      <c r="C2409" s="154"/>
      <c r="D2409" s="149"/>
      <c r="E2409" s="149"/>
      <c r="F2409" s="150"/>
      <c r="H2409" s="106"/>
      <c r="I2409" s="110" t="str">
        <f t="shared" si="85"/>
        <v/>
      </c>
      <c r="J2409" s="122" t="s">
        <v>8203</v>
      </c>
      <c r="K2409" s="110" t="s">
        <v>8204</v>
      </c>
      <c r="L2409" s="110" t="s">
        <v>275</v>
      </c>
      <c r="M2409" s="134" t="str">
        <f t="shared" si="86"/>
        <v/>
      </c>
      <c r="N2409" s="110"/>
      <c r="O2409" s="110"/>
      <c r="P2409" s="239"/>
    </row>
    <row r="2410" spans="1:16" x14ac:dyDescent="0.2">
      <c r="A2410" s="154"/>
      <c r="B2410" s="154"/>
      <c r="C2410" s="154"/>
      <c r="D2410" s="149"/>
      <c r="E2410" s="149"/>
      <c r="F2410" s="150"/>
      <c r="H2410" s="106"/>
      <c r="I2410" s="110" t="str">
        <f t="shared" si="85"/>
        <v/>
      </c>
      <c r="J2410" s="122" t="s">
        <v>8205</v>
      </c>
      <c r="K2410" s="110" t="s">
        <v>8206</v>
      </c>
      <c r="L2410" s="110" t="s">
        <v>275</v>
      </c>
      <c r="M2410" s="134" t="str">
        <f t="shared" si="86"/>
        <v/>
      </c>
      <c r="N2410" s="110"/>
      <c r="O2410" s="110"/>
      <c r="P2410" s="239"/>
    </row>
    <row r="2411" spans="1:16" x14ac:dyDescent="0.2">
      <c r="A2411" s="154"/>
      <c r="B2411" s="154"/>
      <c r="C2411" s="154"/>
      <c r="D2411" s="149"/>
      <c r="E2411" s="149"/>
      <c r="F2411" s="150"/>
      <c r="H2411" s="106"/>
      <c r="I2411" s="110" t="str">
        <f t="shared" si="85"/>
        <v/>
      </c>
      <c r="J2411" s="122" t="s">
        <v>8207</v>
      </c>
      <c r="K2411" s="110" t="s">
        <v>8208</v>
      </c>
      <c r="L2411" s="110" t="s">
        <v>275</v>
      </c>
      <c r="M2411" s="134" t="str">
        <f t="shared" si="86"/>
        <v/>
      </c>
      <c r="N2411" s="110"/>
      <c r="O2411" s="110"/>
      <c r="P2411" s="239"/>
    </row>
    <row r="2412" spans="1:16" x14ac:dyDescent="0.2">
      <c r="A2412" s="154"/>
      <c r="B2412" s="154"/>
      <c r="C2412" s="154"/>
      <c r="D2412" s="149"/>
      <c r="E2412" s="149"/>
      <c r="F2412" s="150"/>
      <c r="H2412" s="106"/>
      <c r="I2412" s="110" t="str">
        <f t="shared" si="85"/>
        <v/>
      </c>
      <c r="J2412" s="122" t="s">
        <v>8209</v>
      </c>
      <c r="K2412" s="110" t="s">
        <v>8210</v>
      </c>
      <c r="L2412" s="110" t="s">
        <v>275</v>
      </c>
      <c r="M2412" s="134" t="str">
        <f t="shared" si="86"/>
        <v/>
      </c>
      <c r="N2412" s="110"/>
      <c r="O2412" s="110"/>
      <c r="P2412" s="239" t="s">
        <v>8211</v>
      </c>
    </row>
    <row r="2413" spans="1:16" x14ac:dyDescent="0.2">
      <c r="A2413" s="154"/>
      <c r="B2413" s="154"/>
      <c r="C2413" s="154"/>
      <c r="D2413" s="149"/>
      <c r="E2413" s="149"/>
      <c r="F2413" s="150"/>
      <c r="H2413" s="106"/>
      <c r="I2413" s="110" t="str">
        <f t="shared" si="85"/>
        <v/>
      </c>
      <c r="J2413" s="122" t="s">
        <v>8212</v>
      </c>
      <c r="K2413" s="110" t="s">
        <v>8213</v>
      </c>
      <c r="L2413" s="110" t="s">
        <v>275</v>
      </c>
      <c r="M2413" s="134" t="str">
        <f t="shared" si="86"/>
        <v/>
      </c>
      <c r="N2413" s="110"/>
      <c r="O2413" s="110"/>
      <c r="P2413" s="239"/>
    </row>
    <row r="2414" spans="1:16" x14ac:dyDescent="0.2">
      <c r="A2414" s="154"/>
      <c r="B2414" s="154"/>
      <c r="C2414" s="154"/>
      <c r="D2414" s="149"/>
      <c r="E2414" s="149"/>
      <c r="F2414" s="150"/>
      <c r="H2414" s="106"/>
      <c r="I2414" s="110" t="str">
        <f t="shared" si="85"/>
        <v/>
      </c>
      <c r="J2414" s="122" t="s">
        <v>8214</v>
      </c>
      <c r="K2414" s="110" t="s">
        <v>8215</v>
      </c>
      <c r="L2414" s="110" t="s">
        <v>275</v>
      </c>
      <c r="M2414" s="134" t="str">
        <f t="shared" si="86"/>
        <v/>
      </c>
      <c r="N2414" s="110"/>
      <c r="O2414" s="110"/>
      <c r="P2414" s="239"/>
    </row>
    <row r="2415" spans="1:16" x14ac:dyDescent="0.2">
      <c r="A2415" s="154"/>
      <c r="B2415" s="154"/>
      <c r="C2415" s="154"/>
      <c r="D2415" s="149"/>
      <c r="E2415" s="149"/>
      <c r="F2415" s="150"/>
      <c r="H2415" s="106"/>
      <c r="I2415" s="110" t="str">
        <f t="shared" si="85"/>
        <v/>
      </c>
      <c r="J2415" s="122" t="s">
        <v>8216</v>
      </c>
      <c r="K2415" s="110" t="s">
        <v>8217</v>
      </c>
      <c r="L2415" s="110" t="s">
        <v>275</v>
      </c>
      <c r="M2415" s="134" t="str">
        <f t="shared" si="86"/>
        <v/>
      </c>
      <c r="N2415" s="110"/>
      <c r="O2415" s="110"/>
      <c r="P2415" s="239"/>
    </row>
    <row r="2416" spans="1:16" x14ac:dyDescent="0.2">
      <c r="A2416" s="154"/>
      <c r="B2416" s="154"/>
      <c r="C2416" s="154"/>
      <c r="D2416" s="149"/>
      <c r="E2416" s="149"/>
      <c r="F2416" s="150"/>
      <c r="H2416" s="106"/>
      <c r="I2416" s="110" t="str">
        <f t="shared" si="85"/>
        <v/>
      </c>
      <c r="J2416" s="122" t="s">
        <v>8218</v>
      </c>
      <c r="K2416" s="110" t="s">
        <v>8219</v>
      </c>
      <c r="L2416" s="110" t="s">
        <v>275</v>
      </c>
      <c r="M2416" s="134" t="str">
        <f t="shared" si="86"/>
        <v/>
      </c>
      <c r="N2416" s="110"/>
      <c r="O2416" s="110"/>
      <c r="P2416" s="239"/>
    </row>
    <row r="2417" spans="1:16" x14ac:dyDescent="0.2">
      <c r="A2417" s="154"/>
      <c r="B2417" s="154"/>
      <c r="C2417" s="154"/>
      <c r="D2417" s="149"/>
      <c r="E2417" s="149"/>
      <c r="F2417" s="150"/>
      <c r="H2417" s="106"/>
      <c r="I2417" s="110" t="str">
        <f t="shared" si="85"/>
        <v/>
      </c>
      <c r="J2417" s="122" t="s">
        <v>8220</v>
      </c>
      <c r="K2417" s="110" t="s">
        <v>8221</v>
      </c>
      <c r="L2417" s="110" t="s">
        <v>275</v>
      </c>
      <c r="M2417" s="134" t="str">
        <f t="shared" si="86"/>
        <v/>
      </c>
      <c r="N2417" s="110"/>
      <c r="O2417" s="110"/>
      <c r="P2417" s="239"/>
    </row>
    <row r="2418" spans="1:16" x14ac:dyDescent="0.2">
      <c r="A2418" s="154"/>
      <c r="B2418" s="154"/>
      <c r="C2418" s="154"/>
      <c r="D2418" s="149"/>
      <c r="E2418" s="149"/>
      <c r="F2418" s="150"/>
      <c r="H2418" s="106"/>
      <c r="I2418" s="110" t="str">
        <f t="shared" si="85"/>
        <v/>
      </c>
      <c r="J2418" s="122" t="s">
        <v>8222</v>
      </c>
      <c r="K2418" s="110" t="s">
        <v>8223</v>
      </c>
      <c r="L2418" s="110" t="s">
        <v>275</v>
      </c>
      <c r="M2418" s="134" t="str">
        <f t="shared" si="86"/>
        <v/>
      </c>
      <c r="N2418" s="110"/>
      <c r="O2418" s="110"/>
      <c r="P2418" s="239"/>
    </row>
    <row r="2419" spans="1:16" x14ac:dyDescent="0.2">
      <c r="A2419" s="154"/>
      <c r="B2419" s="154"/>
      <c r="C2419" s="154"/>
      <c r="D2419" s="149"/>
      <c r="E2419" s="149"/>
      <c r="F2419" s="150"/>
      <c r="H2419" s="106"/>
      <c r="I2419" s="110" t="str">
        <f t="shared" si="85"/>
        <v/>
      </c>
      <c r="J2419" s="122" t="s">
        <v>8224</v>
      </c>
      <c r="K2419" s="110" t="s">
        <v>8225</v>
      </c>
      <c r="L2419" s="110" t="s">
        <v>275</v>
      </c>
      <c r="M2419" s="134" t="str">
        <f t="shared" si="86"/>
        <v/>
      </c>
      <c r="N2419" s="110"/>
      <c r="O2419" s="110"/>
      <c r="P2419" s="239"/>
    </row>
    <row r="2420" spans="1:16" x14ac:dyDescent="0.2">
      <c r="A2420" s="154"/>
      <c r="B2420" s="154"/>
      <c r="C2420" s="154"/>
      <c r="D2420" s="149"/>
      <c r="E2420" s="149"/>
      <c r="F2420" s="150"/>
      <c r="H2420" s="106"/>
      <c r="I2420" s="110" t="str">
        <f t="shared" si="85"/>
        <v/>
      </c>
      <c r="J2420" s="122" t="s">
        <v>8226</v>
      </c>
      <c r="K2420" s="110" t="s">
        <v>8227</v>
      </c>
      <c r="L2420" s="110" t="s">
        <v>275</v>
      </c>
      <c r="M2420" s="134" t="str">
        <f t="shared" si="86"/>
        <v/>
      </c>
      <c r="N2420" s="110"/>
      <c r="O2420" s="110"/>
      <c r="P2420" s="239"/>
    </row>
    <row r="2421" spans="1:16" x14ac:dyDescent="0.2">
      <c r="A2421" s="154"/>
      <c r="B2421" s="154"/>
      <c r="C2421" s="154"/>
      <c r="D2421" s="149"/>
      <c r="E2421" s="149"/>
      <c r="F2421" s="150"/>
      <c r="H2421" s="106"/>
      <c r="I2421" s="110" t="str">
        <f t="shared" si="85"/>
        <v/>
      </c>
      <c r="J2421" s="122" t="s">
        <v>8228</v>
      </c>
      <c r="K2421" s="110" t="s">
        <v>8229</v>
      </c>
      <c r="L2421" s="110" t="s">
        <v>275</v>
      </c>
      <c r="M2421" s="134" t="str">
        <f t="shared" si="86"/>
        <v/>
      </c>
      <c r="N2421" s="110"/>
      <c r="O2421" s="110"/>
      <c r="P2421" s="239"/>
    </row>
    <row r="2422" spans="1:16" x14ac:dyDescent="0.2">
      <c r="A2422" s="154"/>
      <c r="B2422" s="154"/>
      <c r="C2422" s="154"/>
      <c r="D2422" s="149"/>
      <c r="E2422" s="149"/>
      <c r="F2422" s="150"/>
      <c r="H2422" s="106"/>
      <c r="I2422" s="110" t="str">
        <f t="shared" si="85"/>
        <v/>
      </c>
      <c r="J2422" s="122" t="s">
        <v>8230</v>
      </c>
      <c r="K2422" s="110" t="s">
        <v>8231</v>
      </c>
      <c r="L2422" s="110" t="s">
        <v>275</v>
      </c>
      <c r="M2422" s="134" t="str">
        <f t="shared" si="86"/>
        <v/>
      </c>
      <c r="N2422" s="110"/>
      <c r="O2422" s="110"/>
      <c r="P2422" s="239"/>
    </row>
    <row r="2423" spans="1:16" x14ac:dyDescent="0.2">
      <c r="A2423" s="154"/>
      <c r="B2423" s="154"/>
      <c r="C2423" s="154"/>
      <c r="D2423" s="149"/>
      <c r="E2423" s="149"/>
      <c r="F2423" s="150"/>
      <c r="H2423" s="106"/>
      <c r="I2423" s="110" t="str">
        <f t="shared" si="85"/>
        <v/>
      </c>
      <c r="J2423" s="122" t="s">
        <v>8232</v>
      </c>
      <c r="K2423" s="110" t="s">
        <v>8233</v>
      </c>
      <c r="L2423" s="110" t="s">
        <v>275</v>
      </c>
      <c r="M2423" s="134" t="str">
        <f t="shared" si="86"/>
        <v/>
      </c>
      <c r="N2423" s="110"/>
      <c r="O2423" s="110"/>
      <c r="P2423" s="239"/>
    </row>
    <row r="2424" spans="1:16" x14ac:dyDescent="0.2">
      <c r="A2424" s="154"/>
      <c r="B2424" s="154"/>
      <c r="C2424" s="154"/>
      <c r="D2424" s="149"/>
      <c r="E2424" s="149"/>
      <c r="F2424" s="150"/>
      <c r="H2424" s="106"/>
      <c r="I2424" s="110" t="str">
        <f t="shared" si="85"/>
        <v/>
      </c>
      <c r="J2424" s="122" t="s">
        <v>8234</v>
      </c>
      <c r="K2424" s="110" t="s">
        <v>8235</v>
      </c>
      <c r="L2424" s="110" t="s">
        <v>275</v>
      </c>
      <c r="M2424" s="134" t="str">
        <f t="shared" si="86"/>
        <v/>
      </c>
      <c r="N2424" s="110"/>
      <c r="O2424" s="110"/>
      <c r="P2424" s="239"/>
    </row>
    <row r="2425" spans="1:16" x14ac:dyDescent="0.2">
      <c r="A2425" s="154"/>
      <c r="B2425" s="154"/>
      <c r="C2425" s="154"/>
      <c r="D2425" s="149"/>
      <c r="E2425" s="149"/>
      <c r="F2425" s="150"/>
      <c r="H2425" s="106"/>
      <c r="I2425" s="110" t="str">
        <f t="shared" si="85"/>
        <v/>
      </c>
      <c r="J2425" s="122" t="s">
        <v>8236</v>
      </c>
      <c r="K2425" s="110" t="s">
        <v>8237</v>
      </c>
      <c r="L2425" s="110" t="s">
        <v>275</v>
      </c>
      <c r="M2425" s="134" t="str">
        <f t="shared" si="86"/>
        <v/>
      </c>
      <c r="N2425" s="110"/>
      <c r="O2425" s="110"/>
      <c r="P2425" s="239"/>
    </row>
    <row r="2426" spans="1:16" x14ac:dyDescent="0.2">
      <c r="A2426" s="154"/>
      <c r="B2426" s="154"/>
      <c r="C2426" s="154"/>
      <c r="D2426" s="149"/>
      <c r="E2426" s="149"/>
      <c r="F2426" s="150"/>
      <c r="H2426" s="106"/>
      <c r="I2426" s="110" t="str">
        <f t="shared" si="85"/>
        <v/>
      </c>
      <c r="J2426" s="122" t="s">
        <v>8238</v>
      </c>
      <c r="K2426" s="110" t="s">
        <v>8239</v>
      </c>
      <c r="L2426" s="110" t="s">
        <v>275</v>
      </c>
      <c r="M2426" s="134" t="str">
        <f t="shared" si="86"/>
        <v/>
      </c>
      <c r="N2426" s="110"/>
      <c r="O2426" s="110"/>
      <c r="P2426" s="239"/>
    </row>
    <row r="2427" spans="1:16" x14ac:dyDescent="0.2">
      <c r="A2427" s="154"/>
      <c r="B2427" s="154"/>
      <c r="C2427" s="154"/>
      <c r="D2427" s="149"/>
      <c r="E2427" s="149"/>
      <c r="F2427" s="150"/>
      <c r="H2427" s="106"/>
      <c r="I2427" s="110" t="str">
        <f t="shared" si="85"/>
        <v/>
      </c>
      <c r="J2427" s="122" t="s">
        <v>8240</v>
      </c>
      <c r="K2427" s="110" t="s">
        <v>8241</v>
      </c>
      <c r="L2427" s="110" t="s">
        <v>275</v>
      </c>
      <c r="M2427" s="134" t="str">
        <f t="shared" si="86"/>
        <v/>
      </c>
      <c r="N2427" s="110"/>
      <c r="O2427" s="110"/>
      <c r="P2427" s="239"/>
    </row>
    <row r="2428" spans="1:16" x14ac:dyDescent="0.2">
      <c r="A2428" s="154"/>
      <c r="B2428" s="154"/>
      <c r="C2428" s="154"/>
      <c r="D2428" s="149"/>
      <c r="E2428" s="149"/>
      <c r="F2428" s="150"/>
      <c r="H2428" s="106"/>
      <c r="I2428" s="110" t="str">
        <f t="shared" si="85"/>
        <v/>
      </c>
      <c r="J2428" s="122" t="s">
        <v>8242</v>
      </c>
      <c r="K2428" s="110" t="s">
        <v>8243</v>
      </c>
      <c r="L2428" s="110" t="s">
        <v>275</v>
      </c>
      <c r="M2428" s="134" t="str">
        <f t="shared" si="86"/>
        <v/>
      </c>
      <c r="N2428" s="110"/>
      <c r="O2428" s="110"/>
      <c r="P2428" s="239"/>
    </row>
    <row r="2429" spans="1:16" x14ac:dyDescent="0.2">
      <c r="A2429" s="154"/>
      <c r="B2429" s="154"/>
      <c r="C2429" s="154"/>
      <c r="D2429" s="149"/>
      <c r="E2429" s="149"/>
      <c r="F2429" s="150"/>
      <c r="H2429" s="106"/>
      <c r="I2429" s="110" t="str">
        <f t="shared" si="85"/>
        <v/>
      </c>
      <c r="J2429" s="122" t="s">
        <v>8244</v>
      </c>
      <c r="K2429" s="110" t="s">
        <v>8245</v>
      </c>
      <c r="L2429" s="110" t="s">
        <v>275</v>
      </c>
      <c r="M2429" s="134" t="str">
        <f t="shared" si="86"/>
        <v/>
      </c>
      <c r="N2429" s="110"/>
      <c r="O2429" s="110"/>
      <c r="P2429" s="239"/>
    </row>
    <row r="2430" spans="1:16" x14ac:dyDescent="0.2">
      <c r="A2430" s="154"/>
      <c r="B2430" s="154"/>
      <c r="C2430" s="154"/>
      <c r="D2430" s="149"/>
      <c r="E2430" s="149"/>
      <c r="F2430" s="150"/>
      <c r="H2430" s="106"/>
      <c r="I2430" s="110" t="str">
        <f t="shared" si="85"/>
        <v/>
      </c>
      <c r="J2430" s="122" t="s">
        <v>8246</v>
      </c>
      <c r="K2430" s="110" t="s">
        <v>8247</v>
      </c>
      <c r="L2430" s="110" t="s">
        <v>275</v>
      </c>
      <c r="M2430" s="134" t="str">
        <f t="shared" si="86"/>
        <v/>
      </c>
      <c r="N2430" s="110"/>
      <c r="O2430" s="110"/>
      <c r="P2430" s="239"/>
    </row>
    <row r="2431" spans="1:16" x14ac:dyDescent="0.2">
      <c r="A2431" s="154"/>
      <c r="B2431" s="154"/>
      <c r="C2431" s="154"/>
      <c r="D2431" s="149"/>
      <c r="E2431" s="149"/>
      <c r="F2431" s="150"/>
      <c r="H2431" s="106"/>
      <c r="I2431" s="110" t="str">
        <f t="shared" si="85"/>
        <v/>
      </c>
      <c r="J2431" s="122" t="s">
        <v>8248</v>
      </c>
      <c r="K2431" s="110" t="s">
        <v>8249</v>
      </c>
      <c r="L2431" s="110" t="s">
        <v>275</v>
      </c>
      <c r="M2431" s="134" t="str">
        <f t="shared" si="86"/>
        <v/>
      </c>
      <c r="N2431" s="110"/>
      <c r="O2431" s="110"/>
      <c r="P2431" s="239"/>
    </row>
    <row r="2432" spans="1:16" x14ac:dyDescent="0.2">
      <c r="A2432" s="154"/>
      <c r="B2432" s="154"/>
      <c r="C2432" s="154"/>
      <c r="D2432" s="149"/>
      <c r="E2432" s="149"/>
      <c r="F2432" s="150"/>
      <c r="H2432" s="106"/>
      <c r="I2432" s="110" t="str">
        <f t="shared" si="85"/>
        <v/>
      </c>
      <c r="J2432" s="122" t="s">
        <v>8250</v>
      </c>
      <c r="K2432" s="110" t="s">
        <v>8251</v>
      </c>
      <c r="L2432" s="110" t="s">
        <v>275</v>
      </c>
      <c r="M2432" s="134" t="str">
        <f t="shared" si="86"/>
        <v/>
      </c>
      <c r="N2432" s="110"/>
      <c r="O2432" s="110"/>
      <c r="P2432" s="239"/>
    </row>
    <row r="2433" spans="1:16" x14ac:dyDescent="0.2">
      <c r="A2433" s="154"/>
      <c r="B2433" s="154"/>
      <c r="C2433" s="154"/>
      <c r="D2433" s="149"/>
      <c r="E2433" s="149"/>
      <c r="F2433" s="150"/>
      <c r="H2433" s="106"/>
      <c r="I2433" s="110" t="str">
        <f t="shared" si="85"/>
        <v/>
      </c>
      <c r="J2433" s="122" t="s">
        <v>8252</v>
      </c>
      <c r="K2433" s="110" t="s">
        <v>8253</v>
      </c>
      <c r="L2433" s="110" t="s">
        <v>275</v>
      </c>
      <c r="M2433" s="134" t="str">
        <f t="shared" si="86"/>
        <v/>
      </c>
      <c r="N2433" s="110"/>
      <c r="O2433" s="110"/>
      <c r="P2433" s="239"/>
    </row>
    <row r="2434" spans="1:16" x14ac:dyDescent="0.2">
      <c r="A2434" s="154"/>
      <c r="B2434" s="154"/>
      <c r="C2434" s="154"/>
      <c r="D2434" s="149"/>
      <c r="E2434" s="149"/>
      <c r="F2434" s="150"/>
      <c r="H2434" s="106"/>
      <c r="I2434" s="110" t="str">
        <f t="shared" si="85"/>
        <v/>
      </c>
      <c r="J2434" s="122" t="s">
        <v>8254</v>
      </c>
      <c r="K2434" s="110" t="s">
        <v>8255</v>
      </c>
      <c r="L2434" s="110" t="s">
        <v>275</v>
      </c>
      <c r="M2434" s="134" t="str">
        <f t="shared" si="86"/>
        <v/>
      </c>
      <c r="N2434" s="110"/>
      <c r="O2434" s="110"/>
      <c r="P2434" s="239"/>
    </row>
    <row r="2435" spans="1:16" x14ac:dyDescent="0.2">
      <c r="A2435" s="154"/>
      <c r="B2435" s="154"/>
      <c r="C2435" s="154"/>
      <c r="D2435" s="149"/>
      <c r="E2435" s="149"/>
      <c r="F2435" s="150"/>
      <c r="H2435" s="106"/>
      <c r="I2435" s="110" t="str">
        <f t="shared" si="85"/>
        <v/>
      </c>
      <c r="J2435" s="122" t="s">
        <v>8256</v>
      </c>
      <c r="K2435" s="110" t="s">
        <v>8257</v>
      </c>
      <c r="L2435" s="110" t="s">
        <v>275</v>
      </c>
      <c r="M2435" s="134" t="str">
        <f t="shared" si="86"/>
        <v/>
      </c>
      <c r="N2435" s="110"/>
      <c r="O2435" s="110"/>
      <c r="P2435" s="239"/>
    </row>
    <row r="2436" spans="1:16" x14ac:dyDescent="0.2">
      <c r="A2436" s="154"/>
      <c r="B2436" s="154"/>
      <c r="C2436" s="154"/>
      <c r="D2436" s="149"/>
      <c r="E2436" s="149"/>
      <c r="F2436" s="150"/>
      <c r="H2436" s="106"/>
      <c r="I2436" s="110" t="str">
        <f t="shared" si="85"/>
        <v/>
      </c>
      <c r="J2436" s="122" t="s">
        <v>8258</v>
      </c>
      <c r="K2436" s="110" t="s">
        <v>8259</v>
      </c>
      <c r="L2436" s="110" t="s">
        <v>275</v>
      </c>
      <c r="M2436" s="134" t="str">
        <f t="shared" si="86"/>
        <v/>
      </c>
      <c r="N2436" s="110"/>
      <c r="O2436" s="110"/>
      <c r="P2436" s="239"/>
    </row>
    <row r="2437" spans="1:16" x14ac:dyDescent="0.2">
      <c r="A2437" s="154"/>
      <c r="B2437" s="154"/>
      <c r="C2437" s="154"/>
      <c r="D2437" s="149"/>
      <c r="E2437" s="149"/>
      <c r="F2437" s="150"/>
      <c r="H2437" s="106"/>
      <c r="I2437" s="110" t="str">
        <f t="shared" si="85"/>
        <v>MGO</v>
      </c>
      <c r="J2437" s="122" t="s">
        <v>8260</v>
      </c>
      <c r="K2437" s="110" t="s">
        <v>8261</v>
      </c>
      <c r="L2437" s="110" t="s">
        <v>8262</v>
      </c>
      <c r="M2437" s="134" t="str">
        <f t="shared" si="86"/>
        <v/>
      </c>
      <c r="N2437" s="110"/>
      <c r="O2437" s="110"/>
      <c r="P2437" s="239"/>
    </row>
    <row r="2438" spans="1:16" x14ac:dyDescent="0.2">
      <c r="A2438" s="154"/>
      <c r="B2438" s="154"/>
      <c r="C2438" s="154"/>
      <c r="D2438" s="149"/>
      <c r="E2438" s="149"/>
      <c r="F2438" s="150"/>
      <c r="H2438" s="106"/>
      <c r="I2438" s="110" t="str">
        <f t="shared" si="85"/>
        <v/>
      </c>
      <c r="J2438" s="122" t="s">
        <v>8263</v>
      </c>
      <c r="K2438" s="110" t="s">
        <v>8264</v>
      </c>
      <c r="L2438" s="110" t="s">
        <v>275</v>
      </c>
      <c r="M2438" s="134" t="str">
        <f t="shared" si="86"/>
        <v/>
      </c>
      <c r="N2438" s="110"/>
      <c r="O2438" s="110"/>
      <c r="P2438" s="239"/>
    </row>
    <row r="2439" spans="1:16" x14ac:dyDescent="0.2">
      <c r="A2439" s="154"/>
      <c r="B2439" s="154"/>
      <c r="C2439" s="154"/>
      <c r="D2439" s="149"/>
      <c r="E2439" s="149"/>
      <c r="F2439" s="150"/>
      <c r="H2439" s="106"/>
      <c r="I2439" s="110" t="str">
        <f t="shared" si="85"/>
        <v/>
      </c>
      <c r="J2439" s="122" t="s">
        <v>8265</v>
      </c>
      <c r="K2439" s="110" t="s">
        <v>8266</v>
      </c>
      <c r="L2439" s="110" t="s">
        <v>275</v>
      </c>
      <c r="M2439" s="134" t="str">
        <f t="shared" si="86"/>
        <v/>
      </c>
      <c r="N2439" s="110"/>
      <c r="O2439" s="110"/>
      <c r="P2439" s="239"/>
    </row>
    <row r="2440" spans="1:16" x14ac:dyDescent="0.2">
      <c r="A2440" s="154"/>
      <c r="B2440" s="154"/>
      <c r="C2440" s="154"/>
      <c r="D2440" s="149"/>
      <c r="E2440" s="149"/>
      <c r="F2440" s="150"/>
      <c r="H2440" s="106"/>
      <c r="I2440" s="110" t="str">
        <f t="shared" si="85"/>
        <v/>
      </c>
      <c r="J2440" s="122" t="s">
        <v>8267</v>
      </c>
      <c r="K2440" s="110" t="s">
        <v>8268</v>
      </c>
      <c r="L2440" s="110" t="s">
        <v>275</v>
      </c>
      <c r="M2440" s="134" t="str">
        <f t="shared" si="86"/>
        <v/>
      </c>
      <c r="N2440" s="110"/>
      <c r="O2440" s="110"/>
      <c r="P2440" s="239"/>
    </row>
    <row r="2441" spans="1:16" x14ac:dyDescent="0.2">
      <c r="A2441" s="154"/>
      <c r="B2441" s="154"/>
      <c r="C2441" s="154"/>
      <c r="D2441" s="149"/>
      <c r="E2441" s="149"/>
      <c r="F2441" s="150"/>
      <c r="H2441" s="106"/>
      <c r="I2441" s="110" t="str">
        <f t="shared" ref="I2441:I2504" si="87">IFERROR((INDEX(A:E,MATCH($J2441,E:E,0),2)),"")</f>
        <v/>
      </c>
      <c r="J2441" s="122" t="s">
        <v>8269</v>
      </c>
      <c r="K2441" s="110" t="s">
        <v>8270</v>
      </c>
      <c r="L2441" s="110" t="s">
        <v>275</v>
      </c>
      <c r="M2441" s="134" t="str">
        <f t="shared" si="86"/>
        <v/>
      </c>
      <c r="N2441" s="110"/>
      <c r="O2441" s="110"/>
      <c r="P2441" s="239"/>
    </row>
    <row r="2442" spans="1:16" x14ac:dyDescent="0.2">
      <c r="A2442" s="154"/>
      <c r="B2442" s="154"/>
      <c r="C2442" s="154"/>
      <c r="D2442" s="149"/>
      <c r="E2442" s="149"/>
      <c r="F2442" s="150"/>
      <c r="H2442" s="106"/>
      <c r="I2442" s="110" t="str">
        <f t="shared" si="87"/>
        <v/>
      </c>
      <c r="J2442" s="122" t="s">
        <v>8271</v>
      </c>
      <c r="K2442" s="110" t="s">
        <v>8272</v>
      </c>
      <c r="L2442" s="110" t="s">
        <v>275</v>
      </c>
      <c r="M2442" s="134" t="str">
        <f t="shared" ref="M2442:M2505" si="88">IF(N2442="","",HYPERLINK(O2442,N2442))</f>
        <v/>
      </c>
      <c r="N2442" s="110"/>
      <c r="O2442" s="110"/>
      <c r="P2442" s="239"/>
    </row>
    <row r="2443" spans="1:16" x14ac:dyDescent="0.2">
      <c r="A2443" s="154"/>
      <c r="B2443" s="154"/>
      <c r="C2443" s="154"/>
      <c r="D2443" s="149"/>
      <c r="E2443" s="149"/>
      <c r="F2443" s="150"/>
      <c r="H2443" s="106"/>
      <c r="I2443" s="110" t="str">
        <f t="shared" si="87"/>
        <v/>
      </c>
      <c r="J2443" s="122" t="s">
        <v>8273</v>
      </c>
      <c r="K2443" s="110" t="s">
        <v>8274</v>
      </c>
      <c r="L2443" s="110" t="s">
        <v>275</v>
      </c>
      <c r="M2443" s="134" t="str">
        <f t="shared" si="88"/>
        <v/>
      </c>
      <c r="N2443" s="110"/>
      <c r="O2443" s="110"/>
      <c r="P2443" s="239"/>
    </row>
    <row r="2444" spans="1:16" x14ac:dyDescent="0.2">
      <c r="A2444" s="154"/>
      <c r="B2444" s="154"/>
      <c r="C2444" s="154"/>
      <c r="D2444" s="149"/>
      <c r="E2444" s="149"/>
      <c r="F2444" s="150"/>
      <c r="H2444" s="106"/>
      <c r="I2444" s="110" t="str">
        <f t="shared" si="87"/>
        <v/>
      </c>
      <c r="J2444" s="122" t="s">
        <v>8275</v>
      </c>
      <c r="K2444" s="110" t="s">
        <v>8276</v>
      </c>
      <c r="L2444" s="110" t="s">
        <v>275</v>
      </c>
      <c r="M2444" s="134" t="str">
        <f t="shared" si="88"/>
        <v/>
      </c>
      <c r="N2444" s="110"/>
      <c r="O2444" s="110"/>
      <c r="P2444" s="239"/>
    </row>
    <row r="2445" spans="1:16" x14ac:dyDescent="0.2">
      <c r="A2445" s="154"/>
      <c r="B2445" s="154"/>
      <c r="C2445" s="154"/>
      <c r="D2445" s="149"/>
      <c r="E2445" s="149"/>
      <c r="F2445" s="150"/>
      <c r="H2445" s="106"/>
      <c r="I2445" s="110" t="str">
        <f t="shared" si="87"/>
        <v/>
      </c>
      <c r="J2445" s="122" t="s">
        <v>8277</v>
      </c>
      <c r="K2445" s="110" t="s">
        <v>8278</v>
      </c>
      <c r="L2445" s="110" t="s">
        <v>275</v>
      </c>
      <c r="M2445" s="134" t="str">
        <f t="shared" si="88"/>
        <v/>
      </c>
      <c r="N2445" s="110"/>
      <c r="O2445" s="110"/>
      <c r="P2445" s="239"/>
    </row>
    <row r="2446" spans="1:16" x14ac:dyDescent="0.2">
      <c r="A2446" s="154"/>
      <c r="B2446" s="154"/>
      <c r="C2446" s="154"/>
      <c r="D2446" s="149"/>
      <c r="E2446" s="149"/>
      <c r="F2446" s="150"/>
      <c r="H2446" s="106"/>
      <c r="I2446" s="110" t="str">
        <f t="shared" si="87"/>
        <v/>
      </c>
      <c r="J2446" s="122" t="s">
        <v>8279</v>
      </c>
      <c r="K2446" s="110" t="s">
        <v>8280</v>
      </c>
      <c r="L2446" s="110" t="s">
        <v>275</v>
      </c>
      <c r="M2446" s="134" t="str">
        <f t="shared" si="88"/>
        <v/>
      </c>
      <c r="N2446" s="110"/>
      <c r="O2446" s="110"/>
      <c r="P2446" s="239"/>
    </row>
    <row r="2447" spans="1:16" x14ac:dyDescent="0.2">
      <c r="A2447" s="154"/>
      <c r="B2447" s="154"/>
      <c r="C2447" s="154"/>
      <c r="D2447" s="149"/>
      <c r="E2447" s="149"/>
      <c r="F2447" s="150"/>
      <c r="H2447" s="106"/>
      <c r="I2447" s="110" t="str">
        <f t="shared" si="87"/>
        <v/>
      </c>
      <c r="J2447" s="122" t="s">
        <v>8281</v>
      </c>
      <c r="K2447" s="110" t="s">
        <v>8282</v>
      </c>
      <c r="L2447" s="110" t="s">
        <v>275</v>
      </c>
      <c r="M2447" s="134" t="str">
        <f t="shared" si="88"/>
        <v/>
      </c>
      <c r="N2447" s="110"/>
      <c r="O2447" s="110"/>
      <c r="P2447" s="239"/>
    </row>
    <row r="2448" spans="1:16" x14ac:dyDescent="0.2">
      <c r="A2448" s="154"/>
      <c r="B2448" s="154"/>
      <c r="C2448" s="154"/>
      <c r="D2448" s="149"/>
      <c r="E2448" s="149"/>
      <c r="F2448" s="150"/>
      <c r="H2448" s="106"/>
      <c r="I2448" s="110" t="str">
        <f t="shared" si="87"/>
        <v/>
      </c>
      <c r="J2448" s="122" t="s">
        <v>8283</v>
      </c>
      <c r="K2448" s="110" t="s">
        <v>8284</v>
      </c>
      <c r="L2448" s="110" t="s">
        <v>275</v>
      </c>
      <c r="M2448" s="134" t="str">
        <f t="shared" si="88"/>
        <v/>
      </c>
      <c r="N2448" s="110"/>
      <c r="O2448" s="110"/>
      <c r="P2448" s="239"/>
    </row>
    <row r="2449" spans="1:16" x14ac:dyDescent="0.2">
      <c r="A2449" s="154"/>
      <c r="B2449" s="154"/>
      <c r="C2449" s="154"/>
      <c r="D2449" s="149"/>
      <c r="E2449" s="149"/>
      <c r="F2449" s="150"/>
      <c r="H2449" s="106"/>
      <c r="I2449" s="110" t="str">
        <f t="shared" si="87"/>
        <v/>
      </c>
      <c r="J2449" s="122" t="s">
        <v>8285</v>
      </c>
      <c r="K2449" s="110" t="s">
        <v>8286</v>
      </c>
      <c r="L2449" s="110" t="s">
        <v>275</v>
      </c>
      <c r="M2449" s="134" t="str">
        <f t="shared" si="88"/>
        <v/>
      </c>
      <c r="N2449" s="110"/>
      <c r="O2449" s="110"/>
      <c r="P2449" s="239"/>
    </row>
    <row r="2450" spans="1:16" x14ac:dyDescent="0.2">
      <c r="A2450" s="154"/>
      <c r="B2450" s="154"/>
      <c r="C2450" s="154"/>
      <c r="D2450" s="149"/>
      <c r="E2450" s="149"/>
      <c r="F2450" s="150"/>
      <c r="H2450" s="106"/>
      <c r="I2450" s="110" t="str">
        <f t="shared" si="87"/>
        <v/>
      </c>
      <c r="J2450" s="122" t="s">
        <v>8287</v>
      </c>
      <c r="K2450" s="110" t="s">
        <v>8288</v>
      </c>
      <c r="L2450" s="110" t="s">
        <v>275</v>
      </c>
      <c r="M2450" s="134" t="str">
        <f t="shared" si="88"/>
        <v/>
      </c>
      <c r="N2450" s="110"/>
      <c r="O2450" s="110"/>
      <c r="P2450" s="239"/>
    </row>
    <row r="2451" spans="1:16" x14ac:dyDescent="0.2">
      <c r="A2451" s="154"/>
      <c r="B2451" s="154"/>
      <c r="C2451" s="154"/>
      <c r="D2451" s="149"/>
      <c r="E2451" s="149"/>
      <c r="F2451" s="150"/>
      <c r="H2451" s="106"/>
      <c r="I2451" s="110" t="str">
        <f t="shared" si="87"/>
        <v/>
      </c>
      <c r="J2451" s="122" t="s">
        <v>8289</v>
      </c>
      <c r="K2451" s="110" t="s">
        <v>8290</v>
      </c>
      <c r="L2451" s="110" t="s">
        <v>275</v>
      </c>
      <c r="M2451" s="134" t="str">
        <f t="shared" si="88"/>
        <v/>
      </c>
      <c r="N2451" s="110"/>
      <c r="O2451" s="110"/>
      <c r="P2451" s="239"/>
    </row>
    <row r="2452" spans="1:16" x14ac:dyDescent="0.2">
      <c r="A2452" s="154"/>
      <c r="B2452" s="154"/>
      <c r="C2452" s="154"/>
      <c r="D2452" s="149"/>
      <c r="E2452" s="149"/>
      <c r="F2452" s="150"/>
      <c r="H2452" s="106"/>
      <c r="I2452" s="110" t="str">
        <f t="shared" si="87"/>
        <v/>
      </c>
      <c r="J2452" s="122" t="s">
        <v>8291</v>
      </c>
      <c r="K2452" s="110" t="s">
        <v>8292</v>
      </c>
      <c r="L2452" s="110" t="s">
        <v>275</v>
      </c>
      <c r="M2452" s="134" t="str">
        <f t="shared" si="88"/>
        <v/>
      </c>
      <c r="N2452" s="110"/>
      <c r="O2452" s="110"/>
      <c r="P2452" s="239"/>
    </row>
    <row r="2453" spans="1:16" x14ac:dyDescent="0.2">
      <c r="A2453" s="154"/>
      <c r="B2453" s="154"/>
      <c r="C2453" s="154"/>
      <c r="D2453" s="149"/>
      <c r="E2453" s="149"/>
      <c r="F2453" s="150"/>
      <c r="H2453" s="106"/>
      <c r="I2453" s="110" t="str">
        <f t="shared" si="87"/>
        <v/>
      </c>
      <c r="J2453" s="122" t="s">
        <v>8293</v>
      </c>
      <c r="K2453" s="110" t="s">
        <v>8294</v>
      </c>
      <c r="L2453" s="110" t="s">
        <v>275</v>
      </c>
      <c r="M2453" s="134" t="str">
        <f t="shared" si="88"/>
        <v/>
      </c>
      <c r="N2453" s="110"/>
      <c r="O2453" s="110"/>
      <c r="P2453" s="239"/>
    </row>
    <row r="2454" spans="1:16" x14ac:dyDescent="0.2">
      <c r="A2454" s="154"/>
      <c r="B2454" s="154"/>
      <c r="C2454" s="154"/>
      <c r="D2454" s="149"/>
      <c r="E2454" s="149"/>
      <c r="F2454" s="150"/>
      <c r="H2454" s="106"/>
      <c r="I2454" s="110" t="str">
        <f t="shared" si="87"/>
        <v/>
      </c>
      <c r="J2454" s="122" t="s">
        <v>8295</v>
      </c>
      <c r="K2454" s="110" t="s">
        <v>8296</v>
      </c>
      <c r="L2454" s="110" t="s">
        <v>275</v>
      </c>
      <c r="M2454" s="134" t="str">
        <f t="shared" si="88"/>
        <v/>
      </c>
      <c r="N2454" s="110"/>
      <c r="O2454" s="110"/>
      <c r="P2454" s="239"/>
    </row>
    <row r="2455" spans="1:16" x14ac:dyDescent="0.2">
      <c r="A2455" s="154"/>
      <c r="B2455" s="154"/>
      <c r="C2455" s="154"/>
      <c r="D2455" s="149"/>
      <c r="E2455" s="149"/>
      <c r="F2455" s="150"/>
      <c r="H2455" s="106"/>
      <c r="I2455" s="110" t="str">
        <f t="shared" si="87"/>
        <v/>
      </c>
      <c r="J2455" s="122" t="s">
        <v>8297</v>
      </c>
      <c r="K2455" s="110" t="s">
        <v>8298</v>
      </c>
      <c r="L2455" s="110" t="s">
        <v>275</v>
      </c>
      <c r="M2455" s="134" t="str">
        <f t="shared" si="88"/>
        <v/>
      </c>
      <c r="N2455" s="110"/>
      <c r="O2455" s="110"/>
      <c r="P2455" s="239"/>
    </row>
    <row r="2456" spans="1:16" x14ac:dyDescent="0.2">
      <c r="A2456" s="154"/>
      <c r="B2456" s="154"/>
      <c r="C2456" s="154"/>
      <c r="D2456" s="149"/>
      <c r="E2456" s="149"/>
      <c r="F2456" s="150"/>
      <c r="H2456" s="106"/>
      <c r="I2456" s="110" t="str">
        <f t="shared" si="87"/>
        <v/>
      </c>
      <c r="J2456" s="122" t="s">
        <v>8299</v>
      </c>
      <c r="K2456" s="110" t="s">
        <v>8300</v>
      </c>
      <c r="L2456" s="110" t="s">
        <v>275</v>
      </c>
      <c r="M2456" s="134" t="str">
        <f t="shared" si="88"/>
        <v/>
      </c>
      <c r="N2456" s="110"/>
      <c r="O2456" s="110"/>
      <c r="P2456" s="239"/>
    </row>
    <row r="2457" spans="1:16" x14ac:dyDescent="0.2">
      <c r="A2457" s="154"/>
      <c r="B2457" s="154"/>
      <c r="C2457" s="154"/>
      <c r="D2457" s="149"/>
      <c r="E2457" s="149"/>
      <c r="F2457" s="150"/>
      <c r="H2457" s="106"/>
      <c r="I2457" s="110" t="str">
        <f t="shared" si="87"/>
        <v/>
      </c>
      <c r="J2457" s="122" t="s">
        <v>8301</v>
      </c>
      <c r="K2457" s="110" t="s">
        <v>8302</v>
      </c>
      <c r="L2457" s="110" t="s">
        <v>275</v>
      </c>
      <c r="M2457" s="134" t="str">
        <f t="shared" si="88"/>
        <v/>
      </c>
      <c r="N2457" s="110"/>
      <c r="O2457" s="110"/>
      <c r="P2457" s="239"/>
    </row>
    <row r="2458" spans="1:16" x14ac:dyDescent="0.2">
      <c r="A2458" s="154"/>
      <c r="B2458" s="154"/>
      <c r="C2458" s="154"/>
      <c r="D2458" s="149"/>
      <c r="E2458" s="149"/>
      <c r="F2458" s="150"/>
      <c r="H2458" s="106"/>
      <c r="I2458" s="110" t="str">
        <f t="shared" si="87"/>
        <v/>
      </c>
      <c r="J2458" s="122" t="s">
        <v>8303</v>
      </c>
      <c r="K2458" s="110" t="s">
        <v>8304</v>
      </c>
      <c r="L2458" s="110" t="s">
        <v>275</v>
      </c>
      <c r="M2458" s="134" t="str">
        <f t="shared" si="88"/>
        <v/>
      </c>
      <c r="N2458" s="110"/>
      <c r="O2458" s="110"/>
      <c r="P2458" s="239"/>
    </row>
    <row r="2459" spans="1:16" x14ac:dyDescent="0.2">
      <c r="A2459" s="154"/>
      <c r="B2459" s="154"/>
      <c r="C2459" s="154"/>
      <c r="D2459" s="149"/>
      <c r="E2459" s="149"/>
      <c r="F2459" s="150"/>
      <c r="H2459" s="106"/>
      <c r="I2459" s="110" t="str">
        <f t="shared" si="87"/>
        <v/>
      </c>
      <c r="J2459" s="122" t="s">
        <v>8305</v>
      </c>
      <c r="K2459" s="110" t="s">
        <v>8306</v>
      </c>
      <c r="L2459" s="110" t="s">
        <v>275</v>
      </c>
      <c r="M2459" s="134" t="str">
        <f t="shared" si="88"/>
        <v/>
      </c>
      <c r="N2459" s="110"/>
      <c r="O2459" s="110"/>
      <c r="P2459" s="239"/>
    </row>
    <row r="2460" spans="1:16" x14ac:dyDescent="0.2">
      <c r="A2460" s="154"/>
      <c r="B2460" s="154"/>
      <c r="C2460" s="154"/>
      <c r="D2460" s="149"/>
      <c r="E2460" s="149"/>
      <c r="F2460" s="150"/>
      <c r="H2460" s="106"/>
      <c r="I2460" s="110" t="str">
        <f t="shared" si="87"/>
        <v/>
      </c>
      <c r="J2460" s="122" t="s">
        <v>8307</v>
      </c>
      <c r="K2460" s="110" t="s">
        <v>8308</v>
      </c>
      <c r="L2460" s="110" t="s">
        <v>275</v>
      </c>
      <c r="M2460" s="134" t="str">
        <f t="shared" si="88"/>
        <v/>
      </c>
      <c r="N2460" s="110"/>
      <c r="O2460" s="110"/>
      <c r="P2460" s="239"/>
    </row>
    <row r="2461" spans="1:16" x14ac:dyDescent="0.2">
      <c r="A2461" s="154"/>
      <c r="B2461" s="154"/>
      <c r="C2461" s="154"/>
      <c r="D2461" s="149"/>
      <c r="E2461" s="149"/>
      <c r="F2461" s="150"/>
      <c r="H2461" s="106"/>
      <c r="I2461" s="110" t="str">
        <f t="shared" si="87"/>
        <v/>
      </c>
      <c r="J2461" s="122" t="s">
        <v>8309</v>
      </c>
      <c r="K2461" s="110" t="s">
        <v>8310</v>
      </c>
      <c r="L2461" s="110" t="s">
        <v>275</v>
      </c>
      <c r="M2461" s="134" t="str">
        <f t="shared" si="88"/>
        <v/>
      </c>
      <c r="N2461" s="110"/>
      <c r="O2461" s="110"/>
      <c r="P2461" s="239"/>
    </row>
    <row r="2462" spans="1:16" x14ac:dyDescent="0.2">
      <c r="A2462" s="154"/>
      <c r="B2462" s="154"/>
      <c r="C2462" s="154"/>
      <c r="D2462" s="149"/>
      <c r="E2462" s="149"/>
      <c r="F2462" s="150"/>
      <c r="H2462" s="106"/>
      <c r="I2462" s="110" t="str">
        <f t="shared" si="87"/>
        <v/>
      </c>
      <c r="J2462" s="122" t="s">
        <v>8311</v>
      </c>
      <c r="K2462" s="110" t="s">
        <v>8312</v>
      </c>
      <c r="L2462" s="110" t="s">
        <v>275</v>
      </c>
      <c r="M2462" s="134" t="str">
        <f t="shared" si="88"/>
        <v/>
      </c>
      <c r="N2462" s="110"/>
      <c r="O2462" s="110"/>
      <c r="P2462" s="239"/>
    </row>
    <row r="2463" spans="1:16" x14ac:dyDescent="0.2">
      <c r="A2463" s="154"/>
      <c r="B2463" s="154"/>
      <c r="C2463" s="154"/>
      <c r="D2463" s="149"/>
      <c r="E2463" s="149"/>
      <c r="F2463" s="150"/>
      <c r="H2463" s="106"/>
      <c r="I2463" s="110" t="str">
        <f t="shared" si="87"/>
        <v/>
      </c>
      <c r="J2463" s="122" t="s">
        <v>8313</v>
      </c>
      <c r="K2463" s="110" t="s">
        <v>8314</v>
      </c>
      <c r="L2463" s="110" t="s">
        <v>275</v>
      </c>
      <c r="M2463" s="134" t="str">
        <f t="shared" si="88"/>
        <v/>
      </c>
      <c r="N2463" s="110"/>
      <c r="O2463" s="110"/>
      <c r="P2463" s="239" t="s">
        <v>8315</v>
      </c>
    </row>
    <row r="2464" spans="1:16" x14ac:dyDescent="0.2">
      <c r="A2464" s="154"/>
      <c r="B2464" s="154"/>
      <c r="C2464" s="154"/>
      <c r="D2464" s="149"/>
      <c r="E2464" s="149"/>
      <c r="F2464" s="150"/>
      <c r="H2464" s="106"/>
      <c r="I2464" s="110" t="str">
        <f t="shared" si="87"/>
        <v/>
      </c>
      <c r="J2464" s="122" t="s">
        <v>8316</v>
      </c>
      <c r="K2464" s="110" t="s">
        <v>8317</v>
      </c>
      <c r="L2464" s="110" t="s">
        <v>275</v>
      </c>
      <c r="M2464" s="134" t="str">
        <f t="shared" si="88"/>
        <v/>
      </c>
      <c r="N2464" s="110"/>
      <c r="O2464" s="110"/>
      <c r="P2464" s="239" t="s">
        <v>8318</v>
      </c>
    </row>
    <row r="2465" spans="1:16" x14ac:dyDescent="0.2">
      <c r="A2465" s="154"/>
      <c r="B2465" s="154"/>
      <c r="C2465" s="154"/>
      <c r="D2465" s="149"/>
      <c r="E2465" s="149"/>
      <c r="F2465" s="150"/>
      <c r="H2465" s="106"/>
      <c r="I2465" s="110" t="str">
        <f t="shared" si="87"/>
        <v/>
      </c>
      <c r="J2465" s="122" t="s">
        <v>8319</v>
      </c>
      <c r="K2465" s="110" t="s">
        <v>8320</v>
      </c>
      <c r="L2465" s="110" t="s">
        <v>275</v>
      </c>
      <c r="M2465" s="134" t="str">
        <f t="shared" si="88"/>
        <v/>
      </c>
      <c r="N2465" s="110"/>
      <c r="O2465" s="110"/>
      <c r="P2465" s="239"/>
    </row>
    <row r="2466" spans="1:16" x14ac:dyDescent="0.2">
      <c r="A2466" s="154"/>
      <c r="B2466" s="154"/>
      <c r="C2466" s="154"/>
      <c r="D2466" s="149"/>
      <c r="E2466" s="149"/>
      <c r="F2466" s="150"/>
      <c r="H2466" s="106"/>
      <c r="I2466" s="110" t="str">
        <f t="shared" si="87"/>
        <v/>
      </c>
      <c r="J2466" s="122" t="s">
        <v>8321</v>
      </c>
      <c r="K2466" s="110" t="s">
        <v>8322</v>
      </c>
      <c r="L2466" s="110" t="s">
        <v>275</v>
      </c>
      <c r="M2466" s="134" t="str">
        <f t="shared" si="88"/>
        <v/>
      </c>
      <c r="N2466" s="110"/>
      <c r="O2466" s="110"/>
      <c r="P2466" s="239"/>
    </row>
    <row r="2467" spans="1:16" x14ac:dyDescent="0.2">
      <c r="A2467" s="154"/>
      <c r="B2467" s="154"/>
      <c r="C2467" s="154"/>
      <c r="D2467" s="149"/>
      <c r="E2467" s="149"/>
      <c r="F2467" s="150"/>
      <c r="H2467" s="106"/>
      <c r="I2467" s="110" t="str">
        <f t="shared" si="87"/>
        <v/>
      </c>
      <c r="J2467" s="122" t="s">
        <v>8323</v>
      </c>
      <c r="K2467" s="110" t="s">
        <v>8324</v>
      </c>
      <c r="L2467" s="110" t="s">
        <v>275</v>
      </c>
      <c r="M2467" s="134" t="str">
        <f t="shared" si="88"/>
        <v/>
      </c>
      <c r="N2467" s="110"/>
      <c r="O2467" s="110"/>
      <c r="P2467" s="239"/>
    </row>
    <row r="2468" spans="1:16" x14ac:dyDescent="0.2">
      <c r="A2468" s="154"/>
      <c r="B2468" s="154"/>
      <c r="C2468" s="154"/>
      <c r="D2468" s="149"/>
      <c r="E2468" s="149"/>
      <c r="F2468" s="150"/>
      <c r="H2468" s="106"/>
      <c r="I2468" s="110" t="str">
        <f t="shared" si="87"/>
        <v/>
      </c>
      <c r="J2468" s="122" t="s">
        <v>8325</v>
      </c>
      <c r="K2468" s="110" t="s">
        <v>8326</v>
      </c>
      <c r="L2468" s="110" t="s">
        <v>275</v>
      </c>
      <c r="M2468" s="134" t="str">
        <f t="shared" si="88"/>
        <v/>
      </c>
      <c r="N2468" s="110"/>
      <c r="O2468" s="110"/>
      <c r="P2468" s="239"/>
    </row>
    <row r="2469" spans="1:16" x14ac:dyDescent="0.2">
      <c r="A2469" s="154"/>
      <c r="B2469" s="154"/>
      <c r="C2469" s="154"/>
      <c r="D2469" s="149"/>
      <c r="E2469" s="149"/>
      <c r="F2469" s="150"/>
      <c r="H2469" s="106"/>
      <c r="I2469" s="110" t="str">
        <f t="shared" si="87"/>
        <v>ZOP</v>
      </c>
      <c r="J2469" s="122" t="s">
        <v>8327</v>
      </c>
      <c r="K2469" s="110" t="s">
        <v>8328</v>
      </c>
      <c r="L2469" s="117" t="s">
        <v>8329</v>
      </c>
      <c r="M2469" s="134" t="str">
        <f t="shared" si="88"/>
        <v/>
      </c>
      <c r="N2469" s="110"/>
      <c r="O2469" s="110"/>
      <c r="P2469" s="239"/>
    </row>
    <row r="2470" spans="1:16" x14ac:dyDescent="0.2">
      <c r="A2470" s="154"/>
      <c r="B2470" s="154"/>
      <c r="C2470" s="154"/>
      <c r="D2470" s="149"/>
      <c r="E2470" s="149"/>
      <c r="F2470" s="150"/>
      <c r="H2470" s="106"/>
      <c r="I2470" s="110" t="str">
        <f t="shared" si="87"/>
        <v/>
      </c>
      <c r="J2470" s="122" t="s">
        <v>8330</v>
      </c>
      <c r="K2470" s="110" t="s">
        <v>8331</v>
      </c>
      <c r="L2470" s="110" t="s">
        <v>275</v>
      </c>
      <c r="M2470" s="134" t="str">
        <f t="shared" si="88"/>
        <v/>
      </c>
      <c r="N2470" s="110"/>
      <c r="O2470" s="110"/>
      <c r="P2470" s="239"/>
    </row>
    <row r="2471" spans="1:16" x14ac:dyDescent="0.2">
      <c r="A2471" s="154"/>
      <c r="B2471" s="154"/>
      <c r="C2471" s="154"/>
      <c r="D2471" s="149"/>
      <c r="E2471" s="149"/>
      <c r="F2471" s="150"/>
      <c r="H2471" s="106"/>
      <c r="I2471" s="110" t="str">
        <f t="shared" si="87"/>
        <v/>
      </c>
      <c r="J2471" s="122" t="s">
        <v>8332</v>
      </c>
      <c r="K2471" s="110" t="s">
        <v>8333</v>
      </c>
      <c r="L2471" s="110" t="s">
        <v>275</v>
      </c>
      <c r="M2471" s="134" t="str">
        <f t="shared" si="88"/>
        <v/>
      </c>
      <c r="N2471" s="110"/>
      <c r="O2471" s="110"/>
      <c r="P2471" s="239" t="s">
        <v>8334</v>
      </c>
    </row>
    <row r="2472" spans="1:16" x14ac:dyDescent="0.2">
      <c r="A2472" s="154"/>
      <c r="B2472" s="154"/>
      <c r="C2472" s="154"/>
      <c r="D2472" s="149"/>
      <c r="E2472" s="149"/>
      <c r="F2472" s="150"/>
      <c r="H2472" s="106"/>
      <c r="I2472" s="110" t="str">
        <f t="shared" si="87"/>
        <v/>
      </c>
      <c r="J2472" s="122" t="s">
        <v>8335</v>
      </c>
      <c r="K2472" s="110" t="s">
        <v>8336</v>
      </c>
      <c r="L2472" s="110" t="s">
        <v>275</v>
      </c>
      <c r="M2472" s="134" t="str">
        <f t="shared" si="88"/>
        <v/>
      </c>
      <c r="N2472" s="110"/>
      <c r="O2472" s="110"/>
      <c r="P2472" s="239"/>
    </row>
    <row r="2473" spans="1:16" x14ac:dyDescent="0.2">
      <c r="A2473" s="154"/>
      <c r="B2473" s="154"/>
      <c r="C2473" s="154"/>
      <c r="D2473" s="149"/>
      <c r="E2473" s="149"/>
      <c r="F2473" s="150"/>
      <c r="H2473" s="106"/>
      <c r="I2473" s="110" t="str">
        <f t="shared" si="87"/>
        <v/>
      </c>
      <c r="J2473" s="122" t="s">
        <v>8337</v>
      </c>
      <c r="K2473" s="110" t="s">
        <v>8338</v>
      </c>
      <c r="L2473" s="110" t="s">
        <v>275</v>
      </c>
      <c r="M2473" s="134" t="str">
        <f t="shared" si="88"/>
        <v/>
      </c>
      <c r="N2473" s="110"/>
      <c r="O2473" s="110"/>
      <c r="P2473" s="239"/>
    </row>
    <row r="2474" spans="1:16" x14ac:dyDescent="0.2">
      <c r="A2474" s="154"/>
      <c r="B2474" s="154"/>
      <c r="C2474" s="154"/>
      <c r="D2474" s="149"/>
      <c r="E2474" s="149"/>
      <c r="F2474" s="150"/>
      <c r="H2474" s="106"/>
      <c r="I2474" s="110" t="str">
        <f t="shared" si="87"/>
        <v/>
      </c>
      <c r="J2474" s="122" t="s">
        <v>8339</v>
      </c>
      <c r="K2474" s="110" t="s">
        <v>8340</v>
      </c>
      <c r="L2474" s="110" t="s">
        <v>275</v>
      </c>
      <c r="M2474" s="134" t="str">
        <f t="shared" si="88"/>
        <v/>
      </c>
      <c r="N2474" s="110"/>
      <c r="O2474" s="110"/>
      <c r="P2474" s="239"/>
    </row>
    <row r="2475" spans="1:16" x14ac:dyDescent="0.2">
      <c r="A2475" s="154"/>
      <c r="B2475" s="154"/>
      <c r="C2475" s="154"/>
      <c r="D2475" s="149"/>
      <c r="E2475" s="149"/>
      <c r="F2475" s="150"/>
      <c r="H2475" s="106"/>
      <c r="I2475" s="110" t="str">
        <f t="shared" si="87"/>
        <v/>
      </c>
      <c r="J2475" s="122" t="s">
        <v>8341</v>
      </c>
      <c r="K2475" s="110" t="s">
        <v>8342</v>
      </c>
      <c r="L2475" s="110" t="s">
        <v>275</v>
      </c>
      <c r="M2475" s="134" t="str">
        <f t="shared" si="88"/>
        <v/>
      </c>
      <c r="N2475" s="110"/>
      <c r="O2475" s="110"/>
      <c r="P2475" s="239"/>
    </row>
    <row r="2476" spans="1:16" x14ac:dyDescent="0.2">
      <c r="A2476" s="154"/>
      <c r="B2476" s="154"/>
      <c r="C2476" s="154"/>
      <c r="D2476" s="149"/>
      <c r="E2476" s="149"/>
      <c r="F2476" s="150"/>
      <c r="H2476" s="106"/>
      <c r="I2476" s="110" t="str">
        <f t="shared" si="87"/>
        <v/>
      </c>
      <c r="J2476" s="122" t="s">
        <v>8343</v>
      </c>
      <c r="K2476" s="110" t="s">
        <v>8344</v>
      </c>
      <c r="L2476" s="110" t="s">
        <v>275</v>
      </c>
      <c r="M2476" s="134" t="str">
        <f t="shared" si="88"/>
        <v/>
      </c>
      <c r="N2476" s="110"/>
      <c r="O2476" s="110"/>
      <c r="P2476" s="239"/>
    </row>
    <row r="2477" spans="1:16" x14ac:dyDescent="0.2">
      <c r="A2477" s="154"/>
      <c r="B2477" s="154"/>
      <c r="C2477" s="154"/>
      <c r="D2477" s="149"/>
      <c r="E2477" s="149"/>
      <c r="F2477" s="150"/>
      <c r="H2477" s="106"/>
      <c r="I2477" s="110" t="str">
        <f t="shared" si="87"/>
        <v/>
      </c>
      <c r="J2477" s="122" t="s">
        <v>8345</v>
      </c>
      <c r="K2477" s="110" t="s">
        <v>8346</v>
      </c>
      <c r="L2477" s="110" t="s">
        <v>275</v>
      </c>
      <c r="M2477" s="134" t="str">
        <f t="shared" si="88"/>
        <v/>
      </c>
      <c r="N2477" s="110"/>
      <c r="O2477" s="110"/>
      <c r="P2477" s="239"/>
    </row>
    <row r="2478" spans="1:16" x14ac:dyDescent="0.2">
      <c r="A2478" s="154"/>
      <c r="B2478" s="154"/>
      <c r="C2478" s="154"/>
      <c r="D2478" s="149"/>
      <c r="E2478" s="149"/>
      <c r="F2478" s="150"/>
      <c r="H2478" s="106"/>
      <c r="I2478" s="110" t="str">
        <f t="shared" si="87"/>
        <v/>
      </c>
      <c r="J2478" s="122" t="s">
        <v>8347</v>
      </c>
      <c r="K2478" s="110" t="s">
        <v>8348</v>
      </c>
      <c r="L2478" s="110" t="s">
        <v>275</v>
      </c>
      <c r="M2478" s="134" t="str">
        <f t="shared" si="88"/>
        <v/>
      </c>
      <c r="N2478" s="110"/>
      <c r="O2478" s="110"/>
      <c r="P2478" s="239"/>
    </row>
    <row r="2479" spans="1:16" x14ac:dyDescent="0.2">
      <c r="A2479" s="154"/>
      <c r="B2479" s="154"/>
      <c r="C2479" s="154"/>
      <c r="D2479" s="149"/>
      <c r="E2479" s="149"/>
      <c r="F2479" s="150"/>
      <c r="H2479" s="106"/>
      <c r="I2479" s="110" t="str">
        <f t="shared" si="87"/>
        <v/>
      </c>
      <c r="J2479" s="122" t="s">
        <v>8349</v>
      </c>
      <c r="K2479" s="110" t="s">
        <v>8350</v>
      </c>
      <c r="L2479" s="110" t="s">
        <v>275</v>
      </c>
      <c r="M2479" s="134" t="str">
        <f t="shared" si="88"/>
        <v/>
      </c>
      <c r="N2479" s="110"/>
      <c r="O2479" s="110"/>
      <c r="P2479" s="239"/>
    </row>
    <row r="2480" spans="1:16" x14ac:dyDescent="0.2">
      <c r="A2480" s="154"/>
      <c r="B2480" s="154"/>
      <c r="C2480" s="154"/>
      <c r="D2480" s="149"/>
      <c r="E2480" s="149"/>
      <c r="F2480" s="150"/>
      <c r="H2480" s="106"/>
      <c r="I2480" s="110" t="str">
        <f t="shared" si="87"/>
        <v/>
      </c>
      <c r="J2480" s="122" t="s">
        <v>8351</v>
      </c>
      <c r="K2480" s="110" t="s">
        <v>8352</v>
      </c>
      <c r="L2480" s="110" t="s">
        <v>275</v>
      </c>
      <c r="M2480" s="134" t="str">
        <f t="shared" si="88"/>
        <v/>
      </c>
      <c r="N2480" s="110"/>
      <c r="O2480" s="110"/>
      <c r="P2480" s="239"/>
    </row>
    <row r="2481" spans="1:16" x14ac:dyDescent="0.2">
      <c r="A2481" s="154"/>
      <c r="B2481" s="154"/>
      <c r="C2481" s="154"/>
      <c r="D2481" s="149"/>
      <c r="E2481" s="149"/>
      <c r="F2481" s="150"/>
      <c r="H2481" s="106"/>
      <c r="I2481" s="110" t="str">
        <f t="shared" si="87"/>
        <v/>
      </c>
      <c r="J2481" s="122" t="s">
        <v>8353</v>
      </c>
      <c r="K2481" s="110" t="s">
        <v>8354</v>
      </c>
      <c r="L2481" s="110" t="s">
        <v>275</v>
      </c>
      <c r="M2481" s="134" t="str">
        <f t="shared" si="88"/>
        <v/>
      </c>
      <c r="N2481" s="110"/>
      <c r="O2481" s="110"/>
      <c r="P2481" s="239"/>
    </row>
    <row r="2482" spans="1:16" x14ac:dyDescent="0.2">
      <c r="A2482" s="154"/>
      <c r="B2482" s="154"/>
      <c r="C2482" s="154"/>
      <c r="D2482" s="149"/>
      <c r="E2482" s="149"/>
      <c r="F2482" s="150"/>
      <c r="H2482" s="106"/>
      <c r="I2482" s="110" t="str">
        <f t="shared" si="87"/>
        <v/>
      </c>
      <c r="J2482" s="122" t="s">
        <v>8355</v>
      </c>
      <c r="K2482" s="110" t="s">
        <v>8356</v>
      </c>
      <c r="L2482" s="110" t="s">
        <v>275</v>
      </c>
      <c r="M2482" s="134" t="str">
        <f t="shared" si="88"/>
        <v/>
      </c>
      <c r="N2482" s="110"/>
      <c r="O2482" s="110"/>
      <c r="P2482" s="239"/>
    </row>
    <row r="2483" spans="1:16" x14ac:dyDescent="0.2">
      <c r="A2483" s="154"/>
      <c r="B2483" s="154"/>
      <c r="C2483" s="154"/>
      <c r="D2483" s="149"/>
      <c r="E2483" s="149"/>
      <c r="F2483" s="150"/>
      <c r="H2483" s="106"/>
      <c r="I2483" s="110" t="str">
        <f t="shared" si="87"/>
        <v/>
      </c>
      <c r="J2483" s="122" t="s">
        <v>8357</v>
      </c>
      <c r="K2483" s="110" t="s">
        <v>8358</v>
      </c>
      <c r="L2483" s="110" t="s">
        <v>275</v>
      </c>
      <c r="M2483" s="134" t="str">
        <f t="shared" si="88"/>
        <v/>
      </c>
      <c r="N2483" s="110"/>
      <c r="O2483" s="110"/>
      <c r="P2483" s="239"/>
    </row>
    <row r="2484" spans="1:16" x14ac:dyDescent="0.2">
      <c r="A2484" s="154"/>
      <c r="B2484" s="154"/>
      <c r="C2484" s="154"/>
      <c r="D2484" s="149"/>
      <c r="E2484" s="149"/>
      <c r="F2484" s="150"/>
      <c r="H2484" s="106"/>
      <c r="I2484" s="110" t="str">
        <f t="shared" si="87"/>
        <v/>
      </c>
      <c r="J2484" s="122" t="s">
        <v>8359</v>
      </c>
      <c r="K2484" s="110" t="s">
        <v>8360</v>
      </c>
      <c r="L2484" s="110" t="s">
        <v>275</v>
      </c>
      <c r="M2484" s="134" t="str">
        <f t="shared" si="88"/>
        <v/>
      </c>
      <c r="N2484" s="110"/>
      <c r="O2484" s="110"/>
      <c r="P2484" s="239"/>
    </row>
    <row r="2485" spans="1:16" x14ac:dyDescent="0.2">
      <c r="A2485" s="154"/>
      <c r="B2485" s="154"/>
      <c r="C2485" s="154"/>
      <c r="D2485" s="149"/>
      <c r="E2485" s="149"/>
      <c r="F2485" s="150"/>
      <c r="H2485" s="106"/>
      <c r="I2485" s="110" t="str">
        <f t="shared" si="87"/>
        <v/>
      </c>
      <c r="J2485" s="122" t="s">
        <v>8361</v>
      </c>
      <c r="K2485" s="110" t="s">
        <v>8362</v>
      </c>
      <c r="L2485" s="110" t="s">
        <v>275</v>
      </c>
      <c r="M2485" s="134" t="str">
        <f t="shared" si="88"/>
        <v/>
      </c>
      <c r="N2485" s="110"/>
      <c r="O2485" s="110"/>
      <c r="P2485" s="239"/>
    </row>
    <row r="2486" spans="1:16" x14ac:dyDescent="0.2">
      <c r="A2486" s="154"/>
      <c r="B2486" s="154"/>
      <c r="C2486" s="154"/>
      <c r="D2486" s="149"/>
      <c r="E2486" s="149"/>
      <c r="F2486" s="150"/>
      <c r="H2486" s="106"/>
      <c r="I2486" s="110" t="str">
        <f t="shared" si="87"/>
        <v/>
      </c>
      <c r="J2486" s="122" t="s">
        <v>8363</v>
      </c>
      <c r="K2486" s="110" t="s">
        <v>8364</v>
      </c>
      <c r="L2486" s="110" t="s">
        <v>275</v>
      </c>
      <c r="M2486" s="134" t="str">
        <f t="shared" si="88"/>
        <v/>
      </c>
      <c r="N2486" s="110"/>
      <c r="O2486" s="110"/>
      <c r="P2486" s="239"/>
    </row>
    <row r="2487" spans="1:16" x14ac:dyDescent="0.2">
      <c r="A2487" s="154"/>
      <c r="B2487" s="154"/>
      <c r="C2487" s="154"/>
      <c r="D2487" s="149"/>
      <c r="E2487" s="149"/>
      <c r="F2487" s="150"/>
      <c r="H2487" s="106"/>
      <c r="I2487" s="110" t="str">
        <f t="shared" si="87"/>
        <v/>
      </c>
      <c r="J2487" s="122" t="s">
        <v>8365</v>
      </c>
      <c r="K2487" s="110" t="s">
        <v>8366</v>
      </c>
      <c r="L2487" s="110" t="s">
        <v>275</v>
      </c>
      <c r="M2487" s="134" t="str">
        <f t="shared" si="88"/>
        <v/>
      </c>
      <c r="N2487" s="110"/>
      <c r="O2487" s="110"/>
      <c r="P2487" s="239"/>
    </row>
    <row r="2488" spans="1:16" x14ac:dyDescent="0.2">
      <c r="A2488" s="154"/>
      <c r="B2488" s="154"/>
      <c r="C2488" s="154"/>
      <c r="D2488" s="149"/>
      <c r="E2488" s="149"/>
      <c r="F2488" s="150"/>
      <c r="H2488" s="106"/>
      <c r="I2488" s="110" t="str">
        <f t="shared" si="87"/>
        <v/>
      </c>
      <c r="J2488" s="122" t="s">
        <v>8367</v>
      </c>
      <c r="K2488" s="110" t="s">
        <v>8368</v>
      </c>
      <c r="L2488" s="110" t="s">
        <v>275</v>
      </c>
      <c r="M2488" s="134" t="str">
        <f t="shared" si="88"/>
        <v/>
      </c>
      <c r="N2488" s="110"/>
      <c r="O2488" s="110"/>
      <c r="P2488" s="239"/>
    </row>
    <row r="2489" spans="1:16" x14ac:dyDescent="0.2">
      <c r="A2489" s="154"/>
      <c r="B2489" s="154"/>
      <c r="C2489" s="154"/>
      <c r="D2489" s="149"/>
      <c r="E2489" s="149"/>
      <c r="F2489" s="150"/>
      <c r="H2489" s="106"/>
      <c r="I2489" s="110" t="str">
        <f t="shared" si="87"/>
        <v/>
      </c>
      <c r="J2489" s="122" t="s">
        <v>8369</v>
      </c>
      <c r="K2489" s="110" t="s">
        <v>8370</v>
      </c>
      <c r="L2489" s="110" t="s">
        <v>8371</v>
      </c>
      <c r="M2489" s="134" t="str">
        <f t="shared" si="88"/>
        <v/>
      </c>
      <c r="N2489" s="110"/>
      <c r="O2489" s="110"/>
      <c r="P2489" s="239" t="s">
        <v>8372</v>
      </c>
    </row>
    <row r="2490" spans="1:16" x14ac:dyDescent="0.2">
      <c r="A2490" s="154"/>
      <c r="B2490" s="154"/>
      <c r="C2490" s="154"/>
      <c r="D2490" s="149"/>
      <c r="E2490" s="149"/>
      <c r="F2490" s="150"/>
      <c r="H2490" s="106"/>
      <c r="I2490" s="110" t="str">
        <f t="shared" si="87"/>
        <v/>
      </c>
      <c r="J2490" s="122" t="s">
        <v>8373</v>
      </c>
      <c r="K2490" s="110" t="s">
        <v>8374</v>
      </c>
      <c r="L2490" s="110" t="s">
        <v>275</v>
      </c>
      <c r="M2490" s="134" t="str">
        <f t="shared" si="88"/>
        <v/>
      </c>
      <c r="N2490" s="110"/>
      <c r="O2490" s="110"/>
      <c r="P2490" s="239"/>
    </row>
    <row r="2491" spans="1:16" x14ac:dyDescent="0.2">
      <c r="A2491" s="154"/>
      <c r="B2491" s="154"/>
      <c r="C2491" s="154"/>
      <c r="D2491" s="149"/>
      <c r="E2491" s="149"/>
      <c r="F2491" s="150"/>
      <c r="H2491" s="106"/>
      <c r="I2491" s="110" t="str">
        <f t="shared" si="87"/>
        <v/>
      </c>
      <c r="J2491" s="122" t="s">
        <v>8375</v>
      </c>
      <c r="K2491" s="110" t="s">
        <v>8376</v>
      </c>
      <c r="L2491" s="110" t="s">
        <v>8377</v>
      </c>
      <c r="M2491" s="134" t="str">
        <f t="shared" si="88"/>
        <v/>
      </c>
      <c r="N2491" s="110"/>
      <c r="O2491" s="110"/>
      <c r="P2491" s="239" t="s">
        <v>8378</v>
      </c>
    </row>
    <row r="2492" spans="1:16" x14ac:dyDescent="0.2">
      <c r="A2492" s="154"/>
      <c r="B2492" s="154"/>
      <c r="C2492" s="154"/>
      <c r="D2492" s="149"/>
      <c r="E2492" s="149"/>
      <c r="F2492" s="150"/>
      <c r="H2492" s="106"/>
      <c r="I2492" s="110" t="str">
        <f t="shared" si="87"/>
        <v/>
      </c>
      <c r="J2492" s="122" t="s">
        <v>8379</v>
      </c>
      <c r="K2492" s="110" t="s">
        <v>8380</v>
      </c>
      <c r="L2492" s="110" t="s">
        <v>275</v>
      </c>
      <c r="M2492" s="134" t="str">
        <f t="shared" si="88"/>
        <v/>
      </c>
      <c r="N2492" s="110"/>
      <c r="O2492" s="110"/>
      <c r="P2492" s="239" t="s">
        <v>8381</v>
      </c>
    </row>
    <row r="2493" spans="1:16" x14ac:dyDescent="0.2">
      <c r="A2493" s="154"/>
      <c r="B2493" s="154"/>
      <c r="C2493" s="154"/>
      <c r="D2493" s="149"/>
      <c r="E2493" s="149"/>
      <c r="F2493" s="150"/>
      <c r="H2493" s="106"/>
      <c r="I2493" s="110" t="str">
        <f t="shared" si="87"/>
        <v/>
      </c>
      <c r="J2493" s="122" t="s">
        <v>8382</v>
      </c>
      <c r="K2493" s="110" t="s">
        <v>8383</v>
      </c>
      <c r="L2493" s="110" t="s">
        <v>275</v>
      </c>
      <c r="M2493" s="134" t="str">
        <f t="shared" si="88"/>
        <v/>
      </c>
      <c r="N2493" s="110"/>
      <c r="O2493" s="110"/>
      <c r="P2493" s="239"/>
    </row>
    <row r="2494" spans="1:16" x14ac:dyDescent="0.2">
      <c r="A2494" s="154"/>
      <c r="B2494" s="154"/>
      <c r="C2494" s="154"/>
      <c r="D2494" s="149"/>
      <c r="E2494" s="149"/>
      <c r="F2494" s="150"/>
      <c r="H2494" s="106"/>
      <c r="I2494" s="110" t="str">
        <f t="shared" si="87"/>
        <v/>
      </c>
      <c r="J2494" s="122" t="s">
        <v>8384</v>
      </c>
      <c r="K2494" s="110" t="s">
        <v>8385</v>
      </c>
      <c r="L2494" s="110" t="s">
        <v>275</v>
      </c>
      <c r="M2494" s="134" t="str">
        <f t="shared" si="88"/>
        <v/>
      </c>
      <c r="N2494" s="110"/>
      <c r="O2494" s="110"/>
      <c r="P2494" s="239"/>
    </row>
    <row r="2495" spans="1:16" x14ac:dyDescent="0.2">
      <c r="A2495" s="154"/>
      <c r="B2495" s="154"/>
      <c r="C2495" s="154"/>
      <c r="D2495" s="149"/>
      <c r="E2495" s="149"/>
      <c r="F2495" s="150"/>
      <c r="H2495" s="106"/>
      <c r="I2495" s="110" t="str">
        <f t="shared" si="87"/>
        <v/>
      </c>
      <c r="J2495" s="122" t="s">
        <v>8386</v>
      </c>
      <c r="K2495" s="110" t="s">
        <v>8387</v>
      </c>
      <c r="L2495" s="110" t="s">
        <v>275</v>
      </c>
      <c r="M2495" s="134" t="str">
        <f t="shared" si="88"/>
        <v/>
      </c>
      <c r="N2495" s="110"/>
      <c r="O2495" s="110"/>
      <c r="P2495" s="239"/>
    </row>
    <row r="2496" spans="1:16" x14ac:dyDescent="0.2">
      <c r="A2496" s="154"/>
      <c r="B2496" s="154"/>
      <c r="C2496" s="154"/>
      <c r="D2496" s="149"/>
      <c r="E2496" s="149"/>
      <c r="F2496" s="150"/>
      <c r="H2496" s="106"/>
      <c r="I2496" s="110" t="str">
        <f t="shared" si="87"/>
        <v/>
      </c>
      <c r="J2496" s="122" t="s">
        <v>8388</v>
      </c>
      <c r="K2496" s="110" t="s">
        <v>8389</v>
      </c>
      <c r="L2496" s="110" t="s">
        <v>275</v>
      </c>
      <c r="M2496" s="134" t="str">
        <f t="shared" si="88"/>
        <v/>
      </c>
      <c r="N2496" s="110"/>
      <c r="O2496" s="110"/>
      <c r="P2496" s="239"/>
    </row>
    <row r="2497" spans="1:16" x14ac:dyDescent="0.2">
      <c r="A2497" s="154"/>
      <c r="B2497" s="154"/>
      <c r="C2497" s="154"/>
      <c r="D2497" s="149"/>
      <c r="E2497" s="149"/>
      <c r="F2497" s="150"/>
      <c r="H2497" s="106"/>
      <c r="I2497" s="110" t="str">
        <f t="shared" si="87"/>
        <v/>
      </c>
      <c r="J2497" s="122" t="s">
        <v>8390</v>
      </c>
      <c r="K2497" s="110" t="s">
        <v>8391</v>
      </c>
      <c r="L2497" s="110" t="s">
        <v>275</v>
      </c>
      <c r="M2497" s="134" t="str">
        <f t="shared" si="88"/>
        <v/>
      </c>
      <c r="N2497" s="110"/>
      <c r="O2497" s="110"/>
      <c r="P2497" s="239"/>
    </row>
    <row r="2498" spans="1:16" x14ac:dyDescent="0.2">
      <c r="A2498" s="154"/>
      <c r="B2498" s="154"/>
      <c r="C2498" s="154"/>
      <c r="D2498" s="149"/>
      <c r="E2498" s="149"/>
      <c r="F2498" s="150"/>
      <c r="H2498" s="106"/>
      <c r="I2498" s="110" t="str">
        <f t="shared" si="87"/>
        <v/>
      </c>
      <c r="J2498" s="122" t="s">
        <v>8392</v>
      </c>
      <c r="K2498" s="110" t="s">
        <v>8393</v>
      </c>
      <c r="L2498" s="110" t="s">
        <v>275</v>
      </c>
      <c r="M2498" s="134" t="str">
        <f t="shared" si="88"/>
        <v/>
      </c>
      <c r="N2498" s="110"/>
      <c r="O2498" s="110"/>
      <c r="P2498" s="239"/>
    </row>
    <row r="2499" spans="1:16" x14ac:dyDescent="0.2">
      <c r="A2499" s="154"/>
      <c r="B2499" s="154"/>
      <c r="C2499" s="154"/>
      <c r="D2499" s="149"/>
      <c r="E2499" s="149"/>
      <c r="F2499" s="150"/>
      <c r="H2499" s="106"/>
      <c r="I2499" s="110" t="str">
        <f t="shared" si="87"/>
        <v/>
      </c>
      <c r="J2499" s="122" t="s">
        <v>8394</v>
      </c>
      <c r="K2499" s="110" t="s">
        <v>8395</v>
      </c>
      <c r="L2499" s="110" t="s">
        <v>275</v>
      </c>
      <c r="M2499" s="134" t="str">
        <f t="shared" si="88"/>
        <v/>
      </c>
      <c r="N2499" s="110"/>
      <c r="O2499" s="110"/>
      <c r="P2499" s="239"/>
    </row>
    <row r="2500" spans="1:16" x14ac:dyDescent="0.2">
      <c r="A2500" s="154"/>
      <c r="B2500" s="154"/>
      <c r="C2500" s="154"/>
      <c r="D2500" s="149"/>
      <c r="E2500" s="149"/>
      <c r="F2500" s="150"/>
      <c r="H2500" s="106"/>
      <c r="I2500" s="110" t="str">
        <f t="shared" si="87"/>
        <v/>
      </c>
      <c r="J2500" s="122" t="s">
        <v>8396</v>
      </c>
      <c r="K2500" s="110" t="s">
        <v>8397</v>
      </c>
      <c r="L2500" s="110" t="s">
        <v>275</v>
      </c>
      <c r="M2500" s="134" t="str">
        <f t="shared" si="88"/>
        <v/>
      </c>
      <c r="N2500" s="110"/>
      <c r="O2500" s="110"/>
      <c r="P2500" s="239"/>
    </row>
    <row r="2501" spans="1:16" x14ac:dyDescent="0.2">
      <c r="A2501" s="154"/>
      <c r="B2501" s="154"/>
      <c r="C2501" s="154"/>
      <c r="D2501" s="149"/>
      <c r="E2501" s="149"/>
      <c r="F2501" s="150"/>
      <c r="H2501" s="106"/>
      <c r="I2501" s="110" t="str">
        <f t="shared" si="87"/>
        <v/>
      </c>
      <c r="J2501" s="122" t="s">
        <v>8398</v>
      </c>
      <c r="K2501" s="110" t="s">
        <v>8399</v>
      </c>
      <c r="L2501" s="110" t="s">
        <v>8400</v>
      </c>
      <c r="M2501" s="134" t="str">
        <f t="shared" si="88"/>
        <v/>
      </c>
      <c r="N2501" s="110"/>
      <c r="O2501" s="110"/>
      <c r="P2501" s="239" t="s">
        <v>8401</v>
      </c>
    </row>
    <row r="2502" spans="1:16" x14ac:dyDescent="0.2">
      <c r="A2502" s="154"/>
      <c r="B2502" s="154"/>
      <c r="C2502" s="154"/>
      <c r="D2502" s="149"/>
      <c r="E2502" s="149"/>
      <c r="F2502" s="150"/>
      <c r="H2502" s="106"/>
      <c r="I2502" s="110" t="str">
        <f t="shared" si="87"/>
        <v/>
      </c>
      <c r="J2502" s="122" t="s">
        <v>8402</v>
      </c>
      <c r="K2502" s="110" t="s">
        <v>8403</v>
      </c>
      <c r="L2502" s="110" t="s">
        <v>275</v>
      </c>
      <c r="M2502" s="134" t="str">
        <f t="shared" si="88"/>
        <v/>
      </c>
      <c r="N2502" s="110"/>
      <c r="O2502" s="110"/>
      <c r="P2502" s="239"/>
    </row>
    <row r="2503" spans="1:16" x14ac:dyDescent="0.2">
      <c r="A2503" s="154"/>
      <c r="B2503" s="154"/>
      <c r="C2503" s="154"/>
      <c r="D2503" s="149"/>
      <c r="E2503" s="149"/>
      <c r="F2503" s="150"/>
      <c r="H2503" s="106"/>
      <c r="I2503" s="110" t="str">
        <f t="shared" si="87"/>
        <v/>
      </c>
      <c r="J2503" s="122" t="s">
        <v>8404</v>
      </c>
      <c r="K2503" s="110" t="s">
        <v>8405</v>
      </c>
      <c r="L2503" s="110" t="s">
        <v>275</v>
      </c>
      <c r="M2503" s="134" t="str">
        <f t="shared" si="88"/>
        <v/>
      </c>
      <c r="N2503" s="110"/>
      <c r="O2503" s="110"/>
      <c r="P2503" s="239" t="s">
        <v>8406</v>
      </c>
    </row>
    <row r="2504" spans="1:16" x14ac:dyDescent="0.2">
      <c r="A2504" s="154"/>
      <c r="B2504" s="154"/>
      <c r="C2504" s="154"/>
      <c r="D2504" s="149"/>
      <c r="E2504" s="149"/>
      <c r="F2504" s="150"/>
      <c r="H2504" s="106"/>
      <c r="I2504" s="110" t="str">
        <f t="shared" si="87"/>
        <v/>
      </c>
      <c r="J2504" s="122" t="s">
        <v>8407</v>
      </c>
      <c r="K2504" s="110" t="s">
        <v>8408</v>
      </c>
      <c r="L2504" s="110" t="s">
        <v>275</v>
      </c>
      <c r="M2504" s="134" t="str">
        <f t="shared" si="88"/>
        <v/>
      </c>
      <c r="N2504" s="110"/>
      <c r="O2504" s="110"/>
      <c r="P2504" s="239"/>
    </row>
    <row r="2505" spans="1:16" x14ac:dyDescent="0.2">
      <c r="A2505" s="154"/>
      <c r="B2505" s="154"/>
      <c r="C2505" s="154"/>
      <c r="D2505" s="149"/>
      <c r="E2505" s="149"/>
      <c r="F2505" s="150"/>
      <c r="H2505" s="106"/>
      <c r="I2505" s="110" t="str">
        <f t="shared" ref="I2505:I2568" si="89">IFERROR((INDEX(A:E,MATCH($J2505,E:E,0),2)),"")</f>
        <v/>
      </c>
      <c r="J2505" s="122" t="s">
        <v>8409</v>
      </c>
      <c r="K2505" s="110" t="s">
        <v>8410</v>
      </c>
      <c r="L2505" s="110" t="s">
        <v>275</v>
      </c>
      <c r="M2505" s="134" t="str">
        <f t="shared" si="88"/>
        <v/>
      </c>
      <c r="N2505" s="110"/>
      <c r="O2505" s="110"/>
      <c r="P2505" s="239"/>
    </row>
    <row r="2506" spans="1:16" x14ac:dyDescent="0.2">
      <c r="A2506" s="154"/>
      <c r="B2506" s="154"/>
      <c r="C2506" s="154"/>
      <c r="D2506" s="149"/>
      <c r="E2506" s="149"/>
      <c r="F2506" s="150"/>
      <c r="H2506" s="106"/>
      <c r="I2506" s="110" t="str">
        <f t="shared" si="89"/>
        <v/>
      </c>
      <c r="J2506" s="122" t="s">
        <v>8411</v>
      </c>
      <c r="K2506" s="110" t="s">
        <v>8412</v>
      </c>
      <c r="L2506" s="110" t="s">
        <v>8413</v>
      </c>
      <c r="M2506" s="134" t="str">
        <f t="shared" ref="M2506:M2569" si="90">IF(N2506="","",HYPERLINK(O2506,N2506))</f>
        <v/>
      </c>
      <c r="N2506" s="110"/>
      <c r="O2506" s="110"/>
      <c r="P2506" s="239" t="s">
        <v>8414</v>
      </c>
    </row>
    <row r="2507" spans="1:16" x14ac:dyDescent="0.2">
      <c r="A2507" s="154"/>
      <c r="B2507" s="154"/>
      <c r="C2507" s="154"/>
      <c r="D2507" s="149"/>
      <c r="E2507" s="149"/>
      <c r="F2507" s="150"/>
      <c r="H2507" s="106"/>
      <c r="I2507" s="110" t="str">
        <f t="shared" si="89"/>
        <v/>
      </c>
      <c r="J2507" s="122" t="s">
        <v>8415</v>
      </c>
      <c r="K2507" s="110" t="s">
        <v>8416</v>
      </c>
      <c r="L2507" s="110" t="s">
        <v>275</v>
      </c>
      <c r="M2507" s="134" t="str">
        <f t="shared" si="90"/>
        <v/>
      </c>
      <c r="N2507" s="110"/>
      <c r="O2507" s="110"/>
      <c r="P2507" s="239"/>
    </row>
    <row r="2508" spans="1:16" x14ac:dyDescent="0.2">
      <c r="A2508" s="154"/>
      <c r="B2508" s="154"/>
      <c r="C2508" s="154"/>
      <c r="D2508" s="149"/>
      <c r="E2508" s="149"/>
      <c r="F2508" s="150"/>
      <c r="H2508" s="106"/>
      <c r="I2508" s="110" t="str">
        <f t="shared" si="89"/>
        <v/>
      </c>
      <c r="J2508" s="122" t="s">
        <v>8417</v>
      </c>
      <c r="K2508" s="110" t="s">
        <v>8418</v>
      </c>
      <c r="L2508" s="110" t="s">
        <v>275</v>
      </c>
      <c r="M2508" s="134" t="str">
        <f t="shared" si="90"/>
        <v/>
      </c>
      <c r="N2508" s="110"/>
      <c r="O2508" s="110"/>
      <c r="P2508" s="239"/>
    </row>
    <row r="2509" spans="1:16" x14ac:dyDescent="0.2">
      <c r="A2509" s="154"/>
      <c r="B2509" s="154"/>
      <c r="C2509" s="154"/>
      <c r="D2509" s="149"/>
      <c r="E2509" s="149"/>
      <c r="F2509" s="150"/>
      <c r="H2509" s="106"/>
      <c r="I2509" s="110" t="str">
        <f t="shared" si="89"/>
        <v/>
      </c>
      <c r="J2509" s="122" t="s">
        <v>8419</v>
      </c>
      <c r="K2509" s="110" t="s">
        <v>8420</v>
      </c>
      <c r="L2509" s="110" t="s">
        <v>275</v>
      </c>
      <c r="M2509" s="134" t="str">
        <f t="shared" si="90"/>
        <v/>
      </c>
      <c r="N2509" s="110"/>
      <c r="O2509" s="110"/>
      <c r="P2509" s="239"/>
    </row>
    <row r="2510" spans="1:16" x14ac:dyDescent="0.2">
      <c r="A2510" s="154"/>
      <c r="B2510" s="154"/>
      <c r="C2510" s="154"/>
      <c r="D2510" s="149"/>
      <c r="E2510" s="149"/>
      <c r="F2510" s="150"/>
      <c r="H2510" s="106"/>
      <c r="I2510" s="110" t="str">
        <f t="shared" si="89"/>
        <v/>
      </c>
      <c r="J2510" s="122" t="s">
        <v>8421</v>
      </c>
      <c r="K2510" s="110" t="s">
        <v>8422</v>
      </c>
      <c r="L2510" s="110" t="s">
        <v>275</v>
      </c>
      <c r="M2510" s="134" t="str">
        <f t="shared" si="90"/>
        <v/>
      </c>
      <c r="N2510" s="110"/>
      <c r="O2510" s="110"/>
      <c r="P2510" s="239"/>
    </row>
    <row r="2511" spans="1:16" x14ac:dyDescent="0.2">
      <c r="A2511" s="154"/>
      <c r="B2511" s="154"/>
      <c r="C2511" s="154"/>
      <c r="D2511" s="149"/>
      <c r="E2511" s="149"/>
      <c r="F2511" s="150"/>
      <c r="H2511" s="106"/>
      <c r="I2511" s="110" t="str">
        <f t="shared" si="89"/>
        <v/>
      </c>
      <c r="J2511" s="122" t="s">
        <v>8423</v>
      </c>
      <c r="K2511" s="110" t="s">
        <v>8424</v>
      </c>
      <c r="L2511" s="110" t="s">
        <v>275</v>
      </c>
      <c r="M2511" s="134" t="str">
        <f t="shared" si="90"/>
        <v/>
      </c>
      <c r="N2511" s="110"/>
      <c r="O2511" s="110"/>
      <c r="P2511" s="239"/>
    </row>
    <row r="2512" spans="1:16" x14ac:dyDescent="0.2">
      <c r="A2512" s="154"/>
      <c r="B2512" s="154"/>
      <c r="C2512" s="154"/>
      <c r="D2512" s="149"/>
      <c r="E2512" s="149"/>
      <c r="F2512" s="150"/>
      <c r="H2512" s="106"/>
      <c r="I2512" s="110" t="str">
        <f t="shared" si="89"/>
        <v/>
      </c>
      <c r="J2512" s="122" t="s">
        <v>8425</v>
      </c>
      <c r="K2512" s="110" t="s">
        <v>8426</v>
      </c>
      <c r="L2512" s="110" t="s">
        <v>275</v>
      </c>
      <c r="M2512" s="134" t="str">
        <f t="shared" si="90"/>
        <v/>
      </c>
      <c r="N2512" s="110"/>
      <c r="O2512" s="110"/>
      <c r="P2512" s="239"/>
    </row>
    <row r="2513" spans="1:16" x14ac:dyDescent="0.2">
      <c r="A2513" s="154"/>
      <c r="B2513" s="154"/>
      <c r="C2513" s="154"/>
      <c r="D2513" s="149"/>
      <c r="E2513" s="149"/>
      <c r="F2513" s="150"/>
      <c r="H2513" s="106"/>
      <c r="I2513" s="110" t="str">
        <f t="shared" si="89"/>
        <v/>
      </c>
      <c r="J2513" s="122" t="s">
        <v>8427</v>
      </c>
      <c r="K2513" s="110" t="s">
        <v>8428</v>
      </c>
      <c r="L2513" s="110" t="s">
        <v>275</v>
      </c>
      <c r="M2513" s="134" t="str">
        <f t="shared" si="90"/>
        <v/>
      </c>
      <c r="N2513" s="110"/>
      <c r="O2513" s="110"/>
      <c r="P2513" s="239"/>
    </row>
    <row r="2514" spans="1:16" x14ac:dyDescent="0.2">
      <c r="A2514" s="154"/>
      <c r="B2514" s="154"/>
      <c r="C2514" s="154"/>
      <c r="D2514" s="149"/>
      <c r="E2514" s="149"/>
      <c r="F2514" s="150"/>
      <c r="H2514" s="106"/>
      <c r="I2514" s="110" t="str">
        <f t="shared" si="89"/>
        <v/>
      </c>
      <c r="J2514" s="122" t="s">
        <v>8429</v>
      </c>
      <c r="K2514" s="110" t="s">
        <v>8430</v>
      </c>
      <c r="L2514" s="110" t="s">
        <v>275</v>
      </c>
      <c r="M2514" s="134" t="str">
        <f t="shared" si="90"/>
        <v/>
      </c>
      <c r="N2514" s="110"/>
      <c r="O2514" s="110"/>
      <c r="P2514" s="239"/>
    </row>
    <row r="2515" spans="1:16" x14ac:dyDescent="0.2">
      <c r="A2515" s="154"/>
      <c r="B2515" s="154"/>
      <c r="C2515" s="154"/>
      <c r="D2515" s="149"/>
      <c r="E2515" s="149"/>
      <c r="F2515" s="150"/>
      <c r="H2515" s="106"/>
      <c r="I2515" s="110" t="str">
        <f t="shared" si="89"/>
        <v/>
      </c>
      <c r="J2515" s="122" t="s">
        <v>8431</v>
      </c>
      <c r="K2515" s="110" t="s">
        <v>8432</v>
      </c>
      <c r="L2515" s="110" t="s">
        <v>275</v>
      </c>
      <c r="M2515" s="134" t="str">
        <f t="shared" si="90"/>
        <v/>
      </c>
      <c r="N2515" s="110"/>
      <c r="O2515" s="110"/>
      <c r="P2515" s="239"/>
    </row>
    <row r="2516" spans="1:16" x14ac:dyDescent="0.2">
      <c r="A2516" s="154"/>
      <c r="B2516" s="154"/>
      <c r="C2516" s="154"/>
      <c r="D2516" s="149"/>
      <c r="E2516" s="149"/>
      <c r="F2516" s="150"/>
      <c r="H2516" s="106"/>
      <c r="I2516" s="110" t="str">
        <f t="shared" si="89"/>
        <v/>
      </c>
      <c r="J2516" s="122" t="s">
        <v>8433</v>
      </c>
      <c r="K2516" s="110" t="s">
        <v>8434</v>
      </c>
      <c r="L2516" s="110" t="s">
        <v>275</v>
      </c>
      <c r="M2516" s="134" t="str">
        <f t="shared" si="90"/>
        <v/>
      </c>
      <c r="N2516" s="110"/>
      <c r="O2516" s="110"/>
      <c r="P2516" s="239"/>
    </row>
    <row r="2517" spans="1:16" x14ac:dyDescent="0.2">
      <c r="A2517" s="154"/>
      <c r="B2517" s="154"/>
      <c r="C2517" s="154"/>
      <c r="D2517" s="149"/>
      <c r="E2517" s="149"/>
      <c r="F2517" s="150"/>
      <c r="H2517" s="106"/>
      <c r="I2517" s="110" t="str">
        <f t="shared" si="89"/>
        <v/>
      </c>
      <c r="J2517" s="122" t="s">
        <v>8435</v>
      </c>
      <c r="K2517" s="110" t="s">
        <v>8436</v>
      </c>
      <c r="L2517" s="110" t="s">
        <v>275</v>
      </c>
      <c r="M2517" s="134" t="str">
        <f t="shared" si="90"/>
        <v/>
      </c>
      <c r="N2517" s="110"/>
      <c r="O2517" s="110"/>
      <c r="P2517" s="239"/>
    </row>
    <row r="2518" spans="1:16" x14ac:dyDescent="0.2">
      <c r="A2518" s="154"/>
      <c r="B2518" s="154"/>
      <c r="C2518" s="154"/>
      <c r="D2518" s="149"/>
      <c r="E2518" s="149"/>
      <c r="F2518" s="150"/>
      <c r="H2518" s="106"/>
      <c r="I2518" s="110" t="str">
        <f t="shared" si="89"/>
        <v/>
      </c>
      <c r="J2518" s="122" t="s">
        <v>8437</v>
      </c>
      <c r="K2518" s="110" t="s">
        <v>8438</v>
      </c>
      <c r="L2518" s="110" t="s">
        <v>275</v>
      </c>
      <c r="M2518" s="134" t="str">
        <f t="shared" si="90"/>
        <v/>
      </c>
      <c r="N2518" s="110"/>
      <c r="O2518" s="110"/>
      <c r="P2518" s="239"/>
    </row>
    <row r="2519" spans="1:16" x14ac:dyDescent="0.2">
      <c r="A2519" s="154"/>
      <c r="B2519" s="154"/>
      <c r="C2519" s="154"/>
      <c r="D2519" s="149"/>
      <c r="E2519" s="149"/>
      <c r="F2519" s="150"/>
      <c r="H2519" s="106"/>
      <c r="I2519" s="110" t="str">
        <f t="shared" si="89"/>
        <v/>
      </c>
      <c r="J2519" s="122" t="s">
        <v>8439</v>
      </c>
      <c r="K2519" s="110" t="s">
        <v>8440</v>
      </c>
      <c r="L2519" s="110" t="s">
        <v>275</v>
      </c>
      <c r="M2519" s="134" t="str">
        <f t="shared" si="90"/>
        <v/>
      </c>
      <c r="N2519" s="110"/>
      <c r="O2519" s="110"/>
      <c r="P2519" s="239"/>
    </row>
    <row r="2520" spans="1:16" x14ac:dyDescent="0.2">
      <c r="A2520" s="154"/>
      <c r="B2520" s="154"/>
      <c r="C2520" s="154"/>
      <c r="D2520" s="149"/>
      <c r="E2520" s="149"/>
      <c r="F2520" s="150"/>
      <c r="H2520" s="106"/>
      <c r="I2520" s="110" t="str">
        <f t="shared" si="89"/>
        <v/>
      </c>
      <c r="J2520" s="122" t="s">
        <v>8441</v>
      </c>
      <c r="K2520" s="110" t="s">
        <v>8442</v>
      </c>
      <c r="L2520" s="110" t="s">
        <v>275</v>
      </c>
      <c r="M2520" s="134" t="str">
        <f t="shared" si="90"/>
        <v/>
      </c>
      <c r="N2520" s="110"/>
      <c r="O2520" s="110"/>
      <c r="P2520" s="239"/>
    </row>
    <row r="2521" spans="1:16" x14ac:dyDescent="0.2">
      <c r="A2521" s="154"/>
      <c r="B2521" s="154"/>
      <c r="C2521" s="154"/>
      <c r="D2521" s="149"/>
      <c r="E2521" s="149"/>
      <c r="F2521" s="150"/>
      <c r="H2521" s="106"/>
      <c r="I2521" s="110" t="str">
        <f t="shared" si="89"/>
        <v/>
      </c>
      <c r="J2521" s="122" t="s">
        <v>8443</v>
      </c>
      <c r="K2521" s="110" t="s">
        <v>8444</v>
      </c>
      <c r="L2521" s="110" t="s">
        <v>275</v>
      </c>
      <c r="M2521" s="134" t="str">
        <f t="shared" si="90"/>
        <v/>
      </c>
      <c r="N2521" s="110"/>
      <c r="O2521" s="110"/>
      <c r="P2521" s="239"/>
    </row>
    <row r="2522" spans="1:16" x14ac:dyDescent="0.2">
      <c r="A2522" s="154"/>
      <c r="B2522" s="154"/>
      <c r="C2522" s="154"/>
      <c r="D2522" s="149"/>
      <c r="E2522" s="149"/>
      <c r="F2522" s="150"/>
      <c r="H2522" s="106"/>
      <c r="I2522" s="110" t="str">
        <f t="shared" si="89"/>
        <v/>
      </c>
      <c r="J2522" s="122" t="s">
        <v>8445</v>
      </c>
      <c r="K2522" s="110" t="s">
        <v>8446</v>
      </c>
      <c r="L2522" s="110" t="s">
        <v>275</v>
      </c>
      <c r="M2522" s="134" t="str">
        <f t="shared" si="90"/>
        <v/>
      </c>
      <c r="N2522" s="110"/>
      <c r="O2522" s="110"/>
      <c r="P2522" s="239"/>
    </row>
    <row r="2523" spans="1:16" x14ac:dyDescent="0.2">
      <c r="A2523" s="154"/>
      <c r="B2523" s="154"/>
      <c r="C2523" s="154"/>
      <c r="D2523" s="149"/>
      <c r="E2523" s="149"/>
      <c r="F2523" s="150"/>
      <c r="H2523" s="106"/>
      <c r="I2523" s="110" t="str">
        <f t="shared" si="89"/>
        <v/>
      </c>
      <c r="J2523" s="122" t="s">
        <v>8447</v>
      </c>
      <c r="K2523" s="110" t="s">
        <v>8448</v>
      </c>
      <c r="L2523" s="110" t="s">
        <v>275</v>
      </c>
      <c r="M2523" s="134" t="str">
        <f t="shared" si="90"/>
        <v/>
      </c>
      <c r="N2523" s="110"/>
      <c r="O2523" s="110"/>
      <c r="P2523" s="239"/>
    </row>
    <row r="2524" spans="1:16" x14ac:dyDescent="0.2">
      <c r="A2524" s="154"/>
      <c r="B2524" s="154"/>
      <c r="C2524" s="154"/>
      <c r="D2524" s="149"/>
      <c r="E2524" s="149"/>
      <c r="F2524" s="150"/>
      <c r="H2524" s="106"/>
      <c r="I2524" s="110" t="str">
        <f t="shared" si="89"/>
        <v/>
      </c>
      <c r="J2524" s="122" t="s">
        <v>8449</v>
      </c>
      <c r="K2524" s="110" t="s">
        <v>8450</v>
      </c>
      <c r="L2524" s="110" t="s">
        <v>275</v>
      </c>
      <c r="M2524" s="134" t="str">
        <f t="shared" si="90"/>
        <v/>
      </c>
      <c r="N2524" s="110"/>
      <c r="O2524" s="110"/>
      <c r="P2524" s="239"/>
    </row>
    <row r="2525" spans="1:16" x14ac:dyDescent="0.2">
      <c r="A2525" s="154"/>
      <c r="B2525" s="154"/>
      <c r="C2525" s="154"/>
      <c r="D2525" s="149"/>
      <c r="E2525" s="149"/>
      <c r="F2525" s="150"/>
      <c r="H2525" s="106"/>
      <c r="I2525" s="110" t="str">
        <f t="shared" si="89"/>
        <v/>
      </c>
      <c r="J2525" s="122" t="s">
        <v>8451</v>
      </c>
      <c r="K2525" s="110" t="s">
        <v>8452</v>
      </c>
      <c r="L2525" s="110" t="s">
        <v>275</v>
      </c>
      <c r="M2525" s="134" t="str">
        <f t="shared" si="90"/>
        <v/>
      </c>
      <c r="N2525" s="110"/>
      <c r="O2525" s="110"/>
      <c r="P2525" s="239"/>
    </row>
    <row r="2526" spans="1:16" x14ac:dyDescent="0.2">
      <c r="A2526" s="154"/>
      <c r="B2526" s="154"/>
      <c r="C2526" s="154"/>
      <c r="D2526" s="149"/>
      <c r="E2526" s="149"/>
      <c r="F2526" s="150"/>
      <c r="H2526" s="106"/>
      <c r="I2526" s="110" t="str">
        <f t="shared" si="89"/>
        <v/>
      </c>
      <c r="J2526" s="122" t="s">
        <v>8453</v>
      </c>
      <c r="K2526" s="110" t="s">
        <v>8454</v>
      </c>
      <c r="L2526" s="110" t="s">
        <v>275</v>
      </c>
      <c r="M2526" s="134" t="str">
        <f t="shared" si="90"/>
        <v/>
      </c>
      <c r="N2526" s="110"/>
      <c r="O2526" s="110"/>
      <c r="P2526" s="239"/>
    </row>
    <row r="2527" spans="1:16" x14ac:dyDescent="0.2">
      <c r="A2527" s="154"/>
      <c r="B2527" s="154"/>
      <c r="C2527" s="154"/>
      <c r="D2527" s="149"/>
      <c r="E2527" s="149"/>
      <c r="F2527" s="150"/>
      <c r="H2527" s="106"/>
      <c r="I2527" s="110" t="str">
        <f t="shared" si="89"/>
        <v/>
      </c>
      <c r="J2527" s="122" t="s">
        <v>8455</v>
      </c>
      <c r="K2527" s="110" t="s">
        <v>8456</v>
      </c>
      <c r="L2527" s="110" t="s">
        <v>275</v>
      </c>
      <c r="M2527" s="134" t="str">
        <f t="shared" si="90"/>
        <v/>
      </c>
      <c r="N2527" s="110"/>
      <c r="O2527" s="110"/>
      <c r="P2527" s="239"/>
    </row>
    <row r="2528" spans="1:16" x14ac:dyDescent="0.2">
      <c r="A2528" s="154"/>
      <c r="B2528" s="154"/>
      <c r="C2528" s="154"/>
      <c r="D2528" s="149"/>
      <c r="E2528" s="149"/>
      <c r="F2528" s="150"/>
      <c r="H2528" s="106"/>
      <c r="I2528" s="110" t="str">
        <f t="shared" si="89"/>
        <v/>
      </c>
      <c r="J2528" s="122" t="s">
        <v>8457</v>
      </c>
      <c r="K2528" s="110" t="s">
        <v>8458</v>
      </c>
      <c r="L2528" s="110" t="s">
        <v>275</v>
      </c>
      <c r="M2528" s="134" t="str">
        <f t="shared" si="90"/>
        <v/>
      </c>
      <c r="N2528" s="110"/>
      <c r="O2528" s="110"/>
      <c r="P2528" s="239"/>
    </row>
    <row r="2529" spans="1:16" x14ac:dyDescent="0.2">
      <c r="A2529" s="154"/>
      <c r="B2529" s="154"/>
      <c r="C2529" s="154"/>
      <c r="D2529" s="149"/>
      <c r="E2529" s="149"/>
      <c r="F2529" s="150"/>
      <c r="H2529" s="106"/>
      <c r="I2529" s="110" t="str">
        <f t="shared" si="89"/>
        <v/>
      </c>
      <c r="J2529" s="122" t="s">
        <v>8459</v>
      </c>
      <c r="K2529" s="110" t="s">
        <v>8460</v>
      </c>
      <c r="L2529" s="110" t="s">
        <v>275</v>
      </c>
      <c r="M2529" s="134" t="str">
        <f t="shared" si="90"/>
        <v/>
      </c>
      <c r="N2529" s="110"/>
      <c r="O2529" s="110"/>
      <c r="P2529" s="239"/>
    </row>
    <row r="2530" spans="1:16" x14ac:dyDescent="0.2">
      <c r="A2530" s="154"/>
      <c r="B2530" s="154"/>
      <c r="C2530" s="154"/>
      <c r="D2530" s="149"/>
      <c r="E2530" s="149"/>
      <c r="F2530" s="150"/>
      <c r="H2530" s="106"/>
      <c r="I2530" s="110" t="str">
        <f t="shared" si="89"/>
        <v/>
      </c>
      <c r="J2530" s="122" t="s">
        <v>8461</v>
      </c>
      <c r="K2530" s="110" t="s">
        <v>8462</v>
      </c>
      <c r="L2530" s="110" t="s">
        <v>275</v>
      </c>
      <c r="M2530" s="134" t="str">
        <f t="shared" si="90"/>
        <v/>
      </c>
      <c r="N2530" s="110"/>
      <c r="O2530" s="110"/>
      <c r="P2530" s="239"/>
    </row>
    <row r="2531" spans="1:16" x14ac:dyDescent="0.2">
      <c r="A2531" s="154"/>
      <c r="B2531" s="154"/>
      <c r="C2531" s="154"/>
      <c r="D2531" s="149"/>
      <c r="E2531" s="149"/>
      <c r="F2531" s="150"/>
      <c r="H2531" s="106"/>
      <c r="I2531" s="110" t="str">
        <f t="shared" si="89"/>
        <v/>
      </c>
      <c r="J2531" s="122" t="s">
        <v>8463</v>
      </c>
      <c r="K2531" s="110" t="s">
        <v>8464</v>
      </c>
      <c r="L2531" s="110" t="s">
        <v>275</v>
      </c>
      <c r="M2531" s="134" t="str">
        <f t="shared" si="90"/>
        <v/>
      </c>
      <c r="N2531" s="110"/>
      <c r="O2531" s="110"/>
      <c r="P2531" s="239"/>
    </row>
    <row r="2532" spans="1:16" x14ac:dyDescent="0.2">
      <c r="A2532" s="154"/>
      <c r="B2532" s="154"/>
      <c r="C2532" s="154"/>
      <c r="D2532" s="149"/>
      <c r="E2532" s="149"/>
      <c r="F2532" s="150"/>
      <c r="H2532" s="106"/>
      <c r="I2532" s="110" t="str">
        <f t="shared" si="89"/>
        <v/>
      </c>
      <c r="J2532" s="122" t="s">
        <v>8465</v>
      </c>
      <c r="K2532" s="110" t="s">
        <v>8466</v>
      </c>
      <c r="L2532" s="110" t="s">
        <v>275</v>
      </c>
      <c r="M2532" s="134" t="str">
        <f t="shared" si="90"/>
        <v/>
      </c>
      <c r="N2532" s="110"/>
      <c r="O2532" s="110"/>
      <c r="P2532" s="239"/>
    </row>
    <row r="2533" spans="1:16" x14ac:dyDescent="0.2">
      <c r="A2533" s="154"/>
      <c r="B2533" s="154"/>
      <c r="C2533" s="154"/>
      <c r="D2533" s="149"/>
      <c r="E2533" s="149"/>
      <c r="F2533" s="150"/>
      <c r="H2533" s="106"/>
      <c r="I2533" s="110" t="str">
        <f t="shared" si="89"/>
        <v/>
      </c>
      <c r="J2533" s="122" t="s">
        <v>8467</v>
      </c>
      <c r="K2533" s="110" t="s">
        <v>8468</v>
      </c>
      <c r="L2533" s="110" t="s">
        <v>275</v>
      </c>
      <c r="M2533" s="134" t="str">
        <f t="shared" si="90"/>
        <v/>
      </c>
      <c r="N2533" s="110"/>
      <c r="O2533" s="110"/>
      <c r="P2533" s="239"/>
    </row>
    <row r="2534" spans="1:16" x14ac:dyDescent="0.2">
      <c r="A2534" s="154"/>
      <c r="B2534" s="154"/>
      <c r="C2534" s="154"/>
      <c r="D2534" s="149"/>
      <c r="E2534" s="149"/>
      <c r="F2534" s="150"/>
      <c r="H2534" s="106"/>
      <c r="I2534" s="110" t="str">
        <f t="shared" si="89"/>
        <v/>
      </c>
      <c r="J2534" s="122" t="s">
        <v>8469</v>
      </c>
      <c r="K2534" s="110" t="s">
        <v>8470</v>
      </c>
      <c r="L2534" s="110" t="s">
        <v>275</v>
      </c>
      <c r="M2534" s="134" t="str">
        <f t="shared" si="90"/>
        <v/>
      </c>
      <c r="N2534" s="110"/>
      <c r="O2534" s="110"/>
      <c r="P2534" s="239"/>
    </row>
    <row r="2535" spans="1:16" x14ac:dyDescent="0.2">
      <c r="A2535" s="154"/>
      <c r="B2535" s="154"/>
      <c r="C2535" s="154"/>
      <c r="D2535" s="149"/>
      <c r="E2535" s="149"/>
      <c r="F2535" s="150"/>
      <c r="H2535" s="106"/>
      <c r="I2535" s="110" t="str">
        <f t="shared" si="89"/>
        <v/>
      </c>
      <c r="J2535" s="122" t="s">
        <v>8471</v>
      </c>
      <c r="K2535" s="110" t="s">
        <v>8472</v>
      </c>
      <c r="L2535" s="110" t="s">
        <v>275</v>
      </c>
      <c r="M2535" s="134" t="str">
        <f t="shared" si="90"/>
        <v/>
      </c>
      <c r="N2535" s="110"/>
      <c r="O2535" s="110"/>
      <c r="P2535" s="239"/>
    </row>
    <row r="2536" spans="1:16" x14ac:dyDescent="0.2">
      <c r="A2536" s="154"/>
      <c r="B2536" s="154"/>
      <c r="C2536" s="154"/>
      <c r="D2536" s="149"/>
      <c r="E2536" s="149"/>
      <c r="F2536" s="150"/>
      <c r="H2536" s="106"/>
      <c r="I2536" s="110" t="str">
        <f t="shared" si="89"/>
        <v/>
      </c>
      <c r="J2536" s="122" t="s">
        <v>8473</v>
      </c>
      <c r="K2536" s="110" t="s">
        <v>8474</v>
      </c>
      <c r="L2536" s="110" t="s">
        <v>275</v>
      </c>
      <c r="M2536" s="134" t="str">
        <f t="shared" si="90"/>
        <v/>
      </c>
      <c r="N2536" s="110"/>
      <c r="O2536" s="110"/>
      <c r="P2536" s="239"/>
    </row>
    <row r="2537" spans="1:16" x14ac:dyDescent="0.2">
      <c r="A2537" s="154"/>
      <c r="B2537" s="154"/>
      <c r="C2537" s="154"/>
      <c r="D2537" s="149"/>
      <c r="E2537" s="149"/>
      <c r="F2537" s="150"/>
      <c r="H2537" s="106"/>
      <c r="I2537" s="110" t="str">
        <f t="shared" si="89"/>
        <v/>
      </c>
      <c r="J2537" s="122" t="s">
        <v>8475</v>
      </c>
      <c r="K2537" s="110" t="s">
        <v>8476</v>
      </c>
      <c r="L2537" s="110" t="s">
        <v>275</v>
      </c>
      <c r="M2537" s="134" t="str">
        <f t="shared" si="90"/>
        <v/>
      </c>
      <c r="N2537" s="110"/>
      <c r="O2537" s="110"/>
      <c r="P2537" s="239"/>
    </row>
    <row r="2538" spans="1:16" x14ac:dyDescent="0.2">
      <c r="A2538" s="154"/>
      <c r="B2538" s="154"/>
      <c r="C2538" s="154"/>
      <c r="D2538" s="149"/>
      <c r="E2538" s="149"/>
      <c r="F2538" s="150"/>
      <c r="H2538" s="106"/>
      <c r="I2538" s="110" t="str">
        <f t="shared" si="89"/>
        <v/>
      </c>
      <c r="J2538" s="122" t="s">
        <v>8477</v>
      </c>
      <c r="K2538" s="110" t="s">
        <v>8478</v>
      </c>
      <c r="L2538" s="110" t="s">
        <v>275</v>
      </c>
      <c r="M2538" s="134" t="str">
        <f t="shared" si="90"/>
        <v/>
      </c>
      <c r="N2538" s="110"/>
      <c r="O2538" s="110"/>
      <c r="P2538" s="239"/>
    </row>
    <row r="2539" spans="1:16" x14ac:dyDescent="0.2">
      <c r="A2539" s="154"/>
      <c r="B2539" s="154"/>
      <c r="C2539" s="154"/>
      <c r="D2539" s="149"/>
      <c r="E2539" s="149"/>
      <c r="F2539" s="150"/>
      <c r="H2539" s="106"/>
      <c r="I2539" s="110" t="str">
        <f t="shared" si="89"/>
        <v/>
      </c>
      <c r="J2539" s="122" t="s">
        <v>8479</v>
      </c>
      <c r="K2539" s="110" t="s">
        <v>8480</v>
      </c>
      <c r="L2539" s="110" t="s">
        <v>275</v>
      </c>
      <c r="M2539" s="134" t="str">
        <f t="shared" si="90"/>
        <v/>
      </c>
      <c r="N2539" s="110"/>
      <c r="O2539" s="110"/>
      <c r="P2539" s="239"/>
    </row>
    <row r="2540" spans="1:16" x14ac:dyDescent="0.2">
      <c r="A2540" s="154"/>
      <c r="B2540" s="154"/>
      <c r="C2540" s="154"/>
      <c r="D2540" s="149"/>
      <c r="E2540" s="149"/>
      <c r="F2540" s="150"/>
      <c r="H2540" s="106"/>
      <c r="I2540" s="110" t="str">
        <f t="shared" si="89"/>
        <v/>
      </c>
      <c r="J2540" s="122" t="s">
        <v>8481</v>
      </c>
      <c r="K2540" s="110" t="s">
        <v>8482</v>
      </c>
      <c r="L2540" s="110" t="s">
        <v>275</v>
      </c>
      <c r="M2540" s="134" t="str">
        <f t="shared" si="90"/>
        <v/>
      </c>
      <c r="N2540" s="110"/>
      <c r="O2540" s="110"/>
      <c r="P2540" s="239"/>
    </row>
    <row r="2541" spans="1:16" x14ac:dyDescent="0.2">
      <c r="A2541" s="154"/>
      <c r="B2541" s="154"/>
      <c r="C2541" s="154"/>
      <c r="D2541" s="149"/>
      <c r="E2541" s="149"/>
      <c r="F2541" s="150"/>
      <c r="H2541" s="106"/>
      <c r="I2541" s="110" t="str">
        <f t="shared" si="89"/>
        <v/>
      </c>
      <c r="J2541" s="122" t="s">
        <v>8483</v>
      </c>
      <c r="K2541" s="110" t="s">
        <v>8484</v>
      </c>
      <c r="L2541" s="110" t="s">
        <v>275</v>
      </c>
      <c r="M2541" s="134" t="str">
        <f t="shared" si="90"/>
        <v/>
      </c>
      <c r="N2541" s="110"/>
      <c r="O2541" s="110"/>
      <c r="P2541" s="239"/>
    </row>
    <row r="2542" spans="1:16" x14ac:dyDescent="0.2">
      <c r="A2542" s="154"/>
      <c r="B2542" s="154"/>
      <c r="C2542" s="154"/>
      <c r="D2542" s="149"/>
      <c r="E2542" s="149"/>
      <c r="F2542" s="150"/>
      <c r="H2542" s="106"/>
      <c r="I2542" s="110" t="str">
        <f t="shared" si="89"/>
        <v/>
      </c>
      <c r="J2542" s="122" t="s">
        <v>8485</v>
      </c>
      <c r="K2542" s="110" t="s">
        <v>8486</v>
      </c>
      <c r="L2542" s="110" t="s">
        <v>275</v>
      </c>
      <c r="M2542" s="134" t="str">
        <f t="shared" si="90"/>
        <v/>
      </c>
      <c r="N2542" s="110"/>
      <c r="O2542" s="110"/>
      <c r="P2542" s="239"/>
    </row>
    <row r="2543" spans="1:16" x14ac:dyDescent="0.2">
      <c r="A2543" s="154"/>
      <c r="B2543" s="154"/>
      <c r="C2543" s="154"/>
      <c r="D2543" s="149"/>
      <c r="E2543" s="149"/>
      <c r="F2543" s="150"/>
      <c r="H2543" s="106"/>
      <c r="I2543" s="110" t="str">
        <f t="shared" si="89"/>
        <v/>
      </c>
      <c r="J2543" s="122" t="s">
        <v>8487</v>
      </c>
      <c r="K2543" s="110" t="s">
        <v>8488</v>
      </c>
      <c r="L2543" s="110" t="s">
        <v>275</v>
      </c>
      <c r="M2543" s="134" t="str">
        <f t="shared" si="90"/>
        <v/>
      </c>
      <c r="N2543" s="110"/>
      <c r="O2543" s="110"/>
      <c r="P2543" s="239"/>
    </row>
    <row r="2544" spans="1:16" x14ac:dyDescent="0.2">
      <c r="A2544" s="154"/>
      <c r="B2544" s="154"/>
      <c r="C2544" s="154"/>
      <c r="D2544" s="149"/>
      <c r="E2544" s="149"/>
      <c r="F2544" s="150"/>
      <c r="H2544" s="106"/>
      <c r="I2544" s="110" t="str">
        <f t="shared" si="89"/>
        <v/>
      </c>
      <c r="J2544" s="122" t="s">
        <v>8489</v>
      </c>
      <c r="K2544" s="110" t="s">
        <v>8490</v>
      </c>
      <c r="L2544" s="110" t="s">
        <v>275</v>
      </c>
      <c r="M2544" s="134" t="str">
        <f t="shared" si="90"/>
        <v/>
      </c>
      <c r="N2544" s="110"/>
      <c r="O2544" s="110"/>
      <c r="P2544" s="239"/>
    </row>
    <row r="2545" spans="1:16" x14ac:dyDescent="0.2">
      <c r="A2545" s="154"/>
      <c r="B2545" s="154"/>
      <c r="C2545" s="154"/>
      <c r="D2545" s="149"/>
      <c r="E2545" s="149"/>
      <c r="F2545" s="150"/>
      <c r="H2545" s="106"/>
      <c r="I2545" s="110" t="str">
        <f t="shared" si="89"/>
        <v/>
      </c>
      <c r="J2545" s="122" t="s">
        <v>8491</v>
      </c>
      <c r="K2545" s="110" t="s">
        <v>8492</v>
      </c>
      <c r="L2545" s="110" t="s">
        <v>275</v>
      </c>
      <c r="M2545" s="134" t="str">
        <f t="shared" si="90"/>
        <v/>
      </c>
      <c r="N2545" s="110"/>
      <c r="O2545" s="110"/>
      <c r="P2545" s="239"/>
    </row>
    <row r="2546" spans="1:16" x14ac:dyDescent="0.2">
      <c r="A2546" s="154"/>
      <c r="B2546" s="154"/>
      <c r="C2546" s="154"/>
      <c r="D2546" s="149"/>
      <c r="E2546" s="149"/>
      <c r="F2546" s="150"/>
      <c r="H2546" s="106"/>
      <c r="I2546" s="110" t="str">
        <f t="shared" si="89"/>
        <v/>
      </c>
      <c r="J2546" s="122" t="s">
        <v>8493</v>
      </c>
      <c r="K2546" s="110" t="s">
        <v>8494</v>
      </c>
      <c r="L2546" s="110" t="s">
        <v>275</v>
      </c>
      <c r="M2546" s="134" t="str">
        <f t="shared" si="90"/>
        <v/>
      </c>
      <c r="N2546" s="110"/>
      <c r="O2546" s="110"/>
      <c r="P2546" s="239"/>
    </row>
    <row r="2547" spans="1:16" x14ac:dyDescent="0.2">
      <c r="A2547" s="154"/>
      <c r="B2547" s="154"/>
      <c r="C2547" s="154"/>
      <c r="D2547" s="149"/>
      <c r="E2547" s="149"/>
      <c r="F2547" s="150"/>
      <c r="H2547" s="106"/>
      <c r="I2547" s="110" t="str">
        <f t="shared" si="89"/>
        <v/>
      </c>
      <c r="J2547" s="122" t="s">
        <v>8495</v>
      </c>
      <c r="K2547" s="110" t="s">
        <v>8496</v>
      </c>
      <c r="L2547" s="110" t="s">
        <v>275</v>
      </c>
      <c r="M2547" s="134" t="str">
        <f t="shared" si="90"/>
        <v/>
      </c>
      <c r="N2547" s="110"/>
      <c r="O2547" s="110"/>
      <c r="P2547" s="239"/>
    </row>
    <row r="2548" spans="1:16" x14ac:dyDescent="0.2">
      <c r="A2548" s="154"/>
      <c r="B2548" s="154"/>
      <c r="C2548" s="154"/>
      <c r="D2548" s="149"/>
      <c r="E2548" s="149"/>
      <c r="F2548" s="150"/>
      <c r="H2548" s="106"/>
      <c r="I2548" s="110" t="str">
        <f t="shared" si="89"/>
        <v/>
      </c>
      <c r="J2548" s="122" t="s">
        <v>8497</v>
      </c>
      <c r="K2548" s="110" t="s">
        <v>8498</v>
      </c>
      <c r="L2548" s="110" t="s">
        <v>8499</v>
      </c>
      <c r="M2548" s="134" t="str">
        <f t="shared" si="90"/>
        <v/>
      </c>
      <c r="N2548" s="110"/>
      <c r="O2548" s="110"/>
      <c r="P2548" s="239" t="s">
        <v>8500</v>
      </c>
    </row>
    <row r="2549" spans="1:16" x14ac:dyDescent="0.2">
      <c r="A2549" s="154"/>
      <c r="B2549" s="154"/>
      <c r="C2549" s="154"/>
      <c r="D2549" s="149"/>
      <c r="E2549" s="149"/>
      <c r="F2549" s="150"/>
      <c r="H2549" s="106"/>
      <c r="I2549" s="110" t="str">
        <f t="shared" si="89"/>
        <v/>
      </c>
      <c r="J2549" s="122" t="s">
        <v>8501</v>
      </c>
      <c r="K2549" s="110" t="s">
        <v>8502</v>
      </c>
      <c r="L2549" s="110" t="s">
        <v>275</v>
      </c>
      <c r="M2549" s="134" t="str">
        <f t="shared" si="90"/>
        <v/>
      </c>
      <c r="N2549" s="110"/>
      <c r="O2549" s="110"/>
      <c r="P2549" s="239" t="s">
        <v>8503</v>
      </c>
    </row>
    <row r="2550" spans="1:16" x14ac:dyDescent="0.2">
      <c r="A2550" s="154"/>
      <c r="B2550" s="154"/>
      <c r="C2550" s="154"/>
      <c r="D2550" s="149"/>
      <c r="E2550" s="149"/>
      <c r="F2550" s="150"/>
      <c r="H2550" s="106"/>
      <c r="I2550" s="110" t="str">
        <f t="shared" si="89"/>
        <v/>
      </c>
      <c r="J2550" s="122" t="s">
        <v>8504</v>
      </c>
      <c r="K2550" s="110" t="s">
        <v>8505</v>
      </c>
      <c r="L2550" s="110" t="s">
        <v>275</v>
      </c>
      <c r="M2550" s="134" t="str">
        <f t="shared" si="90"/>
        <v/>
      </c>
      <c r="N2550" s="110"/>
      <c r="O2550" s="110"/>
      <c r="P2550" s="239"/>
    </row>
    <row r="2551" spans="1:16" x14ac:dyDescent="0.2">
      <c r="A2551" s="154"/>
      <c r="B2551" s="154"/>
      <c r="C2551" s="154"/>
      <c r="D2551" s="149"/>
      <c r="E2551" s="149"/>
      <c r="F2551" s="150"/>
      <c r="H2551" s="106"/>
      <c r="I2551" s="110" t="str">
        <f t="shared" si="89"/>
        <v/>
      </c>
      <c r="J2551" s="122" t="s">
        <v>8506</v>
      </c>
      <c r="K2551" s="110" t="s">
        <v>8507</v>
      </c>
      <c r="L2551" s="110" t="s">
        <v>275</v>
      </c>
      <c r="M2551" s="134" t="str">
        <f t="shared" si="90"/>
        <v/>
      </c>
      <c r="N2551" s="110"/>
      <c r="O2551" s="110"/>
      <c r="P2551" s="239"/>
    </row>
    <row r="2552" spans="1:16" x14ac:dyDescent="0.2">
      <c r="A2552" s="154"/>
      <c r="B2552" s="154"/>
      <c r="C2552" s="154"/>
      <c r="D2552" s="149"/>
      <c r="E2552" s="149"/>
      <c r="F2552" s="150"/>
      <c r="H2552" s="106"/>
      <c r="I2552" s="110" t="str">
        <f t="shared" si="89"/>
        <v/>
      </c>
      <c r="J2552" s="122" t="s">
        <v>8508</v>
      </c>
      <c r="K2552" s="110" t="s">
        <v>8509</v>
      </c>
      <c r="L2552" s="110" t="s">
        <v>275</v>
      </c>
      <c r="M2552" s="134" t="str">
        <f t="shared" si="90"/>
        <v/>
      </c>
      <c r="N2552" s="110"/>
      <c r="O2552" s="110"/>
      <c r="P2552" s="239" t="s">
        <v>8510</v>
      </c>
    </row>
    <row r="2553" spans="1:16" x14ac:dyDescent="0.2">
      <c r="A2553" s="154"/>
      <c r="B2553" s="154"/>
      <c r="C2553" s="154"/>
      <c r="D2553" s="149"/>
      <c r="E2553" s="149"/>
      <c r="F2553" s="150"/>
      <c r="H2553" s="106"/>
      <c r="I2553" s="110" t="str">
        <f t="shared" si="89"/>
        <v/>
      </c>
      <c r="J2553" s="122" t="s">
        <v>8511</v>
      </c>
      <c r="K2553" s="110" t="s">
        <v>8512</v>
      </c>
      <c r="L2553" s="110" t="s">
        <v>275</v>
      </c>
      <c r="M2553" s="134" t="str">
        <f t="shared" si="90"/>
        <v/>
      </c>
      <c r="N2553" s="110"/>
      <c r="O2553" s="110"/>
      <c r="P2553" s="239" t="s">
        <v>8513</v>
      </c>
    </row>
    <row r="2554" spans="1:16" x14ac:dyDescent="0.2">
      <c r="A2554" s="154"/>
      <c r="B2554" s="154"/>
      <c r="C2554" s="154"/>
      <c r="D2554" s="149"/>
      <c r="E2554" s="149"/>
      <c r="F2554" s="150"/>
      <c r="H2554" s="106"/>
      <c r="I2554" s="110" t="str">
        <f t="shared" si="89"/>
        <v/>
      </c>
      <c r="J2554" s="122" t="s">
        <v>8514</v>
      </c>
      <c r="K2554" s="110" t="s">
        <v>8515</v>
      </c>
      <c r="L2554" s="110" t="s">
        <v>275</v>
      </c>
      <c r="M2554" s="134" t="str">
        <f t="shared" si="90"/>
        <v/>
      </c>
      <c r="N2554" s="110"/>
      <c r="O2554" s="110"/>
      <c r="P2554" s="239" t="s">
        <v>8516</v>
      </c>
    </row>
    <row r="2555" spans="1:16" x14ac:dyDescent="0.2">
      <c r="A2555" s="154"/>
      <c r="B2555" s="154"/>
      <c r="C2555" s="154"/>
      <c r="D2555" s="149"/>
      <c r="E2555" s="149"/>
      <c r="F2555" s="150"/>
      <c r="H2555" s="106"/>
      <c r="I2555" s="110" t="str">
        <f t="shared" si="89"/>
        <v/>
      </c>
      <c r="J2555" s="122" t="s">
        <v>8517</v>
      </c>
      <c r="K2555" s="110" t="s">
        <v>8518</v>
      </c>
      <c r="L2555" s="110" t="s">
        <v>275</v>
      </c>
      <c r="M2555" s="134" t="str">
        <f t="shared" si="90"/>
        <v/>
      </c>
      <c r="N2555" s="110"/>
      <c r="O2555" s="110"/>
      <c r="P2555" s="239"/>
    </row>
    <row r="2556" spans="1:16" x14ac:dyDescent="0.2">
      <c r="A2556" s="154"/>
      <c r="B2556" s="154"/>
      <c r="C2556" s="154"/>
      <c r="D2556" s="149"/>
      <c r="E2556" s="149"/>
      <c r="F2556" s="150"/>
      <c r="H2556" s="106"/>
      <c r="I2556" s="110" t="str">
        <f t="shared" si="89"/>
        <v/>
      </c>
      <c r="J2556" s="122" t="s">
        <v>8519</v>
      </c>
      <c r="K2556" s="110" t="s">
        <v>8520</v>
      </c>
      <c r="L2556" s="110" t="s">
        <v>275</v>
      </c>
      <c r="M2556" s="134" t="str">
        <f t="shared" si="90"/>
        <v/>
      </c>
      <c r="N2556" s="110"/>
      <c r="O2556" s="110"/>
      <c r="P2556" s="239"/>
    </row>
    <row r="2557" spans="1:16" x14ac:dyDescent="0.2">
      <c r="A2557" s="154"/>
      <c r="B2557" s="154"/>
      <c r="C2557" s="154"/>
      <c r="D2557" s="149"/>
      <c r="E2557" s="149"/>
      <c r="F2557" s="150"/>
      <c r="H2557" s="106"/>
      <c r="I2557" s="110" t="str">
        <f t="shared" si="89"/>
        <v/>
      </c>
      <c r="J2557" s="122" t="s">
        <v>8521</v>
      </c>
      <c r="K2557" s="110" t="s">
        <v>8522</v>
      </c>
      <c r="L2557" s="110" t="s">
        <v>275</v>
      </c>
      <c r="M2557" s="134" t="str">
        <f t="shared" si="90"/>
        <v/>
      </c>
      <c r="N2557" s="110"/>
      <c r="O2557" s="110"/>
      <c r="P2557" s="239"/>
    </row>
    <row r="2558" spans="1:16" x14ac:dyDescent="0.2">
      <c r="A2558" s="154"/>
      <c r="B2558" s="154"/>
      <c r="C2558" s="154"/>
      <c r="D2558" s="149"/>
      <c r="E2558" s="149"/>
      <c r="F2558" s="150"/>
      <c r="H2558" s="106"/>
      <c r="I2558" s="110" t="str">
        <f t="shared" si="89"/>
        <v/>
      </c>
      <c r="J2558" s="122" t="s">
        <v>8523</v>
      </c>
      <c r="K2558" s="110" t="s">
        <v>8524</v>
      </c>
      <c r="L2558" s="110" t="s">
        <v>275</v>
      </c>
      <c r="M2558" s="134" t="str">
        <f t="shared" si="90"/>
        <v/>
      </c>
      <c r="N2558" s="110"/>
      <c r="O2558" s="110"/>
      <c r="P2558" s="239"/>
    </row>
    <row r="2559" spans="1:16" x14ac:dyDescent="0.2">
      <c r="A2559" s="154"/>
      <c r="B2559" s="154"/>
      <c r="C2559" s="154"/>
      <c r="D2559" s="149"/>
      <c r="E2559" s="149"/>
      <c r="F2559" s="150"/>
      <c r="H2559" s="106"/>
      <c r="I2559" s="110" t="str">
        <f t="shared" si="89"/>
        <v/>
      </c>
      <c r="J2559" s="122" t="s">
        <v>8525</v>
      </c>
      <c r="K2559" s="110" t="s">
        <v>8526</v>
      </c>
      <c r="L2559" s="110" t="s">
        <v>275</v>
      </c>
      <c r="M2559" s="134" t="str">
        <f t="shared" si="90"/>
        <v/>
      </c>
      <c r="N2559" s="110"/>
      <c r="O2559" s="110"/>
      <c r="P2559" s="239"/>
    </row>
    <row r="2560" spans="1:16" x14ac:dyDescent="0.2">
      <c r="A2560" s="154"/>
      <c r="B2560" s="154"/>
      <c r="C2560" s="154"/>
      <c r="D2560" s="149"/>
      <c r="E2560" s="149"/>
      <c r="F2560" s="150"/>
      <c r="H2560" s="106"/>
      <c r="I2560" s="110" t="str">
        <f t="shared" si="89"/>
        <v/>
      </c>
      <c r="J2560" s="122" t="s">
        <v>8527</v>
      </c>
      <c r="K2560" s="110" t="s">
        <v>8528</v>
      </c>
      <c r="L2560" s="110" t="s">
        <v>275</v>
      </c>
      <c r="M2560" s="134" t="str">
        <f t="shared" si="90"/>
        <v/>
      </c>
      <c r="N2560" s="110"/>
      <c r="O2560" s="110"/>
      <c r="P2560" s="239"/>
    </row>
    <row r="2561" spans="1:16" x14ac:dyDescent="0.2">
      <c r="A2561" s="154"/>
      <c r="B2561" s="154"/>
      <c r="C2561" s="154"/>
      <c r="D2561" s="149"/>
      <c r="E2561" s="149"/>
      <c r="F2561" s="150"/>
      <c r="H2561" s="106"/>
      <c r="I2561" s="110" t="str">
        <f t="shared" si="89"/>
        <v/>
      </c>
      <c r="J2561" s="122" t="s">
        <v>8529</v>
      </c>
      <c r="K2561" s="110" t="s">
        <v>8530</v>
      </c>
      <c r="L2561" s="110" t="s">
        <v>275</v>
      </c>
      <c r="M2561" s="134" t="str">
        <f t="shared" si="90"/>
        <v/>
      </c>
      <c r="N2561" s="110"/>
      <c r="O2561" s="110"/>
      <c r="P2561" s="239"/>
    </row>
    <row r="2562" spans="1:16" x14ac:dyDescent="0.2">
      <c r="A2562" s="154"/>
      <c r="B2562" s="154"/>
      <c r="C2562" s="154"/>
      <c r="D2562" s="149"/>
      <c r="E2562" s="149"/>
      <c r="F2562" s="150"/>
      <c r="H2562" s="106"/>
      <c r="I2562" s="110" t="str">
        <f t="shared" si="89"/>
        <v/>
      </c>
      <c r="J2562" s="122" t="s">
        <v>8531</v>
      </c>
      <c r="K2562" s="110" t="s">
        <v>8532</v>
      </c>
      <c r="L2562" s="110" t="s">
        <v>275</v>
      </c>
      <c r="M2562" s="134" t="str">
        <f t="shared" si="90"/>
        <v/>
      </c>
      <c r="N2562" s="110"/>
      <c r="O2562" s="110"/>
      <c r="P2562" s="239"/>
    </row>
    <row r="2563" spans="1:16" x14ac:dyDescent="0.2">
      <c r="A2563" s="154"/>
      <c r="B2563" s="154"/>
      <c r="C2563" s="154"/>
      <c r="D2563" s="149"/>
      <c r="E2563" s="149"/>
      <c r="F2563" s="150"/>
      <c r="H2563" s="106"/>
      <c r="I2563" s="110" t="str">
        <f t="shared" si="89"/>
        <v/>
      </c>
      <c r="J2563" s="122" t="s">
        <v>8533</v>
      </c>
      <c r="K2563" s="110" t="s">
        <v>8534</v>
      </c>
      <c r="L2563" s="110" t="s">
        <v>275</v>
      </c>
      <c r="M2563" s="134" t="str">
        <f t="shared" si="90"/>
        <v/>
      </c>
      <c r="N2563" s="110"/>
      <c r="O2563" s="110"/>
      <c r="P2563" s="239"/>
    </row>
    <row r="2564" spans="1:16" x14ac:dyDescent="0.2">
      <c r="A2564" s="154"/>
      <c r="B2564" s="154"/>
      <c r="C2564" s="154"/>
      <c r="D2564" s="149"/>
      <c r="E2564" s="149"/>
      <c r="F2564" s="150"/>
      <c r="H2564" s="106"/>
      <c r="I2564" s="110" t="str">
        <f t="shared" si="89"/>
        <v/>
      </c>
      <c r="J2564" s="122" t="s">
        <v>8535</v>
      </c>
      <c r="K2564" s="110" t="s">
        <v>8536</v>
      </c>
      <c r="L2564" s="110" t="s">
        <v>275</v>
      </c>
      <c r="M2564" s="134" t="str">
        <f t="shared" si="90"/>
        <v/>
      </c>
      <c r="N2564" s="110"/>
      <c r="O2564" s="110"/>
      <c r="P2564" s="239"/>
    </row>
    <row r="2565" spans="1:16" x14ac:dyDescent="0.2">
      <c r="A2565" s="154"/>
      <c r="B2565" s="154"/>
      <c r="C2565" s="154"/>
      <c r="D2565" s="149"/>
      <c r="E2565" s="149"/>
      <c r="F2565" s="150"/>
      <c r="H2565" s="106"/>
      <c r="I2565" s="110" t="str">
        <f t="shared" si="89"/>
        <v/>
      </c>
      <c r="J2565" s="122" t="s">
        <v>8537</v>
      </c>
      <c r="K2565" s="110" t="s">
        <v>8538</v>
      </c>
      <c r="L2565" s="110" t="s">
        <v>275</v>
      </c>
      <c r="M2565" s="134" t="str">
        <f t="shared" si="90"/>
        <v/>
      </c>
      <c r="N2565" s="110"/>
      <c r="O2565" s="110"/>
      <c r="P2565" s="239"/>
    </row>
    <row r="2566" spans="1:16" x14ac:dyDescent="0.2">
      <c r="A2566" s="154"/>
      <c r="B2566" s="154"/>
      <c r="C2566" s="154"/>
      <c r="D2566" s="149"/>
      <c r="E2566" s="149"/>
      <c r="F2566" s="150"/>
      <c r="H2566" s="106"/>
      <c r="I2566" s="110" t="str">
        <f t="shared" si="89"/>
        <v/>
      </c>
      <c r="J2566" s="122" t="s">
        <v>8539</v>
      </c>
      <c r="K2566" s="110" t="s">
        <v>8540</v>
      </c>
      <c r="L2566" s="110" t="s">
        <v>275</v>
      </c>
      <c r="M2566" s="134" t="str">
        <f t="shared" si="90"/>
        <v/>
      </c>
      <c r="N2566" s="110"/>
      <c r="O2566" s="110"/>
      <c r="P2566" s="239"/>
    </row>
    <row r="2567" spans="1:16" x14ac:dyDescent="0.2">
      <c r="A2567" s="154"/>
      <c r="B2567" s="154"/>
      <c r="C2567" s="154"/>
      <c r="D2567" s="149"/>
      <c r="E2567" s="149"/>
      <c r="F2567" s="150"/>
      <c r="H2567" s="106"/>
      <c r="I2567" s="110" t="str">
        <f t="shared" si="89"/>
        <v/>
      </c>
      <c r="J2567" s="122" t="s">
        <v>8541</v>
      </c>
      <c r="K2567" s="110" t="s">
        <v>8542</v>
      </c>
      <c r="L2567" s="110" t="s">
        <v>275</v>
      </c>
      <c r="M2567" s="134" t="str">
        <f t="shared" si="90"/>
        <v/>
      </c>
      <c r="N2567" s="110"/>
      <c r="O2567" s="110"/>
      <c r="P2567" s="239"/>
    </row>
    <row r="2568" spans="1:16" x14ac:dyDescent="0.2">
      <c r="A2568" s="154"/>
      <c r="B2568" s="154"/>
      <c r="C2568" s="154"/>
      <c r="D2568" s="149"/>
      <c r="E2568" s="149"/>
      <c r="F2568" s="150"/>
      <c r="H2568" s="106"/>
      <c r="I2568" s="110" t="str">
        <f t="shared" si="89"/>
        <v/>
      </c>
      <c r="J2568" s="122" t="s">
        <v>8543</v>
      </c>
      <c r="K2568" s="110" t="s">
        <v>8544</v>
      </c>
      <c r="L2568" s="110" t="s">
        <v>275</v>
      </c>
      <c r="M2568" s="134" t="str">
        <f t="shared" si="90"/>
        <v/>
      </c>
      <c r="N2568" s="110"/>
      <c r="O2568" s="110"/>
      <c r="P2568" s="239"/>
    </row>
    <row r="2569" spans="1:16" x14ac:dyDescent="0.2">
      <c r="A2569" s="154"/>
      <c r="B2569" s="154"/>
      <c r="C2569" s="154"/>
      <c r="D2569" s="149"/>
      <c r="E2569" s="149"/>
      <c r="F2569" s="150"/>
      <c r="H2569" s="106"/>
      <c r="I2569" s="110" t="str">
        <f t="shared" ref="I2569:I2632" si="91">IFERROR((INDEX(A:E,MATCH($J2569,E:E,0),2)),"")</f>
        <v/>
      </c>
      <c r="J2569" s="122" t="s">
        <v>8545</v>
      </c>
      <c r="K2569" s="110" t="s">
        <v>8546</v>
      </c>
      <c r="L2569" s="110" t="s">
        <v>275</v>
      </c>
      <c r="M2569" s="134" t="str">
        <f t="shared" si="90"/>
        <v/>
      </c>
      <c r="N2569" s="110"/>
      <c r="O2569" s="110"/>
      <c r="P2569" s="239"/>
    </row>
    <row r="2570" spans="1:16" x14ac:dyDescent="0.2">
      <c r="A2570" s="154"/>
      <c r="B2570" s="154"/>
      <c r="C2570" s="154"/>
      <c r="D2570" s="149"/>
      <c r="E2570" s="149"/>
      <c r="F2570" s="150"/>
      <c r="H2570" s="106"/>
      <c r="I2570" s="110" t="str">
        <f t="shared" si="91"/>
        <v/>
      </c>
      <c r="J2570" s="122" t="s">
        <v>8547</v>
      </c>
      <c r="K2570" s="110" t="s">
        <v>8548</v>
      </c>
      <c r="L2570" s="110" t="s">
        <v>275</v>
      </c>
      <c r="M2570" s="134" t="str">
        <f t="shared" ref="M2570:M2633" si="92">IF(N2570="","",HYPERLINK(O2570,N2570))</f>
        <v/>
      </c>
      <c r="N2570" s="110"/>
      <c r="O2570" s="110"/>
      <c r="P2570" s="239"/>
    </row>
    <row r="2571" spans="1:16" x14ac:dyDescent="0.2">
      <c r="A2571" s="154"/>
      <c r="B2571" s="154"/>
      <c r="C2571" s="154"/>
      <c r="D2571" s="149"/>
      <c r="E2571" s="149"/>
      <c r="F2571" s="150"/>
      <c r="H2571" s="106"/>
      <c r="I2571" s="110" t="str">
        <f t="shared" si="91"/>
        <v/>
      </c>
      <c r="J2571" s="122" t="s">
        <v>8549</v>
      </c>
      <c r="K2571" s="110" t="s">
        <v>8550</v>
      </c>
      <c r="L2571" s="110" t="s">
        <v>275</v>
      </c>
      <c r="M2571" s="134" t="str">
        <f t="shared" si="92"/>
        <v/>
      </c>
      <c r="N2571" s="110"/>
      <c r="O2571" s="110"/>
      <c r="P2571" s="239"/>
    </row>
    <row r="2572" spans="1:16" x14ac:dyDescent="0.2">
      <c r="A2572" s="154"/>
      <c r="B2572" s="154"/>
      <c r="C2572" s="154"/>
      <c r="D2572" s="149"/>
      <c r="E2572" s="149"/>
      <c r="F2572" s="150"/>
      <c r="H2572" s="106"/>
      <c r="I2572" s="110" t="str">
        <f t="shared" si="91"/>
        <v/>
      </c>
      <c r="J2572" s="122" t="s">
        <v>8551</v>
      </c>
      <c r="K2572" s="110" t="s">
        <v>8552</v>
      </c>
      <c r="L2572" s="110" t="s">
        <v>275</v>
      </c>
      <c r="M2572" s="134" t="str">
        <f t="shared" si="92"/>
        <v/>
      </c>
      <c r="N2572" s="110"/>
      <c r="O2572" s="110"/>
      <c r="P2572" s="239"/>
    </row>
    <row r="2573" spans="1:16" x14ac:dyDescent="0.2">
      <c r="A2573" s="154"/>
      <c r="B2573" s="154"/>
      <c r="C2573" s="154"/>
      <c r="D2573" s="149"/>
      <c r="E2573" s="149"/>
      <c r="F2573" s="150"/>
      <c r="H2573" s="106"/>
      <c r="I2573" s="110" t="str">
        <f t="shared" si="91"/>
        <v/>
      </c>
      <c r="J2573" s="122" t="s">
        <v>8553</v>
      </c>
      <c r="K2573" s="110" t="s">
        <v>8554</v>
      </c>
      <c r="L2573" s="110" t="s">
        <v>275</v>
      </c>
      <c r="M2573" s="134" t="str">
        <f t="shared" si="92"/>
        <v/>
      </c>
      <c r="N2573" s="110"/>
      <c r="O2573" s="110"/>
      <c r="P2573" s="239"/>
    </row>
    <row r="2574" spans="1:16" x14ac:dyDescent="0.2">
      <c r="A2574" s="154"/>
      <c r="B2574" s="154"/>
      <c r="C2574" s="154"/>
      <c r="D2574" s="149"/>
      <c r="E2574" s="149"/>
      <c r="F2574" s="150"/>
      <c r="H2574" s="106"/>
      <c r="I2574" s="110" t="str">
        <f t="shared" si="91"/>
        <v/>
      </c>
      <c r="J2574" s="122" t="s">
        <v>8555</v>
      </c>
      <c r="K2574" s="110" t="s">
        <v>8556</v>
      </c>
      <c r="L2574" s="110" t="s">
        <v>275</v>
      </c>
      <c r="M2574" s="134" t="str">
        <f t="shared" si="92"/>
        <v/>
      </c>
      <c r="N2574" s="110"/>
      <c r="O2574" s="110"/>
      <c r="P2574" s="239"/>
    </row>
    <row r="2575" spans="1:16" x14ac:dyDescent="0.2">
      <c r="A2575" s="154"/>
      <c r="B2575" s="154"/>
      <c r="C2575" s="154"/>
      <c r="D2575" s="149"/>
      <c r="E2575" s="149"/>
      <c r="F2575" s="150"/>
      <c r="H2575" s="106"/>
      <c r="I2575" s="110" t="str">
        <f t="shared" si="91"/>
        <v/>
      </c>
      <c r="J2575" s="122" t="s">
        <v>8557</v>
      </c>
      <c r="K2575" s="110" t="s">
        <v>8558</v>
      </c>
      <c r="L2575" s="110" t="s">
        <v>275</v>
      </c>
      <c r="M2575" s="134" t="str">
        <f t="shared" si="92"/>
        <v/>
      </c>
      <c r="N2575" s="110"/>
      <c r="O2575" s="110"/>
      <c r="P2575" s="239"/>
    </row>
    <row r="2576" spans="1:16" x14ac:dyDescent="0.2">
      <c r="A2576" s="154"/>
      <c r="B2576" s="154"/>
      <c r="C2576" s="154"/>
      <c r="D2576" s="149"/>
      <c r="E2576" s="149"/>
      <c r="F2576" s="150"/>
      <c r="H2576" s="106"/>
      <c r="I2576" s="110" t="str">
        <f t="shared" si="91"/>
        <v/>
      </c>
      <c r="J2576" s="122" t="s">
        <v>8559</v>
      </c>
      <c r="K2576" s="110" t="s">
        <v>8560</v>
      </c>
      <c r="L2576" s="110" t="s">
        <v>275</v>
      </c>
      <c r="M2576" s="134" t="str">
        <f t="shared" si="92"/>
        <v/>
      </c>
      <c r="N2576" s="110"/>
      <c r="O2576" s="110"/>
      <c r="P2576" s="239"/>
    </row>
    <row r="2577" spans="1:16" x14ac:dyDescent="0.2">
      <c r="A2577" s="154"/>
      <c r="B2577" s="154"/>
      <c r="C2577" s="154"/>
      <c r="D2577" s="149"/>
      <c r="E2577" s="149"/>
      <c r="F2577" s="150"/>
      <c r="H2577" s="106"/>
      <c r="I2577" s="110" t="str">
        <f t="shared" si="91"/>
        <v/>
      </c>
      <c r="J2577" s="122" t="s">
        <v>8561</v>
      </c>
      <c r="K2577" s="110" t="s">
        <v>8562</v>
      </c>
      <c r="L2577" s="110" t="s">
        <v>275</v>
      </c>
      <c r="M2577" s="134" t="str">
        <f t="shared" si="92"/>
        <v/>
      </c>
      <c r="N2577" s="110"/>
      <c r="O2577" s="110"/>
      <c r="P2577" s="239" t="s">
        <v>8563</v>
      </c>
    </row>
    <row r="2578" spans="1:16" x14ac:dyDescent="0.2">
      <c r="A2578" s="154"/>
      <c r="B2578" s="154"/>
      <c r="C2578" s="154"/>
      <c r="D2578" s="149"/>
      <c r="E2578" s="149"/>
      <c r="F2578" s="150"/>
      <c r="H2578" s="106"/>
      <c r="I2578" s="110" t="str">
        <f t="shared" si="91"/>
        <v/>
      </c>
      <c r="J2578" s="122" t="s">
        <v>8564</v>
      </c>
      <c r="K2578" s="110" t="s">
        <v>8565</v>
      </c>
      <c r="L2578" s="110" t="s">
        <v>275</v>
      </c>
      <c r="M2578" s="134" t="str">
        <f t="shared" si="92"/>
        <v/>
      </c>
      <c r="N2578" s="110"/>
      <c r="O2578" s="110"/>
      <c r="P2578" s="239" t="s">
        <v>8566</v>
      </c>
    </row>
    <row r="2579" spans="1:16" x14ac:dyDescent="0.2">
      <c r="A2579" s="154"/>
      <c r="B2579" s="154"/>
      <c r="C2579" s="154"/>
      <c r="D2579" s="149"/>
      <c r="E2579" s="149"/>
      <c r="F2579" s="150"/>
      <c r="H2579" s="106"/>
      <c r="I2579" s="110" t="str">
        <f t="shared" si="91"/>
        <v/>
      </c>
      <c r="J2579" s="122" t="s">
        <v>8567</v>
      </c>
      <c r="K2579" s="110" t="s">
        <v>8568</v>
      </c>
      <c r="L2579" s="110" t="s">
        <v>275</v>
      </c>
      <c r="M2579" s="134" t="str">
        <f t="shared" si="92"/>
        <v/>
      </c>
      <c r="N2579" s="110"/>
      <c r="O2579" s="110"/>
      <c r="P2579" s="239"/>
    </row>
    <row r="2580" spans="1:16" x14ac:dyDescent="0.2">
      <c r="A2580" s="154"/>
      <c r="B2580" s="154"/>
      <c r="C2580" s="154"/>
      <c r="D2580" s="149"/>
      <c r="E2580" s="149"/>
      <c r="F2580" s="150"/>
      <c r="H2580" s="106"/>
      <c r="I2580" s="110" t="str">
        <f t="shared" si="91"/>
        <v/>
      </c>
      <c r="J2580" s="122" t="s">
        <v>8569</v>
      </c>
      <c r="K2580" s="110" t="s">
        <v>8570</v>
      </c>
      <c r="L2580" s="110" t="s">
        <v>275</v>
      </c>
      <c r="M2580" s="134" t="str">
        <f t="shared" si="92"/>
        <v/>
      </c>
      <c r="N2580" s="110"/>
      <c r="O2580" s="110"/>
      <c r="P2580" s="239"/>
    </row>
    <row r="2581" spans="1:16" x14ac:dyDescent="0.2">
      <c r="A2581" s="154"/>
      <c r="B2581" s="154"/>
      <c r="C2581" s="154"/>
      <c r="D2581" s="149"/>
      <c r="E2581" s="149"/>
      <c r="F2581" s="150"/>
      <c r="H2581" s="106"/>
      <c r="I2581" s="110" t="str">
        <f t="shared" si="91"/>
        <v/>
      </c>
      <c r="J2581" s="122" t="s">
        <v>8571</v>
      </c>
      <c r="K2581" s="110" t="s">
        <v>8572</v>
      </c>
      <c r="L2581" s="110" t="s">
        <v>275</v>
      </c>
      <c r="M2581" s="134" t="str">
        <f t="shared" si="92"/>
        <v/>
      </c>
      <c r="N2581" s="110"/>
      <c r="O2581" s="110"/>
      <c r="P2581" s="239"/>
    </row>
    <row r="2582" spans="1:16" x14ac:dyDescent="0.2">
      <c r="A2582" s="154"/>
      <c r="B2582" s="154"/>
      <c r="C2582" s="154"/>
      <c r="D2582" s="149"/>
      <c r="E2582" s="149"/>
      <c r="F2582" s="150"/>
      <c r="H2582" s="106"/>
      <c r="I2582" s="110" t="str">
        <f t="shared" si="91"/>
        <v/>
      </c>
      <c r="J2582" s="122" t="s">
        <v>8573</v>
      </c>
      <c r="K2582" s="110" t="s">
        <v>8574</v>
      </c>
      <c r="L2582" s="110" t="s">
        <v>275</v>
      </c>
      <c r="M2582" s="134" t="str">
        <f t="shared" si="92"/>
        <v/>
      </c>
      <c r="N2582" s="110"/>
      <c r="O2582" s="110"/>
      <c r="P2582" s="239"/>
    </row>
    <row r="2583" spans="1:16" x14ac:dyDescent="0.2">
      <c r="A2583" s="154"/>
      <c r="B2583" s="154"/>
      <c r="C2583" s="154"/>
      <c r="D2583" s="149"/>
      <c r="E2583" s="149"/>
      <c r="F2583" s="150"/>
      <c r="H2583" s="106"/>
      <c r="I2583" s="110" t="str">
        <f t="shared" si="91"/>
        <v/>
      </c>
      <c r="J2583" s="122" t="s">
        <v>8575</v>
      </c>
      <c r="K2583" s="110" t="s">
        <v>8576</v>
      </c>
      <c r="L2583" s="110" t="s">
        <v>275</v>
      </c>
      <c r="M2583" s="134" t="str">
        <f t="shared" si="92"/>
        <v/>
      </c>
      <c r="N2583" s="110"/>
      <c r="O2583" s="110"/>
      <c r="P2583" s="239"/>
    </row>
    <row r="2584" spans="1:16" x14ac:dyDescent="0.2">
      <c r="A2584" s="154"/>
      <c r="B2584" s="154"/>
      <c r="C2584" s="154"/>
      <c r="D2584" s="149"/>
      <c r="E2584" s="149"/>
      <c r="F2584" s="150"/>
      <c r="H2584" s="106"/>
      <c r="I2584" s="110" t="str">
        <f t="shared" si="91"/>
        <v/>
      </c>
      <c r="J2584" s="122" t="s">
        <v>8577</v>
      </c>
      <c r="K2584" s="110" t="s">
        <v>8578</v>
      </c>
      <c r="L2584" s="110" t="s">
        <v>275</v>
      </c>
      <c r="M2584" s="134" t="str">
        <f t="shared" si="92"/>
        <v/>
      </c>
      <c r="N2584" s="110"/>
      <c r="O2584" s="110"/>
      <c r="P2584" s="239"/>
    </row>
    <row r="2585" spans="1:16" x14ac:dyDescent="0.2">
      <c r="A2585" s="154"/>
      <c r="B2585" s="154"/>
      <c r="C2585" s="154"/>
      <c r="D2585" s="149"/>
      <c r="E2585" s="149"/>
      <c r="F2585" s="150"/>
      <c r="H2585" s="106"/>
      <c r="I2585" s="110" t="str">
        <f t="shared" si="91"/>
        <v/>
      </c>
      <c r="J2585" s="122" t="s">
        <v>8579</v>
      </c>
      <c r="K2585" s="110" t="s">
        <v>8580</v>
      </c>
      <c r="L2585" s="110" t="s">
        <v>275</v>
      </c>
      <c r="M2585" s="134" t="str">
        <f t="shared" si="92"/>
        <v/>
      </c>
      <c r="N2585" s="110"/>
      <c r="O2585" s="110"/>
      <c r="P2585" s="239"/>
    </row>
    <row r="2586" spans="1:16" x14ac:dyDescent="0.2">
      <c r="A2586" s="154"/>
      <c r="B2586" s="154"/>
      <c r="C2586" s="154"/>
      <c r="D2586" s="149"/>
      <c r="E2586" s="149"/>
      <c r="F2586" s="150"/>
      <c r="H2586" s="106"/>
      <c r="I2586" s="110" t="str">
        <f t="shared" si="91"/>
        <v/>
      </c>
      <c r="J2586" s="122" t="s">
        <v>8581</v>
      </c>
      <c r="K2586" s="110" t="s">
        <v>8582</v>
      </c>
      <c r="L2586" s="110" t="s">
        <v>275</v>
      </c>
      <c r="M2586" s="134" t="str">
        <f t="shared" si="92"/>
        <v/>
      </c>
      <c r="N2586" s="110"/>
      <c r="O2586" s="110"/>
      <c r="P2586" s="239"/>
    </row>
    <row r="2587" spans="1:16" x14ac:dyDescent="0.2">
      <c r="A2587" s="154"/>
      <c r="B2587" s="154"/>
      <c r="C2587" s="154"/>
      <c r="D2587" s="149"/>
      <c r="E2587" s="149"/>
      <c r="F2587" s="150"/>
      <c r="H2587" s="106"/>
      <c r="I2587" s="110" t="str">
        <f t="shared" si="91"/>
        <v/>
      </c>
      <c r="J2587" s="122" t="s">
        <v>8583</v>
      </c>
      <c r="K2587" s="110" t="s">
        <v>8584</v>
      </c>
      <c r="L2587" s="110" t="s">
        <v>275</v>
      </c>
      <c r="M2587" s="134" t="str">
        <f t="shared" si="92"/>
        <v/>
      </c>
      <c r="N2587" s="110"/>
      <c r="O2587" s="110"/>
      <c r="P2587" s="239"/>
    </row>
    <row r="2588" spans="1:16" x14ac:dyDescent="0.2">
      <c r="A2588" s="154"/>
      <c r="B2588" s="154"/>
      <c r="C2588" s="154"/>
      <c r="D2588" s="149"/>
      <c r="E2588" s="149"/>
      <c r="F2588" s="150"/>
      <c r="H2588" s="106"/>
      <c r="I2588" s="110" t="str">
        <f t="shared" si="91"/>
        <v/>
      </c>
      <c r="J2588" s="122" t="s">
        <v>8585</v>
      </c>
      <c r="K2588" s="110" t="s">
        <v>8586</v>
      </c>
      <c r="L2588" s="110" t="s">
        <v>275</v>
      </c>
      <c r="M2588" s="134" t="str">
        <f t="shared" si="92"/>
        <v/>
      </c>
      <c r="N2588" s="110"/>
      <c r="O2588" s="110"/>
      <c r="P2588" s="239"/>
    </row>
    <row r="2589" spans="1:16" x14ac:dyDescent="0.2">
      <c r="A2589" s="154"/>
      <c r="B2589" s="154"/>
      <c r="C2589" s="154"/>
      <c r="D2589" s="149"/>
      <c r="E2589" s="149"/>
      <c r="F2589" s="150"/>
      <c r="H2589" s="106"/>
      <c r="I2589" s="110" t="str">
        <f t="shared" si="91"/>
        <v/>
      </c>
      <c r="J2589" s="122" t="s">
        <v>8587</v>
      </c>
      <c r="K2589" s="110" t="s">
        <v>8588</v>
      </c>
      <c r="L2589" s="110" t="s">
        <v>275</v>
      </c>
      <c r="M2589" s="134" t="str">
        <f t="shared" si="92"/>
        <v/>
      </c>
      <c r="N2589" s="110"/>
      <c r="O2589" s="110"/>
      <c r="P2589" s="239"/>
    </row>
    <row r="2590" spans="1:16" x14ac:dyDescent="0.2">
      <c r="A2590" s="154"/>
      <c r="B2590" s="154"/>
      <c r="C2590" s="154"/>
      <c r="D2590" s="149"/>
      <c r="E2590" s="149"/>
      <c r="F2590" s="150"/>
      <c r="H2590" s="106"/>
      <c r="I2590" s="110" t="str">
        <f t="shared" si="91"/>
        <v/>
      </c>
      <c r="J2590" s="122" t="s">
        <v>8589</v>
      </c>
      <c r="K2590" s="110" t="s">
        <v>8590</v>
      </c>
      <c r="L2590" s="110" t="s">
        <v>275</v>
      </c>
      <c r="M2590" s="134" t="str">
        <f t="shared" si="92"/>
        <v/>
      </c>
      <c r="N2590" s="110"/>
      <c r="O2590" s="110"/>
      <c r="P2590" s="239"/>
    </row>
    <row r="2591" spans="1:16" x14ac:dyDescent="0.2">
      <c r="A2591" s="154"/>
      <c r="B2591" s="154"/>
      <c r="C2591" s="154"/>
      <c r="D2591" s="149"/>
      <c r="E2591" s="149"/>
      <c r="F2591" s="150"/>
      <c r="H2591" s="106"/>
      <c r="I2591" s="110" t="str">
        <f t="shared" si="91"/>
        <v/>
      </c>
      <c r="J2591" s="122" t="s">
        <v>8591</v>
      </c>
      <c r="K2591" s="110" t="s">
        <v>8592</v>
      </c>
      <c r="L2591" s="110" t="s">
        <v>275</v>
      </c>
      <c r="M2591" s="134" t="str">
        <f t="shared" si="92"/>
        <v/>
      </c>
      <c r="N2591" s="110"/>
      <c r="O2591" s="110"/>
      <c r="P2591" s="239"/>
    </row>
    <row r="2592" spans="1:16" x14ac:dyDescent="0.2">
      <c r="A2592" s="154"/>
      <c r="B2592" s="154"/>
      <c r="C2592" s="154"/>
      <c r="D2592" s="149"/>
      <c r="E2592" s="149"/>
      <c r="F2592" s="150"/>
      <c r="H2592" s="106"/>
      <c r="I2592" s="110" t="str">
        <f t="shared" si="91"/>
        <v/>
      </c>
      <c r="J2592" s="122" t="s">
        <v>8593</v>
      </c>
      <c r="K2592" s="110" t="s">
        <v>8594</v>
      </c>
      <c r="L2592" s="110" t="s">
        <v>275</v>
      </c>
      <c r="M2592" s="134" t="str">
        <f t="shared" si="92"/>
        <v/>
      </c>
      <c r="N2592" s="110"/>
      <c r="O2592" s="110"/>
      <c r="P2592" s="239"/>
    </row>
    <row r="2593" spans="1:16" x14ac:dyDescent="0.2">
      <c r="A2593" s="154"/>
      <c r="B2593" s="154"/>
      <c r="C2593" s="154"/>
      <c r="D2593" s="149"/>
      <c r="E2593" s="149"/>
      <c r="F2593" s="150"/>
      <c r="H2593" s="106"/>
      <c r="I2593" s="110" t="str">
        <f t="shared" si="91"/>
        <v/>
      </c>
      <c r="J2593" s="122" t="s">
        <v>8595</v>
      </c>
      <c r="K2593" s="110" t="s">
        <v>8596</v>
      </c>
      <c r="L2593" s="110" t="s">
        <v>275</v>
      </c>
      <c r="M2593" s="134" t="str">
        <f t="shared" si="92"/>
        <v/>
      </c>
      <c r="N2593" s="110"/>
      <c r="O2593" s="110"/>
      <c r="P2593" s="239"/>
    </row>
    <row r="2594" spans="1:16" x14ac:dyDescent="0.2">
      <c r="A2594" s="154"/>
      <c r="B2594" s="154"/>
      <c r="C2594" s="154"/>
      <c r="D2594" s="149"/>
      <c r="E2594" s="149"/>
      <c r="F2594" s="150"/>
      <c r="H2594" s="106"/>
      <c r="I2594" s="110" t="str">
        <f t="shared" si="91"/>
        <v/>
      </c>
      <c r="J2594" s="122" t="s">
        <v>8597</v>
      </c>
      <c r="K2594" s="110" t="s">
        <v>8598</v>
      </c>
      <c r="L2594" s="110" t="s">
        <v>275</v>
      </c>
      <c r="M2594" s="134" t="str">
        <f t="shared" si="92"/>
        <v/>
      </c>
      <c r="N2594" s="110"/>
      <c r="O2594" s="110"/>
      <c r="P2594" s="239"/>
    </row>
    <row r="2595" spans="1:16" x14ac:dyDescent="0.2">
      <c r="A2595" s="154"/>
      <c r="B2595" s="154"/>
      <c r="C2595" s="154"/>
      <c r="D2595" s="149"/>
      <c r="E2595" s="149"/>
      <c r="F2595" s="150"/>
      <c r="H2595" s="106"/>
      <c r="I2595" s="110" t="str">
        <f t="shared" si="91"/>
        <v/>
      </c>
      <c r="J2595" s="122" t="s">
        <v>8599</v>
      </c>
      <c r="K2595" s="110" t="s">
        <v>8600</v>
      </c>
      <c r="L2595" s="110" t="s">
        <v>275</v>
      </c>
      <c r="M2595" s="134" t="str">
        <f t="shared" si="92"/>
        <v/>
      </c>
      <c r="N2595" s="110"/>
      <c r="O2595" s="110"/>
      <c r="P2595" s="239"/>
    </row>
    <row r="2596" spans="1:16" x14ac:dyDescent="0.2">
      <c r="A2596" s="154"/>
      <c r="B2596" s="154"/>
      <c r="C2596" s="154"/>
      <c r="D2596" s="149"/>
      <c r="E2596" s="149"/>
      <c r="F2596" s="150"/>
      <c r="H2596" s="106"/>
      <c r="I2596" s="110" t="str">
        <f t="shared" si="91"/>
        <v/>
      </c>
      <c r="J2596" s="122" t="s">
        <v>8601</v>
      </c>
      <c r="K2596" s="110" t="s">
        <v>8602</v>
      </c>
      <c r="L2596" s="110" t="s">
        <v>275</v>
      </c>
      <c r="M2596" s="134" t="str">
        <f t="shared" si="92"/>
        <v/>
      </c>
      <c r="N2596" s="110"/>
      <c r="O2596" s="110"/>
      <c r="P2596" s="239"/>
    </row>
    <row r="2597" spans="1:16" x14ac:dyDescent="0.2">
      <c r="A2597" s="154"/>
      <c r="B2597" s="154"/>
      <c r="C2597" s="154"/>
      <c r="D2597" s="149"/>
      <c r="E2597" s="149"/>
      <c r="F2597" s="150"/>
      <c r="H2597" s="106"/>
      <c r="I2597" s="110" t="str">
        <f t="shared" si="91"/>
        <v/>
      </c>
      <c r="J2597" s="122" t="s">
        <v>8603</v>
      </c>
      <c r="K2597" s="110" t="s">
        <v>8604</v>
      </c>
      <c r="L2597" s="110" t="s">
        <v>275</v>
      </c>
      <c r="M2597" s="134" t="str">
        <f t="shared" si="92"/>
        <v/>
      </c>
      <c r="N2597" s="110"/>
      <c r="O2597" s="110"/>
      <c r="P2597" s="239"/>
    </row>
    <row r="2598" spans="1:16" x14ac:dyDescent="0.2">
      <c r="A2598" s="154"/>
      <c r="B2598" s="154"/>
      <c r="C2598" s="154"/>
      <c r="D2598" s="149"/>
      <c r="E2598" s="149"/>
      <c r="F2598" s="150"/>
      <c r="H2598" s="106"/>
      <c r="I2598" s="110" t="str">
        <f t="shared" si="91"/>
        <v/>
      </c>
      <c r="J2598" s="122" t="s">
        <v>8605</v>
      </c>
      <c r="K2598" s="110" t="s">
        <v>8606</v>
      </c>
      <c r="L2598" s="110" t="s">
        <v>275</v>
      </c>
      <c r="M2598" s="134" t="str">
        <f t="shared" si="92"/>
        <v/>
      </c>
      <c r="N2598" s="110"/>
      <c r="O2598" s="110"/>
      <c r="P2598" s="239"/>
    </row>
    <row r="2599" spans="1:16" x14ac:dyDescent="0.2">
      <c r="A2599" s="154"/>
      <c r="B2599" s="154"/>
      <c r="C2599" s="154"/>
      <c r="D2599" s="149"/>
      <c r="E2599" s="149"/>
      <c r="F2599" s="150"/>
      <c r="H2599" s="106"/>
      <c r="I2599" s="110" t="str">
        <f t="shared" si="91"/>
        <v/>
      </c>
      <c r="J2599" s="122" t="s">
        <v>8607</v>
      </c>
      <c r="K2599" s="110" t="s">
        <v>8608</v>
      </c>
      <c r="L2599" s="110" t="s">
        <v>275</v>
      </c>
      <c r="M2599" s="134" t="str">
        <f t="shared" si="92"/>
        <v/>
      </c>
      <c r="N2599" s="110"/>
      <c r="O2599" s="110"/>
      <c r="P2599" s="239"/>
    </row>
    <row r="2600" spans="1:16" x14ac:dyDescent="0.2">
      <c r="A2600" s="154"/>
      <c r="B2600" s="154"/>
      <c r="C2600" s="154"/>
      <c r="D2600" s="149"/>
      <c r="E2600" s="149"/>
      <c r="F2600" s="150"/>
      <c r="H2600" s="106"/>
      <c r="I2600" s="110" t="str">
        <f t="shared" si="91"/>
        <v/>
      </c>
      <c r="J2600" s="122" t="s">
        <v>8609</v>
      </c>
      <c r="K2600" s="110" t="s">
        <v>8610</v>
      </c>
      <c r="L2600" s="110" t="s">
        <v>275</v>
      </c>
      <c r="M2600" s="134" t="str">
        <f t="shared" si="92"/>
        <v/>
      </c>
      <c r="N2600" s="110"/>
      <c r="O2600" s="110"/>
      <c r="P2600" s="239"/>
    </row>
    <row r="2601" spans="1:16" x14ac:dyDescent="0.2">
      <c r="A2601" s="154"/>
      <c r="B2601" s="154"/>
      <c r="C2601" s="154"/>
      <c r="D2601" s="149"/>
      <c r="E2601" s="149"/>
      <c r="F2601" s="150"/>
      <c r="H2601" s="106"/>
      <c r="I2601" s="110" t="str">
        <f t="shared" si="91"/>
        <v/>
      </c>
      <c r="J2601" s="122" t="s">
        <v>8611</v>
      </c>
      <c r="K2601" s="110" t="s">
        <v>8612</v>
      </c>
      <c r="L2601" s="110" t="s">
        <v>275</v>
      </c>
      <c r="M2601" s="134" t="str">
        <f t="shared" si="92"/>
        <v/>
      </c>
      <c r="N2601" s="110"/>
      <c r="O2601" s="110"/>
      <c r="P2601" s="239"/>
    </row>
    <row r="2602" spans="1:16" x14ac:dyDescent="0.2">
      <c r="A2602" s="154"/>
      <c r="B2602" s="154"/>
      <c r="C2602" s="154"/>
      <c r="D2602" s="149"/>
      <c r="E2602" s="149"/>
      <c r="F2602" s="150"/>
      <c r="H2602" s="106"/>
      <c r="I2602" s="110" t="str">
        <f t="shared" si="91"/>
        <v/>
      </c>
      <c r="J2602" s="122" t="s">
        <v>8613</v>
      </c>
      <c r="K2602" s="110" t="s">
        <v>8614</v>
      </c>
      <c r="L2602" s="110" t="s">
        <v>275</v>
      </c>
      <c r="M2602" s="134" t="str">
        <f t="shared" si="92"/>
        <v/>
      </c>
      <c r="N2602" s="110"/>
      <c r="O2602" s="110"/>
      <c r="P2602" s="239"/>
    </row>
    <row r="2603" spans="1:16" x14ac:dyDescent="0.2">
      <c r="A2603" s="154"/>
      <c r="B2603" s="154"/>
      <c r="C2603" s="154"/>
      <c r="D2603" s="149"/>
      <c r="E2603" s="149"/>
      <c r="F2603" s="150"/>
      <c r="H2603" s="106"/>
      <c r="I2603" s="110" t="str">
        <f t="shared" si="91"/>
        <v/>
      </c>
      <c r="J2603" s="122" t="s">
        <v>8615</v>
      </c>
      <c r="K2603" s="110" t="s">
        <v>8616</v>
      </c>
      <c r="L2603" s="110" t="s">
        <v>275</v>
      </c>
      <c r="M2603" s="134" t="str">
        <f t="shared" si="92"/>
        <v/>
      </c>
      <c r="N2603" s="110"/>
      <c r="O2603" s="110"/>
      <c r="P2603" s="239"/>
    </row>
    <row r="2604" spans="1:16" x14ac:dyDescent="0.2">
      <c r="A2604" s="154"/>
      <c r="B2604" s="154"/>
      <c r="C2604" s="154"/>
      <c r="D2604" s="149"/>
      <c r="E2604" s="149"/>
      <c r="F2604" s="150"/>
      <c r="H2604" s="106"/>
      <c r="I2604" s="110" t="str">
        <f t="shared" si="91"/>
        <v/>
      </c>
      <c r="J2604" s="122" t="s">
        <v>8617</v>
      </c>
      <c r="K2604" s="110" t="s">
        <v>8618</v>
      </c>
      <c r="L2604" s="110" t="s">
        <v>275</v>
      </c>
      <c r="M2604" s="134" t="str">
        <f t="shared" si="92"/>
        <v/>
      </c>
      <c r="N2604" s="110"/>
      <c r="O2604" s="110"/>
      <c r="P2604" s="239"/>
    </row>
    <row r="2605" spans="1:16" x14ac:dyDescent="0.2">
      <c r="A2605" s="154"/>
      <c r="B2605" s="154"/>
      <c r="C2605" s="154"/>
      <c r="D2605" s="149"/>
      <c r="E2605" s="149"/>
      <c r="F2605" s="150"/>
      <c r="H2605" s="106"/>
      <c r="I2605" s="110" t="str">
        <f t="shared" si="91"/>
        <v/>
      </c>
      <c r="J2605" s="122" t="s">
        <v>8619</v>
      </c>
      <c r="K2605" s="110" t="s">
        <v>8620</v>
      </c>
      <c r="L2605" s="110" t="s">
        <v>275</v>
      </c>
      <c r="M2605" s="134" t="str">
        <f t="shared" si="92"/>
        <v/>
      </c>
      <c r="N2605" s="110"/>
      <c r="O2605" s="110"/>
      <c r="P2605" s="239"/>
    </row>
    <row r="2606" spans="1:16" x14ac:dyDescent="0.2">
      <c r="A2606" s="154"/>
      <c r="B2606" s="154"/>
      <c r="C2606" s="154"/>
      <c r="D2606" s="149"/>
      <c r="E2606" s="149"/>
      <c r="F2606" s="150"/>
      <c r="H2606" s="106"/>
      <c r="I2606" s="110" t="str">
        <f t="shared" si="91"/>
        <v/>
      </c>
      <c r="J2606" s="122" t="s">
        <v>8621</v>
      </c>
      <c r="K2606" s="110" t="s">
        <v>8622</v>
      </c>
      <c r="L2606" s="110" t="s">
        <v>275</v>
      </c>
      <c r="M2606" s="134" t="str">
        <f t="shared" si="92"/>
        <v/>
      </c>
      <c r="N2606" s="110"/>
      <c r="O2606" s="110"/>
      <c r="P2606" s="239"/>
    </row>
    <row r="2607" spans="1:16" x14ac:dyDescent="0.2">
      <c r="A2607" s="154"/>
      <c r="B2607" s="154"/>
      <c r="C2607" s="154"/>
      <c r="D2607" s="149"/>
      <c r="E2607" s="149"/>
      <c r="F2607" s="150"/>
      <c r="H2607" s="106"/>
      <c r="I2607" s="110" t="str">
        <f t="shared" si="91"/>
        <v/>
      </c>
      <c r="J2607" s="122" t="s">
        <v>8623</v>
      </c>
      <c r="K2607" s="110" t="s">
        <v>8624</v>
      </c>
      <c r="L2607" s="110" t="s">
        <v>275</v>
      </c>
      <c r="M2607" s="134" t="str">
        <f t="shared" si="92"/>
        <v/>
      </c>
      <c r="N2607" s="110"/>
      <c r="O2607" s="110"/>
      <c r="P2607" s="239"/>
    </row>
    <row r="2608" spans="1:16" x14ac:dyDescent="0.2">
      <c r="A2608" s="154"/>
      <c r="B2608" s="154"/>
      <c r="C2608" s="154"/>
      <c r="D2608" s="149"/>
      <c r="E2608" s="149"/>
      <c r="F2608" s="150"/>
      <c r="H2608" s="106"/>
      <c r="I2608" s="110" t="str">
        <f t="shared" si="91"/>
        <v/>
      </c>
      <c r="J2608" s="122" t="s">
        <v>8625</v>
      </c>
      <c r="K2608" s="110" t="s">
        <v>8626</v>
      </c>
      <c r="L2608" s="110" t="s">
        <v>275</v>
      </c>
      <c r="M2608" s="134" t="str">
        <f t="shared" si="92"/>
        <v/>
      </c>
      <c r="N2608" s="110"/>
      <c r="O2608" s="110"/>
      <c r="P2608" s="239"/>
    </row>
    <row r="2609" spans="1:16" x14ac:dyDescent="0.2">
      <c r="A2609" s="154"/>
      <c r="B2609" s="154"/>
      <c r="C2609" s="154"/>
      <c r="D2609" s="149"/>
      <c r="E2609" s="149"/>
      <c r="F2609" s="150"/>
      <c r="H2609" s="106"/>
      <c r="I2609" s="110" t="str">
        <f t="shared" si="91"/>
        <v/>
      </c>
      <c r="J2609" s="122" t="s">
        <v>8627</v>
      </c>
      <c r="K2609" s="110" t="s">
        <v>8628</v>
      </c>
      <c r="L2609" s="110" t="s">
        <v>275</v>
      </c>
      <c r="M2609" s="134" t="str">
        <f t="shared" si="92"/>
        <v/>
      </c>
      <c r="N2609" s="110"/>
      <c r="O2609" s="110"/>
      <c r="P2609" s="239"/>
    </row>
    <row r="2610" spans="1:16" x14ac:dyDescent="0.2">
      <c r="A2610" s="154"/>
      <c r="B2610" s="154"/>
      <c r="C2610" s="154"/>
      <c r="D2610" s="149"/>
      <c r="E2610" s="149"/>
      <c r="F2610" s="150"/>
      <c r="H2610" s="106"/>
      <c r="I2610" s="110" t="str">
        <f t="shared" si="91"/>
        <v/>
      </c>
      <c r="J2610" s="122" t="s">
        <v>8629</v>
      </c>
      <c r="K2610" s="110" t="s">
        <v>8630</v>
      </c>
      <c r="L2610" s="110" t="s">
        <v>275</v>
      </c>
      <c r="M2610" s="134" t="str">
        <f t="shared" si="92"/>
        <v/>
      </c>
      <c r="N2610" s="110"/>
      <c r="O2610" s="110"/>
      <c r="P2610" s="239"/>
    </row>
    <row r="2611" spans="1:16" x14ac:dyDescent="0.2">
      <c r="A2611" s="154"/>
      <c r="B2611" s="154"/>
      <c r="C2611" s="154"/>
      <c r="D2611" s="149"/>
      <c r="E2611" s="149"/>
      <c r="F2611" s="150"/>
      <c r="H2611" s="106"/>
      <c r="I2611" s="110" t="str">
        <f t="shared" si="91"/>
        <v/>
      </c>
      <c r="J2611" s="122" t="s">
        <v>8631</v>
      </c>
      <c r="K2611" s="110" t="s">
        <v>8632</v>
      </c>
      <c r="L2611" s="110" t="s">
        <v>275</v>
      </c>
      <c r="M2611" s="134" t="str">
        <f t="shared" si="92"/>
        <v/>
      </c>
      <c r="N2611" s="110"/>
      <c r="O2611" s="110"/>
      <c r="P2611" s="239"/>
    </row>
    <row r="2612" spans="1:16" x14ac:dyDescent="0.2">
      <c r="A2612" s="154"/>
      <c r="B2612" s="154"/>
      <c r="C2612" s="154"/>
      <c r="D2612" s="149"/>
      <c r="E2612" s="149"/>
      <c r="F2612" s="150"/>
      <c r="H2612" s="106"/>
      <c r="I2612" s="110" t="str">
        <f t="shared" si="91"/>
        <v/>
      </c>
      <c r="J2612" s="122" t="s">
        <v>8633</v>
      </c>
      <c r="K2612" s="110" t="s">
        <v>8634</v>
      </c>
      <c r="L2612" s="110" t="s">
        <v>275</v>
      </c>
      <c r="M2612" s="134" t="str">
        <f t="shared" si="92"/>
        <v/>
      </c>
      <c r="N2612" s="110"/>
      <c r="O2612" s="110"/>
      <c r="P2612" s="239"/>
    </row>
    <row r="2613" spans="1:16" x14ac:dyDescent="0.2">
      <c r="A2613" s="154"/>
      <c r="B2613" s="154"/>
      <c r="C2613" s="154"/>
      <c r="D2613" s="149"/>
      <c r="E2613" s="149"/>
      <c r="F2613" s="150"/>
      <c r="H2613" s="106"/>
      <c r="I2613" s="110" t="str">
        <f t="shared" si="91"/>
        <v/>
      </c>
      <c r="J2613" s="122" t="s">
        <v>8635</v>
      </c>
      <c r="K2613" s="110" t="s">
        <v>8636</v>
      </c>
      <c r="L2613" s="110" t="s">
        <v>275</v>
      </c>
      <c r="M2613" s="134" t="str">
        <f t="shared" si="92"/>
        <v/>
      </c>
      <c r="N2613" s="110"/>
      <c r="O2613" s="110"/>
      <c r="P2613" s="239"/>
    </row>
    <row r="2614" spans="1:16" x14ac:dyDescent="0.2">
      <c r="A2614" s="154"/>
      <c r="B2614" s="154"/>
      <c r="C2614" s="154"/>
      <c r="D2614" s="149"/>
      <c r="E2614" s="149"/>
      <c r="F2614" s="150"/>
      <c r="H2614" s="106"/>
      <c r="I2614" s="110" t="str">
        <f t="shared" si="91"/>
        <v/>
      </c>
      <c r="J2614" s="122" t="s">
        <v>8637</v>
      </c>
      <c r="K2614" s="110" t="s">
        <v>8638</v>
      </c>
      <c r="L2614" s="110" t="s">
        <v>275</v>
      </c>
      <c r="M2614" s="134" t="str">
        <f t="shared" si="92"/>
        <v/>
      </c>
      <c r="N2614" s="110"/>
      <c r="O2614" s="110"/>
      <c r="P2614" s="239"/>
    </row>
    <row r="2615" spans="1:16" x14ac:dyDescent="0.2">
      <c r="A2615" s="154"/>
      <c r="B2615" s="154"/>
      <c r="C2615" s="154"/>
      <c r="D2615" s="149"/>
      <c r="E2615" s="149"/>
      <c r="F2615" s="150"/>
      <c r="H2615" s="106"/>
      <c r="I2615" s="110" t="str">
        <f t="shared" si="91"/>
        <v/>
      </c>
      <c r="J2615" s="122" t="s">
        <v>8639</v>
      </c>
      <c r="K2615" s="110" t="s">
        <v>8640</v>
      </c>
      <c r="L2615" s="110" t="s">
        <v>275</v>
      </c>
      <c r="M2615" s="134" t="str">
        <f t="shared" si="92"/>
        <v/>
      </c>
      <c r="N2615" s="110"/>
      <c r="O2615" s="110"/>
      <c r="P2615" s="239"/>
    </row>
    <row r="2616" spans="1:16" x14ac:dyDescent="0.2">
      <c r="A2616" s="154"/>
      <c r="B2616" s="154"/>
      <c r="C2616" s="154"/>
      <c r="D2616" s="149"/>
      <c r="E2616" s="149"/>
      <c r="F2616" s="150"/>
      <c r="H2616" s="106"/>
      <c r="I2616" s="110" t="str">
        <f t="shared" si="91"/>
        <v/>
      </c>
      <c r="J2616" s="122" t="s">
        <v>8641</v>
      </c>
      <c r="K2616" s="110" t="s">
        <v>8642</v>
      </c>
      <c r="L2616" s="110" t="s">
        <v>275</v>
      </c>
      <c r="M2616" s="134" t="str">
        <f t="shared" si="92"/>
        <v/>
      </c>
      <c r="N2616" s="110"/>
      <c r="O2616" s="110"/>
      <c r="P2616" s="239"/>
    </row>
    <row r="2617" spans="1:16" x14ac:dyDescent="0.2">
      <c r="A2617" s="154"/>
      <c r="B2617" s="154"/>
      <c r="C2617" s="154"/>
      <c r="D2617" s="149"/>
      <c r="E2617" s="149"/>
      <c r="F2617" s="150"/>
      <c r="H2617" s="106"/>
      <c r="I2617" s="110" t="str">
        <f t="shared" si="91"/>
        <v/>
      </c>
      <c r="J2617" s="122" t="s">
        <v>8643</v>
      </c>
      <c r="K2617" s="110" t="s">
        <v>8644</v>
      </c>
      <c r="L2617" s="110" t="s">
        <v>275</v>
      </c>
      <c r="M2617" s="134" t="str">
        <f t="shared" si="92"/>
        <v/>
      </c>
      <c r="N2617" s="110"/>
      <c r="O2617" s="110"/>
      <c r="P2617" s="239"/>
    </row>
    <row r="2618" spans="1:16" x14ac:dyDescent="0.2">
      <c r="A2618" s="154"/>
      <c r="B2618" s="154"/>
      <c r="C2618" s="154"/>
      <c r="D2618" s="149"/>
      <c r="E2618" s="149"/>
      <c r="F2618" s="150"/>
      <c r="H2618" s="106"/>
      <c r="I2618" s="110" t="str">
        <f t="shared" si="91"/>
        <v/>
      </c>
      <c r="J2618" s="122" t="s">
        <v>8645</v>
      </c>
      <c r="K2618" s="110" t="s">
        <v>8646</v>
      </c>
      <c r="L2618" s="110" t="s">
        <v>275</v>
      </c>
      <c r="M2618" s="134" t="str">
        <f t="shared" si="92"/>
        <v/>
      </c>
      <c r="N2618" s="110"/>
      <c r="O2618" s="110"/>
      <c r="P2618" s="239"/>
    </row>
    <row r="2619" spans="1:16" x14ac:dyDescent="0.2">
      <c r="A2619" s="154"/>
      <c r="B2619" s="154"/>
      <c r="C2619" s="154"/>
      <c r="D2619" s="149"/>
      <c r="E2619" s="149"/>
      <c r="F2619" s="150"/>
      <c r="H2619" s="106"/>
      <c r="I2619" s="110" t="str">
        <f t="shared" si="91"/>
        <v/>
      </c>
      <c r="J2619" s="122" t="s">
        <v>8647</v>
      </c>
      <c r="K2619" s="110" t="s">
        <v>8648</v>
      </c>
      <c r="L2619" s="110" t="s">
        <v>275</v>
      </c>
      <c r="M2619" s="134" t="str">
        <f t="shared" si="92"/>
        <v/>
      </c>
      <c r="N2619" s="110"/>
      <c r="O2619" s="110"/>
      <c r="P2619" s="239"/>
    </row>
    <row r="2620" spans="1:16" x14ac:dyDescent="0.2">
      <c r="A2620" s="154"/>
      <c r="B2620" s="154"/>
      <c r="C2620" s="154"/>
      <c r="D2620" s="149"/>
      <c r="E2620" s="149"/>
      <c r="F2620" s="150"/>
      <c r="H2620" s="106"/>
      <c r="I2620" s="110" t="str">
        <f t="shared" si="91"/>
        <v/>
      </c>
      <c r="J2620" s="122" t="s">
        <v>8649</v>
      </c>
      <c r="K2620" s="110" t="s">
        <v>8650</v>
      </c>
      <c r="L2620" s="110" t="s">
        <v>275</v>
      </c>
      <c r="M2620" s="134" t="str">
        <f t="shared" si="92"/>
        <v/>
      </c>
      <c r="N2620" s="110"/>
      <c r="O2620" s="110"/>
      <c r="P2620" s="239"/>
    </row>
    <row r="2621" spans="1:16" x14ac:dyDescent="0.2">
      <c r="A2621" s="154"/>
      <c r="B2621" s="154"/>
      <c r="C2621" s="154"/>
      <c r="D2621" s="149"/>
      <c r="E2621" s="149"/>
      <c r="F2621" s="150"/>
      <c r="H2621" s="106"/>
      <c r="I2621" s="110" t="str">
        <f t="shared" si="91"/>
        <v/>
      </c>
      <c r="J2621" s="122" t="s">
        <v>8651</v>
      </c>
      <c r="K2621" s="110" t="s">
        <v>8652</v>
      </c>
      <c r="L2621" s="110" t="s">
        <v>275</v>
      </c>
      <c r="M2621" s="134" t="str">
        <f t="shared" si="92"/>
        <v/>
      </c>
      <c r="N2621" s="110"/>
      <c r="O2621" s="110"/>
      <c r="P2621" s="239"/>
    </row>
    <row r="2622" spans="1:16" x14ac:dyDescent="0.2">
      <c r="A2622" s="154"/>
      <c r="B2622" s="154"/>
      <c r="C2622" s="154"/>
      <c r="D2622" s="149"/>
      <c r="E2622" s="149"/>
      <c r="F2622" s="150"/>
      <c r="H2622" s="106"/>
      <c r="I2622" s="110" t="str">
        <f t="shared" si="91"/>
        <v/>
      </c>
      <c r="J2622" s="122" t="s">
        <v>8653</v>
      </c>
      <c r="K2622" s="110" t="s">
        <v>8654</v>
      </c>
      <c r="L2622" s="110" t="s">
        <v>275</v>
      </c>
      <c r="M2622" s="134" t="str">
        <f t="shared" si="92"/>
        <v/>
      </c>
      <c r="N2622" s="110"/>
      <c r="O2622" s="110"/>
      <c r="P2622" s="239"/>
    </row>
    <row r="2623" spans="1:16" x14ac:dyDescent="0.2">
      <c r="A2623" s="154"/>
      <c r="B2623" s="154"/>
      <c r="C2623" s="154"/>
      <c r="D2623" s="149"/>
      <c r="E2623" s="149"/>
      <c r="F2623" s="150"/>
      <c r="H2623" s="106"/>
      <c r="I2623" s="110" t="str">
        <f t="shared" si="91"/>
        <v/>
      </c>
      <c r="J2623" s="122" t="s">
        <v>8655</v>
      </c>
      <c r="K2623" s="110" t="s">
        <v>8656</v>
      </c>
      <c r="L2623" s="110" t="s">
        <v>275</v>
      </c>
      <c r="M2623" s="134" t="str">
        <f t="shared" si="92"/>
        <v/>
      </c>
      <c r="N2623" s="110"/>
      <c r="O2623" s="110"/>
      <c r="P2623" s="239"/>
    </row>
    <row r="2624" spans="1:16" x14ac:dyDescent="0.2">
      <c r="A2624" s="154"/>
      <c r="B2624" s="154"/>
      <c r="C2624" s="154"/>
      <c r="D2624" s="149"/>
      <c r="E2624" s="149"/>
      <c r="F2624" s="150"/>
      <c r="H2624" s="106"/>
      <c r="I2624" s="110" t="str">
        <f t="shared" si="91"/>
        <v/>
      </c>
      <c r="J2624" s="122" t="s">
        <v>8657</v>
      </c>
      <c r="K2624" s="110" t="s">
        <v>8658</v>
      </c>
      <c r="L2624" s="110" t="s">
        <v>275</v>
      </c>
      <c r="M2624" s="134" t="str">
        <f t="shared" si="92"/>
        <v/>
      </c>
      <c r="N2624" s="110"/>
      <c r="O2624" s="110"/>
      <c r="P2624" s="239"/>
    </row>
    <row r="2625" spans="1:16" x14ac:dyDescent="0.2">
      <c r="A2625" s="154"/>
      <c r="B2625" s="154"/>
      <c r="C2625" s="154"/>
      <c r="D2625" s="149"/>
      <c r="E2625" s="149"/>
      <c r="F2625" s="150"/>
      <c r="H2625" s="106"/>
      <c r="I2625" s="110" t="str">
        <f t="shared" si="91"/>
        <v/>
      </c>
      <c r="J2625" s="122" t="s">
        <v>8659</v>
      </c>
      <c r="K2625" s="110" t="s">
        <v>8660</v>
      </c>
      <c r="L2625" s="110" t="s">
        <v>275</v>
      </c>
      <c r="M2625" s="134" t="str">
        <f t="shared" si="92"/>
        <v/>
      </c>
      <c r="N2625" s="110"/>
      <c r="O2625" s="110"/>
      <c r="P2625" s="239"/>
    </row>
    <row r="2626" spans="1:16" x14ac:dyDescent="0.2">
      <c r="A2626" s="154"/>
      <c r="B2626" s="154"/>
      <c r="C2626" s="154"/>
      <c r="D2626" s="149"/>
      <c r="E2626" s="149"/>
      <c r="F2626" s="150"/>
      <c r="H2626" s="106"/>
      <c r="I2626" s="110" t="str">
        <f t="shared" si="91"/>
        <v/>
      </c>
      <c r="J2626" s="122" t="s">
        <v>8661</v>
      </c>
      <c r="K2626" s="110" t="s">
        <v>8662</v>
      </c>
      <c r="L2626" s="110" t="s">
        <v>275</v>
      </c>
      <c r="M2626" s="134" t="str">
        <f t="shared" si="92"/>
        <v/>
      </c>
      <c r="N2626" s="110"/>
      <c r="O2626" s="110"/>
      <c r="P2626" s="239"/>
    </row>
    <row r="2627" spans="1:16" x14ac:dyDescent="0.2">
      <c r="A2627" s="154"/>
      <c r="B2627" s="154"/>
      <c r="C2627" s="154"/>
      <c r="D2627" s="149"/>
      <c r="E2627" s="149"/>
      <c r="F2627" s="150"/>
      <c r="H2627" s="106"/>
      <c r="I2627" s="110" t="str">
        <f t="shared" si="91"/>
        <v/>
      </c>
      <c r="J2627" s="122" t="s">
        <v>8663</v>
      </c>
      <c r="K2627" s="110" t="s">
        <v>8664</v>
      </c>
      <c r="L2627" s="110" t="s">
        <v>275</v>
      </c>
      <c r="M2627" s="134" t="str">
        <f t="shared" si="92"/>
        <v/>
      </c>
      <c r="N2627" s="110"/>
      <c r="O2627" s="110"/>
      <c r="P2627" s="239"/>
    </row>
    <row r="2628" spans="1:16" x14ac:dyDescent="0.2">
      <c r="A2628" s="154"/>
      <c r="B2628" s="154"/>
      <c r="C2628" s="154"/>
      <c r="D2628" s="149"/>
      <c r="E2628" s="149"/>
      <c r="F2628" s="150"/>
      <c r="H2628" s="106"/>
      <c r="I2628" s="110" t="str">
        <f t="shared" si="91"/>
        <v/>
      </c>
      <c r="J2628" s="122" t="s">
        <v>8665</v>
      </c>
      <c r="K2628" s="110" t="s">
        <v>8666</v>
      </c>
      <c r="L2628" s="110" t="s">
        <v>275</v>
      </c>
      <c r="M2628" s="134" t="str">
        <f t="shared" si="92"/>
        <v/>
      </c>
      <c r="N2628" s="110"/>
      <c r="O2628" s="110"/>
      <c r="P2628" s="239"/>
    </row>
    <row r="2629" spans="1:16" x14ac:dyDescent="0.2">
      <c r="A2629" s="154"/>
      <c r="B2629" s="154"/>
      <c r="C2629" s="154"/>
      <c r="D2629" s="149"/>
      <c r="E2629" s="149"/>
      <c r="F2629" s="150"/>
      <c r="H2629" s="106"/>
      <c r="I2629" s="110" t="str">
        <f t="shared" si="91"/>
        <v/>
      </c>
      <c r="J2629" s="122" t="s">
        <v>8667</v>
      </c>
      <c r="K2629" s="110" t="s">
        <v>8668</v>
      </c>
      <c r="L2629" s="110" t="s">
        <v>275</v>
      </c>
      <c r="M2629" s="134" t="str">
        <f t="shared" si="92"/>
        <v/>
      </c>
      <c r="N2629" s="110"/>
      <c r="O2629" s="110"/>
      <c r="P2629" s="239"/>
    </row>
    <row r="2630" spans="1:16" x14ac:dyDescent="0.2">
      <c r="A2630" s="154"/>
      <c r="B2630" s="154"/>
      <c r="C2630" s="154"/>
      <c r="D2630" s="149"/>
      <c r="E2630" s="149"/>
      <c r="F2630" s="150"/>
      <c r="H2630" s="106"/>
      <c r="I2630" s="110" t="str">
        <f t="shared" si="91"/>
        <v/>
      </c>
      <c r="J2630" s="122" t="s">
        <v>8669</v>
      </c>
      <c r="K2630" s="110" t="s">
        <v>8670</v>
      </c>
      <c r="L2630" s="110" t="s">
        <v>275</v>
      </c>
      <c r="M2630" s="134" t="str">
        <f t="shared" si="92"/>
        <v/>
      </c>
      <c r="N2630" s="110"/>
      <c r="O2630" s="110"/>
      <c r="P2630" s="239" t="s">
        <v>8671</v>
      </c>
    </row>
    <row r="2631" spans="1:16" x14ac:dyDescent="0.2">
      <c r="A2631" s="154"/>
      <c r="B2631" s="154"/>
      <c r="C2631" s="154"/>
      <c r="D2631" s="149"/>
      <c r="E2631" s="149"/>
      <c r="F2631" s="150"/>
      <c r="H2631" s="106"/>
      <c r="I2631" s="110" t="str">
        <f t="shared" si="91"/>
        <v/>
      </c>
      <c r="J2631" s="122" t="s">
        <v>8672</v>
      </c>
      <c r="K2631" s="110" t="s">
        <v>8673</v>
      </c>
      <c r="L2631" s="110" t="s">
        <v>275</v>
      </c>
      <c r="M2631" s="134" t="str">
        <f t="shared" si="92"/>
        <v/>
      </c>
      <c r="N2631" s="110"/>
      <c r="O2631" s="110"/>
      <c r="P2631" s="239"/>
    </row>
    <row r="2632" spans="1:16" x14ac:dyDescent="0.2">
      <c r="A2632" s="154"/>
      <c r="B2632" s="154"/>
      <c r="C2632" s="154"/>
      <c r="D2632" s="149"/>
      <c r="E2632" s="149"/>
      <c r="F2632" s="150"/>
      <c r="H2632" s="106"/>
      <c r="I2632" s="110" t="str">
        <f t="shared" si="91"/>
        <v/>
      </c>
      <c r="J2632" s="122" t="s">
        <v>8674</v>
      </c>
      <c r="K2632" s="110" t="s">
        <v>8675</v>
      </c>
      <c r="L2632" s="110" t="s">
        <v>275</v>
      </c>
      <c r="M2632" s="134" t="str">
        <f t="shared" si="92"/>
        <v/>
      </c>
      <c r="N2632" s="110"/>
      <c r="O2632" s="110"/>
      <c r="P2632" s="239"/>
    </row>
    <row r="2633" spans="1:16" x14ac:dyDescent="0.2">
      <c r="A2633" s="154"/>
      <c r="B2633" s="154"/>
      <c r="C2633" s="154"/>
      <c r="D2633" s="149"/>
      <c r="E2633" s="149"/>
      <c r="F2633" s="150"/>
      <c r="H2633" s="106"/>
      <c r="I2633" s="110" t="str">
        <f t="shared" ref="I2633:I2696" si="93">IFERROR((INDEX(A:E,MATCH($J2633,E:E,0),2)),"")</f>
        <v/>
      </c>
      <c r="J2633" s="122" t="s">
        <v>8676</v>
      </c>
      <c r="K2633" s="110" t="s">
        <v>8677</v>
      </c>
      <c r="L2633" s="110" t="s">
        <v>8678</v>
      </c>
      <c r="M2633" s="134" t="str">
        <f t="shared" si="92"/>
        <v/>
      </c>
      <c r="N2633" s="110"/>
      <c r="O2633" s="110"/>
      <c r="P2633" s="239" t="s">
        <v>8679</v>
      </c>
    </row>
    <row r="2634" spans="1:16" x14ac:dyDescent="0.2">
      <c r="A2634" s="154"/>
      <c r="B2634" s="154"/>
      <c r="C2634" s="154"/>
      <c r="D2634" s="149"/>
      <c r="E2634" s="149"/>
      <c r="F2634" s="150"/>
      <c r="H2634" s="106"/>
      <c r="I2634" s="110" t="str">
        <f t="shared" si="93"/>
        <v/>
      </c>
      <c r="J2634" s="122" t="s">
        <v>8680</v>
      </c>
      <c r="K2634" s="110" t="s">
        <v>8681</v>
      </c>
      <c r="L2634" s="110" t="s">
        <v>275</v>
      </c>
      <c r="M2634" s="134" t="str">
        <f t="shared" ref="M2634:M2697" si="94">IF(N2634="","",HYPERLINK(O2634,N2634))</f>
        <v/>
      </c>
      <c r="N2634" s="110"/>
      <c r="O2634" s="110"/>
      <c r="P2634" s="239"/>
    </row>
    <row r="2635" spans="1:16" x14ac:dyDescent="0.2">
      <c r="A2635" s="154"/>
      <c r="B2635" s="154"/>
      <c r="C2635" s="154"/>
      <c r="D2635" s="149"/>
      <c r="E2635" s="149"/>
      <c r="F2635" s="150"/>
      <c r="H2635" s="106"/>
      <c r="I2635" s="110" t="str">
        <f t="shared" si="93"/>
        <v/>
      </c>
      <c r="J2635" s="122" t="s">
        <v>8682</v>
      </c>
      <c r="K2635" s="110" t="s">
        <v>8683</v>
      </c>
      <c r="L2635" s="110" t="s">
        <v>275</v>
      </c>
      <c r="M2635" s="134" t="str">
        <f t="shared" si="94"/>
        <v/>
      </c>
      <c r="N2635" s="110"/>
      <c r="O2635" s="110"/>
      <c r="P2635" s="239"/>
    </row>
    <row r="2636" spans="1:16" x14ac:dyDescent="0.2">
      <c r="A2636" s="154"/>
      <c r="B2636" s="154"/>
      <c r="C2636" s="154"/>
      <c r="D2636" s="149"/>
      <c r="E2636" s="149"/>
      <c r="F2636" s="150"/>
      <c r="H2636" s="106"/>
      <c r="I2636" s="110" t="str">
        <f t="shared" si="93"/>
        <v/>
      </c>
      <c r="J2636" s="122" t="s">
        <v>8684</v>
      </c>
      <c r="K2636" s="110" t="s">
        <v>8685</v>
      </c>
      <c r="L2636" s="110" t="s">
        <v>275</v>
      </c>
      <c r="M2636" s="134" t="str">
        <f t="shared" si="94"/>
        <v/>
      </c>
      <c r="N2636" s="110"/>
      <c r="O2636" s="110"/>
      <c r="P2636" s="239"/>
    </row>
    <row r="2637" spans="1:16" x14ac:dyDescent="0.2">
      <c r="A2637" s="154"/>
      <c r="B2637" s="154"/>
      <c r="C2637" s="154"/>
      <c r="D2637" s="149"/>
      <c r="E2637" s="149"/>
      <c r="F2637" s="150"/>
      <c r="H2637" s="106"/>
      <c r="I2637" s="110" t="str">
        <f t="shared" si="93"/>
        <v/>
      </c>
      <c r="J2637" s="122" t="s">
        <v>8686</v>
      </c>
      <c r="K2637" s="110" t="s">
        <v>8687</v>
      </c>
      <c r="L2637" s="110" t="s">
        <v>275</v>
      </c>
      <c r="M2637" s="134" t="str">
        <f t="shared" si="94"/>
        <v/>
      </c>
      <c r="N2637" s="110"/>
      <c r="O2637" s="110"/>
      <c r="P2637" s="239"/>
    </row>
    <row r="2638" spans="1:16" x14ac:dyDescent="0.2">
      <c r="A2638" s="154"/>
      <c r="B2638" s="154"/>
      <c r="C2638" s="154"/>
      <c r="D2638" s="149"/>
      <c r="E2638" s="149"/>
      <c r="F2638" s="150"/>
      <c r="H2638" s="106"/>
      <c r="I2638" s="110" t="str">
        <f t="shared" si="93"/>
        <v/>
      </c>
      <c r="J2638" s="122" t="s">
        <v>8688</v>
      </c>
      <c r="K2638" s="110" t="s">
        <v>8689</v>
      </c>
      <c r="L2638" s="110" t="s">
        <v>275</v>
      </c>
      <c r="M2638" s="134" t="str">
        <f t="shared" si="94"/>
        <v/>
      </c>
      <c r="N2638" s="110"/>
      <c r="O2638" s="110"/>
      <c r="P2638" s="239"/>
    </row>
    <row r="2639" spans="1:16" x14ac:dyDescent="0.2">
      <c r="A2639" s="154"/>
      <c r="B2639" s="154"/>
      <c r="C2639" s="154"/>
      <c r="D2639" s="149"/>
      <c r="E2639" s="149"/>
      <c r="F2639" s="150"/>
      <c r="H2639" s="106"/>
      <c r="I2639" s="110" t="str">
        <f t="shared" si="93"/>
        <v/>
      </c>
      <c r="J2639" s="122" t="s">
        <v>8690</v>
      </c>
      <c r="K2639" s="110" t="s">
        <v>8691</v>
      </c>
      <c r="L2639" s="110" t="s">
        <v>275</v>
      </c>
      <c r="M2639" s="134" t="str">
        <f t="shared" si="94"/>
        <v/>
      </c>
      <c r="N2639" s="110"/>
      <c r="O2639" s="110"/>
      <c r="P2639" s="239"/>
    </row>
    <row r="2640" spans="1:16" x14ac:dyDescent="0.2">
      <c r="A2640" s="154"/>
      <c r="B2640" s="154"/>
      <c r="C2640" s="154"/>
      <c r="D2640" s="149"/>
      <c r="E2640" s="149"/>
      <c r="F2640" s="150"/>
      <c r="H2640" s="106"/>
      <c r="I2640" s="110" t="str">
        <f t="shared" si="93"/>
        <v/>
      </c>
      <c r="J2640" s="122" t="s">
        <v>8692</v>
      </c>
      <c r="K2640" s="110" t="s">
        <v>8693</v>
      </c>
      <c r="L2640" s="110" t="s">
        <v>275</v>
      </c>
      <c r="M2640" s="134" t="str">
        <f t="shared" si="94"/>
        <v/>
      </c>
      <c r="N2640" s="110"/>
      <c r="O2640" s="110"/>
      <c r="P2640" s="239"/>
    </row>
    <row r="2641" spans="1:16" x14ac:dyDescent="0.2">
      <c r="A2641" s="154"/>
      <c r="B2641" s="154"/>
      <c r="C2641" s="154"/>
      <c r="D2641" s="149"/>
      <c r="E2641" s="149"/>
      <c r="F2641" s="150"/>
      <c r="H2641" s="106"/>
      <c r="I2641" s="110" t="str">
        <f t="shared" si="93"/>
        <v/>
      </c>
      <c r="J2641" s="122" t="s">
        <v>8694</v>
      </c>
      <c r="K2641" s="110" t="s">
        <v>8695</v>
      </c>
      <c r="L2641" s="110" t="s">
        <v>275</v>
      </c>
      <c r="M2641" s="134" t="str">
        <f t="shared" si="94"/>
        <v/>
      </c>
      <c r="N2641" s="110"/>
      <c r="O2641" s="110"/>
      <c r="P2641" s="239"/>
    </row>
    <row r="2642" spans="1:16" x14ac:dyDescent="0.2">
      <c r="A2642" s="154"/>
      <c r="B2642" s="154"/>
      <c r="C2642" s="154"/>
      <c r="D2642" s="149"/>
      <c r="E2642" s="149"/>
      <c r="F2642" s="150"/>
      <c r="H2642" s="106"/>
      <c r="I2642" s="110" t="str">
        <f t="shared" si="93"/>
        <v/>
      </c>
      <c r="J2642" s="122" t="s">
        <v>8696</v>
      </c>
      <c r="K2642" s="110" t="s">
        <v>8697</v>
      </c>
      <c r="L2642" s="110" t="s">
        <v>275</v>
      </c>
      <c r="M2642" s="134" t="str">
        <f t="shared" si="94"/>
        <v/>
      </c>
      <c r="N2642" s="110"/>
      <c r="O2642" s="110"/>
      <c r="P2642" s="239"/>
    </row>
    <row r="2643" spans="1:16" x14ac:dyDescent="0.2">
      <c r="A2643" s="154"/>
      <c r="B2643" s="154"/>
      <c r="C2643" s="154"/>
      <c r="D2643" s="149"/>
      <c r="E2643" s="149"/>
      <c r="F2643" s="150"/>
      <c r="H2643" s="106"/>
      <c r="I2643" s="110" t="str">
        <f t="shared" si="93"/>
        <v/>
      </c>
      <c r="J2643" s="122" t="s">
        <v>8698</v>
      </c>
      <c r="K2643" s="110" t="s">
        <v>8699</v>
      </c>
      <c r="L2643" s="110" t="s">
        <v>275</v>
      </c>
      <c r="M2643" s="134" t="str">
        <f t="shared" si="94"/>
        <v/>
      </c>
      <c r="N2643" s="110"/>
      <c r="O2643" s="110"/>
      <c r="P2643" s="239"/>
    </row>
    <row r="2644" spans="1:16" x14ac:dyDescent="0.2">
      <c r="A2644" s="154"/>
      <c r="B2644" s="154"/>
      <c r="C2644" s="154"/>
      <c r="D2644" s="149"/>
      <c r="E2644" s="149"/>
      <c r="F2644" s="150"/>
      <c r="H2644" s="106"/>
      <c r="I2644" s="110" t="str">
        <f t="shared" si="93"/>
        <v/>
      </c>
      <c r="J2644" s="122" t="s">
        <v>8700</v>
      </c>
      <c r="K2644" s="110" t="s">
        <v>8701</v>
      </c>
      <c r="L2644" s="110" t="s">
        <v>275</v>
      </c>
      <c r="M2644" s="134" t="str">
        <f t="shared" si="94"/>
        <v/>
      </c>
      <c r="N2644" s="110"/>
      <c r="O2644" s="110"/>
      <c r="P2644" s="239"/>
    </row>
    <row r="2645" spans="1:16" x14ac:dyDescent="0.2">
      <c r="A2645" s="154"/>
      <c r="B2645" s="154"/>
      <c r="C2645" s="154"/>
      <c r="D2645" s="149"/>
      <c r="E2645" s="149"/>
      <c r="F2645" s="150"/>
      <c r="H2645" s="106"/>
      <c r="I2645" s="110" t="str">
        <f t="shared" si="93"/>
        <v/>
      </c>
      <c r="J2645" s="122" t="s">
        <v>8702</v>
      </c>
      <c r="K2645" s="110" t="s">
        <v>8703</v>
      </c>
      <c r="L2645" s="110" t="s">
        <v>275</v>
      </c>
      <c r="M2645" s="134" t="str">
        <f t="shared" si="94"/>
        <v/>
      </c>
      <c r="N2645" s="110"/>
      <c r="O2645" s="110"/>
      <c r="P2645" s="239" t="s">
        <v>8704</v>
      </c>
    </row>
    <row r="2646" spans="1:16" x14ac:dyDescent="0.2">
      <c r="A2646" s="154"/>
      <c r="B2646" s="154"/>
      <c r="C2646" s="154"/>
      <c r="D2646" s="149"/>
      <c r="E2646" s="149"/>
      <c r="F2646" s="150"/>
      <c r="H2646" s="106"/>
      <c r="I2646" s="110" t="str">
        <f t="shared" si="93"/>
        <v/>
      </c>
      <c r="J2646" s="122" t="s">
        <v>8705</v>
      </c>
      <c r="K2646" s="110" t="s">
        <v>8706</v>
      </c>
      <c r="L2646" s="110" t="s">
        <v>275</v>
      </c>
      <c r="M2646" s="134" t="str">
        <f t="shared" si="94"/>
        <v/>
      </c>
      <c r="N2646" s="110"/>
      <c r="O2646" s="110"/>
      <c r="P2646" s="239"/>
    </row>
    <row r="2647" spans="1:16" x14ac:dyDescent="0.2">
      <c r="A2647" s="154"/>
      <c r="B2647" s="154"/>
      <c r="C2647" s="154"/>
      <c r="D2647" s="149"/>
      <c r="E2647" s="149"/>
      <c r="F2647" s="150"/>
      <c r="H2647" s="106"/>
      <c r="I2647" s="110" t="str">
        <f t="shared" si="93"/>
        <v/>
      </c>
      <c r="J2647" s="122" t="s">
        <v>8707</v>
      </c>
      <c r="K2647" s="110" t="s">
        <v>8708</v>
      </c>
      <c r="L2647" s="110" t="s">
        <v>275</v>
      </c>
      <c r="M2647" s="134" t="str">
        <f t="shared" si="94"/>
        <v/>
      </c>
      <c r="N2647" s="110"/>
      <c r="O2647" s="110"/>
      <c r="P2647" s="239"/>
    </row>
    <row r="2648" spans="1:16" x14ac:dyDescent="0.2">
      <c r="A2648" s="154"/>
      <c r="B2648" s="154"/>
      <c r="C2648" s="154"/>
      <c r="D2648" s="149"/>
      <c r="E2648" s="149"/>
      <c r="F2648" s="150"/>
      <c r="H2648" s="106"/>
      <c r="I2648" s="110" t="str">
        <f t="shared" si="93"/>
        <v/>
      </c>
      <c r="J2648" s="122" t="s">
        <v>8709</v>
      </c>
      <c r="K2648" s="110" t="s">
        <v>8710</v>
      </c>
      <c r="L2648" s="110" t="s">
        <v>275</v>
      </c>
      <c r="M2648" s="134" t="str">
        <f t="shared" si="94"/>
        <v/>
      </c>
      <c r="N2648" s="110"/>
      <c r="O2648" s="110"/>
      <c r="P2648" s="239"/>
    </row>
    <row r="2649" spans="1:16" x14ac:dyDescent="0.2">
      <c r="A2649" s="154"/>
      <c r="B2649" s="154"/>
      <c r="C2649" s="154"/>
      <c r="D2649" s="149"/>
      <c r="E2649" s="149"/>
      <c r="F2649" s="150"/>
      <c r="H2649" s="106"/>
      <c r="I2649" s="110" t="str">
        <f t="shared" si="93"/>
        <v/>
      </c>
      <c r="J2649" s="122" t="s">
        <v>8711</v>
      </c>
      <c r="K2649" s="110" t="s">
        <v>8712</v>
      </c>
      <c r="L2649" s="110" t="s">
        <v>275</v>
      </c>
      <c r="M2649" s="134" t="str">
        <f t="shared" si="94"/>
        <v/>
      </c>
      <c r="N2649" s="110"/>
      <c r="O2649" s="110"/>
      <c r="P2649" s="239"/>
    </row>
    <row r="2650" spans="1:16" x14ac:dyDescent="0.2">
      <c r="A2650" s="154"/>
      <c r="B2650" s="154"/>
      <c r="C2650" s="154"/>
      <c r="D2650" s="149"/>
      <c r="E2650" s="149"/>
      <c r="F2650" s="150"/>
      <c r="H2650" s="106"/>
      <c r="I2650" s="110" t="str">
        <f t="shared" si="93"/>
        <v/>
      </c>
      <c r="J2650" s="122" t="s">
        <v>8713</v>
      </c>
      <c r="K2650" s="110" t="s">
        <v>8714</v>
      </c>
      <c r="L2650" s="110" t="s">
        <v>275</v>
      </c>
      <c r="M2650" s="134" t="str">
        <f t="shared" si="94"/>
        <v/>
      </c>
      <c r="N2650" s="110"/>
      <c r="O2650" s="110"/>
      <c r="P2650" s="239" t="s">
        <v>8715</v>
      </c>
    </row>
    <row r="2651" spans="1:16" x14ac:dyDescent="0.2">
      <c r="A2651" s="154"/>
      <c r="B2651" s="154"/>
      <c r="C2651" s="154"/>
      <c r="D2651" s="149"/>
      <c r="E2651" s="149"/>
      <c r="F2651" s="150"/>
      <c r="H2651" s="106"/>
      <c r="I2651" s="110" t="str">
        <f t="shared" si="93"/>
        <v/>
      </c>
      <c r="J2651" s="122" t="s">
        <v>8716</v>
      </c>
      <c r="K2651" s="110" t="s">
        <v>8717</v>
      </c>
      <c r="L2651" s="110" t="s">
        <v>275</v>
      </c>
      <c r="M2651" s="134" t="str">
        <f t="shared" si="94"/>
        <v/>
      </c>
      <c r="N2651" s="110"/>
      <c r="O2651" s="110"/>
      <c r="P2651" s="239"/>
    </row>
    <row r="2652" spans="1:16" x14ac:dyDescent="0.2">
      <c r="A2652" s="154"/>
      <c r="B2652" s="154"/>
      <c r="C2652" s="154"/>
      <c r="D2652" s="149"/>
      <c r="E2652" s="149"/>
      <c r="F2652" s="150"/>
      <c r="H2652" s="106"/>
      <c r="I2652" s="110" t="str">
        <f t="shared" si="93"/>
        <v/>
      </c>
      <c r="J2652" s="122" t="s">
        <v>8718</v>
      </c>
      <c r="K2652" s="110" t="s">
        <v>8719</v>
      </c>
      <c r="L2652" s="110" t="s">
        <v>275</v>
      </c>
      <c r="M2652" s="134" t="str">
        <f t="shared" si="94"/>
        <v/>
      </c>
      <c r="N2652" s="110"/>
      <c r="O2652" s="110"/>
      <c r="P2652" s="239"/>
    </row>
    <row r="2653" spans="1:16" x14ac:dyDescent="0.2">
      <c r="A2653" s="154"/>
      <c r="B2653" s="154"/>
      <c r="C2653" s="154"/>
      <c r="D2653" s="149"/>
      <c r="E2653" s="149"/>
      <c r="F2653" s="150"/>
      <c r="H2653" s="106"/>
      <c r="I2653" s="110" t="str">
        <f t="shared" si="93"/>
        <v/>
      </c>
      <c r="J2653" s="122" t="s">
        <v>8720</v>
      </c>
      <c r="K2653" s="110" t="s">
        <v>8721</v>
      </c>
      <c r="L2653" s="110" t="s">
        <v>275</v>
      </c>
      <c r="M2653" s="134" t="str">
        <f t="shared" si="94"/>
        <v/>
      </c>
      <c r="N2653" s="110"/>
      <c r="O2653" s="110"/>
      <c r="P2653" s="239"/>
    </row>
    <row r="2654" spans="1:16" x14ac:dyDescent="0.2">
      <c r="A2654" s="154"/>
      <c r="B2654" s="154"/>
      <c r="C2654" s="154"/>
      <c r="D2654" s="149"/>
      <c r="E2654" s="149"/>
      <c r="F2654" s="150"/>
      <c r="H2654" s="106"/>
      <c r="I2654" s="110" t="str">
        <f t="shared" si="93"/>
        <v/>
      </c>
      <c r="J2654" s="122" t="s">
        <v>8722</v>
      </c>
      <c r="K2654" s="110" t="s">
        <v>8723</v>
      </c>
      <c r="L2654" s="110" t="s">
        <v>275</v>
      </c>
      <c r="M2654" s="134" t="str">
        <f t="shared" si="94"/>
        <v/>
      </c>
      <c r="N2654" s="110"/>
      <c r="O2654" s="110"/>
      <c r="P2654" s="239"/>
    </row>
    <row r="2655" spans="1:16" x14ac:dyDescent="0.2">
      <c r="A2655" s="154"/>
      <c r="B2655" s="154"/>
      <c r="C2655" s="154"/>
      <c r="D2655" s="149"/>
      <c r="E2655" s="149"/>
      <c r="F2655" s="150"/>
      <c r="H2655" s="106"/>
      <c r="I2655" s="110" t="str">
        <f t="shared" si="93"/>
        <v/>
      </c>
      <c r="J2655" s="122" t="s">
        <v>8724</v>
      </c>
      <c r="K2655" s="110" t="s">
        <v>8725</v>
      </c>
      <c r="L2655" s="110" t="s">
        <v>275</v>
      </c>
      <c r="M2655" s="134" t="str">
        <f t="shared" si="94"/>
        <v/>
      </c>
      <c r="N2655" s="110"/>
      <c r="O2655" s="110"/>
      <c r="P2655" s="239"/>
    </row>
    <row r="2656" spans="1:16" x14ac:dyDescent="0.2">
      <c r="A2656" s="154"/>
      <c r="B2656" s="154"/>
      <c r="C2656" s="154"/>
      <c r="D2656" s="149"/>
      <c r="E2656" s="149"/>
      <c r="F2656" s="150"/>
      <c r="H2656" s="106"/>
      <c r="I2656" s="110" t="str">
        <f t="shared" si="93"/>
        <v/>
      </c>
      <c r="J2656" s="122" t="s">
        <v>8726</v>
      </c>
      <c r="K2656" s="110" t="s">
        <v>8727</v>
      </c>
      <c r="L2656" s="110" t="s">
        <v>275</v>
      </c>
      <c r="M2656" s="134" t="str">
        <f t="shared" si="94"/>
        <v/>
      </c>
      <c r="N2656" s="110"/>
      <c r="O2656" s="110"/>
      <c r="P2656" s="239"/>
    </row>
    <row r="2657" spans="1:16" x14ac:dyDescent="0.2">
      <c r="A2657" s="154"/>
      <c r="B2657" s="154"/>
      <c r="C2657" s="154"/>
      <c r="D2657" s="149"/>
      <c r="E2657" s="149"/>
      <c r="F2657" s="150"/>
      <c r="H2657" s="106"/>
      <c r="I2657" s="110" t="str">
        <f t="shared" si="93"/>
        <v/>
      </c>
      <c r="J2657" s="122" t="s">
        <v>8728</v>
      </c>
      <c r="K2657" s="110" t="s">
        <v>8729</v>
      </c>
      <c r="L2657" s="110" t="s">
        <v>275</v>
      </c>
      <c r="M2657" s="134" t="str">
        <f t="shared" si="94"/>
        <v/>
      </c>
      <c r="N2657" s="110"/>
      <c r="O2657" s="110"/>
      <c r="P2657" s="239"/>
    </row>
    <row r="2658" spans="1:16" x14ac:dyDescent="0.2">
      <c r="A2658" s="154"/>
      <c r="B2658" s="154"/>
      <c r="C2658" s="154"/>
      <c r="D2658" s="149"/>
      <c r="E2658" s="149"/>
      <c r="F2658" s="150"/>
      <c r="H2658" s="106"/>
      <c r="I2658" s="110" t="str">
        <f t="shared" si="93"/>
        <v/>
      </c>
      <c r="J2658" s="122" t="s">
        <v>8730</v>
      </c>
      <c r="K2658" s="110" t="s">
        <v>8731</v>
      </c>
      <c r="L2658" s="110" t="s">
        <v>275</v>
      </c>
      <c r="M2658" s="134" t="str">
        <f t="shared" si="94"/>
        <v/>
      </c>
      <c r="N2658" s="110"/>
      <c r="O2658" s="110"/>
      <c r="P2658" s="239"/>
    </row>
    <row r="2659" spans="1:16" x14ac:dyDescent="0.2">
      <c r="A2659" s="154"/>
      <c r="B2659" s="154"/>
      <c r="C2659" s="154"/>
      <c r="D2659" s="149"/>
      <c r="E2659" s="149"/>
      <c r="F2659" s="150"/>
      <c r="H2659" s="106"/>
      <c r="I2659" s="110" t="str">
        <f t="shared" si="93"/>
        <v/>
      </c>
      <c r="J2659" s="122" t="s">
        <v>8732</v>
      </c>
      <c r="K2659" s="110" t="s">
        <v>8733</v>
      </c>
      <c r="L2659" s="110" t="s">
        <v>275</v>
      </c>
      <c r="M2659" s="134" t="str">
        <f t="shared" si="94"/>
        <v/>
      </c>
      <c r="N2659" s="110"/>
      <c r="O2659" s="110"/>
      <c r="P2659" s="239"/>
    </row>
    <row r="2660" spans="1:16" x14ac:dyDescent="0.2">
      <c r="A2660" s="154"/>
      <c r="B2660" s="154"/>
      <c r="C2660" s="154"/>
      <c r="D2660" s="149"/>
      <c r="E2660" s="149"/>
      <c r="F2660" s="150"/>
      <c r="H2660" s="106"/>
      <c r="I2660" s="110" t="str">
        <f t="shared" si="93"/>
        <v/>
      </c>
      <c r="J2660" s="122" t="s">
        <v>8734</v>
      </c>
      <c r="K2660" s="110" t="s">
        <v>8735</v>
      </c>
      <c r="L2660" s="110" t="s">
        <v>275</v>
      </c>
      <c r="M2660" s="134" t="str">
        <f t="shared" si="94"/>
        <v/>
      </c>
      <c r="N2660" s="110"/>
      <c r="O2660" s="110"/>
      <c r="P2660" s="239"/>
    </row>
    <row r="2661" spans="1:16" x14ac:dyDescent="0.2">
      <c r="A2661" s="154"/>
      <c r="B2661" s="154"/>
      <c r="C2661" s="154"/>
      <c r="D2661" s="149"/>
      <c r="E2661" s="149"/>
      <c r="F2661" s="150"/>
      <c r="H2661" s="106"/>
      <c r="I2661" s="110" t="str">
        <f t="shared" si="93"/>
        <v/>
      </c>
      <c r="J2661" s="122" t="s">
        <v>8736</v>
      </c>
      <c r="K2661" s="110" t="s">
        <v>8737</v>
      </c>
      <c r="L2661" s="110" t="s">
        <v>275</v>
      </c>
      <c r="M2661" s="134" t="str">
        <f t="shared" si="94"/>
        <v/>
      </c>
      <c r="N2661" s="110"/>
      <c r="O2661" s="110"/>
      <c r="P2661" s="239"/>
    </row>
    <row r="2662" spans="1:16" x14ac:dyDescent="0.2">
      <c r="A2662" s="154"/>
      <c r="B2662" s="154"/>
      <c r="C2662" s="154"/>
      <c r="D2662" s="149"/>
      <c r="E2662" s="149"/>
      <c r="F2662" s="150"/>
      <c r="H2662" s="106"/>
      <c r="I2662" s="110" t="str">
        <f t="shared" si="93"/>
        <v/>
      </c>
      <c r="J2662" s="122" t="s">
        <v>8738</v>
      </c>
      <c r="K2662" s="110" t="s">
        <v>8739</v>
      </c>
      <c r="L2662" s="110" t="s">
        <v>275</v>
      </c>
      <c r="M2662" s="134" t="str">
        <f t="shared" si="94"/>
        <v/>
      </c>
      <c r="N2662" s="110"/>
      <c r="O2662" s="110"/>
      <c r="P2662" s="239"/>
    </row>
    <row r="2663" spans="1:16" x14ac:dyDescent="0.2">
      <c r="A2663" s="154"/>
      <c r="B2663" s="154"/>
      <c r="C2663" s="154"/>
      <c r="D2663" s="149"/>
      <c r="E2663" s="149"/>
      <c r="F2663" s="150"/>
      <c r="H2663" s="106"/>
      <c r="I2663" s="110" t="str">
        <f t="shared" si="93"/>
        <v/>
      </c>
      <c r="J2663" s="122" t="s">
        <v>8740</v>
      </c>
      <c r="K2663" s="110" t="s">
        <v>8741</v>
      </c>
      <c r="L2663" s="110" t="s">
        <v>275</v>
      </c>
      <c r="M2663" s="134" t="str">
        <f t="shared" si="94"/>
        <v/>
      </c>
      <c r="N2663" s="110"/>
      <c r="O2663" s="110"/>
      <c r="P2663" s="239"/>
    </row>
    <row r="2664" spans="1:16" x14ac:dyDescent="0.2">
      <c r="A2664" s="154"/>
      <c r="B2664" s="154"/>
      <c r="C2664" s="154"/>
      <c r="D2664" s="149"/>
      <c r="E2664" s="149"/>
      <c r="F2664" s="150"/>
      <c r="H2664" s="106"/>
      <c r="I2664" s="110" t="str">
        <f t="shared" si="93"/>
        <v/>
      </c>
      <c r="J2664" s="122" t="s">
        <v>8742</v>
      </c>
      <c r="K2664" s="110" t="s">
        <v>8743</v>
      </c>
      <c r="L2664" s="110" t="s">
        <v>275</v>
      </c>
      <c r="M2664" s="134" t="str">
        <f t="shared" si="94"/>
        <v/>
      </c>
      <c r="N2664" s="110"/>
      <c r="O2664" s="110"/>
      <c r="P2664" s="239"/>
    </row>
    <row r="2665" spans="1:16" x14ac:dyDescent="0.2">
      <c r="A2665" s="154"/>
      <c r="B2665" s="154"/>
      <c r="C2665" s="154"/>
      <c r="D2665" s="149"/>
      <c r="E2665" s="149"/>
      <c r="F2665" s="150"/>
      <c r="H2665" s="106"/>
      <c r="I2665" s="110" t="str">
        <f t="shared" si="93"/>
        <v/>
      </c>
      <c r="J2665" s="122" t="s">
        <v>8744</v>
      </c>
      <c r="K2665" s="110" t="s">
        <v>8745</v>
      </c>
      <c r="L2665" s="110" t="s">
        <v>275</v>
      </c>
      <c r="M2665" s="134" t="str">
        <f t="shared" si="94"/>
        <v/>
      </c>
      <c r="N2665" s="110"/>
      <c r="O2665" s="110"/>
      <c r="P2665" s="239"/>
    </row>
    <row r="2666" spans="1:16" x14ac:dyDescent="0.2">
      <c r="A2666" s="154"/>
      <c r="B2666" s="154"/>
      <c r="C2666" s="154"/>
      <c r="D2666" s="149"/>
      <c r="E2666" s="149"/>
      <c r="F2666" s="150"/>
      <c r="H2666" s="106"/>
      <c r="I2666" s="110" t="str">
        <f t="shared" si="93"/>
        <v/>
      </c>
      <c r="J2666" s="122" t="s">
        <v>8746</v>
      </c>
      <c r="K2666" s="110" t="s">
        <v>8747</v>
      </c>
      <c r="L2666" s="110" t="s">
        <v>275</v>
      </c>
      <c r="M2666" s="134" t="str">
        <f t="shared" si="94"/>
        <v/>
      </c>
      <c r="N2666" s="110"/>
      <c r="O2666" s="110"/>
      <c r="P2666" s="239"/>
    </row>
    <row r="2667" spans="1:16" x14ac:dyDescent="0.2">
      <c r="A2667" s="154"/>
      <c r="B2667" s="154"/>
      <c r="C2667" s="154"/>
      <c r="D2667" s="149"/>
      <c r="E2667" s="149"/>
      <c r="F2667" s="150"/>
      <c r="H2667" s="106"/>
      <c r="I2667" s="110" t="str">
        <f t="shared" si="93"/>
        <v/>
      </c>
      <c r="J2667" s="122" t="s">
        <v>8748</v>
      </c>
      <c r="K2667" s="110" t="s">
        <v>8749</v>
      </c>
      <c r="L2667" s="110" t="s">
        <v>275</v>
      </c>
      <c r="M2667" s="134" t="str">
        <f t="shared" si="94"/>
        <v/>
      </c>
      <c r="N2667" s="110"/>
      <c r="O2667" s="110"/>
      <c r="P2667" s="239"/>
    </row>
    <row r="2668" spans="1:16" x14ac:dyDescent="0.2">
      <c r="A2668" s="154"/>
      <c r="B2668" s="154"/>
      <c r="C2668" s="154"/>
      <c r="D2668" s="149"/>
      <c r="E2668" s="149"/>
      <c r="F2668" s="150"/>
      <c r="H2668" s="106"/>
      <c r="I2668" s="110" t="str">
        <f t="shared" si="93"/>
        <v/>
      </c>
      <c r="J2668" s="122" t="s">
        <v>8750</v>
      </c>
      <c r="K2668" s="110" t="s">
        <v>8751</v>
      </c>
      <c r="L2668" s="110" t="s">
        <v>275</v>
      </c>
      <c r="M2668" s="134" t="str">
        <f t="shared" si="94"/>
        <v/>
      </c>
      <c r="N2668" s="110"/>
      <c r="O2668" s="110"/>
      <c r="P2668" s="239"/>
    </row>
    <row r="2669" spans="1:16" x14ac:dyDescent="0.2">
      <c r="A2669" s="154"/>
      <c r="B2669" s="154"/>
      <c r="C2669" s="154"/>
      <c r="D2669" s="149"/>
      <c r="E2669" s="149"/>
      <c r="F2669" s="150"/>
      <c r="H2669" s="106"/>
      <c r="I2669" s="110" t="str">
        <f t="shared" si="93"/>
        <v/>
      </c>
      <c r="J2669" s="122" t="s">
        <v>8752</v>
      </c>
      <c r="K2669" s="110" t="s">
        <v>8753</v>
      </c>
      <c r="L2669" s="110" t="s">
        <v>275</v>
      </c>
      <c r="M2669" s="134" t="str">
        <f t="shared" si="94"/>
        <v/>
      </c>
      <c r="N2669" s="110"/>
      <c r="O2669" s="110"/>
      <c r="P2669" s="239"/>
    </row>
    <row r="2670" spans="1:16" x14ac:dyDescent="0.2">
      <c r="A2670" s="154"/>
      <c r="B2670" s="154"/>
      <c r="C2670" s="154"/>
      <c r="D2670" s="149"/>
      <c r="E2670" s="149"/>
      <c r="F2670" s="150"/>
      <c r="H2670" s="106"/>
      <c r="I2670" s="110" t="str">
        <f t="shared" si="93"/>
        <v/>
      </c>
      <c r="J2670" s="122" t="s">
        <v>8754</v>
      </c>
      <c r="K2670" s="110" t="s">
        <v>8755</v>
      </c>
      <c r="L2670" s="110" t="s">
        <v>275</v>
      </c>
      <c r="M2670" s="134" t="str">
        <f t="shared" si="94"/>
        <v/>
      </c>
      <c r="N2670" s="110"/>
      <c r="O2670" s="110"/>
      <c r="P2670" s="239"/>
    </row>
    <row r="2671" spans="1:16" x14ac:dyDescent="0.2">
      <c r="A2671" s="154"/>
      <c r="B2671" s="154"/>
      <c r="C2671" s="154"/>
      <c r="D2671" s="149"/>
      <c r="E2671" s="149"/>
      <c r="F2671" s="150"/>
      <c r="H2671" s="106"/>
      <c r="I2671" s="110" t="str">
        <f t="shared" si="93"/>
        <v/>
      </c>
      <c r="J2671" s="122" t="s">
        <v>8756</v>
      </c>
      <c r="K2671" s="110" t="s">
        <v>8757</v>
      </c>
      <c r="L2671" s="110" t="s">
        <v>275</v>
      </c>
      <c r="M2671" s="134" t="str">
        <f t="shared" si="94"/>
        <v/>
      </c>
      <c r="N2671" s="110"/>
      <c r="O2671" s="110"/>
      <c r="P2671" s="239"/>
    </row>
    <row r="2672" spans="1:16" x14ac:dyDescent="0.2">
      <c r="A2672" s="154"/>
      <c r="B2672" s="154"/>
      <c r="C2672" s="154"/>
      <c r="D2672" s="149"/>
      <c r="E2672" s="149"/>
      <c r="F2672" s="150"/>
      <c r="H2672" s="106"/>
      <c r="I2672" s="110" t="str">
        <f t="shared" si="93"/>
        <v/>
      </c>
      <c r="J2672" s="122" t="s">
        <v>8758</v>
      </c>
      <c r="K2672" s="110" t="s">
        <v>8759</v>
      </c>
      <c r="L2672" s="110" t="s">
        <v>275</v>
      </c>
      <c r="M2672" s="134" t="str">
        <f t="shared" si="94"/>
        <v/>
      </c>
      <c r="N2672" s="110"/>
      <c r="O2672" s="110"/>
      <c r="P2672" s="239"/>
    </row>
    <row r="2673" spans="1:16" x14ac:dyDescent="0.2">
      <c r="A2673" s="154"/>
      <c r="B2673" s="154"/>
      <c r="C2673" s="154"/>
      <c r="D2673" s="149"/>
      <c r="E2673" s="149"/>
      <c r="F2673" s="150"/>
      <c r="H2673" s="106"/>
      <c r="I2673" s="110" t="str">
        <f t="shared" si="93"/>
        <v/>
      </c>
      <c r="J2673" s="122" t="s">
        <v>8760</v>
      </c>
      <c r="K2673" s="110" t="s">
        <v>8761</v>
      </c>
      <c r="L2673" s="110" t="s">
        <v>275</v>
      </c>
      <c r="M2673" s="134" t="str">
        <f t="shared" si="94"/>
        <v/>
      </c>
      <c r="N2673" s="110"/>
      <c r="O2673" s="110"/>
      <c r="P2673" s="239"/>
    </row>
    <row r="2674" spans="1:16" x14ac:dyDescent="0.2">
      <c r="A2674" s="154"/>
      <c r="B2674" s="154"/>
      <c r="C2674" s="154"/>
      <c r="D2674" s="149"/>
      <c r="E2674" s="149"/>
      <c r="F2674" s="150"/>
      <c r="H2674" s="106"/>
      <c r="I2674" s="110" t="str">
        <f t="shared" si="93"/>
        <v/>
      </c>
      <c r="J2674" s="122" t="s">
        <v>8762</v>
      </c>
      <c r="K2674" s="110" t="s">
        <v>8763</v>
      </c>
      <c r="L2674" s="110" t="s">
        <v>8764</v>
      </c>
      <c r="M2674" s="134" t="str">
        <f t="shared" si="94"/>
        <v/>
      </c>
      <c r="N2674" s="110"/>
      <c r="O2674" s="110"/>
      <c r="P2674" s="239"/>
    </row>
    <row r="2675" spans="1:16" x14ac:dyDescent="0.2">
      <c r="A2675" s="154"/>
      <c r="B2675" s="154"/>
      <c r="C2675" s="154"/>
      <c r="D2675" s="149"/>
      <c r="E2675" s="149"/>
      <c r="F2675" s="150"/>
      <c r="H2675" s="106"/>
      <c r="I2675" s="110" t="str">
        <f t="shared" si="93"/>
        <v/>
      </c>
      <c r="J2675" s="122" t="s">
        <v>8765</v>
      </c>
      <c r="K2675" s="110" t="s">
        <v>8766</v>
      </c>
      <c r="L2675" s="110" t="s">
        <v>275</v>
      </c>
      <c r="M2675" s="134" t="str">
        <f t="shared" si="94"/>
        <v/>
      </c>
      <c r="N2675" s="110"/>
      <c r="O2675" s="110"/>
      <c r="P2675" s="239"/>
    </row>
    <row r="2676" spans="1:16" x14ac:dyDescent="0.2">
      <c r="A2676" s="154"/>
      <c r="B2676" s="154"/>
      <c r="C2676" s="154"/>
      <c r="D2676" s="149"/>
      <c r="E2676" s="149"/>
      <c r="F2676" s="150"/>
      <c r="H2676" s="106"/>
      <c r="I2676" s="110" t="str">
        <f t="shared" si="93"/>
        <v/>
      </c>
      <c r="J2676" s="122" t="s">
        <v>8767</v>
      </c>
      <c r="K2676" s="110" t="s">
        <v>8768</v>
      </c>
      <c r="L2676" s="110" t="s">
        <v>275</v>
      </c>
      <c r="M2676" s="134" t="str">
        <f t="shared" si="94"/>
        <v/>
      </c>
      <c r="N2676" s="110"/>
      <c r="O2676" s="110"/>
      <c r="P2676" s="239" t="s">
        <v>8769</v>
      </c>
    </row>
    <row r="2677" spans="1:16" x14ac:dyDescent="0.2">
      <c r="A2677" s="154"/>
      <c r="B2677" s="154"/>
      <c r="C2677" s="154"/>
      <c r="D2677" s="149"/>
      <c r="E2677" s="149"/>
      <c r="F2677" s="150"/>
      <c r="H2677" s="106"/>
      <c r="I2677" s="110" t="str">
        <f t="shared" si="93"/>
        <v/>
      </c>
      <c r="J2677" s="122" t="s">
        <v>8770</v>
      </c>
      <c r="K2677" s="110" t="s">
        <v>8771</v>
      </c>
      <c r="L2677" s="110" t="s">
        <v>275</v>
      </c>
      <c r="M2677" s="134" t="str">
        <f t="shared" si="94"/>
        <v/>
      </c>
      <c r="N2677" s="110"/>
      <c r="O2677" s="110"/>
      <c r="P2677" s="239"/>
    </row>
    <row r="2678" spans="1:16" x14ac:dyDescent="0.2">
      <c r="A2678" s="154"/>
      <c r="B2678" s="154"/>
      <c r="C2678" s="154"/>
      <c r="D2678" s="149"/>
      <c r="E2678" s="149"/>
      <c r="F2678" s="150"/>
      <c r="H2678" s="106"/>
      <c r="I2678" s="110" t="str">
        <f t="shared" si="93"/>
        <v/>
      </c>
      <c r="J2678" s="122" t="s">
        <v>8772</v>
      </c>
      <c r="K2678" s="110" t="s">
        <v>8773</v>
      </c>
      <c r="L2678" s="110" t="s">
        <v>275</v>
      </c>
      <c r="M2678" s="134" t="str">
        <f t="shared" si="94"/>
        <v/>
      </c>
      <c r="N2678" s="110"/>
      <c r="O2678" s="110"/>
      <c r="P2678" s="239"/>
    </row>
    <row r="2679" spans="1:16" x14ac:dyDescent="0.2">
      <c r="A2679" s="154"/>
      <c r="B2679" s="154"/>
      <c r="C2679" s="154"/>
      <c r="D2679" s="149"/>
      <c r="E2679" s="149"/>
      <c r="F2679" s="150"/>
      <c r="H2679" s="106"/>
      <c r="I2679" s="110" t="str">
        <f t="shared" si="93"/>
        <v/>
      </c>
      <c r="J2679" s="122" t="s">
        <v>8774</v>
      </c>
      <c r="K2679" s="110" t="s">
        <v>8775</v>
      </c>
      <c r="L2679" s="110" t="s">
        <v>275</v>
      </c>
      <c r="M2679" s="134" t="str">
        <f t="shared" si="94"/>
        <v/>
      </c>
      <c r="N2679" s="110"/>
      <c r="O2679" s="110"/>
      <c r="P2679" s="239"/>
    </row>
    <row r="2680" spans="1:16" x14ac:dyDescent="0.2">
      <c r="A2680" s="154"/>
      <c r="B2680" s="154"/>
      <c r="C2680" s="154"/>
      <c r="D2680" s="149"/>
      <c r="E2680" s="149"/>
      <c r="F2680" s="150"/>
      <c r="H2680" s="106"/>
      <c r="I2680" s="110" t="str">
        <f t="shared" si="93"/>
        <v/>
      </c>
      <c r="J2680" s="122" t="s">
        <v>8776</v>
      </c>
      <c r="K2680" s="110" t="s">
        <v>8777</v>
      </c>
      <c r="L2680" s="110" t="s">
        <v>275</v>
      </c>
      <c r="M2680" s="134" t="str">
        <f t="shared" si="94"/>
        <v/>
      </c>
      <c r="N2680" s="110"/>
      <c r="O2680" s="110"/>
      <c r="P2680" s="239" t="s">
        <v>8778</v>
      </c>
    </row>
    <row r="2681" spans="1:16" x14ac:dyDescent="0.2">
      <c r="A2681" s="154"/>
      <c r="B2681" s="154"/>
      <c r="C2681" s="154"/>
      <c r="D2681" s="149"/>
      <c r="E2681" s="149"/>
      <c r="F2681" s="150"/>
      <c r="H2681" s="106"/>
      <c r="I2681" s="110" t="str">
        <f t="shared" si="93"/>
        <v/>
      </c>
      <c r="J2681" s="122" t="s">
        <v>8779</v>
      </c>
      <c r="K2681" s="110" t="s">
        <v>8780</v>
      </c>
      <c r="L2681" s="110" t="s">
        <v>275</v>
      </c>
      <c r="M2681" s="134" t="str">
        <f t="shared" si="94"/>
        <v/>
      </c>
      <c r="N2681" s="110"/>
      <c r="O2681" s="110"/>
      <c r="P2681" s="239"/>
    </row>
    <row r="2682" spans="1:16" x14ac:dyDescent="0.2">
      <c r="A2682" s="154"/>
      <c r="B2682" s="154"/>
      <c r="C2682" s="154"/>
      <c r="D2682" s="149"/>
      <c r="E2682" s="149"/>
      <c r="F2682" s="150"/>
      <c r="H2682" s="106"/>
      <c r="I2682" s="110" t="str">
        <f t="shared" si="93"/>
        <v/>
      </c>
      <c r="J2682" s="122" t="s">
        <v>8781</v>
      </c>
      <c r="K2682" s="110" t="s">
        <v>8782</v>
      </c>
      <c r="L2682" s="110" t="s">
        <v>275</v>
      </c>
      <c r="M2682" s="134" t="str">
        <f t="shared" si="94"/>
        <v/>
      </c>
      <c r="N2682" s="110"/>
      <c r="O2682" s="110"/>
      <c r="P2682" s="239"/>
    </row>
    <row r="2683" spans="1:16" x14ac:dyDescent="0.2">
      <c r="A2683" s="154"/>
      <c r="B2683" s="154"/>
      <c r="C2683" s="154"/>
      <c r="D2683" s="149"/>
      <c r="E2683" s="149"/>
      <c r="F2683" s="150"/>
      <c r="H2683" s="106"/>
      <c r="I2683" s="110" t="str">
        <f t="shared" si="93"/>
        <v/>
      </c>
      <c r="J2683" s="122" t="s">
        <v>8783</v>
      </c>
      <c r="K2683" s="110" t="s">
        <v>8784</v>
      </c>
      <c r="L2683" s="110" t="s">
        <v>275</v>
      </c>
      <c r="M2683" s="134" t="str">
        <f t="shared" si="94"/>
        <v/>
      </c>
      <c r="N2683" s="110"/>
      <c r="O2683" s="110"/>
      <c r="P2683" s="239"/>
    </row>
    <row r="2684" spans="1:16" x14ac:dyDescent="0.2">
      <c r="A2684" s="154"/>
      <c r="B2684" s="154"/>
      <c r="C2684" s="154"/>
      <c r="D2684" s="149"/>
      <c r="E2684" s="149"/>
      <c r="F2684" s="150"/>
      <c r="H2684" s="106"/>
      <c r="I2684" s="110" t="str">
        <f t="shared" si="93"/>
        <v/>
      </c>
      <c r="J2684" s="122" t="s">
        <v>8785</v>
      </c>
      <c r="K2684" s="110" t="s">
        <v>8786</v>
      </c>
      <c r="L2684" s="110" t="s">
        <v>275</v>
      </c>
      <c r="M2684" s="134" t="str">
        <f t="shared" si="94"/>
        <v/>
      </c>
      <c r="N2684" s="110"/>
      <c r="O2684" s="110"/>
      <c r="P2684" s="239"/>
    </row>
    <row r="2685" spans="1:16" x14ac:dyDescent="0.2">
      <c r="A2685" s="154"/>
      <c r="B2685" s="154"/>
      <c r="C2685" s="154"/>
      <c r="D2685" s="149"/>
      <c r="E2685" s="149"/>
      <c r="F2685" s="150"/>
      <c r="H2685" s="106"/>
      <c r="I2685" s="110" t="str">
        <f t="shared" si="93"/>
        <v/>
      </c>
      <c r="J2685" s="122" t="s">
        <v>8787</v>
      </c>
      <c r="K2685" s="110" t="s">
        <v>8788</v>
      </c>
      <c r="L2685" s="110" t="s">
        <v>275</v>
      </c>
      <c r="M2685" s="134" t="str">
        <f t="shared" si="94"/>
        <v/>
      </c>
      <c r="N2685" s="110"/>
      <c r="O2685" s="110"/>
      <c r="P2685" s="239"/>
    </row>
    <row r="2686" spans="1:16" x14ac:dyDescent="0.2">
      <c r="A2686" s="154"/>
      <c r="B2686" s="154"/>
      <c r="C2686" s="154"/>
      <c r="D2686" s="149"/>
      <c r="E2686" s="149"/>
      <c r="F2686" s="150"/>
      <c r="H2686" s="106"/>
      <c r="I2686" s="110" t="str">
        <f t="shared" si="93"/>
        <v/>
      </c>
      <c r="J2686" s="122" t="s">
        <v>8789</v>
      </c>
      <c r="K2686" s="110" t="s">
        <v>8790</v>
      </c>
      <c r="L2686" s="110" t="s">
        <v>275</v>
      </c>
      <c r="M2686" s="134" t="str">
        <f t="shared" si="94"/>
        <v/>
      </c>
      <c r="N2686" s="110"/>
      <c r="O2686" s="110"/>
      <c r="P2686" s="239"/>
    </row>
    <row r="2687" spans="1:16" x14ac:dyDescent="0.2">
      <c r="A2687" s="154"/>
      <c r="B2687" s="154"/>
      <c r="C2687" s="154"/>
      <c r="D2687" s="149"/>
      <c r="E2687" s="149"/>
      <c r="F2687" s="150"/>
      <c r="H2687" s="106"/>
      <c r="I2687" s="110" t="str">
        <f t="shared" si="93"/>
        <v/>
      </c>
      <c r="J2687" s="122" t="s">
        <v>8791</v>
      </c>
      <c r="K2687" s="110" t="s">
        <v>8792</v>
      </c>
      <c r="L2687" s="110" t="s">
        <v>275</v>
      </c>
      <c r="M2687" s="134" t="str">
        <f t="shared" si="94"/>
        <v/>
      </c>
      <c r="N2687" s="110"/>
      <c r="O2687" s="110"/>
      <c r="P2687" s="239"/>
    </row>
    <row r="2688" spans="1:16" x14ac:dyDescent="0.2">
      <c r="A2688" s="154"/>
      <c r="B2688" s="154"/>
      <c r="C2688" s="154"/>
      <c r="D2688" s="149"/>
      <c r="E2688" s="149"/>
      <c r="F2688" s="150"/>
      <c r="H2688" s="106"/>
      <c r="I2688" s="110" t="str">
        <f t="shared" si="93"/>
        <v/>
      </c>
      <c r="J2688" s="122" t="s">
        <v>8793</v>
      </c>
      <c r="K2688" s="110" t="s">
        <v>8794</v>
      </c>
      <c r="L2688" s="110" t="s">
        <v>275</v>
      </c>
      <c r="M2688" s="134" t="str">
        <f t="shared" si="94"/>
        <v/>
      </c>
      <c r="N2688" s="110"/>
      <c r="O2688" s="110"/>
      <c r="P2688" s="239"/>
    </row>
    <row r="2689" spans="1:16" x14ac:dyDescent="0.2">
      <c r="A2689" s="154"/>
      <c r="B2689" s="154"/>
      <c r="C2689" s="154"/>
      <c r="D2689" s="149"/>
      <c r="E2689" s="149"/>
      <c r="F2689" s="150"/>
      <c r="H2689" s="106"/>
      <c r="I2689" s="110" t="str">
        <f t="shared" si="93"/>
        <v/>
      </c>
      <c r="J2689" s="122" t="s">
        <v>8795</v>
      </c>
      <c r="K2689" s="110" t="s">
        <v>8796</v>
      </c>
      <c r="L2689" s="110" t="s">
        <v>275</v>
      </c>
      <c r="M2689" s="134" t="str">
        <f t="shared" si="94"/>
        <v/>
      </c>
      <c r="N2689" s="110"/>
      <c r="O2689" s="110"/>
      <c r="P2689" s="239"/>
    </row>
    <row r="2690" spans="1:16" x14ac:dyDescent="0.2">
      <c r="A2690" s="154"/>
      <c r="B2690" s="154"/>
      <c r="C2690" s="154"/>
      <c r="D2690" s="149"/>
      <c r="E2690" s="149"/>
      <c r="F2690" s="150"/>
      <c r="H2690" s="106"/>
      <c r="I2690" s="110" t="str">
        <f t="shared" si="93"/>
        <v/>
      </c>
      <c r="J2690" s="122" t="s">
        <v>8797</v>
      </c>
      <c r="K2690" s="110" t="s">
        <v>8798</v>
      </c>
      <c r="L2690" s="110" t="s">
        <v>275</v>
      </c>
      <c r="M2690" s="134" t="str">
        <f t="shared" si="94"/>
        <v/>
      </c>
      <c r="N2690" s="110"/>
      <c r="O2690" s="110"/>
      <c r="P2690" s="239"/>
    </row>
    <row r="2691" spans="1:16" x14ac:dyDescent="0.2">
      <c r="A2691" s="154"/>
      <c r="B2691" s="154"/>
      <c r="C2691" s="154"/>
      <c r="D2691" s="149"/>
      <c r="E2691" s="149"/>
      <c r="F2691" s="150"/>
      <c r="H2691" s="106"/>
      <c r="I2691" s="110" t="str">
        <f t="shared" si="93"/>
        <v/>
      </c>
      <c r="J2691" s="122" t="s">
        <v>8799</v>
      </c>
      <c r="K2691" s="110" t="s">
        <v>8800</v>
      </c>
      <c r="L2691" s="110" t="s">
        <v>275</v>
      </c>
      <c r="M2691" s="134" t="str">
        <f t="shared" si="94"/>
        <v/>
      </c>
      <c r="N2691" s="110"/>
      <c r="O2691" s="110"/>
      <c r="P2691" s="239"/>
    </row>
    <row r="2692" spans="1:16" x14ac:dyDescent="0.2">
      <c r="A2692" s="154"/>
      <c r="B2692" s="154"/>
      <c r="C2692" s="154"/>
      <c r="D2692" s="149"/>
      <c r="E2692" s="149"/>
      <c r="F2692" s="150"/>
      <c r="H2692" s="106"/>
      <c r="I2692" s="110" t="str">
        <f t="shared" si="93"/>
        <v/>
      </c>
      <c r="J2692" s="122" t="s">
        <v>8801</v>
      </c>
      <c r="K2692" s="110" t="s">
        <v>8802</v>
      </c>
      <c r="L2692" s="110" t="s">
        <v>275</v>
      </c>
      <c r="M2692" s="134" t="str">
        <f t="shared" si="94"/>
        <v/>
      </c>
      <c r="N2692" s="110"/>
      <c r="O2692" s="110"/>
      <c r="P2692" s="239"/>
    </row>
    <row r="2693" spans="1:16" x14ac:dyDescent="0.2">
      <c r="A2693" s="154"/>
      <c r="B2693" s="154"/>
      <c r="C2693" s="154"/>
      <c r="D2693" s="149"/>
      <c r="E2693" s="149"/>
      <c r="F2693" s="150"/>
      <c r="H2693" s="106"/>
      <c r="I2693" s="110" t="str">
        <f t="shared" si="93"/>
        <v/>
      </c>
      <c r="J2693" s="122" t="s">
        <v>8803</v>
      </c>
      <c r="K2693" s="110" t="s">
        <v>8804</v>
      </c>
      <c r="L2693" s="110" t="s">
        <v>275</v>
      </c>
      <c r="M2693" s="134" t="str">
        <f t="shared" si="94"/>
        <v/>
      </c>
      <c r="N2693" s="110"/>
      <c r="O2693" s="110"/>
      <c r="P2693" s="239"/>
    </row>
    <row r="2694" spans="1:16" x14ac:dyDescent="0.2">
      <c r="A2694" s="154"/>
      <c r="B2694" s="154"/>
      <c r="C2694" s="154"/>
      <c r="D2694" s="149"/>
      <c r="E2694" s="149"/>
      <c r="F2694" s="150"/>
      <c r="H2694" s="106"/>
      <c r="I2694" s="110" t="str">
        <f t="shared" si="93"/>
        <v/>
      </c>
      <c r="J2694" s="122" t="s">
        <v>8805</v>
      </c>
      <c r="K2694" s="110" t="s">
        <v>8806</v>
      </c>
      <c r="L2694" s="110" t="s">
        <v>275</v>
      </c>
      <c r="M2694" s="134" t="str">
        <f t="shared" si="94"/>
        <v/>
      </c>
      <c r="N2694" s="110"/>
      <c r="O2694" s="110"/>
      <c r="P2694" s="239"/>
    </row>
    <row r="2695" spans="1:16" x14ac:dyDescent="0.2">
      <c r="A2695" s="154"/>
      <c r="B2695" s="154"/>
      <c r="C2695" s="154"/>
      <c r="D2695" s="149"/>
      <c r="E2695" s="149"/>
      <c r="F2695" s="150"/>
      <c r="H2695" s="106"/>
      <c r="I2695" s="110" t="str">
        <f t="shared" si="93"/>
        <v/>
      </c>
      <c r="J2695" s="122" t="s">
        <v>8807</v>
      </c>
      <c r="K2695" s="110" t="s">
        <v>8808</v>
      </c>
      <c r="L2695" s="110" t="s">
        <v>275</v>
      </c>
      <c r="M2695" s="134" t="str">
        <f t="shared" si="94"/>
        <v/>
      </c>
      <c r="N2695" s="110"/>
      <c r="O2695" s="110"/>
      <c r="P2695" s="239"/>
    </row>
    <row r="2696" spans="1:16" x14ac:dyDescent="0.2">
      <c r="A2696" s="154"/>
      <c r="B2696" s="154"/>
      <c r="C2696" s="154"/>
      <c r="D2696" s="149"/>
      <c r="E2696" s="149"/>
      <c r="F2696" s="150"/>
      <c r="H2696" s="106"/>
      <c r="I2696" s="110" t="str">
        <f t="shared" si="93"/>
        <v/>
      </c>
      <c r="J2696" s="122" t="s">
        <v>8809</v>
      </c>
      <c r="K2696" s="110" t="s">
        <v>8810</v>
      </c>
      <c r="L2696" s="110" t="s">
        <v>275</v>
      </c>
      <c r="M2696" s="134" t="str">
        <f t="shared" si="94"/>
        <v/>
      </c>
      <c r="N2696" s="110"/>
      <c r="O2696" s="110"/>
      <c r="P2696" s="239"/>
    </row>
    <row r="2697" spans="1:16" x14ac:dyDescent="0.2">
      <c r="A2697" s="154"/>
      <c r="B2697" s="154"/>
      <c r="C2697" s="154"/>
      <c r="D2697" s="149"/>
      <c r="E2697" s="149"/>
      <c r="F2697" s="150"/>
      <c r="H2697" s="106"/>
      <c r="I2697" s="110" t="str">
        <f t="shared" ref="I2697:I2760" si="95">IFERROR((INDEX(A:E,MATCH($J2697,E:E,0),2)),"")</f>
        <v/>
      </c>
      <c r="J2697" s="122" t="s">
        <v>8811</v>
      </c>
      <c r="K2697" s="110" t="s">
        <v>8812</v>
      </c>
      <c r="L2697" s="110" t="s">
        <v>275</v>
      </c>
      <c r="M2697" s="134" t="str">
        <f t="shared" si="94"/>
        <v/>
      </c>
      <c r="N2697" s="110"/>
      <c r="O2697" s="110"/>
      <c r="P2697" s="239"/>
    </row>
    <row r="2698" spans="1:16" x14ac:dyDescent="0.2">
      <c r="A2698" s="154"/>
      <c r="B2698" s="154"/>
      <c r="C2698" s="154"/>
      <c r="D2698" s="149"/>
      <c r="E2698" s="149"/>
      <c r="F2698" s="150"/>
      <c r="H2698" s="106"/>
      <c r="I2698" s="110" t="str">
        <f t="shared" si="95"/>
        <v/>
      </c>
      <c r="J2698" s="122" t="s">
        <v>8813</v>
      </c>
      <c r="K2698" s="110" t="s">
        <v>8814</v>
      </c>
      <c r="L2698" s="110" t="s">
        <v>275</v>
      </c>
      <c r="M2698" s="134" t="str">
        <f t="shared" ref="M2698:M2761" si="96">IF(N2698="","",HYPERLINK(O2698,N2698))</f>
        <v/>
      </c>
      <c r="N2698" s="110"/>
      <c r="O2698" s="110"/>
      <c r="P2698" s="239"/>
    </row>
    <row r="2699" spans="1:16" x14ac:dyDescent="0.2">
      <c r="A2699" s="154"/>
      <c r="B2699" s="154"/>
      <c r="C2699" s="154"/>
      <c r="D2699" s="149"/>
      <c r="E2699" s="149"/>
      <c r="F2699" s="150"/>
      <c r="H2699" s="106"/>
      <c r="I2699" s="110" t="str">
        <f t="shared" si="95"/>
        <v/>
      </c>
      <c r="J2699" s="122" t="s">
        <v>8815</v>
      </c>
      <c r="K2699" s="110" t="s">
        <v>8816</v>
      </c>
      <c r="L2699" s="110" t="s">
        <v>275</v>
      </c>
      <c r="M2699" s="134" t="str">
        <f t="shared" si="96"/>
        <v/>
      </c>
      <c r="N2699" s="110"/>
      <c r="O2699" s="110"/>
      <c r="P2699" s="239" t="s">
        <v>8817</v>
      </c>
    </row>
    <row r="2700" spans="1:16" x14ac:dyDescent="0.2">
      <c r="A2700" s="154"/>
      <c r="B2700" s="154"/>
      <c r="C2700" s="154"/>
      <c r="D2700" s="149"/>
      <c r="E2700" s="149"/>
      <c r="F2700" s="150"/>
      <c r="H2700" s="106"/>
      <c r="I2700" s="110" t="str">
        <f t="shared" si="95"/>
        <v/>
      </c>
      <c r="J2700" s="122" t="s">
        <v>8818</v>
      </c>
      <c r="K2700" s="110" t="s">
        <v>8819</v>
      </c>
      <c r="L2700" s="110" t="s">
        <v>275</v>
      </c>
      <c r="M2700" s="134" t="str">
        <f t="shared" si="96"/>
        <v/>
      </c>
      <c r="N2700" s="110"/>
      <c r="O2700" s="110"/>
      <c r="P2700" s="239"/>
    </row>
    <row r="2701" spans="1:16" x14ac:dyDescent="0.2">
      <c r="A2701" s="154"/>
      <c r="B2701" s="154"/>
      <c r="C2701" s="154"/>
      <c r="D2701" s="149"/>
      <c r="E2701" s="149"/>
      <c r="F2701" s="150"/>
      <c r="H2701" s="106"/>
      <c r="I2701" s="110" t="str">
        <f t="shared" si="95"/>
        <v/>
      </c>
      <c r="J2701" s="122" t="s">
        <v>8820</v>
      </c>
      <c r="K2701" s="110" t="s">
        <v>8821</v>
      </c>
      <c r="L2701" s="110" t="s">
        <v>275</v>
      </c>
      <c r="M2701" s="134" t="str">
        <f t="shared" si="96"/>
        <v/>
      </c>
      <c r="N2701" s="110"/>
      <c r="O2701" s="110"/>
      <c r="P2701" s="239"/>
    </row>
    <row r="2702" spans="1:16" x14ac:dyDescent="0.2">
      <c r="A2702" s="154"/>
      <c r="B2702" s="154"/>
      <c r="C2702" s="154"/>
      <c r="D2702" s="149"/>
      <c r="E2702" s="149"/>
      <c r="F2702" s="150"/>
      <c r="H2702" s="106"/>
      <c r="I2702" s="110" t="str">
        <f t="shared" si="95"/>
        <v/>
      </c>
      <c r="J2702" s="122" t="s">
        <v>8822</v>
      </c>
      <c r="K2702" s="110" t="s">
        <v>8823</v>
      </c>
      <c r="L2702" s="110" t="s">
        <v>275</v>
      </c>
      <c r="M2702" s="134" t="str">
        <f t="shared" si="96"/>
        <v/>
      </c>
      <c r="N2702" s="110"/>
      <c r="O2702" s="110"/>
      <c r="P2702" s="239"/>
    </row>
    <row r="2703" spans="1:16" x14ac:dyDescent="0.2">
      <c r="A2703" s="154"/>
      <c r="B2703" s="154"/>
      <c r="C2703" s="154"/>
      <c r="D2703" s="149"/>
      <c r="E2703" s="149"/>
      <c r="F2703" s="150"/>
      <c r="H2703" s="106"/>
      <c r="I2703" s="110" t="str">
        <f t="shared" si="95"/>
        <v/>
      </c>
      <c r="J2703" s="122" t="s">
        <v>8824</v>
      </c>
      <c r="K2703" s="110" t="s">
        <v>8825</v>
      </c>
      <c r="L2703" s="110" t="s">
        <v>275</v>
      </c>
      <c r="M2703" s="134" t="str">
        <f t="shared" si="96"/>
        <v/>
      </c>
      <c r="N2703" s="110"/>
      <c r="O2703" s="110"/>
      <c r="P2703" s="239"/>
    </row>
    <row r="2704" spans="1:16" x14ac:dyDescent="0.2">
      <c r="A2704" s="154"/>
      <c r="B2704" s="154"/>
      <c r="C2704" s="154"/>
      <c r="D2704" s="149"/>
      <c r="E2704" s="149"/>
      <c r="F2704" s="150"/>
      <c r="H2704" s="106"/>
      <c r="I2704" s="110" t="str">
        <f t="shared" si="95"/>
        <v/>
      </c>
      <c r="J2704" s="122" t="s">
        <v>8826</v>
      </c>
      <c r="K2704" s="110" t="s">
        <v>8827</v>
      </c>
      <c r="L2704" s="110" t="s">
        <v>275</v>
      </c>
      <c r="M2704" s="134" t="str">
        <f t="shared" si="96"/>
        <v/>
      </c>
      <c r="N2704" s="110"/>
      <c r="O2704" s="110"/>
      <c r="P2704" s="239"/>
    </row>
    <row r="2705" spans="1:16" x14ac:dyDescent="0.2">
      <c r="A2705" s="154"/>
      <c r="B2705" s="154"/>
      <c r="C2705" s="154"/>
      <c r="D2705" s="149"/>
      <c r="E2705" s="149"/>
      <c r="F2705" s="150"/>
      <c r="H2705" s="106"/>
      <c r="I2705" s="110" t="str">
        <f t="shared" si="95"/>
        <v/>
      </c>
      <c r="J2705" s="122" t="s">
        <v>8828</v>
      </c>
      <c r="K2705" s="110" t="s">
        <v>8829</v>
      </c>
      <c r="L2705" s="110" t="s">
        <v>275</v>
      </c>
      <c r="M2705" s="134" t="str">
        <f t="shared" si="96"/>
        <v/>
      </c>
      <c r="N2705" s="110"/>
      <c r="O2705" s="110"/>
      <c r="P2705" s="239"/>
    </row>
    <row r="2706" spans="1:16" x14ac:dyDescent="0.2">
      <c r="A2706" s="154"/>
      <c r="B2706" s="154"/>
      <c r="C2706" s="154"/>
      <c r="D2706" s="149"/>
      <c r="E2706" s="149"/>
      <c r="F2706" s="150"/>
      <c r="H2706" s="106"/>
      <c r="I2706" s="110" t="str">
        <f t="shared" si="95"/>
        <v/>
      </c>
      <c r="J2706" s="122" t="s">
        <v>8830</v>
      </c>
      <c r="K2706" s="110" t="s">
        <v>8831</v>
      </c>
      <c r="L2706" s="110" t="s">
        <v>275</v>
      </c>
      <c r="M2706" s="134" t="str">
        <f t="shared" si="96"/>
        <v/>
      </c>
      <c r="N2706" s="110"/>
      <c r="O2706" s="110"/>
      <c r="P2706" s="239"/>
    </row>
    <row r="2707" spans="1:16" x14ac:dyDescent="0.2">
      <c r="A2707" s="154"/>
      <c r="B2707" s="154"/>
      <c r="C2707" s="154"/>
      <c r="D2707" s="149"/>
      <c r="E2707" s="149"/>
      <c r="F2707" s="150"/>
      <c r="H2707" s="106"/>
      <c r="I2707" s="110" t="str">
        <f t="shared" si="95"/>
        <v/>
      </c>
      <c r="J2707" s="122" t="s">
        <v>8832</v>
      </c>
      <c r="K2707" s="110" t="s">
        <v>8833</v>
      </c>
      <c r="L2707" s="110" t="s">
        <v>275</v>
      </c>
      <c r="M2707" s="134" t="str">
        <f t="shared" si="96"/>
        <v/>
      </c>
      <c r="N2707" s="110"/>
      <c r="O2707" s="110"/>
      <c r="P2707" s="239"/>
    </row>
    <row r="2708" spans="1:16" x14ac:dyDescent="0.2">
      <c r="A2708" s="154"/>
      <c r="B2708" s="154"/>
      <c r="C2708" s="154"/>
      <c r="D2708" s="149"/>
      <c r="E2708" s="149"/>
      <c r="F2708" s="150"/>
      <c r="H2708" s="106"/>
      <c r="I2708" s="110" t="str">
        <f t="shared" si="95"/>
        <v/>
      </c>
      <c r="J2708" s="122" t="s">
        <v>8834</v>
      </c>
      <c r="K2708" s="110" t="s">
        <v>8835</v>
      </c>
      <c r="L2708" s="110" t="s">
        <v>275</v>
      </c>
      <c r="M2708" s="134" t="str">
        <f t="shared" si="96"/>
        <v/>
      </c>
      <c r="N2708" s="110"/>
      <c r="O2708" s="110"/>
      <c r="P2708" s="239"/>
    </row>
    <row r="2709" spans="1:16" x14ac:dyDescent="0.2">
      <c r="A2709" s="154"/>
      <c r="B2709" s="154"/>
      <c r="C2709" s="154"/>
      <c r="D2709" s="149"/>
      <c r="E2709" s="149"/>
      <c r="F2709" s="150"/>
      <c r="H2709" s="106"/>
      <c r="I2709" s="110" t="str">
        <f t="shared" si="95"/>
        <v/>
      </c>
      <c r="J2709" s="122" t="s">
        <v>8836</v>
      </c>
      <c r="K2709" s="110" t="s">
        <v>8837</v>
      </c>
      <c r="L2709" s="110" t="s">
        <v>275</v>
      </c>
      <c r="M2709" s="134" t="str">
        <f t="shared" si="96"/>
        <v/>
      </c>
      <c r="N2709" s="110"/>
      <c r="O2709" s="110"/>
      <c r="P2709" s="239"/>
    </row>
    <row r="2710" spans="1:16" x14ac:dyDescent="0.2">
      <c r="A2710" s="154"/>
      <c r="B2710" s="154"/>
      <c r="C2710" s="154"/>
      <c r="D2710" s="149"/>
      <c r="E2710" s="149"/>
      <c r="F2710" s="150"/>
      <c r="H2710" s="106"/>
      <c r="I2710" s="110" t="str">
        <f t="shared" si="95"/>
        <v/>
      </c>
      <c r="J2710" s="122" t="s">
        <v>8838</v>
      </c>
      <c r="K2710" s="110" t="s">
        <v>8839</v>
      </c>
      <c r="L2710" s="110" t="s">
        <v>275</v>
      </c>
      <c r="M2710" s="134" t="str">
        <f t="shared" si="96"/>
        <v/>
      </c>
      <c r="N2710" s="110"/>
      <c r="O2710" s="110"/>
      <c r="P2710" s="239"/>
    </row>
    <row r="2711" spans="1:16" x14ac:dyDescent="0.2">
      <c r="A2711" s="154"/>
      <c r="B2711" s="154"/>
      <c r="C2711" s="154"/>
      <c r="D2711" s="149"/>
      <c r="E2711" s="149"/>
      <c r="F2711" s="150"/>
      <c r="H2711" s="106"/>
      <c r="I2711" s="110" t="str">
        <f t="shared" si="95"/>
        <v/>
      </c>
      <c r="J2711" s="122" t="s">
        <v>8840</v>
      </c>
      <c r="K2711" s="110" t="s">
        <v>8841</v>
      </c>
      <c r="L2711" s="110" t="s">
        <v>275</v>
      </c>
      <c r="M2711" s="134" t="str">
        <f t="shared" si="96"/>
        <v/>
      </c>
      <c r="N2711" s="110"/>
      <c r="O2711" s="110"/>
      <c r="P2711" s="239"/>
    </row>
    <row r="2712" spans="1:16" x14ac:dyDescent="0.2">
      <c r="A2712" s="154"/>
      <c r="B2712" s="154"/>
      <c r="C2712" s="154"/>
      <c r="D2712" s="149"/>
      <c r="E2712" s="149"/>
      <c r="F2712" s="150"/>
      <c r="H2712" s="106"/>
      <c r="I2712" s="110" t="str">
        <f t="shared" si="95"/>
        <v/>
      </c>
      <c r="J2712" s="122" t="s">
        <v>8842</v>
      </c>
      <c r="K2712" s="110" t="s">
        <v>8843</v>
      </c>
      <c r="L2712" s="110" t="s">
        <v>275</v>
      </c>
      <c r="M2712" s="134" t="str">
        <f t="shared" si="96"/>
        <v/>
      </c>
      <c r="N2712" s="110"/>
      <c r="O2712" s="110"/>
      <c r="P2712" s="239"/>
    </row>
    <row r="2713" spans="1:16" x14ac:dyDescent="0.2">
      <c r="A2713" s="154"/>
      <c r="B2713" s="154"/>
      <c r="C2713" s="154"/>
      <c r="D2713" s="149"/>
      <c r="E2713" s="149"/>
      <c r="F2713" s="150"/>
      <c r="H2713" s="106"/>
      <c r="I2713" s="110" t="str">
        <f t="shared" si="95"/>
        <v/>
      </c>
      <c r="J2713" s="122" t="s">
        <v>8844</v>
      </c>
      <c r="K2713" s="110" t="s">
        <v>8845</v>
      </c>
      <c r="L2713" s="110" t="s">
        <v>275</v>
      </c>
      <c r="M2713" s="134" t="str">
        <f t="shared" si="96"/>
        <v/>
      </c>
      <c r="N2713" s="110"/>
      <c r="O2713" s="110"/>
      <c r="P2713" s="239"/>
    </row>
    <row r="2714" spans="1:16" x14ac:dyDescent="0.2">
      <c r="A2714" s="154"/>
      <c r="B2714" s="154"/>
      <c r="C2714" s="154"/>
      <c r="D2714" s="149"/>
      <c r="E2714" s="149"/>
      <c r="F2714" s="150"/>
      <c r="H2714" s="106"/>
      <c r="I2714" s="110" t="str">
        <f t="shared" si="95"/>
        <v/>
      </c>
      <c r="J2714" s="122" t="s">
        <v>8846</v>
      </c>
      <c r="K2714" s="110" t="s">
        <v>8847</v>
      </c>
      <c r="L2714" s="110" t="s">
        <v>275</v>
      </c>
      <c r="M2714" s="134" t="str">
        <f t="shared" si="96"/>
        <v/>
      </c>
      <c r="N2714" s="110"/>
      <c r="O2714" s="110"/>
      <c r="P2714" s="239"/>
    </row>
    <row r="2715" spans="1:16" x14ac:dyDescent="0.2">
      <c r="A2715" s="154"/>
      <c r="B2715" s="154"/>
      <c r="C2715" s="154"/>
      <c r="D2715" s="149"/>
      <c r="E2715" s="149"/>
      <c r="F2715" s="150"/>
      <c r="H2715" s="106"/>
      <c r="I2715" s="110" t="str">
        <f t="shared" si="95"/>
        <v/>
      </c>
      <c r="J2715" s="122" t="s">
        <v>8848</v>
      </c>
      <c r="K2715" s="110" t="s">
        <v>8849</v>
      </c>
      <c r="L2715" s="110" t="s">
        <v>275</v>
      </c>
      <c r="M2715" s="134" t="str">
        <f t="shared" si="96"/>
        <v/>
      </c>
      <c r="N2715" s="110"/>
      <c r="O2715" s="110"/>
      <c r="P2715" s="239"/>
    </row>
    <row r="2716" spans="1:16" x14ac:dyDescent="0.2">
      <c r="A2716" s="154"/>
      <c r="B2716" s="154"/>
      <c r="C2716" s="154"/>
      <c r="D2716" s="149"/>
      <c r="E2716" s="149"/>
      <c r="F2716" s="150"/>
      <c r="H2716" s="106"/>
      <c r="I2716" s="110" t="str">
        <f t="shared" si="95"/>
        <v/>
      </c>
      <c r="J2716" s="122" t="s">
        <v>8850</v>
      </c>
      <c r="K2716" s="110" t="s">
        <v>8851</v>
      </c>
      <c r="L2716" s="110" t="s">
        <v>275</v>
      </c>
      <c r="M2716" s="134" t="str">
        <f t="shared" si="96"/>
        <v/>
      </c>
      <c r="N2716" s="110"/>
      <c r="O2716" s="110"/>
      <c r="P2716" s="239"/>
    </row>
    <row r="2717" spans="1:16" x14ac:dyDescent="0.2">
      <c r="A2717" s="154"/>
      <c r="B2717" s="154"/>
      <c r="C2717" s="154"/>
      <c r="D2717" s="149"/>
      <c r="E2717" s="149"/>
      <c r="F2717" s="150"/>
      <c r="H2717" s="106"/>
      <c r="I2717" s="110" t="str">
        <f t="shared" si="95"/>
        <v/>
      </c>
      <c r="J2717" s="122" t="s">
        <v>8852</v>
      </c>
      <c r="K2717" s="110" t="s">
        <v>8853</v>
      </c>
      <c r="L2717" s="110" t="s">
        <v>275</v>
      </c>
      <c r="M2717" s="134" t="str">
        <f t="shared" si="96"/>
        <v/>
      </c>
      <c r="N2717" s="110"/>
      <c r="O2717" s="110"/>
      <c r="P2717" s="239"/>
    </row>
    <row r="2718" spans="1:16" x14ac:dyDescent="0.2">
      <c r="A2718" s="154"/>
      <c r="B2718" s="154"/>
      <c r="C2718" s="154"/>
      <c r="D2718" s="149"/>
      <c r="E2718" s="149"/>
      <c r="F2718" s="150"/>
      <c r="H2718" s="106"/>
      <c r="I2718" s="110" t="str">
        <f t="shared" si="95"/>
        <v/>
      </c>
      <c r="J2718" s="122" t="s">
        <v>8854</v>
      </c>
      <c r="K2718" s="110" t="s">
        <v>8855</v>
      </c>
      <c r="L2718" s="110" t="s">
        <v>275</v>
      </c>
      <c r="M2718" s="134" t="str">
        <f t="shared" si="96"/>
        <v/>
      </c>
      <c r="N2718" s="110"/>
      <c r="O2718" s="110"/>
      <c r="P2718" s="239"/>
    </row>
    <row r="2719" spans="1:16" x14ac:dyDescent="0.2">
      <c r="A2719" s="154"/>
      <c r="B2719" s="154"/>
      <c r="C2719" s="154"/>
      <c r="D2719" s="149"/>
      <c r="E2719" s="149"/>
      <c r="F2719" s="150"/>
      <c r="H2719" s="106"/>
      <c r="I2719" s="110" t="str">
        <f t="shared" si="95"/>
        <v/>
      </c>
      <c r="J2719" s="122" t="s">
        <v>8856</v>
      </c>
      <c r="K2719" s="110" t="s">
        <v>8857</v>
      </c>
      <c r="L2719" s="110" t="s">
        <v>275</v>
      </c>
      <c r="M2719" s="134" t="str">
        <f t="shared" si="96"/>
        <v/>
      </c>
      <c r="N2719" s="110"/>
      <c r="O2719" s="110"/>
      <c r="P2719" s="239"/>
    </row>
    <row r="2720" spans="1:16" x14ac:dyDescent="0.2">
      <c r="A2720" s="154"/>
      <c r="B2720" s="154"/>
      <c r="C2720" s="154"/>
      <c r="D2720" s="149"/>
      <c r="E2720" s="149"/>
      <c r="F2720" s="150"/>
      <c r="H2720" s="106"/>
      <c r="I2720" s="110" t="str">
        <f t="shared" si="95"/>
        <v/>
      </c>
      <c r="J2720" s="122" t="s">
        <v>8858</v>
      </c>
      <c r="K2720" s="110" t="s">
        <v>8859</v>
      </c>
      <c r="L2720" s="110" t="s">
        <v>275</v>
      </c>
      <c r="M2720" s="134" t="str">
        <f t="shared" si="96"/>
        <v/>
      </c>
      <c r="N2720" s="110"/>
      <c r="O2720" s="110"/>
      <c r="P2720" s="239"/>
    </row>
    <row r="2721" spans="1:16" x14ac:dyDescent="0.2">
      <c r="A2721" s="154"/>
      <c r="B2721" s="154"/>
      <c r="C2721" s="154"/>
      <c r="D2721" s="149"/>
      <c r="E2721" s="149"/>
      <c r="F2721" s="150"/>
      <c r="H2721" s="106"/>
      <c r="I2721" s="110" t="str">
        <f t="shared" si="95"/>
        <v/>
      </c>
      <c r="J2721" s="122" t="s">
        <v>8860</v>
      </c>
      <c r="K2721" s="110" t="s">
        <v>8861</v>
      </c>
      <c r="L2721" s="110" t="s">
        <v>275</v>
      </c>
      <c r="M2721" s="134" t="str">
        <f t="shared" si="96"/>
        <v/>
      </c>
      <c r="N2721" s="110"/>
      <c r="O2721" s="110"/>
      <c r="P2721" s="239"/>
    </row>
    <row r="2722" spans="1:16" x14ac:dyDescent="0.2">
      <c r="A2722" s="154"/>
      <c r="B2722" s="154"/>
      <c r="C2722" s="154"/>
      <c r="D2722" s="149"/>
      <c r="E2722" s="149"/>
      <c r="F2722" s="150"/>
      <c r="H2722" s="106"/>
      <c r="I2722" s="110" t="str">
        <f t="shared" si="95"/>
        <v/>
      </c>
      <c r="J2722" s="122" t="s">
        <v>8862</v>
      </c>
      <c r="K2722" s="110" t="s">
        <v>8863</v>
      </c>
      <c r="L2722" s="110" t="s">
        <v>275</v>
      </c>
      <c r="M2722" s="134" t="str">
        <f t="shared" si="96"/>
        <v/>
      </c>
      <c r="N2722" s="110"/>
      <c r="O2722" s="110"/>
      <c r="P2722" s="239"/>
    </row>
    <row r="2723" spans="1:16" x14ac:dyDescent="0.2">
      <c r="A2723" s="154"/>
      <c r="B2723" s="154"/>
      <c r="C2723" s="154"/>
      <c r="D2723" s="149"/>
      <c r="E2723" s="149"/>
      <c r="F2723" s="150"/>
      <c r="H2723" s="106"/>
      <c r="I2723" s="110" t="str">
        <f t="shared" si="95"/>
        <v/>
      </c>
      <c r="J2723" s="122" t="s">
        <v>8864</v>
      </c>
      <c r="K2723" s="110" t="s">
        <v>8865</v>
      </c>
      <c r="L2723" s="110" t="s">
        <v>275</v>
      </c>
      <c r="M2723" s="134" t="str">
        <f t="shared" si="96"/>
        <v/>
      </c>
      <c r="N2723" s="110"/>
      <c r="O2723" s="110"/>
      <c r="P2723" s="239" t="s">
        <v>8866</v>
      </c>
    </row>
    <row r="2724" spans="1:16" x14ac:dyDescent="0.2">
      <c r="A2724" s="154"/>
      <c r="B2724" s="154"/>
      <c r="C2724" s="154"/>
      <c r="D2724" s="149"/>
      <c r="E2724" s="149"/>
      <c r="F2724" s="150"/>
      <c r="H2724" s="106"/>
      <c r="I2724" s="110" t="str">
        <f t="shared" si="95"/>
        <v/>
      </c>
      <c r="J2724" s="122" t="s">
        <v>8867</v>
      </c>
      <c r="K2724" s="110" t="s">
        <v>8868</v>
      </c>
      <c r="L2724" s="110" t="s">
        <v>275</v>
      </c>
      <c r="M2724" s="134" t="str">
        <f t="shared" si="96"/>
        <v/>
      </c>
      <c r="N2724" s="110"/>
      <c r="O2724" s="110"/>
      <c r="P2724" s="239"/>
    </row>
    <row r="2725" spans="1:16" x14ac:dyDescent="0.2">
      <c r="A2725" s="154"/>
      <c r="B2725" s="154"/>
      <c r="C2725" s="154"/>
      <c r="D2725" s="149"/>
      <c r="E2725" s="149"/>
      <c r="F2725" s="150"/>
      <c r="H2725" s="106"/>
      <c r="I2725" s="110" t="str">
        <f t="shared" si="95"/>
        <v/>
      </c>
      <c r="J2725" s="122" t="s">
        <v>8869</v>
      </c>
      <c r="K2725" s="110" t="s">
        <v>8870</v>
      </c>
      <c r="L2725" s="110" t="s">
        <v>275</v>
      </c>
      <c r="M2725" s="134" t="str">
        <f t="shared" si="96"/>
        <v/>
      </c>
      <c r="N2725" s="110"/>
      <c r="O2725" s="110"/>
      <c r="P2725" s="239"/>
    </row>
    <row r="2726" spans="1:16" x14ac:dyDescent="0.2">
      <c r="A2726" s="154"/>
      <c r="B2726" s="154"/>
      <c r="C2726" s="154"/>
      <c r="D2726" s="149"/>
      <c r="E2726" s="149"/>
      <c r="F2726" s="150"/>
      <c r="H2726" s="106"/>
      <c r="I2726" s="110" t="str">
        <f t="shared" si="95"/>
        <v/>
      </c>
      <c r="J2726" s="122" t="s">
        <v>8871</v>
      </c>
      <c r="K2726" s="110" t="s">
        <v>8872</v>
      </c>
      <c r="L2726" s="110" t="s">
        <v>275</v>
      </c>
      <c r="M2726" s="134" t="str">
        <f t="shared" si="96"/>
        <v/>
      </c>
      <c r="N2726" s="110"/>
      <c r="O2726" s="110"/>
      <c r="P2726" s="239"/>
    </row>
    <row r="2727" spans="1:16" x14ac:dyDescent="0.2">
      <c r="A2727" s="154"/>
      <c r="B2727" s="154"/>
      <c r="C2727" s="154"/>
      <c r="D2727" s="149"/>
      <c r="E2727" s="149"/>
      <c r="F2727" s="150"/>
      <c r="H2727" s="106"/>
      <c r="I2727" s="110" t="str">
        <f t="shared" si="95"/>
        <v/>
      </c>
      <c r="J2727" s="122" t="s">
        <v>8873</v>
      </c>
      <c r="K2727" s="110" t="s">
        <v>8874</v>
      </c>
      <c r="L2727" s="110" t="s">
        <v>275</v>
      </c>
      <c r="M2727" s="134" t="str">
        <f t="shared" si="96"/>
        <v/>
      </c>
      <c r="N2727" s="110"/>
      <c r="O2727" s="110"/>
      <c r="P2727" s="239"/>
    </row>
    <row r="2728" spans="1:16" x14ac:dyDescent="0.2">
      <c r="A2728" s="154"/>
      <c r="B2728" s="154"/>
      <c r="C2728" s="154"/>
      <c r="D2728" s="149"/>
      <c r="E2728" s="149"/>
      <c r="F2728" s="150"/>
      <c r="H2728" s="106"/>
      <c r="I2728" s="110" t="str">
        <f t="shared" si="95"/>
        <v/>
      </c>
      <c r="J2728" s="122" t="s">
        <v>8875</v>
      </c>
      <c r="K2728" s="110" t="s">
        <v>8876</v>
      </c>
      <c r="L2728" s="110" t="s">
        <v>275</v>
      </c>
      <c r="M2728" s="134" t="str">
        <f t="shared" si="96"/>
        <v/>
      </c>
      <c r="N2728" s="110"/>
      <c r="O2728" s="110"/>
      <c r="P2728" s="239"/>
    </row>
    <row r="2729" spans="1:16" x14ac:dyDescent="0.2">
      <c r="A2729" s="154"/>
      <c r="B2729" s="154"/>
      <c r="C2729" s="154"/>
      <c r="D2729" s="149"/>
      <c r="E2729" s="149"/>
      <c r="F2729" s="150"/>
      <c r="H2729" s="106"/>
      <c r="I2729" s="110" t="str">
        <f t="shared" si="95"/>
        <v/>
      </c>
      <c r="J2729" s="122" t="s">
        <v>8877</v>
      </c>
      <c r="K2729" s="110" t="s">
        <v>8878</v>
      </c>
      <c r="L2729" s="110" t="s">
        <v>275</v>
      </c>
      <c r="M2729" s="134" t="str">
        <f t="shared" si="96"/>
        <v/>
      </c>
      <c r="N2729" s="110"/>
      <c r="O2729" s="110"/>
      <c r="P2729" s="239"/>
    </row>
    <row r="2730" spans="1:16" x14ac:dyDescent="0.2">
      <c r="A2730" s="154"/>
      <c r="B2730" s="154"/>
      <c r="C2730" s="154"/>
      <c r="D2730" s="149"/>
      <c r="E2730" s="149"/>
      <c r="F2730" s="150"/>
      <c r="H2730" s="106"/>
      <c r="I2730" s="110" t="str">
        <f t="shared" si="95"/>
        <v/>
      </c>
      <c r="J2730" s="122" t="s">
        <v>8879</v>
      </c>
      <c r="K2730" s="110" t="s">
        <v>8880</v>
      </c>
      <c r="L2730" s="110" t="s">
        <v>275</v>
      </c>
      <c r="M2730" s="134" t="str">
        <f t="shared" si="96"/>
        <v/>
      </c>
      <c r="N2730" s="110"/>
      <c r="O2730" s="110"/>
      <c r="P2730" s="239"/>
    </row>
    <row r="2731" spans="1:16" x14ac:dyDescent="0.2">
      <c r="A2731" s="154"/>
      <c r="B2731" s="154"/>
      <c r="C2731" s="154"/>
      <c r="D2731" s="149"/>
      <c r="E2731" s="149"/>
      <c r="F2731" s="150"/>
      <c r="H2731" s="106"/>
      <c r="I2731" s="110" t="str">
        <f t="shared" si="95"/>
        <v/>
      </c>
      <c r="J2731" s="122" t="s">
        <v>8881</v>
      </c>
      <c r="K2731" s="110" t="s">
        <v>8882</v>
      </c>
      <c r="L2731" s="110" t="s">
        <v>275</v>
      </c>
      <c r="M2731" s="134" t="str">
        <f t="shared" si="96"/>
        <v/>
      </c>
      <c r="N2731" s="110"/>
      <c r="O2731" s="110"/>
      <c r="P2731" s="239"/>
    </row>
    <row r="2732" spans="1:16" x14ac:dyDescent="0.2">
      <c r="A2732" s="154"/>
      <c r="B2732" s="154"/>
      <c r="C2732" s="154"/>
      <c r="D2732" s="149"/>
      <c r="E2732" s="149"/>
      <c r="F2732" s="150"/>
      <c r="H2732" s="106"/>
      <c r="I2732" s="110" t="str">
        <f t="shared" si="95"/>
        <v/>
      </c>
      <c r="J2732" s="122" t="s">
        <v>8883</v>
      </c>
      <c r="K2732" s="110" t="s">
        <v>8884</v>
      </c>
      <c r="L2732" s="110" t="s">
        <v>275</v>
      </c>
      <c r="M2732" s="134" t="str">
        <f t="shared" si="96"/>
        <v/>
      </c>
      <c r="N2732" s="110"/>
      <c r="O2732" s="110"/>
      <c r="P2732" s="239"/>
    </row>
    <row r="2733" spans="1:16" x14ac:dyDescent="0.2">
      <c r="A2733" s="154"/>
      <c r="B2733" s="154"/>
      <c r="C2733" s="154"/>
      <c r="D2733" s="149"/>
      <c r="E2733" s="149"/>
      <c r="F2733" s="150"/>
      <c r="H2733" s="106"/>
      <c r="I2733" s="110" t="str">
        <f t="shared" si="95"/>
        <v/>
      </c>
      <c r="J2733" s="122" t="s">
        <v>8885</v>
      </c>
      <c r="K2733" s="110" t="s">
        <v>8886</v>
      </c>
      <c r="L2733" s="110" t="s">
        <v>275</v>
      </c>
      <c r="M2733" s="134" t="str">
        <f t="shared" si="96"/>
        <v/>
      </c>
      <c r="N2733" s="110"/>
      <c r="O2733" s="110"/>
      <c r="P2733" s="239"/>
    </row>
    <row r="2734" spans="1:16" x14ac:dyDescent="0.2">
      <c r="A2734" s="154"/>
      <c r="B2734" s="154"/>
      <c r="C2734" s="154"/>
      <c r="D2734" s="149"/>
      <c r="E2734" s="149"/>
      <c r="F2734" s="150"/>
      <c r="H2734" s="106"/>
      <c r="I2734" s="110" t="str">
        <f t="shared" si="95"/>
        <v/>
      </c>
      <c r="J2734" s="122" t="s">
        <v>8887</v>
      </c>
      <c r="K2734" s="110" t="s">
        <v>8888</v>
      </c>
      <c r="L2734" s="110" t="s">
        <v>275</v>
      </c>
      <c r="M2734" s="134" t="str">
        <f t="shared" si="96"/>
        <v/>
      </c>
      <c r="N2734" s="110"/>
      <c r="O2734" s="110"/>
      <c r="P2734" s="239"/>
    </row>
    <row r="2735" spans="1:16" x14ac:dyDescent="0.2">
      <c r="A2735" s="154"/>
      <c r="B2735" s="154"/>
      <c r="C2735" s="154"/>
      <c r="D2735" s="149"/>
      <c r="E2735" s="149"/>
      <c r="F2735" s="150"/>
      <c r="H2735" s="106"/>
      <c r="I2735" s="110" t="str">
        <f t="shared" si="95"/>
        <v/>
      </c>
      <c r="J2735" s="122" t="s">
        <v>8889</v>
      </c>
      <c r="K2735" s="110" t="s">
        <v>8890</v>
      </c>
      <c r="L2735" s="110" t="s">
        <v>275</v>
      </c>
      <c r="M2735" s="134" t="str">
        <f t="shared" si="96"/>
        <v/>
      </c>
      <c r="N2735" s="110"/>
      <c r="O2735" s="110"/>
      <c r="P2735" s="239"/>
    </row>
    <row r="2736" spans="1:16" x14ac:dyDescent="0.2">
      <c r="A2736" s="154"/>
      <c r="B2736" s="154"/>
      <c r="C2736" s="154"/>
      <c r="D2736" s="149"/>
      <c r="E2736" s="149"/>
      <c r="F2736" s="150"/>
      <c r="H2736" s="106"/>
      <c r="I2736" s="110" t="str">
        <f t="shared" si="95"/>
        <v/>
      </c>
      <c r="J2736" s="122" t="s">
        <v>8891</v>
      </c>
      <c r="K2736" s="110" t="s">
        <v>8892</v>
      </c>
      <c r="L2736" s="110" t="s">
        <v>275</v>
      </c>
      <c r="M2736" s="134" t="str">
        <f t="shared" si="96"/>
        <v/>
      </c>
      <c r="N2736" s="110"/>
      <c r="O2736" s="110"/>
      <c r="P2736" s="239"/>
    </row>
    <row r="2737" spans="1:16" x14ac:dyDescent="0.2">
      <c r="A2737" s="154"/>
      <c r="B2737" s="154"/>
      <c r="C2737" s="154"/>
      <c r="D2737" s="149"/>
      <c r="E2737" s="149"/>
      <c r="F2737" s="150"/>
      <c r="H2737" s="106"/>
      <c r="I2737" s="110" t="str">
        <f t="shared" si="95"/>
        <v/>
      </c>
      <c r="J2737" s="122" t="s">
        <v>8893</v>
      </c>
      <c r="K2737" s="110" t="s">
        <v>8894</v>
      </c>
      <c r="L2737" s="110" t="s">
        <v>275</v>
      </c>
      <c r="M2737" s="134" t="str">
        <f t="shared" si="96"/>
        <v/>
      </c>
      <c r="N2737" s="110"/>
      <c r="O2737" s="110"/>
      <c r="P2737" s="239"/>
    </row>
    <row r="2738" spans="1:16" x14ac:dyDescent="0.2">
      <c r="A2738" s="154"/>
      <c r="B2738" s="154"/>
      <c r="C2738" s="154"/>
      <c r="D2738" s="149"/>
      <c r="E2738" s="149"/>
      <c r="F2738" s="150"/>
      <c r="H2738" s="106"/>
      <c r="I2738" s="110" t="str">
        <f t="shared" si="95"/>
        <v/>
      </c>
      <c r="J2738" s="122" t="s">
        <v>8895</v>
      </c>
      <c r="K2738" s="110" t="s">
        <v>8896</v>
      </c>
      <c r="L2738" s="110" t="s">
        <v>275</v>
      </c>
      <c r="M2738" s="134" t="str">
        <f t="shared" si="96"/>
        <v/>
      </c>
      <c r="N2738" s="110"/>
      <c r="O2738" s="110"/>
      <c r="P2738" s="239"/>
    </row>
    <row r="2739" spans="1:16" x14ac:dyDescent="0.2">
      <c r="A2739" s="154"/>
      <c r="B2739" s="154"/>
      <c r="C2739" s="154"/>
      <c r="D2739" s="149"/>
      <c r="E2739" s="149"/>
      <c r="F2739" s="150"/>
      <c r="H2739" s="106"/>
      <c r="I2739" s="110" t="str">
        <f t="shared" si="95"/>
        <v/>
      </c>
      <c r="J2739" s="122" t="s">
        <v>8897</v>
      </c>
      <c r="K2739" s="110" t="s">
        <v>8898</v>
      </c>
      <c r="L2739" s="110" t="s">
        <v>275</v>
      </c>
      <c r="M2739" s="134" t="str">
        <f t="shared" si="96"/>
        <v/>
      </c>
      <c r="N2739" s="110"/>
      <c r="O2739" s="110"/>
      <c r="P2739" s="239"/>
    </row>
    <row r="2740" spans="1:16" x14ac:dyDescent="0.2">
      <c r="A2740" s="154"/>
      <c r="B2740" s="154"/>
      <c r="C2740" s="154"/>
      <c r="D2740" s="149"/>
      <c r="E2740" s="149"/>
      <c r="F2740" s="150"/>
      <c r="H2740" s="106"/>
      <c r="I2740" s="110" t="str">
        <f t="shared" si="95"/>
        <v/>
      </c>
      <c r="J2740" s="122" t="s">
        <v>8899</v>
      </c>
      <c r="K2740" s="110" t="s">
        <v>8900</v>
      </c>
      <c r="L2740" s="110" t="s">
        <v>275</v>
      </c>
      <c r="M2740" s="134" t="str">
        <f t="shared" si="96"/>
        <v/>
      </c>
      <c r="N2740" s="110"/>
      <c r="O2740" s="110"/>
      <c r="P2740" s="239"/>
    </row>
    <row r="2741" spans="1:16" x14ac:dyDescent="0.2">
      <c r="A2741" s="154"/>
      <c r="B2741" s="154"/>
      <c r="C2741" s="154"/>
      <c r="D2741" s="149"/>
      <c r="E2741" s="149"/>
      <c r="F2741" s="150"/>
      <c r="H2741" s="106"/>
      <c r="I2741" s="110" t="str">
        <f t="shared" si="95"/>
        <v/>
      </c>
      <c r="J2741" s="122" t="s">
        <v>8901</v>
      </c>
      <c r="K2741" s="110" t="s">
        <v>8902</v>
      </c>
      <c r="L2741" s="110" t="s">
        <v>275</v>
      </c>
      <c r="M2741" s="134" t="str">
        <f t="shared" si="96"/>
        <v/>
      </c>
      <c r="N2741" s="110"/>
      <c r="O2741" s="110"/>
      <c r="P2741" s="239"/>
    </row>
    <row r="2742" spans="1:16" x14ac:dyDescent="0.2">
      <c r="A2742" s="154"/>
      <c r="B2742" s="154"/>
      <c r="C2742" s="154"/>
      <c r="D2742" s="149"/>
      <c r="E2742" s="149"/>
      <c r="F2742" s="150"/>
      <c r="H2742" s="106"/>
      <c r="I2742" s="110" t="str">
        <f t="shared" si="95"/>
        <v/>
      </c>
      <c r="J2742" s="122" t="s">
        <v>8903</v>
      </c>
      <c r="K2742" s="110" t="s">
        <v>8904</v>
      </c>
      <c r="L2742" s="110" t="s">
        <v>3508</v>
      </c>
      <c r="M2742" s="134" t="str">
        <f t="shared" si="96"/>
        <v/>
      </c>
      <c r="N2742" s="110"/>
      <c r="O2742" s="110"/>
      <c r="P2742" s="239"/>
    </row>
    <row r="2743" spans="1:16" x14ac:dyDescent="0.2">
      <c r="A2743" s="154"/>
      <c r="B2743" s="154"/>
      <c r="C2743" s="154"/>
      <c r="D2743" s="149"/>
      <c r="E2743" s="149"/>
      <c r="F2743" s="150"/>
      <c r="H2743" s="106"/>
      <c r="I2743" s="110" t="str">
        <f t="shared" si="95"/>
        <v/>
      </c>
      <c r="J2743" s="122" t="s">
        <v>8905</v>
      </c>
      <c r="K2743" s="110" t="s">
        <v>8906</v>
      </c>
      <c r="L2743" s="110" t="s">
        <v>275</v>
      </c>
      <c r="M2743" s="134" t="str">
        <f t="shared" si="96"/>
        <v/>
      </c>
      <c r="N2743" s="110"/>
      <c r="O2743" s="110"/>
      <c r="P2743" s="239"/>
    </row>
    <row r="2744" spans="1:16" x14ac:dyDescent="0.2">
      <c r="A2744" s="154"/>
      <c r="B2744" s="154"/>
      <c r="C2744" s="154"/>
      <c r="D2744" s="149"/>
      <c r="E2744" s="149"/>
      <c r="F2744" s="150"/>
      <c r="H2744" s="106"/>
      <c r="I2744" s="110" t="str">
        <f t="shared" si="95"/>
        <v/>
      </c>
      <c r="J2744" s="122" t="s">
        <v>8907</v>
      </c>
      <c r="K2744" s="110" t="s">
        <v>8908</v>
      </c>
      <c r="L2744" s="110" t="s">
        <v>275</v>
      </c>
      <c r="M2744" s="134" t="str">
        <f t="shared" si="96"/>
        <v/>
      </c>
      <c r="N2744" s="110"/>
      <c r="O2744" s="110"/>
      <c r="P2744" s="239"/>
    </row>
    <row r="2745" spans="1:16" x14ac:dyDescent="0.2">
      <c r="A2745" s="154"/>
      <c r="B2745" s="154"/>
      <c r="C2745" s="154"/>
      <c r="D2745" s="149"/>
      <c r="E2745" s="149"/>
      <c r="F2745" s="150"/>
      <c r="H2745" s="106"/>
      <c r="I2745" s="110" t="str">
        <f t="shared" si="95"/>
        <v/>
      </c>
      <c r="J2745" s="122" t="s">
        <v>8909</v>
      </c>
      <c r="K2745" s="110" t="s">
        <v>8910</v>
      </c>
      <c r="L2745" s="110" t="s">
        <v>275</v>
      </c>
      <c r="M2745" s="134" t="str">
        <f t="shared" si="96"/>
        <v/>
      </c>
      <c r="N2745" s="110"/>
      <c r="O2745" s="110"/>
      <c r="P2745" s="239"/>
    </row>
    <row r="2746" spans="1:16" x14ac:dyDescent="0.2">
      <c r="A2746" s="154"/>
      <c r="B2746" s="154"/>
      <c r="C2746" s="154"/>
      <c r="D2746" s="149"/>
      <c r="E2746" s="149"/>
      <c r="F2746" s="150"/>
      <c r="H2746" s="106"/>
      <c r="I2746" s="110" t="str">
        <f t="shared" si="95"/>
        <v/>
      </c>
      <c r="J2746" s="122" t="s">
        <v>8911</v>
      </c>
      <c r="K2746" s="110" t="s">
        <v>8912</v>
      </c>
      <c r="L2746" s="110" t="s">
        <v>275</v>
      </c>
      <c r="M2746" s="134" t="str">
        <f t="shared" si="96"/>
        <v/>
      </c>
      <c r="N2746" s="110"/>
      <c r="O2746" s="110"/>
      <c r="P2746" s="239" t="s">
        <v>8913</v>
      </c>
    </row>
    <row r="2747" spans="1:16" x14ac:dyDescent="0.2">
      <c r="A2747" s="154"/>
      <c r="B2747" s="154"/>
      <c r="C2747" s="154"/>
      <c r="D2747" s="149"/>
      <c r="E2747" s="149"/>
      <c r="F2747" s="150"/>
      <c r="H2747" s="106"/>
      <c r="I2747" s="110" t="str">
        <f t="shared" si="95"/>
        <v/>
      </c>
      <c r="J2747" s="122" t="s">
        <v>8914</v>
      </c>
      <c r="K2747" s="110" t="s">
        <v>8915</v>
      </c>
      <c r="L2747" s="110" t="s">
        <v>275</v>
      </c>
      <c r="M2747" s="134" t="str">
        <f t="shared" si="96"/>
        <v/>
      </c>
      <c r="N2747" s="110"/>
      <c r="O2747" s="110"/>
      <c r="P2747" s="239"/>
    </row>
    <row r="2748" spans="1:16" x14ac:dyDescent="0.2">
      <c r="A2748" s="154"/>
      <c r="B2748" s="154"/>
      <c r="C2748" s="154"/>
      <c r="D2748" s="149"/>
      <c r="E2748" s="149"/>
      <c r="F2748" s="150"/>
      <c r="H2748" s="106"/>
      <c r="I2748" s="110" t="str">
        <f t="shared" si="95"/>
        <v/>
      </c>
      <c r="J2748" s="122" t="s">
        <v>8916</v>
      </c>
      <c r="K2748" s="110" t="s">
        <v>8917</v>
      </c>
      <c r="L2748" s="110" t="s">
        <v>275</v>
      </c>
      <c r="M2748" s="134" t="str">
        <f t="shared" si="96"/>
        <v/>
      </c>
      <c r="N2748" s="110"/>
      <c r="O2748" s="110"/>
      <c r="P2748" s="239"/>
    </row>
    <row r="2749" spans="1:16" x14ac:dyDescent="0.2">
      <c r="A2749" s="154"/>
      <c r="B2749" s="154"/>
      <c r="C2749" s="154"/>
      <c r="D2749" s="149"/>
      <c r="E2749" s="149"/>
      <c r="F2749" s="150"/>
      <c r="H2749" s="106"/>
      <c r="I2749" s="110" t="str">
        <f t="shared" si="95"/>
        <v/>
      </c>
      <c r="J2749" s="122" t="s">
        <v>8918</v>
      </c>
      <c r="K2749" s="110" t="s">
        <v>8919</v>
      </c>
      <c r="L2749" s="110" t="s">
        <v>275</v>
      </c>
      <c r="M2749" s="134" t="str">
        <f t="shared" si="96"/>
        <v/>
      </c>
      <c r="N2749" s="110"/>
      <c r="O2749" s="110"/>
      <c r="P2749" s="239"/>
    </row>
    <row r="2750" spans="1:16" x14ac:dyDescent="0.2">
      <c r="A2750" s="154"/>
      <c r="B2750" s="154"/>
      <c r="C2750" s="154"/>
      <c r="D2750" s="149"/>
      <c r="E2750" s="149"/>
      <c r="F2750" s="150"/>
      <c r="H2750" s="106"/>
      <c r="I2750" s="110" t="str">
        <f t="shared" si="95"/>
        <v/>
      </c>
      <c r="J2750" s="122" t="s">
        <v>8920</v>
      </c>
      <c r="K2750" s="110" t="s">
        <v>8921</v>
      </c>
      <c r="L2750" s="110" t="s">
        <v>275</v>
      </c>
      <c r="M2750" s="134" t="str">
        <f t="shared" si="96"/>
        <v/>
      </c>
      <c r="N2750" s="110"/>
      <c r="O2750" s="110"/>
      <c r="P2750" s="239"/>
    </row>
    <row r="2751" spans="1:16" x14ac:dyDescent="0.2">
      <c r="A2751" s="154"/>
      <c r="B2751" s="154"/>
      <c r="C2751" s="154"/>
      <c r="D2751" s="149"/>
      <c r="E2751" s="149"/>
      <c r="F2751" s="150"/>
      <c r="H2751" s="106"/>
      <c r="I2751" s="110" t="str">
        <f t="shared" si="95"/>
        <v/>
      </c>
      <c r="J2751" s="122" t="s">
        <v>8922</v>
      </c>
      <c r="K2751" s="110" t="s">
        <v>8923</v>
      </c>
      <c r="L2751" s="110" t="s">
        <v>275</v>
      </c>
      <c r="M2751" s="134" t="str">
        <f t="shared" si="96"/>
        <v/>
      </c>
      <c r="N2751" s="110"/>
      <c r="O2751" s="110"/>
      <c r="P2751" s="239"/>
    </row>
    <row r="2752" spans="1:16" x14ac:dyDescent="0.2">
      <c r="A2752" s="154"/>
      <c r="B2752" s="154"/>
      <c r="C2752" s="154"/>
      <c r="D2752" s="149"/>
      <c r="E2752" s="149"/>
      <c r="F2752" s="150"/>
      <c r="H2752" s="106"/>
      <c r="I2752" s="110" t="str">
        <f t="shared" si="95"/>
        <v/>
      </c>
      <c r="J2752" s="122" t="s">
        <v>8924</v>
      </c>
      <c r="K2752" s="110" t="s">
        <v>8925</v>
      </c>
      <c r="L2752" s="110" t="s">
        <v>275</v>
      </c>
      <c r="M2752" s="134" t="str">
        <f t="shared" si="96"/>
        <v/>
      </c>
      <c r="N2752" s="110"/>
      <c r="O2752" s="110"/>
      <c r="P2752" s="239"/>
    </row>
    <row r="2753" spans="1:16" x14ac:dyDescent="0.2">
      <c r="A2753" s="154"/>
      <c r="B2753" s="154"/>
      <c r="C2753" s="154"/>
      <c r="D2753" s="149"/>
      <c r="E2753" s="149"/>
      <c r="F2753" s="150"/>
      <c r="H2753" s="106"/>
      <c r="I2753" s="110" t="str">
        <f t="shared" si="95"/>
        <v>SSP</v>
      </c>
      <c r="J2753" s="122" t="s">
        <v>8926</v>
      </c>
      <c r="K2753" s="110" t="s">
        <v>2705</v>
      </c>
      <c r="L2753" s="110" t="s">
        <v>275</v>
      </c>
      <c r="M2753" s="134" t="str">
        <f t="shared" si="96"/>
        <v/>
      </c>
      <c r="N2753" s="110"/>
      <c r="O2753" s="110"/>
      <c r="P2753" s="239"/>
    </row>
    <row r="2754" spans="1:16" x14ac:dyDescent="0.2">
      <c r="A2754" s="154"/>
      <c r="B2754" s="154"/>
      <c r="C2754" s="154"/>
      <c r="D2754" s="149"/>
      <c r="E2754" s="149"/>
      <c r="F2754" s="150"/>
      <c r="H2754" s="106"/>
      <c r="I2754" s="110" t="str">
        <f t="shared" si="95"/>
        <v/>
      </c>
      <c r="J2754" s="122" t="s">
        <v>8927</v>
      </c>
      <c r="K2754" s="110" t="s">
        <v>8928</v>
      </c>
      <c r="L2754" s="110" t="s">
        <v>275</v>
      </c>
      <c r="M2754" s="134" t="str">
        <f t="shared" si="96"/>
        <v/>
      </c>
      <c r="N2754" s="110"/>
      <c r="O2754" s="110"/>
      <c r="P2754" s="239"/>
    </row>
    <row r="2755" spans="1:16" x14ac:dyDescent="0.2">
      <c r="A2755" s="154"/>
      <c r="B2755" s="154"/>
      <c r="C2755" s="154"/>
      <c r="D2755" s="149"/>
      <c r="E2755" s="149"/>
      <c r="F2755" s="150"/>
      <c r="H2755" s="106"/>
      <c r="I2755" s="110" t="str">
        <f t="shared" si="95"/>
        <v/>
      </c>
      <c r="J2755" s="122" t="s">
        <v>8929</v>
      </c>
      <c r="K2755" s="110" t="s">
        <v>8930</v>
      </c>
      <c r="L2755" s="110" t="s">
        <v>275</v>
      </c>
      <c r="M2755" s="134" t="str">
        <f t="shared" si="96"/>
        <v/>
      </c>
      <c r="N2755" s="110"/>
      <c r="O2755" s="110"/>
      <c r="P2755" s="239"/>
    </row>
    <row r="2756" spans="1:16" x14ac:dyDescent="0.2">
      <c r="A2756" s="154"/>
      <c r="B2756" s="154"/>
      <c r="C2756" s="154"/>
      <c r="D2756" s="149"/>
      <c r="E2756" s="149"/>
      <c r="F2756" s="150"/>
      <c r="H2756" s="106"/>
      <c r="I2756" s="110" t="str">
        <f t="shared" si="95"/>
        <v/>
      </c>
      <c r="J2756" s="122" t="s">
        <v>8931</v>
      </c>
      <c r="K2756" s="110" t="s">
        <v>8932</v>
      </c>
      <c r="L2756" s="110" t="s">
        <v>275</v>
      </c>
      <c r="M2756" s="134" t="str">
        <f t="shared" si="96"/>
        <v/>
      </c>
      <c r="N2756" s="110"/>
      <c r="O2756" s="110"/>
      <c r="P2756" s="239"/>
    </row>
    <row r="2757" spans="1:16" x14ac:dyDescent="0.2">
      <c r="A2757" s="154"/>
      <c r="B2757" s="154"/>
      <c r="C2757" s="154"/>
      <c r="D2757" s="149"/>
      <c r="E2757" s="149"/>
      <c r="F2757" s="150"/>
      <c r="H2757" s="106"/>
      <c r="I2757" s="110" t="str">
        <f t="shared" si="95"/>
        <v/>
      </c>
      <c r="J2757" s="122" t="s">
        <v>8933</v>
      </c>
      <c r="K2757" s="110" t="s">
        <v>8934</v>
      </c>
      <c r="L2757" s="110" t="s">
        <v>275</v>
      </c>
      <c r="M2757" s="134" t="str">
        <f t="shared" si="96"/>
        <v/>
      </c>
      <c r="N2757" s="110"/>
      <c r="O2757" s="110"/>
      <c r="P2757" s="239"/>
    </row>
    <row r="2758" spans="1:16" x14ac:dyDescent="0.2">
      <c r="A2758" s="154"/>
      <c r="B2758" s="154"/>
      <c r="C2758" s="154"/>
      <c r="D2758" s="149"/>
      <c r="E2758" s="149"/>
      <c r="F2758" s="150"/>
      <c r="H2758" s="106"/>
      <c r="I2758" s="110" t="str">
        <f t="shared" si="95"/>
        <v/>
      </c>
      <c r="J2758" s="122" t="s">
        <v>8935</v>
      </c>
      <c r="K2758" s="110" t="s">
        <v>8936</v>
      </c>
      <c r="L2758" s="110" t="s">
        <v>275</v>
      </c>
      <c r="M2758" s="134" t="str">
        <f t="shared" si="96"/>
        <v/>
      </c>
      <c r="N2758" s="110"/>
      <c r="O2758" s="110"/>
      <c r="P2758" s="239"/>
    </row>
    <row r="2759" spans="1:16" x14ac:dyDescent="0.2">
      <c r="A2759" s="154"/>
      <c r="B2759" s="154"/>
      <c r="C2759" s="154"/>
      <c r="D2759" s="149"/>
      <c r="E2759" s="149"/>
      <c r="F2759" s="150"/>
      <c r="H2759" s="106"/>
      <c r="I2759" s="110" t="str">
        <f t="shared" si="95"/>
        <v/>
      </c>
      <c r="J2759" s="122" t="s">
        <v>8937</v>
      </c>
      <c r="K2759" s="110" t="s">
        <v>8938</v>
      </c>
      <c r="L2759" s="110" t="s">
        <v>275</v>
      </c>
      <c r="M2759" s="134" t="str">
        <f t="shared" si="96"/>
        <v/>
      </c>
      <c r="N2759" s="110"/>
      <c r="O2759" s="110"/>
      <c r="P2759" s="239"/>
    </row>
    <row r="2760" spans="1:16" x14ac:dyDescent="0.2">
      <c r="A2760" s="154"/>
      <c r="B2760" s="154"/>
      <c r="C2760" s="154"/>
      <c r="D2760" s="149"/>
      <c r="E2760" s="149"/>
      <c r="F2760" s="150"/>
      <c r="H2760" s="106"/>
      <c r="I2760" s="110" t="str">
        <f t="shared" si="95"/>
        <v/>
      </c>
      <c r="J2760" s="122" t="s">
        <v>8939</v>
      </c>
      <c r="K2760" s="110" t="s">
        <v>8940</v>
      </c>
      <c r="L2760" s="110" t="s">
        <v>275</v>
      </c>
      <c r="M2760" s="134" t="str">
        <f t="shared" si="96"/>
        <v/>
      </c>
      <c r="N2760" s="110"/>
      <c r="O2760" s="110"/>
      <c r="P2760" s="239"/>
    </row>
    <row r="2761" spans="1:16" x14ac:dyDescent="0.2">
      <c r="A2761" s="154"/>
      <c r="B2761" s="154"/>
      <c r="C2761" s="154"/>
      <c r="D2761" s="149"/>
      <c r="E2761" s="149"/>
      <c r="F2761" s="150"/>
      <c r="H2761" s="106"/>
      <c r="I2761" s="110" t="str">
        <f t="shared" ref="I2761:I2824" si="97">IFERROR((INDEX(A:E,MATCH($J2761,E:E,0),2)),"")</f>
        <v/>
      </c>
      <c r="J2761" s="122" t="s">
        <v>8941</v>
      </c>
      <c r="K2761" s="110" t="s">
        <v>8942</v>
      </c>
      <c r="L2761" s="110" t="s">
        <v>275</v>
      </c>
      <c r="M2761" s="134" t="str">
        <f t="shared" si="96"/>
        <v/>
      </c>
      <c r="N2761" s="110"/>
      <c r="O2761" s="110"/>
      <c r="P2761" s="239"/>
    </row>
    <row r="2762" spans="1:16" x14ac:dyDescent="0.2">
      <c r="A2762" s="154"/>
      <c r="B2762" s="154"/>
      <c r="C2762" s="154"/>
      <c r="D2762" s="149"/>
      <c r="E2762" s="149"/>
      <c r="F2762" s="150"/>
      <c r="H2762" s="106"/>
      <c r="I2762" s="110" t="str">
        <f t="shared" si="97"/>
        <v/>
      </c>
      <c r="J2762" s="122" t="s">
        <v>8943</v>
      </c>
      <c r="K2762" s="110" t="s">
        <v>8944</v>
      </c>
      <c r="L2762" s="110" t="s">
        <v>275</v>
      </c>
      <c r="M2762" s="134" t="str">
        <f t="shared" ref="M2762:M2825" si="98">IF(N2762="","",HYPERLINK(O2762,N2762))</f>
        <v/>
      </c>
      <c r="N2762" s="110"/>
      <c r="O2762" s="110"/>
      <c r="P2762" s="239"/>
    </row>
    <row r="2763" spans="1:16" x14ac:dyDescent="0.2">
      <c r="A2763" s="154"/>
      <c r="B2763" s="154"/>
      <c r="C2763" s="154"/>
      <c r="D2763" s="149"/>
      <c r="E2763" s="149"/>
      <c r="F2763" s="150"/>
      <c r="H2763" s="106"/>
      <c r="I2763" s="110" t="str">
        <f t="shared" si="97"/>
        <v/>
      </c>
      <c r="J2763" s="122" t="s">
        <v>8945</v>
      </c>
      <c r="K2763" s="110" t="s">
        <v>8946</v>
      </c>
      <c r="L2763" s="110" t="s">
        <v>275</v>
      </c>
      <c r="M2763" s="134" t="str">
        <f t="shared" si="98"/>
        <v/>
      </c>
      <c r="N2763" s="110"/>
      <c r="O2763" s="110"/>
      <c r="P2763" s="239"/>
    </row>
    <row r="2764" spans="1:16" x14ac:dyDescent="0.2">
      <c r="A2764" s="154"/>
      <c r="B2764" s="154"/>
      <c r="C2764" s="154"/>
      <c r="D2764" s="149"/>
      <c r="E2764" s="149"/>
      <c r="F2764" s="150"/>
      <c r="H2764" s="106"/>
      <c r="I2764" s="110" t="str">
        <f t="shared" si="97"/>
        <v/>
      </c>
      <c r="J2764" s="122" t="s">
        <v>8947</v>
      </c>
      <c r="K2764" s="110" t="s">
        <v>8948</v>
      </c>
      <c r="L2764" s="110" t="s">
        <v>275</v>
      </c>
      <c r="M2764" s="134" t="str">
        <f t="shared" si="98"/>
        <v/>
      </c>
      <c r="N2764" s="110"/>
      <c r="O2764" s="110"/>
      <c r="P2764" s="239"/>
    </row>
    <row r="2765" spans="1:16" x14ac:dyDescent="0.2">
      <c r="A2765" s="154"/>
      <c r="B2765" s="154"/>
      <c r="C2765" s="154"/>
      <c r="D2765" s="149"/>
      <c r="E2765" s="149"/>
      <c r="F2765" s="150"/>
      <c r="H2765" s="106"/>
      <c r="I2765" s="110" t="str">
        <f t="shared" si="97"/>
        <v/>
      </c>
      <c r="J2765" s="122" t="s">
        <v>8949</v>
      </c>
      <c r="K2765" s="110" t="s">
        <v>8950</v>
      </c>
      <c r="L2765" s="110" t="s">
        <v>275</v>
      </c>
      <c r="M2765" s="134" t="str">
        <f t="shared" si="98"/>
        <v/>
      </c>
      <c r="N2765" s="110"/>
      <c r="O2765" s="110"/>
      <c r="P2765" s="239"/>
    </row>
    <row r="2766" spans="1:16" x14ac:dyDescent="0.2">
      <c r="A2766" s="154"/>
      <c r="B2766" s="154"/>
      <c r="C2766" s="154"/>
      <c r="D2766" s="149"/>
      <c r="E2766" s="149"/>
      <c r="F2766" s="150"/>
      <c r="H2766" s="106"/>
      <c r="I2766" s="110" t="str">
        <f t="shared" si="97"/>
        <v/>
      </c>
      <c r="J2766" s="122" t="s">
        <v>8951</v>
      </c>
      <c r="K2766" s="110" t="s">
        <v>8952</v>
      </c>
      <c r="L2766" s="110" t="s">
        <v>275</v>
      </c>
      <c r="M2766" s="134" t="str">
        <f t="shared" si="98"/>
        <v/>
      </c>
      <c r="N2766" s="110"/>
      <c r="O2766" s="110"/>
      <c r="P2766" s="239"/>
    </row>
    <row r="2767" spans="1:16" x14ac:dyDescent="0.2">
      <c r="A2767" s="154"/>
      <c r="B2767" s="154"/>
      <c r="C2767" s="154"/>
      <c r="D2767" s="149"/>
      <c r="E2767" s="149"/>
      <c r="F2767" s="150"/>
      <c r="H2767" s="106"/>
      <c r="I2767" s="110" t="str">
        <f t="shared" si="97"/>
        <v/>
      </c>
      <c r="J2767" s="122" t="s">
        <v>8953</v>
      </c>
      <c r="K2767" s="110" t="s">
        <v>8954</v>
      </c>
      <c r="L2767" s="110" t="s">
        <v>275</v>
      </c>
      <c r="M2767" s="134" t="str">
        <f t="shared" si="98"/>
        <v/>
      </c>
      <c r="N2767" s="110"/>
      <c r="O2767" s="110"/>
      <c r="P2767" s="239" t="s">
        <v>8955</v>
      </c>
    </row>
    <row r="2768" spans="1:16" x14ac:dyDescent="0.2">
      <c r="A2768" s="154"/>
      <c r="B2768" s="154"/>
      <c r="C2768" s="154"/>
      <c r="D2768" s="149"/>
      <c r="E2768" s="149"/>
      <c r="F2768" s="150"/>
      <c r="H2768" s="106"/>
      <c r="I2768" s="110" t="str">
        <f t="shared" si="97"/>
        <v/>
      </c>
      <c r="J2768" s="122" t="s">
        <v>8956</v>
      </c>
      <c r="K2768" s="110" t="s">
        <v>8957</v>
      </c>
      <c r="L2768" s="110" t="s">
        <v>275</v>
      </c>
      <c r="M2768" s="134" t="str">
        <f t="shared" si="98"/>
        <v/>
      </c>
      <c r="N2768" s="110"/>
      <c r="O2768" s="110"/>
      <c r="P2768" s="239"/>
    </row>
    <row r="2769" spans="1:16" x14ac:dyDescent="0.2">
      <c r="A2769" s="154"/>
      <c r="B2769" s="154"/>
      <c r="C2769" s="154"/>
      <c r="D2769" s="149"/>
      <c r="E2769" s="149"/>
      <c r="F2769" s="150"/>
      <c r="H2769" s="106"/>
      <c r="I2769" s="110" t="str">
        <f t="shared" si="97"/>
        <v/>
      </c>
      <c r="J2769" s="122" t="s">
        <v>8958</v>
      </c>
      <c r="K2769" s="110" t="s">
        <v>8959</v>
      </c>
      <c r="L2769" s="110" t="s">
        <v>275</v>
      </c>
      <c r="M2769" s="134" t="str">
        <f t="shared" si="98"/>
        <v/>
      </c>
      <c r="N2769" s="110"/>
      <c r="O2769" s="110"/>
      <c r="P2769" s="239"/>
    </row>
    <row r="2770" spans="1:16" x14ac:dyDescent="0.2">
      <c r="A2770" s="154"/>
      <c r="B2770" s="154"/>
      <c r="C2770" s="154"/>
      <c r="D2770" s="149"/>
      <c r="E2770" s="149"/>
      <c r="F2770" s="150"/>
      <c r="H2770" s="106"/>
      <c r="I2770" s="110" t="str">
        <f t="shared" si="97"/>
        <v/>
      </c>
      <c r="J2770" s="122" t="s">
        <v>8960</v>
      </c>
      <c r="K2770" s="110" t="s">
        <v>8961</v>
      </c>
      <c r="L2770" s="110" t="s">
        <v>275</v>
      </c>
      <c r="M2770" s="134" t="str">
        <f t="shared" si="98"/>
        <v/>
      </c>
      <c r="N2770" s="110"/>
      <c r="O2770" s="110"/>
      <c r="P2770" s="239" t="s">
        <v>8962</v>
      </c>
    </row>
    <row r="2771" spans="1:16" x14ac:dyDescent="0.2">
      <c r="A2771" s="154"/>
      <c r="B2771" s="154"/>
      <c r="C2771" s="154"/>
      <c r="D2771" s="149"/>
      <c r="E2771" s="149"/>
      <c r="F2771" s="150"/>
      <c r="H2771" s="106"/>
      <c r="I2771" s="110" t="str">
        <f t="shared" si="97"/>
        <v>ZGS</v>
      </c>
      <c r="J2771" s="122" t="s">
        <v>8963</v>
      </c>
      <c r="K2771" s="110" t="s">
        <v>2727</v>
      </c>
      <c r="L2771" s="110" t="s">
        <v>275</v>
      </c>
      <c r="M2771" s="134" t="str">
        <f t="shared" si="98"/>
        <v/>
      </c>
      <c r="N2771" s="110"/>
      <c r="O2771" s="110"/>
      <c r="P2771" s="239"/>
    </row>
    <row r="2772" spans="1:16" x14ac:dyDescent="0.2">
      <c r="A2772" s="154"/>
      <c r="B2772" s="154"/>
      <c r="C2772" s="154"/>
      <c r="D2772" s="149"/>
      <c r="E2772" s="149"/>
      <c r="F2772" s="150"/>
      <c r="H2772" s="106"/>
      <c r="I2772" s="110" t="str">
        <f t="shared" si="97"/>
        <v/>
      </c>
      <c r="J2772" s="122" t="s">
        <v>8964</v>
      </c>
      <c r="K2772" s="110" t="s">
        <v>8965</v>
      </c>
      <c r="L2772" s="110" t="s">
        <v>275</v>
      </c>
      <c r="M2772" s="134" t="str">
        <f t="shared" si="98"/>
        <v/>
      </c>
      <c r="N2772" s="110"/>
      <c r="O2772" s="110"/>
      <c r="P2772" s="239"/>
    </row>
    <row r="2773" spans="1:16" x14ac:dyDescent="0.2">
      <c r="A2773" s="154"/>
      <c r="B2773" s="154"/>
      <c r="C2773" s="154"/>
      <c r="D2773" s="149"/>
      <c r="E2773" s="149"/>
      <c r="F2773" s="150"/>
      <c r="H2773" s="106"/>
      <c r="I2773" s="110" t="str">
        <f t="shared" si="97"/>
        <v/>
      </c>
      <c r="J2773" s="122" t="s">
        <v>8966</v>
      </c>
      <c r="K2773" s="110" t="s">
        <v>8967</v>
      </c>
      <c r="L2773" s="110" t="s">
        <v>275</v>
      </c>
      <c r="M2773" s="134" t="str">
        <f t="shared" si="98"/>
        <v/>
      </c>
      <c r="N2773" s="110"/>
      <c r="O2773" s="110"/>
      <c r="P2773" s="239"/>
    </row>
    <row r="2774" spans="1:16" x14ac:dyDescent="0.2">
      <c r="A2774" s="154"/>
      <c r="B2774" s="154"/>
      <c r="C2774" s="154"/>
      <c r="D2774" s="149"/>
      <c r="E2774" s="149"/>
      <c r="F2774" s="150"/>
      <c r="H2774" s="106"/>
      <c r="I2774" s="110" t="str">
        <f t="shared" si="97"/>
        <v/>
      </c>
      <c r="J2774" s="122" t="s">
        <v>8968</v>
      </c>
      <c r="K2774" s="110" t="s">
        <v>8969</v>
      </c>
      <c r="L2774" s="110" t="s">
        <v>275</v>
      </c>
      <c r="M2774" s="134" t="str">
        <f t="shared" si="98"/>
        <v/>
      </c>
      <c r="N2774" s="110"/>
      <c r="O2774" s="110"/>
      <c r="P2774" s="239"/>
    </row>
    <row r="2775" spans="1:16" x14ac:dyDescent="0.2">
      <c r="A2775" s="154"/>
      <c r="B2775" s="154"/>
      <c r="C2775" s="154"/>
      <c r="D2775" s="149"/>
      <c r="E2775" s="149"/>
      <c r="F2775" s="150"/>
      <c r="H2775" s="106"/>
      <c r="I2775" s="110" t="str">
        <f t="shared" si="97"/>
        <v/>
      </c>
      <c r="J2775" s="122" t="s">
        <v>8970</v>
      </c>
      <c r="K2775" s="110" t="s">
        <v>8971</v>
      </c>
      <c r="L2775" s="110" t="s">
        <v>275</v>
      </c>
      <c r="M2775" s="134" t="str">
        <f t="shared" si="98"/>
        <v/>
      </c>
      <c r="N2775" s="110"/>
      <c r="O2775" s="110"/>
      <c r="P2775" s="239"/>
    </row>
    <row r="2776" spans="1:16" x14ac:dyDescent="0.2">
      <c r="A2776" s="154"/>
      <c r="B2776" s="154"/>
      <c r="C2776" s="154"/>
      <c r="D2776" s="149"/>
      <c r="E2776" s="149"/>
      <c r="F2776" s="150"/>
      <c r="H2776" s="106"/>
      <c r="I2776" s="110" t="str">
        <f t="shared" si="97"/>
        <v/>
      </c>
      <c r="J2776" s="122" t="s">
        <v>8972</v>
      </c>
      <c r="K2776" s="110" t="s">
        <v>8973</v>
      </c>
      <c r="L2776" s="110" t="s">
        <v>275</v>
      </c>
      <c r="M2776" s="134" t="str">
        <f t="shared" si="98"/>
        <v/>
      </c>
      <c r="N2776" s="110"/>
      <c r="O2776" s="110"/>
      <c r="P2776" s="239"/>
    </row>
    <row r="2777" spans="1:16" x14ac:dyDescent="0.2">
      <c r="A2777" s="154"/>
      <c r="B2777" s="154"/>
      <c r="C2777" s="154"/>
      <c r="D2777" s="149"/>
      <c r="E2777" s="149"/>
      <c r="F2777" s="150"/>
      <c r="H2777" s="106"/>
      <c r="I2777" s="110" t="str">
        <f t="shared" si="97"/>
        <v/>
      </c>
      <c r="J2777" s="122" t="s">
        <v>8974</v>
      </c>
      <c r="K2777" s="110" t="s">
        <v>8975</v>
      </c>
      <c r="L2777" s="110" t="s">
        <v>275</v>
      </c>
      <c r="M2777" s="134" t="str">
        <f t="shared" si="98"/>
        <v/>
      </c>
      <c r="N2777" s="110"/>
      <c r="O2777" s="110"/>
      <c r="P2777" s="239"/>
    </row>
    <row r="2778" spans="1:16" x14ac:dyDescent="0.2">
      <c r="A2778" s="154"/>
      <c r="B2778" s="154"/>
      <c r="C2778" s="154"/>
      <c r="D2778" s="149"/>
      <c r="E2778" s="149"/>
      <c r="F2778" s="150"/>
      <c r="H2778" s="106"/>
      <c r="I2778" s="110" t="str">
        <f t="shared" si="97"/>
        <v/>
      </c>
      <c r="J2778" s="122" t="s">
        <v>8976</v>
      </c>
      <c r="K2778" s="110" t="s">
        <v>8977</v>
      </c>
      <c r="L2778" s="110" t="s">
        <v>275</v>
      </c>
      <c r="M2778" s="134" t="str">
        <f t="shared" si="98"/>
        <v/>
      </c>
      <c r="N2778" s="110"/>
      <c r="O2778" s="110"/>
      <c r="P2778" s="239"/>
    </row>
    <row r="2779" spans="1:16" x14ac:dyDescent="0.2">
      <c r="A2779" s="154"/>
      <c r="B2779" s="154"/>
      <c r="C2779" s="154"/>
      <c r="D2779" s="149"/>
      <c r="E2779" s="149"/>
      <c r="F2779" s="150"/>
      <c r="H2779" s="106"/>
      <c r="I2779" s="110" t="str">
        <f t="shared" si="97"/>
        <v/>
      </c>
      <c r="J2779" s="122" t="s">
        <v>8978</v>
      </c>
      <c r="K2779" s="110" t="s">
        <v>8979</v>
      </c>
      <c r="L2779" s="110" t="s">
        <v>275</v>
      </c>
      <c r="M2779" s="134" t="str">
        <f t="shared" si="98"/>
        <v/>
      </c>
      <c r="N2779" s="110"/>
      <c r="O2779" s="110"/>
      <c r="P2779" s="239"/>
    </row>
    <row r="2780" spans="1:16" x14ac:dyDescent="0.2">
      <c r="A2780" s="154"/>
      <c r="B2780" s="154"/>
      <c r="C2780" s="154"/>
      <c r="D2780" s="149"/>
      <c r="E2780" s="149"/>
      <c r="F2780" s="150"/>
      <c r="H2780" s="106"/>
      <c r="I2780" s="110" t="str">
        <f t="shared" si="97"/>
        <v/>
      </c>
      <c r="J2780" s="122" t="s">
        <v>8980</v>
      </c>
      <c r="K2780" s="110" t="s">
        <v>8981</v>
      </c>
      <c r="L2780" s="110" t="s">
        <v>275</v>
      </c>
      <c r="M2780" s="134" t="str">
        <f t="shared" si="98"/>
        <v/>
      </c>
      <c r="N2780" s="110"/>
      <c r="O2780" s="110"/>
      <c r="P2780" s="239"/>
    </row>
    <row r="2781" spans="1:16" x14ac:dyDescent="0.2">
      <c r="A2781" s="154"/>
      <c r="B2781" s="154"/>
      <c r="C2781" s="154"/>
      <c r="D2781" s="149"/>
      <c r="E2781" s="149"/>
      <c r="F2781" s="150"/>
      <c r="H2781" s="106"/>
      <c r="I2781" s="110" t="str">
        <f t="shared" si="97"/>
        <v/>
      </c>
      <c r="J2781" s="122" t="s">
        <v>8982</v>
      </c>
      <c r="K2781" s="110" t="s">
        <v>8983</v>
      </c>
      <c r="L2781" s="110" t="s">
        <v>275</v>
      </c>
      <c r="M2781" s="134" t="str">
        <f t="shared" si="98"/>
        <v/>
      </c>
      <c r="N2781" s="110"/>
      <c r="O2781" s="110"/>
      <c r="P2781" s="239"/>
    </row>
    <row r="2782" spans="1:16" x14ac:dyDescent="0.2">
      <c r="A2782" s="154"/>
      <c r="B2782" s="154"/>
      <c r="C2782" s="154"/>
      <c r="D2782" s="149"/>
      <c r="E2782" s="149"/>
      <c r="F2782" s="150"/>
      <c r="H2782" s="106"/>
      <c r="I2782" s="110" t="str">
        <f t="shared" si="97"/>
        <v/>
      </c>
      <c r="J2782" s="122" t="s">
        <v>8984</v>
      </c>
      <c r="K2782" s="110" t="s">
        <v>8985</v>
      </c>
      <c r="L2782" s="110" t="s">
        <v>275</v>
      </c>
      <c r="M2782" s="134" t="str">
        <f t="shared" si="98"/>
        <v/>
      </c>
      <c r="N2782" s="110"/>
      <c r="O2782" s="110"/>
      <c r="P2782" s="239"/>
    </row>
    <row r="2783" spans="1:16" x14ac:dyDescent="0.2">
      <c r="A2783" s="154"/>
      <c r="B2783" s="154"/>
      <c r="C2783" s="154"/>
      <c r="D2783" s="149"/>
      <c r="E2783" s="149"/>
      <c r="F2783" s="150"/>
      <c r="H2783" s="106"/>
      <c r="I2783" s="110" t="str">
        <f t="shared" si="97"/>
        <v/>
      </c>
      <c r="J2783" s="122" t="s">
        <v>8986</v>
      </c>
      <c r="K2783" s="110" t="s">
        <v>8987</v>
      </c>
      <c r="L2783" s="110" t="s">
        <v>275</v>
      </c>
      <c r="M2783" s="134" t="str">
        <f t="shared" si="98"/>
        <v/>
      </c>
      <c r="N2783" s="110"/>
      <c r="O2783" s="110"/>
      <c r="P2783" s="239" t="s">
        <v>8988</v>
      </c>
    </row>
    <row r="2784" spans="1:16" x14ac:dyDescent="0.2">
      <c r="A2784" s="154"/>
      <c r="B2784" s="154"/>
      <c r="C2784" s="154"/>
      <c r="D2784" s="149"/>
      <c r="E2784" s="149"/>
      <c r="F2784" s="150"/>
      <c r="H2784" s="106"/>
      <c r="I2784" s="110" t="str">
        <f t="shared" si="97"/>
        <v/>
      </c>
      <c r="J2784" s="122" t="s">
        <v>8989</v>
      </c>
      <c r="K2784" s="110" t="s">
        <v>8990</v>
      </c>
      <c r="L2784" s="110" t="s">
        <v>275</v>
      </c>
      <c r="M2784" s="134" t="str">
        <f t="shared" si="98"/>
        <v/>
      </c>
      <c r="N2784" s="110"/>
      <c r="O2784" s="110"/>
      <c r="P2784" s="239"/>
    </row>
    <row r="2785" spans="1:16" x14ac:dyDescent="0.2">
      <c r="A2785" s="154"/>
      <c r="B2785" s="154"/>
      <c r="C2785" s="154"/>
      <c r="D2785" s="149"/>
      <c r="E2785" s="149"/>
      <c r="F2785" s="150"/>
      <c r="H2785" s="106"/>
      <c r="I2785" s="110" t="str">
        <f t="shared" si="97"/>
        <v/>
      </c>
      <c r="J2785" s="122" t="s">
        <v>8991</v>
      </c>
      <c r="K2785" s="110" t="s">
        <v>8992</v>
      </c>
      <c r="L2785" s="110" t="s">
        <v>275</v>
      </c>
      <c r="M2785" s="134" t="str">
        <f t="shared" si="98"/>
        <v/>
      </c>
      <c r="N2785" s="110"/>
      <c r="O2785" s="110"/>
      <c r="P2785" s="239"/>
    </row>
    <row r="2786" spans="1:16" x14ac:dyDescent="0.2">
      <c r="A2786" s="154"/>
      <c r="B2786" s="154"/>
      <c r="C2786" s="154"/>
      <c r="D2786" s="149"/>
      <c r="E2786" s="149"/>
      <c r="F2786" s="150"/>
      <c r="H2786" s="106"/>
      <c r="I2786" s="110" t="str">
        <f t="shared" si="97"/>
        <v/>
      </c>
      <c r="J2786" s="122" t="s">
        <v>8993</v>
      </c>
      <c r="K2786" s="110" t="s">
        <v>8994</v>
      </c>
      <c r="L2786" s="110" t="s">
        <v>275</v>
      </c>
      <c r="M2786" s="134" t="str">
        <f t="shared" si="98"/>
        <v/>
      </c>
      <c r="N2786" s="110"/>
      <c r="O2786" s="110"/>
      <c r="P2786" s="239"/>
    </row>
    <row r="2787" spans="1:16" x14ac:dyDescent="0.2">
      <c r="A2787" s="154"/>
      <c r="B2787" s="154"/>
      <c r="C2787" s="154"/>
      <c r="D2787" s="149"/>
      <c r="E2787" s="149"/>
      <c r="F2787" s="150"/>
      <c r="H2787" s="106"/>
      <c r="I2787" s="110" t="str">
        <f t="shared" si="97"/>
        <v/>
      </c>
      <c r="J2787" s="122" t="s">
        <v>8995</v>
      </c>
      <c r="K2787" s="110" t="s">
        <v>8996</v>
      </c>
      <c r="L2787" s="110" t="s">
        <v>275</v>
      </c>
      <c r="M2787" s="134" t="str">
        <f t="shared" si="98"/>
        <v/>
      </c>
      <c r="N2787" s="110"/>
      <c r="O2787" s="110"/>
      <c r="P2787" s="239"/>
    </row>
    <row r="2788" spans="1:16" x14ac:dyDescent="0.2">
      <c r="A2788" s="154"/>
      <c r="B2788" s="154"/>
      <c r="C2788" s="154"/>
      <c r="D2788" s="149"/>
      <c r="E2788" s="149"/>
      <c r="F2788" s="150"/>
      <c r="H2788" s="106"/>
      <c r="I2788" s="110" t="str">
        <f t="shared" si="97"/>
        <v/>
      </c>
      <c r="J2788" s="122" t="s">
        <v>8997</v>
      </c>
      <c r="K2788" s="110" t="s">
        <v>8998</v>
      </c>
      <c r="L2788" s="110" t="s">
        <v>275</v>
      </c>
      <c r="M2788" s="134" t="str">
        <f t="shared" si="98"/>
        <v/>
      </c>
      <c r="N2788" s="110"/>
      <c r="O2788" s="110"/>
      <c r="P2788" s="239"/>
    </row>
    <row r="2789" spans="1:16" x14ac:dyDescent="0.2">
      <c r="A2789" s="154"/>
      <c r="B2789" s="154"/>
      <c r="C2789" s="154"/>
      <c r="D2789" s="149"/>
      <c r="E2789" s="149"/>
      <c r="F2789" s="150"/>
      <c r="H2789" s="106"/>
      <c r="I2789" s="110" t="str">
        <f t="shared" si="97"/>
        <v/>
      </c>
      <c r="J2789" s="122" t="s">
        <v>8999</v>
      </c>
      <c r="K2789" s="110" t="s">
        <v>9000</v>
      </c>
      <c r="L2789" s="110" t="s">
        <v>275</v>
      </c>
      <c r="M2789" s="134" t="str">
        <f t="shared" si="98"/>
        <v/>
      </c>
      <c r="N2789" s="110"/>
      <c r="O2789" s="110"/>
      <c r="P2789" s="239"/>
    </row>
    <row r="2790" spans="1:16" x14ac:dyDescent="0.2">
      <c r="A2790" s="154"/>
      <c r="B2790" s="154"/>
      <c r="C2790" s="154"/>
      <c r="D2790" s="149"/>
      <c r="E2790" s="149"/>
      <c r="F2790" s="150"/>
      <c r="H2790" s="106"/>
      <c r="I2790" s="110" t="str">
        <f t="shared" si="97"/>
        <v/>
      </c>
      <c r="J2790" s="122" t="s">
        <v>9001</v>
      </c>
      <c r="K2790" s="110" t="s">
        <v>9002</v>
      </c>
      <c r="L2790" s="110" t="s">
        <v>275</v>
      </c>
      <c r="M2790" s="134" t="str">
        <f t="shared" si="98"/>
        <v/>
      </c>
      <c r="N2790" s="110"/>
      <c r="O2790" s="110"/>
      <c r="P2790" s="239" t="s">
        <v>9003</v>
      </c>
    </row>
    <row r="2791" spans="1:16" x14ac:dyDescent="0.2">
      <c r="A2791" s="154"/>
      <c r="B2791" s="154"/>
      <c r="C2791" s="154"/>
      <c r="D2791" s="149"/>
      <c r="E2791" s="149"/>
      <c r="F2791" s="150"/>
      <c r="H2791" s="106"/>
      <c r="I2791" s="110" t="str">
        <f t="shared" si="97"/>
        <v/>
      </c>
      <c r="J2791" s="122" t="s">
        <v>9004</v>
      </c>
      <c r="K2791" s="110" t="s">
        <v>9005</v>
      </c>
      <c r="L2791" s="110" t="s">
        <v>275</v>
      </c>
      <c r="M2791" s="134" t="str">
        <f t="shared" si="98"/>
        <v/>
      </c>
      <c r="N2791" s="110"/>
      <c r="O2791" s="110"/>
      <c r="P2791" s="239"/>
    </row>
    <row r="2792" spans="1:16" x14ac:dyDescent="0.2">
      <c r="A2792" s="154"/>
      <c r="B2792" s="154"/>
      <c r="C2792" s="154"/>
      <c r="D2792" s="149"/>
      <c r="E2792" s="149"/>
      <c r="F2792" s="150"/>
      <c r="H2792" s="106"/>
      <c r="I2792" s="110" t="str">
        <f t="shared" si="97"/>
        <v/>
      </c>
      <c r="J2792" s="122" t="s">
        <v>9006</v>
      </c>
      <c r="K2792" s="110" t="s">
        <v>9007</v>
      </c>
      <c r="L2792" s="110" t="s">
        <v>275</v>
      </c>
      <c r="M2792" s="134" t="str">
        <f t="shared" si="98"/>
        <v/>
      </c>
      <c r="N2792" s="110"/>
      <c r="O2792" s="110"/>
      <c r="P2792" s="239" t="s">
        <v>9008</v>
      </c>
    </row>
    <row r="2793" spans="1:16" x14ac:dyDescent="0.2">
      <c r="A2793" s="154"/>
      <c r="B2793" s="154"/>
      <c r="C2793" s="154"/>
      <c r="D2793" s="149"/>
      <c r="E2793" s="149"/>
      <c r="F2793" s="150"/>
      <c r="H2793" s="106"/>
      <c r="I2793" s="110" t="str">
        <f t="shared" si="97"/>
        <v/>
      </c>
      <c r="J2793" s="122" t="s">
        <v>9009</v>
      </c>
      <c r="K2793" s="110" t="s">
        <v>9010</v>
      </c>
      <c r="L2793" s="110" t="s">
        <v>275</v>
      </c>
      <c r="M2793" s="134" t="str">
        <f t="shared" si="98"/>
        <v/>
      </c>
      <c r="N2793" s="110"/>
      <c r="O2793" s="110"/>
      <c r="P2793" s="239"/>
    </row>
    <row r="2794" spans="1:16" x14ac:dyDescent="0.2">
      <c r="A2794" s="154"/>
      <c r="B2794" s="154"/>
      <c r="C2794" s="154"/>
      <c r="D2794" s="149"/>
      <c r="E2794" s="149"/>
      <c r="F2794" s="150"/>
      <c r="H2794" s="106"/>
      <c r="I2794" s="110" t="str">
        <f t="shared" si="97"/>
        <v/>
      </c>
      <c r="J2794" s="122" t="s">
        <v>9011</v>
      </c>
      <c r="K2794" s="110" t="s">
        <v>9012</v>
      </c>
      <c r="L2794" s="110" t="s">
        <v>275</v>
      </c>
      <c r="M2794" s="134" t="str">
        <f t="shared" si="98"/>
        <v/>
      </c>
      <c r="N2794" s="110"/>
      <c r="O2794" s="110"/>
      <c r="P2794" s="239" t="s">
        <v>9013</v>
      </c>
    </row>
    <row r="2795" spans="1:16" x14ac:dyDescent="0.2">
      <c r="A2795" s="154"/>
      <c r="B2795" s="154"/>
      <c r="C2795" s="154"/>
      <c r="D2795" s="149"/>
      <c r="E2795" s="149"/>
      <c r="F2795" s="150"/>
      <c r="H2795" s="106"/>
      <c r="I2795" s="110" t="str">
        <f t="shared" si="97"/>
        <v/>
      </c>
      <c r="J2795" s="122" t="s">
        <v>9014</v>
      </c>
      <c r="K2795" s="110" t="s">
        <v>9015</v>
      </c>
      <c r="L2795" s="110" t="s">
        <v>275</v>
      </c>
      <c r="M2795" s="134" t="str">
        <f t="shared" si="98"/>
        <v/>
      </c>
      <c r="N2795" s="110"/>
      <c r="O2795" s="110"/>
      <c r="P2795" s="239"/>
    </row>
    <row r="2796" spans="1:16" x14ac:dyDescent="0.2">
      <c r="A2796" s="154"/>
      <c r="B2796" s="154"/>
      <c r="C2796" s="154"/>
      <c r="D2796" s="149"/>
      <c r="E2796" s="149"/>
      <c r="F2796" s="150"/>
      <c r="H2796" s="106"/>
      <c r="I2796" s="110" t="str">
        <f t="shared" si="97"/>
        <v/>
      </c>
      <c r="J2796" s="122" t="s">
        <v>9016</v>
      </c>
      <c r="K2796" s="110" t="s">
        <v>9017</v>
      </c>
      <c r="L2796" s="110" t="s">
        <v>275</v>
      </c>
      <c r="M2796" s="134" t="str">
        <f t="shared" si="98"/>
        <v/>
      </c>
      <c r="N2796" s="110"/>
      <c r="O2796" s="110"/>
      <c r="P2796" s="239"/>
    </row>
    <row r="2797" spans="1:16" x14ac:dyDescent="0.2">
      <c r="A2797" s="154"/>
      <c r="B2797" s="154"/>
      <c r="C2797" s="154"/>
      <c r="D2797" s="149"/>
      <c r="E2797" s="149"/>
      <c r="F2797" s="150"/>
      <c r="H2797" s="106"/>
      <c r="I2797" s="110" t="str">
        <f t="shared" si="97"/>
        <v/>
      </c>
      <c r="J2797" s="122" t="s">
        <v>9018</v>
      </c>
      <c r="K2797" s="110" t="s">
        <v>9019</v>
      </c>
      <c r="L2797" s="110" t="s">
        <v>275</v>
      </c>
      <c r="M2797" s="134" t="str">
        <f t="shared" si="98"/>
        <v/>
      </c>
      <c r="N2797" s="110"/>
      <c r="O2797" s="110"/>
      <c r="P2797" s="239"/>
    </row>
    <row r="2798" spans="1:16" x14ac:dyDescent="0.2">
      <c r="A2798" s="154"/>
      <c r="B2798" s="154"/>
      <c r="C2798" s="154"/>
      <c r="D2798" s="149"/>
      <c r="E2798" s="149"/>
      <c r="F2798" s="150"/>
      <c r="H2798" s="106"/>
      <c r="I2798" s="110" t="str">
        <f t="shared" si="97"/>
        <v/>
      </c>
      <c r="J2798" s="122" t="s">
        <v>9020</v>
      </c>
      <c r="K2798" s="110" t="s">
        <v>9021</v>
      </c>
      <c r="L2798" s="110" t="s">
        <v>275</v>
      </c>
      <c r="M2798" s="134" t="str">
        <f t="shared" si="98"/>
        <v/>
      </c>
      <c r="N2798" s="110"/>
      <c r="O2798" s="110"/>
      <c r="P2798" s="239" t="s">
        <v>9022</v>
      </c>
    </row>
    <row r="2799" spans="1:16" x14ac:dyDescent="0.2">
      <c r="A2799" s="154"/>
      <c r="B2799" s="154"/>
      <c r="C2799" s="154"/>
      <c r="D2799" s="149"/>
      <c r="E2799" s="149"/>
      <c r="F2799" s="150"/>
      <c r="H2799" s="106"/>
      <c r="I2799" s="110" t="str">
        <f t="shared" si="97"/>
        <v/>
      </c>
      <c r="J2799" s="122" t="s">
        <v>9023</v>
      </c>
      <c r="K2799" s="110" t="s">
        <v>9024</v>
      </c>
      <c r="L2799" s="110" t="s">
        <v>275</v>
      </c>
      <c r="M2799" s="134" t="str">
        <f t="shared" si="98"/>
        <v/>
      </c>
      <c r="N2799" s="110"/>
      <c r="O2799" s="110"/>
      <c r="P2799" s="239"/>
    </row>
    <row r="2800" spans="1:16" x14ac:dyDescent="0.2">
      <c r="A2800" s="154"/>
      <c r="B2800" s="154"/>
      <c r="C2800" s="154"/>
      <c r="D2800" s="149"/>
      <c r="E2800" s="149"/>
      <c r="F2800" s="150"/>
      <c r="H2800" s="106"/>
      <c r="I2800" s="110" t="str">
        <f t="shared" si="97"/>
        <v/>
      </c>
      <c r="J2800" s="122" t="s">
        <v>9025</v>
      </c>
      <c r="K2800" s="110" t="s">
        <v>9026</v>
      </c>
      <c r="L2800" s="110" t="s">
        <v>275</v>
      </c>
      <c r="M2800" s="134" t="str">
        <f t="shared" si="98"/>
        <v/>
      </c>
      <c r="N2800" s="110"/>
      <c r="O2800" s="110"/>
      <c r="P2800" s="239"/>
    </row>
    <row r="2801" spans="1:16" x14ac:dyDescent="0.2">
      <c r="A2801" s="154"/>
      <c r="B2801" s="154"/>
      <c r="C2801" s="154"/>
      <c r="D2801" s="149"/>
      <c r="E2801" s="149"/>
      <c r="F2801" s="150"/>
      <c r="H2801" s="106"/>
      <c r="I2801" s="110" t="str">
        <f t="shared" si="97"/>
        <v/>
      </c>
      <c r="J2801" s="122" t="s">
        <v>9027</v>
      </c>
      <c r="K2801" s="110" t="s">
        <v>9028</v>
      </c>
      <c r="L2801" s="110" t="s">
        <v>275</v>
      </c>
      <c r="M2801" s="134" t="str">
        <f t="shared" si="98"/>
        <v/>
      </c>
      <c r="N2801" s="110"/>
      <c r="O2801" s="110"/>
      <c r="P2801" s="239"/>
    </row>
    <row r="2802" spans="1:16" x14ac:dyDescent="0.2">
      <c r="A2802" s="154"/>
      <c r="B2802" s="154"/>
      <c r="C2802" s="154"/>
      <c r="D2802" s="149"/>
      <c r="E2802" s="149"/>
      <c r="F2802" s="150"/>
      <c r="H2802" s="106"/>
      <c r="I2802" s="110" t="str">
        <f t="shared" si="97"/>
        <v/>
      </c>
      <c r="J2802" s="122" t="s">
        <v>9029</v>
      </c>
      <c r="K2802" s="110" t="s">
        <v>9030</v>
      </c>
      <c r="L2802" s="110" t="s">
        <v>275</v>
      </c>
      <c r="M2802" s="134" t="str">
        <f t="shared" si="98"/>
        <v/>
      </c>
      <c r="N2802" s="110"/>
      <c r="O2802" s="110"/>
      <c r="P2802" s="239"/>
    </row>
    <row r="2803" spans="1:16" x14ac:dyDescent="0.2">
      <c r="A2803" s="154"/>
      <c r="B2803" s="154"/>
      <c r="C2803" s="154"/>
      <c r="D2803" s="149"/>
      <c r="E2803" s="149"/>
      <c r="F2803" s="150"/>
      <c r="H2803" s="106"/>
      <c r="I2803" s="110" t="str">
        <f t="shared" si="97"/>
        <v/>
      </c>
      <c r="J2803" s="122" t="s">
        <v>9031</v>
      </c>
      <c r="K2803" s="110" t="s">
        <v>9032</v>
      </c>
      <c r="L2803" s="110" t="s">
        <v>275</v>
      </c>
      <c r="M2803" s="134" t="str">
        <f t="shared" si="98"/>
        <v/>
      </c>
      <c r="N2803" s="110"/>
      <c r="O2803" s="110"/>
      <c r="P2803" s="239"/>
    </row>
    <row r="2804" spans="1:16" x14ac:dyDescent="0.2">
      <c r="A2804" s="154"/>
      <c r="B2804" s="154"/>
      <c r="C2804" s="154"/>
      <c r="D2804" s="149"/>
      <c r="E2804" s="149"/>
      <c r="F2804" s="150"/>
      <c r="H2804" s="106"/>
      <c r="I2804" s="110" t="str">
        <f t="shared" si="97"/>
        <v/>
      </c>
      <c r="J2804" s="122" t="s">
        <v>9033</v>
      </c>
      <c r="K2804" s="110" t="s">
        <v>9034</v>
      </c>
      <c r="L2804" s="110" t="s">
        <v>275</v>
      </c>
      <c r="M2804" s="134" t="str">
        <f t="shared" si="98"/>
        <v/>
      </c>
      <c r="N2804" s="110"/>
      <c r="O2804" s="110"/>
      <c r="P2804" s="239"/>
    </row>
    <row r="2805" spans="1:16" x14ac:dyDescent="0.2">
      <c r="A2805" s="154"/>
      <c r="B2805" s="154"/>
      <c r="C2805" s="154"/>
      <c r="D2805" s="149"/>
      <c r="E2805" s="149"/>
      <c r="F2805" s="150"/>
      <c r="H2805" s="106"/>
      <c r="I2805" s="110" t="str">
        <f t="shared" si="97"/>
        <v/>
      </c>
      <c r="J2805" s="122" t="s">
        <v>9035</v>
      </c>
      <c r="K2805" s="110" t="s">
        <v>9036</v>
      </c>
      <c r="L2805" s="110" t="s">
        <v>275</v>
      </c>
      <c r="M2805" s="134" t="str">
        <f t="shared" si="98"/>
        <v/>
      </c>
      <c r="N2805" s="110"/>
      <c r="O2805" s="110"/>
      <c r="P2805" s="239"/>
    </row>
    <row r="2806" spans="1:16" x14ac:dyDescent="0.2">
      <c r="A2806" s="154"/>
      <c r="B2806" s="154"/>
      <c r="C2806" s="154"/>
      <c r="D2806" s="149"/>
      <c r="E2806" s="149"/>
      <c r="F2806" s="150"/>
      <c r="H2806" s="106"/>
      <c r="I2806" s="110" t="str">
        <f t="shared" si="97"/>
        <v/>
      </c>
      <c r="J2806" s="122" t="s">
        <v>9037</v>
      </c>
      <c r="K2806" s="110" t="s">
        <v>9038</v>
      </c>
      <c r="L2806" s="110" t="s">
        <v>275</v>
      </c>
      <c r="M2806" s="134" t="str">
        <f t="shared" si="98"/>
        <v/>
      </c>
      <c r="N2806" s="110"/>
      <c r="O2806" s="110"/>
      <c r="P2806" s="239"/>
    </row>
    <row r="2807" spans="1:16" x14ac:dyDescent="0.2">
      <c r="A2807" s="154"/>
      <c r="B2807" s="154"/>
      <c r="C2807" s="154"/>
      <c r="D2807" s="149"/>
      <c r="E2807" s="149"/>
      <c r="F2807" s="150"/>
      <c r="H2807" s="106"/>
      <c r="I2807" s="110" t="str">
        <f t="shared" si="97"/>
        <v/>
      </c>
      <c r="J2807" s="122" t="s">
        <v>9039</v>
      </c>
      <c r="K2807" s="110" t="s">
        <v>9040</v>
      </c>
      <c r="L2807" s="110" t="s">
        <v>275</v>
      </c>
      <c r="M2807" s="134" t="str">
        <f t="shared" si="98"/>
        <v/>
      </c>
      <c r="N2807" s="110"/>
      <c r="O2807" s="110"/>
      <c r="P2807" s="239"/>
    </row>
    <row r="2808" spans="1:16" x14ac:dyDescent="0.2">
      <c r="A2808" s="154"/>
      <c r="B2808" s="154"/>
      <c r="C2808" s="154"/>
      <c r="D2808" s="149"/>
      <c r="E2808" s="149"/>
      <c r="F2808" s="150"/>
      <c r="H2808" s="106"/>
      <c r="I2808" s="110" t="str">
        <f t="shared" si="97"/>
        <v/>
      </c>
      <c r="J2808" s="122" t="s">
        <v>9041</v>
      </c>
      <c r="K2808" s="110" t="s">
        <v>9042</v>
      </c>
      <c r="L2808" s="110" t="s">
        <v>275</v>
      </c>
      <c r="M2808" s="134" t="str">
        <f t="shared" si="98"/>
        <v/>
      </c>
      <c r="N2808" s="110"/>
      <c r="O2808" s="110"/>
      <c r="P2808" s="239"/>
    </row>
    <row r="2809" spans="1:16" x14ac:dyDescent="0.2">
      <c r="A2809" s="154"/>
      <c r="B2809" s="154"/>
      <c r="C2809" s="154"/>
      <c r="D2809" s="149"/>
      <c r="E2809" s="149"/>
      <c r="F2809" s="150"/>
      <c r="H2809" s="106"/>
      <c r="I2809" s="110" t="str">
        <f t="shared" si="97"/>
        <v/>
      </c>
      <c r="J2809" s="122" t="s">
        <v>9043</v>
      </c>
      <c r="K2809" s="110" t="s">
        <v>9044</v>
      </c>
      <c r="L2809" s="110" t="s">
        <v>275</v>
      </c>
      <c r="M2809" s="134" t="str">
        <f t="shared" si="98"/>
        <v/>
      </c>
      <c r="N2809" s="110"/>
      <c r="O2809" s="110"/>
      <c r="P2809" s="239"/>
    </row>
    <row r="2810" spans="1:16" x14ac:dyDescent="0.2">
      <c r="A2810" s="154"/>
      <c r="B2810" s="154"/>
      <c r="C2810" s="154"/>
      <c r="D2810" s="149"/>
      <c r="E2810" s="149"/>
      <c r="F2810" s="150"/>
      <c r="H2810" s="106"/>
      <c r="I2810" s="110" t="str">
        <f t="shared" si="97"/>
        <v/>
      </c>
      <c r="J2810" s="122" t="s">
        <v>9045</v>
      </c>
      <c r="K2810" s="110" t="s">
        <v>9046</v>
      </c>
      <c r="L2810" s="110" t="s">
        <v>275</v>
      </c>
      <c r="M2810" s="134" t="str">
        <f t="shared" si="98"/>
        <v/>
      </c>
      <c r="N2810" s="110"/>
      <c r="O2810" s="110"/>
      <c r="P2810" s="239"/>
    </row>
    <row r="2811" spans="1:16" x14ac:dyDescent="0.2">
      <c r="A2811" s="154"/>
      <c r="B2811" s="154"/>
      <c r="C2811" s="154"/>
      <c r="D2811" s="149"/>
      <c r="E2811" s="149"/>
      <c r="F2811" s="150"/>
      <c r="H2811" s="106"/>
      <c r="I2811" s="110" t="str">
        <f t="shared" si="97"/>
        <v/>
      </c>
      <c r="J2811" s="122" t="s">
        <v>9047</v>
      </c>
      <c r="K2811" s="110" t="s">
        <v>9048</v>
      </c>
      <c r="L2811" s="110" t="s">
        <v>275</v>
      </c>
      <c r="M2811" s="134" t="str">
        <f t="shared" si="98"/>
        <v/>
      </c>
      <c r="N2811" s="110"/>
      <c r="O2811" s="110"/>
      <c r="P2811" s="239"/>
    </row>
    <row r="2812" spans="1:16" x14ac:dyDescent="0.2">
      <c r="A2812" s="154"/>
      <c r="B2812" s="154"/>
      <c r="C2812" s="154"/>
      <c r="D2812" s="149"/>
      <c r="E2812" s="149"/>
      <c r="F2812" s="150"/>
      <c r="H2812" s="106"/>
      <c r="I2812" s="110" t="str">
        <f t="shared" si="97"/>
        <v/>
      </c>
      <c r="J2812" s="122" t="s">
        <v>9049</v>
      </c>
      <c r="K2812" s="110" t="s">
        <v>9050</v>
      </c>
      <c r="L2812" s="110" t="s">
        <v>275</v>
      </c>
      <c r="M2812" s="134" t="str">
        <f t="shared" si="98"/>
        <v/>
      </c>
      <c r="N2812" s="110"/>
      <c r="O2812" s="110"/>
      <c r="P2812" s="239"/>
    </row>
    <row r="2813" spans="1:16" x14ac:dyDescent="0.2">
      <c r="A2813" s="154"/>
      <c r="B2813" s="154"/>
      <c r="C2813" s="154"/>
      <c r="D2813" s="149"/>
      <c r="E2813" s="149"/>
      <c r="F2813" s="150"/>
      <c r="H2813" s="106"/>
      <c r="I2813" s="110" t="str">
        <f t="shared" si="97"/>
        <v/>
      </c>
      <c r="J2813" s="122" t="s">
        <v>9051</v>
      </c>
      <c r="K2813" s="110" t="s">
        <v>9052</v>
      </c>
      <c r="L2813" s="110" t="s">
        <v>275</v>
      </c>
      <c r="M2813" s="134" t="str">
        <f t="shared" si="98"/>
        <v/>
      </c>
      <c r="N2813" s="110"/>
      <c r="O2813" s="110"/>
      <c r="P2813" s="239"/>
    </row>
    <row r="2814" spans="1:16" x14ac:dyDescent="0.2">
      <c r="A2814" s="154"/>
      <c r="B2814" s="154"/>
      <c r="C2814" s="154"/>
      <c r="D2814" s="149"/>
      <c r="E2814" s="149"/>
      <c r="F2814" s="150"/>
      <c r="H2814" s="106"/>
      <c r="I2814" s="110" t="str">
        <f t="shared" si="97"/>
        <v/>
      </c>
      <c r="J2814" s="122" t="s">
        <v>9053</v>
      </c>
      <c r="K2814" s="110" t="s">
        <v>9054</v>
      </c>
      <c r="L2814" s="110" t="s">
        <v>275</v>
      </c>
      <c r="M2814" s="134" t="str">
        <f t="shared" si="98"/>
        <v/>
      </c>
      <c r="N2814" s="110"/>
      <c r="O2814" s="110"/>
      <c r="P2814" s="239"/>
    </row>
    <row r="2815" spans="1:16" x14ac:dyDescent="0.2">
      <c r="A2815" s="154"/>
      <c r="B2815" s="154"/>
      <c r="C2815" s="154"/>
      <c r="D2815" s="149"/>
      <c r="E2815" s="149"/>
      <c r="F2815" s="150"/>
      <c r="H2815" s="106"/>
      <c r="I2815" s="110" t="str">
        <f t="shared" si="97"/>
        <v/>
      </c>
      <c r="J2815" s="122" t="s">
        <v>9055</v>
      </c>
      <c r="K2815" s="110" t="s">
        <v>9056</v>
      </c>
      <c r="L2815" s="110" t="s">
        <v>275</v>
      </c>
      <c r="M2815" s="134" t="str">
        <f t="shared" si="98"/>
        <v/>
      </c>
      <c r="N2815" s="110"/>
      <c r="O2815" s="110"/>
      <c r="P2815" s="239"/>
    </row>
    <row r="2816" spans="1:16" x14ac:dyDescent="0.2">
      <c r="A2816" s="154"/>
      <c r="B2816" s="154"/>
      <c r="C2816" s="154"/>
      <c r="D2816" s="149"/>
      <c r="E2816" s="149"/>
      <c r="F2816" s="150"/>
      <c r="H2816" s="106"/>
      <c r="I2816" s="110" t="str">
        <f t="shared" si="97"/>
        <v/>
      </c>
      <c r="J2816" s="122" t="s">
        <v>9057</v>
      </c>
      <c r="K2816" s="110" t="s">
        <v>9058</v>
      </c>
      <c r="L2816" s="110" t="s">
        <v>275</v>
      </c>
      <c r="M2816" s="134" t="str">
        <f t="shared" si="98"/>
        <v/>
      </c>
      <c r="N2816" s="110"/>
      <c r="O2816" s="110"/>
      <c r="P2816" s="239"/>
    </row>
    <row r="2817" spans="1:16" x14ac:dyDescent="0.2">
      <c r="A2817" s="154"/>
      <c r="B2817" s="154"/>
      <c r="C2817" s="154"/>
      <c r="D2817" s="149"/>
      <c r="E2817" s="149"/>
      <c r="F2817" s="150"/>
      <c r="H2817" s="106"/>
      <c r="I2817" s="110" t="str">
        <f t="shared" si="97"/>
        <v/>
      </c>
      <c r="J2817" s="122" t="s">
        <v>9059</v>
      </c>
      <c r="K2817" s="110" t="s">
        <v>9060</v>
      </c>
      <c r="L2817" s="110" t="s">
        <v>275</v>
      </c>
      <c r="M2817" s="134" t="str">
        <f t="shared" si="98"/>
        <v/>
      </c>
      <c r="N2817" s="110"/>
      <c r="O2817" s="110"/>
      <c r="P2817" s="239"/>
    </row>
    <row r="2818" spans="1:16" x14ac:dyDescent="0.2">
      <c r="A2818" s="154"/>
      <c r="B2818" s="154"/>
      <c r="C2818" s="154"/>
      <c r="D2818" s="149"/>
      <c r="E2818" s="149"/>
      <c r="F2818" s="150"/>
      <c r="H2818" s="106"/>
      <c r="I2818" s="110" t="str">
        <f t="shared" si="97"/>
        <v/>
      </c>
      <c r="J2818" s="122" t="s">
        <v>9061</v>
      </c>
      <c r="K2818" s="110" t="s">
        <v>9062</v>
      </c>
      <c r="L2818" s="110" t="s">
        <v>275</v>
      </c>
      <c r="M2818" s="134" t="str">
        <f t="shared" si="98"/>
        <v/>
      </c>
      <c r="N2818" s="110"/>
      <c r="O2818" s="110"/>
      <c r="P2818" s="239"/>
    </row>
    <row r="2819" spans="1:16" x14ac:dyDescent="0.2">
      <c r="A2819" s="154"/>
      <c r="B2819" s="154"/>
      <c r="C2819" s="154"/>
      <c r="D2819" s="149"/>
      <c r="E2819" s="149"/>
      <c r="F2819" s="150"/>
      <c r="H2819" s="106"/>
      <c r="I2819" s="110" t="str">
        <f t="shared" si="97"/>
        <v/>
      </c>
      <c r="J2819" s="122" t="s">
        <v>9063</v>
      </c>
      <c r="K2819" s="110" t="s">
        <v>9064</v>
      </c>
      <c r="L2819" s="110" t="s">
        <v>275</v>
      </c>
      <c r="M2819" s="134" t="str">
        <f t="shared" si="98"/>
        <v/>
      </c>
      <c r="N2819" s="110"/>
      <c r="O2819" s="110"/>
      <c r="P2819" s="239"/>
    </row>
    <row r="2820" spans="1:16" x14ac:dyDescent="0.2">
      <c r="A2820" s="154"/>
      <c r="B2820" s="154"/>
      <c r="C2820" s="154"/>
      <c r="D2820" s="149"/>
      <c r="E2820" s="149"/>
      <c r="F2820" s="150"/>
      <c r="H2820" s="106"/>
      <c r="I2820" s="110" t="str">
        <f t="shared" si="97"/>
        <v/>
      </c>
      <c r="J2820" s="122" t="s">
        <v>9065</v>
      </c>
      <c r="K2820" s="110" t="s">
        <v>9066</v>
      </c>
      <c r="L2820" s="110" t="s">
        <v>275</v>
      </c>
      <c r="M2820" s="134" t="str">
        <f t="shared" si="98"/>
        <v/>
      </c>
      <c r="N2820" s="110"/>
      <c r="O2820" s="110"/>
      <c r="P2820" s="239" t="s">
        <v>9067</v>
      </c>
    </row>
    <row r="2821" spans="1:16" x14ac:dyDescent="0.2">
      <c r="A2821" s="154"/>
      <c r="B2821" s="154"/>
      <c r="C2821" s="154"/>
      <c r="D2821" s="149"/>
      <c r="E2821" s="149"/>
      <c r="F2821" s="150"/>
      <c r="H2821" s="106"/>
      <c r="I2821" s="110" t="str">
        <f t="shared" si="97"/>
        <v/>
      </c>
      <c r="J2821" s="122" t="s">
        <v>9068</v>
      </c>
      <c r="K2821" s="110" t="s">
        <v>9069</v>
      </c>
      <c r="L2821" s="110" t="s">
        <v>275</v>
      </c>
      <c r="M2821" s="134" t="str">
        <f t="shared" si="98"/>
        <v/>
      </c>
      <c r="N2821" s="110"/>
      <c r="O2821" s="110"/>
      <c r="P2821" s="239"/>
    </row>
    <row r="2822" spans="1:16" x14ac:dyDescent="0.2">
      <c r="A2822" s="154"/>
      <c r="B2822" s="154"/>
      <c r="C2822" s="154"/>
      <c r="D2822" s="149"/>
      <c r="E2822" s="149"/>
      <c r="F2822" s="150"/>
      <c r="H2822" s="106"/>
      <c r="I2822" s="110" t="str">
        <f t="shared" si="97"/>
        <v/>
      </c>
      <c r="J2822" s="122" t="s">
        <v>9070</v>
      </c>
      <c r="K2822" s="110" t="s">
        <v>9071</v>
      </c>
      <c r="L2822" s="110" t="s">
        <v>275</v>
      </c>
      <c r="M2822" s="134" t="str">
        <f t="shared" si="98"/>
        <v/>
      </c>
      <c r="N2822" s="110"/>
      <c r="O2822" s="110"/>
      <c r="P2822" s="239"/>
    </row>
    <row r="2823" spans="1:16" x14ac:dyDescent="0.2">
      <c r="A2823" s="154"/>
      <c r="B2823" s="154"/>
      <c r="C2823" s="154"/>
      <c r="D2823" s="149"/>
      <c r="E2823" s="149"/>
      <c r="F2823" s="150"/>
      <c r="H2823" s="106"/>
      <c r="I2823" s="110" t="str">
        <f t="shared" si="97"/>
        <v/>
      </c>
      <c r="J2823" s="122" t="s">
        <v>9072</v>
      </c>
      <c r="K2823" s="110" t="s">
        <v>9073</v>
      </c>
      <c r="L2823" s="110" t="s">
        <v>275</v>
      </c>
      <c r="M2823" s="134" t="str">
        <f t="shared" si="98"/>
        <v/>
      </c>
      <c r="N2823" s="110"/>
      <c r="O2823" s="110"/>
      <c r="P2823" s="239"/>
    </row>
    <row r="2824" spans="1:16" x14ac:dyDescent="0.2">
      <c r="A2824" s="154"/>
      <c r="B2824" s="154"/>
      <c r="C2824" s="154"/>
      <c r="D2824" s="149"/>
      <c r="E2824" s="149"/>
      <c r="F2824" s="150"/>
      <c r="H2824" s="106"/>
      <c r="I2824" s="110" t="str">
        <f t="shared" si="97"/>
        <v/>
      </c>
      <c r="J2824" s="122" t="s">
        <v>9074</v>
      </c>
      <c r="K2824" s="110" t="s">
        <v>9075</v>
      </c>
      <c r="L2824" s="110" t="s">
        <v>275</v>
      </c>
      <c r="M2824" s="134" t="str">
        <f t="shared" si="98"/>
        <v/>
      </c>
      <c r="N2824" s="110"/>
      <c r="O2824" s="110"/>
      <c r="P2824" s="239"/>
    </row>
    <row r="2825" spans="1:16" x14ac:dyDescent="0.2">
      <c r="A2825" s="154"/>
      <c r="B2825" s="154"/>
      <c r="C2825" s="154"/>
      <c r="D2825" s="149"/>
      <c r="E2825" s="149"/>
      <c r="F2825" s="150"/>
      <c r="H2825" s="106"/>
      <c r="I2825" s="110" t="str">
        <f t="shared" ref="I2825:I2888" si="99">IFERROR((INDEX(A:E,MATCH($J2825,E:E,0),2)),"")</f>
        <v/>
      </c>
      <c r="J2825" s="122" t="s">
        <v>9076</v>
      </c>
      <c r="K2825" s="110" t="s">
        <v>9077</v>
      </c>
      <c r="L2825" s="110" t="s">
        <v>275</v>
      </c>
      <c r="M2825" s="134" t="str">
        <f t="shared" si="98"/>
        <v/>
      </c>
      <c r="N2825" s="110"/>
      <c r="O2825" s="110"/>
      <c r="P2825" s="239"/>
    </row>
    <row r="2826" spans="1:16" x14ac:dyDescent="0.2">
      <c r="A2826" s="154"/>
      <c r="B2826" s="154"/>
      <c r="C2826" s="154"/>
      <c r="D2826" s="149"/>
      <c r="E2826" s="149"/>
      <c r="F2826" s="150"/>
      <c r="H2826" s="106"/>
      <c r="I2826" s="110" t="str">
        <f t="shared" si="99"/>
        <v/>
      </c>
      <c r="J2826" s="122" t="s">
        <v>9078</v>
      </c>
      <c r="K2826" s="110" t="s">
        <v>9079</v>
      </c>
      <c r="L2826" s="110" t="s">
        <v>275</v>
      </c>
      <c r="M2826" s="134" t="str">
        <f t="shared" ref="M2826:M2889" si="100">IF(N2826="","",HYPERLINK(O2826,N2826))</f>
        <v/>
      </c>
      <c r="N2826" s="110"/>
      <c r="O2826" s="110"/>
      <c r="P2826" s="239"/>
    </row>
    <row r="2827" spans="1:16" x14ac:dyDescent="0.2">
      <c r="A2827" s="154"/>
      <c r="B2827" s="154"/>
      <c r="C2827" s="154"/>
      <c r="D2827" s="149"/>
      <c r="E2827" s="149"/>
      <c r="F2827" s="150"/>
      <c r="H2827" s="106"/>
      <c r="I2827" s="110" t="str">
        <f t="shared" si="99"/>
        <v/>
      </c>
      <c r="J2827" s="122" t="s">
        <v>9080</v>
      </c>
      <c r="K2827" s="110" t="s">
        <v>9081</v>
      </c>
      <c r="L2827" s="110" t="s">
        <v>275</v>
      </c>
      <c r="M2827" s="134" t="str">
        <f t="shared" si="100"/>
        <v/>
      </c>
      <c r="N2827" s="110"/>
      <c r="O2827" s="110"/>
      <c r="P2827" s="239"/>
    </row>
    <row r="2828" spans="1:16" x14ac:dyDescent="0.2">
      <c r="A2828" s="154"/>
      <c r="B2828" s="154"/>
      <c r="C2828" s="154"/>
      <c r="D2828" s="149"/>
      <c r="E2828" s="149"/>
      <c r="F2828" s="150"/>
      <c r="H2828" s="106"/>
      <c r="I2828" s="110" t="str">
        <f t="shared" si="99"/>
        <v/>
      </c>
      <c r="J2828" s="122" t="s">
        <v>9082</v>
      </c>
      <c r="K2828" s="110" t="s">
        <v>9083</v>
      </c>
      <c r="L2828" s="110" t="s">
        <v>275</v>
      </c>
      <c r="M2828" s="134" t="str">
        <f t="shared" si="100"/>
        <v/>
      </c>
      <c r="N2828" s="110"/>
      <c r="O2828" s="110"/>
      <c r="P2828" s="239"/>
    </row>
    <row r="2829" spans="1:16" x14ac:dyDescent="0.2">
      <c r="A2829" s="154"/>
      <c r="B2829" s="154"/>
      <c r="C2829" s="154"/>
      <c r="D2829" s="149"/>
      <c r="E2829" s="149"/>
      <c r="F2829" s="150"/>
      <c r="H2829" s="106"/>
      <c r="I2829" s="110" t="str">
        <f t="shared" si="99"/>
        <v/>
      </c>
      <c r="J2829" s="122" t="s">
        <v>9084</v>
      </c>
      <c r="K2829" s="110" t="s">
        <v>9085</v>
      </c>
      <c r="L2829" s="110" t="s">
        <v>275</v>
      </c>
      <c r="M2829" s="134" t="str">
        <f t="shared" si="100"/>
        <v/>
      </c>
      <c r="N2829" s="110"/>
      <c r="O2829" s="110"/>
      <c r="P2829" s="239"/>
    </row>
    <row r="2830" spans="1:16" x14ac:dyDescent="0.2">
      <c r="A2830" s="154"/>
      <c r="B2830" s="154"/>
      <c r="C2830" s="154"/>
      <c r="D2830" s="149"/>
      <c r="E2830" s="149"/>
      <c r="F2830" s="150"/>
      <c r="H2830" s="106"/>
      <c r="I2830" s="110" t="str">
        <f t="shared" si="99"/>
        <v/>
      </c>
      <c r="J2830" s="122" t="s">
        <v>9086</v>
      </c>
      <c r="K2830" s="110" t="s">
        <v>9087</v>
      </c>
      <c r="L2830" s="110" t="s">
        <v>275</v>
      </c>
      <c r="M2830" s="134" t="str">
        <f t="shared" si="100"/>
        <v/>
      </c>
      <c r="N2830" s="110"/>
      <c r="O2830" s="110"/>
      <c r="P2830" s="239"/>
    </row>
    <row r="2831" spans="1:16" x14ac:dyDescent="0.2">
      <c r="A2831" s="154"/>
      <c r="B2831" s="154"/>
      <c r="C2831" s="154"/>
      <c r="D2831" s="149"/>
      <c r="E2831" s="149"/>
      <c r="F2831" s="150"/>
      <c r="H2831" s="106"/>
      <c r="I2831" s="110" t="str">
        <f t="shared" si="99"/>
        <v/>
      </c>
      <c r="J2831" s="122" t="s">
        <v>9088</v>
      </c>
      <c r="K2831" s="110" t="s">
        <v>9089</v>
      </c>
      <c r="L2831" s="110" t="s">
        <v>275</v>
      </c>
      <c r="M2831" s="134" t="str">
        <f t="shared" si="100"/>
        <v/>
      </c>
      <c r="N2831" s="110"/>
      <c r="O2831" s="110"/>
      <c r="P2831" s="239"/>
    </row>
    <row r="2832" spans="1:16" x14ac:dyDescent="0.2">
      <c r="A2832" s="154"/>
      <c r="B2832" s="154"/>
      <c r="C2832" s="154"/>
      <c r="D2832" s="149"/>
      <c r="E2832" s="149"/>
      <c r="F2832" s="150"/>
      <c r="H2832" s="106"/>
      <c r="I2832" s="110" t="str">
        <f t="shared" si="99"/>
        <v/>
      </c>
      <c r="J2832" s="122" t="s">
        <v>9090</v>
      </c>
      <c r="K2832" s="110" t="s">
        <v>9091</v>
      </c>
      <c r="L2832" s="110" t="s">
        <v>275</v>
      </c>
      <c r="M2832" s="134" t="str">
        <f t="shared" si="100"/>
        <v/>
      </c>
      <c r="N2832" s="110"/>
      <c r="O2832" s="110"/>
      <c r="P2832" s="239"/>
    </row>
    <row r="2833" spans="1:16" x14ac:dyDescent="0.2">
      <c r="A2833" s="154"/>
      <c r="B2833" s="154"/>
      <c r="C2833" s="154"/>
      <c r="D2833" s="149"/>
      <c r="E2833" s="149"/>
      <c r="F2833" s="150"/>
      <c r="H2833" s="106"/>
      <c r="I2833" s="110" t="str">
        <f t="shared" si="99"/>
        <v/>
      </c>
      <c r="J2833" s="122" t="s">
        <v>9092</v>
      </c>
      <c r="K2833" s="110" t="s">
        <v>9093</v>
      </c>
      <c r="L2833" s="110" t="s">
        <v>275</v>
      </c>
      <c r="M2833" s="134" t="str">
        <f t="shared" si="100"/>
        <v/>
      </c>
      <c r="N2833" s="110"/>
      <c r="O2833" s="110"/>
      <c r="P2833" s="239"/>
    </row>
    <row r="2834" spans="1:16" x14ac:dyDescent="0.2">
      <c r="A2834" s="154"/>
      <c r="B2834" s="154"/>
      <c r="C2834" s="154"/>
      <c r="D2834" s="149"/>
      <c r="E2834" s="149"/>
      <c r="F2834" s="150"/>
      <c r="H2834" s="106"/>
      <c r="I2834" s="110" t="str">
        <f t="shared" si="99"/>
        <v/>
      </c>
      <c r="J2834" s="122" t="s">
        <v>9094</v>
      </c>
      <c r="K2834" s="110" t="s">
        <v>9095</v>
      </c>
      <c r="L2834" s="110" t="s">
        <v>275</v>
      </c>
      <c r="M2834" s="134" t="str">
        <f t="shared" si="100"/>
        <v/>
      </c>
      <c r="N2834" s="110"/>
      <c r="O2834" s="110"/>
      <c r="P2834" s="239"/>
    </row>
    <row r="2835" spans="1:16" x14ac:dyDescent="0.2">
      <c r="A2835" s="154"/>
      <c r="B2835" s="154"/>
      <c r="C2835" s="154"/>
      <c r="D2835" s="149"/>
      <c r="E2835" s="149"/>
      <c r="F2835" s="150"/>
      <c r="H2835" s="106"/>
      <c r="I2835" s="110" t="str">
        <f t="shared" si="99"/>
        <v/>
      </c>
      <c r="J2835" s="122" t="s">
        <v>9096</v>
      </c>
      <c r="K2835" s="110" t="s">
        <v>9097</v>
      </c>
      <c r="L2835" s="110" t="s">
        <v>275</v>
      </c>
      <c r="M2835" s="134" t="str">
        <f t="shared" si="100"/>
        <v/>
      </c>
      <c r="N2835" s="110"/>
      <c r="O2835" s="110"/>
      <c r="P2835" s="239"/>
    </row>
    <row r="2836" spans="1:16" x14ac:dyDescent="0.2">
      <c r="A2836" s="154"/>
      <c r="B2836" s="154"/>
      <c r="C2836" s="154"/>
      <c r="D2836" s="149"/>
      <c r="E2836" s="149"/>
      <c r="F2836" s="150"/>
      <c r="H2836" s="106"/>
      <c r="I2836" s="110" t="str">
        <f t="shared" si="99"/>
        <v/>
      </c>
      <c r="J2836" s="122" t="s">
        <v>9098</v>
      </c>
      <c r="K2836" s="110" t="s">
        <v>9099</v>
      </c>
      <c r="L2836" s="110" t="s">
        <v>275</v>
      </c>
      <c r="M2836" s="134" t="str">
        <f t="shared" si="100"/>
        <v/>
      </c>
      <c r="N2836" s="110"/>
      <c r="O2836" s="110"/>
      <c r="P2836" s="239"/>
    </row>
    <row r="2837" spans="1:16" x14ac:dyDescent="0.2">
      <c r="A2837" s="154"/>
      <c r="B2837" s="154"/>
      <c r="C2837" s="154"/>
      <c r="D2837" s="149"/>
      <c r="E2837" s="149"/>
      <c r="F2837" s="150"/>
      <c r="H2837" s="106"/>
      <c r="I2837" s="110" t="str">
        <f t="shared" si="99"/>
        <v/>
      </c>
      <c r="J2837" s="122" t="s">
        <v>9100</v>
      </c>
      <c r="K2837" s="110" t="s">
        <v>9101</v>
      </c>
      <c r="L2837" s="110" t="s">
        <v>275</v>
      </c>
      <c r="M2837" s="134" t="str">
        <f t="shared" si="100"/>
        <v/>
      </c>
      <c r="N2837" s="110"/>
      <c r="O2837" s="110"/>
      <c r="P2837" s="239"/>
    </row>
    <row r="2838" spans="1:16" x14ac:dyDescent="0.2">
      <c r="A2838" s="154"/>
      <c r="B2838" s="154"/>
      <c r="C2838" s="154"/>
      <c r="D2838" s="149"/>
      <c r="E2838" s="149"/>
      <c r="F2838" s="150"/>
      <c r="H2838" s="106"/>
      <c r="I2838" s="110" t="str">
        <f t="shared" si="99"/>
        <v/>
      </c>
      <c r="J2838" s="122" t="s">
        <v>9102</v>
      </c>
      <c r="K2838" s="110" t="s">
        <v>9103</v>
      </c>
      <c r="L2838" s="110" t="s">
        <v>275</v>
      </c>
      <c r="M2838" s="134" t="str">
        <f t="shared" si="100"/>
        <v/>
      </c>
      <c r="N2838" s="110"/>
      <c r="O2838" s="110"/>
      <c r="P2838" s="239"/>
    </row>
    <row r="2839" spans="1:16" x14ac:dyDescent="0.2">
      <c r="A2839" s="154"/>
      <c r="B2839" s="154"/>
      <c r="C2839" s="154"/>
      <c r="D2839" s="149"/>
      <c r="E2839" s="149"/>
      <c r="F2839" s="150"/>
      <c r="H2839" s="106"/>
      <c r="I2839" s="110" t="str">
        <f t="shared" si="99"/>
        <v/>
      </c>
      <c r="J2839" s="122" t="s">
        <v>9104</v>
      </c>
      <c r="K2839" s="110" t="s">
        <v>9105</v>
      </c>
      <c r="L2839" s="110" t="s">
        <v>275</v>
      </c>
      <c r="M2839" s="134" t="str">
        <f t="shared" si="100"/>
        <v/>
      </c>
      <c r="N2839" s="110"/>
      <c r="O2839" s="110"/>
      <c r="P2839" s="239"/>
    </row>
    <row r="2840" spans="1:16" x14ac:dyDescent="0.2">
      <c r="A2840" s="154"/>
      <c r="B2840" s="154"/>
      <c r="C2840" s="154"/>
      <c r="D2840" s="149"/>
      <c r="E2840" s="149"/>
      <c r="F2840" s="150"/>
      <c r="H2840" s="106"/>
      <c r="I2840" s="110" t="str">
        <f t="shared" si="99"/>
        <v/>
      </c>
      <c r="J2840" s="122" t="s">
        <v>9106</v>
      </c>
      <c r="K2840" s="110" t="s">
        <v>9107</v>
      </c>
      <c r="L2840" s="110" t="s">
        <v>275</v>
      </c>
      <c r="M2840" s="134" t="str">
        <f t="shared" si="100"/>
        <v/>
      </c>
      <c r="N2840" s="110"/>
      <c r="O2840" s="110"/>
      <c r="P2840" s="239"/>
    </row>
    <row r="2841" spans="1:16" x14ac:dyDescent="0.2">
      <c r="A2841" s="154"/>
      <c r="B2841" s="154"/>
      <c r="C2841" s="154"/>
      <c r="D2841" s="149"/>
      <c r="E2841" s="149"/>
      <c r="F2841" s="150"/>
      <c r="H2841" s="106"/>
      <c r="I2841" s="110" t="str">
        <f t="shared" si="99"/>
        <v/>
      </c>
      <c r="J2841" s="122" t="s">
        <v>9108</v>
      </c>
      <c r="K2841" s="110" t="s">
        <v>9109</v>
      </c>
      <c r="L2841" s="110" t="s">
        <v>275</v>
      </c>
      <c r="M2841" s="134" t="str">
        <f t="shared" si="100"/>
        <v/>
      </c>
      <c r="N2841" s="110"/>
      <c r="O2841" s="110"/>
      <c r="P2841" s="239"/>
    </row>
    <row r="2842" spans="1:16" x14ac:dyDescent="0.2">
      <c r="A2842" s="154"/>
      <c r="B2842" s="154"/>
      <c r="C2842" s="154"/>
      <c r="D2842" s="149"/>
      <c r="E2842" s="149"/>
      <c r="F2842" s="150"/>
      <c r="H2842" s="106"/>
      <c r="I2842" s="110" t="str">
        <f t="shared" si="99"/>
        <v/>
      </c>
      <c r="J2842" s="122" t="s">
        <v>9110</v>
      </c>
      <c r="K2842" s="110" t="s">
        <v>9111</v>
      </c>
      <c r="L2842" s="110" t="s">
        <v>275</v>
      </c>
      <c r="M2842" s="134" t="str">
        <f t="shared" si="100"/>
        <v/>
      </c>
      <c r="N2842" s="110"/>
      <c r="O2842" s="110"/>
      <c r="P2842" s="239"/>
    </row>
    <row r="2843" spans="1:16" x14ac:dyDescent="0.2">
      <c r="A2843" s="154"/>
      <c r="B2843" s="154"/>
      <c r="C2843" s="154"/>
      <c r="D2843" s="149"/>
      <c r="E2843" s="149"/>
      <c r="F2843" s="150"/>
      <c r="H2843" s="106"/>
      <c r="I2843" s="110" t="str">
        <f t="shared" si="99"/>
        <v/>
      </c>
      <c r="J2843" s="122" t="s">
        <v>9112</v>
      </c>
      <c r="K2843" s="110" t="s">
        <v>9113</v>
      </c>
      <c r="L2843" s="110" t="s">
        <v>275</v>
      </c>
      <c r="M2843" s="134" t="str">
        <f t="shared" si="100"/>
        <v/>
      </c>
      <c r="N2843" s="110"/>
      <c r="O2843" s="110"/>
      <c r="P2843" s="239"/>
    </row>
    <row r="2844" spans="1:16" x14ac:dyDescent="0.2">
      <c r="A2844" s="154"/>
      <c r="B2844" s="154"/>
      <c r="C2844" s="154"/>
      <c r="D2844" s="149"/>
      <c r="E2844" s="149"/>
      <c r="F2844" s="150"/>
      <c r="H2844" s="106"/>
      <c r="I2844" s="110" t="str">
        <f t="shared" si="99"/>
        <v/>
      </c>
      <c r="J2844" s="122" t="s">
        <v>9114</v>
      </c>
      <c r="K2844" s="110" t="s">
        <v>9115</v>
      </c>
      <c r="L2844" s="110" t="s">
        <v>275</v>
      </c>
      <c r="M2844" s="134" t="str">
        <f t="shared" si="100"/>
        <v/>
      </c>
      <c r="N2844" s="110"/>
      <c r="O2844" s="110"/>
      <c r="P2844" s="239"/>
    </row>
    <row r="2845" spans="1:16" x14ac:dyDescent="0.2">
      <c r="A2845" s="154"/>
      <c r="B2845" s="154"/>
      <c r="C2845" s="154"/>
      <c r="D2845" s="149"/>
      <c r="E2845" s="149"/>
      <c r="F2845" s="150"/>
      <c r="H2845" s="106"/>
      <c r="I2845" s="110" t="str">
        <f t="shared" si="99"/>
        <v/>
      </c>
      <c r="J2845" s="122" t="s">
        <v>9116</v>
      </c>
      <c r="K2845" s="110" t="s">
        <v>9117</v>
      </c>
      <c r="L2845" s="110" t="s">
        <v>275</v>
      </c>
      <c r="M2845" s="134" t="str">
        <f t="shared" si="100"/>
        <v/>
      </c>
      <c r="N2845" s="110"/>
      <c r="O2845" s="110"/>
      <c r="P2845" s="239"/>
    </row>
    <row r="2846" spans="1:16" x14ac:dyDescent="0.2">
      <c r="A2846" s="154"/>
      <c r="B2846" s="154"/>
      <c r="C2846" s="154"/>
      <c r="D2846" s="149"/>
      <c r="E2846" s="149"/>
      <c r="F2846" s="150"/>
      <c r="H2846" s="106"/>
      <c r="I2846" s="110" t="str">
        <f t="shared" si="99"/>
        <v/>
      </c>
      <c r="J2846" s="122" t="s">
        <v>9118</v>
      </c>
      <c r="K2846" s="110" t="s">
        <v>9119</v>
      </c>
      <c r="L2846" s="110" t="s">
        <v>275</v>
      </c>
      <c r="M2846" s="134" t="str">
        <f t="shared" si="100"/>
        <v/>
      </c>
      <c r="N2846" s="110"/>
      <c r="O2846" s="110"/>
      <c r="P2846" s="239"/>
    </row>
    <row r="2847" spans="1:16" x14ac:dyDescent="0.2">
      <c r="A2847" s="154"/>
      <c r="B2847" s="154"/>
      <c r="C2847" s="154"/>
      <c r="D2847" s="149"/>
      <c r="E2847" s="149"/>
      <c r="F2847" s="150"/>
      <c r="H2847" s="106"/>
      <c r="I2847" s="110" t="str">
        <f t="shared" si="99"/>
        <v/>
      </c>
      <c r="J2847" s="122" t="s">
        <v>9120</v>
      </c>
      <c r="K2847" s="110" t="s">
        <v>9121</v>
      </c>
      <c r="L2847" s="110" t="s">
        <v>9122</v>
      </c>
      <c r="M2847" s="134" t="str">
        <f t="shared" si="100"/>
        <v/>
      </c>
      <c r="N2847" s="110"/>
      <c r="O2847" s="110"/>
      <c r="P2847" s="239"/>
    </row>
    <row r="2848" spans="1:16" x14ac:dyDescent="0.2">
      <c r="A2848" s="154"/>
      <c r="B2848" s="154"/>
      <c r="C2848" s="154"/>
      <c r="D2848" s="149"/>
      <c r="E2848" s="149"/>
      <c r="F2848" s="150"/>
      <c r="H2848" s="106"/>
      <c r="I2848" s="110" t="str">
        <f t="shared" si="99"/>
        <v/>
      </c>
      <c r="J2848" s="122" t="s">
        <v>9123</v>
      </c>
      <c r="K2848" s="110" t="s">
        <v>9124</v>
      </c>
      <c r="L2848" s="110" t="s">
        <v>275</v>
      </c>
      <c r="M2848" s="134" t="str">
        <f t="shared" si="100"/>
        <v/>
      </c>
      <c r="N2848" s="110"/>
      <c r="O2848" s="110"/>
      <c r="P2848" s="239"/>
    </row>
    <row r="2849" spans="1:16" x14ac:dyDescent="0.2">
      <c r="A2849" s="154"/>
      <c r="B2849" s="154"/>
      <c r="C2849" s="154"/>
      <c r="D2849" s="149"/>
      <c r="E2849" s="149"/>
      <c r="F2849" s="150"/>
      <c r="H2849" s="106"/>
      <c r="I2849" s="110" t="str">
        <f t="shared" si="99"/>
        <v/>
      </c>
      <c r="J2849" s="122" t="s">
        <v>9125</v>
      </c>
      <c r="K2849" s="110" t="s">
        <v>9126</v>
      </c>
      <c r="L2849" s="110" t="s">
        <v>275</v>
      </c>
      <c r="M2849" s="134" t="str">
        <f t="shared" si="100"/>
        <v/>
      </c>
      <c r="N2849" s="110"/>
      <c r="O2849" s="110"/>
      <c r="P2849" s="239"/>
    </row>
    <row r="2850" spans="1:16" x14ac:dyDescent="0.2">
      <c r="A2850" s="154"/>
      <c r="B2850" s="154"/>
      <c r="C2850" s="154"/>
      <c r="D2850" s="149"/>
      <c r="E2850" s="149"/>
      <c r="F2850" s="150"/>
      <c r="H2850" s="106"/>
      <c r="I2850" s="110" t="str">
        <f t="shared" si="99"/>
        <v/>
      </c>
      <c r="J2850" s="122" t="s">
        <v>9127</v>
      </c>
      <c r="K2850" s="110" t="s">
        <v>9128</v>
      </c>
      <c r="L2850" s="110" t="s">
        <v>275</v>
      </c>
      <c r="M2850" s="134" t="str">
        <f t="shared" si="100"/>
        <v/>
      </c>
      <c r="N2850" s="110"/>
      <c r="O2850" s="110"/>
      <c r="P2850" s="239"/>
    </row>
    <row r="2851" spans="1:16" x14ac:dyDescent="0.2">
      <c r="A2851" s="154"/>
      <c r="B2851" s="154"/>
      <c r="C2851" s="154"/>
      <c r="D2851" s="149"/>
      <c r="E2851" s="149"/>
      <c r="F2851" s="150"/>
      <c r="H2851" s="106"/>
      <c r="I2851" s="110" t="str">
        <f t="shared" si="99"/>
        <v/>
      </c>
      <c r="J2851" s="122" t="s">
        <v>9129</v>
      </c>
      <c r="K2851" s="110" t="s">
        <v>9130</v>
      </c>
      <c r="L2851" s="110" t="s">
        <v>275</v>
      </c>
      <c r="M2851" s="134" t="str">
        <f t="shared" si="100"/>
        <v/>
      </c>
      <c r="N2851" s="110"/>
      <c r="O2851" s="110"/>
      <c r="P2851" s="239"/>
    </row>
    <row r="2852" spans="1:16" x14ac:dyDescent="0.2">
      <c r="A2852" s="154"/>
      <c r="B2852" s="154"/>
      <c r="C2852" s="154"/>
      <c r="D2852" s="149"/>
      <c r="E2852" s="149"/>
      <c r="F2852" s="150"/>
      <c r="H2852" s="106"/>
      <c r="I2852" s="110" t="str">
        <f t="shared" si="99"/>
        <v/>
      </c>
      <c r="J2852" s="122" t="s">
        <v>9131</v>
      </c>
      <c r="K2852" s="110" t="s">
        <v>9132</v>
      </c>
      <c r="L2852" s="110" t="s">
        <v>275</v>
      </c>
      <c r="M2852" s="134" t="str">
        <f t="shared" si="100"/>
        <v/>
      </c>
      <c r="N2852" s="110"/>
      <c r="O2852" s="110"/>
      <c r="P2852" s="239"/>
    </row>
    <row r="2853" spans="1:16" x14ac:dyDescent="0.2">
      <c r="A2853" s="154"/>
      <c r="B2853" s="154"/>
      <c r="C2853" s="154"/>
      <c r="D2853" s="149"/>
      <c r="E2853" s="149"/>
      <c r="F2853" s="150"/>
      <c r="H2853" s="106"/>
      <c r="I2853" s="110" t="str">
        <f t="shared" si="99"/>
        <v/>
      </c>
      <c r="J2853" s="122" t="s">
        <v>9133</v>
      </c>
      <c r="K2853" s="110" t="s">
        <v>9134</v>
      </c>
      <c r="L2853" s="110" t="s">
        <v>275</v>
      </c>
      <c r="M2853" s="134" t="str">
        <f t="shared" si="100"/>
        <v/>
      </c>
      <c r="N2853" s="110"/>
      <c r="O2853" s="110"/>
      <c r="P2853" s="239"/>
    </row>
    <row r="2854" spans="1:16" x14ac:dyDescent="0.2">
      <c r="A2854" s="154"/>
      <c r="B2854" s="154"/>
      <c r="C2854" s="154"/>
      <c r="D2854" s="149"/>
      <c r="E2854" s="149"/>
      <c r="F2854" s="150"/>
      <c r="H2854" s="106"/>
      <c r="I2854" s="110" t="str">
        <f t="shared" si="99"/>
        <v/>
      </c>
      <c r="J2854" s="122" t="s">
        <v>9135</v>
      </c>
      <c r="K2854" s="110" t="s">
        <v>9136</v>
      </c>
      <c r="L2854" s="110" t="s">
        <v>275</v>
      </c>
      <c r="M2854" s="134" t="str">
        <f t="shared" si="100"/>
        <v/>
      </c>
      <c r="N2854" s="110"/>
      <c r="O2854" s="110"/>
      <c r="P2854" s="239"/>
    </row>
    <row r="2855" spans="1:16" x14ac:dyDescent="0.2">
      <c r="A2855" s="154"/>
      <c r="B2855" s="154"/>
      <c r="C2855" s="154"/>
      <c r="D2855" s="149"/>
      <c r="E2855" s="149"/>
      <c r="F2855" s="150"/>
      <c r="H2855" s="106"/>
      <c r="I2855" s="110" t="str">
        <f t="shared" si="99"/>
        <v/>
      </c>
      <c r="J2855" s="122" t="s">
        <v>9137</v>
      </c>
      <c r="K2855" s="110" t="s">
        <v>9138</v>
      </c>
      <c r="L2855" s="110" t="s">
        <v>275</v>
      </c>
      <c r="M2855" s="134" t="str">
        <f t="shared" si="100"/>
        <v/>
      </c>
      <c r="N2855" s="110"/>
      <c r="O2855" s="110"/>
      <c r="P2855" s="239"/>
    </row>
    <row r="2856" spans="1:16" x14ac:dyDescent="0.2">
      <c r="A2856" s="154"/>
      <c r="B2856" s="154"/>
      <c r="C2856" s="154"/>
      <c r="D2856" s="149"/>
      <c r="E2856" s="149"/>
      <c r="F2856" s="150"/>
      <c r="H2856" s="106"/>
      <c r="I2856" s="110" t="str">
        <f t="shared" si="99"/>
        <v/>
      </c>
      <c r="J2856" s="122" t="s">
        <v>9139</v>
      </c>
      <c r="K2856" s="110" t="s">
        <v>9140</v>
      </c>
      <c r="L2856" s="110" t="s">
        <v>275</v>
      </c>
      <c r="M2856" s="134" t="str">
        <f t="shared" si="100"/>
        <v/>
      </c>
      <c r="N2856" s="110"/>
      <c r="O2856" s="110"/>
      <c r="P2856" s="239"/>
    </row>
    <row r="2857" spans="1:16" x14ac:dyDescent="0.2">
      <c r="A2857" s="154"/>
      <c r="B2857" s="154"/>
      <c r="C2857" s="154"/>
      <c r="D2857" s="149"/>
      <c r="E2857" s="149"/>
      <c r="F2857" s="150"/>
      <c r="H2857" s="106"/>
      <c r="I2857" s="110" t="str">
        <f t="shared" si="99"/>
        <v/>
      </c>
      <c r="J2857" s="122" t="s">
        <v>9141</v>
      </c>
      <c r="K2857" s="110" t="s">
        <v>9142</v>
      </c>
      <c r="L2857" s="110" t="s">
        <v>275</v>
      </c>
      <c r="M2857" s="134" t="str">
        <f t="shared" si="100"/>
        <v/>
      </c>
      <c r="N2857" s="110"/>
      <c r="O2857" s="110"/>
      <c r="P2857" s="239"/>
    </row>
    <row r="2858" spans="1:16" x14ac:dyDescent="0.2">
      <c r="A2858" s="154"/>
      <c r="B2858" s="154"/>
      <c r="C2858" s="154"/>
      <c r="D2858" s="149"/>
      <c r="E2858" s="149"/>
      <c r="F2858" s="150"/>
      <c r="H2858" s="106"/>
      <c r="I2858" s="110" t="str">
        <f t="shared" si="99"/>
        <v/>
      </c>
      <c r="J2858" s="122" t="s">
        <v>9143</v>
      </c>
      <c r="K2858" s="110" t="s">
        <v>9144</v>
      </c>
      <c r="L2858" s="110" t="s">
        <v>275</v>
      </c>
      <c r="M2858" s="134" t="str">
        <f t="shared" si="100"/>
        <v/>
      </c>
      <c r="N2858" s="110"/>
      <c r="O2858" s="110"/>
      <c r="P2858" s="239"/>
    </row>
    <row r="2859" spans="1:16" x14ac:dyDescent="0.2">
      <c r="A2859" s="154"/>
      <c r="B2859" s="154"/>
      <c r="C2859" s="154"/>
      <c r="D2859" s="149"/>
      <c r="E2859" s="149"/>
      <c r="F2859" s="150"/>
      <c r="H2859" s="106"/>
      <c r="I2859" s="110" t="str">
        <f t="shared" si="99"/>
        <v/>
      </c>
      <c r="J2859" s="122" t="s">
        <v>9145</v>
      </c>
      <c r="K2859" s="110" t="s">
        <v>9146</v>
      </c>
      <c r="L2859" s="110" t="s">
        <v>9147</v>
      </c>
      <c r="M2859" s="134" t="str">
        <f t="shared" si="100"/>
        <v/>
      </c>
      <c r="N2859" s="110"/>
      <c r="O2859" s="110"/>
      <c r="P2859" s="239" t="s">
        <v>9148</v>
      </c>
    </row>
    <row r="2860" spans="1:16" x14ac:dyDescent="0.2">
      <c r="A2860" s="154"/>
      <c r="B2860" s="154"/>
      <c r="C2860" s="154"/>
      <c r="D2860" s="149"/>
      <c r="E2860" s="149"/>
      <c r="F2860" s="150"/>
      <c r="H2860" s="106"/>
      <c r="I2860" s="110" t="str">
        <f t="shared" si="99"/>
        <v/>
      </c>
      <c r="J2860" s="122" t="s">
        <v>9149</v>
      </c>
      <c r="K2860" s="110" t="s">
        <v>9150</v>
      </c>
      <c r="L2860" s="110" t="s">
        <v>275</v>
      </c>
      <c r="M2860" s="134" t="str">
        <f t="shared" si="100"/>
        <v/>
      </c>
      <c r="N2860" s="110"/>
      <c r="O2860" s="110"/>
      <c r="P2860" s="239"/>
    </row>
    <row r="2861" spans="1:16" x14ac:dyDescent="0.2">
      <c r="A2861" s="154"/>
      <c r="B2861" s="154"/>
      <c r="C2861" s="154"/>
      <c r="D2861" s="149"/>
      <c r="E2861" s="149"/>
      <c r="F2861" s="150"/>
      <c r="H2861" s="106"/>
      <c r="I2861" s="110" t="str">
        <f t="shared" si="99"/>
        <v/>
      </c>
      <c r="J2861" s="122" t="s">
        <v>9151</v>
      </c>
      <c r="K2861" s="110" t="s">
        <v>9152</v>
      </c>
      <c r="L2861" s="110" t="s">
        <v>275</v>
      </c>
      <c r="M2861" s="134" t="str">
        <f t="shared" si="100"/>
        <v/>
      </c>
      <c r="N2861" s="110"/>
      <c r="O2861" s="110"/>
      <c r="P2861" s="239"/>
    </row>
    <row r="2862" spans="1:16" x14ac:dyDescent="0.2">
      <c r="A2862" s="154"/>
      <c r="B2862" s="154"/>
      <c r="C2862" s="154"/>
      <c r="D2862" s="149"/>
      <c r="E2862" s="149"/>
      <c r="F2862" s="150"/>
      <c r="H2862" s="106"/>
      <c r="I2862" s="110" t="str">
        <f t="shared" si="99"/>
        <v/>
      </c>
      <c r="J2862" s="122" t="s">
        <v>9153</v>
      </c>
      <c r="K2862" s="110" t="s">
        <v>9154</v>
      </c>
      <c r="L2862" s="110" t="s">
        <v>275</v>
      </c>
      <c r="M2862" s="134" t="str">
        <f t="shared" si="100"/>
        <v/>
      </c>
      <c r="N2862" s="110"/>
      <c r="O2862" s="110"/>
      <c r="P2862" s="239"/>
    </row>
    <row r="2863" spans="1:16" x14ac:dyDescent="0.2">
      <c r="A2863" s="154"/>
      <c r="B2863" s="154"/>
      <c r="C2863" s="154"/>
      <c r="D2863" s="149"/>
      <c r="E2863" s="149"/>
      <c r="F2863" s="150"/>
      <c r="H2863" s="106"/>
      <c r="I2863" s="110" t="str">
        <f t="shared" si="99"/>
        <v/>
      </c>
      <c r="J2863" s="122" t="s">
        <v>9155</v>
      </c>
      <c r="K2863" s="110" t="s">
        <v>9156</v>
      </c>
      <c r="L2863" s="110" t="s">
        <v>275</v>
      </c>
      <c r="M2863" s="134" t="str">
        <f t="shared" si="100"/>
        <v/>
      </c>
      <c r="N2863" s="110"/>
      <c r="O2863" s="110"/>
      <c r="P2863" s="239"/>
    </row>
    <row r="2864" spans="1:16" x14ac:dyDescent="0.2">
      <c r="A2864" s="154"/>
      <c r="B2864" s="154"/>
      <c r="C2864" s="154"/>
      <c r="D2864" s="149"/>
      <c r="E2864" s="149"/>
      <c r="F2864" s="150"/>
      <c r="H2864" s="106"/>
      <c r="I2864" s="110" t="str">
        <f t="shared" si="99"/>
        <v/>
      </c>
      <c r="J2864" s="122" t="s">
        <v>9157</v>
      </c>
      <c r="K2864" s="110" t="s">
        <v>9158</v>
      </c>
      <c r="L2864" s="110" t="s">
        <v>275</v>
      </c>
      <c r="M2864" s="134" t="str">
        <f t="shared" si="100"/>
        <v/>
      </c>
      <c r="N2864" s="110"/>
      <c r="O2864" s="110"/>
      <c r="P2864" s="239"/>
    </row>
    <row r="2865" spans="1:16" x14ac:dyDescent="0.2">
      <c r="A2865" s="154"/>
      <c r="B2865" s="154"/>
      <c r="C2865" s="154"/>
      <c r="D2865" s="149"/>
      <c r="E2865" s="149"/>
      <c r="F2865" s="150"/>
      <c r="H2865" s="106"/>
      <c r="I2865" s="110" t="str">
        <f t="shared" si="99"/>
        <v/>
      </c>
      <c r="J2865" s="122" t="s">
        <v>9159</v>
      </c>
      <c r="K2865" s="110" t="s">
        <v>9160</v>
      </c>
      <c r="L2865" s="110" t="s">
        <v>275</v>
      </c>
      <c r="M2865" s="134" t="str">
        <f t="shared" si="100"/>
        <v/>
      </c>
      <c r="N2865" s="110"/>
      <c r="O2865" s="110"/>
      <c r="P2865" s="239"/>
    </row>
    <row r="2866" spans="1:16" x14ac:dyDescent="0.2">
      <c r="A2866" s="154"/>
      <c r="B2866" s="154"/>
      <c r="C2866" s="154"/>
      <c r="D2866" s="149"/>
      <c r="E2866" s="149"/>
      <c r="F2866" s="150"/>
      <c r="H2866" s="106"/>
      <c r="I2866" s="110" t="str">
        <f t="shared" si="99"/>
        <v/>
      </c>
      <c r="J2866" s="122" t="s">
        <v>9161</v>
      </c>
      <c r="K2866" s="110" t="s">
        <v>9162</v>
      </c>
      <c r="L2866" s="110" t="s">
        <v>275</v>
      </c>
      <c r="M2866" s="134" t="str">
        <f t="shared" si="100"/>
        <v/>
      </c>
      <c r="N2866" s="110"/>
      <c r="O2866" s="110"/>
      <c r="P2866" s="239"/>
    </row>
    <row r="2867" spans="1:16" x14ac:dyDescent="0.2">
      <c r="A2867" s="154"/>
      <c r="B2867" s="154"/>
      <c r="C2867" s="154"/>
      <c r="D2867" s="149"/>
      <c r="E2867" s="149"/>
      <c r="F2867" s="150"/>
      <c r="H2867" s="106"/>
      <c r="I2867" s="110" t="str">
        <f t="shared" si="99"/>
        <v/>
      </c>
      <c r="J2867" s="122" t="s">
        <v>9163</v>
      </c>
      <c r="K2867" s="110" t="s">
        <v>9164</v>
      </c>
      <c r="L2867" s="110" t="s">
        <v>275</v>
      </c>
      <c r="M2867" s="134" t="str">
        <f t="shared" si="100"/>
        <v/>
      </c>
      <c r="N2867" s="110"/>
      <c r="O2867" s="110"/>
      <c r="P2867" s="239"/>
    </row>
    <row r="2868" spans="1:16" x14ac:dyDescent="0.2">
      <c r="A2868" s="154"/>
      <c r="B2868" s="154"/>
      <c r="C2868" s="154"/>
      <c r="D2868" s="149"/>
      <c r="E2868" s="149"/>
      <c r="F2868" s="150"/>
      <c r="H2868" s="106"/>
      <c r="I2868" s="110" t="str">
        <f t="shared" si="99"/>
        <v/>
      </c>
      <c r="J2868" s="122" t="s">
        <v>9165</v>
      </c>
      <c r="K2868" s="110" t="s">
        <v>9166</v>
      </c>
      <c r="L2868" s="110" t="s">
        <v>275</v>
      </c>
      <c r="M2868" s="134" t="str">
        <f t="shared" si="100"/>
        <v/>
      </c>
      <c r="N2868" s="110"/>
      <c r="O2868" s="110"/>
      <c r="P2868" s="239" t="s">
        <v>9167</v>
      </c>
    </row>
    <row r="2869" spans="1:16" x14ac:dyDescent="0.2">
      <c r="A2869" s="154"/>
      <c r="B2869" s="154"/>
      <c r="C2869" s="154"/>
      <c r="D2869" s="149"/>
      <c r="E2869" s="149"/>
      <c r="F2869" s="150"/>
      <c r="H2869" s="106"/>
      <c r="I2869" s="110" t="str">
        <f t="shared" si="99"/>
        <v/>
      </c>
      <c r="J2869" s="122" t="s">
        <v>9168</v>
      </c>
      <c r="K2869" s="110" t="s">
        <v>9169</v>
      </c>
      <c r="L2869" s="110" t="s">
        <v>275</v>
      </c>
      <c r="M2869" s="134" t="str">
        <f t="shared" si="100"/>
        <v/>
      </c>
      <c r="N2869" s="110"/>
      <c r="O2869" s="110"/>
      <c r="P2869" s="239" t="s">
        <v>9170</v>
      </c>
    </row>
    <row r="2870" spans="1:16" x14ac:dyDescent="0.2">
      <c r="A2870" s="154"/>
      <c r="B2870" s="154"/>
      <c r="C2870" s="154"/>
      <c r="D2870" s="149"/>
      <c r="E2870" s="149"/>
      <c r="F2870" s="150"/>
      <c r="H2870" s="106"/>
      <c r="I2870" s="110" t="str">
        <f t="shared" si="99"/>
        <v/>
      </c>
      <c r="J2870" s="122" t="s">
        <v>9171</v>
      </c>
      <c r="K2870" s="110" t="s">
        <v>9172</v>
      </c>
      <c r="L2870" s="110" t="s">
        <v>275</v>
      </c>
      <c r="M2870" s="134" t="str">
        <f t="shared" si="100"/>
        <v/>
      </c>
      <c r="N2870" s="110"/>
      <c r="O2870" s="110"/>
      <c r="P2870" s="239" t="s">
        <v>9173</v>
      </c>
    </row>
    <row r="2871" spans="1:16" x14ac:dyDescent="0.2">
      <c r="A2871" s="154"/>
      <c r="B2871" s="154"/>
      <c r="C2871" s="154"/>
      <c r="D2871" s="149"/>
      <c r="E2871" s="149"/>
      <c r="F2871" s="150"/>
      <c r="H2871" s="106"/>
      <c r="I2871" s="110" t="str">
        <f t="shared" si="99"/>
        <v/>
      </c>
      <c r="J2871" s="122" t="s">
        <v>9174</v>
      </c>
      <c r="K2871" s="110" t="s">
        <v>9175</v>
      </c>
      <c r="L2871" s="110" t="s">
        <v>9176</v>
      </c>
      <c r="M2871" s="134" t="str">
        <f t="shared" si="100"/>
        <v/>
      </c>
      <c r="N2871" s="110"/>
      <c r="O2871" s="110"/>
      <c r="P2871" s="239" t="s">
        <v>9177</v>
      </c>
    </row>
    <row r="2872" spans="1:16" x14ac:dyDescent="0.2">
      <c r="A2872" s="154"/>
      <c r="B2872" s="154"/>
      <c r="C2872" s="154"/>
      <c r="D2872" s="149"/>
      <c r="E2872" s="149"/>
      <c r="F2872" s="150"/>
      <c r="H2872" s="106"/>
      <c r="I2872" s="110" t="str">
        <f t="shared" si="99"/>
        <v/>
      </c>
      <c r="J2872" s="122" t="s">
        <v>9178</v>
      </c>
      <c r="K2872" s="110" t="s">
        <v>9179</v>
      </c>
      <c r="L2872" s="110" t="s">
        <v>275</v>
      </c>
      <c r="M2872" s="134" t="str">
        <f t="shared" si="100"/>
        <v/>
      </c>
      <c r="N2872" s="110"/>
      <c r="O2872" s="110"/>
      <c r="P2872" s="239" t="s">
        <v>9180</v>
      </c>
    </row>
    <row r="2873" spans="1:16" x14ac:dyDescent="0.2">
      <c r="A2873" s="154"/>
      <c r="B2873" s="154"/>
      <c r="C2873" s="154"/>
      <c r="D2873" s="149"/>
      <c r="E2873" s="149"/>
      <c r="F2873" s="150"/>
      <c r="H2873" s="106"/>
      <c r="I2873" s="110" t="str">
        <f t="shared" si="99"/>
        <v/>
      </c>
      <c r="J2873" s="122" t="s">
        <v>9181</v>
      </c>
      <c r="K2873" s="110" t="s">
        <v>9182</v>
      </c>
      <c r="L2873" s="110" t="s">
        <v>9183</v>
      </c>
      <c r="M2873" s="134" t="str">
        <f t="shared" si="100"/>
        <v/>
      </c>
      <c r="N2873" s="110"/>
      <c r="O2873" s="110"/>
      <c r="P2873" s="239" t="s">
        <v>9184</v>
      </c>
    </row>
    <row r="2874" spans="1:16" x14ac:dyDescent="0.2">
      <c r="A2874" s="154"/>
      <c r="B2874" s="154"/>
      <c r="C2874" s="154"/>
      <c r="D2874" s="149"/>
      <c r="E2874" s="149"/>
      <c r="F2874" s="150"/>
      <c r="H2874" s="106"/>
      <c r="I2874" s="110" t="str">
        <f t="shared" si="99"/>
        <v/>
      </c>
      <c r="J2874" s="122" t="s">
        <v>9185</v>
      </c>
      <c r="K2874" s="110" t="s">
        <v>9186</v>
      </c>
      <c r="L2874" s="110" t="s">
        <v>9187</v>
      </c>
      <c r="M2874" s="134" t="str">
        <f t="shared" si="100"/>
        <v/>
      </c>
      <c r="N2874" s="110"/>
      <c r="O2874" s="110"/>
      <c r="P2874" s="239" t="s">
        <v>9188</v>
      </c>
    </row>
    <row r="2875" spans="1:16" x14ac:dyDescent="0.2">
      <c r="A2875" s="154"/>
      <c r="B2875" s="154"/>
      <c r="C2875" s="154"/>
      <c r="D2875" s="149"/>
      <c r="E2875" s="149"/>
      <c r="F2875" s="150"/>
      <c r="H2875" s="106"/>
      <c r="I2875" s="110" t="str">
        <f t="shared" si="99"/>
        <v/>
      </c>
      <c r="J2875" s="122" t="s">
        <v>9189</v>
      </c>
      <c r="K2875" s="110" t="s">
        <v>9190</v>
      </c>
      <c r="L2875" s="110" t="s">
        <v>9191</v>
      </c>
      <c r="M2875" s="134" t="str">
        <f t="shared" si="100"/>
        <v/>
      </c>
      <c r="N2875" s="110"/>
      <c r="O2875" s="110"/>
      <c r="P2875" s="239" t="s">
        <v>9192</v>
      </c>
    </row>
    <row r="2876" spans="1:16" x14ac:dyDescent="0.2">
      <c r="A2876" s="154"/>
      <c r="B2876" s="154"/>
      <c r="C2876" s="154"/>
      <c r="D2876" s="149"/>
      <c r="E2876" s="149"/>
      <c r="F2876" s="150"/>
      <c r="H2876" s="106"/>
      <c r="I2876" s="110" t="str">
        <f t="shared" si="99"/>
        <v/>
      </c>
      <c r="J2876" s="122" t="s">
        <v>9193</v>
      </c>
      <c r="K2876" s="110" t="s">
        <v>9194</v>
      </c>
      <c r="L2876" s="110" t="s">
        <v>275</v>
      </c>
      <c r="M2876" s="134" t="str">
        <f t="shared" si="100"/>
        <v/>
      </c>
      <c r="N2876" s="110"/>
      <c r="O2876" s="110"/>
      <c r="P2876" s="239" t="s">
        <v>9195</v>
      </c>
    </row>
    <row r="2877" spans="1:16" x14ac:dyDescent="0.2">
      <c r="A2877" s="154"/>
      <c r="B2877" s="154"/>
      <c r="C2877" s="154"/>
      <c r="D2877" s="149"/>
      <c r="E2877" s="149"/>
      <c r="F2877" s="150"/>
      <c r="H2877" s="106"/>
      <c r="I2877" s="110" t="str">
        <f t="shared" si="99"/>
        <v>SFC</v>
      </c>
      <c r="J2877" s="122" t="s">
        <v>9196</v>
      </c>
      <c r="K2877" s="110" t="s">
        <v>9197</v>
      </c>
      <c r="L2877" s="110" t="s">
        <v>9198</v>
      </c>
      <c r="M2877" s="134" t="str">
        <f t="shared" si="100"/>
        <v/>
      </c>
      <c r="N2877" s="110"/>
      <c r="O2877" s="110"/>
      <c r="P2877" s="239" t="s">
        <v>9199</v>
      </c>
    </row>
    <row r="2878" spans="1:16" x14ac:dyDescent="0.2">
      <c r="A2878" s="154"/>
      <c r="B2878" s="154"/>
      <c r="C2878" s="154"/>
      <c r="D2878" s="149"/>
      <c r="E2878" s="149"/>
      <c r="F2878" s="150"/>
      <c r="H2878" s="106"/>
      <c r="I2878" s="110" t="str">
        <f t="shared" si="99"/>
        <v/>
      </c>
      <c r="J2878" s="122" t="s">
        <v>9200</v>
      </c>
      <c r="K2878" s="110" t="s">
        <v>9201</v>
      </c>
      <c r="L2878" s="110" t="s">
        <v>275</v>
      </c>
      <c r="M2878" s="134" t="str">
        <f t="shared" si="100"/>
        <v/>
      </c>
      <c r="N2878" s="110"/>
      <c r="O2878" s="110"/>
      <c r="P2878" s="239" t="s">
        <v>9202</v>
      </c>
    </row>
    <row r="2879" spans="1:16" x14ac:dyDescent="0.2">
      <c r="A2879" s="154"/>
      <c r="B2879" s="154"/>
      <c r="C2879" s="154"/>
      <c r="D2879" s="149"/>
      <c r="E2879" s="149"/>
      <c r="F2879" s="150"/>
      <c r="H2879" s="106"/>
      <c r="I2879" s="110" t="str">
        <f t="shared" si="99"/>
        <v/>
      </c>
      <c r="J2879" s="122" t="s">
        <v>9203</v>
      </c>
      <c r="K2879" s="110" t="s">
        <v>9204</v>
      </c>
      <c r="L2879" s="110" t="s">
        <v>275</v>
      </c>
      <c r="M2879" s="134" t="str">
        <f t="shared" si="100"/>
        <v/>
      </c>
      <c r="N2879" s="110"/>
      <c r="O2879" s="110"/>
      <c r="P2879" s="239" t="s">
        <v>9205</v>
      </c>
    </row>
    <row r="2880" spans="1:16" x14ac:dyDescent="0.2">
      <c r="A2880" s="154"/>
      <c r="B2880" s="154"/>
      <c r="C2880" s="154"/>
      <c r="D2880" s="149"/>
      <c r="E2880" s="149"/>
      <c r="F2880" s="150"/>
      <c r="H2880" s="106"/>
      <c r="I2880" s="110" t="str">
        <f t="shared" si="99"/>
        <v/>
      </c>
      <c r="J2880" s="122" t="s">
        <v>9206</v>
      </c>
      <c r="K2880" s="110" t="s">
        <v>9207</v>
      </c>
      <c r="L2880" s="110" t="s">
        <v>275</v>
      </c>
      <c r="M2880" s="134" t="str">
        <f t="shared" si="100"/>
        <v/>
      </c>
      <c r="N2880" s="110"/>
      <c r="O2880" s="110"/>
      <c r="P2880" s="239" t="s">
        <v>9208</v>
      </c>
    </row>
    <row r="2881" spans="1:16" x14ac:dyDescent="0.2">
      <c r="A2881" s="154"/>
      <c r="B2881" s="154"/>
      <c r="C2881" s="154"/>
      <c r="D2881" s="149"/>
      <c r="E2881" s="149"/>
      <c r="F2881" s="150"/>
      <c r="H2881" s="106"/>
      <c r="I2881" s="110" t="str">
        <f t="shared" si="99"/>
        <v/>
      </c>
      <c r="J2881" s="122" t="s">
        <v>9209</v>
      </c>
      <c r="K2881" s="110" t="s">
        <v>9210</v>
      </c>
      <c r="L2881" s="110" t="s">
        <v>275</v>
      </c>
      <c r="M2881" s="134" t="str">
        <f t="shared" si="100"/>
        <v/>
      </c>
      <c r="N2881" s="110"/>
      <c r="O2881" s="110"/>
      <c r="P2881" s="239" t="s">
        <v>9211</v>
      </c>
    </row>
    <row r="2882" spans="1:16" x14ac:dyDescent="0.2">
      <c r="A2882" s="154"/>
      <c r="B2882" s="154"/>
      <c r="C2882" s="154"/>
      <c r="D2882" s="149"/>
      <c r="E2882" s="149"/>
      <c r="F2882" s="150"/>
      <c r="H2882" s="106"/>
      <c r="I2882" s="110" t="str">
        <f t="shared" si="99"/>
        <v/>
      </c>
      <c r="J2882" s="122" t="s">
        <v>9212</v>
      </c>
      <c r="K2882" s="110" t="s">
        <v>9213</v>
      </c>
      <c r="L2882" s="110" t="s">
        <v>275</v>
      </c>
      <c r="M2882" s="134" t="str">
        <f t="shared" si="100"/>
        <v/>
      </c>
      <c r="N2882" s="110"/>
      <c r="O2882" s="110"/>
      <c r="P2882" s="239" t="s">
        <v>9214</v>
      </c>
    </row>
    <row r="2883" spans="1:16" x14ac:dyDescent="0.2">
      <c r="A2883" s="154"/>
      <c r="B2883" s="154"/>
      <c r="C2883" s="154"/>
      <c r="D2883" s="149"/>
      <c r="E2883" s="149"/>
      <c r="F2883" s="150"/>
      <c r="H2883" s="106"/>
      <c r="I2883" s="110" t="str">
        <f t="shared" si="99"/>
        <v/>
      </c>
      <c r="J2883" s="122" t="s">
        <v>9215</v>
      </c>
      <c r="K2883" s="110" t="s">
        <v>9216</v>
      </c>
      <c r="L2883" s="110" t="s">
        <v>275</v>
      </c>
      <c r="M2883" s="134" t="str">
        <f t="shared" si="100"/>
        <v/>
      </c>
      <c r="N2883" s="110"/>
      <c r="O2883" s="110"/>
      <c r="P2883" s="239" t="s">
        <v>9217</v>
      </c>
    </row>
    <row r="2884" spans="1:16" x14ac:dyDescent="0.2">
      <c r="A2884" s="154"/>
      <c r="B2884" s="154"/>
      <c r="C2884" s="154"/>
      <c r="D2884" s="149"/>
      <c r="E2884" s="149"/>
      <c r="F2884" s="150"/>
      <c r="H2884" s="106"/>
      <c r="I2884" s="110" t="str">
        <f t="shared" si="99"/>
        <v/>
      </c>
      <c r="J2884" s="122" t="s">
        <v>9218</v>
      </c>
      <c r="K2884" s="110" t="s">
        <v>9219</v>
      </c>
      <c r="L2884" s="110" t="s">
        <v>275</v>
      </c>
      <c r="M2884" s="134" t="str">
        <f t="shared" si="100"/>
        <v/>
      </c>
      <c r="N2884" s="110"/>
      <c r="O2884" s="110"/>
      <c r="P2884" s="239" t="s">
        <v>9220</v>
      </c>
    </row>
    <row r="2885" spans="1:16" x14ac:dyDescent="0.2">
      <c r="A2885" s="154"/>
      <c r="B2885" s="154"/>
      <c r="C2885" s="154"/>
      <c r="D2885" s="149"/>
      <c r="E2885" s="149"/>
      <c r="F2885" s="150"/>
      <c r="H2885" s="106"/>
      <c r="I2885" s="110" t="str">
        <f t="shared" si="99"/>
        <v/>
      </c>
      <c r="J2885" s="122" t="s">
        <v>9221</v>
      </c>
      <c r="K2885" s="110" t="s">
        <v>9222</v>
      </c>
      <c r="L2885" s="110" t="s">
        <v>275</v>
      </c>
      <c r="M2885" s="134" t="str">
        <f t="shared" si="100"/>
        <v/>
      </c>
      <c r="N2885" s="110"/>
      <c r="O2885" s="110"/>
      <c r="P2885" s="239" t="s">
        <v>9223</v>
      </c>
    </row>
    <row r="2886" spans="1:16" x14ac:dyDescent="0.2">
      <c r="A2886" s="154"/>
      <c r="B2886" s="154"/>
      <c r="C2886" s="154"/>
      <c r="D2886" s="149"/>
      <c r="E2886" s="149"/>
      <c r="F2886" s="150"/>
      <c r="H2886" s="106"/>
      <c r="I2886" s="110" t="str">
        <f t="shared" si="99"/>
        <v/>
      </c>
      <c r="J2886" s="122" t="s">
        <v>9224</v>
      </c>
      <c r="K2886" s="110" t="s">
        <v>9225</v>
      </c>
      <c r="L2886" s="110" t="s">
        <v>275</v>
      </c>
      <c r="M2886" s="134" t="str">
        <f t="shared" si="100"/>
        <v/>
      </c>
      <c r="N2886" s="110"/>
      <c r="O2886" s="110"/>
      <c r="P2886" s="239" t="s">
        <v>9226</v>
      </c>
    </row>
    <row r="2887" spans="1:16" x14ac:dyDescent="0.2">
      <c r="A2887" s="154"/>
      <c r="B2887" s="154"/>
      <c r="C2887" s="154"/>
      <c r="D2887" s="149"/>
      <c r="E2887" s="149"/>
      <c r="F2887" s="150"/>
      <c r="H2887" s="106"/>
      <c r="I2887" s="110" t="str">
        <f t="shared" si="99"/>
        <v/>
      </c>
      <c r="J2887" s="122" t="s">
        <v>9227</v>
      </c>
      <c r="K2887" s="110" t="s">
        <v>9228</v>
      </c>
      <c r="L2887" s="110" t="s">
        <v>275</v>
      </c>
      <c r="M2887" s="134" t="str">
        <f t="shared" si="100"/>
        <v/>
      </c>
      <c r="N2887" s="110"/>
      <c r="O2887" s="110"/>
      <c r="P2887" s="239" t="s">
        <v>9229</v>
      </c>
    </row>
    <row r="2888" spans="1:16" x14ac:dyDescent="0.2">
      <c r="A2888" s="154"/>
      <c r="B2888" s="154"/>
      <c r="C2888" s="154"/>
      <c r="D2888" s="149"/>
      <c r="E2888" s="149"/>
      <c r="F2888" s="150"/>
      <c r="H2888" s="106"/>
      <c r="I2888" s="110" t="str">
        <f t="shared" si="99"/>
        <v/>
      </c>
      <c r="J2888" s="122" t="s">
        <v>9230</v>
      </c>
      <c r="K2888" s="110" t="s">
        <v>9231</v>
      </c>
      <c r="L2888" s="110" t="s">
        <v>275</v>
      </c>
      <c r="M2888" s="134" t="str">
        <f t="shared" si="100"/>
        <v/>
      </c>
      <c r="N2888" s="110"/>
      <c r="O2888" s="110"/>
      <c r="P2888" s="239" t="s">
        <v>9232</v>
      </c>
    </row>
    <row r="2889" spans="1:16" x14ac:dyDescent="0.2">
      <c r="A2889" s="154"/>
      <c r="B2889" s="154"/>
      <c r="C2889" s="154"/>
      <c r="D2889" s="149"/>
      <c r="E2889" s="149"/>
      <c r="F2889" s="150"/>
      <c r="H2889" s="106"/>
      <c r="I2889" s="110" t="str">
        <f t="shared" ref="I2889:I2952" si="101">IFERROR((INDEX(A:E,MATCH($J2889,E:E,0),2)),"")</f>
        <v/>
      </c>
      <c r="J2889" s="122" t="s">
        <v>9233</v>
      </c>
      <c r="K2889" s="110" t="s">
        <v>9234</v>
      </c>
      <c r="L2889" s="110" t="s">
        <v>275</v>
      </c>
      <c r="M2889" s="134" t="str">
        <f t="shared" si="100"/>
        <v/>
      </c>
      <c r="N2889" s="110"/>
      <c r="O2889" s="110"/>
      <c r="P2889" s="239" t="s">
        <v>9235</v>
      </c>
    </row>
    <row r="2890" spans="1:16" x14ac:dyDescent="0.2">
      <c r="A2890" s="154"/>
      <c r="B2890" s="154"/>
      <c r="C2890" s="154"/>
      <c r="D2890" s="149"/>
      <c r="E2890" s="149"/>
      <c r="F2890" s="150"/>
      <c r="H2890" s="106"/>
      <c r="I2890" s="110" t="str">
        <f t="shared" si="101"/>
        <v/>
      </c>
      <c r="J2890" s="122" t="s">
        <v>9236</v>
      </c>
      <c r="K2890" s="110" t="s">
        <v>9237</v>
      </c>
      <c r="L2890" s="110" t="s">
        <v>275</v>
      </c>
      <c r="M2890" s="134" t="str">
        <f t="shared" ref="M2890:M2912" si="102">IF(N2890="","",HYPERLINK(O2890,N2890))</f>
        <v/>
      </c>
      <c r="N2890" s="110"/>
      <c r="O2890" s="110"/>
      <c r="P2890" s="239" t="s">
        <v>9238</v>
      </c>
    </row>
    <row r="2891" spans="1:16" x14ac:dyDescent="0.2">
      <c r="A2891" s="154"/>
      <c r="B2891" s="154"/>
      <c r="C2891" s="154"/>
      <c r="D2891" s="149"/>
      <c r="E2891" s="149"/>
      <c r="F2891" s="150"/>
      <c r="H2891" s="106"/>
      <c r="I2891" s="110" t="str">
        <f t="shared" si="101"/>
        <v/>
      </c>
      <c r="J2891" s="122" t="s">
        <v>9239</v>
      </c>
      <c r="K2891" s="110" t="s">
        <v>9240</v>
      </c>
      <c r="L2891" s="110" t="s">
        <v>275</v>
      </c>
      <c r="M2891" s="134" t="str">
        <f t="shared" si="102"/>
        <v/>
      </c>
      <c r="N2891" s="110"/>
      <c r="O2891" s="110"/>
      <c r="P2891" s="239" t="s">
        <v>9241</v>
      </c>
    </row>
    <row r="2892" spans="1:16" x14ac:dyDescent="0.2">
      <c r="A2892" s="154"/>
      <c r="B2892" s="154"/>
      <c r="C2892" s="154"/>
      <c r="D2892" s="149"/>
      <c r="E2892" s="149"/>
      <c r="F2892" s="150"/>
      <c r="H2892" s="106"/>
      <c r="I2892" s="110" t="str">
        <f t="shared" si="101"/>
        <v/>
      </c>
      <c r="J2892" s="122" t="s">
        <v>9242</v>
      </c>
      <c r="K2892" s="110" t="s">
        <v>9243</v>
      </c>
      <c r="L2892" s="110" t="s">
        <v>275</v>
      </c>
      <c r="M2892" s="134" t="str">
        <f t="shared" si="102"/>
        <v/>
      </c>
      <c r="N2892" s="110"/>
      <c r="O2892" s="110"/>
      <c r="P2892" s="239" t="s">
        <v>9244</v>
      </c>
    </row>
    <row r="2893" spans="1:16" x14ac:dyDescent="0.2">
      <c r="A2893" s="154"/>
      <c r="B2893" s="154"/>
      <c r="C2893" s="154"/>
      <c r="D2893" s="149"/>
      <c r="E2893" s="149"/>
      <c r="F2893" s="150"/>
      <c r="H2893" s="106"/>
      <c r="I2893" s="110" t="str">
        <f t="shared" si="101"/>
        <v/>
      </c>
      <c r="J2893" s="122" t="s">
        <v>9245</v>
      </c>
      <c r="K2893" s="110" t="s">
        <v>9246</v>
      </c>
      <c r="L2893" s="110" t="s">
        <v>275</v>
      </c>
      <c r="M2893" s="134" t="str">
        <f t="shared" si="102"/>
        <v/>
      </c>
      <c r="N2893" s="110"/>
      <c r="O2893" s="110"/>
      <c r="P2893" s="239" t="s">
        <v>9247</v>
      </c>
    </row>
    <row r="2894" spans="1:16" x14ac:dyDescent="0.2">
      <c r="A2894" s="154"/>
      <c r="B2894" s="154"/>
      <c r="C2894" s="154"/>
      <c r="D2894" s="149"/>
      <c r="E2894" s="149"/>
      <c r="F2894" s="150"/>
      <c r="H2894" s="106"/>
      <c r="I2894" s="110" t="str">
        <f t="shared" si="101"/>
        <v/>
      </c>
      <c r="J2894" s="122" t="s">
        <v>9248</v>
      </c>
      <c r="K2894" s="110" t="s">
        <v>9249</v>
      </c>
      <c r="L2894" s="110" t="s">
        <v>275</v>
      </c>
      <c r="M2894" s="134" t="str">
        <f t="shared" si="102"/>
        <v/>
      </c>
      <c r="N2894" s="110"/>
      <c r="O2894" s="110"/>
      <c r="P2894" s="239" t="s">
        <v>9250</v>
      </c>
    </row>
    <row r="2895" spans="1:16" x14ac:dyDescent="0.2">
      <c r="A2895" s="154"/>
      <c r="B2895" s="154"/>
      <c r="C2895" s="154"/>
      <c r="D2895" s="149"/>
      <c r="E2895" s="149"/>
      <c r="F2895" s="150"/>
      <c r="H2895" s="106"/>
      <c r="I2895" s="110" t="str">
        <f t="shared" si="101"/>
        <v/>
      </c>
      <c r="J2895" s="122" t="s">
        <v>9251</v>
      </c>
      <c r="K2895" s="110" t="s">
        <v>9252</v>
      </c>
      <c r="L2895" s="110" t="s">
        <v>9253</v>
      </c>
      <c r="M2895" s="134" t="str">
        <f t="shared" si="102"/>
        <v/>
      </c>
      <c r="N2895" s="110"/>
      <c r="O2895" s="110"/>
      <c r="P2895" s="239" t="s">
        <v>9254</v>
      </c>
    </row>
    <row r="2896" spans="1:16" x14ac:dyDescent="0.2">
      <c r="A2896" s="154"/>
      <c r="B2896" s="154"/>
      <c r="C2896" s="154"/>
      <c r="D2896" s="149"/>
      <c r="E2896" s="149"/>
      <c r="F2896" s="150"/>
      <c r="H2896" s="106"/>
      <c r="I2896" s="110" t="str">
        <f t="shared" si="101"/>
        <v/>
      </c>
      <c r="J2896" s="122" t="s">
        <v>9255</v>
      </c>
      <c r="K2896" s="110" t="s">
        <v>9256</v>
      </c>
      <c r="L2896" s="110" t="s">
        <v>275</v>
      </c>
      <c r="M2896" s="134" t="str">
        <f t="shared" si="102"/>
        <v/>
      </c>
      <c r="N2896" s="110"/>
      <c r="O2896" s="110"/>
      <c r="P2896" s="239" t="s">
        <v>9257</v>
      </c>
    </row>
    <row r="2897" spans="1:16" x14ac:dyDescent="0.2">
      <c r="A2897" s="154"/>
      <c r="B2897" s="154"/>
      <c r="C2897" s="154"/>
      <c r="D2897" s="149"/>
      <c r="E2897" s="149"/>
      <c r="F2897" s="150"/>
      <c r="H2897" s="106"/>
      <c r="I2897" s="110" t="str">
        <f t="shared" si="101"/>
        <v/>
      </c>
      <c r="J2897" s="122" t="s">
        <v>9258</v>
      </c>
      <c r="K2897" s="110" t="s">
        <v>9259</v>
      </c>
      <c r="L2897" s="110" t="s">
        <v>275</v>
      </c>
      <c r="M2897" s="134" t="str">
        <f t="shared" si="102"/>
        <v/>
      </c>
      <c r="N2897" s="110"/>
      <c r="O2897" s="110"/>
      <c r="P2897" s="239" t="s">
        <v>9260</v>
      </c>
    </row>
    <row r="2898" spans="1:16" x14ac:dyDescent="0.2">
      <c r="A2898" s="154"/>
      <c r="B2898" s="154"/>
      <c r="C2898" s="154"/>
      <c r="D2898" s="149"/>
      <c r="E2898" s="149"/>
      <c r="F2898" s="150"/>
      <c r="H2898" s="106"/>
      <c r="I2898" s="110" t="str">
        <f t="shared" si="101"/>
        <v/>
      </c>
      <c r="J2898" s="122" t="s">
        <v>9261</v>
      </c>
      <c r="K2898" s="110" t="s">
        <v>9262</v>
      </c>
      <c r="L2898" s="110" t="s">
        <v>275</v>
      </c>
      <c r="M2898" s="134" t="str">
        <f t="shared" si="102"/>
        <v/>
      </c>
      <c r="N2898" s="110"/>
      <c r="O2898" s="110"/>
      <c r="P2898" s="239" t="s">
        <v>9263</v>
      </c>
    </row>
    <row r="2899" spans="1:16" x14ac:dyDescent="0.2">
      <c r="A2899" s="154"/>
      <c r="B2899" s="154"/>
      <c r="C2899" s="154"/>
      <c r="D2899" s="149"/>
      <c r="E2899" s="149"/>
      <c r="F2899" s="150"/>
      <c r="H2899" s="106"/>
      <c r="I2899" s="110" t="str">
        <f t="shared" si="101"/>
        <v/>
      </c>
      <c r="J2899" s="122" t="s">
        <v>9264</v>
      </c>
      <c r="K2899" s="110" t="s">
        <v>9265</v>
      </c>
      <c r="L2899" s="110" t="s">
        <v>275</v>
      </c>
      <c r="M2899" s="134" t="str">
        <f t="shared" si="102"/>
        <v/>
      </c>
      <c r="N2899" s="110"/>
      <c r="O2899" s="110"/>
      <c r="P2899" s="239" t="s">
        <v>9266</v>
      </c>
    </row>
    <row r="2900" spans="1:16" x14ac:dyDescent="0.2">
      <c r="A2900" s="154"/>
      <c r="B2900" s="154"/>
      <c r="C2900" s="154"/>
      <c r="D2900" s="149"/>
      <c r="E2900" s="149"/>
      <c r="F2900" s="150"/>
      <c r="H2900" s="106"/>
      <c r="I2900" s="110" t="str">
        <f t="shared" si="101"/>
        <v/>
      </c>
      <c r="J2900" s="122" t="s">
        <v>9267</v>
      </c>
      <c r="K2900" s="110" t="s">
        <v>9268</v>
      </c>
      <c r="L2900" s="110" t="s">
        <v>275</v>
      </c>
      <c r="M2900" s="134" t="str">
        <f t="shared" si="102"/>
        <v/>
      </c>
      <c r="N2900" s="110"/>
      <c r="O2900" s="110"/>
      <c r="P2900" s="239" t="s">
        <v>9269</v>
      </c>
    </row>
    <row r="2901" spans="1:16" x14ac:dyDescent="0.2">
      <c r="A2901" s="154"/>
      <c r="B2901" s="154"/>
      <c r="C2901" s="154"/>
      <c r="D2901" s="149"/>
      <c r="E2901" s="149"/>
      <c r="F2901" s="150"/>
      <c r="H2901" s="106"/>
      <c r="I2901" s="110" t="str">
        <f t="shared" si="101"/>
        <v/>
      </c>
      <c r="J2901" s="122" t="s">
        <v>9270</v>
      </c>
      <c r="K2901" s="110" t="s">
        <v>9271</v>
      </c>
      <c r="L2901" s="110" t="s">
        <v>275</v>
      </c>
      <c r="M2901" s="134" t="str">
        <f t="shared" si="102"/>
        <v/>
      </c>
      <c r="N2901" s="110"/>
      <c r="O2901" s="110"/>
      <c r="P2901" s="239" t="s">
        <v>9272</v>
      </c>
    </row>
    <row r="2902" spans="1:16" x14ac:dyDescent="0.2">
      <c r="A2902" s="154"/>
      <c r="B2902" s="154"/>
      <c r="C2902" s="154"/>
      <c r="D2902" s="149"/>
      <c r="E2902" s="149"/>
      <c r="F2902" s="150"/>
      <c r="H2902" s="106"/>
      <c r="I2902" s="110" t="str">
        <f t="shared" si="101"/>
        <v/>
      </c>
      <c r="J2902" s="122" t="s">
        <v>9273</v>
      </c>
      <c r="K2902" s="110" t="s">
        <v>9274</v>
      </c>
      <c r="L2902" s="110" t="s">
        <v>275</v>
      </c>
      <c r="M2902" s="134" t="str">
        <f t="shared" si="102"/>
        <v/>
      </c>
      <c r="N2902" s="110"/>
      <c r="O2902" s="110"/>
      <c r="P2902" s="239" t="s">
        <v>9275</v>
      </c>
    </row>
    <row r="2903" spans="1:16" x14ac:dyDescent="0.2">
      <c r="A2903" s="154"/>
      <c r="B2903" s="154"/>
      <c r="C2903" s="154"/>
      <c r="D2903" s="149"/>
      <c r="E2903" s="149"/>
      <c r="F2903" s="150"/>
      <c r="H2903" s="106"/>
      <c r="I2903" s="110" t="str">
        <f t="shared" si="101"/>
        <v/>
      </c>
      <c r="J2903" s="122" t="s">
        <v>9276</v>
      </c>
      <c r="K2903" s="110" t="s">
        <v>9277</v>
      </c>
      <c r="L2903" s="110" t="s">
        <v>275</v>
      </c>
      <c r="M2903" s="134" t="str">
        <f t="shared" si="102"/>
        <v/>
      </c>
      <c r="N2903" s="110"/>
      <c r="O2903" s="110"/>
      <c r="P2903" s="239" t="s">
        <v>9278</v>
      </c>
    </row>
    <row r="2904" spans="1:16" x14ac:dyDescent="0.2">
      <c r="A2904" s="154"/>
      <c r="B2904" s="154"/>
      <c r="C2904" s="154"/>
      <c r="D2904" s="149"/>
      <c r="E2904" s="149"/>
      <c r="F2904" s="150"/>
      <c r="H2904" s="106"/>
      <c r="I2904" s="110" t="str">
        <f t="shared" si="101"/>
        <v/>
      </c>
      <c r="J2904" s="122" t="s">
        <v>9279</v>
      </c>
      <c r="K2904" s="110" t="s">
        <v>9280</v>
      </c>
      <c r="L2904" s="110" t="s">
        <v>9281</v>
      </c>
      <c r="M2904" s="134" t="str">
        <f t="shared" si="102"/>
        <v/>
      </c>
      <c r="N2904" s="110"/>
      <c r="O2904" s="110"/>
      <c r="P2904" s="239" t="s">
        <v>9282</v>
      </c>
    </row>
    <row r="2905" spans="1:16" x14ac:dyDescent="0.2">
      <c r="A2905" s="154"/>
      <c r="B2905" s="154"/>
      <c r="C2905" s="154"/>
      <c r="D2905" s="149"/>
      <c r="E2905" s="149"/>
      <c r="F2905" s="150"/>
      <c r="H2905" s="106"/>
      <c r="I2905" s="110" t="str">
        <f t="shared" si="101"/>
        <v/>
      </c>
      <c r="J2905" s="122" t="s">
        <v>9283</v>
      </c>
      <c r="K2905" s="110" t="s">
        <v>9284</v>
      </c>
      <c r="L2905" s="110" t="s">
        <v>275</v>
      </c>
      <c r="M2905" s="134" t="str">
        <f t="shared" si="102"/>
        <v/>
      </c>
      <c r="N2905" s="110"/>
      <c r="O2905" s="110"/>
      <c r="P2905" s="239" t="s">
        <v>9285</v>
      </c>
    </row>
    <row r="2906" spans="1:16" x14ac:dyDescent="0.2">
      <c r="A2906" s="154"/>
      <c r="B2906" s="154"/>
      <c r="C2906" s="154"/>
      <c r="D2906" s="149"/>
      <c r="E2906" s="149"/>
      <c r="F2906" s="150"/>
      <c r="H2906" s="106"/>
      <c r="I2906" s="110" t="str">
        <f t="shared" si="101"/>
        <v/>
      </c>
      <c r="J2906" s="122" t="s">
        <v>9286</v>
      </c>
      <c r="K2906" s="110" t="s">
        <v>9287</v>
      </c>
      <c r="L2906" s="110" t="s">
        <v>275</v>
      </c>
      <c r="M2906" s="134" t="str">
        <f t="shared" si="102"/>
        <v/>
      </c>
      <c r="N2906" s="110"/>
      <c r="O2906" s="110"/>
      <c r="P2906" s="239" t="s">
        <v>9288</v>
      </c>
    </row>
    <row r="2907" spans="1:16" x14ac:dyDescent="0.2">
      <c r="A2907" s="154"/>
      <c r="B2907" s="154"/>
      <c r="C2907" s="154"/>
      <c r="D2907" s="149"/>
      <c r="E2907" s="149"/>
      <c r="F2907" s="150"/>
      <c r="H2907" s="106"/>
      <c r="I2907" s="110" t="str">
        <f t="shared" si="101"/>
        <v/>
      </c>
      <c r="J2907" s="122" t="s">
        <v>9289</v>
      </c>
      <c r="K2907" s="110" t="s">
        <v>9290</v>
      </c>
      <c r="L2907" s="110" t="s">
        <v>275</v>
      </c>
      <c r="M2907" s="134" t="str">
        <f t="shared" si="102"/>
        <v/>
      </c>
      <c r="N2907" s="110"/>
      <c r="O2907" s="110"/>
      <c r="P2907" s="239" t="s">
        <v>9291</v>
      </c>
    </row>
    <row r="2908" spans="1:16" x14ac:dyDescent="0.2">
      <c r="A2908" s="154"/>
      <c r="B2908" s="154"/>
      <c r="C2908" s="154"/>
      <c r="D2908" s="149"/>
      <c r="E2908" s="149"/>
      <c r="F2908" s="150"/>
      <c r="H2908" s="106"/>
      <c r="I2908" s="110" t="str">
        <f t="shared" si="101"/>
        <v/>
      </c>
      <c r="J2908" s="122" t="s">
        <v>9292</v>
      </c>
      <c r="K2908" s="110" t="s">
        <v>9293</v>
      </c>
      <c r="L2908" s="110" t="s">
        <v>275</v>
      </c>
      <c r="M2908" s="134" t="str">
        <f t="shared" si="102"/>
        <v/>
      </c>
      <c r="N2908" s="110"/>
      <c r="O2908" s="110"/>
      <c r="P2908" s="239" t="s">
        <v>9294</v>
      </c>
    </row>
    <row r="2909" spans="1:16" x14ac:dyDescent="0.2">
      <c r="A2909" s="154"/>
      <c r="B2909" s="154"/>
      <c r="C2909" s="154"/>
      <c r="D2909" s="149"/>
      <c r="E2909" s="149"/>
      <c r="F2909" s="150"/>
      <c r="H2909" s="106"/>
      <c r="I2909" s="110" t="str">
        <f t="shared" si="101"/>
        <v/>
      </c>
      <c r="J2909" s="122" t="s">
        <v>9295</v>
      </c>
      <c r="K2909" s="110" t="s">
        <v>9296</v>
      </c>
      <c r="L2909" s="110" t="s">
        <v>275</v>
      </c>
      <c r="M2909" s="134" t="str">
        <f t="shared" si="102"/>
        <v/>
      </c>
      <c r="N2909" s="110"/>
      <c r="O2909" s="110"/>
      <c r="P2909" s="239" t="s">
        <v>9297</v>
      </c>
    </row>
    <row r="2910" spans="1:16" x14ac:dyDescent="0.2">
      <c r="A2910" s="154"/>
      <c r="B2910" s="154"/>
      <c r="C2910" s="154"/>
      <c r="D2910" s="149"/>
      <c r="E2910" s="149"/>
      <c r="F2910" s="150"/>
      <c r="H2910" s="106"/>
      <c r="I2910" s="110" t="str">
        <f t="shared" si="101"/>
        <v/>
      </c>
      <c r="J2910" s="122" t="s">
        <v>9298</v>
      </c>
      <c r="K2910" s="110" t="s">
        <v>9299</v>
      </c>
      <c r="L2910" s="110" t="s">
        <v>275</v>
      </c>
      <c r="M2910" s="134" t="str">
        <f t="shared" si="102"/>
        <v/>
      </c>
      <c r="N2910" s="110"/>
      <c r="O2910" s="110"/>
      <c r="P2910" s="239" t="s">
        <v>9300</v>
      </c>
    </row>
    <row r="2911" spans="1:16" x14ac:dyDescent="0.2">
      <c r="A2911" s="154"/>
      <c r="B2911" s="154"/>
      <c r="C2911" s="154"/>
      <c r="D2911" s="149"/>
      <c r="E2911" s="149"/>
      <c r="F2911" s="150"/>
      <c r="H2911" s="106"/>
      <c r="I2911" s="110" t="str">
        <f t="shared" si="101"/>
        <v/>
      </c>
      <c r="J2911" s="122" t="s">
        <v>9301</v>
      </c>
      <c r="K2911" s="110" t="s">
        <v>9302</v>
      </c>
      <c r="L2911" s="110" t="s">
        <v>275</v>
      </c>
      <c r="M2911" s="134" t="str">
        <f t="shared" si="102"/>
        <v/>
      </c>
      <c r="N2911" s="110"/>
      <c r="O2911" s="110"/>
      <c r="P2911" s="239" t="s">
        <v>9303</v>
      </c>
    </row>
    <row r="2912" spans="1:16" ht="15" x14ac:dyDescent="0.2">
      <c r="A2912" s="154"/>
      <c r="B2912" s="154"/>
      <c r="C2912" s="154"/>
      <c r="D2912" s="149"/>
      <c r="E2912" s="149"/>
      <c r="F2912" s="150"/>
      <c r="H2912" s="106"/>
      <c r="I2912" s="110" t="str">
        <f t="shared" si="101"/>
        <v/>
      </c>
      <c r="J2912" s="122" t="s">
        <v>9304</v>
      </c>
      <c r="K2912" s="110" t="s">
        <v>9305</v>
      </c>
      <c r="L2912" s="110" t="s">
        <v>275</v>
      </c>
      <c r="M2912" s="134" t="str">
        <f t="shared" si="102"/>
        <v/>
      </c>
      <c r="N2912" s="110"/>
      <c r="O2912" s="110"/>
      <c r="P2912" s="112" t="s">
        <v>9306</v>
      </c>
    </row>
    <row r="2913" spans="1:16" ht="15" x14ac:dyDescent="0.2">
      <c r="A2913" s="154"/>
      <c r="B2913" s="154"/>
      <c r="C2913" s="154"/>
      <c r="D2913" s="149"/>
      <c r="E2913" s="149"/>
      <c r="F2913" s="150"/>
      <c r="H2913" s="106"/>
      <c r="I2913" s="110" t="str">
        <f t="shared" si="101"/>
        <v/>
      </c>
      <c r="J2913" s="122" t="s">
        <v>9307</v>
      </c>
      <c r="K2913" s="110" t="s">
        <v>9308</v>
      </c>
      <c r="L2913" s="110" t="s">
        <v>9309</v>
      </c>
      <c r="M2913" s="110"/>
      <c r="N2913" s="110"/>
      <c r="O2913" s="110"/>
      <c r="P2913" s="112" t="s">
        <v>9310</v>
      </c>
    </row>
    <row r="2914" spans="1:16" ht="15" x14ac:dyDescent="0.2">
      <c r="A2914" s="154"/>
      <c r="B2914" s="154"/>
      <c r="C2914" s="154"/>
      <c r="D2914" s="149"/>
      <c r="E2914" s="149"/>
      <c r="F2914" s="150"/>
      <c r="H2914" s="106"/>
      <c r="I2914" s="110" t="str">
        <f t="shared" si="101"/>
        <v>SCM</v>
      </c>
      <c r="J2914" s="122" t="s">
        <v>9311</v>
      </c>
      <c r="K2914" s="110" t="s">
        <v>9312</v>
      </c>
      <c r="L2914" s="110" t="s">
        <v>9313</v>
      </c>
      <c r="M2914" s="110"/>
      <c r="N2914" s="110"/>
      <c r="O2914" s="110"/>
      <c r="P2914" s="112" t="s">
        <v>9314</v>
      </c>
    </row>
    <row r="2915" spans="1:16" ht="15" x14ac:dyDescent="0.2">
      <c r="A2915" s="154"/>
      <c r="B2915" s="154"/>
      <c r="C2915" s="154"/>
      <c r="D2915" s="149"/>
      <c r="E2915" s="149"/>
      <c r="F2915" s="150"/>
      <c r="H2915" s="106"/>
      <c r="I2915" s="110" t="str">
        <f t="shared" si="101"/>
        <v>SCP</v>
      </c>
      <c r="J2915" s="122" t="s">
        <v>9315</v>
      </c>
      <c r="K2915" s="110" t="s">
        <v>9316</v>
      </c>
      <c r="L2915" s="110" t="s">
        <v>9317</v>
      </c>
      <c r="M2915" s="110"/>
      <c r="N2915" s="110"/>
      <c r="O2915" s="110"/>
      <c r="P2915" s="112" t="s">
        <v>9318</v>
      </c>
    </row>
    <row r="2916" spans="1:16" ht="15" x14ac:dyDescent="0.2">
      <c r="A2916" s="154"/>
      <c r="B2916" s="154"/>
      <c r="C2916" s="154"/>
      <c r="D2916" s="149"/>
      <c r="E2916" s="149"/>
      <c r="F2916" s="150"/>
      <c r="H2916" s="106"/>
      <c r="I2916" s="110" t="str">
        <f t="shared" si="101"/>
        <v>SXM</v>
      </c>
      <c r="J2916" s="122" t="s">
        <v>9319</v>
      </c>
      <c r="K2916" s="110" t="s">
        <v>9320</v>
      </c>
      <c r="L2916" s="110" t="s">
        <v>9321</v>
      </c>
      <c r="M2916" s="110"/>
      <c r="N2916" s="110"/>
      <c r="O2916" s="110"/>
      <c r="P2916" s="112" t="s">
        <v>9322</v>
      </c>
    </row>
    <row r="2917" spans="1:16" ht="15" x14ac:dyDescent="0.2">
      <c r="A2917" s="154"/>
      <c r="B2917" s="154"/>
      <c r="C2917" s="154"/>
      <c r="D2917" s="149"/>
      <c r="E2917" s="149"/>
      <c r="F2917" s="150"/>
      <c r="H2917" s="106"/>
      <c r="I2917" s="110" t="str">
        <f t="shared" si="101"/>
        <v>SXP</v>
      </c>
      <c r="J2917" s="122" t="s">
        <v>9323</v>
      </c>
      <c r="K2917" s="110" t="s">
        <v>9324</v>
      </c>
      <c r="L2917" s="110" t="s">
        <v>9325</v>
      </c>
      <c r="M2917" s="110"/>
      <c r="N2917" s="110"/>
      <c r="O2917" s="110"/>
      <c r="P2917" s="112" t="s">
        <v>9326</v>
      </c>
    </row>
    <row r="2918" spans="1:16" ht="15" x14ac:dyDescent="0.2">
      <c r="A2918" s="154"/>
      <c r="B2918" s="154"/>
      <c r="C2918" s="154"/>
      <c r="D2918" s="149"/>
      <c r="E2918" s="149"/>
      <c r="F2918" s="150"/>
      <c r="H2918" s="106"/>
      <c r="I2918" s="110" t="str">
        <f t="shared" si="101"/>
        <v>FRA</v>
      </c>
      <c r="J2918" s="122" t="s">
        <v>9327</v>
      </c>
      <c r="K2918" s="110" t="s">
        <v>9328</v>
      </c>
      <c r="L2918" s="110" t="s">
        <v>9329</v>
      </c>
      <c r="M2918" s="110"/>
      <c r="N2918" s="110"/>
      <c r="O2918" s="110"/>
      <c r="P2918" s="112" t="s">
        <v>9330</v>
      </c>
    </row>
    <row r="2919" spans="1:16" ht="15" x14ac:dyDescent="0.2">
      <c r="A2919" s="154"/>
      <c r="B2919" s="154"/>
      <c r="C2919" s="154"/>
      <c r="D2919" s="149"/>
      <c r="E2919" s="149"/>
      <c r="F2919" s="150"/>
      <c r="H2919" s="106"/>
      <c r="I2919" s="110" t="str">
        <f t="shared" si="101"/>
        <v/>
      </c>
      <c r="J2919" s="122" t="s">
        <v>9331</v>
      </c>
      <c r="K2919" s="110" t="s">
        <v>9332</v>
      </c>
      <c r="L2919" s="110" t="s">
        <v>9333</v>
      </c>
      <c r="M2919" s="110"/>
      <c r="N2919" s="110"/>
      <c r="O2919" s="110"/>
      <c r="P2919" s="112" t="s">
        <v>9334</v>
      </c>
    </row>
    <row r="2920" spans="1:16" x14ac:dyDescent="0.2">
      <c r="A2920" s="154"/>
      <c r="B2920" s="154"/>
      <c r="C2920" s="154"/>
      <c r="D2920" s="149"/>
      <c r="E2920" s="149"/>
      <c r="F2920" s="150"/>
      <c r="H2920" s="106"/>
      <c r="I2920" s="110" t="str">
        <f t="shared" si="101"/>
        <v>IHP</v>
      </c>
      <c r="J2920" s="122" t="s">
        <v>9335</v>
      </c>
      <c r="K2920" s="110" t="s">
        <v>9336</v>
      </c>
      <c r="L2920" s="110" t="s">
        <v>9337</v>
      </c>
      <c r="M2920" s="110"/>
      <c r="N2920" s="110"/>
      <c r="O2920" s="110"/>
      <c r="P2920" s="112"/>
    </row>
    <row r="2921" spans="1:16" x14ac:dyDescent="0.2">
      <c r="A2921" s="154"/>
      <c r="B2921" s="154"/>
      <c r="C2921" s="154"/>
      <c r="D2921" s="149"/>
      <c r="E2921" s="149"/>
      <c r="F2921" s="150"/>
      <c r="H2921" s="106"/>
      <c r="I2921" s="110" t="str">
        <f t="shared" si="101"/>
        <v>IAP</v>
      </c>
      <c r="J2921" s="122" t="s">
        <v>9338</v>
      </c>
      <c r="K2921" s="110" t="s">
        <v>9339</v>
      </c>
      <c r="L2921" s="110" t="s">
        <v>9340</v>
      </c>
      <c r="M2921" s="110"/>
      <c r="N2921" s="110"/>
      <c r="O2921" s="110"/>
      <c r="P2921" s="112"/>
    </row>
    <row r="2922" spans="1:16" x14ac:dyDescent="0.2">
      <c r="A2922" s="154"/>
      <c r="B2922" s="154"/>
      <c r="C2922" s="154"/>
      <c r="D2922" s="149"/>
      <c r="E2922" s="149"/>
      <c r="F2922" s="150"/>
      <c r="H2922" s="106"/>
      <c r="I2922" s="110" t="str">
        <f t="shared" si="101"/>
        <v>UXP</v>
      </c>
      <c r="J2922" s="122" t="s">
        <v>9341</v>
      </c>
      <c r="K2922" s="110" t="s">
        <v>9342</v>
      </c>
      <c r="L2922" s="110" t="s">
        <v>275</v>
      </c>
      <c r="M2922" s="134" t="str">
        <f t="shared" ref="M2922" si="103">IF(N2922="","",HYPERLINK(O2922,N2922))</f>
        <v/>
      </c>
      <c r="N2922" s="110"/>
      <c r="O2922" s="110"/>
      <c r="P2922" s="239"/>
    </row>
    <row r="2923" spans="1:16" x14ac:dyDescent="0.2">
      <c r="A2923" s="154"/>
      <c r="B2923" s="154"/>
      <c r="C2923" s="154"/>
      <c r="D2923" s="149"/>
      <c r="E2923" s="149"/>
      <c r="F2923" s="150"/>
      <c r="H2923" s="106"/>
      <c r="I2923" s="110" t="str">
        <f t="shared" si="101"/>
        <v>SHG</v>
      </c>
      <c r="J2923" s="122" t="s">
        <v>9343</v>
      </c>
      <c r="K2923" s="110" t="s">
        <v>2101</v>
      </c>
      <c r="L2923" s="110"/>
      <c r="M2923" s="134"/>
      <c r="N2923" s="110"/>
      <c r="O2923" s="110"/>
      <c r="P2923" s="239"/>
    </row>
    <row r="2924" spans="1:16" x14ac:dyDescent="0.2">
      <c r="A2924" s="154"/>
      <c r="B2924" s="154"/>
      <c r="C2924" s="154"/>
      <c r="D2924" s="149"/>
      <c r="E2924" s="149"/>
      <c r="F2924" s="150"/>
      <c r="H2924" s="106"/>
      <c r="I2924" s="110" t="str">
        <f t="shared" si="101"/>
        <v>ZPG</v>
      </c>
      <c r="J2924" s="122" t="s">
        <v>9344</v>
      </c>
      <c r="K2924" s="110" t="s">
        <v>2089</v>
      </c>
      <c r="L2924" s="110"/>
      <c r="M2924" s="134"/>
      <c r="N2924" s="110"/>
      <c r="O2924" s="110"/>
      <c r="P2924" s="239"/>
    </row>
    <row r="2925" spans="1:16" x14ac:dyDescent="0.2">
      <c r="A2925" s="154"/>
      <c r="B2925" s="154"/>
      <c r="C2925" s="154"/>
      <c r="D2925" s="149"/>
      <c r="E2925" s="149"/>
      <c r="F2925" s="150"/>
      <c r="H2925" s="106"/>
      <c r="I2925" s="110" t="str">
        <f t="shared" si="101"/>
        <v>ZPE</v>
      </c>
      <c r="J2925" s="122" t="s">
        <v>9345</v>
      </c>
      <c r="K2925" s="110" t="s">
        <v>9346</v>
      </c>
      <c r="L2925" s="110" t="s">
        <v>9347</v>
      </c>
      <c r="M2925" s="134"/>
      <c r="N2925" s="110"/>
      <c r="O2925" s="110"/>
      <c r="P2925" s="239"/>
    </row>
    <row r="2926" spans="1:16" x14ac:dyDescent="0.2">
      <c r="A2926" s="154"/>
      <c r="B2926" s="154"/>
      <c r="C2926" s="154"/>
      <c r="D2926" s="149"/>
      <c r="E2926" s="149"/>
      <c r="F2926" s="150"/>
      <c r="H2926" s="106"/>
      <c r="I2926" s="110" t="str">
        <f t="shared" si="101"/>
        <v>ZPS</v>
      </c>
      <c r="J2926" s="122" t="s">
        <v>9348</v>
      </c>
      <c r="K2926" s="110" t="s">
        <v>9349</v>
      </c>
      <c r="L2926" s="110" t="s">
        <v>9350</v>
      </c>
      <c r="M2926" s="134"/>
      <c r="N2926" s="110"/>
      <c r="O2926" s="110"/>
      <c r="P2926" s="239"/>
    </row>
    <row r="2927" spans="1:16" x14ac:dyDescent="0.2">
      <c r="A2927" s="154"/>
      <c r="B2927" s="154"/>
      <c r="C2927" s="154"/>
      <c r="D2927" s="149"/>
      <c r="E2927" s="149"/>
      <c r="F2927" s="150"/>
      <c r="H2927" s="106"/>
      <c r="I2927" s="110" t="str">
        <f t="shared" si="101"/>
        <v>ZSM</v>
      </c>
      <c r="J2927" s="122" t="s">
        <v>9351</v>
      </c>
      <c r="K2927" s="110" t="s">
        <v>9352</v>
      </c>
      <c r="L2927" s="110"/>
      <c r="M2927" s="134"/>
      <c r="N2927" s="110"/>
      <c r="O2927" s="110"/>
      <c r="P2927" s="239" t="s">
        <v>9353</v>
      </c>
    </row>
    <row r="2928" spans="1:16" x14ac:dyDescent="0.2">
      <c r="A2928" s="154"/>
      <c r="B2928" s="154"/>
      <c r="C2928" s="154"/>
      <c r="D2928" s="149"/>
      <c r="E2928" s="149"/>
      <c r="F2928" s="150"/>
      <c r="H2928" s="106"/>
      <c r="I2928" s="110" t="str">
        <f t="shared" si="101"/>
        <v>ZGM</v>
      </c>
      <c r="J2928" s="122" t="s">
        <v>9354</v>
      </c>
      <c r="K2928" s="110" t="s">
        <v>9355</v>
      </c>
      <c r="L2928" s="110"/>
      <c r="M2928" s="134"/>
      <c r="N2928" s="110"/>
      <c r="O2928" s="110"/>
      <c r="P2928" s="239" t="s">
        <v>9356</v>
      </c>
    </row>
    <row r="2929" spans="1:16" ht="15" x14ac:dyDescent="0.2">
      <c r="A2929" s="154"/>
      <c r="B2929" s="154"/>
      <c r="C2929" s="154"/>
      <c r="D2929" s="149"/>
      <c r="E2929" s="149"/>
      <c r="F2929" s="150"/>
      <c r="H2929" s="106"/>
      <c r="I2929" s="110" t="str">
        <f t="shared" si="101"/>
        <v/>
      </c>
      <c r="J2929" s="122" t="s">
        <v>9357</v>
      </c>
      <c r="K2929" s="110" t="s">
        <v>9358</v>
      </c>
      <c r="L2929" s="110" t="s">
        <v>9359</v>
      </c>
      <c r="M2929" s="110"/>
      <c r="N2929" s="110"/>
      <c r="O2929" s="110"/>
      <c r="P2929" s="112" t="s">
        <v>9360</v>
      </c>
    </row>
    <row r="2930" spans="1:16" x14ac:dyDescent="0.2">
      <c r="A2930" s="154"/>
      <c r="B2930" s="154"/>
      <c r="C2930" s="154"/>
      <c r="D2930" s="149"/>
      <c r="E2930" s="149"/>
      <c r="F2930" s="150"/>
      <c r="H2930" s="106"/>
      <c r="I2930" s="110" t="str">
        <f t="shared" si="101"/>
        <v>ZSF</v>
      </c>
      <c r="J2930" s="122" t="s">
        <v>9361</v>
      </c>
      <c r="K2930" s="110" t="s">
        <v>9362</v>
      </c>
      <c r="L2930" s="110"/>
      <c r="M2930" s="134"/>
      <c r="N2930" s="110"/>
      <c r="O2930" s="110"/>
      <c r="P2930" s="239" t="s">
        <v>9363</v>
      </c>
    </row>
    <row r="2931" spans="1:16" x14ac:dyDescent="0.2">
      <c r="A2931" s="154"/>
      <c r="B2931" s="154"/>
      <c r="C2931" s="154"/>
      <c r="D2931" s="149"/>
      <c r="E2931" s="149"/>
      <c r="F2931" s="150"/>
      <c r="H2931" s="106"/>
      <c r="I2931" s="110" t="str">
        <f t="shared" si="101"/>
        <v/>
      </c>
      <c r="J2931" s="122" t="s">
        <v>9364</v>
      </c>
      <c r="K2931" s="110" t="s">
        <v>9365</v>
      </c>
      <c r="L2931" s="110"/>
      <c r="M2931" s="134"/>
      <c r="N2931" s="110"/>
      <c r="O2931" s="110"/>
      <c r="P2931" s="239" t="s">
        <v>9366</v>
      </c>
    </row>
    <row r="2932" spans="1:16" x14ac:dyDescent="0.2">
      <c r="A2932" s="154"/>
      <c r="B2932" s="154"/>
      <c r="C2932" s="154"/>
      <c r="D2932" s="149"/>
      <c r="E2932" s="149"/>
      <c r="F2932" s="150"/>
      <c r="H2932" s="106"/>
      <c r="I2932" s="110" t="str">
        <f t="shared" si="101"/>
        <v>ZSU</v>
      </c>
      <c r="J2932" s="122" t="s">
        <v>9367</v>
      </c>
      <c r="K2932" s="110" t="s">
        <v>9368</v>
      </c>
      <c r="L2932" s="110"/>
      <c r="M2932" s="134"/>
      <c r="N2932" s="110"/>
      <c r="O2932" s="110"/>
      <c r="P2932" s="239" t="s">
        <v>9369</v>
      </c>
    </row>
    <row r="2933" spans="1:16" x14ac:dyDescent="0.2">
      <c r="A2933" s="154"/>
      <c r="B2933" s="154"/>
      <c r="C2933" s="154"/>
      <c r="D2933" s="149"/>
      <c r="E2933" s="149"/>
      <c r="F2933" s="150"/>
      <c r="H2933" s="106"/>
      <c r="I2933" s="110" t="str">
        <f t="shared" si="101"/>
        <v/>
      </c>
      <c r="J2933" s="122" t="s">
        <v>9370</v>
      </c>
      <c r="K2933" s="110" t="s">
        <v>9371</v>
      </c>
      <c r="L2933" s="110"/>
      <c r="M2933" s="134"/>
      <c r="N2933" s="110"/>
      <c r="O2933" s="110"/>
      <c r="P2933" s="239" t="s">
        <v>9372</v>
      </c>
    </row>
    <row r="2934" spans="1:16" ht="15" x14ac:dyDescent="0.2">
      <c r="A2934" s="154"/>
      <c r="B2934" s="154"/>
      <c r="C2934" s="154"/>
      <c r="D2934" s="149"/>
      <c r="E2934" s="149"/>
      <c r="F2934" s="150"/>
      <c r="H2934" s="106"/>
      <c r="I2934" s="110" t="str">
        <f t="shared" si="101"/>
        <v/>
      </c>
      <c r="J2934" s="122" t="s">
        <v>9373</v>
      </c>
      <c r="K2934" s="110" t="s">
        <v>9374</v>
      </c>
      <c r="L2934" s="110" t="s">
        <v>9375</v>
      </c>
      <c r="M2934" s="110"/>
      <c r="N2934" s="110"/>
      <c r="O2934" s="110"/>
      <c r="P2934" s="112" t="s">
        <v>9376</v>
      </c>
    </row>
    <row r="2935" spans="1:16" x14ac:dyDescent="0.2">
      <c r="A2935" s="154"/>
      <c r="B2935" s="154"/>
      <c r="C2935" s="154"/>
      <c r="D2935" s="149"/>
      <c r="E2935" s="149"/>
      <c r="F2935" s="150"/>
      <c r="H2935" s="106"/>
      <c r="I2935" s="110" t="str">
        <f t="shared" si="101"/>
        <v>ZSI</v>
      </c>
      <c r="J2935" s="122" t="s">
        <v>9377</v>
      </c>
      <c r="K2935" s="110" t="s">
        <v>9378</v>
      </c>
      <c r="L2935" s="110"/>
      <c r="M2935" s="134"/>
      <c r="N2935" s="110"/>
      <c r="O2935" s="110"/>
      <c r="P2935" s="239" t="s">
        <v>9379</v>
      </c>
    </row>
    <row r="2936" spans="1:16" x14ac:dyDescent="0.2">
      <c r="A2936" s="154"/>
      <c r="B2936" s="154"/>
      <c r="C2936" s="154"/>
      <c r="D2936" s="149"/>
      <c r="E2936" s="149"/>
      <c r="F2936" s="150"/>
      <c r="H2936" s="106"/>
      <c r="I2936" s="110" t="str">
        <f t="shared" si="101"/>
        <v/>
      </c>
      <c r="J2936" s="122" t="s">
        <v>9380</v>
      </c>
      <c r="K2936" s="110" t="s">
        <v>9381</v>
      </c>
      <c r="L2936" s="110"/>
      <c r="M2936" s="134"/>
      <c r="N2936" s="110"/>
      <c r="O2936" s="110"/>
      <c r="P2936" s="239" t="s">
        <v>9382</v>
      </c>
    </row>
    <row r="2937" spans="1:16" ht="15" x14ac:dyDescent="0.2">
      <c r="A2937" s="154"/>
      <c r="B2937" s="154"/>
      <c r="C2937" s="154"/>
      <c r="D2937" s="149"/>
      <c r="E2937" s="149"/>
      <c r="F2937" s="150"/>
      <c r="H2937" s="106"/>
      <c r="I2937" s="110" t="str">
        <f t="shared" si="101"/>
        <v>ZGF</v>
      </c>
      <c r="J2937" s="122" t="s">
        <v>9383</v>
      </c>
      <c r="K2937" s="110" t="s">
        <v>9384</v>
      </c>
      <c r="L2937" s="110" t="s">
        <v>9385</v>
      </c>
      <c r="M2937" s="110"/>
      <c r="N2937" s="110"/>
      <c r="O2937" s="110"/>
      <c r="P2937" s="112" t="s">
        <v>9386</v>
      </c>
    </row>
    <row r="2938" spans="1:16" ht="15" x14ac:dyDescent="0.2">
      <c r="A2938" s="154"/>
      <c r="B2938" s="154"/>
      <c r="C2938" s="154"/>
      <c r="D2938" s="149"/>
      <c r="E2938" s="149"/>
      <c r="F2938" s="150"/>
      <c r="H2938" s="106"/>
      <c r="I2938" s="110" t="str">
        <f t="shared" si="101"/>
        <v>ZGB</v>
      </c>
      <c r="J2938" s="122" t="s">
        <v>9387</v>
      </c>
      <c r="K2938" s="110" t="s">
        <v>9388</v>
      </c>
      <c r="L2938" s="110" t="s">
        <v>9389</v>
      </c>
      <c r="M2938" s="134" t="str">
        <f t="shared" ref="M2938:M2957" si="104">IF(N2938="","",HYPERLINK(O2938,N2938))</f>
        <v/>
      </c>
      <c r="N2938" s="110"/>
      <c r="O2938" s="110"/>
      <c r="P2938" s="112" t="s">
        <v>9390</v>
      </c>
    </row>
    <row r="2939" spans="1:16" x14ac:dyDescent="0.2">
      <c r="A2939" s="154"/>
      <c r="B2939" s="154"/>
      <c r="C2939" s="154"/>
      <c r="D2939" s="149"/>
      <c r="E2939" s="149"/>
      <c r="F2939" s="150"/>
      <c r="H2939" s="106"/>
      <c r="I2939" s="110" t="str">
        <f t="shared" si="101"/>
        <v>ZGI</v>
      </c>
      <c r="J2939" s="122" t="s">
        <v>9391</v>
      </c>
      <c r="K2939" s="110" t="s">
        <v>9392</v>
      </c>
      <c r="L2939" s="110" t="s">
        <v>9393</v>
      </c>
      <c r="M2939" s="134" t="str">
        <f t="shared" si="104"/>
        <v/>
      </c>
      <c r="N2939" s="110"/>
      <c r="O2939" s="110"/>
      <c r="P2939" s="239" t="s">
        <v>9394</v>
      </c>
    </row>
    <row r="2940" spans="1:16" x14ac:dyDescent="0.2">
      <c r="A2940" s="154"/>
      <c r="B2940" s="154"/>
      <c r="C2940" s="154"/>
      <c r="D2940" s="149"/>
      <c r="E2940" s="149"/>
      <c r="F2940" s="150"/>
      <c r="H2940" s="106"/>
      <c r="I2940" s="110" t="str">
        <f t="shared" si="101"/>
        <v/>
      </c>
      <c r="J2940" s="122" t="s">
        <v>9395</v>
      </c>
      <c r="K2940" s="110" t="s">
        <v>9396</v>
      </c>
      <c r="L2940" s="110" t="s">
        <v>9397</v>
      </c>
      <c r="M2940" s="134" t="str">
        <f t="shared" si="104"/>
        <v/>
      </c>
      <c r="N2940" s="110"/>
      <c r="O2940" s="110"/>
      <c r="P2940" s="239" t="s">
        <v>9398</v>
      </c>
    </row>
    <row r="2941" spans="1:16" x14ac:dyDescent="0.2">
      <c r="A2941" s="154"/>
      <c r="B2941" s="154"/>
      <c r="C2941" s="154"/>
      <c r="D2941" s="149"/>
      <c r="E2941" s="149"/>
      <c r="F2941" s="150"/>
      <c r="H2941" s="106"/>
      <c r="I2941" s="110" t="str">
        <f t="shared" si="101"/>
        <v>ZCS</v>
      </c>
      <c r="J2941" s="122" t="s">
        <v>9399</v>
      </c>
      <c r="K2941" s="110" t="s">
        <v>9400</v>
      </c>
      <c r="L2941" s="110"/>
      <c r="M2941" s="134" t="str">
        <f t="shared" si="104"/>
        <v/>
      </c>
      <c r="N2941" s="110"/>
      <c r="O2941" s="110"/>
      <c r="P2941" s="239" t="s">
        <v>9401</v>
      </c>
    </row>
    <row r="2942" spans="1:16" x14ac:dyDescent="0.2">
      <c r="A2942" s="154"/>
      <c r="B2942" s="154"/>
      <c r="C2942" s="154"/>
      <c r="D2942" s="149"/>
      <c r="E2942" s="149"/>
      <c r="F2942" s="150"/>
      <c r="H2942" s="106"/>
      <c r="I2942" s="110" t="str">
        <f t="shared" si="101"/>
        <v/>
      </c>
      <c r="J2942" s="122" t="s">
        <v>9402</v>
      </c>
      <c r="K2942" s="110" t="s">
        <v>9403</v>
      </c>
      <c r="L2942" s="110"/>
      <c r="M2942" s="134" t="str">
        <f t="shared" si="104"/>
        <v/>
      </c>
      <c r="N2942" s="110"/>
      <c r="O2942" s="110"/>
      <c r="P2942" s="239" t="s">
        <v>9404</v>
      </c>
    </row>
    <row r="2943" spans="1:16" x14ac:dyDescent="0.2">
      <c r="A2943" s="154"/>
      <c r="B2943" s="154"/>
      <c r="C2943" s="154"/>
      <c r="D2943" s="149"/>
      <c r="E2943" s="149"/>
      <c r="F2943" s="150"/>
      <c r="H2943" s="106"/>
      <c r="I2943" s="110" t="str">
        <f t="shared" si="101"/>
        <v/>
      </c>
      <c r="J2943" s="122" t="s">
        <v>9405</v>
      </c>
      <c r="K2943" s="110" t="s">
        <v>9406</v>
      </c>
      <c r="L2943" s="110" t="s">
        <v>9407</v>
      </c>
      <c r="M2943" s="134" t="str">
        <f t="shared" si="104"/>
        <v/>
      </c>
      <c r="N2943" s="110"/>
      <c r="O2943" s="110"/>
      <c r="P2943" s="239" t="s">
        <v>9408</v>
      </c>
    </row>
    <row r="2944" spans="1:16" x14ac:dyDescent="0.2">
      <c r="A2944" s="154"/>
      <c r="B2944" s="154"/>
      <c r="C2944" s="154"/>
      <c r="D2944" s="149"/>
      <c r="E2944" s="149"/>
      <c r="F2944" s="150"/>
      <c r="H2944" s="106"/>
      <c r="I2944" s="110" t="str">
        <f t="shared" si="101"/>
        <v>ZGQ</v>
      </c>
      <c r="J2944" s="122" t="s">
        <v>9409</v>
      </c>
      <c r="K2944" s="110" t="s">
        <v>2555</v>
      </c>
      <c r="L2944" s="110" t="s">
        <v>9410</v>
      </c>
      <c r="M2944" s="134" t="str">
        <f t="shared" si="104"/>
        <v/>
      </c>
      <c r="N2944" s="110"/>
      <c r="O2944" s="110"/>
      <c r="P2944" s="239" t="s">
        <v>9411</v>
      </c>
    </row>
    <row r="2945" spans="1:16" x14ac:dyDescent="0.2">
      <c r="A2945" s="154"/>
      <c r="B2945" s="154"/>
      <c r="C2945" s="154"/>
      <c r="D2945" s="149"/>
      <c r="E2945" s="149"/>
      <c r="F2945" s="150"/>
      <c r="H2945" s="106"/>
      <c r="I2945" s="110" t="str">
        <f t="shared" si="101"/>
        <v/>
      </c>
      <c r="J2945" s="122" t="s">
        <v>9412</v>
      </c>
      <c r="K2945" s="110" t="s">
        <v>9413</v>
      </c>
      <c r="L2945" s="110" t="s">
        <v>9414</v>
      </c>
      <c r="M2945" s="134" t="str">
        <f t="shared" si="104"/>
        <v/>
      </c>
      <c r="N2945" s="110"/>
      <c r="O2945" s="110"/>
      <c r="P2945" s="239" t="s">
        <v>9415</v>
      </c>
    </row>
    <row r="2946" spans="1:16" x14ac:dyDescent="0.2">
      <c r="A2946" s="154"/>
      <c r="B2946" s="154"/>
      <c r="C2946" s="154"/>
      <c r="D2946" s="149"/>
      <c r="E2946" s="149"/>
      <c r="F2946" s="150"/>
      <c r="H2946" s="106"/>
      <c r="I2946" s="110" t="str">
        <f t="shared" si="101"/>
        <v/>
      </c>
      <c r="J2946" s="122" t="s">
        <v>9416</v>
      </c>
      <c r="K2946" s="110" t="s">
        <v>9417</v>
      </c>
      <c r="L2946" s="110" t="s">
        <v>9418</v>
      </c>
      <c r="M2946" s="134" t="str">
        <f t="shared" si="104"/>
        <v/>
      </c>
      <c r="N2946" s="110"/>
      <c r="O2946" s="110"/>
      <c r="P2946" s="239" t="s">
        <v>9419</v>
      </c>
    </row>
    <row r="2947" spans="1:16" x14ac:dyDescent="0.2">
      <c r="A2947" s="154"/>
      <c r="B2947" s="154"/>
      <c r="C2947" s="154"/>
      <c r="D2947" s="149"/>
      <c r="E2947" s="149"/>
      <c r="F2947" s="150"/>
      <c r="H2947" s="106"/>
      <c r="I2947" s="110" t="str">
        <f t="shared" si="101"/>
        <v>ZGA</v>
      </c>
      <c r="J2947" s="122" t="s">
        <v>9420</v>
      </c>
      <c r="K2947" s="110" t="s">
        <v>9421</v>
      </c>
      <c r="L2947" s="110" t="s">
        <v>9422</v>
      </c>
      <c r="M2947" s="134" t="str">
        <f t="shared" si="104"/>
        <v/>
      </c>
      <c r="N2947" s="110"/>
      <c r="O2947" s="110"/>
      <c r="P2947" s="239" t="s">
        <v>9423</v>
      </c>
    </row>
    <row r="2948" spans="1:16" x14ac:dyDescent="0.2">
      <c r="A2948" s="154"/>
      <c r="B2948" s="154"/>
      <c r="C2948" s="154"/>
      <c r="D2948" s="149"/>
      <c r="E2948" s="149"/>
      <c r="F2948" s="150"/>
      <c r="H2948" s="106"/>
      <c r="I2948" s="110" t="str">
        <f t="shared" si="101"/>
        <v/>
      </c>
      <c r="J2948" s="122" t="s">
        <v>9424</v>
      </c>
      <c r="K2948" s="110" t="s">
        <v>9425</v>
      </c>
      <c r="L2948" s="110" t="s">
        <v>9426</v>
      </c>
      <c r="M2948" s="134" t="str">
        <f t="shared" si="104"/>
        <v/>
      </c>
      <c r="N2948" s="110"/>
      <c r="O2948" s="110"/>
      <c r="P2948" s="239" t="s">
        <v>9427</v>
      </c>
    </row>
    <row r="2949" spans="1:16" x14ac:dyDescent="0.2">
      <c r="A2949" s="154"/>
      <c r="B2949" s="154"/>
      <c r="C2949" s="154"/>
      <c r="D2949" s="149"/>
      <c r="E2949" s="149"/>
      <c r="F2949" s="150"/>
      <c r="H2949" s="106"/>
      <c r="I2949" s="110" t="str">
        <f t="shared" si="101"/>
        <v/>
      </c>
      <c r="J2949" s="122" t="s">
        <v>9428</v>
      </c>
      <c r="K2949" s="110" t="s">
        <v>9429</v>
      </c>
      <c r="L2949" s="110" t="s">
        <v>9430</v>
      </c>
      <c r="M2949" s="134" t="str">
        <f t="shared" si="104"/>
        <v/>
      </c>
      <c r="N2949" s="110"/>
      <c r="O2949" s="110"/>
      <c r="P2949" s="239" t="s">
        <v>9431</v>
      </c>
    </row>
    <row r="2950" spans="1:16" x14ac:dyDescent="0.2">
      <c r="A2950" s="154"/>
      <c r="B2950" s="154"/>
      <c r="C2950" s="154"/>
      <c r="D2950" s="149"/>
      <c r="E2950" s="149"/>
      <c r="F2950" s="150"/>
      <c r="H2950" s="106"/>
      <c r="I2950" s="110" t="str">
        <f t="shared" si="101"/>
        <v>ZGX</v>
      </c>
      <c r="J2950" s="122" t="s">
        <v>9432</v>
      </c>
      <c r="K2950" s="110" t="s">
        <v>9433</v>
      </c>
      <c r="L2950" s="110" t="s">
        <v>9434</v>
      </c>
      <c r="M2950" s="134" t="str">
        <f t="shared" si="104"/>
        <v/>
      </c>
      <c r="N2950" s="110"/>
      <c r="O2950" s="110"/>
      <c r="P2950" s="239" t="s">
        <v>9435</v>
      </c>
    </row>
    <row r="2951" spans="1:16" x14ac:dyDescent="0.2">
      <c r="A2951" s="154"/>
      <c r="B2951" s="154"/>
      <c r="C2951" s="154"/>
      <c r="D2951" s="149"/>
      <c r="E2951" s="149"/>
      <c r="F2951" s="150"/>
      <c r="H2951" s="106"/>
      <c r="I2951" s="110" t="str">
        <f t="shared" si="101"/>
        <v/>
      </c>
      <c r="J2951" s="122" t="s">
        <v>9436</v>
      </c>
      <c r="K2951" s="110" t="s">
        <v>9437</v>
      </c>
      <c r="L2951" s="110" t="s">
        <v>9438</v>
      </c>
      <c r="M2951" s="134" t="str">
        <f t="shared" si="104"/>
        <v/>
      </c>
      <c r="N2951" s="110"/>
      <c r="O2951" s="110"/>
      <c r="P2951" s="239" t="s">
        <v>9439</v>
      </c>
    </row>
    <row r="2952" spans="1:16" x14ac:dyDescent="0.2">
      <c r="A2952" s="154"/>
      <c r="B2952" s="154"/>
      <c r="C2952" s="154"/>
      <c r="D2952" s="149"/>
      <c r="E2952" s="149"/>
      <c r="F2952" s="150"/>
      <c r="H2952" s="106"/>
      <c r="I2952" s="110" t="str">
        <f t="shared" si="101"/>
        <v>ZGT</v>
      </c>
      <c r="J2952" s="122" t="s">
        <v>9440</v>
      </c>
      <c r="K2952" s="110" t="s">
        <v>9441</v>
      </c>
      <c r="L2952" s="110" t="s">
        <v>9442</v>
      </c>
      <c r="M2952" s="134" t="str">
        <f t="shared" si="104"/>
        <v/>
      </c>
      <c r="N2952" s="110"/>
      <c r="O2952" s="110"/>
      <c r="P2952" s="239" t="s">
        <v>9443</v>
      </c>
    </row>
    <row r="2953" spans="1:16" x14ac:dyDescent="0.2">
      <c r="A2953" s="154"/>
      <c r="B2953" s="154"/>
      <c r="C2953" s="154"/>
      <c r="D2953" s="149"/>
      <c r="E2953" s="149"/>
      <c r="F2953" s="150"/>
      <c r="H2953" s="106"/>
      <c r="I2953" s="110" t="str">
        <f t="shared" ref="I2953:I2965" si="105">IFERROR((INDEX(A:E,MATCH($J2953,E:E,0),2)),"")</f>
        <v>ZGG</v>
      </c>
      <c r="J2953" s="122" t="s">
        <v>9444</v>
      </c>
      <c r="K2953" s="110" t="s">
        <v>9445</v>
      </c>
      <c r="L2953" s="110" t="s">
        <v>9446</v>
      </c>
      <c r="M2953" s="134" t="str">
        <f t="shared" si="104"/>
        <v/>
      </c>
      <c r="N2953" s="110"/>
      <c r="O2953" s="110"/>
      <c r="P2953" s="239" t="s">
        <v>9447</v>
      </c>
    </row>
    <row r="2954" spans="1:16" x14ac:dyDescent="0.2">
      <c r="A2954" s="154"/>
      <c r="B2954" s="154"/>
      <c r="C2954" s="154"/>
      <c r="D2954" s="149"/>
      <c r="E2954" s="149"/>
      <c r="F2954" s="150"/>
      <c r="H2954" s="106"/>
      <c r="I2954" s="110" t="str">
        <f t="shared" si="105"/>
        <v/>
      </c>
      <c r="J2954" s="122" t="s">
        <v>9448</v>
      </c>
      <c r="K2954" s="110" t="s">
        <v>9449</v>
      </c>
      <c r="L2954" s="110" t="s">
        <v>9450</v>
      </c>
      <c r="M2954" s="134" t="str">
        <f t="shared" si="104"/>
        <v/>
      </c>
      <c r="N2954" s="110"/>
      <c r="O2954" s="110"/>
      <c r="P2954" s="239" t="s">
        <v>9451</v>
      </c>
    </row>
    <row r="2955" spans="1:16" x14ac:dyDescent="0.2">
      <c r="A2955" s="154"/>
      <c r="B2955" s="154"/>
      <c r="C2955" s="154"/>
      <c r="D2955" s="149"/>
      <c r="E2955" s="149"/>
      <c r="F2955" s="150"/>
      <c r="H2955" s="106"/>
      <c r="I2955" s="110" t="str">
        <f t="shared" si="105"/>
        <v>ZTC</v>
      </c>
      <c r="J2955" s="122" t="s">
        <v>9452</v>
      </c>
      <c r="K2955" s="110" t="s">
        <v>2741</v>
      </c>
      <c r="L2955" s="110" t="s">
        <v>9453</v>
      </c>
      <c r="M2955" s="134" t="str">
        <f t="shared" si="104"/>
        <v/>
      </c>
      <c r="N2955" s="110"/>
      <c r="O2955" s="110"/>
      <c r="P2955" s="239" t="s">
        <v>9454</v>
      </c>
    </row>
    <row r="2956" spans="1:16" x14ac:dyDescent="0.2">
      <c r="A2956" s="154"/>
      <c r="B2956" s="154"/>
      <c r="C2956" s="154"/>
      <c r="D2956" s="149"/>
      <c r="E2956" s="149"/>
      <c r="F2956" s="150"/>
      <c r="H2956" s="106"/>
      <c r="I2956" s="110" t="str">
        <f t="shared" si="105"/>
        <v>ZCT</v>
      </c>
      <c r="J2956" s="122" t="s">
        <v>9455</v>
      </c>
      <c r="K2956" s="110" t="s">
        <v>9456</v>
      </c>
      <c r="L2956" s="110" t="s">
        <v>9457</v>
      </c>
      <c r="M2956" s="134" t="str">
        <f t="shared" si="104"/>
        <v/>
      </c>
      <c r="N2956" s="110"/>
      <c r="O2956" s="110"/>
      <c r="P2956" s="239" t="s">
        <v>9458</v>
      </c>
    </row>
    <row r="2957" spans="1:16" x14ac:dyDescent="0.2">
      <c r="A2957" s="154"/>
      <c r="B2957" s="154"/>
      <c r="C2957" s="154"/>
      <c r="D2957" s="149"/>
      <c r="E2957" s="149"/>
      <c r="F2957" s="150"/>
      <c r="H2957" s="106"/>
      <c r="I2957" s="110" t="str">
        <f t="shared" si="105"/>
        <v>SBS</v>
      </c>
      <c r="J2957" s="122" t="s">
        <v>9459</v>
      </c>
      <c r="K2957" s="110" t="s">
        <v>2712</v>
      </c>
      <c r="L2957" s="110" t="s">
        <v>9460</v>
      </c>
      <c r="M2957" s="134" t="str">
        <f t="shared" si="104"/>
        <v/>
      </c>
      <c r="N2957" s="110"/>
      <c r="O2957" s="110"/>
      <c r="P2957" s="239" t="s">
        <v>9461</v>
      </c>
    </row>
    <row r="2958" spans="1:16" ht="30" x14ac:dyDescent="0.2">
      <c r="A2958" s="154"/>
      <c r="B2958" s="154"/>
      <c r="C2958" s="154"/>
      <c r="D2958" s="149"/>
      <c r="E2958" s="149"/>
      <c r="F2958" s="150"/>
      <c r="H2958" s="242"/>
      <c r="I2958" s="110" t="str">
        <f t="shared" si="105"/>
        <v/>
      </c>
      <c r="J2958" s="243" t="s">
        <v>9462</v>
      </c>
      <c r="K2958" s="110" t="s">
        <v>9463</v>
      </c>
      <c r="L2958" s="110" t="s">
        <v>9464</v>
      </c>
      <c r="M2958" s="110"/>
      <c r="N2958" s="110" t="s">
        <v>2632</v>
      </c>
      <c r="O2958" s="110" t="s">
        <v>9465</v>
      </c>
      <c r="P2958" s="112" t="s">
        <v>9466</v>
      </c>
    </row>
    <row r="2959" spans="1:16" ht="30" x14ac:dyDescent="0.2">
      <c r="A2959" s="154"/>
      <c r="B2959" s="154"/>
      <c r="C2959" s="154"/>
      <c r="D2959" s="149"/>
      <c r="E2959" s="149"/>
      <c r="F2959" s="150"/>
      <c r="H2959" s="242"/>
      <c r="I2959" s="110" t="str">
        <f t="shared" si="105"/>
        <v/>
      </c>
      <c r="J2959" s="243" t="s">
        <v>9467</v>
      </c>
      <c r="K2959" s="110" t="s">
        <v>9468</v>
      </c>
      <c r="L2959" s="110" t="s">
        <v>9469</v>
      </c>
      <c r="M2959" s="110"/>
      <c r="N2959" s="110" t="s">
        <v>2632</v>
      </c>
      <c r="O2959" s="110" t="s">
        <v>9465</v>
      </c>
      <c r="P2959" s="112" t="s">
        <v>9470</v>
      </c>
    </row>
    <row r="2960" spans="1:16" ht="15" x14ac:dyDescent="0.2">
      <c r="A2960" s="154"/>
      <c r="B2960" s="154"/>
      <c r="C2960" s="154"/>
      <c r="D2960" s="149"/>
      <c r="E2960" s="149"/>
      <c r="F2960" s="150"/>
      <c r="H2960" s="242"/>
      <c r="I2960" s="110" t="str">
        <f t="shared" si="105"/>
        <v/>
      </c>
      <c r="J2960" s="243" t="s">
        <v>9471</v>
      </c>
      <c r="K2960" s="110" t="s">
        <v>9472</v>
      </c>
      <c r="L2960" s="110" t="s">
        <v>9473</v>
      </c>
      <c r="M2960" s="110"/>
      <c r="N2960" s="110"/>
      <c r="O2960" s="110"/>
      <c r="P2960" s="112" t="s">
        <v>9474</v>
      </c>
    </row>
    <row r="2961" spans="1:16" ht="15" x14ac:dyDescent="0.2">
      <c r="A2961" s="154"/>
      <c r="B2961" s="154"/>
      <c r="C2961" s="154"/>
      <c r="D2961" s="149"/>
      <c r="E2961" s="149"/>
      <c r="F2961" s="150"/>
      <c r="H2961" s="242"/>
      <c r="I2961" s="110" t="str">
        <f t="shared" si="105"/>
        <v/>
      </c>
      <c r="J2961" s="243" t="s">
        <v>9475</v>
      </c>
      <c r="K2961" s="110" t="s">
        <v>9476</v>
      </c>
      <c r="L2961" s="110" t="s">
        <v>9477</v>
      </c>
      <c r="M2961" s="110"/>
      <c r="N2961" s="110"/>
      <c r="O2961" s="110"/>
      <c r="P2961" s="112" t="s">
        <v>9478</v>
      </c>
    </row>
    <row r="2962" spans="1:16" ht="15" x14ac:dyDescent="0.2">
      <c r="A2962" s="154"/>
      <c r="B2962" s="154"/>
      <c r="C2962" s="154"/>
      <c r="D2962" s="149"/>
      <c r="E2962" s="149"/>
      <c r="F2962" s="150"/>
      <c r="H2962" s="242"/>
      <c r="I2962" s="110" t="str">
        <f t="shared" si="105"/>
        <v/>
      </c>
      <c r="J2962" s="243" t="s">
        <v>9479</v>
      </c>
      <c r="K2962" s="110" t="s">
        <v>9480</v>
      </c>
      <c r="L2962" s="110" t="s">
        <v>9481</v>
      </c>
      <c r="M2962" s="110"/>
      <c r="N2962" s="110"/>
      <c r="O2962" s="110"/>
      <c r="P2962" s="112" t="s">
        <v>9482</v>
      </c>
    </row>
    <row r="2963" spans="1:16" ht="15" x14ac:dyDescent="0.2">
      <c r="A2963" s="154"/>
      <c r="B2963" s="154"/>
      <c r="C2963" s="154"/>
      <c r="D2963" s="149"/>
      <c r="E2963" s="149"/>
      <c r="F2963" s="150"/>
      <c r="H2963" s="242"/>
      <c r="I2963" s="110" t="str">
        <f t="shared" si="105"/>
        <v/>
      </c>
      <c r="J2963" s="122" t="s">
        <v>9483</v>
      </c>
      <c r="K2963" s="110" t="s">
        <v>9484</v>
      </c>
      <c r="L2963" s="110"/>
      <c r="M2963" s="110"/>
      <c r="N2963" s="110"/>
      <c r="O2963" s="110"/>
      <c r="P2963" s="112" t="s">
        <v>9485</v>
      </c>
    </row>
    <row r="2964" spans="1:16" ht="15" x14ac:dyDescent="0.2">
      <c r="A2964" s="154"/>
      <c r="B2964" s="154"/>
      <c r="C2964" s="154"/>
      <c r="D2964" s="149"/>
      <c r="E2964" s="149"/>
      <c r="F2964" s="150"/>
      <c r="H2964" s="242"/>
      <c r="I2964" s="110" t="str">
        <f t="shared" si="105"/>
        <v/>
      </c>
      <c r="J2964" s="122" t="s">
        <v>9486</v>
      </c>
      <c r="K2964" s="110" t="s">
        <v>9487</v>
      </c>
      <c r="L2964" s="110"/>
      <c r="M2964" s="110"/>
      <c r="N2964" s="110"/>
      <c r="O2964" s="110"/>
      <c r="P2964" s="112" t="s">
        <v>9488</v>
      </c>
    </row>
    <row r="2965" spans="1:16" ht="90" x14ac:dyDescent="0.2">
      <c r="A2965" s="154"/>
      <c r="B2965" s="154"/>
      <c r="C2965" s="154"/>
      <c r="D2965" s="149"/>
      <c r="E2965" s="149"/>
      <c r="F2965" s="150"/>
      <c r="H2965" s="242"/>
      <c r="I2965" s="110" t="str">
        <f t="shared" si="105"/>
        <v/>
      </c>
      <c r="J2965" s="122" t="s">
        <v>9489</v>
      </c>
      <c r="K2965" s="110" t="s">
        <v>9490</v>
      </c>
      <c r="L2965" s="110"/>
      <c r="M2965" s="110"/>
      <c r="N2965" s="110"/>
      <c r="O2965" s="110"/>
      <c r="P2965" s="112" t="s">
        <v>9491</v>
      </c>
    </row>
    <row r="2966" spans="1:16" ht="15" x14ac:dyDescent="0.2">
      <c r="A2966" s="154"/>
      <c r="B2966" s="154"/>
      <c r="C2966" s="154"/>
      <c r="D2966" s="149"/>
      <c r="E2966" s="149"/>
      <c r="F2966" s="150"/>
      <c r="H2966" s="242"/>
      <c r="I2966" s="110"/>
      <c r="J2966" s="122" t="s">
        <v>9492</v>
      </c>
      <c r="K2966" s="110" t="s">
        <v>9493</v>
      </c>
      <c r="L2966" s="110"/>
      <c r="M2966" s="110"/>
      <c r="N2966" s="110"/>
      <c r="O2966" s="110"/>
      <c r="P2966" s="112" t="s">
        <v>9494</v>
      </c>
    </row>
    <row r="2967" spans="1:16" ht="60" x14ac:dyDescent="0.2">
      <c r="A2967" s="154"/>
      <c r="B2967" s="154"/>
      <c r="C2967" s="154"/>
      <c r="D2967" s="149"/>
      <c r="E2967" s="149"/>
      <c r="F2967" s="150"/>
      <c r="H2967" s="242"/>
      <c r="I2967" s="110"/>
      <c r="J2967" s="122" t="s">
        <v>9495</v>
      </c>
      <c r="K2967" s="110" t="s">
        <v>9496</v>
      </c>
      <c r="L2967" s="110"/>
      <c r="M2967" s="110"/>
      <c r="N2967" s="110"/>
      <c r="O2967" s="110"/>
      <c r="P2967" s="112" t="s">
        <v>9497</v>
      </c>
    </row>
    <row r="2968" spans="1:16" ht="15" x14ac:dyDescent="0.2">
      <c r="A2968" s="154"/>
      <c r="B2968" s="154"/>
      <c r="C2968" s="154"/>
      <c r="D2968" s="149"/>
      <c r="E2968" s="149"/>
      <c r="F2968" s="150"/>
      <c r="H2968" s="242"/>
      <c r="I2968" s="110"/>
      <c r="J2968" s="122" t="s">
        <v>9498</v>
      </c>
      <c r="K2968" s="110" t="s">
        <v>9499</v>
      </c>
      <c r="L2968" s="110"/>
      <c r="M2968" s="110"/>
      <c r="N2968" s="110"/>
      <c r="O2968" s="110"/>
      <c r="P2968" s="112" t="s">
        <v>9500</v>
      </c>
    </row>
    <row r="2969" spans="1:16" ht="30" x14ac:dyDescent="0.2">
      <c r="A2969" s="154"/>
      <c r="B2969" s="154"/>
      <c r="C2969" s="154"/>
      <c r="D2969" s="149"/>
      <c r="E2969" s="149"/>
      <c r="F2969" s="150"/>
      <c r="H2969" s="242"/>
      <c r="I2969" s="110"/>
      <c r="J2969" s="122" t="s">
        <v>9501</v>
      </c>
      <c r="K2969" s="110" t="s">
        <v>9502</v>
      </c>
      <c r="L2969" s="110"/>
      <c r="M2969" s="110"/>
      <c r="N2969" s="110"/>
      <c r="O2969" s="110"/>
      <c r="P2969" s="112" t="s">
        <v>9503</v>
      </c>
    </row>
    <row r="2970" spans="1:16" ht="32" customHeight="1" x14ac:dyDescent="0.2">
      <c r="A2970" s="154"/>
      <c r="B2970" s="154"/>
      <c r="C2970" s="154"/>
      <c r="D2970" s="149"/>
      <c r="E2970" s="149"/>
      <c r="F2970" s="150"/>
      <c r="H2970" s="242"/>
      <c r="I2970" s="110"/>
      <c r="J2970" s="122" t="s">
        <v>9504</v>
      </c>
      <c r="K2970" s="110" t="s">
        <v>9505</v>
      </c>
      <c r="L2970" s="110"/>
      <c r="M2970" s="110"/>
      <c r="N2970" s="110"/>
      <c r="O2970" s="110"/>
      <c r="P2970" s="112" t="s">
        <v>9506</v>
      </c>
    </row>
    <row r="2971" spans="1:16" ht="30" x14ac:dyDescent="0.2">
      <c r="A2971" s="154"/>
      <c r="B2971" s="154"/>
      <c r="C2971" s="154"/>
      <c r="D2971" s="149"/>
      <c r="E2971" s="149"/>
      <c r="F2971" s="150"/>
      <c r="H2971" s="242"/>
      <c r="I2971" s="110"/>
      <c r="J2971" s="122" t="s">
        <v>9507</v>
      </c>
      <c r="K2971" s="110" t="s">
        <v>9508</v>
      </c>
      <c r="L2971" s="110"/>
      <c r="M2971" s="110"/>
      <c r="N2971" s="110"/>
      <c r="O2971" s="110"/>
      <c r="P2971" s="112" t="s">
        <v>9509</v>
      </c>
    </row>
    <row r="2972" spans="1:16" ht="45" x14ac:dyDescent="0.2">
      <c r="A2972" s="154"/>
      <c r="B2972" s="154"/>
      <c r="C2972" s="154"/>
      <c r="D2972" s="149"/>
      <c r="E2972" s="149"/>
      <c r="F2972" s="150"/>
      <c r="H2972" s="242"/>
      <c r="I2972" s="110"/>
      <c r="J2972" s="122" t="s">
        <v>9510</v>
      </c>
      <c r="K2972" s="110" t="s">
        <v>9511</v>
      </c>
      <c r="L2972" s="110"/>
      <c r="M2972" s="110"/>
      <c r="N2972" s="110"/>
      <c r="O2972" s="110"/>
      <c r="P2972" s="112" t="s">
        <v>9512</v>
      </c>
    </row>
    <row r="2973" spans="1:16" ht="30" x14ac:dyDescent="0.2">
      <c r="A2973" s="154"/>
      <c r="B2973" s="154"/>
      <c r="C2973" s="154"/>
      <c r="D2973" s="149"/>
      <c r="E2973" s="149"/>
      <c r="F2973" s="150"/>
      <c r="H2973" s="242"/>
      <c r="I2973" s="110"/>
      <c r="J2973" s="122" t="s">
        <v>9513</v>
      </c>
      <c r="K2973" s="110" t="s">
        <v>9514</v>
      </c>
      <c r="L2973" s="110"/>
      <c r="M2973" s="110"/>
      <c r="N2973" s="110"/>
      <c r="O2973" s="110"/>
      <c r="P2973" s="112" t="s">
        <v>9515</v>
      </c>
    </row>
    <row r="2974" spans="1:16" ht="15" x14ac:dyDescent="0.2">
      <c r="A2974" s="154"/>
      <c r="B2974" s="154"/>
      <c r="C2974" s="154"/>
      <c r="D2974" s="149"/>
      <c r="E2974" s="149"/>
      <c r="F2974" s="150"/>
      <c r="H2974" s="242"/>
      <c r="I2974" s="110"/>
      <c r="J2974" s="122" t="s">
        <v>9516</v>
      </c>
      <c r="K2974" s="110" t="s">
        <v>9517</v>
      </c>
      <c r="L2974" s="110"/>
      <c r="M2974" s="110"/>
      <c r="N2974" s="110"/>
      <c r="O2974" s="110"/>
      <c r="P2974" s="112" t="s">
        <v>9518</v>
      </c>
    </row>
    <row r="2975" spans="1:16" ht="45" x14ac:dyDescent="0.2">
      <c r="A2975" s="154"/>
      <c r="B2975" s="154"/>
      <c r="C2975" s="154"/>
      <c r="D2975" s="149"/>
      <c r="E2975" s="149"/>
      <c r="F2975" s="150"/>
      <c r="H2975" s="242"/>
      <c r="I2975" s="110"/>
      <c r="J2975" s="122" t="s">
        <v>9519</v>
      </c>
      <c r="K2975" s="110" t="s">
        <v>9520</v>
      </c>
      <c r="L2975" s="110"/>
      <c r="M2975" s="110"/>
      <c r="N2975" s="110"/>
      <c r="O2975" s="110"/>
      <c r="P2975" s="112" t="s">
        <v>9521</v>
      </c>
    </row>
    <row r="2976" spans="1:16" ht="32.5" customHeight="1" x14ac:dyDescent="0.2">
      <c r="A2976" s="154"/>
      <c r="B2976" s="154"/>
      <c r="C2976" s="154"/>
      <c r="D2976" s="149"/>
      <c r="E2976" s="149"/>
      <c r="F2976" s="150"/>
      <c r="H2976" s="242"/>
      <c r="I2976" s="110"/>
      <c r="J2976" s="122" t="s">
        <v>9522</v>
      </c>
      <c r="K2976" s="110" t="s">
        <v>9523</v>
      </c>
      <c r="L2976" s="110"/>
      <c r="M2976" s="110"/>
      <c r="N2976" s="110"/>
      <c r="O2976" s="110"/>
      <c r="P2976" s="112" t="s">
        <v>9524</v>
      </c>
    </row>
    <row r="2977" spans="1:16" ht="15" x14ac:dyDescent="0.2">
      <c r="A2977" s="154"/>
      <c r="B2977" s="154"/>
      <c r="C2977" s="154"/>
      <c r="D2977" s="149"/>
      <c r="E2977" s="149"/>
      <c r="F2977" s="150"/>
      <c r="H2977" s="242"/>
      <c r="I2977" s="110"/>
      <c r="J2977" s="122" t="s">
        <v>9525</v>
      </c>
      <c r="K2977" s="110" t="s">
        <v>9526</v>
      </c>
      <c r="L2977" s="110"/>
      <c r="M2977" s="110"/>
      <c r="N2977" s="110"/>
      <c r="O2977" s="110"/>
      <c r="P2977" s="112" t="s">
        <v>9527</v>
      </c>
    </row>
    <row r="2978" spans="1:16" ht="15" x14ac:dyDescent="0.2">
      <c r="A2978" s="154"/>
      <c r="B2978" s="154"/>
      <c r="C2978" s="154"/>
      <c r="D2978" s="149"/>
      <c r="E2978" s="149"/>
      <c r="F2978" s="150"/>
      <c r="H2978" s="242"/>
      <c r="I2978" s="110"/>
      <c r="J2978" s="122" t="s">
        <v>9528</v>
      </c>
      <c r="K2978" s="110" t="s">
        <v>9529</v>
      </c>
      <c r="L2978" s="110"/>
      <c r="M2978" s="110"/>
      <c r="N2978" s="110"/>
      <c r="O2978" s="110"/>
      <c r="P2978" s="112" t="s">
        <v>9530</v>
      </c>
    </row>
  </sheetData>
  <sheetProtection selectLockedCells="1"/>
  <autoFilter ref="H8:P2966" xr:uid="{00000000-0009-0000-0000-000014000000}"/>
  <customSheetViews>
    <customSheetView guid="{9F9DAF4D-D2EF-4660-943E-0C19C13C2663}" scale="80" showAutoFilter="1" hiddenColumns="1" topLeftCell="A55">
      <selection activeCell="J9" sqref="J9:P2966"/>
      <pageMargins left="0" right="0" top="0" bottom="0" header="0" footer="0"/>
      <pageSetup paperSize="9" orientation="portrait" r:id="rId1"/>
      <autoFilter ref="H8:P2966" xr:uid="{54809CA4-086F-9245-A12B-5B86655A6873}"/>
    </customSheetView>
    <customSheetView guid="{DEC7CBE2-9713-4252-8444-1D6959C164AB}" scale="80" showAutoFilter="1" hiddenColumns="1" topLeftCell="J1">
      <selection activeCell="C9" sqref="C9"/>
      <pageMargins left="0" right="0" top="0" bottom="0" header="0" footer="0"/>
      <pageSetup paperSize="9" orientation="portrait" r:id="rId2"/>
      <autoFilter ref="B1:J1" xr:uid="{E236EA55-994C-F04A-8E96-3957214F02B3}"/>
    </customSheetView>
    <customSheetView guid="{03B04745-F29E-4E26-B62E-F0D2264078A4}" scale="80" showAutoFilter="1" hiddenColumns="1" topLeftCell="D3">
      <selection activeCell="G9" sqref="G9"/>
      <pageMargins left="0" right="0" top="0" bottom="0" header="0" footer="0"/>
      <pageSetup paperSize="9" orientation="portrait" r:id="rId3"/>
      <autoFilter ref="G8:O2916" xr:uid="{FE677BFE-1BE4-004B-8B33-DB4D680F6666}"/>
    </customSheetView>
    <customSheetView guid="{853B6239-A439-411F-9927-AA08BF431DBB}" scale="80" showAutoFilter="1" hiddenColumns="1">
      <selection activeCell="C75" sqref="C75"/>
      <pageMargins left="0" right="0" top="0" bottom="0" header="0" footer="0"/>
      <pageSetup paperSize="9" orientation="portrait" r:id="rId4"/>
      <autoFilter ref="H8:P2966" xr:uid="{318C42F7-EE46-9F48-AE4E-739EA249F145}"/>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topLeftCell="A140" zoomScale="80" zoomScaleNormal="80" workbookViewId="0">
      <selection activeCell="A33" sqref="A33"/>
    </sheetView>
  </sheetViews>
  <sheetFormatPr baseColWidth="10" defaultColWidth="8.6640625" defaultRowHeight="14" x14ac:dyDescent="0.2"/>
  <cols>
    <col min="1" max="1" width="50.6640625" style="98" customWidth="1"/>
    <col min="2" max="2" width="30.6640625" style="98" customWidth="1"/>
    <col min="3" max="3" width="50.6640625" style="98" customWidth="1"/>
    <col min="4" max="4" width="30.6640625" style="98" customWidth="1"/>
    <col min="5" max="5" width="100.6640625" style="98" customWidth="1"/>
    <col min="6" max="6" width="7.5" style="98" customWidth="1"/>
    <col min="7" max="7" width="28" style="98" bestFit="1" customWidth="1"/>
    <col min="8" max="8" width="20.6640625" style="98" customWidth="1"/>
    <col min="9" max="9" width="20.6640625" style="118" customWidth="1"/>
    <col min="10" max="12" width="65.6640625" style="98" customWidth="1"/>
    <col min="13" max="16384" width="8.6640625" style="98"/>
  </cols>
  <sheetData>
    <row r="1" spans="1:12" ht="25.25" customHeight="1" x14ac:dyDescent="0.2">
      <c r="A1" s="126" t="s">
        <v>9531</v>
      </c>
      <c r="B1" s="126" t="s">
        <v>9532</v>
      </c>
      <c r="C1" s="126" t="s">
        <v>9533</v>
      </c>
      <c r="D1" s="126" t="s">
        <v>1188</v>
      </c>
      <c r="E1" s="126" t="s">
        <v>1715</v>
      </c>
      <c r="G1" s="95" t="s">
        <v>66</v>
      </c>
      <c r="H1" s="96" t="s">
        <v>9534</v>
      </c>
      <c r="I1" s="97" t="s">
        <v>9535</v>
      </c>
      <c r="J1" s="97" t="s">
        <v>9536</v>
      </c>
      <c r="K1" s="97" t="s">
        <v>1719</v>
      </c>
      <c r="L1" s="97" t="s">
        <v>65</v>
      </c>
    </row>
    <row r="2" spans="1:12" ht="25.25" customHeight="1" x14ac:dyDescent="0.2">
      <c r="A2" s="127"/>
      <c r="B2" s="127"/>
      <c r="C2" s="127"/>
      <c r="D2" s="127"/>
      <c r="E2" s="128"/>
      <c r="G2" s="99" t="s">
        <v>68</v>
      </c>
      <c r="H2" s="100"/>
      <c r="I2" s="100"/>
      <c r="J2" s="100"/>
      <c r="K2" s="100"/>
      <c r="L2" s="100"/>
    </row>
    <row r="3" spans="1:12" ht="25.25" customHeight="1" x14ac:dyDescent="0.2">
      <c r="A3" s="125"/>
      <c r="B3" s="125"/>
      <c r="C3" s="125"/>
      <c r="D3" s="125"/>
      <c r="E3" s="129"/>
      <c r="G3" s="101" t="s">
        <v>17</v>
      </c>
      <c r="H3" s="102" t="s">
        <v>1190</v>
      </c>
      <c r="I3" s="102"/>
      <c r="J3" s="102"/>
      <c r="K3" s="102"/>
      <c r="L3" s="102"/>
    </row>
    <row r="4" spans="1:12" ht="25.25" customHeight="1" x14ac:dyDescent="0.2">
      <c r="A4" s="130" t="s">
        <v>1192</v>
      </c>
      <c r="B4" s="130" t="s">
        <v>1192</v>
      </c>
      <c r="C4" s="130"/>
      <c r="D4" s="130"/>
      <c r="E4" s="131"/>
      <c r="G4" s="103" t="s">
        <v>71</v>
      </c>
      <c r="H4" s="104" t="s">
        <v>1192</v>
      </c>
      <c r="I4" s="104" t="s">
        <v>1192</v>
      </c>
      <c r="J4" s="104" t="s">
        <v>1192</v>
      </c>
      <c r="K4" s="104" t="s">
        <v>1192</v>
      </c>
      <c r="L4" s="104" t="s">
        <v>1192</v>
      </c>
    </row>
    <row r="5" spans="1:12" ht="25.25" customHeight="1" x14ac:dyDescent="0.2">
      <c r="A5" s="130">
        <v>8</v>
      </c>
      <c r="B5" s="130">
        <v>512</v>
      </c>
      <c r="C5" s="130"/>
      <c r="D5" s="130"/>
      <c r="E5" s="131"/>
      <c r="G5" s="103" t="s">
        <v>73</v>
      </c>
      <c r="H5" s="104">
        <v>8</v>
      </c>
      <c r="I5" s="104">
        <v>4</v>
      </c>
      <c r="J5" s="104">
        <v>255</v>
      </c>
      <c r="K5" s="104">
        <v>255</v>
      </c>
      <c r="L5" s="104">
        <v>2048</v>
      </c>
    </row>
    <row r="6" spans="1:12" ht="25.25" customHeight="1" x14ac:dyDescent="0.2">
      <c r="A6" s="130" t="s">
        <v>1195</v>
      </c>
      <c r="B6" s="130" t="s">
        <v>1195</v>
      </c>
      <c r="C6" s="130"/>
      <c r="D6" s="130"/>
      <c r="E6" s="131"/>
      <c r="G6" s="103" t="s">
        <v>75</v>
      </c>
      <c r="H6" s="104" t="s">
        <v>1195</v>
      </c>
      <c r="I6" s="104" t="s">
        <v>1195</v>
      </c>
      <c r="J6" s="104" t="s">
        <v>1195</v>
      </c>
      <c r="K6" s="104" t="s">
        <v>1195</v>
      </c>
      <c r="L6" s="104" t="s">
        <v>1195</v>
      </c>
    </row>
    <row r="7" spans="1:12" ht="25.25" customHeight="1" x14ac:dyDescent="0.2">
      <c r="A7" s="130" t="s">
        <v>1195</v>
      </c>
      <c r="B7" s="130" t="s">
        <v>1195</v>
      </c>
      <c r="C7" s="130"/>
      <c r="D7" s="130"/>
      <c r="E7" s="131"/>
      <c r="G7" s="103" t="s">
        <v>77</v>
      </c>
      <c r="H7" s="104" t="s">
        <v>1195</v>
      </c>
      <c r="I7" s="104" t="s">
        <v>1195</v>
      </c>
      <c r="J7" s="104" t="s">
        <v>1195</v>
      </c>
      <c r="K7" s="104" t="s">
        <v>1195</v>
      </c>
      <c r="L7" s="104" t="s">
        <v>1195</v>
      </c>
    </row>
    <row r="8" spans="1:12" ht="200" customHeight="1" x14ac:dyDescent="0.2">
      <c r="A8" s="253" t="s">
        <v>9537</v>
      </c>
      <c r="B8" s="253" t="s">
        <v>9538</v>
      </c>
      <c r="C8" s="253" t="s">
        <v>9539</v>
      </c>
      <c r="D8" s="253" t="s">
        <v>9540</v>
      </c>
      <c r="E8" s="132" t="s">
        <v>1728</v>
      </c>
      <c r="G8" s="105" t="s">
        <v>65</v>
      </c>
      <c r="H8" s="119" t="s">
        <v>9541</v>
      </c>
      <c r="I8" s="119" t="s">
        <v>9542</v>
      </c>
      <c r="J8" s="119" t="s">
        <v>9543</v>
      </c>
      <c r="K8" s="119" t="s">
        <v>1731</v>
      </c>
      <c r="L8" s="119" t="s">
        <v>9544</v>
      </c>
    </row>
    <row r="9" spans="1:12" ht="15" x14ac:dyDescent="0.2">
      <c r="A9" s="250" t="s">
        <v>9545</v>
      </c>
      <c r="B9" s="250" t="s">
        <v>9546</v>
      </c>
      <c r="C9" s="252" t="str">
        <f t="shared" ref="C9:C40" si="0">IFERROR(INDEX(J:J,MATCH(A9,J:J,0),1),IFERROR(INDEX(J:K,MATCH(A9,J:J,0),1),IFERROR(INDEX(J:K,MATCH("*'"&amp;A9&amp;"'*",K:K,0),1),INDEX(J:J,MATCH("*'"&amp;A9&amp;"'*",J:J,0),1))))</f>
        <v>Actinolite</v>
      </c>
      <c r="D9" s="252" t="str">
        <f t="shared" ref="D9:D40" si="1">IFERROR(INDEX(I:J,MATCH(C9,J:J,0),1),IFERROR(INDEX(J:K,MATCH(A9,J:J,0),1),IFERROR(INDEX(I:K,MATCH("*'"&amp;C9&amp;"'*",K:K,0),1),INDEX(I:J,MATCH("*'"&amp;C9&amp;"'*",J:J,0),1))))</f>
        <v>AC</v>
      </c>
      <c r="E9" s="124"/>
      <c r="G9" s="106"/>
      <c r="H9" s="104" t="str">
        <f t="shared" ref="H9:H72" si="2">IF(I9="","",IFERROR((INDEX(A:D,MATCH($I9,D:D,0),2)),""))</f>
        <v>Ab</v>
      </c>
      <c r="I9" s="104" t="s">
        <v>9547</v>
      </c>
      <c r="J9" s="110" t="s">
        <v>9548</v>
      </c>
      <c r="K9" s="110" t="s">
        <v>275</v>
      </c>
      <c r="L9" s="10" t="s">
        <v>9549</v>
      </c>
    </row>
    <row r="10" spans="1:12" ht="15" x14ac:dyDescent="0.2">
      <c r="A10" s="251" t="s">
        <v>9550</v>
      </c>
      <c r="B10" s="251" t="s">
        <v>9551</v>
      </c>
      <c r="C10" s="252" t="str">
        <f t="shared" si="0"/>
        <v>Adularia</v>
      </c>
      <c r="D10" s="252" t="str">
        <f t="shared" si="1"/>
        <v>AD</v>
      </c>
      <c r="E10" s="124"/>
      <c r="G10" s="106"/>
      <c r="H10" s="104" t="str">
        <f t="shared" si="2"/>
        <v>Ac</v>
      </c>
      <c r="I10" s="104" t="s">
        <v>9552</v>
      </c>
      <c r="J10" s="110" t="s">
        <v>9553</v>
      </c>
      <c r="K10" s="110" t="s">
        <v>275</v>
      </c>
      <c r="L10" s="10" t="s">
        <v>9554</v>
      </c>
    </row>
    <row r="11" spans="1:12" ht="15" x14ac:dyDescent="0.2">
      <c r="A11" s="250" t="s">
        <v>9555</v>
      </c>
      <c r="B11" s="250" t="s">
        <v>9556</v>
      </c>
      <c r="C11" s="252" t="str">
        <f t="shared" si="0"/>
        <v>Albite</v>
      </c>
      <c r="D11" s="252" t="str">
        <f t="shared" si="1"/>
        <v>AB</v>
      </c>
      <c r="E11" s="124"/>
      <c r="G11" s="106"/>
      <c r="H11" s="104" t="str">
        <f t="shared" si="2"/>
        <v>Ad</v>
      </c>
      <c r="I11" s="104" t="s">
        <v>9557</v>
      </c>
      <c r="J11" s="110" t="s">
        <v>9558</v>
      </c>
      <c r="K11" s="110" t="s">
        <v>275</v>
      </c>
      <c r="L11" s="10" t="s">
        <v>9559</v>
      </c>
    </row>
    <row r="12" spans="1:12" ht="15" x14ac:dyDescent="0.2">
      <c r="A12" s="250" t="s">
        <v>9560</v>
      </c>
      <c r="B12" s="250" t="s">
        <v>9561</v>
      </c>
      <c r="C12" s="252" t="str">
        <f t="shared" si="0"/>
        <v>Inosilicates with 2-periodic double chains, Si4O11; Amphiboles</v>
      </c>
      <c r="D12" s="252" t="str">
        <f t="shared" si="1"/>
        <v>AM</v>
      </c>
      <c r="E12" s="124"/>
      <c r="G12" s="106"/>
      <c r="H12" s="104" t="str">
        <f t="shared" si="2"/>
        <v/>
      </c>
      <c r="I12" s="104" t="s">
        <v>9562</v>
      </c>
      <c r="J12" s="110" t="s">
        <v>9563</v>
      </c>
      <c r="K12" s="110" t="s">
        <v>9564</v>
      </c>
      <c r="L12" s="10" t="s">
        <v>9565</v>
      </c>
    </row>
    <row r="13" spans="1:12" ht="15" x14ac:dyDescent="0.2">
      <c r="A13" s="250" t="s">
        <v>9566</v>
      </c>
      <c r="B13" s="250" t="s">
        <v>1393</v>
      </c>
      <c r="C13" s="252" t="str">
        <f t="shared" si="0"/>
        <v>Arsenopyrite</v>
      </c>
      <c r="D13" s="252" t="str">
        <f t="shared" si="1"/>
        <v>AS</v>
      </c>
      <c r="E13" s="124"/>
      <c r="G13" s="106"/>
      <c r="H13" s="104" t="str">
        <f t="shared" si="2"/>
        <v>Am</v>
      </c>
      <c r="I13" s="104" t="s">
        <v>9567</v>
      </c>
      <c r="J13" s="110" t="s">
        <v>9568</v>
      </c>
      <c r="K13" s="110" t="s">
        <v>9569</v>
      </c>
      <c r="L13" s="10"/>
    </row>
    <row r="14" spans="1:12" ht="15" x14ac:dyDescent="0.2">
      <c r="A14" s="250" t="s">
        <v>9570</v>
      </c>
      <c r="B14" s="250" t="s">
        <v>9571</v>
      </c>
      <c r="C14" s="252" t="str">
        <f t="shared" si="0"/>
        <v>Azurite</v>
      </c>
      <c r="D14" s="252" t="str">
        <f t="shared" si="1"/>
        <v>AZ</v>
      </c>
      <c r="E14" s="124"/>
      <c r="G14" s="106"/>
      <c r="H14" s="104" t="str">
        <f t="shared" si="2"/>
        <v/>
      </c>
      <c r="I14" s="104" t="s">
        <v>9572</v>
      </c>
      <c r="J14" s="110" t="s">
        <v>9573</v>
      </c>
      <c r="K14" s="110" t="s">
        <v>275</v>
      </c>
      <c r="L14" s="10" t="s">
        <v>9574</v>
      </c>
    </row>
    <row r="15" spans="1:12" ht="15" x14ac:dyDescent="0.2">
      <c r="A15" s="250" t="s">
        <v>9575</v>
      </c>
      <c r="B15" s="250" t="s">
        <v>1397</v>
      </c>
      <c r="C15" s="252" t="str">
        <f t="shared" si="0"/>
        <v>Barite</v>
      </c>
      <c r="D15" s="252" t="str">
        <f t="shared" si="1"/>
        <v>BA</v>
      </c>
      <c r="E15" s="124"/>
      <c r="G15" s="106"/>
      <c r="H15" s="104" t="str">
        <f t="shared" si="2"/>
        <v/>
      </c>
      <c r="I15" s="104" t="s">
        <v>9576</v>
      </c>
      <c r="J15" s="110" t="s">
        <v>9577</v>
      </c>
      <c r="K15" s="110" t="s">
        <v>275</v>
      </c>
      <c r="L15" s="10" t="s">
        <v>9578</v>
      </c>
    </row>
    <row r="16" spans="1:12" ht="15" x14ac:dyDescent="0.2">
      <c r="A16" s="250" t="s">
        <v>9579</v>
      </c>
      <c r="B16" s="250" t="s">
        <v>9580</v>
      </c>
      <c r="C16" s="252" t="str">
        <f t="shared" si="0"/>
        <v>Biotite</v>
      </c>
      <c r="D16" s="252" t="str">
        <f t="shared" si="1"/>
        <v>BT</v>
      </c>
      <c r="E16" s="124"/>
      <c r="G16" s="106"/>
      <c r="H16" s="104" t="str">
        <f t="shared" si="2"/>
        <v>As</v>
      </c>
      <c r="I16" s="104" t="s">
        <v>9581</v>
      </c>
      <c r="J16" s="110" t="s">
        <v>9582</v>
      </c>
      <c r="K16" s="110" t="s">
        <v>275</v>
      </c>
      <c r="L16" s="10" t="s">
        <v>9583</v>
      </c>
    </row>
    <row r="17" spans="1:12" ht="15" x14ac:dyDescent="0.2">
      <c r="A17" s="250" t="s">
        <v>9584</v>
      </c>
      <c r="B17" s="250" t="s">
        <v>1398</v>
      </c>
      <c r="C17" s="252" t="str">
        <f t="shared" si="0"/>
        <v>Bismuthinite</v>
      </c>
      <c r="D17" s="252" t="str">
        <f t="shared" si="1"/>
        <v>BI</v>
      </c>
      <c r="E17" s="124"/>
      <c r="G17" s="106"/>
      <c r="H17" s="104" t="str">
        <f t="shared" si="2"/>
        <v>Az</v>
      </c>
      <c r="I17" s="104" t="s">
        <v>9585</v>
      </c>
      <c r="J17" s="110" t="s">
        <v>9586</v>
      </c>
      <c r="K17" s="110" t="s">
        <v>275</v>
      </c>
      <c r="L17" s="10" t="s">
        <v>9587</v>
      </c>
    </row>
    <row r="18" spans="1:12" ht="15" x14ac:dyDescent="0.2">
      <c r="A18" s="250" t="s">
        <v>9588</v>
      </c>
      <c r="B18" s="250" t="s">
        <v>9589</v>
      </c>
      <c r="C18" s="252" t="str">
        <f t="shared" si="0"/>
        <v>Bornite</v>
      </c>
      <c r="D18" s="252" t="str">
        <f t="shared" si="1"/>
        <v>BN</v>
      </c>
      <c r="E18" s="124"/>
      <c r="G18" s="106"/>
      <c r="H18" s="104" t="str">
        <f t="shared" si="2"/>
        <v>Ba</v>
      </c>
      <c r="I18" s="104" t="s">
        <v>9590</v>
      </c>
      <c r="J18" s="110" t="s">
        <v>9591</v>
      </c>
      <c r="K18" s="110" t="s">
        <v>275</v>
      </c>
      <c r="L18" s="10" t="s">
        <v>9592</v>
      </c>
    </row>
    <row r="19" spans="1:12" ht="15" x14ac:dyDescent="0.2">
      <c r="A19" s="250" t="s">
        <v>9593</v>
      </c>
      <c r="B19" s="250" t="s">
        <v>1399</v>
      </c>
      <c r="C19" s="252" t="str">
        <f t="shared" si="0"/>
        <v>Calcite</v>
      </c>
      <c r="D19" s="252" t="str">
        <f t="shared" si="1"/>
        <v>CA</v>
      </c>
      <c r="E19" s="124"/>
      <c r="G19" s="106"/>
      <c r="H19" s="104" t="str">
        <f t="shared" si="2"/>
        <v>Bi</v>
      </c>
      <c r="I19" s="104" t="s">
        <v>9594</v>
      </c>
      <c r="J19" s="110" t="s">
        <v>9595</v>
      </c>
      <c r="K19" s="110" t="s">
        <v>275</v>
      </c>
      <c r="L19" s="10" t="s">
        <v>9596</v>
      </c>
    </row>
    <row r="20" spans="1:12" ht="15" x14ac:dyDescent="0.2">
      <c r="A20" s="250" t="s">
        <v>9597</v>
      </c>
      <c r="B20" s="250" t="s">
        <v>1655</v>
      </c>
      <c r="C20" s="252" t="str">
        <f t="shared" si="0"/>
        <v>CARBONATES (NITRATES)</v>
      </c>
      <c r="D20" s="252" t="str">
        <f t="shared" si="1"/>
        <v>CB</v>
      </c>
      <c r="E20" s="124"/>
      <c r="G20" s="106"/>
      <c r="H20" s="104" t="str">
        <f t="shared" si="2"/>
        <v>Bn</v>
      </c>
      <c r="I20" s="104" t="s">
        <v>9598</v>
      </c>
      <c r="J20" s="110" t="s">
        <v>9599</v>
      </c>
      <c r="K20" s="110" t="s">
        <v>275</v>
      </c>
      <c r="L20" s="10" t="s">
        <v>9600</v>
      </c>
    </row>
    <row r="21" spans="1:12" ht="15" x14ac:dyDescent="0.2">
      <c r="A21" s="250" t="s">
        <v>9601</v>
      </c>
      <c r="B21" s="250" t="s">
        <v>9602</v>
      </c>
      <c r="C21" s="252" t="str">
        <f t="shared" si="0"/>
        <v>Cassiterite</v>
      </c>
      <c r="D21" s="252" t="str">
        <f t="shared" si="1"/>
        <v>CS</v>
      </c>
      <c r="E21" s="124"/>
      <c r="G21" s="106"/>
      <c r="H21" s="104" t="str">
        <f t="shared" si="2"/>
        <v>Bt</v>
      </c>
      <c r="I21" s="104" t="s">
        <v>9603</v>
      </c>
      <c r="J21" s="110" t="s">
        <v>9604</v>
      </c>
      <c r="K21" s="110" t="s">
        <v>275</v>
      </c>
      <c r="L21" s="10" t="s">
        <v>9605</v>
      </c>
    </row>
    <row r="22" spans="1:12" ht="15" x14ac:dyDescent="0.2">
      <c r="A22" s="250" t="s">
        <v>9606</v>
      </c>
      <c r="B22" s="250" t="s">
        <v>1400</v>
      </c>
      <c r="C22" s="252" t="str">
        <f t="shared" si="0"/>
        <v>Chalcedony</v>
      </c>
      <c r="D22" s="252" t="str">
        <f t="shared" si="1"/>
        <v>CD</v>
      </c>
      <c r="E22" s="124"/>
      <c r="G22" s="106"/>
      <c r="H22" s="104" t="str">
        <f t="shared" si="2"/>
        <v>Ca</v>
      </c>
      <c r="I22" s="104" t="s">
        <v>1687</v>
      </c>
      <c r="J22" s="110" t="s">
        <v>9607</v>
      </c>
      <c r="K22" s="110" t="s">
        <v>275</v>
      </c>
      <c r="L22" s="10" t="s">
        <v>9608</v>
      </c>
    </row>
    <row r="23" spans="1:12" ht="15" x14ac:dyDescent="0.2">
      <c r="A23" s="250" t="s">
        <v>9609</v>
      </c>
      <c r="B23" s="250" t="s">
        <v>9610</v>
      </c>
      <c r="C23" s="252" t="str">
        <f t="shared" si="0"/>
        <v>Chalcocite</v>
      </c>
      <c r="D23" s="252" t="str">
        <f t="shared" si="1"/>
        <v>CC</v>
      </c>
      <c r="E23" s="124"/>
      <c r="G23" s="106"/>
      <c r="H23" s="104" t="str">
        <f t="shared" si="2"/>
        <v>Cb</v>
      </c>
      <c r="I23" s="104" t="s">
        <v>1684</v>
      </c>
      <c r="J23" s="110" t="s">
        <v>9611</v>
      </c>
      <c r="K23" s="110" t="s">
        <v>9612</v>
      </c>
      <c r="L23" s="10" t="s">
        <v>275</v>
      </c>
    </row>
    <row r="24" spans="1:12" ht="15" x14ac:dyDescent="0.2">
      <c r="A24" s="250" t="s">
        <v>9613</v>
      </c>
      <c r="B24" s="250" t="s">
        <v>9614</v>
      </c>
      <c r="C24" s="252" t="str">
        <f t="shared" si="0"/>
        <v>Chalcopyrite</v>
      </c>
      <c r="D24" s="252" t="str">
        <f t="shared" si="1"/>
        <v>CP</v>
      </c>
      <c r="E24" s="124"/>
      <c r="G24" s="106"/>
      <c r="H24" s="104" t="str">
        <f t="shared" si="2"/>
        <v>Cc</v>
      </c>
      <c r="I24" s="104" t="s">
        <v>9615</v>
      </c>
      <c r="J24" s="110" t="s">
        <v>9616</v>
      </c>
      <c r="K24" s="110" t="s">
        <v>275</v>
      </c>
      <c r="L24" s="10" t="s">
        <v>9617</v>
      </c>
    </row>
    <row r="25" spans="1:12" ht="15" x14ac:dyDescent="0.2">
      <c r="A25" s="250" t="s">
        <v>9618</v>
      </c>
      <c r="B25" s="250" t="s">
        <v>9619</v>
      </c>
      <c r="C25" s="252" t="str">
        <f t="shared" si="0"/>
        <v>Chamosite</v>
      </c>
      <c r="D25" s="252" t="str">
        <f t="shared" si="1"/>
        <v>CM</v>
      </c>
      <c r="E25" s="124"/>
      <c r="G25" s="106"/>
      <c r="H25" s="104" t="str">
        <f t="shared" si="2"/>
        <v>Cd</v>
      </c>
      <c r="I25" s="104" t="s">
        <v>9620</v>
      </c>
      <c r="J25" s="110" t="s">
        <v>9621</v>
      </c>
      <c r="K25" s="110" t="s">
        <v>275</v>
      </c>
      <c r="L25" s="10" t="s">
        <v>9622</v>
      </c>
    </row>
    <row r="26" spans="1:12" ht="15" x14ac:dyDescent="0.2">
      <c r="A26" s="250" t="s">
        <v>9623</v>
      </c>
      <c r="B26" s="250" t="s">
        <v>1656</v>
      </c>
      <c r="C26" s="252" t="str">
        <f t="shared" si="0"/>
        <v>Chlorite</v>
      </c>
      <c r="D26" s="252" t="str">
        <f t="shared" si="1"/>
        <v>CH</v>
      </c>
      <c r="E26" s="124"/>
      <c r="G26" s="106"/>
      <c r="H26" s="104" t="str">
        <f t="shared" si="2"/>
        <v>Ch</v>
      </c>
      <c r="I26" s="104" t="s">
        <v>9624</v>
      </c>
      <c r="J26" s="110" t="s">
        <v>9625</v>
      </c>
      <c r="K26" s="110" t="s">
        <v>275</v>
      </c>
      <c r="L26" s="10"/>
    </row>
    <row r="27" spans="1:12" ht="15" x14ac:dyDescent="0.2">
      <c r="A27" s="250" t="s">
        <v>9626</v>
      </c>
      <c r="B27" s="250" t="s">
        <v>1651</v>
      </c>
      <c r="C27" s="252" t="str">
        <f t="shared" si="0"/>
        <v>Chrysocolla</v>
      </c>
      <c r="D27" s="252" t="str">
        <f t="shared" si="1"/>
        <v>CY</v>
      </c>
      <c r="E27" s="124"/>
      <c r="G27" s="106"/>
      <c r="H27" s="104" t="str">
        <f t="shared" si="2"/>
        <v>Cl</v>
      </c>
      <c r="I27" s="104" t="s">
        <v>1688</v>
      </c>
      <c r="J27" s="110" t="s">
        <v>9627</v>
      </c>
      <c r="K27" s="110" t="s">
        <v>9628</v>
      </c>
      <c r="L27" s="10" t="s">
        <v>275</v>
      </c>
    </row>
    <row r="28" spans="1:12" ht="15" x14ac:dyDescent="0.2">
      <c r="A28" s="250" t="s">
        <v>2348</v>
      </c>
      <c r="B28" s="250" t="s">
        <v>1652</v>
      </c>
      <c r="C28" s="252" t="str">
        <f t="shared" si="0"/>
        <v>Phyllosilicates</v>
      </c>
      <c r="D28" s="252" t="str">
        <f t="shared" si="1"/>
        <v>CL</v>
      </c>
      <c r="E28" s="124"/>
      <c r="G28" s="106"/>
      <c r="H28" s="104" t="str">
        <f t="shared" si="2"/>
        <v>Cm</v>
      </c>
      <c r="I28" s="104" t="s">
        <v>9629</v>
      </c>
      <c r="J28" s="110" t="s">
        <v>9630</v>
      </c>
      <c r="K28" s="110" t="s">
        <v>275</v>
      </c>
      <c r="L28" s="10" t="s">
        <v>9631</v>
      </c>
    </row>
    <row r="29" spans="1:12" ht="15" x14ac:dyDescent="0.2">
      <c r="A29" s="250" t="s">
        <v>9632</v>
      </c>
      <c r="B29" s="250" t="s">
        <v>1403</v>
      </c>
      <c r="C29" s="252" t="str">
        <f t="shared" si="0"/>
        <v>Copper</v>
      </c>
      <c r="D29" s="252" t="str">
        <f t="shared" si="1"/>
        <v>CU</v>
      </c>
      <c r="E29" s="124"/>
      <c r="G29" s="106"/>
      <c r="H29" s="104" t="str">
        <f t="shared" si="2"/>
        <v>Co</v>
      </c>
      <c r="I29" s="104" t="s">
        <v>9633</v>
      </c>
      <c r="J29" s="110" t="s">
        <v>9634</v>
      </c>
      <c r="K29" s="110" t="s">
        <v>275</v>
      </c>
      <c r="L29" s="10" t="s">
        <v>9635</v>
      </c>
    </row>
    <row r="30" spans="1:12" ht="15" x14ac:dyDescent="0.2">
      <c r="A30" s="250" t="s">
        <v>9636</v>
      </c>
      <c r="B30" s="250" t="s">
        <v>1401</v>
      </c>
      <c r="C30" s="252" t="str">
        <f t="shared" si="0"/>
        <v>Cordierite</v>
      </c>
      <c r="D30" s="252" t="str">
        <f t="shared" si="1"/>
        <v>CO</v>
      </c>
      <c r="E30" s="124"/>
      <c r="G30" s="106"/>
      <c r="H30" s="104" t="str">
        <f t="shared" si="2"/>
        <v>Cp</v>
      </c>
      <c r="I30" s="104" t="s">
        <v>9637</v>
      </c>
      <c r="J30" s="110" t="s">
        <v>9638</v>
      </c>
      <c r="K30" s="110" t="s">
        <v>275</v>
      </c>
      <c r="L30" s="10" t="s">
        <v>9639</v>
      </c>
    </row>
    <row r="31" spans="1:12" ht="15" x14ac:dyDescent="0.2">
      <c r="A31" s="250" t="s">
        <v>9640</v>
      </c>
      <c r="B31" s="250" t="s">
        <v>9641</v>
      </c>
      <c r="C31" s="252" t="str">
        <f t="shared" si="0"/>
        <v>Covellite</v>
      </c>
      <c r="D31" s="252" t="str">
        <f t="shared" si="1"/>
        <v>CV</v>
      </c>
      <c r="E31" s="124"/>
      <c r="G31" s="106"/>
      <c r="H31" s="104" t="str">
        <f t="shared" si="2"/>
        <v>Cs</v>
      </c>
      <c r="I31" s="104" t="s">
        <v>9642</v>
      </c>
      <c r="J31" s="110" t="s">
        <v>9643</v>
      </c>
      <c r="K31" s="110" t="s">
        <v>275</v>
      </c>
      <c r="L31" s="10" t="s">
        <v>9644</v>
      </c>
    </row>
    <row r="32" spans="1:12" ht="15" x14ac:dyDescent="0.2">
      <c r="A32" s="250" t="s">
        <v>9645</v>
      </c>
      <c r="B32" s="250" t="s">
        <v>9646</v>
      </c>
      <c r="C32" s="252" t="str">
        <f t="shared" si="0"/>
        <v>Dolomite</v>
      </c>
      <c r="D32" s="252" t="str">
        <f t="shared" si="1"/>
        <v>DM</v>
      </c>
      <c r="E32" s="124"/>
      <c r="G32" s="106"/>
      <c r="H32" s="104" t="str">
        <f t="shared" si="2"/>
        <v>Cu</v>
      </c>
      <c r="I32" s="104" t="s">
        <v>9647</v>
      </c>
      <c r="J32" s="110" t="s">
        <v>9648</v>
      </c>
      <c r="K32" s="110" t="s">
        <v>275</v>
      </c>
      <c r="L32" s="10" t="s">
        <v>9649</v>
      </c>
    </row>
    <row r="33" spans="1:12" ht="15" x14ac:dyDescent="0.2">
      <c r="A33" s="250" t="s">
        <v>9650</v>
      </c>
      <c r="B33" s="250" t="s">
        <v>1654</v>
      </c>
      <c r="C33" s="252" t="str">
        <f t="shared" si="0"/>
        <v>Epidote</v>
      </c>
      <c r="D33" s="252" t="str">
        <f t="shared" si="1"/>
        <v>EP</v>
      </c>
      <c r="E33" s="124"/>
      <c r="G33" s="106"/>
      <c r="H33" s="104" t="str">
        <f t="shared" si="2"/>
        <v>Cv</v>
      </c>
      <c r="I33" s="104" t="s">
        <v>9651</v>
      </c>
      <c r="J33" s="110" t="s">
        <v>9652</v>
      </c>
      <c r="K33" s="110" t="s">
        <v>275</v>
      </c>
      <c r="L33" s="10" t="s">
        <v>9653</v>
      </c>
    </row>
    <row r="34" spans="1:12" ht="15" x14ac:dyDescent="0.2">
      <c r="A34" s="250" t="s">
        <v>9654</v>
      </c>
      <c r="B34" s="250" t="s">
        <v>9655</v>
      </c>
      <c r="C34" s="252" t="str">
        <f t="shared" si="0"/>
        <v>Feldspar</v>
      </c>
      <c r="D34" s="252" t="str">
        <f t="shared" si="1"/>
        <v>FS</v>
      </c>
      <c r="E34" s="124"/>
      <c r="G34" s="106"/>
      <c r="H34" s="104" t="str">
        <f t="shared" si="2"/>
        <v>Cy</v>
      </c>
      <c r="I34" s="104" t="s">
        <v>9656</v>
      </c>
      <c r="J34" s="110" t="s">
        <v>9657</v>
      </c>
      <c r="K34" s="110" t="s">
        <v>275</v>
      </c>
      <c r="L34" s="10" t="s">
        <v>9658</v>
      </c>
    </row>
    <row r="35" spans="1:12" ht="15" x14ac:dyDescent="0.2">
      <c r="A35" s="250" t="s">
        <v>9659</v>
      </c>
      <c r="B35" s="250" t="s">
        <v>1659</v>
      </c>
      <c r="C35" s="252" t="str">
        <f t="shared" si="0"/>
        <v>K-Feldspar</v>
      </c>
      <c r="D35" s="252" t="str">
        <f t="shared" si="1"/>
        <v>KF</v>
      </c>
      <c r="E35" s="124"/>
      <c r="G35" s="106"/>
      <c r="H35" s="104" t="str">
        <f t="shared" si="2"/>
        <v>Dm</v>
      </c>
      <c r="I35" s="104" t="s">
        <v>9660</v>
      </c>
      <c r="J35" s="110" t="s">
        <v>1947</v>
      </c>
      <c r="K35" s="110" t="s">
        <v>275</v>
      </c>
      <c r="L35" s="10" t="s">
        <v>9661</v>
      </c>
    </row>
    <row r="36" spans="1:12" ht="15" x14ac:dyDescent="0.2">
      <c r="A36" s="250" t="s">
        <v>9662</v>
      </c>
      <c r="B36" s="250" t="s">
        <v>9663</v>
      </c>
      <c r="C36" s="252" t="str">
        <f t="shared" si="0"/>
        <v>K-Feldspar</v>
      </c>
      <c r="D36" s="252" t="str">
        <f t="shared" si="1"/>
        <v>KF</v>
      </c>
      <c r="E36" s="124"/>
      <c r="G36" s="106"/>
      <c r="H36" s="104" t="str">
        <f t="shared" si="2"/>
        <v>Ep</v>
      </c>
      <c r="I36" s="104" t="s">
        <v>1685</v>
      </c>
      <c r="J36" s="110" t="s">
        <v>9664</v>
      </c>
      <c r="K36" s="110" t="s">
        <v>275</v>
      </c>
      <c r="L36" s="10" t="s">
        <v>9665</v>
      </c>
    </row>
    <row r="37" spans="1:12" ht="15" x14ac:dyDescent="0.2">
      <c r="A37" s="250" t="s">
        <v>9666</v>
      </c>
      <c r="B37" s="250" t="s">
        <v>9667</v>
      </c>
      <c r="C37" s="252" t="str">
        <f t="shared" si="0"/>
        <v>Fluorite</v>
      </c>
      <c r="D37" s="252" t="str">
        <f t="shared" si="1"/>
        <v>FU</v>
      </c>
      <c r="E37" s="124"/>
      <c r="G37" s="106"/>
      <c r="H37" s="104" t="str">
        <f t="shared" si="2"/>
        <v>Fs</v>
      </c>
      <c r="I37" s="104" t="s">
        <v>9668</v>
      </c>
      <c r="J37" s="110" t="s">
        <v>9669</v>
      </c>
      <c r="K37" s="110" t="s">
        <v>9670</v>
      </c>
      <c r="L37" s="10" t="s">
        <v>9671</v>
      </c>
    </row>
    <row r="38" spans="1:12" ht="15" x14ac:dyDescent="0.2">
      <c r="A38" s="250" t="s">
        <v>9672</v>
      </c>
      <c r="B38" s="250" t="s">
        <v>1404</v>
      </c>
      <c r="C38" s="252" t="str">
        <f t="shared" si="0"/>
        <v>Galena</v>
      </c>
      <c r="D38" s="252" t="str">
        <f t="shared" si="1"/>
        <v>GA</v>
      </c>
      <c r="E38" s="124"/>
      <c r="G38" s="106"/>
      <c r="H38" s="104" t="str">
        <f t="shared" si="2"/>
        <v>Fu</v>
      </c>
      <c r="I38" s="104" t="s">
        <v>9673</v>
      </c>
      <c r="J38" s="110" t="s">
        <v>9674</v>
      </c>
      <c r="K38" s="110" t="s">
        <v>275</v>
      </c>
      <c r="L38" s="10" t="s">
        <v>9675</v>
      </c>
    </row>
    <row r="39" spans="1:12" ht="15" x14ac:dyDescent="0.2">
      <c r="A39" s="250" t="s">
        <v>9676</v>
      </c>
      <c r="B39" s="250" t="s">
        <v>9677</v>
      </c>
      <c r="C39" s="252" t="str">
        <f t="shared" si="0"/>
        <v>Garnet</v>
      </c>
      <c r="D39" s="252" t="str">
        <f t="shared" si="1"/>
        <v>GR</v>
      </c>
      <c r="E39" s="124"/>
      <c r="G39" s="106"/>
      <c r="H39" s="104" t="str">
        <f t="shared" si="2"/>
        <v>Ga</v>
      </c>
      <c r="I39" s="104" t="s">
        <v>9678</v>
      </c>
      <c r="J39" s="110" t="s">
        <v>9679</v>
      </c>
      <c r="K39" s="110" t="s">
        <v>275</v>
      </c>
      <c r="L39" s="10" t="s">
        <v>9680</v>
      </c>
    </row>
    <row r="40" spans="1:12" ht="15" x14ac:dyDescent="0.2">
      <c r="A40" s="250" t="s">
        <v>9681</v>
      </c>
      <c r="B40" s="250" t="s">
        <v>9682</v>
      </c>
      <c r="C40" s="252" t="str">
        <f t="shared" si="0"/>
        <v>Gypsum</v>
      </c>
      <c r="D40" s="252" t="str">
        <f t="shared" si="1"/>
        <v>GY</v>
      </c>
      <c r="E40" s="124"/>
      <c r="G40" s="106"/>
      <c r="H40" s="104" t="str">
        <f t="shared" si="2"/>
        <v/>
      </c>
      <c r="I40" s="104" t="s">
        <v>9683</v>
      </c>
      <c r="J40" s="110" t="s">
        <v>9684</v>
      </c>
      <c r="K40" s="110" t="s">
        <v>275</v>
      </c>
      <c r="L40" s="10" t="s">
        <v>9685</v>
      </c>
    </row>
    <row r="41" spans="1:12" ht="15" x14ac:dyDescent="0.2">
      <c r="A41" s="250" t="s">
        <v>9686</v>
      </c>
      <c r="B41" s="250" t="s">
        <v>9687</v>
      </c>
      <c r="C41" s="252" t="str">
        <f t="shared" ref="C41:C77" si="3">IFERROR(INDEX(J:J,MATCH(A41,J:J,0),1),IFERROR(INDEX(J:K,MATCH(A41,J:J,0),1),IFERROR(INDEX(J:K,MATCH("*'"&amp;A41&amp;"'*",K:K,0),1),INDEX(J:J,MATCH("*'"&amp;A41&amp;"'*",J:J,0),1))))</f>
        <v>Hematite</v>
      </c>
      <c r="D41" s="252" t="str">
        <f t="shared" ref="D41:D72" si="4">IFERROR(INDEX(I:J,MATCH(C41,J:J,0),1),IFERROR(INDEX(J:K,MATCH(A41,J:J,0),1),IFERROR(INDEX(I:K,MATCH("*'"&amp;C41&amp;"'*",K:K,0),1),INDEX(I:J,MATCH("*'"&amp;C41&amp;"'*",J:J,0),1))))</f>
        <v>HE</v>
      </c>
      <c r="E41" s="124"/>
      <c r="G41" s="106"/>
      <c r="H41" s="104" t="str">
        <f t="shared" si="2"/>
        <v>Gr</v>
      </c>
      <c r="I41" s="104" t="s">
        <v>9688</v>
      </c>
      <c r="J41" s="110" t="s">
        <v>9689</v>
      </c>
      <c r="K41" s="110" t="s">
        <v>275</v>
      </c>
      <c r="L41" s="10" t="s">
        <v>9690</v>
      </c>
    </row>
    <row r="42" spans="1:12" ht="15" x14ac:dyDescent="0.2">
      <c r="A42" s="250" t="s">
        <v>9691</v>
      </c>
      <c r="B42" s="250" t="s">
        <v>9692</v>
      </c>
      <c r="C42" s="252" t="str">
        <f t="shared" si="3"/>
        <v>Specularite</v>
      </c>
      <c r="D42" s="252" t="str">
        <f t="shared" si="4"/>
        <v>HS</v>
      </c>
      <c r="E42" s="124"/>
      <c r="G42" s="106"/>
      <c r="H42" s="104" t="str">
        <f t="shared" si="2"/>
        <v/>
      </c>
      <c r="I42" s="104" t="s">
        <v>9693</v>
      </c>
      <c r="J42" s="110" t="s">
        <v>9694</v>
      </c>
      <c r="K42" s="110" t="s">
        <v>9695</v>
      </c>
      <c r="L42" s="10" t="s">
        <v>9696</v>
      </c>
    </row>
    <row r="43" spans="1:12" ht="15" x14ac:dyDescent="0.2">
      <c r="A43" s="250" t="s">
        <v>9697</v>
      </c>
      <c r="B43" s="250" t="s">
        <v>9698</v>
      </c>
      <c r="C43" s="252" t="str">
        <f t="shared" si="3"/>
        <v>Hornblende</v>
      </c>
      <c r="D43" s="252" t="str">
        <f t="shared" si="4"/>
        <v>HB</v>
      </c>
      <c r="E43" s="124"/>
      <c r="G43" s="106"/>
      <c r="H43" s="104" t="str">
        <f t="shared" si="2"/>
        <v>Gy</v>
      </c>
      <c r="I43" s="104" t="s">
        <v>9699</v>
      </c>
      <c r="J43" s="110" t="s">
        <v>2120</v>
      </c>
      <c r="K43" s="110" t="s">
        <v>275</v>
      </c>
      <c r="L43" s="10" t="s">
        <v>9700</v>
      </c>
    </row>
    <row r="44" spans="1:12" ht="15" x14ac:dyDescent="0.2">
      <c r="A44" s="250" t="s">
        <v>9701</v>
      </c>
      <c r="B44" s="250" t="s">
        <v>9702</v>
      </c>
      <c r="C44" s="252" t="str">
        <f t="shared" si="3"/>
        <v>Illite</v>
      </c>
      <c r="D44" s="252" t="str">
        <f t="shared" si="4"/>
        <v>IL</v>
      </c>
      <c r="E44" s="124"/>
      <c r="G44" s="106"/>
      <c r="H44" s="104" t="str">
        <f t="shared" si="2"/>
        <v>Hb</v>
      </c>
      <c r="I44" s="104" t="s">
        <v>9703</v>
      </c>
      <c r="J44" s="110" t="s">
        <v>9704</v>
      </c>
      <c r="K44" s="110" t="s">
        <v>275</v>
      </c>
      <c r="L44" s="10" t="s">
        <v>9705</v>
      </c>
    </row>
    <row r="45" spans="1:12" ht="15" x14ac:dyDescent="0.2">
      <c r="A45" s="250" t="s">
        <v>9706</v>
      </c>
      <c r="B45" s="250" t="s">
        <v>1649</v>
      </c>
      <c r="C45" s="252" t="str">
        <f t="shared" si="3"/>
        <v>Kaolinite</v>
      </c>
      <c r="D45" s="252" t="str">
        <f t="shared" si="4"/>
        <v>KA</v>
      </c>
      <c r="E45" s="124"/>
      <c r="G45" s="106"/>
      <c r="H45" s="104" t="str">
        <f t="shared" si="2"/>
        <v>He</v>
      </c>
      <c r="I45" s="104" t="s">
        <v>9707</v>
      </c>
      <c r="J45" s="110" t="s">
        <v>9708</v>
      </c>
      <c r="K45" s="135" t="s">
        <v>9709</v>
      </c>
      <c r="L45" s="10" t="s">
        <v>9710</v>
      </c>
    </row>
    <row r="46" spans="1:12" ht="15" x14ac:dyDescent="0.2">
      <c r="A46" s="250" t="s">
        <v>9711</v>
      </c>
      <c r="B46" s="250" t="s">
        <v>9712</v>
      </c>
      <c r="C46" s="252" t="str">
        <f t="shared" si="3"/>
        <v>Laumontite</v>
      </c>
      <c r="D46" s="252" t="str">
        <f t="shared" si="4"/>
        <v>LU</v>
      </c>
      <c r="E46" s="124"/>
      <c r="G46" s="106"/>
      <c r="H46" s="104" t="str">
        <f t="shared" si="2"/>
        <v>Hs</v>
      </c>
      <c r="I46" s="104" t="s">
        <v>9713</v>
      </c>
      <c r="J46" s="110" t="s">
        <v>9714</v>
      </c>
      <c r="K46" s="110" t="s">
        <v>9715</v>
      </c>
      <c r="L46" s="10" t="s">
        <v>9710</v>
      </c>
    </row>
    <row r="47" spans="1:12" ht="15" x14ac:dyDescent="0.2">
      <c r="A47" s="250" t="s">
        <v>9716</v>
      </c>
      <c r="B47" s="250" t="s">
        <v>1405</v>
      </c>
      <c r="C47" s="252" t="str">
        <f t="shared" si="3"/>
        <v>Goethite</v>
      </c>
      <c r="D47" s="252" t="str">
        <f t="shared" si="4"/>
        <v>LI</v>
      </c>
      <c r="E47" s="124"/>
      <c r="G47" s="106"/>
      <c r="H47" s="104" t="str">
        <f t="shared" si="2"/>
        <v>Il</v>
      </c>
      <c r="I47" s="104" t="s">
        <v>9717</v>
      </c>
      <c r="J47" s="110" t="s">
        <v>9718</v>
      </c>
      <c r="K47" s="110" t="s">
        <v>275</v>
      </c>
      <c r="L47" s="10" t="s">
        <v>9719</v>
      </c>
    </row>
    <row r="48" spans="1:12" ht="15" x14ac:dyDescent="0.2">
      <c r="A48" s="250" t="s">
        <v>9720</v>
      </c>
      <c r="B48" s="250" t="s">
        <v>9721</v>
      </c>
      <c r="C48" s="252" t="str">
        <f t="shared" si="3"/>
        <v>Magnesite</v>
      </c>
      <c r="D48" s="252" t="str">
        <f t="shared" si="4"/>
        <v>MS</v>
      </c>
      <c r="E48" s="124"/>
      <c r="G48" s="106"/>
      <c r="H48" s="104" t="str">
        <f t="shared" si="2"/>
        <v>Ka</v>
      </c>
      <c r="I48" s="104" t="s">
        <v>9722</v>
      </c>
      <c r="J48" s="110" t="s">
        <v>9723</v>
      </c>
      <c r="K48" s="110" t="s">
        <v>9724</v>
      </c>
      <c r="L48" s="10" t="s">
        <v>9725</v>
      </c>
    </row>
    <row r="49" spans="1:12" ht="15" x14ac:dyDescent="0.2">
      <c r="A49" s="250" t="s">
        <v>9726</v>
      </c>
      <c r="B49" s="250" t="s">
        <v>9727</v>
      </c>
      <c r="C49" s="252" t="str">
        <f t="shared" si="3"/>
        <v>Magnetite</v>
      </c>
      <c r="D49" s="252" t="str">
        <f t="shared" si="4"/>
        <v>MT</v>
      </c>
      <c r="E49" s="124"/>
      <c r="G49" s="106"/>
      <c r="H49" s="104" t="str">
        <f t="shared" si="2"/>
        <v>Kf</v>
      </c>
      <c r="I49" s="104" t="s">
        <v>9728</v>
      </c>
      <c r="J49" s="110" t="s">
        <v>9729</v>
      </c>
      <c r="K49" s="135" t="s">
        <v>9730</v>
      </c>
      <c r="L49" s="10" t="s">
        <v>9731</v>
      </c>
    </row>
    <row r="50" spans="1:12" ht="15" x14ac:dyDescent="0.2">
      <c r="A50" s="250" t="s">
        <v>9732</v>
      </c>
      <c r="B50" s="250" t="s">
        <v>9733</v>
      </c>
      <c r="C50" s="252" t="str">
        <f t="shared" si="3"/>
        <v>Malachite</v>
      </c>
      <c r="D50" s="252" t="str">
        <f t="shared" si="4"/>
        <v>MA</v>
      </c>
      <c r="E50" s="124"/>
      <c r="G50" s="106"/>
      <c r="H50" s="104" t="str">
        <f t="shared" si="2"/>
        <v>Li</v>
      </c>
      <c r="I50" s="104" t="s">
        <v>9734</v>
      </c>
      <c r="J50" s="110" t="s">
        <v>9735</v>
      </c>
      <c r="K50" s="110" t="s">
        <v>9736</v>
      </c>
      <c r="L50" s="10" t="s">
        <v>9737</v>
      </c>
    </row>
    <row r="51" spans="1:12" ht="15" x14ac:dyDescent="0.2">
      <c r="A51" s="250" t="s">
        <v>9738</v>
      </c>
      <c r="B51" s="250" t="s">
        <v>1406</v>
      </c>
      <c r="C51" s="252" t="str">
        <f t="shared" si="3"/>
        <v>Manganite</v>
      </c>
      <c r="D51" s="252" t="str">
        <f t="shared" si="4"/>
        <v>MN</v>
      </c>
      <c r="E51" s="124"/>
      <c r="G51" s="106"/>
      <c r="H51" s="104" t="str">
        <f t="shared" si="2"/>
        <v>Lu</v>
      </c>
      <c r="I51" s="104" t="s">
        <v>9739</v>
      </c>
      <c r="J51" s="110" t="s">
        <v>9740</v>
      </c>
      <c r="K51" s="110" t="s">
        <v>275</v>
      </c>
      <c r="L51" s="10" t="s">
        <v>9741</v>
      </c>
    </row>
    <row r="52" spans="1:12" ht="15" x14ac:dyDescent="0.2">
      <c r="A52" s="250" t="s">
        <v>9742</v>
      </c>
      <c r="B52" s="250" t="s">
        <v>1407</v>
      </c>
      <c r="C52" s="252" t="str">
        <f t="shared" si="3"/>
        <v>Molybdenite</v>
      </c>
      <c r="D52" s="252" t="str">
        <f t="shared" si="4"/>
        <v>MO</v>
      </c>
      <c r="E52" s="124"/>
      <c r="G52" s="106"/>
      <c r="H52" s="104" t="str">
        <f t="shared" si="2"/>
        <v>Ma</v>
      </c>
      <c r="I52" s="104" t="s">
        <v>9743</v>
      </c>
      <c r="J52" s="110" t="s">
        <v>9744</v>
      </c>
      <c r="K52" s="110" t="s">
        <v>275</v>
      </c>
      <c r="L52" s="10" t="s">
        <v>9745</v>
      </c>
    </row>
    <row r="53" spans="1:12" ht="15" x14ac:dyDescent="0.2">
      <c r="A53" s="250" t="s">
        <v>9746</v>
      </c>
      <c r="B53" s="250" t="s">
        <v>9747</v>
      </c>
      <c r="C53" s="252" t="str">
        <f t="shared" si="3"/>
        <v>Muscovite</v>
      </c>
      <c r="D53" s="252" t="str">
        <f t="shared" si="4"/>
        <v>MV</v>
      </c>
      <c r="E53" s="124"/>
      <c r="G53" s="106"/>
      <c r="H53" s="104" t="str">
        <f t="shared" si="2"/>
        <v>Mn</v>
      </c>
      <c r="I53" s="104" t="s">
        <v>9748</v>
      </c>
      <c r="J53" s="110" t="s">
        <v>9749</v>
      </c>
      <c r="K53" s="135" t="s">
        <v>9750</v>
      </c>
      <c r="L53" s="10" t="s">
        <v>9751</v>
      </c>
    </row>
    <row r="54" spans="1:12" ht="15" x14ac:dyDescent="0.2">
      <c r="A54" s="250" t="s">
        <v>9752</v>
      </c>
      <c r="B54" s="250" t="s">
        <v>9753</v>
      </c>
      <c r="C54" s="252" t="str">
        <f t="shared" si="3"/>
        <v>Olivine</v>
      </c>
      <c r="D54" s="252" t="str">
        <f t="shared" si="4"/>
        <v>OL</v>
      </c>
      <c r="E54" s="124"/>
      <c r="G54" s="106"/>
      <c r="H54" s="104" t="str">
        <f t="shared" si="2"/>
        <v>Mo</v>
      </c>
      <c r="I54" s="104" t="s">
        <v>9754</v>
      </c>
      <c r="J54" s="110" t="s">
        <v>9755</v>
      </c>
      <c r="K54" s="110" t="s">
        <v>275</v>
      </c>
      <c r="L54" s="10" t="s">
        <v>9756</v>
      </c>
    </row>
    <row r="55" spans="1:12" ht="15" x14ac:dyDescent="0.2">
      <c r="A55" s="250" t="s">
        <v>9757</v>
      </c>
      <c r="B55" s="250" t="s">
        <v>9758</v>
      </c>
      <c r="C55" s="252" t="str">
        <f t="shared" si="3"/>
        <v>Unknown Mineral Opaque</v>
      </c>
      <c r="D55" s="252" t="str">
        <f t="shared" si="4"/>
        <v>OM</v>
      </c>
      <c r="E55" s="124"/>
      <c r="G55" s="106"/>
      <c r="H55" s="104" t="str">
        <f t="shared" si="2"/>
        <v>Ms</v>
      </c>
      <c r="I55" s="104" t="s">
        <v>9759</v>
      </c>
      <c r="J55" s="110" t="s">
        <v>2320</v>
      </c>
      <c r="K55" s="110" t="s">
        <v>275</v>
      </c>
      <c r="L55" s="10" t="s">
        <v>9760</v>
      </c>
    </row>
    <row r="56" spans="1:12" ht="15" x14ac:dyDescent="0.2">
      <c r="A56" s="250" t="s">
        <v>9761</v>
      </c>
      <c r="B56" s="250" t="s">
        <v>9762</v>
      </c>
      <c r="C56" s="252" t="str">
        <f t="shared" si="3"/>
        <v>Orthoclase</v>
      </c>
      <c r="D56" s="252" t="str">
        <f t="shared" si="4"/>
        <v>OR</v>
      </c>
      <c r="E56" s="124"/>
      <c r="G56" s="106"/>
      <c r="H56" s="104" t="str">
        <f t="shared" si="2"/>
        <v>Mt</v>
      </c>
      <c r="I56" s="104" t="s">
        <v>1690</v>
      </c>
      <c r="J56" s="110" t="s">
        <v>9763</v>
      </c>
      <c r="K56" s="110" t="s">
        <v>275</v>
      </c>
      <c r="L56" s="10" t="s">
        <v>9764</v>
      </c>
    </row>
    <row r="57" spans="1:12" ht="15" x14ac:dyDescent="0.2">
      <c r="A57" s="250" t="s">
        <v>9765</v>
      </c>
      <c r="B57" s="250" t="s">
        <v>9766</v>
      </c>
      <c r="C57" s="252" t="str">
        <f t="shared" si="3"/>
        <v>Plagioclase</v>
      </c>
      <c r="D57" s="252" t="str">
        <f t="shared" si="4"/>
        <v>PG</v>
      </c>
      <c r="E57" s="124"/>
      <c r="G57" s="106"/>
      <c r="H57" s="104" t="str">
        <f t="shared" si="2"/>
        <v>Mv</v>
      </c>
      <c r="I57" s="104" t="s">
        <v>9767</v>
      </c>
      <c r="J57" s="110" t="s">
        <v>9768</v>
      </c>
      <c r="K57" s="110" t="s">
        <v>275</v>
      </c>
      <c r="L57" s="10" t="s">
        <v>9769</v>
      </c>
    </row>
    <row r="58" spans="1:12" ht="15" x14ac:dyDescent="0.2">
      <c r="A58" s="250" t="s">
        <v>9770</v>
      </c>
      <c r="B58" s="250" t="s">
        <v>9771</v>
      </c>
      <c r="C58" s="252" t="str">
        <f t="shared" si="3"/>
        <v>Pyrite</v>
      </c>
      <c r="D58" s="252" t="str">
        <f t="shared" si="4"/>
        <v>PY</v>
      </c>
      <c r="E58" s="124"/>
      <c r="G58" s="106"/>
      <c r="H58" s="104" t="str">
        <f t="shared" si="2"/>
        <v>Ol</v>
      </c>
      <c r="I58" s="104" t="s">
        <v>9772</v>
      </c>
      <c r="J58" s="110" t="s">
        <v>9773</v>
      </c>
      <c r="K58" s="110" t="s">
        <v>275</v>
      </c>
      <c r="L58" s="10" t="s">
        <v>9774</v>
      </c>
    </row>
    <row r="59" spans="1:12" ht="15" x14ac:dyDescent="0.2">
      <c r="A59" s="250" t="s">
        <v>9775</v>
      </c>
      <c r="B59" s="250" t="s">
        <v>9776</v>
      </c>
      <c r="C59" s="252" t="str">
        <f t="shared" si="3"/>
        <v>Pyrolusite</v>
      </c>
      <c r="D59" s="252" t="str">
        <f t="shared" si="4"/>
        <v>PL</v>
      </c>
      <c r="E59" s="124"/>
      <c r="G59" s="106"/>
      <c r="H59" s="104" t="str">
        <f t="shared" si="2"/>
        <v>Om</v>
      </c>
      <c r="I59" s="104" t="s">
        <v>9777</v>
      </c>
      <c r="J59" s="110" t="s">
        <v>9778</v>
      </c>
      <c r="K59" s="135" t="s">
        <v>9779</v>
      </c>
      <c r="L59" s="10"/>
    </row>
    <row r="60" spans="1:12" ht="15" x14ac:dyDescent="0.2">
      <c r="A60" s="250" t="s">
        <v>9780</v>
      </c>
      <c r="B60" s="250" t="s">
        <v>9781</v>
      </c>
      <c r="C60" s="252" t="str">
        <f t="shared" si="3"/>
        <v>Inosilicates: Inosilicates with 2-periodic single chains, Si2O6; pyroxene family</v>
      </c>
      <c r="D60" s="252" t="str">
        <f t="shared" si="4"/>
        <v>PX</v>
      </c>
      <c r="E60" s="124"/>
      <c r="G60" s="106"/>
      <c r="H60" s="104" t="str">
        <f t="shared" si="2"/>
        <v>Or</v>
      </c>
      <c r="I60" s="104" t="s">
        <v>9782</v>
      </c>
      <c r="J60" s="110" t="s">
        <v>9783</v>
      </c>
      <c r="K60" s="110" t="s">
        <v>275</v>
      </c>
      <c r="L60" s="10" t="s">
        <v>9731</v>
      </c>
    </row>
    <row r="61" spans="1:12" ht="15" x14ac:dyDescent="0.2">
      <c r="A61" s="250" t="s">
        <v>9784</v>
      </c>
      <c r="B61" s="250" t="s">
        <v>9785</v>
      </c>
      <c r="C61" s="252" t="str">
        <f t="shared" si="3"/>
        <v>Pyrrhotite</v>
      </c>
      <c r="D61" s="252" t="str">
        <f t="shared" si="4"/>
        <v>PH</v>
      </c>
      <c r="E61" s="124"/>
      <c r="G61" s="106"/>
      <c r="H61" s="104" t="str">
        <f t="shared" si="2"/>
        <v>Pg</v>
      </c>
      <c r="I61" s="104" t="s">
        <v>9786</v>
      </c>
      <c r="J61" s="110" t="s">
        <v>9787</v>
      </c>
      <c r="K61" s="110" t="s">
        <v>275</v>
      </c>
      <c r="L61" s="10" t="s">
        <v>9788</v>
      </c>
    </row>
    <row r="62" spans="1:12" ht="15" x14ac:dyDescent="0.2">
      <c r="A62" s="250" t="s">
        <v>9789</v>
      </c>
      <c r="B62" s="250" t="s">
        <v>1647</v>
      </c>
      <c r="C62" s="252" t="str">
        <f t="shared" si="3"/>
        <v>Quartz</v>
      </c>
      <c r="D62" s="252" t="str">
        <f t="shared" si="4"/>
        <v>QZ</v>
      </c>
      <c r="E62" s="124"/>
      <c r="G62" s="106"/>
      <c r="H62" s="104" t="str">
        <f t="shared" si="2"/>
        <v>Ph</v>
      </c>
      <c r="I62" s="104" t="s">
        <v>9790</v>
      </c>
      <c r="J62" s="110" t="s">
        <v>9791</v>
      </c>
      <c r="K62" s="110" t="s">
        <v>275</v>
      </c>
      <c r="L62" s="10" t="s">
        <v>9792</v>
      </c>
    </row>
    <row r="63" spans="1:12" ht="15" x14ac:dyDescent="0.2">
      <c r="A63" s="250" t="s">
        <v>9793</v>
      </c>
      <c r="B63" s="250" t="s">
        <v>1408</v>
      </c>
      <c r="C63" s="252" t="str">
        <f t="shared" si="3"/>
        <v>Stibnite</v>
      </c>
      <c r="D63" s="252" t="str">
        <f t="shared" si="4"/>
        <v>SB</v>
      </c>
      <c r="E63" s="124"/>
      <c r="G63" s="106"/>
      <c r="H63" s="104" t="str">
        <f t="shared" si="2"/>
        <v>Pl</v>
      </c>
      <c r="I63" s="104" t="s">
        <v>9794</v>
      </c>
      <c r="J63" s="110" t="s">
        <v>9795</v>
      </c>
      <c r="K63" s="110" t="s">
        <v>275</v>
      </c>
      <c r="L63" s="10" t="s">
        <v>9796</v>
      </c>
    </row>
    <row r="64" spans="1:12" ht="15" x14ac:dyDescent="0.2">
      <c r="A64" s="250" t="s">
        <v>9797</v>
      </c>
      <c r="B64" s="250" t="s">
        <v>9798</v>
      </c>
      <c r="C64" s="252" t="str">
        <f t="shared" si="3"/>
        <v>Sericite</v>
      </c>
      <c r="D64" s="252" t="str">
        <f t="shared" si="4"/>
        <v>SE</v>
      </c>
      <c r="E64" s="124"/>
      <c r="G64" s="106"/>
      <c r="H64" s="104" t="str">
        <f t="shared" si="2"/>
        <v>Px</v>
      </c>
      <c r="I64" s="104" t="s">
        <v>9799</v>
      </c>
      <c r="J64" s="110" t="s">
        <v>9800</v>
      </c>
      <c r="K64" s="110" t="s">
        <v>9801</v>
      </c>
      <c r="L64" s="10" t="s">
        <v>275</v>
      </c>
    </row>
    <row r="65" spans="1:12" ht="15" x14ac:dyDescent="0.2">
      <c r="A65" s="250" t="s">
        <v>9802</v>
      </c>
      <c r="B65" s="250" t="s">
        <v>9803</v>
      </c>
      <c r="C65" s="252" t="str">
        <f t="shared" si="3"/>
        <v>Scheelite</v>
      </c>
      <c r="D65" s="252" t="str">
        <f t="shared" si="4"/>
        <v>SL</v>
      </c>
      <c r="E65" s="124"/>
      <c r="G65" s="106"/>
      <c r="H65" s="104" t="str">
        <f t="shared" si="2"/>
        <v>Py</v>
      </c>
      <c r="I65" s="104" t="s">
        <v>1691</v>
      </c>
      <c r="J65" s="110" t="s">
        <v>9804</v>
      </c>
      <c r="K65" s="110" t="s">
        <v>275</v>
      </c>
      <c r="L65" s="10" t="s">
        <v>9805</v>
      </c>
    </row>
    <row r="66" spans="1:12" ht="15" x14ac:dyDescent="0.2">
      <c r="A66" s="250" t="s">
        <v>9806</v>
      </c>
      <c r="B66" s="250" t="s">
        <v>9807</v>
      </c>
      <c r="C66" s="252" t="str">
        <f t="shared" si="3"/>
        <v>Smectite</v>
      </c>
      <c r="D66" s="252" t="str">
        <f t="shared" si="4"/>
        <v>SM</v>
      </c>
      <c r="E66" s="124"/>
      <c r="G66" s="106"/>
      <c r="H66" s="104" t="str">
        <f t="shared" si="2"/>
        <v>Qz</v>
      </c>
      <c r="I66" s="104" t="s">
        <v>9808</v>
      </c>
      <c r="J66" s="110" t="s">
        <v>9809</v>
      </c>
      <c r="K66" s="110" t="s">
        <v>9810</v>
      </c>
      <c r="L66" s="10" t="s">
        <v>9622</v>
      </c>
    </row>
    <row r="67" spans="1:12" ht="15" x14ac:dyDescent="0.2">
      <c r="A67" s="250" t="s">
        <v>9811</v>
      </c>
      <c r="B67" s="250" t="s">
        <v>1657</v>
      </c>
      <c r="C67" s="252" t="str">
        <f t="shared" si="3"/>
        <v>Sphalerite</v>
      </c>
      <c r="D67" s="252" t="str">
        <f t="shared" si="4"/>
        <v>SP</v>
      </c>
      <c r="E67" s="124"/>
      <c r="G67" s="106"/>
      <c r="H67" s="104" t="str">
        <f t="shared" si="2"/>
        <v>Sb</v>
      </c>
      <c r="I67" s="104" t="s">
        <v>9812</v>
      </c>
      <c r="J67" s="110" t="s">
        <v>9813</v>
      </c>
      <c r="K67" s="110" t="s">
        <v>275</v>
      </c>
      <c r="L67" s="10" t="s">
        <v>9814</v>
      </c>
    </row>
    <row r="68" spans="1:12" ht="15" x14ac:dyDescent="0.2">
      <c r="A68" s="250" t="s">
        <v>9815</v>
      </c>
      <c r="B68" s="250" t="s">
        <v>1409</v>
      </c>
      <c r="C68" s="252" t="str">
        <f t="shared" si="3"/>
        <v>Rhodochrosite</v>
      </c>
      <c r="D68" s="252" t="str">
        <f t="shared" si="4"/>
        <v>SR</v>
      </c>
      <c r="E68" s="124"/>
      <c r="G68" s="106"/>
      <c r="H68" s="104" t="str">
        <f t="shared" si="2"/>
        <v/>
      </c>
      <c r="I68" s="104" t="s">
        <v>9816</v>
      </c>
      <c r="J68" s="110" t="s">
        <v>9817</v>
      </c>
      <c r="K68" s="110" t="s">
        <v>275</v>
      </c>
      <c r="L68" s="10" t="s">
        <v>9818</v>
      </c>
    </row>
    <row r="69" spans="1:12" ht="15" x14ac:dyDescent="0.2">
      <c r="A69" s="250" t="s">
        <v>9819</v>
      </c>
      <c r="B69" s="250" t="s">
        <v>9820</v>
      </c>
      <c r="C69" s="252" t="str">
        <f t="shared" si="3"/>
        <v>Serpentine</v>
      </c>
      <c r="D69" s="252" t="str">
        <f t="shared" si="4"/>
        <v>ST</v>
      </c>
      <c r="E69" s="124"/>
      <c r="G69" s="106"/>
      <c r="H69" s="104" t="str">
        <f t="shared" si="2"/>
        <v>Se</v>
      </c>
      <c r="I69" s="104" t="s">
        <v>9821</v>
      </c>
      <c r="J69" s="110" t="s">
        <v>9822</v>
      </c>
      <c r="K69" s="110" t="s">
        <v>275</v>
      </c>
      <c r="L69" s="10" t="s">
        <v>9769</v>
      </c>
    </row>
    <row r="70" spans="1:12" ht="15" x14ac:dyDescent="0.2">
      <c r="A70" s="250" t="s">
        <v>9823</v>
      </c>
      <c r="B70" s="250" t="s">
        <v>9824</v>
      </c>
      <c r="C70" s="252" t="str">
        <f t="shared" si="3"/>
        <v>SULFIDES and SULFOSALTS (sulfides, selenides, tellurides; arsenides, antimonides, bismuthides; sulfarsenites, sulfantimonites, sulfbismuthites, etc.)</v>
      </c>
      <c r="D70" s="252" t="str">
        <f t="shared" si="4"/>
        <v>SU</v>
      </c>
      <c r="E70" s="124"/>
      <c r="G70" s="106"/>
      <c r="H70" s="104" t="str">
        <f t="shared" si="2"/>
        <v>Sl</v>
      </c>
      <c r="I70" s="104" t="s">
        <v>1645</v>
      </c>
      <c r="J70" s="110" t="s">
        <v>9825</v>
      </c>
      <c r="K70" s="110" t="s">
        <v>275</v>
      </c>
      <c r="L70" s="10" t="s">
        <v>9826</v>
      </c>
    </row>
    <row r="71" spans="1:12" ht="15" x14ac:dyDescent="0.2">
      <c r="A71" s="250" t="s">
        <v>9827</v>
      </c>
      <c r="B71" s="250" t="s">
        <v>9828</v>
      </c>
      <c r="C71" s="252" t="str">
        <f t="shared" si="3"/>
        <v>Talc</v>
      </c>
      <c r="D71" s="252" t="str">
        <f t="shared" si="4"/>
        <v>TA</v>
      </c>
      <c r="E71" s="124"/>
      <c r="G71" s="106"/>
      <c r="H71" s="104" t="str">
        <f t="shared" si="2"/>
        <v>Sm</v>
      </c>
      <c r="I71" s="104" t="s">
        <v>9829</v>
      </c>
      <c r="J71" s="110" t="s">
        <v>9830</v>
      </c>
      <c r="K71" s="110" t="s">
        <v>275</v>
      </c>
      <c r="L71" s="10" t="s">
        <v>9831</v>
      </c>
    </row>
    <row r="72" spans="1:12" ht="15" x14ac:dyDescent="0.2">
      <c r="A72" s="250" t="s">
        <v>9832</v>
      </c>
      <c r="B72" s="250" t="s">
        <v>9833</v>
      </c>
      <c r="C72" s="252" t="str">
        <f t="shared" si="3"/>
        <v>Tourmaline</v>
      </c>
      <c r="D72" s="252" t="str">
        <f t="shared" si="4"/>
        <v>TM</v>
      </c>
      <c r="E72" s="124"/>
      <c r="G72" s="106"/>
      <c r="H72" s="104" t="str">
        <f t="shared" si="2"/>
        <v>Sp</v>
      </c>
      <c r="I72" s="104" t="s">
        <v>1686</v>
      </c>
      <c r="J72" s="110" t="s">
        <v>9834</v>
      </c>
      <c r="K72" s="110" t="s">
        <v>275</v>
      </c>
      <c r="L72" s="10" t="s">
        <v>9835</v>
      </c>
    </row>
    <row r="73" spans="1:12" ht="15" x14ac:dyDescent="0.2">
      <c r="A73" s="250" t="s">
        <v>9836</v>
      </c>
      <c r="B73" s="250" t="s">
        <v>9837</v>
      </c>
      <c r="C73" s="252" t="str">
        <f t="shared" si="3"/>
        <v>Tenorite</v>
      </c>
      <c r="D73" s="252" t="str">
        <f t="shared" ref="D73:D77" si="5">IFERROR(INDEX(I:J,MATCH(C73,J:J,0),1),IFERROR(INDEX(J:K,MATCH(A73,J:J,0),1),IFERROR(INDEX(I:K,MATCH("*'"&amp;C73&amp;"'*",K:K,0),1),INDEX(I:J,MATCH("*'"&amp;C73&amp;"'*",J:J,0),1))))</f>
        <v>TN</v>
      </c>
      <c r="E73" s="124"/>
      <c r="G73" s="106"/>
      <c r="H73" s="104" t="str">
        <f t="shared" ref="H73:H136" si="6">IF(I73="","",IFERROR((INDEX(A:D,MATCH($I73,D:D,0),2)),""))</f>
        <v>Sr</v>
      </c>
      <c r="I73" s="104" t="s">
        <v>9838</v>
      </c>
      <c r="J73" s="110" t="s">
        <v>9839</v>
      </c>
      <c r="K73" s="110" t="s">
        <v>9840</v>
      </c>
      <c r="L73" s="10" t="s">
        <v>9841</v>
      </c>
    </row>
    <row r="74" spans="1:12" ht="15" x14ac:dyDescent="0.2">
      <c r="A74" s="250" t="s">
        <v>9842</v>
      </c>
      <c r="B74" s="250" t="s">
        <v>9843</v>
      </c>
      <c r="C74" s="252" t="str">
        <f t="shared" si="3"/>
        <v>Tetrahedrite</v>
      </c>
      <c r="D74" s="252" t="str">
        <f t="shared" si="5"/>
        <v>TT</v>
      </c>
      <c r="E74" s="124"/>
      <c r="G74" s="106"/>
      <c r="H74" s="104" t="str">
        <f t="shared" si="6"/>
        <v>St</v>
      </c>
      <c r="I74" s="104" t="s">
        <v>1648</v>
      </c>
      <c r="J74" s="110" t="s">
        <v>9844</v>
      </c>
      <c r="K74" s="110" t="s">
        <v>275</v>
      </c>
      <c r="L74" s="10" t="s">
        <v>9845</v>
      </c>
    </row>
    <row r="75" spans="1:12" ht="15" x14ac:dyDescent="0.2">
      <c r="A75" s="250" t="s">
        <v>9846</v>
      </c>
      <c r="B75" s="250" t="s">
        <v>9847</v>
      </c>
      <c r="C75" s="252" t="str">
        <f t="shared" si="3"/>
        <v>Unknown Mineral Transparent</v>
      </c>
      <c r="D75" s="252" t="str">
        <f t="shared" si="5"/>
        <v>UM</v>
      </c>
      <c r="E75" s="124"/>
      <c r="G75" s="106"/>
      <c r="H75" s="104" t="str">
        <f t="shared" si="6"/>
        <v>Su</v>
      </c>
      <c r="I75" s="104" t="s">
        <v>9848</v>
      </c>
      <c r="J75" s="110" t="s">
        <v>9849</v>
      </c>
      <c r="K75" s="135" t="s">
        <v>9850</v>
      </c>
      <c r="L75" s="10" t="s">
        <v>275</v>
      </c>
    </row>
    <row r="76" spans="1:12" ht="15" x14ac:dyDescent="0.2">
      <c r="A76" s="250" t="s">
        <v>9851</v>
      </c>
      <c r="B76" s="250" t="s">
        <v>9852</v>
      </c>
      <c r="C76" s="252" t="str">
        <f t="shared" si="3"/>
        <v>Wolframite</v>
      </c>
      <c r="D76" s="252" t="str">
        <f t="shared" si="5"/>
        <v>WF</v>
      </c>
      <c r="E76" s="124"/>
      <c r="G76" s="106"/>
      <c r="H76" s="104" t="str">
        <f t="shared" si="6"/>
        <v>Ta</v>
      </c>
      <c r="I76" s="104" t="s">
        <v>9853</v>
      </c>
      <c r="J76" s="110" t="s">
        <v>9854</v>
      </c>
      <c r="K76" s="110" t="s">
        <v>275</v>
      </c>
      <c r="L76" s="10" t="s">
        <v>9855</v>
      </c>
    </row>
    <row r="77" spans="1:12" ht="15" x14ac:dyDescent="0.2">
      <c r="A77" s="250" t="s">
        <v>9856</v>
      </c>
      <c r="B77" s="250" t="s">
        <v>9857</v>
      </c>
      <c r="C77" s="252" t="str">
        <f t="shared" si="3"/>
        <v>Wollastonite</v>
      </c>
      <c r="D77" s="252" t="str">
        <f t="shared" si="5"/>
        <v>WO</v>
      </c>
      <c r="E77" s="124"/>
      <c r="G77" s="106"/>
      <c r="H77" s="104" t="str">
        <f t="shared" si="6"/>
        <v>Tm</v>
      </c>
      <c r="I77" s="104" t="s">
        <v>9858</v>
      </c>
      <c r="J77" s="110" t="s">
        <v>9859</v>
      </c>
      <c r="K77" s="110" t="s">
        <v>275</v>
      </c>
      <c r="L77" s="10" t="s">
        <v>9860</v>
      </c>
    </row>
    <row r="78" spans="1:12" ht="15" x14ac:dyDescent="0.2">
      <c r="A78" s="250"/>
      <c r="B78" s="250"/>
      <c r="C78" s="123"/>
      <c r="D78" s="123"/>
      <c r="E78" s="124"/>
      <c r="G78" s="106"/>
      <c r="H78" s="104" t="str">
        <f t="shared" si="6"/>
        <v>Tn</v>
      </c>
      <c r="I78" s="104" t="s">
        <v>9861</v>
      </c>
      <c r="J78" s="110" t="s">
        <v>9862</v>
      </c>
      <c r="K78" s="110" t="s">
        <v>275</v>
      </c>
      <c r="L78" s="10" t="s">
        <v>9863</v>
      </c>
    </row>
    <row r="79" spans="1:12" ht="15" x14ac:dyDescent="0.2">
      <c r="A79" s="250"/>
      <c r="B79" s="250"/>
      <c r="C79" s="123"/>
      <c r="D79" s="123"/>
      <c r="E79" s="124"/>
      <c r="G79" s="106"/>
      <c r="H79" s="104" t="str">
        <f t="shared" si="6"/>
        <v>Tt</v>
      </c>
      <c r="I79" s="104" t="s">
        <v>9864</v>
      </c>
      <c r="J79" s="110" t="s">
        <v>9865</v>
      </c>
      <c r="K79" s="110" t="s">
        <v>275</v>
      </c>
      <c r="L79" s="10" t="s">
        <v>9866</v>
      </c>
    </row>
    <row r="80" spans="1:12" ht="15" x14ac:dyDescent="0.2">
      <c r="A80" s="250"/>
      <c r="B80" s="250"/>
      <c r="C80" s="123"/>
      <c r="D80" s="123"/>
      <c r="E80" s="124"/>
      <c r="G80" s="106"/>
      <c r="H80" s="104" t="str">
        <f t="shared" si="6"/>
        <v>Um</v>
      </c>
      <c r="I80" s="104" t="s">
        <v>9867</v>
      </c>
      <c r="J80" s="110" t="s">
        <v>9868</v>
      </c>
      <c r="K80" s="110" t="s">
        <v>9869</v>
      </c>
      <c r="L80" s="10"/>
    </row>
    <row r="81" spans="1:12" ht="15" x14ac:dyDescent="0.2">
      <c r="A81" s="250"/>
      <c r="B81" s="250"/>
      <c r="C81" s="123"/>
      <c r="D81" s="123"/>
      <c r="E81" s="124"/>
      <c r="G81" s="106"/>
      <c r="H81" s="104" t="str">
        <f t="shared" si="6"/>
        <v>Wf</v>
      </c>
      <c r="I81" s="104" t="s">
        <v>9870</v>
      </c>
      <c r="J81" s="110" t="s">
        <v>9871</v>
      </c>
      <c r="K81" s="110" t="s">
        <v>9872</v>
      </c>
      <c r="L81" s="10" t="s">
        <v>9873</v>
      </c>
    </row>
    <row r="82" spans="1:12" ht="15" x14ac:dyDescent="0.2">
      <c r="A82" s="250"/>
      <c r="B82" s="250"/>
      <c r="C82" s="123"/>
      <c r="D82" s="123"/>
      <c r="E82" s="124"/>
      <c r="G82" s="106"/>
      <c r="H82" s="104" t="str">
        <f t="shared" si="6"/>
        <v>Wo</v>
      </c>
      <c r="I82" s="104" t="s">
        <v>9874</v>
      </c>
      <c r="J82" s="110" t="s">
        <v>9875</v>
      </c>
      <c r="K82" s="110" t="s">
        <v>275</v>
      </c>
      <c r="L82" s="10" t="s">
        <v>9876</v>
      </c>
    </row>
    <row r="83" spans="1:12" ht="15" x14ac:dyDescent="0.2">
      <c r="A83" s="250"/>
      <c r="B83" s="250"/>
      <c r="C83" s="123"/>
      <c r="D83" s="123"/>
      <c r="E83" s="124"/>
      <c r="G83" s="106"/>
      <c r="H83" s="104" t="str">
        <f t="shared" si="6"/>
        <v/>
      </c>
      <c r="I83" s="104" t="s">
        <v>9877</v>
      </c>
      <c r="J83" s="110" t="s">
        <v>9878</v>
      </c>
      <c r="K83" s="135" t="s">
        <v>9879</v>
      </c>
      <c r="L83" s="10" t="s">
        <v>275</v>
      </c>
    </row>
    <row r="84" spans="1:12" ht="15" x14ac:dyDescent="0.2">
      <c r="A84" s="250"/>
      <c r="B84" s="250"/>
      <c r="C84" s="123"/>
      <c r="D84" s="123"/>
      <c r="E84" s="124"/>
      <c r="G84" s="106"/>
      <c r="H84" s="104" t="str">
        <f t="shared" si="6"/>
        <v/>
      </c>
      <c r="I84" s="104"/>
      <c r="J84" s="110" t="s">
        <v>9880</v>
      </c>
      <c r="K84" s="110" t="s">
        <v>9881</v>
      </c>
      <c r="L84" s="10" t="s">
        <v>275</v>
      </c>
    </row>
    <row r="85" spans="1:12" ht="15" x14ac:dyDescent="0.2">
      <c r="A85" s="250"/>
      <c r="B85" s="250"/>
      <c r="C85" s="123"/>
      <c r="D85" s="123"/>
      <c r="E85" s="124"/>
      <c r="G85" s="106"/>
      <c r="H85" s="104" t="str">
        <f t="shared" si="6"/>
        <v/>
      </c>
      <c r="I85" s="104"/>
      <c r="J85" s="110" t="s">
        <v>9882</v>
      </c>
      <c r="K85" s="110" t="s">
        <v>275</v>
      </c>
      <c r="L85" s="10" t="s">
        <v>275</v>
      </c>
    </row>
    <row r="86" spans="1:12" ht="15" x14ac:dyDescent="0.2">
      <c r="A86" s="250"/>
      <c r="B86" s="250"/>
      <c r="C86" s="123"/>
      <c r="D86" s="123"/>
      <c r="E86" s="124"/>
      <c r="G86" s="106"/>
      <c r="H86" s="104" t="str">
        <f t="shared" si="6"/>
        <v/>
      </c>
      <c r="I86" s="104"/>
      <c r="J86" s="110" t="s">
        <v>9883</v>
      </c>
      <c r="K86" s="110" t="s">
        <v>275</v>
      </c>
      <c r="L86" s="10" t="s">
        <v>275</v>
      </c>
    </row>
    <row r="87" spans="1:12" ht="15" x14ac:dyDescent="0.2">
      <c r="A87" s="250"/>
      <c r="B87" s="250"/>
      <c r="C87" s="123"/>
      <c r="D87" s="123"/>
      <c r="E87" s="124"/>
      <c r="G87" s="106"/>
      <c r="H87" s="104" t="str">
        <f t="shared" si="6"/>
        <v/>
      </c>
      <c r="I87" s="104"/>
      <c r="J87" s="110" t="s">
        <v>9884</v>
      </c>
      <c r="K87" s="110" t="s">
        <v>275</v>
      </c>
      <c r="L87" s="10" t="s">
        <v>9885</v>
      </c>
    </row>
    <row r="88" spans="1:12" ht="15" x14ac:dyDescent="0.2">
      <c r="A88" s="250"/>
      <c r="B88" s="250"/>
      <c r="C88" s="123"/>
      <c r="D88" s="123"/>
      <c r="E88" s="124"/>
      <c r="G88" s="106"/>
      <c r="H88" s="104" t="str">
        <f t="shared" si="6"/>
        <v/>
      </c>
      <c r="I88" s="104"/>
      <c r="J88" s="110" t="s">
        <v>9886</v>
      </c>
      <c r="K88" s="110" t="s">
        <v>275</v>
      </c>
      <c r="L88" s="10" t="s">
        <v>9887</v>
      </c>
    </row>
    <row r="89" spans="1:12" ht="15" x14ac:dyDescent="0.2">
      <c r="A89" s="250"/>
      <c r="B89" s="250"/>
      <c r="C89" s="123"/>
      <c r="D89" s="123"/>
      <c r="E89" s="124"/>
      <c r="G89" s="106"/>
      <c r="H89" s="104" t="str">
        <f t="shared" si="6"/>
        <v/>
      </c>
      <c r="I89" s="104"/>
      <c r="J89" s="110" t="s">
        <v>9888</v>
      </c>
      <c r="K89" s="110" t="s">
        <v>275</v>
      </c>
      <c r="L89" s="10" t="s">
        <v>9889</v>
      </c>
    </row>
    <row r="90" spans="1:12" ht="15" x14ac:dyDescent="0.2">
      <c r="A90" s="250"/>
      <c r="B90" s="250"/>
      <c r="C90" s="123"/>
      <c r="D90" s="123"/>
      <c r="E90" s="124"/>
      <c r="G90" s="106"/>
      <c r="H90" s="104" t="str">
        <f t="shared" si="6"/>
        <v/>
      </c>
      <c r="I90" s="104"/>
      <c r="J90" s="110" t="s">
        <v>9890</v>
      </c>
      <c r="K90" s="110" t="s">
        <v>275</v>
      </c>
      <c r="L90" s="10" t="s">
        <v>9891</v>
      </c>
    </row>
    <row r="91" spans="1:12" ht="15" x14ac:dyDescent="0.2">
      <c r="A91" s="250"/>
      <c r="B91" s="250"/>
      <c r="C91" s="123"/>
      <c r="D91" s="123"/>
      <c r="E91" s="124"/>
      <c r="G91" s="106"/>
      <c r="H91" s="104" t="str">
        <f t="shared" si="6"/>
        <v/>
      </c>
      <c r="I91" s="104"/>
      <c r="J91" s="110" t="s">
        <v>9892</v>
      </c>
      <c r="K91" s="110" t="s">
        <v>275</v>
      </c>
      <c r="L91" s="10" t="s">
        <v>9893</v>
      </c>
    </row>
    <row r="92" spans="1:12" ht="15" x14ac:dyDescent="0.2">
      <c r="A92" s="250"/>
      <c r="B92" s="250"/>
      <c r="C92" s="123"/>
      <c r="D92" s="123"/>
      <c r="E92" s="124"/>
      <c r="G92" s="106"/>
      <c r="H92" s="104" t="str">
        <f t="shared" si="6"/>
        <v/>
      </c>
      <c r="I92" s="104"/>
      <c r="J92" s="110" t="s">
        <v>9894</v>
      </c>
      <c r="K92" s="110" t="s">
        <v>275</v>
      </c>
      <c r="L92" s="10" t="s">
        <v>9895</v>
      </c>
    </row>
    <row r="93" spans="1:12" ht="15" x14ac:dyDescent="0.2">
      <c r="A93" s="250"/>
      <c r="B93" s="250"/>
      <c r="C93" s="123"/>
      <c r="D93" s="123"/>
      <c r="E93" s="124"/>
      <c r="G93" s="106"/>
      <c r="H93" s="104" t="str">
        <f t="shared" si="6"/>
        <v/>
      </c>
      <c r="I93" s="104"/>
      <c r="J93" s="110" t="s">
        <v>9896</v>
      </c>
      <c r="K93" s="110" t="s">
        <v>275</v>
      </c>
      <c r="L93" s="10" t="s">
        <v>9897</v>
      </c>
    </row>
    <row r="94" spans="1:12" ht="15" x14ac:dyDescent="0.2">
      <c r="A94" s="250"/>
      <c r="B94" s="250"/>
      <c r="C94" s="123"/>
      <c r="D94" s="123"/>
      <c r="E94" s="124"/>
      <c r="G94" s="106"/>
      <c r="H94" s="104" t="str">
        <f t="shared" si="6"/>
        <v/>
      </c>
      <c r="I94" s="104"/>
      <c r="J94" s="110" t="s">
        <v>9898</v>
      </c>
      <c r="K94" s="110" t="s">
        <v>275</v>
      </c>
      <c r="L94" s="10" t="s">
        <v>9899</v>
      </c>
    </row>
    <row r="95" spans="1:12" ht="15" x14ac:dyDescent="0.2">
      <c r="A95" s="250"/>
      <c r="B95" s="250"/>
      <c r="C95" s="123"/>
      <c r="D95" s="123"/>
      <c r="E95" s="124"/>
      <c r="G95" s="106"/>
      <c r="H95" s="104" t="str">
        <f t="shared" si="6"/>
        <v/>
      </c>
      <c r="I95" s="104"/>
      <c r="J95" s="110" t="s">
        <v>9900</v>
      </c>
      <c r="K95" s="110" t="s">
        <v>275</v>
      </c>
      <c r="L95" s="10" t="s">
        <v>9901</v>
      </c>
    </row>
    <row r="96" spans="1:12" ht="15" x14ac:dyDescent="0.2">
      <c r="A96" s="250"/>
      <c r="B96" s="250"/>
      <c r="C96" s="123"/>
      <c r="D96" s="123"/>
      <c r="E96" s="124"/>
      <c r="G96" s="106"/>
      <c r="H96" s="104" t="str">
        <f t="shared" si="6"/>
        <v/>
      </c>
      <c r="I96" s="104"/>
      <c r="J96" s="110" t="s">
        <v>9902</v>
      </c>
      <c r="K96" s="110" t="s">
        <v>275</v>
      </c>
      <c r="L96" s="10" t="s">
        <v>9903</v>
      </c>
    </row>
    <row r="97" spans="1:12" ht="15" x14ac:dyDescent="0.2">
      <c r="A97" s="250"/>
      <c r="B97" s="250"/>
      <c r="C97" s="123"/>
      <c r="D97" s="123"/>
      <c r="E97" s="124"/>
      <c r="G97" s="106"/>
      <c r="H97" s="104" t="str">
        <f t="shared" si="6"/>
        <v/>
      </c>
      <c r="I97" s="104"/>
      <c r="J97" s="110" t="s">
        <v>9904</v>
      </c>
      <c r="K97" s="110" t="s">
        <v>275</v>
      </c>
      <c r="L97" s="10" t="s">
        <v>9905</v>
      </c>
    </row>
    <row r="98" spans="1:12" ht="15" x14ac:dyDescent="0.2">
      <c r="A98" s="250"/>
      <c r="B98" s="250"/>
      <c r="C98" s="123"/>
      <c r="D98" s="123"/>
      <c r="E98" s="124"/>
      <c r="G98" s="106"/>
      <c r="H98" s="104" t="str">
        <f t="shared" si="6"/>
        <v/>
      </c>
      <c r="I98" s="104"/>
      <c r="J98" s="110" t="s">
        <v>9906</v>
      </c>
      <c r="K98" s="110" t="s">
        <v>275</v>
      </c>
      <c r="L98" s="10" t="s">
        <v>9907</v>
      </c>
    </row>
    <row r="99" spans="1:12" ht="15" x14ac:dyDescent="0.2">
      <c r="A99" s="250"/>
      <c r="B99" s="250"/>
      <c r="C99" s="123"/>
      <c r="D99" s="123"/>
      <c r="E99" s="124"/>
      <c r="G99" s="106"/>
      <c r="H99" s="104" t="str">
        <f t="shared" si="6"/>
        <v/>
      </c>
      <c r="I99" s="104"/>
      <c r="J99" s="110" t="s">
        <v>9908</v>
      </c>
      <c r="K99" s="110" t="s">
        <v>275</v>
      </c>
      <c r="L99" s="10" t="s">
        <v>275</v>
      </c>
    </row>
    <row r="100" spans="1:12" ht="15" x14ac:dyDescent="0.2">
      <c r="A100" s="250"/>
      <c r="B100" s="250"/>
      <c r="C100" s="123"/>
      <c r="D100" s="123"/>
      <c r="E100" s="124"/>
      <c r="G100" s="106"/>
      <c r="H100" s="104" t="str">
        <f t="shared" si="6"/>
        <v/>
      </c>
      <c r="I100" s="104"/>
      <c r="J100" s="110" t="s">
        <v>9909</v>
      </c>
      <c r="K100" s="110" t="s">
        <v>275</v>
      </c>
      <c r="L100" s="10" t="s">
        <v>9910</v>
      </c>
    </row>
    <row r="101" spans="1:12" ht="15" x14ac:dyDescent="0.2">
      <c r="A101" s="250"/>
      <c r="B101" s="250"/>
      <c r="C101" s="123"/>
      <c r="D101" s="123"/>
      <c r="E101" s="124"/>
      <c r="G101" s="106"/>
      <c r="H101" s="104" t="str">
        <f t="shared" si="6"/>
        <v/>
      </c>
      <c r="I101" s="104"/>
      <c r="J101" s="110" t="s">
        <v>9911</v>
      </c>
      <c r="K101" s="110" t="s">
        <v>275</v>
      </c>
      <c r="L101" s="10" t="s">
        <v>9912</v>
      </c>
    </row>
    <row r="102" spans="1:12" ht="15" x14ac:dyDescent="0.2">
      <c r="A102" s="250"/>
      <c r="B102" s="250"/>
      <c r="C102" s="123"/>
      <c r="D102" s="123"/>
      <c r="E102" s="124"/>
      <c r="G102" s="106"/>
      <c r="H102" s="104" t="str">
        <f t="shared" si="6"/>
        <v/>
      </c>
      <c r="I102" s="104"/>
      <c r="J102" s="110" t="s">
        <v>9913</v>
      </c>
      <c r="K102" s="110" t="s">
        <v>275</v>
      </c>
      <c r="L102" s="10" t="s">
        <v>9914</v>
      </c>
    </row>
    <row r="103" spans="1:12" ht="15" x14ac:dyDescent="0.2">
      <c r="A103" s="250"/>
      <c r="B103" s="250"/>
      <c r="C103" s="123"/>
      <c r="D103" s="123"/>
      <c r="E103" s="124"/>
      <c r="G103" s="106"/>
      <c r="H103" s="104" t="str">
        <f t="shared" si="6"/>
        <v/>
      </c>
      <c r="I103" s="104"/>
      <c r="J103" s="110" t="s">
        <v>9915</v>
      </c>
      <c r="K103" s="110" t="s">
        <v>275</v>
      </c>
      <c r="L103" s="10" t="s">
        <v>9916</v>
      </c>
    </row>
    <row r="104" spans="1:12" ht="15" x14ac:dyDescent="0.2">
      <c r="A104" s="250"/>
      <c r="B104" s="250"/>
      <c r="C104" s="123"/>
      <c r="D104" s="123"/>
      <c r="E104" s="124"/>
      <c r="G104" s="106"/>
      <c r="H104" s="104" t="str">
        <f t="shared" si="6"/>
        <v/>
      </c>
      <c r="I104" s="104"/>
      <c r="J104" s="110" t="s">
        <v>9917</v>
      </c>
      <c r="K104" s="110" t="s">
        <v>275</v>
      </c>
      <c r="L104" s="10" t="s">
        <v>9918</v>
      </c>
    </row>
    <row r="105" spans="1:12" ht="15" x14ac:dyDescent="0.2">
      <c r="A105" s="250"/>
      <c r="B105" s="250"/>
      <c r="C105" s="123"/>
      <c r="D105" s="123"/>
      <c r="E105" s="124"/>
      <c r="G105" s="106"/>
      <c r="H105" s="104" t="str">
        <f t="shared" si="6"/>
        <v/>
      </c>
      <c r="I105" s="104"/>
      <c r="J105" s="110" t="s">
        <v>9919</v>
      </c>
      <c r="K105" s="110" t="s">
        <v>275</v>
      </c>
      <c r="L105" s="10" t="s">
        <v>9920</v>
      </c>
    </row>
    <row r="106" spans="1:12" ht="15" x14ac:dyDescent="0.2">
      <c r="A106" s="250"/>
      <c r="B106" s="250"/>
      <c r="C106" s="123"/>
      <c r="D106" s="123"/>
      <c r="E106" s="124"/>
      <c r="G106" s="106"/>
      <c r="H106" s="104" t="str">
        <f t="shared" si="6"/>
        <v/>
      </c>
      <c r="I106" s="104"/>
      <c r="J106" s="110" t="s">
        <v>9921</v>
      </c>
      <c r="K106" s="110" t="s">
        <v>275</v>
      </c>
      <c r="L106" s="10" t="s">
        <v>9922</v>
      </c>
    </row>
    <row r="107" spans="1:12" ht="15" x14ac:dyDescent="0.2">
      <c r="A107" s="250"/>
      <c r="B107" s="250"/>
      <c r="C107" s="123"/>
      <c r="D107" s="123"/>
      <c r="E107" s="124"/>
      <c r="G107" s="106"/>
      <c r="H107" s="104" t="str">
        <f t="shared" si="6"/>
        <v/>
      </c>
      <c r="I107" s="104"/>
      <c r="J107" s="110" t="s">
        <v>9923</v>
      </c>
      <c r="K107" s="110" t="s">
        <v>275</v>
      </c>
      <c r="L107" s="10" t="s">
        <v>9924</v>
      </c>
    </row>
    <row r="108" spans="1:12" ht="15" x14ac:dyDescent="0.2">
      <c r="A108" s="250"/>
      <c r="B108" s="250"/>
      <c r="C108" s="123"/>
      <c r="D108" s="123"/>
      <c r="E108" s="124"/>
      <c r="G108" s="106"/>
      <c r="H108" s="104" t="str">
        <f t="shared" si="6"/>
        <v/>
      </c>
      <c r="I108" s="104"/>
      <c r="J108" s="110" t="s">
        <v>9925</v>
      </c>
      <c r="K108" s="110" t="s">
        <v>275</v>
      </c>
      <c r="L108" s="10" t="s">
        <v>275</v>
      </c>
    </row>
    <row r="109" spans="1:12" ht="15" x14ac:dyDescent="0.2">
      <c r="A109" s="250"/>
      <c r="B109" s="250"/>
      <c r="C109" s="123"/>
      <c r="D109" s="123"/>
      <c r="E109" s="124"/>
      <c r="G109" s="106"/>
      <c r="H109" s="104" t="str">
        <f t="shared" si="6"/>
        <v/>
      </c>
      <c r="I109" s="104"/>
      <c r="J109" s="110" t="s">
        <v>9926</v>
      </c>
      <c r="K109" s="110" t="s">
        <v>275</v>
      </c>
      <c r="L109" s="10" t="s">
        <v>9927</v>
      </c>
    </row>
    <row r="110" spans="1:12" ht="15" x14ac:dyDescent="0.2">
      <c r="A110" s="250"/>
      <c r="B110" s="250"/>
      <c r="C110" s="123"/>
      <c r="D110" s="123"/>
      <c r="E110" s="124"/>
      <c r="G110" s="106"/>
      <c r="H110" s="104" t="str">
        <f t="shared" si="6"/>
        <v/>
      </c>
      <c r="I110" s="104"/>
      <c r="J110" s="110" t="s">
        <v>9928</v>
      </c>
      <c r="K110" s="110" t="s">
        <v>275</v>
      </c>
      <c r="L110" s="10" t="s">
        <v>9929</v>
      </c>
    </row>
    <row r="111" spans="1:12" ht="15" x14ac:dyDescent="0.2">
      <c r="A111" s="250"/>
      <c r="B111" s="250"/>
      <c r="C111" s="123"/>
      <c r="D111" s="123"/>
      <c r="E111" s="124"/>
      <c r="G111" s="106"/>
      <c r="H111" s="104" t="str">
        <f t="shared" si="6"/>
        <v/>
      </c>
      <c r="I111" s="104"/>
      <c r="J111" s="110" t="s">
        <v>9930</v>
      </c>
      <c r="K111" s="110" t="s">
        <v>275</v>
      </c>
      <c r="L111" s="10" t="s">
        <v>9931</v>
      </c>
    </row>
    <row r="112" spans="1:12" ht="15" x14ac:dyDescent="0.2">
      <c r="A112" s="250"/>
      <c r="B112" s="250"/>
      <c r="C112" s="123"/>
      <c r="D112" s="123"/>
      <c r="E112" s="124"/>
      <c r="G112" s="106"/>
      <c r="H112" s="104" t="str">
        <f t="shared" si="6"/>
        <v/>
      </c>
      <c r="I112" s="104"/>
      <c r="J112" s="110" t="s">
        <v>9932</v>
      </c>
      <c r="K112" s="110" t="s">
        <v>275</v>
      </c>
      <c r="L112" s="10" t="s">
        <v>9933</v>
      </c>
    </row>
    <row r="113" spans="7:12" ht="15" x14ac:dyDescent="0.2">
      <c r="G113" s="106"/>
      <c r="H113" s="104" t="str">
        <f t="shared" si="6"/>
        <v/>
      </c>
      <c r="I113" s="104"/>
      <c r="J113" s="110" t="s">
        <v>9934</v>
      </c>
      <c r="K113" s="110" t="s">
        <v>275</v>
      </c>
      <c r="L113" s="10" t="s">
        <v>275</v>
      </c>
    </row>
    <row r="114" spans="7:12" ht="15" x14ac:dyDescent="0.2">
      <c r="G114" s="106"/>
      <c r="H114" s="104" t="str">
        <f t="shared" si="6"/>
        <v/>
      </c>
      <c r="I114" s="104"/>
      <c r="J114" s="110" t="s">
        <v>9935</v>
      </c>
      <c r="K114" s="110" t="s">
        <v>275</v>
      </c>
      <c r="L114" s="10" t="s">
        <v>9936</v>
      </c>
    </row>
    <row r="115" spans="7:12" ht="15" x14ac:dyDescent="0.2">
      <c r="G115" s="106"/>
      <c r="H115" s="104" t="str">
        <f t="shared" si="6"/>
        <v/>
      </c>
      <c r="I115" s="104"/>
      <c r="J115" s="110" t="s">
        <v>9937</v>
      </c>
      <c r="K115" s="110" t="s">
        <v>275</v>
      </c>
      <c r="L115" s="10" t="s">
        <v>9938</v>
      </c>
    </row>
    <row r="116" spans="7:12" ht="15" x14ac:dyDescent="0.2">
      <c r="G116" s="106"/>
      <c r="H116" s="104" t="str">
        <f t="shared" si="6"/>
        <v/>
      </c>
      <c r="I116" s="104"/>
      <c r="J116" s="110" t="s">
        <v>9939</v>
      </c>
      <c r="K116" s="110" t="s">
        <v>275</v>
      </c>
      <c r="L116" s="10" t="s">
        <v>9940</v>
      </c>
    </row>
    <row r="117" spans="7:12" ht="15" x14ac:dyDescent="0.2">
      <c r="G117" s="106"/>
      <c r="H117" s="104" t="str">
        <f t="shared" si="6"/>
        <v/>
      </c>
      <c r="I117" s="104"/>
      <c r="J117" s="110" t="s">
        <v>9941</v>
      </c>
      <c r="K117" s="110" t="s">
        <v>275</v>
      </c>
      <c r="L117" s="10" t="s">
        <v>9940</v>
      </c>
    </row>
    <row r="118" spans="7:12" ht="15" x14ac:dyDescent="0.2">
      <c r="G118" s="106"/>
      <c r="H118" s="104" t="str">
        <f t="shared" si="6"/>
        <v/>
      </c>
      <c r="I118" s="104"/>
      <c r="J118" s="110" t="s">
        <v>9942</v>
      </c>
      <c r="K118" s="110" t="s">
        <v>275</v>
      </c>
      <c r="L118" s="10" t="s">
        <v>9943</v>
      </c>
    </row>
    <row r="119" spans="7:12" ht="15" x14ac:dyDescent="0.2">
      <c r="G119" s="106"/>
      <c r="H119" s="104" t="str">
        <f t="shared" si="6"/>
        <v/>
      </c>
      <c r="I119" s="104"/>
      <c r="J119" s="110" t="s">
        <v>9944</v>
      </c>
      <c r="K119" s="110" t="s">
        <v>275</v>
      </c>
      <c r="L119" s="10" t="s">
        <v>9945</v>
      </c>
    </row>
    <row r="120" spans="7:12" ht="15" x14ac:dyDescent="0.2">
      <c r="G120" s="106"/>
      <c r="H120" s="104" t="str">
        <f t="shared" si="6"/>
        <v/>
      </c>
      <c r="I120" s="104"/>
      <c r="J120" s="110" t="s">
        <v>9946</v>
      </c>
      <c r="K120" s="110" t="s">
        <v>275</v>
      </c>
      <c r="L120" s="10" t="s">
        <v>9947</v>
      </c>
    </row>
    <row r="121" spans="7:12" ht="15" x14ac:dyDescent="0.2">
      <c r="G121" s="106"/>
      <c r="H121" s="104" t="str">
        <f t="shared" si="6"/>
        <v/>
      </c>
      <c r="I121" s="104"/>
      <c r="J121" s="110" t="s">
        <v>9948</v>
      </c>
      <c r="K121" s="110" t="s">
        <v>275</v>
      </c>
      <c r="L121" s="10" t="s">
        <v>9949</v>
      </c>
    </row>
    <row r="122" spans="7:12" ht="15" x14ac:dyDescent="0.2">
      <c r="G122" s="106"/>
      <c r="H122" s="104" t="str">
        <f t="shared" si="6"/>
        <v/>
      </c>
      <c r="I122" s="104"/>
      <c r="J122" s="110" t="s">
        <v>9950</v>
      </c>
      <c r="K122" s="110" t="s">
        <v>275</v>
      </c>
      <c r="L122" s="10" t="s">
        <v>9936</v>
      </c>
    </row>
    <row r="123" spans="7:12" ht="15" x14ac:dyDescent="0.2">
      <c r="G123" s="106"/>
      <c r="H123" s="104" t="str">
        <f t="shared" si="6"/>
        <v/>
      </c>
      <c r="I123" s="104"/>
      <c r="J123" s="110" t="s">
        <v>9951</v>
      </c>
      <c r="K123" s="110" t="s">
        <v>275</v>
      </c>
      <c r="L123" s="10" t="s">
        <v>9952</v>
      </c>
    </row>
    <row r="124" spans="7:12" ht="15" x14ac:dyDescent="0.2">
      <c r="G124" s="106"/>
      <c r="H124" s="104" t="str">
        <f t="shared" si="6"/>
        <v/>
      </c>
      <c r="I124" s="104"/>
      <c r="J124" s="110" t="s">
        <v>9953</v>
      </c>
      <c r="K124" s="110" t="s">
        <v>275</v>
      </c>
      <c r="L124" s="10" t="s">
        <v>9954</v>
      </c>
    </row>
    <row r="125" spans="7:12" ht="15" x14ac:dyDescent="0.2">
      <c r="G125" s="106"/>
      <c r="H125" s="104" t="str">
        <f t="shared" si="6"/>
        <v/>
      </c>
      <c r="I125" s="104"/>
      <c r="J125" s="110" t="s">
        <v>9955</v>
      </c>
      <c r="K125" s="110" t="s">
        <v>275</v>
      </c>
      <c r="L125" s="10" t="s">
        <v>9956</v>
      </c>
    </row>
    <row r="126" spans="7:12" ht="15" x14ac:dyDescent="0.2">
      <c r="G126" s="106"/>
      <c r="H126" s="104" t="str">
        <f t="shared" si="6"/>
        <v/>
      </c>
      <c r="I126" s="104"/>
      <c r="J126" s="110" t="s">
        <v>9957</v>
      </c>
      <c r="K126" s="110" t="s">
        <v>275</v>
      </c>
      <c r="L126" s="10" t="s">
        <v>9958</v>
      </c>
    </row>
    <row r="127" spans="7:12" ht="15" x14ac:dyDescent="0.2">
      <c r="G127" s="106"/>
      <c r="H127" s="104" t="str">
        <f t="shared" si="6"/>
        <v/>
      </c>
      <c r="I127" s="104"/>
      <c r="J127" s="110" t="s">
        <v>9959</v>
      </c>
      <c r="K127" s="110" t="s">
        <v>275</v>
      </c>
      <c r="L127" s="10" t="s">
        <v>275</v>
      </c>
    </row>
    <row r="128" spans="7:12" ht="15" x14ac:dyDescent="0.2">
      <c r="G128" s="106"/>
      <c r="H128" s="104" t="str">
        <f t="shared" si="6"/>
        <v/>
      </c>
      <c r="I128" s="104"/>
      <c r="J128" s="110" t="s">
        <v>9960</v>
      </c>
      <c r="K128" s="110" t="s">
        <v>275</v>
      </c>
      <c r="L128" s="10" t="s">
        <v>9961</v>
      </c>
    </row>
    <row r="129" spans="7:12" ht="15" x14ac:dyDescent="0.2">
      <c r="G129" s="106"/>
      <c r="H129" s="104" t="str">
        <f t="shared" si="6"/>
        <v/>
      </c>
      <c r="I129" s="104"/>
      <c r="J129" s="110" t="s">
        <v>9962</v>
      </c>
      <c r="K129" s="110" t="s">
        <v>275</v>
      </c>
      <c r="L129" s="10" t="s">
        <v>9963</v>
      </c>
    </row>
    <row r="130" spans="7:12" ht="15" x14ac:dyDescent="0.2">
      <c r="G130" s="106"/>
      <c r="H130" s="104" t="str">
        <f t="shared" si="6"/>
        <v/>
      </c>
      <c r="I130" s="104"/>
      <c r="J130" s="110" t="s">
        <v>9964</v>
      </c>
      <c r="K130" s="110" t="s">
        <v>275</v>
      </c>
      <c r="L130" s="10" t="s">
        <v>9965</v>
      </c>
    </row>
    <row r="131" spans="7:12" ht="15" x14ac:dyDescent="0.2">
      <c r="G131" s="106"/>
      <c r="H131" s="104" t="str">
        <f t="shared" si="6"/>
        <v/>
      </c>
      <c r="I131" s="104"/>
      <c r="J131" s="110" t="s">
        <v>9966</v>
      </c>
      <c r="K131" s="110" t="s">
        <v>275</v>
      </c>
      <c r="L131" s="10" t="s">
        <v>9967</v>
      </c>
    </row>
    <row r="132" spans="7:12" ht="15" x14ac:dyDescent="0.2">
      <c r="G132" s="106"/>
      <c r="H132" s="104" t="str">
        <f t="shared" si="6"/>
        <v/>
      </c>
      <c r="I132" s="104"/>
      <c r="J132" s="110" t="s">
        <v>9968</v>
      </c>
      <c r="K132" s="110" t="s">
        <v>275</v>
      </c>
      <c r="L132" s="10" t="s">
        <v>9969</v>
      </c>
    </row>
    <row r="133" spans="7:12" ht="15" x14ac:dyDescent="0.2">
      <c r="G133" s="106"/>
      <c r="H133" s="104" t="str">
        <f t="shared" si="6"/>
        <v/>
      </c>
      <c r="I133" s="104"/>
      <c r="J133" s="110" t="s">
        <v>9970</v>
      </c>
      <c r="K133" s="110" t="s">
        <v>275</v>
      </c>
      <c r="L133" s="10" t="s">
        <v>9971</v>
      </c>
    </row>
    <row r="134" spans="7:12" ht="15" x14ac:dyDescent="0.2">
      <c r="G134" s="106"/>
      <c r="H134" s="104" t="str">
        <f t="shared" si="6"/>
        <v/>
      </c>
      <c r="I134" s="104"/>
      <c r="J134" s="110" t="s">
        <v>9972</v>
      </c>
      <c r="K134" s="110" t="s">
        <v>275</v>
      </c>
      <c r="L134" s="10" t="s">
        <v>9973</v>
      </c>
    </row>
    <row r="135" spans="7:12" ht="15" x14ac:dyDescent="0.2">
      <c r="G135" s="106"/>
      <c r="H135" s="104" t="str">
        <f t="shared" si="6"/>
        <v/>
      </c>
      <c r="I135" s="104"/>
      <c r="J135" s="110" t="s">
        <v>9974</v>
      </c>
      <c r="K135" s="110" t="s">
        <v>275</v>
      </c>
      <c r="L135" s="10" t="s">
        <v>9975</v>
      </c>
    </row>
    <row r="136" spans="7:12" ht="15" x14ac:dyDescent="0.2">
      <c r="G136" s="106"/>
      <c r="H136" s="104" t="str">
        <f t="shared" si="6"/>
        <v/>
      </c>
      <c r="I136" s="104"/>
      <c r="J136" s="110" t="s">
        <v>9976</v>
      </c>
      <c r="K136" s="110" t="s">
        <v>275</v>
      </c>
      <c r="L136" s="10" t="s">
        <v>9977</v>
      </c>
    </row>
    <row r="137" spans="7:12" ht="15" x14ac:dyDescent="0.2">
      <c r="G137" s="106"/>
      <c r="H137" s="104" t="str">
        <f t="shared" ref="H137:H200" si="7">IF(I137="","",IFERROR((INDEX(A:D,MATCH($I137,D:D,0),2)),""))</f>
        <v/>
      </c>
      <c r="I137" s="104"/>
      <c r="J137" s="110" t="s">
        <v>9978</v>
      </c>
      <c r="K137" s="110" t="s">
        <v>275</v>
      </c>
      <c r="L137" s="10" t="s">
        <v>9979</v>
      </c>
    </row>
    <row r="138" spans="7:12" ht="15" x14ac:dyDescent="0.2">
      <c r="G138" s="106"/>
      <c r="H138" s="104" t="str">
        <f t="shared" si="7"/>
        <v/>
      </c>
      <c r="I138" s="104"/>
      <c r="J138" s="110" t="s">
        <v>9980</v>
      </c>
      <c r="K138" s="110" t="s">
        <v>275</v>
      </c>
      <c r="L138" s="10" t="s">
        <v>9981</v>
      </c>
    </row>
    <row r="139" spans="7:12" ht="15" x14ac:dyDescent="0.2">
      <c r="G139" s="106"/>
      <c r="H139" s="104" t="str">
        <f t="shared" si="7"/>
        <v/>
      </c>
      <c r="I139" s="104"/>
      <c r="J139" s="110" t="s">
        <v>9982</v>
      </c>
      <c r="K139" s="110" t="s">
        <v>275</v>
      </c>
      <c r="L139" s="10" t="s">
        <v>275</v>
      </c>
    </row>
    <row r="140" spans="7:12" ht="15" x14ac:dyDescent="0.2">
      <c r="G140" s="106"/>
      <c r="H140" s="104" t="str">
        <f t="shared" si="7"/>
        <v/>
      </c>
      <c r="I140" s="104"/>
      <c r="J140" s="110" t="s">
        <v>9983</v>
      </c>
      <c r="K140" s="110" t="s">
        <v>275</v>
      </c>
      <c r="L140" s="10" t="s">
        <v>9984</v>
      </c>
    </row>
    <row r="141" spans="7:12" ht="15" x14ac:dyDescent="0.2">
      <c r="G141" s="106"/>
      <c r="H141" s="104" t="str">
        <f t="shared" si="7"/>
        <v/>
      </c>
      <c r="I141" s="104"/>
      <c r="J141" s="110" t="s">
        <v>9985</v>
      </c>
      <c r="K141" s="110" t="s">
        <v>275</v>
      </c>
      <c r="L141" s="10" t="s">
        <v>9986</v>
      </c>
    </row>
    <row r="142" spans="7:12" ht="15" x14ac:dyDescent="0.2">
      <c r="G142" s="106"/>
      <c r="H142" s="104" t="str">
        <f t="shared" si="7"/>
        <v/>
      </c>
      <c r="I142" s="104"/>
      <c r="J142" s="110" t="s">
        <v>9987</v>
      </c>
      <c r="K142" s="110" t="s">
        <v>275</v>
      </c>
      <c r="L142" s="10" t="s">
        <v>9988</v>
      </c>
    </row>
    <row r="143" spans="7:12" ht="15" x14ac:dyDescent="0.2">
      <c r="G143" s="106"/>
      <c r="H143" s="104" t="str">
        <f t="shared" si="7"/>
        <v/>
      </c>
      <c r="I143" s="104"/>
      <c r="J143" s="110" t="s">
        <v>9989</v>
      </c>
      <c r="K143" s="110" t="s">
        <v>275</v>
      </c>
      <c r="L143" s="10" t="s">
        <v>9990</v>
      </c>
    </row>
    <row r="144" spans="7:12" ht="15" x14ac:dyDescent="0.2">
      <c r="G144" s="106"/>
      <c r="H144" s="104" t="str">
        <f t="shared" si="7"/>
        <v/>
      </c>
      <c r="I144" s="104"/>
      <c r="J144" s="110" t="s">
        <v>9991</v>
      </c>
      <c r="K144" s="110" t="s">
        <v>275</v>
      </c>
      <c r="L144" s="10" t="s">
        <v>9992</v>
      </c>
    </row>
    <row r="145" spans="7:12" ht="15" x14ac:dyDescent="0.2">
      <c r="G145" s="106"/>
      <c r="H145" s="104" t="str">
        <f t="shared" si="7"/>
        <v/>
      </c>
      <c r="I145" s="104"/>
      <c r="J145" s="110" t="s">
        <v>9993</v>
      </c>
      <c r="K145" s="110" t="s">
        <v>275</v>
      </c>
      <c r="L145" s="10" t="s">
        <v>9994</v>
      </c>
    </row>
    <row r="146" spans="7:12" ht="15" x14ac:dyDescent="0.2">
      <c r="G146" s="106"/>
      <c r="H146" s="104" t="str">
        <f t="shared" si="7"/>
        <v/>
      </c>
      <c r="I146" s="104"/>
      <c r="J146" s="110" t="s">
        <v>9995</v>
      </c>
      <c r="K146" s="110" t="s">
        <v>275</v>
      </c>
      <c r="L146" s="10" t="s">
        <v>9996</v>
      </c>
    </row>
    <row r="147" spans="7:12" ht="15" x14ac:dyDescent="0.2">
      <c r="G147" s="106"/>
      <c r="H147" s="104" t="str">
        <f t="shared" si="7"/>
        <v/>
      </c>
      <c r="I147" s="104"/>
      <c r="J147" s="110" t="s">
        <v>9997</v>
      </c>
      <c r="K147" s="110" t="s">
        <v>275</v>
      </c>
      <c r="L147" s="10" t="s">
        <v>275</v>
      </c>
    </row>
    <row r="148" spans="7:12" ht="15" x14ac:dyDescent="0.2">
      <c r="G148" s="106"/>
      <c r="H148" s="104" t="str">
        <f t="shared" si="7"/>
        <v/>
      </c>
      <c r="I148" s="104"/>
      <c r="J148" s="110" t="s">
        <v>9998</v>
      </c>
      <c r="K148" s="110" t="s">
        <v>275</v>
      </c>
      <c r="L148" s="10" t="s">
        <v>9999</v>
      </c>
    </row>
    <row r="149" spans="7:12" ht="15" x14ac:dyDescent="0.2">
      <c r="G149" s="106"/>
      <c r="H149" s="104" t="str">
        <f t="shared" si="7"/>
        <v/>
      </c>
      <c r="I149" s="104"/>
      <c r="J149" s="110" t="s">
        <v>10000</v>
      </c>
      <c r="K149" s="110" t="s">
        <v>275</v>
      </c>
      <c r="L149" s="10" t="s">
        <v>10001</v>
      </c>
    </row>
    <row r="150" spans="7:12" ht="15" x14ac:dyDescent="0.2">
      <c r="G150" s="106"/>
      <c r="H150" s="104" t="str">
        <f t="shared" si="7"/>
        <v/>
      </c>
      <c r="I150" s="104"/>
      <c r="J150" s="110" t="s">
        <v>10002</v>
      </c>
      <c r="K150" s="110" t="s">
        <v>275</v>
      </c>
      <c r="L150" s="10" t="s">
        <v>10003</v>
      </c>
    </row>
    <row r="151" spans="7:12" ht="15" x14ac:dyDescent="0.2">
      <c r="G151" s="106"/>
      <c r="H151" s="104" t="str">
        <f t="shared" si="7"/>
        <v/>
      </c>
      <c r="I151" s="104"/>
      <c r="J151" s="110" t="s">
        <v>10004</v>
      </c>
      <c r="K151" s="110" t="s">
        <v>275</v>
      </c>
      <c r="L151" s="10" t="s">
        <v>10005</v>
      </c>
    </row>
    <row r="152" spans="7:12" ht="15" x14ac:dyDescent="0.2">
      <c r="G152" s="106"/>
      <c r="H152" s="104" t="str">
        <f t="shared" si="7"/>
        <v/>
      </c>
      <c r="I152" s="104"/>
      <c r="J152" s="110" t="s">
        <v>10006</v>
      </c>
      <c r="K152" s="110" t="s">
        <v>275</v>
      </c>
      <c r="L152" s="10" t="s">
        <v>10007</v>
      </c>
    </row>
    <row r="153" spans="7:12" ht="15" x14ac:dyDescent="0.2">
      <c r="G153" s="106"/>
      <c r="H153" s="104" t="str">
        <f t="shared" si="7"/>
        <v/>
      </c>
      <c r="I153" s="104"/>
      <c r="J153" s="110" t="s">
        <v>10008</v>
      </c>
      <c r="K153" s="110" t="s">
        <v>275</v>
      </c>
      <c r="L153" s="10" t="s">
        <v>10009</v>
      </c>
    </row>
    <row r="154" spans="7:12" ht="15" x14ac:dyDescent="0.2">
      <c r="G154" s="106"/>
      <c r="H154" s="104" t="str">
        <f t="shared" si="7"/>
        <v/>
      </c>
      <c r="I154" s="104"/>
      <c r="J154" s="110" t="s">
        <v>10010</v>
      </c>
      <c r="K154" s="110" t="s">
        <v>275</v>
      </c>
      <c r="L154" s="10" t="s">
        <v>10011</v>
      </c>
    </row>
    <row r="155" spans="7:12" ht="15" x14ac:dyDescent="0.2">
      <c r="G155" s="106"/>
      <c r="H155" s="104" t="str">
        <f t="shared" si="7"/>
        <v/>
      </c>
      <c r="I155" s="104"/>
      <c r="J155" s="110" t="s">
        <v>10012</v>
      </c>
      <c r="K155" s="110" t="s">
        <v>275</v>
      </c>
      <c r="L155" s="10" t="s">
        <v>10013</v>
      </c>
    </row>
    <row r="156" spans="7:12" ht="15" x14ac:dyDescent="0.2">
      <c r="G156" s="106"/>
      <c r="H156" s="104" t="str">
        <f t="shared" si="7"/>
        <v/>
      </c>
      <c r="I156" s="104"/>
      <c r="J156" s="110" t="s">
        <v>10014</v>
      </c>
      <c r="K156" s="110" t="s">
        <v>275</v>
      </c>
      <c r="L156" s="10" t="s">
        <v>10015</v>
      </c>
    </row>
    <row r="157" spans="7:12" ht="15" x14ac:dyDescent="0.2">
      <c r="G157" s="106"/>
      <c r="H157" s="104" t="str">
        <f t="shared" si="7"/>
        <v/>
      </c>
      <c r="I157" s="104"/>
      <c r="J157" s="110" t="s">
        <v>10016</v>
      </c>
      <c r="K157" s="110" t="s">
        <v>275</v>
      </c>
      <c r="L157" s="10" t="s">
        <v>10017</v>
      </c>
    </row>
    <row r="158" spans="7:12" ht="15" x14ac:dyDescent="0.2">
      <c r="G158" s="106"/>
      <c r="H158" s="104" t="str">
        <f t="shared" si="7"/>
        <v/>
      </c>
      <c r="I158" s="104"/>
      <c r="J158" s="110" t="s">
        <v>10018</v>
      </c>
      <c r="K158" s="110" t="s">
        <v>275</v>
      </c>
      <c r="L158" s="10" t="s">
        <v>10019</v>
      </c>
    </row>
    <row r="159" spans="7:12" ht="15" x14ac:dyDescent="0.2">
      <c r="G159" s="106"/>
      <c r="H159" s="104" t="str">
        <f t="shared" si="7"/>
        <v/>
      </c>
      <c r="I159" s="104"/>
      <c r="J159" s="110" t="s">
        <v>10020</v>
      </c>
      <c r="K159" s="110" t="s">
        <v>275</v>
      </c>
      <c r="L159" s="10" t="s">
        <v>10021</v>
      </c>
    </row>
    <row r="160" spans="7:12" ht="15" x14ac:dyDescent="0.2">
      <c r="G160" s="106"/>
      <c r="H160" s="104" t="str">
        <f t="shared" si="7"/>
        <v/>
      </c>
      <c r="I160" s="104"/>
      <c r="J160" s="110" t="s">
        <v>10022</v>
      </c>
      <c r="K160" s="110" t="s">
        <v>275</v>
      </c>
      <c r="L160" s="10" t="s">
        <v>10023</v>
      </c>
    </row>
    <row r="161" spans="7:12" ht="15" x14ac:dyDescent="0.2">
      <c r="G161" s="106"/>
      <c r="H161" s="104" t="str">
        <f t="shared" si="7"/>
        <v/>
      </c>
      <c r="I161" s="104"/>
      <c r="J161" s="110" t="s">
        <v>10024</v>
      </c>
      <c r="K161" s="110" t="s">
        <v>275</v>
      </c>
      <c r="L161" s="10" t="s">
        <v>10025</v>
      </c>
    </row>
    <row r="162" spans="7:12" ht="15" x14ac:dyDescent="0.2">
      <c r="G162" s="106"/>
      <c r="H162" s="104" t="str">
        <f t="shared" si="7"/>
        <v/>
      </c>
      <c r="I162" s="104"/>
      <c r="J162" s="110" t="s">
        <v>10026</v>
      </c>
      <c r="K162" s="110" t="s">
        <v>275</v>
      </c>
      <c r="L162" s="10" t="s">
        <v>10027</v>
      </c>
    </row>
    <row r="163" spans="7:12" ht="15" x14ac:dyDescent="0.2">
      <c r="G163" s="106"/>
      <c r="H163" s="104" t="str">
        <f t="shared" si="7"/>
        <v/>
      </c>
      <c r="I163" s="104"/>
      <c r="J163" s="110" t="s">
        <v>10028</v>
      </c>
      <c r="K163" s="110" t="s">
        <v>275</v>
      </c>
      <c r="L163" s="10" t="s">
        <v>10029</v>
      </c>
    </row>
    <row r="164" spans="7:12" ht="15" x14ac:dyDescent="0.2">
      <c r="G164" s="106"/>
      <c r="H164" s="104" t="str">
        <f t="shared" si="7"/>
        <v/>
      </c>
      <c r="I164" s="104"/>
      <c r="J164" s="110" t="s">
        <v>10030</v>
      </c>
      <c r="K164" s="110" t="s">
        <v>275</v>
      </c>
      <c r="L164" s="10" t="s">
        <v>10031</v>
      </c>
    </row>
    <row r="165" spans="7:12" ht="15" x14ac:dyDescent="0.2">
      <c r="G165" s="106"/>
      <c r="H165" s="104" t="str">
        <f t="shared" si="7"/>
        <v/>
      </c>
      <c r="I165" s="104"/>
      <c r="J165" s="110" t="s">
        <v>10032</v>
      </c>
      <c r="K165" s="110" t="s">
        <v>275</v>
      </c>
      <c r="L165" s="10" t="s">
        <v>10033</v>
      </c>
    </row>
    <row r="166" spans="7:12" ht="15" x14ac:dyDescent="0.2">
      <c r="G166" s="106"/>
      <c r="H166" s="104" t="str">
        <f t="shared" si="7"/>
        <v/>
      </c>
      <c r="I166" s="104"/>
      <c r="J166" s="110" t="s">
        <v>10034</v>
      </c>
      <c r="K166" s="110" t="s">
        <v>275</v>
      </c>
      <c r="L166" s="10" t="s">
        <v>10035</v>
      </c>
    </row>
    <row r="167" spans="7:12" ht="15" x14ac:dyDescent="0.2">
      <c r="G167" s="106"/>
      <c r="H167" s="104" t="str">
        <f t="shared" si="7"/>
        <v/>
      </c>
      <c r="I167" s="104"/>
      <c r="J167" s="110" t="s">
        <v>10036</v>
      </c>
      <c r="K167" s="110" t="s">
        <v>275</v>
      </c>
      <c r="L167" s="10" t="s">
        <v>10037</v>
      </c>
    </row>
    <row r="168" spans="7:12" ht="15" x14ac:dyDescent="0.2">
      <c r="G168" s="106"/>
      <c r="H168" s="104" t="str">
        <f t="shared" si="7"/>
        <v/>
      </c>
      <c r="I168" s="104"/>
      <c r="J168" s="110" t="s">
        <v>10038</v>
      </c>
      <c r="K168" s="110" t="s">
        <v>275</v>
      </c>
      <c r="L168" s="10" t="s">
        <v>10039</v>
      </c>
    </row>
    <row r="169" spans="7:12" ht="15" x14ac:dyDescent="0.2">
      <c r="G169" s="106"/>
      <c r="H169" s="104" t="str">
        <f t="shared" si="7"/>
        <v/>
      </c>
      <c r="I169" s="104"/>
      <c r="J169" s="110" t="s">
        <v>10040</v>
      </c>
      <c r="K169" s="110" t="s">
        <v>275</v>
      </c>
      <c r="L169" s="10" t="s">
        <v>10041</v>
      </c>
    </row>
    <row r="170" spans="7:12" ht="15" x14ac:dyDescent="0.2">
      <c r="G170" s="106"/>
      <c r="H170" s="104" t="str">
        <f t="shared" si="7"/>
        <v/>
      </c>
      <c r="I170" s="104"/>
      <c r="J170" s="110" t="s">
        <v>10042</v>
      </c>
      <c r="K170" s="110" t="s">
        <v>275</v>
      </c>
      <c r="L170" s="10" t="s">
        <v>10043</v>
      </c>
    </row>
    <row r="171" spans="7:12" ht="15" x14ac:dyDescent="0.2">
      <c r="G171" s="106"/>
      <c r="H171" s="104" t="str">
        <f t="shared" si="7"/>
        <v/>
      </c>
      <c r="I171" s="104"/>
      <c r="J171" s="110" t="s">
        <v>10044</v>
      </c>
      <c r="K171" s="110" t="s">
        <v>275</v>
      </c>
      <c r="L171" s="10" t="s">
        <v>275</v>
      </c>
    </row>
    <row r="172" spans="7:12" ht="15" x14ac:dyDescent="0.2">
      <c r="G172" s="106"/>
      <c r="H172" s="104" t="str">
        <f t="shared" si="7"/>
        <v/>
      </c>
      <c r="I172" s="104"/>
      <c r="J172" s="110" t="s">
        <v>10045</v>
      </c>
      <c r="K172" s="110" t="s">
        <v>275</v>
      </c>
      <c r="L172" s="10" t="s">
        <v>275</v>
      </c>
    </row>
    <row r="173" spans="7:12" ht="15" x14ac:dyDescent="0.2">
      <c r="G173" s="106"/>
      <c r="H173" s="104" t="str">
        <f t="shared" si="7"/>
        <v/>
      </c>
      <c r="I173" s="104"/>
      <c r="J173" s="110" t="s">
        <v>10046</v>
      </c>
      <c r="K173" s="110" t="s">
        <v>275</v>
      </c>
      <c r="L173" s="10" t="s">
        <v>10047</v>
      </c>
    </row>
    <row r="174" spans="7:12" ht="15" x14ac:dyDescent="0.2">
      <c r="G174" s="106"/>
      <c r="H174" s="104" t="str">
        <f t="shared" si="7"/>
        <v/>
      </c>
      <c r="I174" s="104"/>
      <c r="J174" s="110" t="s">
        <v>10048</v>
      </c>
      <c r="K174" s="110" t="s">
        <v>275</v>
      </c>
      <c r="L174" s="10" t="s">
        <v>10049</v>
      </c>
    </row>
    <row r="175" spans="7:12" ht="15" x14ac:dyDescent="0.2">
      <c r="G175" s="106"/>
      <c r="H175" s="104" t="str">
        <f t="shared" si="7"/>
        <v/>
      </c>
      <c r="I175" s="104"/>
      <c r="J175" s="110" t="s">
        <v>10050</v>
      </c>
      <c r="K175" s="110" t="s">
        <v>275</v>
      </c>
      <c r="L175" s="10" t="s">
        <v>10051</v>
      </c>
    </row>
    <row r="176" spans="7:12" ht="15" x14ac:dyDescent="0.2">
      <c r="G176" s="106"/>
      <c r="H176" s="104" t="str">
        <f t="shared" si="7"/>
        <v/>
      </c>
      <c r="I176" s="104"/>
      <c r="J176" s="110" t="s">
        <v>10052</v>
      </c>
      <c r="K176" s="110" t="s">
        <v>275</v>
      </c>
      <c r="L176" s="10" t="s">
        <v>10053</v>
      </c>
    </row>
    <row r="177" spans="7:12" ht="15" x14ac:dyDescent="0.2">
      <c r="G177" s="106"/>
      <c r="H177" s="104" t="str">
        <f t="shared" si="7"/>
        <v/>
      </c>
      <c r="I177" s="104"/>
      <c r="J177" s="110" t="s">
        <v>10054</v>
      </c>
      <c r="K177" s="110" t="s">
        <v>275</v>
      </c>
      <c r="L177" s="10" t="s">
        <v>10055</v>
      </c>
    </row>
    <row r="178" spans="7:12" ht="15" x14ac:dyDescent="0.2">
      <c r="G178" s="106"/>
      <c r="H178" s="104" t="str">
        <f t="shared" si="7"/>
        <v/>
      </c>
      <c r="I178" s="104"/>
      <c r="J178" s="110" t="s">
        <v>10056</v>
      </c>
      <c r="K178" s="110" t="s">
        <v>275</v>
      </c>
      <c r="L178" s="10" t="s">
        <v>10057</v>
      </c>
    </row>
    <row r="179" spans="7:12" ht="15" x14ac:dyDescent="0.2">
      <c r="G179" s="106"/>
      <c r="H179" s="104" t="str">
        <f t="shared" si="7"/>
        <v/>
      </c>
      <c r="I179" s="104"/>
      <c r="J179" s="110" t="s">
        <v>10058</v>
      </c>
      <c r="K179" s="110" t="s">
        <v>275</v>
      </c>
      <c r="L179" s="10" t="s">
        <v>10059</v>
      </c>
    </row>
    <row r="180" spans="7:12" ht="15" x14ac:dyDescent="0.2">
      <c r="G180" s="106"/>
      <c r="H180" s="104" t="str">
        <f t="shared" si="7"/>
        <v/>
      </c>
      <c r="I180" s="104"/>
      <c r="J180" s="110" t="s">
        <v>10060</v>
      </c>
      <c r="K180" s="110" t="s">
        <v>275</v>
      </c>
      <c r="L180" s="10" t="s">
        <v>10061</v>
      </c>
    </row>
    <row r="181" spans="7:12" ht="15" x14ac:dyDescent="0.2">
      <c r="G181" s="106"/>
      <c r="H181" s="104" t="str">
        <f t="shared" si="7"/>
        <v/>
      </c>
      <c r="I181" s="104"/>
      <c r="J181" s="110" t="s">
        <v>10062</v>
      </c>
      <c r="K181" s="110" t="s">
        <v>275</v>
      </c>
      <c r="L181" s="10" t="s">
        <v>10063</v>
      </c>
    </row>
    <row r="182" spans="7:12" ht="15" x14ac:dyDescent="0.2">
      <c r="G182" s="106"/>
      <c r="H182" s="104" t="str">
        <f t="shared" si="7"/>
        <v/>
      </c>
      <c r="I182" s="104"/>
      <c r="J182" s="110" t="s">
        <v>10064</v>
      </c>
      <c r="K182" s="110" t="s">
        <v>275</v>
      </c>
      <c r="L182" s="10" t="s">
        <v>275</v>
      </c>
    </row>
    <row r="183" spans="7:12" ht="15" x14ac:dyDescent="0.2">
      <c r="G183" s="106"/>
      <c r="H183" s="104" t="str">
        <f t="shared" si="7"/>
        <v/>
      </c>
      <c r="I183" s="104"/>
      <c r="J183" s="110" t="s">
        <v>10065</v>
      </c>
      <c r="K183" s="110" t="s">
        <v>275</v>
      </c>
      <c r="L183" s="10" t="s">
        <v>10066</v>
      </c>
    </row>
    <row r="184" spans="7:12" ht="15" x14ac:dyDescent="0.2">
      <c r="G184" s="106"/>
      <c r="H184" s="104" t="str">
        <f t="shared" si="7"/>
        <v/>
      </c>
      <c r="I184" s="104"/>
      <c r="J184" s="110" t="s">
        <v>10067</v>
      </c>
      <c r="K184" s="110" t="s">
        <v>275</v>
      </c>
      <c r="L184" s="10" t="s">
        <v>10068</v>
      </c>
    </row>
    <row r="185" spans="7:12" ht="15" x14ac:dyDescent="0.2">
      <c r="G185" s="106"/>
      <c r="H185" s="104" t="str">
        <f t="shared" si="7"/>
        <v/>
      </c>
      <c r="I185" s="104"/>
      <c r="J185" s="110" t="s">
        <v>10069</v>
      </c>
      <c r="K185" s="110" t="s">
        <v>275</v>
      </c>
      <c r="L185" s="10" t="s">
        <v>10070</v>
      </c>
    </row>
    <row r="186" spans="7:12" ht="15" x14ac:dyDescent="0.2">
      <c r="G186" s="106"/>
      <c r="H186" s="104" t="str">
        <f t="shared" si="7"/>
        <v/>
      </c>
      <c r="I186" s="104"/>
      <c r="J186" s="110" t="s">
        <v>10071</v>
      </c>
      <c r="K186" s="110" t="s">
        <v>275</v>
      </c>
      <c r="L186" s="10" t="s">
        <v>10072</v>
      </c>
    </row>
    <row r="187" spans="7:12" ht="15" x14ac:dyDescent="0.2">
      <c r="G187" s="106"/>
      <c r="H187" s="104" t="str">
        <f t="shared" si="7"/>
        <v/>
      </c>
      <c r="I187" s="104"/>
      <c r="J187" s="110" t="s">
        <v>10073</v>
      </c>
      <c r="K187" s="110" t="s">
        <v>275</v>
      </c>
      <c r="L187" s="10" t="s">
        <v>10074</v>
      </c>
    </row>
    <row r="188" spans="7:12" ht="15" x14ac:dyDescent="0.2">
      <c r="G188" s="106"/>
      <c r="H188" s="104" t="str">
        <f t="shared" si="7"/>
        <v/>
      </c>
      <c r="I188" s="104"/>
      <c r="J188" s="110" t="s">
        <v>10075</v>
      </c>
      <c r="K188" s="110" t="s">
        <v>275</v>
      </c>
      <c r="L188" s="10" t="s">
        <v>10076</v>
      </c>
    </row>
    <row r="189" spans="7:12" ht="15" x14ac:dyDescent="0.2">
      <c r="G189" s="106"/>
      <c r="H189" s="104" t="str">
        <f t="shared" si="7"/>
        <v/>
      </c>
      <c r="I189" s="104"/>
      <c r="J189" s="110" t="s">
        <v>10077</v>
      </c>
      <c r="K189" s="110" t="s">
        <v>275</v>
      </c>
      <c r="L189" s="10" t="s">
        <v>10078</v>
      </c>
    </row>
    <row r="190" spans="7:12" ht="15" x14ac:dyDescent="0.2">
      <c r="G190" s="106"/>
      <c r="H190" s="104" t="str">
        <f t="shared" si="7"/>
        <v/>
      </c>
      <c r="I190" s="104"/>
      <c r="J190" s="110" t="s">
        <v>10079</v>
      </c>
      <c r="K190" s="110" t="s">
        <v>275</v>
      </c>
      <c r="L190" s="10" t="s">
        <v>10080</v>
      </c>
    </row>
    <row r="191" spans="7:12" ht="15" x14ac:dyDescent="0.2">
      <c r="G191" s="106"/>
      <c r="H191" s="104" t="str">
        <f t="shared" si="7"/>
        <v/>
      </c>
      <c r="I191" s="104"/>
      <c r="J191" s="110" t="s">
        <v>10081</v>
      </c>
      <c r="K191" s="110" t="s">
        <v>275</v>
      </c>
      <c r="L191" s="10" t="s">
        <v>10082</v>
      </c>
    </row>
    <row r="192" spans="7:12" ht="15" x14ac:dyDescent="0.2">
      <c r="G192" s="106"/>
      <c r="H192" s="104" t="str">
        <f t="shared" si="7"/>
        <v/>
      </c>
      <c r="I192" s="104"/>
      <c r="J192" s="110" t="s">
        <v>10083</v>
      </c>
      <c r="K192" s="110" t="s">
        <v>275</v>
      </c>
      <c r="L192" s="10" t="s">
        <v>10084</v>
      </c>
    </row>
    <row r="193" spans="7:12" ht="15" x14ac:dyDescent="0.2">
      <c r="G193" s="106"/>
      <c r="H193" s="104" t="str">
        <f t="shared" si="7"/>
        <v/>
      </c>
      <c r="I193" s="104"/>
      <c r="J193" s="110" t="s">
        <v>10085</v>
      </c>
      <c r="K193" s="110" t="s">
        <v>275</v>
      </c>
      <c r="L193" s="10" t="s">
        <v>275</v>
      </c>
    </row>
    <row r="194" spans="7:12" ht="15" x14ac:dyDescent="0.2">
      <c r="G194" s="106"/>
      <c r="H194" s="104" t="str">
        <f t="shared" si="7"/>
        <v/>
      </c>
      <c r="I194" s="104"/>
      <c r="J194" s="110" t="s">
        <v>10086</v>
      </c>
      <c r="K194" s="110" t="s">
        <v>275</v>
      </c>
      <c r="L194" s="10" t="s">
        <v>10087</v>
      </c>
    </row>
    <row r="195" spans="7:12" ht="15" x14ac:dyDescent="0.2">
      <c r="G195" s="106"/>
      <c r="H195" s="104" t="str">
        <f t="shared" si="7"/>
        <v/>
      </c>
      <c r="I195" s="104"/>
      <c r="J195" s="110" t="s">
        <v>10088</v>
      </c>
      <c r="K195" s="110" t="s">
        <v>275</v>
      </c>
      <c r="L195" s="10" t="s">
        <v>10089</v>
      </c>
    </row>
    <row r="196" spans="7:12" ht="15" x14ac:dyDescent="0.2">
      <c r="G196" s="106"/>
      <c r="H196" s="104" t="str">
        <f t="shared" si="7"/>
        <v/>
      </c>
      <c r="I196" s="104"/>
      <c r="J196" s="110" t="s">
        <v>10090</v>
      </c>
      <c r="K196" s="110" t="s">
        <v>275</v>
      </c>
      <c r="L196" s="10" t="s">
        <v>10091</v>
      </c>
    </row>
    <row r="197" spans="7:12" ht="15" x14ac:dyDescent="0.2">
      <c r="G197" s="106"/>
      <c r="H197" s="104" t="str">
        <f t="shared" si="7"/>
        <v/>
      </c>
      <c r="I197" s="104"/>
      <c r="J197" s="110" t="s">
        <v>10092</v>
      </c>
      <c r="K197" s="110" t="s">
        <v>275</v>
      </c>
      <c r="L197" s="10" t="s">
        <v>10093</v>
      </c>
    </row>
    <row r="198" spans="7:12" ht="15" x14ac:dyDescent="0.2">
      <c r="G198" s="106"/>
      <c r="H198" s="104" t="str">
        <f t="shared" si="7"/>
        <v/>
      </c>
      <c r="I198" s="104"/>
      <c r="J198" s="110" t="s">
        <v>10094</v>
      </c>
      <c r="K198" s="110" t="s">
        <v>275</v>
      </c>
      <c r="L198" s="10" t="s">
        <v>275</v>
      </c>
    </row>
    <row r="199" spans="7:12" ht="15" x14ac:dyDescent="0.2">
      <c r="G199" s="106"/>
      <c r="H199" s="104" t="str">
        <f t="shared" si="7"/>
        <v/>
      </c>
      <c r="I199" s="104"/>
      <c r="J199" s="110" t="s">
        <v>10095</v>
      </c>
      <c r="K199" s="110" t="s">
        <v>275</v>
      </c>
      <c r="L199" s="10" t="s">
        <v>10096</v>
      </c>
    </row>
    <row r="200" spans="7:12" ht="15" x14ac:dyDescent="0.2">
      <c r="G200" s="106"/>
      <c r="H200" s="104" t="str">
        <f t="shared" si="7"/>
        <v/>
      </c>
      <c r="I200" s="104"/>
      <c r="J200" s="110" t="s">
        <v>10097</v>
      </c>
      <c r="K200" s="110" t="s">
        <v>275</v>
      </c>
      <c r="L200" s="10" t="s">
        <v>10098</v>
      </c>
    </row>
    <row r="201" spans="7:12" ht="15" x14ac:dyDescent="0.2">
      <c r="G201" s="106"/>
      <c r="H201" s="104" t="str">
        <f t="shared" ref="H201:H264" si="8">IF(I201="","",IFERROR((INDEX(A:D,MATCH($I201,D:D,0),2)),""))</f>
        <v/>
      </c>
      <c r="I201" s="104"/>
      <c r="J201" s="110" t="s">
        <v>10099</v>
      </c>
      <c r="K201" s="110" t="s">
        <v>275</v>
      </c>
      <c r="L201" s="10" t="s">
        <v>10100</v>
      </c>
    </row>
    <row r="202" spans="7:12" ht="15" x14ac:dyDescent="0.2">
      <c r="G202" s="106"/>
      <c r="H202" s="104" t="str">
        <f t="shared" si="8"/>
        <v/>
      </c>
      <c r="I202" s="104"/>
      <c r="J202" s="110" t="s">
        <v>10101</v>
      </c>
      <c r="K202" s="110" t="s">
        <v>275</v>
      </c>
      <c r="L202" s="10" t="s">
        <v>10102</v>
      </c>
    </row>
    <row r="203" spans="7:12" ht="15" x14ac:dyDescent="0.2">
      <c r="G203" s="106"/>
      <c r="H203" s="104" t="str">
        <f t="shared" si="8"/>
        <v/>
      </c>
      <c r="I203" s="104"/>
      <c r="J203" s="110" t="s">
        <v>10103</v>
      </c>
      <c r="K203" s="110" t="s">
        <v>275</v>
      </c>
      <c r="L203" s="10" t="s">
        <v>10100</v>
      </c>
    </row>
    <row r="204" spans="7:12" ht="15" x14ac:dyDescent="0.2">
      <c r="G204" s="106"/>
      <c r="H204" s="104" t="str">
        <f t="shared" si="8"/>
        <v/>
      </c>
      <c r="I204" s="104"/>
      <c r="J204" s="110" t="s">
        <v>10104</v>
      </c>
      <c r="K204" s="110" t="s">
        <v>275</v>
      </c>
      <c r="L204" s="10" t="s">
        <v>10105</v>
      </c>
    </row>
    <row r="205" spans="7:12" ht="15" x14ac:dyDescent="0.2">
      <c r="G205" s="106"/>
      <c r="H205" s="104" t="str">
        <f t="shared" si="8"/>
        <v/>
      </c>
      <c r="I205" s="104"/>
      <c r="J205" s="110" t="s">
        <v>10106</v>
      </c>
      <c r="K205" s="110" t="s">
        <v>275</v>
      </c>
      <c r="L205" s="10" t="s">
        <v>10107</v>
      </c>
    </row>
    <row r="206" spans="7:12" ht="15" x14ac:dyDescent="0.2">
      <c r="G206" s="106"/>
      <c r="H206" s="104" t="str">
        <f t="shared" si="8"/>
        <v/>
      </c>
      <c r="I206" s="104"/>
      <c r="J206" s="110" t="s">
        <v>10108</v>
      </c>
      <c r="K206" s="110" t="s">
        <v>275</v>
      </c>
      <c r="L206" s="10" t="s">
        <v>10109</v>
      </c>
    </row>
    <row r="207" spans="7:12" ht="15" x14ac:dyDescent="0.2">
      <c r="G207" s="106"/>
      <c r="H207" s="104" t="str">
        <f t="shared" si="8"/>
        <v/>
      </c>
      <c r="I207" s="104"/>
      <c r="J207" s="110" t="s">
        <v>10110</v>
      </c>
      <c r="K207" s="110" t="s">
        <v>275</v>
      </c>
      <c r="L207" s="10" t="s">
        <v>275</v>
      </c>
    </row>
    <row r="208" spans="7:12" ht="15" x14ac:dyDescent="0.2">
      <c r="G208" s="106"/>
      <c r="H208" s="104" t="str">
        <f t="shared" si="8"/>
        <v/>
      </c>
      <c r="I208" s="104"/>
      <c r="J208" s="110" t="s">
        <v>10111</v>
      </c>
      <c r="K208" s="110" t="s">
        <v>275</v>
      </c>
      <c r="L208" s="10" t="s">
        <v>275</v>
      </c>
    </row>
    <row r="209" spans="7:12" ht="15" x14ac:dyDescent="0.2">
      <c r="G209" s="106"/>
      <c r="H209" s="104" t="str">
        <f t="shared" si="8"/>
        <v/>
      </c>
      <c r="I209" s="104"/>
      <c r="J209" s="110" t="s">
        <v>10112</v>
      </c>
      <c r="K209" s="110" t="s">
        <v>275</v>
      </c>
      <c r="L209" s="10" t="s">
        <v>10113</v>
      </c>
    </row>
    <row r="210" spans="7:12" ht="15" x14ac:dyDescent="0.2">
      <c r="G210" s="106"/>
      <c r="H210" s="104" t="str">
        <f t="shared" si="8"/>
        <v/>
      </c>
      <c r="I210" s="104"/>
      <c r="J210" s="110" t="s">
        <v>10114</v>
      </c>
      <c r="K210" s="110" t="s">
        <v>275</v>
      </c>
      <c r="L210" s="10" t="s">
        <v>10115</v>
      </c>
    </row>
    <row r="211" spans="7:12" ht="15" x14ac:dyDescent="0.2">
      <c r="G211" s="106"/>
      <c r="H211" s="104" t="str">
        <f t="shared" si="8"/>
        <v/>
      </c>
      <c r="I211" s="104"/>
      <c r="J211" s="110" t="s">
        <v>10116</v>
      </c>
      <c r="K211" s="110" t="s">
        <v>275</v>
      </c>
      <c r="L211" s="10" t="s">
        <v>10117</v>
      </c>
    </row>
    <row r="212" spans="7:12" ht="15" x14ac:dyDescent="0.2">
      <c r="G212" s="106"/>
      <c r="H212" s="104" t="str">
        <f t="shared" si="8"/>
        <v/>
      </c>
      <c r="I212" s="104"/>
      <c r="J212" s="110" t="s">
        <v>10118</v>
      </c>
      <c r="K212" s="110" t="s">
        <v>275</v>
      </c>
      <c r="L212" s="10" t="s">
        <v>10119</v>
      </c>
    </row>
    <row r="213" spans="7:12" ht="15" x14ac:dyDescent="0.2">
      <c r="G213" s="106"/>
      <c r="H213" s="104" t="str">
        <f t="shared" si="8"/>
        <v/>
      </c>
      <c r="I213" s="104"/>
      <c r="J213" s="110" t="s">
        <v>10120</v>
      </c>
      <c r="K213" s="110" t="s">
        <v>275</v>
      </c>
      <c r="L213" s="10" t="s">
        <v>10117</v>
      </c>
    </row>
    <row r="214" spans="7:12" ht="15" x14ac:dyDescent="0.2">
      <c r="G214" s="106"/>
      <c r="H214" s="104" t="str">
        <f t="shared" si="8"/>
        <v/>
      </c>
      <c r="I214" s="104"/>
      <c r="J214" s="110" t="s">
        <v>10121</v>
      </c>
      <c r="K214" s="110" t="s">
        <v>275</v>
      </c>
      <c r="L214" s="10" t="s">
        <v>10117</v>
      </c>
    </row>
    <row r="215" spans="7:12" ht="15" x14ac:dyDescent="0.2">
      <c r="G215" s="106"/>
      <c r="H215" s="104" t="str">
        <f t="shared" si="8"/>
        <v/>
      </c>
      <c r="I215" s="104"/>
      <c r="J215" s="110" t="s">
        <v>10122</v>
      </c>
      <c r="K215" s="110" t="s">
        <v>275</v>
      </c>
      <c r="L215" s="10" t="s">
        <v>10123</v>
      </c>
    </row>
    <row r="216" spans="7:12" ht="15" x14ac:dyDescent="0.2">
      <c r="G216" s="106"/>
      <c r="H216" s="104" t="str">
        <f t="shared" si="8"/>
        <v/>
      </c>
      <c r="I216" s="104"/>
      <c r="J216" s="110" t="s">
        <v>10124</v>
      </c>
      <c r="K216" s="110" t="s">
        <v>275</v>
      </c>
      <c r="L216" s="10" t="s">
        <v>275</v>
      </c>
    </row>
    <row r="217" spans="7:12" ht="15" x14ac:dyDescent="0.2">
      <c r="G217" s="106"/>
      <c r="H217" s="104" t="str">
        <f t="shared" si="8"/>
        <v/>
      </c>
      <c r="I217" s="104"/>
      <c r="J217" s="110" t="s">
        <v>10125</v>
      </c>
      <c r="K217" s="110" t="s">
        <v>275</v>
      </c>
      <c r="L217" s="10" t="s">
        <v>9685</v>
      </c>
    </row>
    <row r="218" spans="7:12" ht="15" x14ac:dyDescent="0.2">
      <c r="G218" s="106"/>
      <c r="H218" s="104" t="str">
        <f t="shared" si="8"/>
        <v/>
      </c>
      <c r="I218" s="104"/>
      <c r="J218" s="110" t="s">
        <v>10126</v>
      </c>
      <c r="K218" s="110" t="s">
        <v>275</v>
      </c>
      <c r="L218" s="10" t="s">
        <v>10127</v>
      </c>
    </row>
    <row r="219" spans="7:12" ht="15" x14ac:dyDescent="0.2">
      <c r="G219" s="106"/>
      <c r="H219" s="104" t="str">
        <f t="shared" si="8"/>
        <v/>
      </c>
      <c r="I219" s="104"/>
      <c r="J219" s="110" t="s">
        <v>10128</v>
      </c>
      <c r="K219" s="110" t="s">
        <v>275</v>
      </c>
      <c r="L219" s="10" t="s">
        <v>9685</v>
      </c>
    </row>
    <row r="220" spans="7:12" ht="15" x14ac:dyDescent="0.2">
      <c r="G220" s="106"/>
      <c r="H220" s="104" t="str">
        <f t="shared" si="8"/>
        <v/>
      </c>
      <c r="I220" s="104"/>
      <c r="J220" s="110" t="s">
        <v>10129</v>
      </c>
      <c r="K220" s="110" t="s">
        <v>275</v>
      </c>
      <c r="L220" s="10" t="s">
        <v>9685</v>
      </c>
    </row>
    <row r="221" spans="7:12" ht="15" x14ac:dyDescent="0.2">
      <c r="G221" s="106"/>
      <c r="H221" s="104" t="str">
        <f t="shared" si="8"/>
        <v/>
      </c>
      <c r="I221" s="104"/>
      <c r="J221" s="110" t="s">
        <v>10130</v>
      </c>
      <c r="K221" s="110" t="s">
        <v>275</v>
      </c>
      <c r="L221" s="10" t="s">
        <v>10131</v>
      </c>
    </row>
    <row r="222" spans="7:12" ht="15" x14ac:dyDescent="0.2">
      <c r="G222" s="106"/>
      <c r="H222" s="104" t="str">
        <f t="shared" si="8"/>
        <v/>
      </c>
      <c r="I222" s="104"/>
      <c r="J222" s="110" t="s">
        <v>10132</v>
      </c>
      <c r="K222" s="110" t="s">
        <v>275</v>
      </c>
      <c r="L222" s="10" t="s">
        <v>275</v>
      </c>
    </row>
    <row r="223" spans="7:12" ht="15" x14ac:dyDescent="0.2">
      <c r="G223" s="106"/>
      <c r="H223" s="104" t="str">
        <f t="shared" si="8"/>
        <v/>
      </c>
      <c r="I223" s="104"/>
      <c r="J223" s="110" t="s">
        <v>10133</v>
      </c>
      <c r="K223" s="110" t="s">
        <v>275</v>
      </c>
      <c r="L223" s="10" t="s">
        <v>10134</v>
      </c>
    </row>
    <row r="224" spans="7:12" ht="15" x14ac:dyDescent="0.2">
      <c r="G224" s="106"/>
      <c r="H224" s="104" t="str">
        <f t="shared" si="8"/>
        <v/>
      </c>
      <c r="I224" s="104"/>
      <c r="J224" s="110" t="s">
        <v>10135</v>
      </c>
      <c r="K224" s="110" t="s">
        <v>275</v>
      </c>
      <c r="L224" s="10" t="s">
        <v>10136</v>
      </c>
    </row>
    <row r="225" spans="7:12" ht="15" x14ac:dyDescent="0.2">
      <c r="G225" s="106"/>
      <c r="H225" s="104" t="str">
        <f t="shared" si="8"/>
        <v/>
      </c>
      <c r="I225" s="104"/>
      <c r="J225" s="110" t="s">
        <v>10137</v>
      </c>
      <c r="K225" s="110" t="s">
        <v>275</v>
      </c>
      <c r="L225" s="10" t="s">
        <v>10138</v>
      </c>
    </row>
    <row r="226" spans="7:12" ht="15" x14ac:dyDescent="0.2">
      <c r="G226" s="106"/>
      <c r="H226" s="104" t="str">
        <f t="shared" si="8"/>
        <v/>
      </c>
      <c r="I226" s="104"/>
      <c r="J226" s="110" t="s">
        <v>10139</v>
      </c>
      <c r="K226" s="110" t="s">
        <v>275</v>
      </c>
      <c r="L226" s="10" t="s">
        <v>10140</v>
      </c>
    </row>
    <row r="227" spans="7:12" ht="15" x14ac:dyDescent="0.2">
      <c r="G227" s="106"/>
      <c r="H227" s="104" t="str">
        <f t="shared" si="8"/>
        <v/>
      </c>
      <c r="I227" s="104"/>
      <c r="J227" s="110" t="s">
        <v>10141</v>
      </c>
      <c r="K227" s="110" t="s">
        <v>275</v>
      </c>
      <c r="L227" s="10" t="s">
        <v>275</v>
      </c>
    </row>
    <row r="228" spans="7:12" ht="15" x14ac:dyDescent="0.2">
      <c r="G228" s="106"/>
      <c r="H228" s="104" t="str">
        <f t="shared" si="8"/>
        <v/>
      </c>
      <c r="I228" s="104"/>
      <c r="J228" s="110" t="s">
        <v>10142</v>
      </c>
      <c r="K228" s="110" t="s">
        <v>275</v>
      </c>
      <c r="L228" s="10" t="s">
        <v>275</v>
      </c>
    </row>
    <row r="229" spans="7:12" ht="15" x14ac:dyDescent="0.2">
      <c r="G229" s="106"/>
      <c r="H229" s="104" t="str">
        <f t="shared" si="8"/>
        <v/>
      </c>
      <c r="I229" s="104"/>
      <c r="J229" s="110" t="s">
        <v>10143</v>
      </c>
      <c r="K229" s="110" t="s">
        <v>275</v>
      </c>
      <c r="L229" s="10" t="s">
        <v>10144</v>
      </c>
    </row>
    <row r="230" spans="7:12" ht="15" x14ac:dyDescent="0.2">
      <c r="G230" s="106"/>
      <c r="H230" s="104" t="str">
        <f t="shared" si="8"/>
        <v/>
      </c>
      <c r="I230" s="104"/>
      <c r="J230" s="110" t="s">
        <v>10145</v>
      </c>
      <c r="K230" s="110" t="s">
        <v>275</v>
      </c>
      <c r="L230" s="10" t="s">
        <v>275</v>
      </c>
    </row>
    <row r="231" spans="7:12" ht="15" x14ac:dyDescent="0.2">
      <c r="G231" s="106"/>
      <c r="H231" s="104" t="str">
        <f t="shared" si="8"/>
        <v/>
      </c>
      <c r="I231" s="104"/>
      <c r="J231" s="110" t="s">
        <v>10146</v>
      </c>
      <c r="K231" s="110" t="s">
        <v>275</v>
      </c>
      <c r="L231" s="10" t="s">
        <v>10147</v>
      </c>
    </row>
    <row r="232" spans="7:12" ht="15" x14ac:dyDescent="0.2">
      <c r="G232" s="106"/>
      <c r="H232" s="104" t="str">
        <f t="shared" si="8"/>
        <v/>
      </c>
      <c r="I232" s="104"/>
      <c r="J232" s="110" t="s">
        <v>10148</v>
      </c>
      <c r="K232" s="110" t="s">
        <v>275</v>
      </c>
      <c r="L232" s="10" t="s">
        <v>10149</v>
      </c>
    </row>
    <row r="233" spans="7:12" ht="15" x14ac:dyDescent="0.2">
      <c r="G233" s="106"/>
      <c r="H233" s="104" t="str">
        <f t="shared" si="8"/>
        <v/>
      </c>
      <c r="I233" s="104"/>
      <c r="J233" s="110" t="s">
        <v>10150</v>
      </c>
      <c r="K233" s="110" t="s">
        <v>275</v>
      </c>
      <c r="L233" s="10" t="s">
        <v>275</v>
      </c>
    </row>
    <row r="234" spans="7:12" ht="15" x14ac:dyDescent="0.2">
      <c r="G234" s="106"/>
      <c r="H234" s="104" t="str">
        <f t="shared" si="8"/>
        <v/>
      </c>
      <c r="I234" s="104"/>
      <c r="J234" s="110" t="s">
        <v>10151</v>
      </c>
      <c r="K234" s="110" t="s">
        <v>275</v>
      </c>
      <c r="L234" s="10" t="s">
        <v>275</v>
      </c>
    </row>
    <row r="235" spans="7:12" ht="15" x14ac:dyDescent="0.2">
      <c r="G235" s="106"/>
      <c r="H235" s="104" t="str">
        <f t="shared" si="8"/>
        <v/>
      </c>
      <c r="I235" s="104"/>
      <c r="J235" s="110" t="s">
        <v>10152</v>
      </c>
      <c r="K235" s="110" t="s">
        <v>275</v>
      </c>
      <c r="L235" s="10" t="s">
        <v>10153</v>
      </c>
    </row>
    <row r="236" spans="7:12" ht="15" x14ac:dyDescent="0.2">
      <c r="G236" s="106"/>
      <c r="H236" s="104" t="str">
        <f t="shared" si="8"/>
        <v/>
      </c>
      <c r="I236" s="104"/>
      <c r="J236" s="110" t="s">
        <v>10154</v>
      </c>
      <c r="K236" s="110" t="s">
        <v>275</v>
      </c>
      <c r="L236" s="10" t="s">
        <v>10155</v>
      </c>
    </row>
    <row r="237" spans="7:12" ht="15" x14ac:dyDescent="0.2">
      <c r="G237" s="106"/>
      <c r="H237" s="104" t="str">
        <f t="shared" si="8"/>
        <v/>
      </c>
      <c r="I237" s="104"/>
      <c r="J237" s="110" t="s">
        <v>10156</v>
      </c>
      <c r="K237" s="110" t="s">
        <v>275</v>
      </c>
      <c r="L237" s="10" t="s">
        <v>10157</v>
      </c>
    </row>
    <row r="238" spans="7:12" ht="15" x14ac:dyDescent="0.2">
      <c r="G238" s="106"/>
      <c r="H238" s="104" t="str">
        <f t="shared" si="8"/>
        <v/>
      </c>
      <c r="I238" s="104"/>
      <c r="J238" s="110" t="s">
        <v>10158</v>
      </c>
      <c r="K238" s="110" t="s">
        <v>275</v>
      </c>
      <c r="L238" s="10" t="s">
        <v>275</v>
      </c>
    </row>
    <row r="239" spans="7:12" ht="15" x14ac:dyDescent="0.2">
      <c r="G239" s="106"/>
      <c r="H239" s="104" t="str">
        <f t="shared" si="8"/>
        <v/>
      </c>
      <c r="I239" s="104"/>
      <c r="J239" s="110" t="s">
        <v>10159</v>
      </c>
      <c r="K239" s="110" t="s">
        <v>275</v>
      </c>
      <c r="L239" s="10" t="s">
        <v>275</v>
      </c>
    </row>
    <row r="240" spans="7:12" ht="15" x14ac:dyDescent="0.2">
      <c r="G240" s="106"/>
      <c r="H240" s="104" t="str">
        <f t="shared" si="8"/>
        <v/>
      </c>
      <c r="I240" s="104"/>
      <c r="J240" s="110" t="s">
        <v>10160</v>
      </c>
      <c r="K240" s="110" t="s">
        <v>275</v>
      </c>
      <c r="L240" s="10" t="s">
        <v>10161</v>
      </c>
    </row>
    <row r="241" spans="7:12" ht="15" x14ac:dyDescent="0.2">
      <c r="G241" s="106"/>
      <c r="H241" s="104" t="str">
        <f t="shared" si="8"/>
        <v/>
      </c>
      <c r="I241" s="104"/>
      <c r="J241" s="110" t="s">
        <v>10162</v>
      </c>
      <c r="K241" s="110" t="s">
        <v>275</v>
      </c>
      <c r="L241" s="10" t="s">
        <v>10163</v>
      </c>
    </row>
    <row r="242" spans="7:12" ht="15" x14ac:dyDescent="0.2">
      <c r="G242" s="106"/>
      <c r="H242" s="104" t="str">
        <f t="shared" si="8"/>
        <v/>
      </c>
      <c r="I242" s="104"/>
      <c r="J242" s="110" t="s">
        <v>10164</v>
      </c>
      <c r="K242" s="110" t="s">
        <v>275</v>
      </c>
      <c r="L242" s="10" t="s">
        <v>10165</v>
      </c>
    </row>
    <row r="243" spans="7:12" ht="15" x14ac:dyDescent="0.2">
      <c r="G243" s="106"/>
      <c r="H243" s="104" t="str">
        <f t="shared" si="8"/>
        <v/>
      </c>
      <c r="I243" s="104"/>
      <c r="J243" s="110" t="s">
        <v>10166</v>
      </c>
      <c r="K243" s="110" t="s">
        <v>275</v>
      </c>
      <c r="L243" s="10" t="s">
        <v>10167</v>
      </c>
    </row>
    <row r="244" spans="7:12" ht="15" x14ac:dyDescent="0.2">
      <c r="G244" s="106"/>
      <c r="H244" s="104" t="str">
        <f t="shared" si="8"/>
        <v/>
      </c>
      <c r="I244" s="104"/>
      <c r="J244" s="110" t="s">
        <v>10168</v>
      </c>
      <c r="K244" s="110" t="s">
        <v>275</v>
      </c>
      <c r="L244" s="10" t="s">
        <v>10169</v>
      </c>
    </row>
    <row r="245" spans="7:12" ht="15" x14ac:dyDescent="0.2">
      <c r="G245" s="106"/>
      <c r="H245" s="104" t="str">
        <f t="shared" si="8"/>
        <v/>
      </c>
      <c r="I245" s="104"/>
      <c r="J245" s="110" t="s">
        <v>10170</v>
      </c>
      <c r="K245" s="110" t="s">
        <v>275</v>
      </c>
      <c r="L245" s="10" t="s">
        <v>10171</v>
      </c>
    </row>
    <row r="246" spans="7:12" ht="15" x14ac:dyDescent="0.2">
      <c r="G246" s="106"/>
      <c r="H246" s="104" t="str">
        <f t="shared" si="8"/>
        <v/>
      </c>
      <c r="I246" s="104"/>
      <c r="J246" s="110" t="s">
        <v>10172</v>
      </c>
      <c r="K246" s="110" t="s">
        <v>275</v>
      </c>
      <c r="L246" s="10" t="s">
        <v>10173</v>
      </c>
    </row>
    <row r="247" spans="7:12" ht="15" x14ac:dyDescent="0.2">
      <c r="G247" s="106"/>
      <c r="H247" s="104" t="str">
        <f t="shared" si="8"/>
        <v/>
      </c>
      <c r="I247" s="104"/>
      <c r="J247" s="110" t="s">
        <v>10174</v>
      </c>
      <c r="K247" s="110" t="s">
        <v>275</v>
      </c>
      <c r="L247" s="10" t="s">
        <v>10175</v>
      </c>
    </row>
    <row r="248" spans="7:12" ht="15" x14ac:dyDescent="0.2">
      <c r="G248" s="106"/>
      <c r="H248" s="104" t="str">
        <f t="shared" si="8"/>
        <v/>
      </c>
      <c r="I248" s="104"/>
      <c r="J248" s="110" t="s">
        <v>10176</v>
      </c>
      <c r="K248" s="110" t="s">
        <v>275</v>
      </c>
      <c r="L248" s="10" t="s">
        <v>10177</v>
      </c>
    </row>
    <row r="249" spans="7:12" ht="15" x14ac:dyDescent="0.2">
      <c r="G249" s="106"/>
      <c r="H249" s="104" t="str">
        <f t="shared" si="8"/>
        <v/>
      </c>
      <c r="I249" s="104"/>
      <c r="J249" s="110" t="s">
        <v>10178</v>
      </c>
      <c r="K249" s="110" t="s">
        <v>275</v>
      </c>
      <c r="L249" s="10" t="s">
        <v>10179</v>
      </c>
    </row>
    <row r="250" spans="7:12" ht="15" x14ac:dyDescent="0.2">
      <c r="G250" s="106"/>
      <c r="H250" s="104" t="str">
        <f t="shared" si="8"/>
        <v/>
      </c>
      <c r="I250" s="104"/>
      <c r="J250" s="110" t="s">
        <v>10180</v>
      </c>
      <c r="K250" s="110" t="s">
        <v>275</v>
      </c>
      <c r="L250" s="10" t="s">
        <v>275</v>
      </c>
    </row>
    <row r="251" spans="7:12" ht="15" x14ac:dyDescent="0.2">
      <c r="G251" s="106"/>
      <c r="H251" s="104" t="str">
        <f t="shared" si="8"/>
        <v/>
      </c>
      <c r="I251" s="104"/>
      <c r="J251" s="110" t="s">
        <v>10181</v>
      </c>
      <c r="K251" s="110" t="s">
        <v>275</v>
      </c>
      <c r="L251" s="10" t="s">
        <v>10182</v>
      </c>
    </row>
    <row r="252" spans="7:12" ht="15" x14ac:dyDescent="0.2">
      <c r="G252" s="106"/>
      <c r="H252" s="104" t="str">
        <f t="shared" si="8"/>
        <v/>
      </c>
      <c r="I252" s="104"/>
      <c r="J252" s="110" t="s">
        <v>10183</v>
      </c>
      <c r="K252" s="110" t="s">
        <v>275</v>
      </c>
      <c r="L252" s="10" t="s">
        <v>10184</v>
      </c>
    </row>
    <row r="253" spans="7:12" ht="15" x14ac:dyDescent="0.2">
      <c r="G253" s="106"/>
      <c r="H253" s="104" t="str">
        <f t="shared" si="8"/>
        <v/>
      </c>
      <c r="I253" s="104"/>
      <c r="J253" s="110" t="s">
        <v>10185</v>
      </c>
      <c r="K253" s="110" t="s">
        <v>275</v>
      </c>
      <c r="L253" s="10" t="s">
        <v>10186</v>
      </c>
    </row>
    <row r="254" spans="7:12" ht="15" x14ac:dyDescent="0.2">
      <c r="G254" s="106"/>
      <c r="H254" s="104" t="str">
        <f t="shared" si="8"/>
        <v/>
      </c>
      <c r="I254" s="104"/>
      <c r="J254" s="110" t="s">
        <v>10187</v>
      </c>
      <c r="K254" s="110" t="s">
        <v>275</v>
      </c>
      <c r="L254" s="10" t="s">
        <v>275</v>
      </c>
    </row>
    <row r="255" spans="7:12" ht="15" x14ac:dyDescent="0.2">
      <c r="G255" s="106"/>
      <c r="H255" s="104" t="str">
        <f t="shared" si="8"/>
        <v/>
      </c>
      <c r="I255" s="104"/>
      <c r="J255" s="110" t="s">
        <v>10188</v>
      </c>
      <c r="K255" s="110" t="s">
        <v>275</v>
      </c>
      <c r="L255" s="10" t="s">
        <v>10189</v>
      </c>
    </row>
    <row r="256" spans="7:12" ht="15" x14ac:dyDescent="0.2">
      <c r="G256" s="106"/>
      <c r="H256" s="104" t="str">
        <f t="shared" si="8"/>
        <v/>
      </c>
      <c r="I256" s="104"/>
      <c r="J256" s="110" t="s">
        <v>10190</v>
      </c>
      <c r="K256" s="110" t="s">
        <v>275</v>
      </c>
      <c r="L256" s="10" t="s">
        <v>10191</v>
      </c>
    </row>
    <row r="257" spans="7:12" ht="15" x14ac:dyDescent="0.2">
      <c r="G257" s="106"/>
      <c r="H257" s="104" t="str">
        <f t="shared" si="8"/>
        <v/>
      </c>
      <c r="I257" s="104"/>
      <c r="J257" s="110" t="s">
        <v>10192</v>
      </c>
      <c r="K257" s="110" t="s">
        <v>275</v>
      </c>
      <c r="L257" s="10" t="s">
        <v>10193</v>
      </c>
    </row>
    <row r="258" spans="7:12" ht="15" x14ac:dyDescent="0.2">
      <c r="G258" s="106"/>
      <c r="H258" s="104" t="str">
        <f t="shared" si="8"/>
        <v/>
      </c>
      <c r="I258" s="104"/>
      <c r="J258" s="110" t="s">
        <v>10194</v>
      </c>
      <c r="K258" s="110" t="s">
        <v>275</v>
      </c>
      <c r="L258" s="10" t="s">
        <v>10195</v>
      </c>
    </row>
    <row r="259" spans="7:12" ht="15" x14ac:dyDescent="0.2">
      <c r="G259" s="106"/>
      <c r="H259" s="104" t="str">
        <f t="shared" si="8"/>
        <v/>
      </c>
      <c r="I259" s="104"/>
      <c r="J259" s="110" t="s">
        <v>10196</v>
      </c>
      <c r="K259" s="110" t="s">
        <v>275</v>
      </c>
      <c r="L259" s="10" t="s">
        <v>10197</v>
      </c>
    </row>
    <row r="260" spans="7:12" ht="15" x14ac:dyDescent="0.2">
      <c r="G260" s="106"/>
      <c r="H260" s="104" t="str">
        <f t="shared" si="8"/>
        <v/>
      </c>
      <c r="I260" s="104"/>
      <c r="J260" s="110" t="s">
        <v>10198</v>
      </c>
      <c r="K260" s="110" t="s">
        <v>275</v>
      </c>
      <c r="L260" s="10" t="s">
        <v>10199</v>
      </c>
    </row>
    <row r="261" spans="7:12" ht="15" x14ac:dyDescent="0.2">
      <c r="G261" s="106"/>
      <c r="H261" s="104" t="str">
        <f t="shared" si="8"/>
        <v/>
      </c>
      <c r="I261" s="104"/>
      <c r="J261" s="110" t="s">
        <v>10200</v>
      </c>
      <c r="K261" s="110" t="s">
        <v>275</v>
      </c>
      <c r="L261" s="10" t="s">
        <v>10201</v>
      </c>
    </row>
    <row r="262" spans="7:12" ht="15" x14ac:dyDescent="0.2">
      <c r="G262" s="106"/>
      <c r="H262" s="104" t="str">
        <f t="shared" si="8"/>
        <v/>
      </c>
      <c r="I262" s="104"/>
      <c r="J262" s="110" t="s">
        <v>10202</v>
      </c>
      <c r="K262" s="110" t="s">
        <v>275</v>
      </c>
      <c r="L262" s="10" t="s">
        <v>10203</v>
      </c>
    </row>
    <row r="263" spans="7:12" ht="15" x14ac:dyDescent="0.2">
      <c r="G263" s="106"/>
      <c r="H263" s="104" t="str">
        <f t="shared" si="8"/>
        <v/>
      </c>
      <c r="I263" s="104"/>
      <c r="J263" s="110" t="s">
        <v>10204</v>
      </c>
      <c r="K263" s="110" t="s">
        <v>275</v>
      </c>
      <c r="L263" s="10" t="s">
        <v>10205</v>
      </c>
    </row>
    <row r="264" spans="7:12" ht="15" x14ac:dyDescent="0.2">
      <c r="G264" s="106"/>
      <c r="H264" s="104" t="str">
        <f t="shared" si="8"/>
        <v/>
      </c>
      <c r="I264" s="104"/>
      <c r="J264" s="110" t="s">
        <v>10206</v>
      </c>
      <c r="K264" s="110" t="s">
        <v>275</v>
      </c>
      <c r="L264" s="10" t="s">
        <v>10207</v>
      </c>
    </row>
    <row r="265" spans="7:12" ht="15" x14ac:dyDescent="0.2">
      <c r="G265" s="106"/>
      <c r="H265" s="104" t="str">
        <f t="shared" ref="H265:H328" si="9">IF(I265="","",IFERROR((INDEX(A:D,MATCH($I265,D:D,0),2)),""))</f>
        <v/>
      </c>
      <c r="I265" s="104"/>
      <c r="J265" s="110" t="s">
        <v>10208</v>
      </c>
      <c r="K265" s="110" t="s">
        <v>275</v>
      </c>
      <c r="L265" s="10" t="s">
        <v>10209</v>
      </c>
    </row>
    <row r="266" spans="7:12" ht="15" x14ac:dyDescent="0.2">
      <c r="G266" s="106"/>
      <c r="H266" s="104" t="str">
        <f t="shared" si="9"/>
        <v/>
      </c>
      <c r="I266" s="104"/>
      <c r="J266" s="110" t="s">
        <v>10210</v>
      </c>
      <c r="K266" s="110" t="s">
        <v>275</v>
      </c>
      <c r="L266" s="10" t="s">
        <v>10211</v>
      </c>
    </row>
    <row r="267" spans="7:12" ht="15" x14ac:dyDescent="0.2">
      <c r="G267" s="106"/>
      <c r="H267" s="104" t="str">
        <f t="shared" si="9"/>
        <v/>
      </c>
      <c r="I267" s="104"/>
      <c r="J267" s="110" t="s">
        <v>10212</v>
      </c>
      <c r="K267" s="110" t="s">
        <v>275</v>
      </c>
      <c r="L267" s="10" t="s">
        <v>10213</v>
      </c>
    </row>
    <row r="268" spans="7:12" ht="15" x14ac:dyDescent="0.2">
      <c r="G268" s="106"/>
      <c r="H268" s="104" t="str">
        <f t="shared" si="9"/>
        <v/>
      </c>
      <c r="I268" s="104"/>
      <c r="J268" s="110" t="s">
        <v>10214</v>
      </c>
      <c r="K268" s="110" t="s">
        <v>275</v>
      </c>
      <c r="L268" s="10" t="s">
        <v>10215</v>
      </c>
    </row>
    <row r="269" spans="7:12" ht="15" x14ac:dyDescent="0.2">
      <c r="G269" s="106"/>
      <c r="H269" s="104" t="str">
        <f t="shared" si="9"/>
        <v/>
      </c>
      <c r="I269" s="104"/>
      <c r="J269" s="110" t="s">
        <v>10216</v>
      </c>
      <c r="K269" s="110" t="s">
        <v>275</v>
      </c>
      <c r="L269" s="10" t="s">
        <v>10217</v>
      </c>
    </row>
    <row r="270" spans="7:12" ht="15" x14ac:dyDescent="0.2">
      <c r="G270" s="106"/>
      <c r="H270" s="104" t="str">
        <f t="shared" si="9"/>
        <v/>
      </c>
      <c r="I270" s="104"/>
      <c r="J270" s="110" t="s">
        <v>10218</v>
      </c>
      <c r="K270" s="110" t="s">
        <v>275</v>
      </c>
      <c r="L270" s="10" t="s">
        <v>10219</v>
      </c>
    </row>
    <row r="271" spans="7:12" ht="15" x14ac:dyDescent="0.2">
      <c r="G271" s="106"/>
      <c r="H271" s="104" t="str">
        <f t="shared" si="9"/>
        <v/>
      </c>
      <c r="I271" s="104"/>
      <c r="J271" s="110" t="s">
        <v>10220</v>
      </c>
      <c r="K271" s="110" t="s">
        <v>275</v>
      </c>
      <c r="L271" s="10" t="s">
        <v>10221</v>
      </c>
    </row>
    <row r="272" spans="7:12" ht="15" x14ac:dyDescent="0.2">
      <c r="G272" s="106"/>
      <c r="H272" s="104" t="str">
        <f t="shared" si="9"/>
        <v/>
      </c>
      <c r="I272" s="104"/>
      <c r="J272" s="110" t="s">
        <v>10222</v>
      </c>
      <c r="K272" s="110" t="s">
        <v>275</v>
      </c>
      <c r="L272" s="10" t="s">
        <v>10223</v>
      </c>
    </row>
    <row r="273" spans="7:12" ht="15" x14ac:dyDescent="0.2">
      <c r="G273" s="106"/>
      <c r="H273" s="104" t="str">
        <f t="shared" si="9"/>
        <v/>
      </c>
      <c r="I273" s="104"/>
      <c r="J273" s="110" t="s">
        <v>10224</v>
      </c>
      <c r="K273" s="110" t="s">
        <v>275</v>
      </c>
      <c r="L273" s="10" t="s">
        <v>10225</v>
      </c>
    </row>
    <row r="274" spans="7:12" ht="15" x14ac:dyDescent="0.2">
      <c r="G274" s="106"/>
      <c r="H274" s="104" t="str">
        <f t="shared" si="9"/>
        <v/>
      </c>
      <c r="I274" s="104"/>
      <c r="J274" s="110" t="s">
        <v>10226</v>
      </c>
      <c r="K274" s="110" t="s">
        <v>275</v>
      </c>
      <c r="L274" s="10" t="s">
        <v>10227</v>
      </c>
    </row>
    <row r="275" spans="7:12" ht="15" x14ac:dyDescent="0.2">
      <c r="G275" s="106"/>
      <c r="H275" s="104" t="str">
        <f t="shared" si="9"/>
        <v/>
      </c>
      <c r="I275" s="104"/>
      <c r="J275" s="110" t="s">
        <v>10228</v>
      </c>
      <c r="K275" s="110" t="s">
        <v>275</v>
      </c>
      <c r="L275" s="10" t="s">
        <v>10229</v>
      </c>
    </row>
    <row r="276" spans="7:12" ht="15" x14ac:dyDescent="0.2">
      <c r="G276" s="106"/>
      <c r="H276" s="104" t="str">
        <f t="shared" si="9"/>
        <v/>
      </c>
      <c r="I276" s="104"/>
      <c r="J276" s="110" t="s">
        <v>10230</v>
      </c>
      <c r="K276" s="110" t="s">
        <v>275</v>
      </c>
      <c r="L276" s="10" t="s">
        <v>10231</v>
      </c>
    </row>
    <row r="277" spans="7:12" ht="15" x14ac:dyDescent="0.2">
      <c r="G277" s="106"/>
      <c r="H277" s="104" t="str">
        <f t="shared" si="9"/>
        <v/>
      </c>
      <c r="I277" s="104"/>
      <c r="J277" s="110" t="s">
        <v>10232</v>
      </c>
      <c r="K277" s="110" t="s">
        <v>275</v>
      </c>
      <c r="L277" s="10" t="s">
        <v>10233</v>
      </c>
    </row>
    <row r="278" spans="7:12" ht="15" x14ac:dyDescent="0.2">
      <c r="G278" s="106"/>
      <c r="H278" s="104" t="str">
        <f t="shared" si="9"/>
        <v/>
      </c>
      <c r="I278" s="104"/>
      <c r="J278" s="110" t="s">
        <v>10234</v>
      </c>
      <c r="K278" s="110" t="s">
        <v>275</v>
      </c>
      <c r="L278" s="10" t="s">
        <v>10235</v>
      </c>
    </row>
    <row r="279" spans="7:12" ht="15" x14ac:dyDescent="0.2">
      <c r="G279" s="106"/>
      <c r="H279" s="104" t="str">
        <f t="shared" si="9"/>
        <v/>
      </c>
      <c r="I279" s="104"/>
      <c r="J279" s="110" t="s">
        <v>10236</v>
      </c>
      <c r="K279" s="110" t="s">
        <v>275</v>
      </c>
      <c r="L279" s="10" t="s">
        <v>275</v>
      </c>
    </row>
    <row r="280" spans="7:12" ht="15" x14ac:dyDescent="0.2">
      <c r="G280" s="106"/>
      <c r="H280" s="104" t="str">
        <f t="shared" si="9"/>
        <v/>
      </c>
      <c r="I280" s="104"/>
      <c r="J280" s="110" t="s">
        <v>10237</v>
      </c>
      <c r="K280" s="110" t="s">
        <v>275</v>
      </c>
      <c r="L280" s="10" t="s">
        <v>275</v>
      </c>
    </row>
    <row r="281" spans="7:12" ht="15" x14ac:dyDescent="0.2">
      <c r="G281" s="106"/>
      <c r="H281" s="104" t="str">
        <f t="shared" si="9"/>
        <v/>
      </c>
      <c r="I281" s="104"/>
      <c r="J281" s="110" t="s">
        <v>10238</v>
      </c>
      <c r="K281" s="110" t="s">
        <v>275</v>
      </c>
      <c r="L281" s="10" t="s">
        <v>10239</v>
      </c>
    </row>
    <row r="282" spans="7:12" ht="15" x14ac:dyDescent="0.2">
      <c r="G282" s="106"/>
      <c r="H282" s="104" t="str">
        <f t="shared" si="9"/>
        <v/>
      </c>
      <c r="I282" s="104"/>
      <c r="J282" s="110" t="s">
        <v>10240</v>
      </c>
      <c r="K282" s="110" t="s">
        <v>275</v>
      </c>
      <c r="L282" s="10" t="s">
        <v>10241</v>
      </c>
    </row>
    <row r="283" spans="7:12" ht="15" x14ac:dyDescent="0.2">
      <c r="G283" s="106"/>
      <c r="H283" s="104" t="str">
        <f t="shared" si="9"/>
        <v/>
      </c>
      <c r="I283" s="104"/>
      <c r="J283" s="110" t="s">
        <v>10242</v>
      </c>
      <c r="K283" s="110" t="s">
        <v>275</v>
      </c>
      <c r="L283" s="10" t="s">
        <v>10243</v>
      </c>
    </row>
    <row r="284" spans="7:12" ht="15" x14ac:dyDescent="0.2">
      <c r="G284" s="106"/>
      <c r="H284" s="104" t="str">
        <f t="shared" si="9"/>
        <v/>
      </c>
      <c r="I284" s="104"/>
      <c r="J284" s="110" t="s">
        <v>10244</v>
      </c>
      <c r="K284" s="110" t="s">
        <v>275</v>
      </c>
      <c r="L284" s="10" t="s">
        <v>10245</v>
      </c>
    </row>
    <row r="285" spans="7:12" ht="15" x14ac:dyDescent="0.2">
      <c r="G285" s="106"/>
      <c r="H285" s="104" t="str">
        <f t="shared" si="9"/>
        <v/>
      </c>
      <c r="I285" s="104"/>
      <c r="J285" s="110" t="s">
        <v>10246</v>
      </c>
      <c r="K285" s="110" t="s">
        <v>275</v>
      </c>
      <c r="L285" s="10" t="s">
        <v>10247</v>
      </c>
    </row>
    <row r="286" spans="7:12" ht="15" x14ac:dyDescent="0.2">
      <c r="G286" s="106"/>
      <c r="H286" s="104" t="str">
        <f t="shared" si="9"/>
        <v/>
      </c>
      <c r="I286" s="104"/>
      <c r="J286" s="110" t="s">
        <v>10248</v>
      </c>
      <c r="K286" s="110" t="s">
        <v>275</v>
      </c>
      <c r="L286" s="10" t="s">
        <v>10249</v>
      </c>
    </row>
    <row r="287" spans="7:12" ht="15" x14ac:dyDescent="0.2">
      <c r="G287" s="106"/>
      <c r="H287" s="104" t="str">
        <f t="shared" si="9"/>
        <v/>
      </c>
      <c r="I287" s="104"/>
      <c r="J287" s="110" t="s">
        <v>10250</v>
      </c>
      <c r="K287" s="110" t="s">
        <v>275</v>
      </c>
      <c r="L287" s="10" t="s">
        <v>10249</v>
      </c>
    </row>
    <row r="288" spans="7:12" ht="15" x14ac:dyDescent="0.2">
      <c r="G288" s="106"/>
      <c r="H288" s="104" t="str">
        <f t="shared" si="9"/>
        <v/>
      </c>
      <c r="I288" s="104"/>
      <c r="J288" s="110" t="s">
        <v>10251</v>
      </c>
      <c r="K288" s="110" t="s">
        <v>275</v>
      </c>
      <c r="L288" s="10" t="s">
        <v>10252</v>
      </c>
    </row>
    <row r="289" spans="7:12" ht="15" x14ac:dyDescent="0.2">
      <c r="G289" s="106"/>
      <c r="H289" s="104" t="str">
        <f t="shared" si="9"/>
        <v/>
      </c>
      <c r="I289" s="104"/>
      <c r="J289" s="110" t="s">
        <v>10253</v>
      </c>
      <c r="K289" s="110" t="s">
        <v>275</v>
      </c>
      <c r="L289" s="10" t="s">
        <v>10254</v>
      </c>
    </row>
    <row r="290" spans="7:12" ht="15" x14ac:dyDescent="0.2">
      <c r="G290" s="106"/>
      <c r="H290" s="104" t="str">
        <f t="shared" si="9"/>
        <v/>
      </c>
      <c r="I290" s="104"/>
      <c r="J290" s="110" t="s">
        <v>10255</v>
      </c>
      <c r="K290" s="110" t="s">
        <v>275</v>
      </c>
      <c r="L290" s="10" t="s">
        <v>10256</v>
      </c>
    </row>
    <row r="291" spans="7:12" ht="15" x14ac:dyDescent="0.2">
      <c r="G291" s="106"/>
      <c r="H291" s="104" t="str">
        <f t="shared" si="9"/>
        <v/>
      </c>
      <c r="I291" s="104"/>
      <c r="J291" s="110" t="s">
        <v>10257</v>
      </c>
      <c r="K291" s="110" t="s">
        <v>275</v>
      </c>
      <c r="L291" s="10" t="s">
        <v>10258</v>
      </c>
    </row>
    <row r="292" spans="7:12" ht="15" x14ac:dyDescent="0.2">
      <c r="G292" s="106"/>
      <c r="H292" s="104" t="str">
        <f t="shared" si="9"/>
        <v/>
      </c>
      <c r="I292" s="104"/>
      <c r="J292" s="110" t="s">
        <v>10259</v>
      </c>
      <c r="K292" s="110" t="s">
        <v>275</v>
      </c>
      <c r="L292" s="10" t="s">
        <v>10260</v>
      </c>
    </row>
    <row r="293" spans="7:12" ht="15" x14ac:dyDescent="0.2">
      <c r="G293" s="106"/>
      <c r="H293" s="104" t="str">
        <f t="shared" si="9"/>
        <v/>
      </c>
      <c r="I293" s="104"/>
      <c r="J293" s="110" t="s">
        <v>10261</v>
      </c>
      <c r="K293" s="110" t="s">
        <v>275</v>
      </c>
      <c r="L293" s="10" t="s">
        <v>10262</v>
      </c>
    </row>
    <row r="294" spans="7:12" ht="15" x14ac:dyDescent="0.2">
      <c r="G294" s="106"/>
      <c r="H294" s="104" t="str">
        <f t="shared" si="9"/>
        <v/>
      </c>
      <c r="I294" s="104"/>
      <c r="J294" s="110" t="s">
        <v>10263</v>
      </c>
      <c r="K294" s="110" t="s">
        <v>275</v>
      </c>
      <c r="L294" s="10" t="s">
        <v>10264</v>
      </c>
    </row>
    <row r="295" spans="7:12" ht="15" x14ac:dyDescent="0.2">
      <c r="G295" s="106"/>
      <c r="H295" s="104" t="str">
        <f t="shared" si="9"/>
        <v/>
      </c>
      <c r="I295" s="104"/>
      <c r="J295" s="110" t="s">
        <v>10265</v>
      </c>
      <c r="K295" s="110" t="s">
        <v>275</v>
      </c>
      <c r="L295" s="10" t="s">
        <v>10266</v>
      </c>
    </row>
    <row r="296" spans="7:12" ht="15" x14ac:dyDescent="0.2">
      <c r="G296" s="106"/>
      <c r="H296" s="104" t="str">
        <f t="shared" si="9"/>
        <v/>
      </c>
      <c r="I296" s="104"/>
      <c r="J296" s="110" t="s">
        <v>10267</v>
      </c>
      <c r="K296" s="110" t="s">
        <v>275</v>
      </c>
      <c r="L296" s="10" t="s">
        <v>10268</v>
      </c>
    </row>
    <row r="297" spans="7:12" ht="15" x14ac:dyDescent="0.2">
      <c r="G297" s="106"/>
      <c r="H297" s="104" t="str">
        <f t="shared" si="9"/>
        <v/>
      </c>
      <c r="I297" s="104"/>
      <c r="J297" s="110" t="s">
        <v>10269</v>
      </c>
      <c r="K297" s="110" t="s">
        <v>275</v>
      </c>
      <c r="L297" s="10" t="s">
        <v>10270</v>
      </c>
    </row>
    <row r="298" spans="7:12" ht="15" x14ac:dyDescent="0.2">
      <c r="G298" s="106"/>
      <c r="H298" s="104" t="str">
        <f t="shared" si="9"/>
        <v/>
      </c>
      <c r="I298" s="104"/>
      <c r="J298" s="110" t="s">
        <v>10271</v>
      </c>
      <c r="K298" s="110" t="s">
        <v>275</v>
      </c>
      <c r="L298" s="10" t="s">
        <v>10272</v>
      </c>
    </row>
    <row r="299" spans="7:12" ht="15" x14ac:dyDescent="0.2">
      <c r="G299" s="106"/>
      <c r="H299" s="104" t="str">
        <f t="shared" si="9"/>
        <v/>
      </c>
      <c r="I299" s="104"/>
      <c r="J299" s="110" t="s">
        <v>10273</v>
      </c>
      <c r="K299" s="110" t="s">
        <v>275</v>
      </c>
      <c r="L299" s="10" t="s">
        <v>10272</v>
      </c>
    </row>
    <row r="300" spans="7:12" ht="15" x14ac:dyDescent="0.2">
      <c r="G300" s="106"/>
      <c r="H300" s="104" t="str">
        <f t="shared" si="9"/>
        <v/>
      </c>
      <c r="I300" s="104"/>
      <c r="J300" s="110" t="s">
        <v>10274</v>
      </c>
      <c r="K300" s="110" t="s">
        <v>275</v>
      </c>
      <c r="L300" s="10" t="s">
        <v>10275</v>
      </c>
    </row>
    <row r="301" spans="7:12" ht="15" x14ac:dyDescent="0.2">
      <c r="G301" s="106"/>
      <c r="H301" s="104" t="str">
        <f t="shared" si="9"/>
        <v/>
      </c>
      <c r="I301" s="104"/>
      <c r="J301" s="110" t="s">
        <v>10276</v>
      </c>
      <c r="K301" s="110" t="s">
        <v>275</v>
      </c>
      <c r="L301" s="10" t="s">
        <v>10277</v>
      </c>
    </row>
    <row r="302" spans="7:12" ht="15" x14ac:dyDescent="0.2">
      <c r="G302" s="106"/>
      <c r="H302" s="104" t="str">
        <f t="shared" si="9"/>
        <v/>
      </c>
      <c r="I302" s="104"/>
      <c r="J302" s="110" t="s">
        <v>10278</v>
      </c>
      <c r="K302" s="110" t="s">
        <v>275</v>
      </c>
      <c r="L302" s="10" t="s">
        <v>10279</v>
      </c>
    </row>
    <row r="303" spans="7:12" ht="15" x14ac:dyDescent="0.2">
      <c r="G303" s="106"/>
      <c r="H303" s="104" t="str">
        <f t="shared" si="9"/>
        <v/>
      </c>
      <c r="I303" s="104"/>
      <c r="J303" s="110" t="s">
        <v>10280</v>
      </c>
      <c r="K303" s="110" t="s">
        <v>275</v>
      </c>
      <c r="L303" s="10" t="s">
        <v>10281</v>
      </c>
    </row>
    <row r="304" spans="7:12" ht="15" x14ac:dyDescent="0.2">
      <c r="G304" s="106"/>
      <c r="H304" s="104" t="str">
        <f t="shared" si="9"/>
        <v/>
      </c>
      <c r="I304" s="104"/>
      <c r="J304" s="110" t="s">
        <v>10282</v>
      </c>
      <c r="K304" s="110" t="s">
        <v>275</v>
      </c>
      <c r="L304" s="10" t="s">
        <v>10283</v>
      </c>
    </row>
    <row r="305" spans="7:12" ht="15" x14ac:dyDescent="0.2">
      <c r="G305" s="106"/>
      <c r="H305" s="104" t="str">
        <f t="shared" si="9"/>
        <v/>
      </c>
      <c r="I305" s="104"/>
      <c r="J305" s="110" t="s">
        <v>10284</v>
      </c>
      <c r="K305" s="110" t="s">
        <v>275</v>
      </c>
      <c r="L305" s="10" t="s">
        <v>10285</v>
      </c>
    </row>
    <row r="306" spans="7:12" ht="15" x14ac:dyDescent="0.2">
      <c r="G306" s="106"/>
      <c r="H306" s="104" t="str">
        <f t="shared" si="9"/>
        <v/>
      </c>
      <c r="I306" s="104"/>
      <c r="J306" s="110" t="s">
        <v>10286</v>
      </c>
      <c r="K306" s="110" t="s">
        <v>275</v>
      </c>
      <c r="L306" s="10" t="s">
        <v>10287</v>
      </c>
    </row>
    <row r="307" spans="7:12" ht="15" x14ac:dyDescent="0.2">
      <c r="G307" s="106"/>
      <c r="H307" s="104" t="str">
        <f t="shared" si="9"/>
        <v/>
      </c>
      <c r="I307" s="104"/>
      <c r="J307" s="110" t="s">
        <v>10288</v>
      </c>
      <c r="K307" s="110" t="s">
        <v>275</v>
      </c>
      <c r="L307" s="10" t="s">
        <v>10289</v>
      </c>
    </row>
    <row r="308" spans="7:12" ht="15" x14ac:dyDescent="0.2">
      <c r="G308" s="106"/>
      <c r="H308" s="104" t="str">
        <f t="shared" si="9"/>
        <v/>
      </c>
      <c r="I308" s="104"/>
      <c r="J308" s="110" t="s">
        <v>10290</v>
      </c>
      <c r="K308" s="110" t="s">
        <v>275</v>
      </c>
      <c r="L308" s="10" t="s">
        <v>10291</v>
      </c>
    </row>
    <row r="309" spans="7:12" ht="15" x14ac:dyDescent="0.2">
      <c r="G309" s="106"/>
      <c r="H309" s="104" t="str">
        <f t="shared" si="9"/>
        <v/>
      </c>
      <c r="I309" s="104"/>
      <c r="J309" s="110" t="s">
        <v>10292</v>
      </c>
      <c r="K309" s="110" t="s">
        <v>275</v>
      </c>
      <c r="L309" s="10" t="s">
        <v>10293</v>
      </c>
    </row>
    <row r="310" spans="7:12" ht="15" x14ac:dyDescent="0.2">
      <c r="G310" s="106"/>
      <c r="H310" s="104" t="str">
        <f t="shared" si="9"/>
        <v/>
      </c>
      <c r="I310" s="104"/>
      <c r="J310" s="110" t="s">
        <v>10294</v>
      </c>
      <c r="K310" s="110" t="s">
        <v>275</v>
      </c>
      <c r="L310" s="10" t="s">
        <v>10295</v>
      </c>
    </row>
    <row r="311" spans="7:12" ht="15" x14ac:dyDescent="0.2">
      <c r="G311" s="106"/>
      <c r="H311" s="104" t="str">
        <f t="shared" si="9"/>
        <v/>
      </c>
      <c r="I311" s="104"/>
      <c r="J311" s="110" t="s">
        <v>10296</v>
      </c>
      <c r="K311" s="110" t="s">
        <v>275</v>
      </c>
      <c r="L311" s="10" t="s">
        <v>10297</v>
      </c>
    </row>
    <row r="312" spans="7:12" ht="15" x14ac:dyDescent="0.2">
      <c r="G312" s="106"/>
      <c r="H312" s="104" t="str">
        <f t="shared" si="9"/>
        <v/>
      </c>
      <c r="I312" s="104"/>
      <c r="J312" s="110" t="s">
        <v>10298</v>
      </c>
      <c r="K312" s="110" t="s">
        <v>275</v>
      </c>
      <c r="L312" s="10" t="s">
        <v>10299</v>
      </c>
    </row>
    <row r="313" spans="7:12" ht="15" x14ac:dyDescent="0.2">
      <c r="G313" s="106"/>
      <c r="H313" s="104" t="str">
        <f t="shared" si="9"/>
        <v/>
      </c>
      <c r="I313" s="104"/>
      <c r="J313" s="110" t="s">
        <v>10300</v>
      </c>
      <c r="K313" s="110" t="s">
        <v>275</v>
      </c>
      <c r="L313" s="10" t="s">
        <v>10301</v>
      </c>
    </row>
    <row r="314" spans="7:12" ht="15" x14ac:dyDescent="0.2">
      <c r="G314" s="106"/>
      <c r="H314" s="104" t="str">
        <f t="shared" si="9"/>
        <v/>
      </c>
      <c r="I314" s="104"/>
      <c r="J314" s="110" t="s">
        <v>10302</v>
      </c>
      <c r="K314" s="110" t="s">
        <v>275</v>
      </c>
      <c r="L314" s="10" t="s">
        <v>10303</v>
      </c>
    </row>
    <row r="315" spans="7:12" ht="15" x14ac:dyDescent="0.2">
      <c r="G315" s="106"/>
      <c r="H315" s="104" t="str">
        <f t="shared" si="9"/>
        <v/>
      </c>
      <c r="I315" s="104"/>
      <c r="J315" s="110" t="s">
        <v>10304</v>
      </c>
      <c r="K315" s="110" t="s">
        <v>275</v>
      </c>
      <c r="L315" s="10" t="s">
        <v>10305</v>
      </c>
    </row>
    <row r="316" spans="7:12" ht="15" x14ac:dyDescent="0.2">
      <c r="G316" s="106"/>
      <c r="H316" s="104" t="str">
        <f t="shared" si="9"/>
        <v/>
      </c>
      <c r="I316" s="104"/>
      <c r="J316" s="110" t="s">
        <v>10306</v>
      </c>
      <c r="K316" s="110" t="s">
        <v>275</v>
      </c>
      <c r="L316" s="10" t="s">
        <v>10307</v>
      </c>
    </row>
    <row r="317" spans="7:12" ht="15" x14ac:dyDescent="0.2">
      <c r="G317" s="106"/>
      <c r="H317" s="104" t="str">
        <f t="shared" si="9"/>
        <v/>
      </c>
      <c r="I317" s="104"/>
      <c r="J317" s="110" t="s">
        <v>10308</v>
      </c>
      <c r="K317" s="110" t="s">
        <v>275</v>
      </c>
      <c r="L317" s="10" t="s">
        <v>275</v>
      </c>
    </row>
    <row r="318" spans="7:12" ht="15" x14ac:dyDescent="0.2">
      <c r="G318" s="106"/>
      <c r="H318" s="104" t="str">
        <f t="shared" si="9"/>
        <v/>
      </c>
      <c r="I318" s="104"/>
      <c r="J318" s="110" t="s">
        <v>10309</v>
      </c>
      <c r="K318" s="110" t="s">
        <v>275</v>
      </c>
      <c r="L318" s="10" t="s">
        <v>10310</v>
      </c>
    </row>
    <row r="319" spans="7:12" ht="15" x14ac:dyDescent="0.2">
      <c r="G319" s="106"/>
      <c r="H319" s="104" t="str">
        <f t="shared" si="9"/>
        <v/>
      </c>
      <c r="I319" s="104"/>
      <c r="J319" s="110" t="s">
        <v>10311</v>
      </c>
      <c r="K319" s="110" t="s">
        <v>275</v>
      </c>
      <c r="L319" s="10" t="s">
        <v>10312</v>
      </c>
    </row>
    <row r="320" spans="7:12" ht="15" x14ac:dyDescent="0.2">
      <c r="G320" s="106"/>
      <c r="H320" s="104" t="str">
        <f t="shared" si="9"/>
        <v/>
      </c>
      <c r="I320" s="104"/>
      <c r="J320" s="110" t="s">
        <v>10313</v>
      </c>
      <c r="K320" s="110" t="s">
        <v>275</v>
      </c>
      <c r="L320" s="10" t="s">
        <v>10314</v>
      </c>
    </row>
    <row r="321" spans="7:12" ht="15" x14ac:dyDescent="0.2">
      <c r="G321" s="106"/>
      <c r="H321" s="104" t="str">
        <f t="shared" si="9"/>
        <v/>
      </c>
      <c r="I321" s="104"/>
      <c r="J321" s="110" t="s">
        <v>10315</v>
      </c>
      <c r="K321" s="110" t="s">
        <v>275</v>
      </c>
      <c r="L321" s="10" t="s">
        <v>10316</v>
      </c>
    </row>
    <row r="322" spans="7:12" ht="15" x14ac:dyDescent="0.2">
      <c r="G322" s="106"/>
      <c r="H322" s="104" t="str">
        <f t="shared" si="9"/>
        <v/>
      </c>
      <c r="I322" s="104"/>
      <c r="J322" s="110" t="s">
        <v>10317</v>
      </c>
      <c r="K322" s="110" t="s">
        <v>275</v>
      </c>
      <c r="L322" s="10" t="s">
        <v>10318</v>
      </c>
    </row>
    <row r="323" spans="7:12" ht="15" x14ac:dyDescent="0.2">
      <c r="G323" s="106"/>
      <c r="H323" s="104" t="str">
        <f t="shared" si="9"/>
        <v/>
      </c>
      <c r="I323" s="104"/>
      <c r="J323" s="110" t="s">
        <v>10319</v>
      </c>
      <c r="K323" s="110" t="s">
        <v>275</v>
      </c>
      <c r="L323" s="10" t="s">
        <v>10320</v>
      </c>
    </row>
    <row r="324" spans="7:12" ht="15" x14ac:dyDescent="0.2">
      <c r="G324" s="106"/>
      <c r="H324" s="104" t="str">
        <f t="shared" si="9"/>
        <v/>
      </c>
      <c r="I324" s="104"/>
      <c r="J324" s="110" t="s">
        <v>10321</v>
      </c>
      <c r="K324" s="110" t="s">
        <v>275</v>
      </c>
      <c r="L324" s="10" t="s">
        <v>10322</v>
      </c>
    </row>
    <row r="325" spans="7:12" ht="15" x14ac:dyDescent="0.2">
      <c r="G325" s="106"/>
      <c r="H325" s="104" t="str">
        <f t="shared" si="9"/>
        <v/>
      </c>
      <c r="I325" s="104"/>
      <c r="J325" s="110" t="s">
        <v>10323</v>
      </c>
      <c r="K325" s="110" t="s">
        <v>275</v>
      </c>
      <c r="L325" s="10" t="s">
        <v>10324</v>
      </c>
    </row>
    <row r="326" spans="7:12" ht="15" x14ac:dyDescent="0.2">
      <c r="G326" s="106"/>
      <c r="H326" s="104" t="str">
        <f t="shared" si="9"/>
        <v/>
      </c>
      <c r="I326" s="104"/>
      <c r="J326" s="110" t="s">
        <v>10325</v>
      </c>
      <c r="K326" s="110" t="s">
        <v>275</v>
      </c>
      <c r="L326" s="10" t="s">
        <v>10326</v>
      </c>
    </row>
    <row r="327" spans="7:12" ht="15" x14ac:dyDescent="0.2">
      <c r="G327" s="106"/>
      <c r="H327" s="104" t="str">
        <f t="shared" si="9"/>
        <v/>
      </c>
      <c r="I327" s="104"/>
      <c r="J327" s="110" t="s">
        <v>10327</v>
      </c>
      <c r="K327" s="110" t="s">
        <v>275</v>
      </c>
      <c r="L327" s="10" t="s">
        <v>10328</v>
      </c>
    </row>
    <row r="328" spans="7:12" ht="15" x14ac:dyDescent="0.2">
      <c r="G328" s="106"/>
      <c r="H328" s="104" t="str">
        <f t="shared" si="9"/>
        <v/>
      </c>
      <c r="I328" s="104"/>
      <c r="J328" s="110" t="s">
        <v>10329</v>
      </c>
      <c r="K328" s="110" t="s">
        <v>275</v>
      </c>
      <c r="L328" s="10" t="s">
        <v>10330</v>
      </c>
    </row>
    <row r="329" spans="7:12" ht="15" x14ac:dyDescent="0.2">
      <c r="G329" s="106"/>
      <c r="H329" s="104" t="str">
        <f t="shared" ref="H329:H392" si="10">IF(I329="","",IFERROR((INDEX(A:D,MATCH($I329,D:D,0),2)),""))</f>
        <v/>
      </c>
      <c r="I329" s="104"/>
      <c r="J329" s="110" t="s">
        <v>10331</v>
      </c>
      <c r="K329" s="110" t="s">
        <v>275</v>
      </c>
      <c r="L329" s="10" t="s">
        <v>10332</v>
      </c>
    </row>
    <row r="330" spans="7:12" ht="15" x14ac:dyDescent="0.2">
      <c r="G330" s="106"/>
      <c r="H330" s="104" t="str">
        <f t="shared" si="10"/>
        <v/>
      </c>
      <c r="I330" s="104"/>
      <c r="J330" s="110" t="s">
        <v>10333</v>
      </c>
      <c r="K330" s="110" t="s">
        <v>275</v>
      </c>
      <c r="L330" s="10" t="s">
        <v>10334</v>
      </c>
    </row>
    <row r="331" spans="7:12" ht="15" x14ac:dyDescent="0.2">
      <c r="G331" s="106"/>
      <c r="H331" s="104" t="str">
        <f t="shared" si="10"/>
        <v/>
      </c>
      <c r="I331" s="104"/>
      <c r="J331" s="110" t="s">
        <v>10335</v>
      </c>
      <c r="K331" s="110" t="s">
        <v>275</v>
      </c>
      <c r="L331" s="10" t="s">
        <v>10336</v>
      </c>
    </row>
    <row r="332" spans="7:12" ht="15" x14ac:dyDescent="0.2">
      <c r="G332" s="106"/>
      <c r="H332" s="104" t="str">
        <f t="shared" si="10"/>
        <v/>
      </c>
      <c r="I332" s="104"/>
      <c r="J332" s="110" t="s">
        <v>10337</v>
      </c>
      <c r="K332" s="110" t="s">
        <v>275</v>
      </c>
      <c r="L332" s="10" t="s">
        <v>10338</v>
      </c>
    </row>
    <row r="333" spans="7:12" ht="15" x14ac:dyDescent="0.2">
      <c r="G333" s="106"/>
      <c r="H333" s="104" t="str">
        <f t="shared" si="10"/>
        <v/>
      </c>
      <c r="I333" s="104"/>
      <c r="J333" s="110" t="s">
        <v>10339</v>
      </c>
      <c r="K333" s="110" t="s">
        <v>275</v>
      </c>
      <c r="L333" s="10" t="s">
        <v>275</v>
      </c>
    </row>
    <row r="334" spans="7:12" ht="15" x14ac:dyDescent="0.2">
      <c r="G334" s="106"/>
      <c r="H334" s="104" t="str">
        <f t="shared" si="10"/>
        <v/>
      </c>
      <c r="I334" s="104"/>
      <c r="J334" s="110" t="s">
        <v>10340</v>
      </c>
      <c r="K334" s="110" t="s">
        <v>275</v>
      </c>
      <c r="L334" s="10" t="s">
        <v>10341</v>
      </c>
    </row>
    <row r="335" spans="7:12" ht="15" x14ac:dyDescent="0.2">
      <c r="G335" s="106"/>
      <c r="H335" s="104" t="str">
        <f t="shared" si="10"/>
        <v/>
      </c>
      <c r="I335" s="104"/>
      <c r="J335" s="110" t="s">
        <v>10342</v>
      </c>
      <c r="K335" s="110" t="s">
        <v>275</v>
      </c>
      <c r="L335" s="10" t="s">
        <v>10343</v>
      </c>
    </row>
    <row r="336" spans="7:12" ht="15" x14ac:dyDescent="0.2">
      <c r="G336" s="106"/>
      <c r="H336" s="104" t="str">
        <f t="shared" si="10"/>
        <v/>
      </c>
      <c r="I336" s="104"/>
      <c r="J336" s="110" t="s">
        <v>10344</v>
      </c>
      <c r="K336" s="110" t="s">
        <v>275</v>
      </c>
      <c r="L336" s="10" t="s">
        <v>10345</v>
      </c>
    </row>
    <row r="337" spans="7:12" ht="15" x14ac:dyDescent="0.2">
      <c r="G337" s="106"/>
      <c r="H337" s="104" t="str">
        <f t="shared" si="10"/>
        <v/>
      </c>
      <c r="I337" s="104"/>
      <c r="J337" s="110" t="s">
        <v>10346</v>
      </c>
      <c r="K337" s="110" t="s">
        <v>275</v>
      </c>
      <c r="L337" s="10" t="s">
        <v>10347</v>
      </c>
    </row>
    <row r="338" spans="7:12" ht="15" x14ac:dyDescent="0.2">
      <c r="G338" s="106"/>
      <c r="H338" s="104" t="str">
        <f t="shared" si="10"/>
        <v/>
      </c>
      <c r="I338" s="104"/>
      <c r="J338" s="110" t="s">
        <v>10348</v>
      </c>
      <c r="K338" s="110" t="s">
        <v>275</v>
      </c>
      <c r="L338" s="10" t="s">
        <v>10349</v>
      </c>
    </row>
    <row r="339" spans="7:12" ht="15" x14ac:dyDescent="0.2">
      <c r="G339" s="106"/>
      <c r="H339" s="104" t="str">
        <f t="shared" si="10"/>
        <v/>
      </c>
      <c r="I339" s="104"/>
      <c r="J339" s="110" t="s">
        <v>10350</v>
      </c>
      <c r="K339" s="110" t="s">
        <v>275</v>
      </c>
      <c r="L339" s="10" t="s">
        <v>10351</v>
      </c>
    </row>
    <row r="340" spans="7:12" ht="15" x14ac:dyDescent="0.2">
      <c r="G340" s="106"/>
      <c r="H340" s="104" t="str">
        <f t="shared" si="10"/>
        <v/>
      </c>
      <c r="I340" s="104"/>
      <c r="J340" s="110" t="s">
        <v>10352</v>
      </c>
      <c r="K340" s="110" t="s">
        <v>275</v>
      </c>
      <c r="L340" s="10" t="s">
        <v>10353</v>
      </c>
    </row>
    <row r="341" spans="7:12" ht="15" x14ac:dyDescent="0.2">
      <c r="G341" s="106"/>
      <c r="H341" s="104" t="str">
        <f t="shared" si="10"/>
        <v/>
      </c>
      <c r="I341" s="104"/>
      <c r="J341" s="110" t="s">
        <v>10354</v>
      </c>
      <c r="K341" s="110" t="s">
        <v>275</v>
      </c>
      <c r="L341" s="10" t="s">
        <v>10355</v>
      </c>
    </row>
    <row r="342" spans="7:12" ht="15" x14ac:dyDescent="0.2">
      <c r="G342" s="106"/>
      <c r="H342" s="104" t="str">
        <f t="shared" si="10"/>
        <v/>
      </c>
      <c r="I342" s="104"/>
      <c r="J342" s="110" t="s">
        <v>10356</v>
      </c>
      <c r="K342" s="110" t="s">
        <v>275</v>
      </c>
      <c r="L342" s="10" t="s">
        <v>10357</v>
      </c>
    </row>
    <row r="343" spans="7:12" ht="15" x14ac:dyDescent="0.2">
      <c r="G343" s="106"/>
      <c r="H343" s="104" t="str">
        <f t="shared" si="10"/>
        <v/>
      </c>
      <c r="I343" s="104"/>
      <c r="J343" s="110" t="s">
        <v>10358</v>
      </c>
      <c r="K343" s="110" t="s">
        <v>275</v>
      </c>
      <c r="L343" s="10" t="s">
        <v>10359</v>
      </c>
    </row>
    <row r="344" spans="7:12" ht="15" x14ac:dyDescent="0.2">
      <c r="G344" s="106"/>
      <c r="H344" s="104" t="str">
        <f t="shared" si="10"/>
        <v/>
      </c>
      <c r="I344" s="104"/>
      <c r="J344" s="110" t="s">
        <v>10360</v>
      </c>
      <c r="K344" s="110" t="s">
        <v>275</v>
      </c>
      <c r="L344" s="10" t="s">
        <v>10361</v>
      </c>
    </row>
    <row r="345" spans="7:12" ht="15" x14ac:dyDescent="0.2">
      <c r="G345" s="106"/>
      <c r="H345" s="104" t="str">
        <f t="shared" si="10"/>
        <v/>
      </c>
      <c r="I345" s="104"/>
      <c r="J345" s="110" t="s">
        <v>10362</v>
      </c>
      <c r="K345" s="110" t="s">
        <v>275</v>
      </c>
      <c r="L345" s="10" t="s">
        <v>10363</v>
      </c>
    </row>
    <row r="346" spans="7:12" ht="15" x14ac:dyDescent="0.2">
      <c r="G346" s="106"/>
      <c r="H346" s="104" t="str">
        <f t="shared" si="10"/>
        <v/>
      </c>
      <c r="I346" s="104"/>
      <c r="J346" s="110" t="s">
        <v>10364</v>
      </c>
      <c r="K346" s="110" t="s">
        <v>275</v>
      </c>
      <c r="L346" s="10" t="s">
        <v>10365</v>
      </c>
    </row>
    <row r="347" spans="7:12" ht="15" x14ac:dyDescent="0.2">
      <c r="G347" s="106"/>
      <c r="H347" s="104" t="str">
        <f t="shared" si="10"/>
        <v/>
      </c>
      <c r="I347" s="104"/>
      <c r="J347" s="110" t="s">
        <v>10366</v>
      </c>
      <c r="K347" s="110" t="s">
        <v>275</v>
      </c>
      <c r="L347" s="10" t="s">
        <v>10367</v>
      </c>
    </row>
    <row r="348" spans="7:12" ht="15" x14ac:dyDescent="0.2">
      <c r="G348" s="106"/>
      <c r="H348" s="104" t="str">
        <f t="shared" si="10"/>
        <v/>
      </c>
      <c r="I348" s="104"/>
      <c r="J348" s="110" t="s">
        <v>10368</v>
      </c>
      <c r="K348" s="110" t="s">
        <v>275</v>
      </c>
      <c r="L348" s="10" t="s">
        <v>10369</v>
      </c>
    </row>
    <row r="349" spans="7:12" ht="15" x14ac:dyDescent="0.2">
      <c r="G349" s="106"/>
      <c r="H349" s="104" t="str">
        <f t="shared" si="10"/>
        <v/>
      </c>
      <c r="I349" s="104"/>
      <c r="J349" s="110" t="s">
        <v>10370</v>
      </c>
      <c r="K349" s="110" t="s">
        <v>275</v>
      </c>
      <c r="L349" s="10" t="s">
        <v>10371</v>
      </c>
    </row>
    <row r="350" spans="7:12" ht="15" x14ac:dyDescent="0.2">
      <c r="G350" s="106"/>
      <c r="H350" s="104" t="str">
        <f t="shared" si="10"/>
        <v/>
      </c>
      <c r="I350" s="104"/>
      <c r="J350" s="110" t="s">
        <v>10372</v>
      </c>
      <c r="K350" s="110" t="s">
        <v>275</v>
      </c>
      <c r="L350" s="10" t="s">
        <v>275</v>
      </c>
    </row>
    <row r="351" spans="7:12" ht="15" x14ac:dyDescent="0.2">
      <c r="G351" s="106"/>
      <c r="H351" s="104" t="str">
        <f t="shared" si="10"/>
        <v/>
      </c>
      <c r="I351" s="104"/>
      <c r="J351" s="110" t="s">
        <v>10373</v>
      </c>
      <c r="K351" s="110" t="s">
        <v>275</v>
      </c>
      <c r="L351" s="10" t="s">
        <v>10374</v>
      </c>
    </row>
    <row r="352" spans="7:12" ht="15" x14ac:dyDescent="0.2">
      <c r="G352" s="106"/>
      <c r="H352" s="104" t="str">
        <f t="shared" si="10"/>
        <v/>
      </c>
      <c r="I352" s="104"/>
      <c r="J352" s="110" t="s">
        <v>10375</v>
      </c>
      <c r="K352" s="110" t="s">
        <v>275</v>
      </c>
      <c r="L352" s="10" t="s">
        <v>10376</v>
      </c>
    </row>
    <row r="353" spans="7:12" ht="15" x14ac:dyDescent="0.2">
      <c r="G353" s="106"/>
      <c r="H353" s="104" t="str">
        <f t="shared" si="10"/>
        <v/>
      </c>
      <c r="I353" s="104"/>
      <c r="J353" s="110" t="s">
        <v>10377</v>
      </c>
      <c r="K353" s="110" t="s">
        <v>275</v>
      </c>
      <c r="L353" s="10" t="s">
        <v>10378</v>
      </c>
    </row>
    <row r="354" spans="7:12" ht="15" x14ac:dyDescent="0.2">
      <c r="G354" s="106"/>
      <c r="H354" s="104" t="str">
        <f t="shared" si="10"/>
        <v/>
      </c>
      <c r="I354" s="104"/>
      <c r="J354" s="110" t="s">
        <v>10379</v>
      </c>
      <c r="K354" s="110" t="s">
        <v>275</v>
      </c>
      <c r="L354" s="10" t="s">
        <v>10380</v>
      </c>
    </row>
    <row r="355" spans="7:12" ht="15" x14ac:dyDescent="0.2">
      <c r="G355" s="106"/>
      <c r="H355" s="104" t="str">
        <f t="shared" si="10"/>
        <v/>
      </c>
      <c r="I355" s="104"/>
      <c r="J355" s="110" t="s">
        <v>10381</v>
      </c>
      <c r="K355" s="110" t="s">
        <v>275</v>
      </c>
      <c r="L355" s="10" t="s">
        <v>10382</v>
      </c>
    </row>
    <row r="356" spans="7:12" ht="15" x14ac:dyDescent="0.2">
      <c r="G356" s="106"/>
      <c r="H356" s="104" t="str">
        <f t="shared" si="10"/>
        <v/>
      </c>
      <c r="I356" s="104"/>
      <c r="J356" s="110" t="s">
        <v>10383</v>
      </c>
      <c r="K356" s="110" t="s">
        <v>275</v>
      </c>
      <c r="L356" s="10" t="s">
        <v>10384</v>
      </c>
    </row>
    <row r="357" spans="7:12" ht="15" x14ac:dyDescent="0.2">
      <c r="G357" s="106"/>
      <c r="H357" s="104" t="str">
        <f t="shared" si="10"/>
        <v/>
      </c>
      <c r="I357" s="104"/>
      <c r="J357" s="110" t="s">
        <v>10385</v>
      </c>
      <c r="K357" s="110" t="s">
        <v>275</v>
      </c>
      <c r="L357" s="10" t="s">
        <v>10386</v>
      </c>
    </row>
    <row r="358" spans="7:12" ht="15" x14ac:dyDescent="0.2">
      <c r="G358" s="106"/>
      <c r="H358" s="104" t="str">
        <f t="shared" si="10"/>
        <v/>
      </c>
      <c r="I358" s="104"/>
      <c r="J358" s="110" t="s">
        <v>10387</v>
      </c>
      <c r="K358" s="110" t="s">
        <v>275</v>
      </c>
      <c r="L358" s="10" t="s">
        <v>10388</v>
      </c>
    </row>
    <row r="359" spans="7:12" ht="15" x14ac:dyDescent="0.2">
      <c r="G359" s="106"/>
      <c r="H359" s="104" t="str">
        <f t="shared" si="10"/>
        <v/>
      </c>
      <c r="I359" s="104"/>
      <c r="J359" s="110" t="s">
        <v>10389</v>
      </c>
      <c r="K359" s="110" t="s">
        <v>275</v>
      </c>
      <c r="L359" s="10" t="s">
        <v>10390</v>
      </c>
    </row>
    <row r="360" spans="7:12" ht="15" x14ac:dyDescent="0.2">
      <c r="G360" s="106"/>
      <c r="H360" s="104" t="str">
        <f t="shared" si="10"/>
        <v/>
      </c>
      <c r="I360" s="104"/>
      <c r="J360" s="110" t="s">
        <v>10391</v>
      </c>
      <c r="K360" s="110" t="s">
        <v>275</v>
      </c>
      <c r="L360" s="10" t="s">
        <v>10392</v>
      </c>
    </row>
    <row r="361" spans="7:12" ht="15" x14ac:dyDescent="0.2">
      <c r="G361" s="106"/>
      <c r="H361" s="104" t="str">
        <f t="shared" si="10"/>
        <v/>
      </c>
      <c r="I361" s="104"/>
      <c r="J361" s="110" t="s">
        <v>10393</v>
      </c>
      <c r="K361" s="110" t="s">
        <v>275</v>
      </c>
      <c r="L361" s="10" t="s">
        <v>10394</v>
      </c>
    </row>
    <row r="362" spans="7:12" ht="15" x14ac:dyDescent="0.2">
      <c r="G362" s="106"/>
      <c r="H362" s="104" t="str">
        <f t="shared" si="10"/>
        <v/>
      </c>
      <c r="I362" s="104"/>
      <c r="J362" s="110" t="s">
        <v>10395</v>
      </c>
      <c r="K362" s="110" t="s">
        <v>275</v>
      </c>
      <c r="L362" s="10" t="s">
        <v>10396</v>
      </c>
    </row>
    <row r="363" spans="7:12" ht="15" x14ac:dyDescent="0.2">
      <c r="G363" s="106"/>
      <c r="H363" s="104" t="str">
        <f t="shared" si="10"/>
        <v/>
      </c>
      <c r="I363" s="104"/>
      <c r="J363" s="110" t="s">
        <v>10397</v>
      </c>
      <c r="K363" s="110" t="s">
        <v>275</v>
      </c>
      <c r="L363" s="10" t="s">
        <v>10398</v>
      </c>
    </row>
    <row r="364" spans="7:12" ht="15" x14ac:dyDescent="0.2">
      <c r="G364" s="106"/>
      <c r="H364" s="104" t="str">
        <f t="shared" si="10"/>
        <v/>
      </c>
      <c r="I364" s="104"/>
      <c r="J364" s="110" t="s">
        <v>10399</v>
      </c>
      <c r="K364" s="110" t="s">
        <v>275</v>
      </c>
      <c r="L364" s="10" t="s">
        <v>10400</v>
      </c>
    </row>
    <row r="365" spans="7:12" ht="15" x14ac:dyDescent="0.2">
      <c r="G365" s="106"/>
      <c r="H365" s="104" t="str">
        <f t="shared" si="10"/>
        <v/>
      </c>
      <c r="I365" s="104"/>
      <c r="J365" s="110" t="s">
        <v>10401</v>
      </c>
      <c r="K365" s="110" t="s">
        <v>275</v>
      </c>
      <c r="L365" s="10" t="s">
        <v>275</v>
      </c>
    </row>
    <row r="366" spans="7:12" ht="15" x14ac:dyDescent="0.2">
      <c r="G366" s="106"/>
      <c r="H366" s="104" t="str">
        <f t="shared" si="10"/>
        <v/>
      </c>
      <c r="I366" s="104"/>
      <c r="J366" s="110" t="s">
        <v>10402</v>
      </c>
      <c r="K366" s="110" t="s">
        <v>275</v>
      </c>
      <c r="L366" s="10" t="s">
        <v>10403</v>
      </c>
    </row>
    <row r="367" spans="7:12" ht="15" x14ac:dyDescent="0.2">
      <c r="G367" s="106"/>
      <c r="H367" s="104" t="str">
        <f t="shared" si="10"/>
        <v/>
      </c>
      <c r="I367" s="104"/>
      <c r="J367" s="110" t="s">
        <v>10404</v>
      </c>
      <c r="K367" s="110" t="s">
        <v>275</v>
      </c>
      <c r="L367" s="10" t="s">
        <v>10405</v>
      </c>
    </row>
    <row r="368" spans="7:12" ht="15" x14ac:dyDescent="0.2">
      <c r="G368" s="106"/>
      <c r="H368" s="104" t="str">
        <f t="shared" si="10"/>
        <v/>
      </c>
      <c r="I368" s="104"/>
      <c r="J368" s="110" t="s">
        <v>10406</v>
      </c>
      <c r="K368" s="110" t="s">
        <v>275</v>
      </c>
      <c r="L368" s="10" t="s">
        <v>10407</v>
      </c>
    </row>
    <row r="369" spans="7:12" ht="15" x14ac:dyDescent="0.2">
      <c r="G369" s="106"/>
      <c r="H369" s="104" t="str">
        <f t="shared" si="10"/>
        <v/>
      </c>
      <c r="I369" s="104"/>
      <c r="J369" s="110" t="s">
        <v>10408</v>
      </c>
      <c r="K369" s="110" t="s">
        <v>275</v>
      </c>
      <c r="L369" s="10" t="s">
        <v>10409</v>
      </c>
    </row>
    <row r="370" spans="7:12" ht="15" x14ac:dyDescent="0.2">
      <c r="G370" s="106"/>
      <c r="H370" s="104" t="str">
        <f t="shared" si="10"/>
        <v/>
      </c>
      <c r="I370" s="104"/>
      <c r="J370" s="110" t="s">
        <v>10410</v>
      </c>
      <c r="K370" s="110" t="s">
        <v>275</v>
      </c>
      <c r="L370" s="10" t="s">
        <v>10411</v>
      </c>
    </row>
    <row r="371" spans="7:12" ht="15" x14ac:dyDescent="0.2">
      <c r="G371" s="106"/>
      <c r="H371" s="104" t="str">
        <f t="shared" si="10"/>
        <v/>
      </c>
      <c r="I371" s="104"/>
      <c r="J371" s="110" t="s">
        <v>10412</v>
      </c>
      <c r="K371" s="110" t="s">
        <v>275</v>
      </c>
      <c r="L371" s="10" t="s">
        <v>10413</v>
      </c>
    </row>
    <row r="372" spans="7:12" ht="15" x14ac:dyDescent="0.2">
      <c r="G372" s="106"/>
      <c r="H372" s="104" t="str">
        <f t="shared" si="10"/>
        <v/>
      </c>
      <c r="I372" s="104"/>
      <c r="J372" s="110" t="s">
        <v>10414</v>
      </c>
      <c r="K372" s="110" t="s">
        <v>275</v>
      </c>
      <c r="L372" s="10" t="s">
        <v>10415</v>
      </c>
    </row>
    <row r="373" spans="7:12" ht="15" x14ac:dyDescent="0.2">
      <c r="G373" s="106"/>
      <c r="H373" s="104" t="str">
        <f t="shared" si="10"/>
        <v/>
      </c>
      <c r="I373" s="104"/>
      <c r="J373" s="110" t="s">
        <v>10416</v>
      </c>
      <c r="K373" s="110" t="s">
        <v>275</v>
      </c>
      <c r="L373" s="10" t="s">
        <v>275</v>
      </c>
    </row>
    <row r="374" spans="7:12" ht="15" x14ac:dyDescent="0.2">
      <c r="G374" s="106"/>
      <c r="H374" s="104" t="str">
        <f t="shared" si="10"/>
        <v/>
      </c>
      <c r="I374" s="104"/>
      <c r="J374" s="110" t="s">
        <v>10417</v>
      </c>
      <c r="K374" s="110" t="s">
        <v>275</v>
      </c>
      <c r="L374" s="10" t="s">
        <v>275</v>
      </c>
    </row>
    <row r="375" spans="7:12" ht="15" x14ac:dyDescent="0.2">
      <c r="G375" s="106"/>
      <c r="H375" s="104" t="str">
        <f t="shared" si="10"/>
        <v/>
      </c>
      <c r="I375" s="104"/>
      <c r="J375" s="110" t="s">
        <v>10418</v>
      </c>
      <c r="K375" s="110" t="s">
        <v>275</v>
      </c>
      <c r="L375" s="10" t="s">
        <v>10419</v>
      </c>
    </row>
    <row r="376" spans="7:12" ht="15" x14ac:dyDescent="0.2">
      <c r="G376" s="106"/>
      <c r="H376" s="104" t="str">
        <f t="shared" si="10"/>
        <v/>
      </c>
      <c r="I376" s="104"/>
      <c r="J376" s="110" t="s">
        <v>10420</v>
      </c>
      <c r="K376" s="110" t="s">
        <v>275</v>
      </c>
      <c r="L376" s="10" t="s">
        <v>10421</v>
      </c>
    </row>
    <row r="377" spans="7:12" ht="15" x14ac:dyDescent="0.2">
      <c r="G377" s="106"/>
      <c r="H377" s="104" t="str">
        <f t="shared" si="10"/>
        <v/>
      </c>
      <c r="I377" s="104"/>
      <c r="J377" s="110" t="s">
        <v>10422</v>
      </c>
      <c r="K377" s="110" t="s">
        <v>275</v>
      </c>
      <c r="L377" s="10" t="s">
        <v>10423</v>
      </c>
    </row>
    <row r="378" spans="7:12" ht="15" x14ac:dyDescent="0.2">
      <c r="G378" s="106"/>
      <c r="H378" s="104" t="str">
        <f t="shared" si="10"/>
        <v/>
      </c>
      <c r="I378" s="104"/>
      <c r="J378" s="110" t="s">
        <v>10424</v>
      </c>
      <c r="K378" s="110" t="s">
        <v>275</v>
      </c>
      <c r="L378" s="10" t="s">
        <v>10425</v>
      </c>
    </row>
    <row r="379" spans="7:12" ht="15" x14ac:dyDescent="0.2">
      <c r="G379" s="106"/>
      <c r="H379" s="104" t="str">
        <f t="shared" si="10"/>
        <v/>
      </c>
      <c r="I379" s="104"/>
      <c r="J379" s="110" t="s">
        <v>10426</v>
      </c>
      <c r="K379" s="110" t="s">
        <v>275</v>
      </c>
      <c r="L379" s="10" t="s">
        <v>10427</v>
      </c>
    </row>
    <row r="380" spans="7:12" ht="15" x14ac:dyDescent="0.2">
      <c r="G380" s="106"/>
      <c r="H380" s="104" t="str">
        <f t="shared" si="10"/>
        <v/>
      </c>
      <c r="I380" s="104"/>
      <c r="J380" s="110" t="s">
        <v>10428</v>
      </c>
      <c r="K380" s="110" t="s">
        <v>275</v>
      </c>
      <c r="L380" s="10" t="s">
        <v>275</v>
      </c>
    </row>
    <row r="381" spans="7:12" ht="15" x14ac:dyDescent="0.2">
      <c r="G381" s="106"/>
      <c r="H381" s="104" t="str">
        <f t="shared" si="10"/>
        <v/>
      </c>
      <c r="I381" s="104"/>
      <c r="J381" s="110" t="s">
        <v>10429</v>
      </c>
      <c r="K381" s="110" t="s">
        <v>275</v>
      </c>
      <c r="L381" s="10" t="s">
        <v>10430</v>
      </c>
    </row>
    <row r="382" spans="7:12" ht="15" x14ac:dyDescent="0.2">
      <c r="G382" s="106"/>
      <c r="H382" s="104" t="str">
        <f t="shared" si="10"/>
        <v/>
      </c>
      <c r="I382" s="104"/>
      <c r="J382" s="110" t="s">
        <v>10431</v>
      </c>
      <c r="K382" s="110" t="s">
        <v>275</v>
      </c>
      <c r="L382" s="10" t="s">
        <v>10432</v>
      </c>
    </row>
    <row r="383" spans="7:12" ht="15" x14ac:dyDescent="0.2">
      <c r="G383" s="106"/>
      <c r="H383" s="104" t="str">
        <f t="shared" si="10"/>
        <v/>
      </c>
      <c r="I383" s="104"/>
      <c r="J383" s="110" t="s">
        <v>5488</v>
      </c>
      <c r="K383" s="110" t="s">
        <v>275</v>
      </c>
      <c r="L383" s="10" t="s">
        <v>10433</v>
      </c>
    </row>
    <row r="384" spans="7:12" ht="15" x14ac:dyDescent="0.2">
      <c r="G384" s="106"/>
      <c r="H384" s="104" t="str">
        <f t="shared" si="10"/>
        <v/>
      </c>
      <c r="I384" s="104"/>
      <c r="J384" s="110" t="s">
        <v>10434</v>
      </c>
      <c r="K384" s="110" t="s">
        <v>275</v>
      </c>
      <c r="L384" s="10" t="s">
        <v>10435</v>
      </c>
    </row>
    <row r="385" spans="7:12" ht="15" x14ac:dyDescent="0.2">
      <c r="G385" s="106"/>
      <c r="H385" s="104" t="str">
        <f t="shared" si="10"/>
        <v/>
      </c>
      <c r="I385" s="104"/>
      <c r="J385" s="110" t="s">
        <v>10436</v>
      </c>
      <c r="K385" s="110" t="s">
        <v>275</v>
      </c>
      <c r="L385" s="10" t="s">
        <v>10437</v>
      </c>
    </row>
    <row r="386" spans="7:12" ht="15" x14ac:dyDescent="0.2">
      <c r="G386" s="106"/>
      <c r="H386" s="104" t="str">
        <f t="shared" si="10"/>
        <v/>
      </c>
      <c r="I386" s="104"/>
      <c r="J386" s="110" t="s">
        <v>10438</v>
      </c>
      <c r="K386" s="110" t="s">
        <v>275</v>
      </c>
      <c r="L386" s="10" t="s">
        <v>10439</v>
      </c>
    </row>
    <row r="387" spans="7:12" ht="15" x14ac:dyDescent="0.2">
      <c r="G387" s="106"/>
      <c r="H387" s="104" t="str">
        <f t="shared" si="10"/>
        <v/>
      </c>
      <c r="I387" s="104"/>
      <c r="J387" s="110" t="s">
        <v>10440</v>
      </c>
      <c r="K387" s="110" t="s">
        <v>275</v>
      </c>
      <c r="L387" s="10" t="s">
        <v>10441</v>
      </c>
    </row>
    <row r="388" spans="7:12" ht="15" x14ac:dyDescent="0.2">
      <c r="G388" s="106"/>
      <c r="H388" s="104" t="str">
        <f t="shared" si="10"/>
        <v/>
      </c>
      <c r="I388" s="104"/>
      <c r="J388" s="110" t="s">
        <v>10442</v>
      </c>
      <c r="K388" s="110" t="s">
        <v>275</v>
      </c>
      <c r="L388" s="10" t="s">
        <v>10443</v>
      </c>
    </row>
    <row r="389" spans="7:12" ht="15" x14ac:dyDescent="0.2">
      <c r="G389" s="106"/>
      <c r="H389" s="104" t="str">
        <f t="shared" si="10"/>
        <v/>
      </c>
      <c r="I389" s="104"/>
      <c r="J389" s="110" t="s">
        <v>10444</v>
      </c>
      <c r="K389" s="110" t="s">
        <v>275</v>
      </c>
      <c r="L389" s="10" t="s">
        <v>10445</v>
      </c>
    </row>
    <row r="390" spans="7:12" ht="15" x14ac:dyDescent="0.2">
      <c r="G390" s="106"/>
      <c r="H390" s="104" t="str">
        <f t="shared" si="10"/>
        <v/>
      </c>
      <c r="I390" s="104"/>
      <c r="J390" s="110" t="s">
        <v>10446</v>
      </c>
      <c r="K390" s="110" t="s">
        <v>275</v>
      </c>
      <c r="L390" s="10" t="s">
        <v>10447</v>
      </c>
    </row>
    <row r="391" spans="7:12" ht="15" x14ac:dyDescent="0.2">
      <c r="G391" s="106"/>
      <c r="H391" s="104" t="str">
        <f t="shared" si="10"/>
        <v/>
      </c>
      <c r="I391" s="104"/>
      <c r="J391" s="110" t="s">
        <v>10448</v>
      </c>
      <c r="K391" s="110" t="s">
        <v>275</v>
      </c>
      <c r="L391" s="10" t="s">
        <v>10449</v>
      </c>
    </row>
    <row r="392" spans="7:12" ht="15" x14ac:dyDescent="0.2">
      <c r="G392" s="106"/>
      <c r="H392" s="104" t="str">
        <f t="shared" si="10"/>
        <v/>
      </c>
      <c r="I392" s="104"/>
      <c r="J392" s="110" t="s">
        <v>10450</v>
      </c>
      <c r="K392" s="110" t="s">
        <v>275</v>
      </c>
      <c r="L392" s="10" t="s">
        <v>10451</v>
      </c>
    </row>
    <row r="393" spans="7:12" ht="15" x14ac:dyDescent="0.2">
      <c r="G393" s="106"/>
      <c r="H393" s="104" t="str">
        <f t="shared" ref="H393:H456" si="11">IF(I393="","",IFERROR((INDEX(A:D,MATCH($I393,D:D,0),2)),""))</f>
        <v/>
      </c>
      <c r="I393" s="104"/>
      <c r="J393" s="110" t="s">
        <v>10452</v>
      </c>
      <c r="K393" s="110" t="s">
        <v>275</v>
      </c>
      <c r="L393" s="10" t="s">
        <v>10453</v>
      </c>
    </row>
    <row r="394" spans="7:12" ht="15" x14ac:dyDescent="0.2">
      <c r="G394" s="106"/>
      <c r="H394" s="104" t="str">
        <f t="shared" si="11"/>
        <v/>
      </c>
      <c r="I394" s="104"/>
      <c r="J394" s="110" t="s">
        <v>10454</v>
      </c>
      <c r="K394" s="110" t="s">
        <v>275</v>
      </c>
      <c r="L394" s="10" t="s">
        <v>10455</v>
      </c>
    </row>
    <row r="395" spans="7:12" ht="15" x14ac:dyDescent="0.2">
      <c r="G395" s="106"/>
      <c r="H395" s="104" t="str">
        <f t="shared" si="11"/>
        <v/>
      </c>
      <c r="I395" s="104"/>
      <c r="J395" s="110" t="s">
        <v>10456</v>
      </c>
      <c r="K395" s="110" t="s">
        <v>275</v>
      </c>
      <c r="L395" s="10" t="s">
        <v>10457</v>
      </c>
    </row>
    <row r="396" spans="7:12" ht="15" x14ac:dyDescent="0.2">
      <c r="G396" s="106"/>
      <c r="H396" s="104" t="str">
        <f t="shared" si="11"/>
        <v/>
      </c>
      <c r="I396" s="104"/>
      <c r="J396" s="110" t="s">
        <v>10458</v>
      </c>
      <c r="K396" s="110" t="s">
        <v>275</v>
      </c>
      <c r="L396" s="10" t="s">
        <v>10459</v>
      </c>
    </row>
    <row r="397" spans="7:12" ht="15" x14ac:dyDescent="0.2">
      <c r="G397" s="106"/>
      <c r="H397" s="104" t="str">
        <f t="shared" si="11"/>
        <v/>
      </c>
      <c r="I397" s="104"/>
      <c r="J397" s="110" t="s">
        <v>10460</v>
      </c>
      <c r="K397" s="110" t="s">
        <v>275</v>
      </c>
      <c r="L397" s="10" t="s">
        <v>10461</v>
      </c>
    </row>
    <row r="398" spans="7:12" ht="15" x14ac:dyDescent="0.2">
      <c r="G398" s="106"/>
      <c r="H398" s="104" t="str">
        <f t="shared" si="11"/>
        <v/>
      </c>
      <c r="I398" s="104"/>
      <c r="J398" s="110" t="s">
        <v>10462</v>
      </c>
      <c r="K398" s="110" t="s">
        <v>275</v>
      </c>
      <c r="L398" s="10" t="s">
        <v>10463</v>
      </c>
    </row>
    <row r="399" spans="7:12" ht="15" x14ac:dyDescent="0.2">
      <c r="G399" s="106"/>
      <c r="H399" s="104" t="str">
        <f t="shared" si="11"/>
        <v/>
      </c>
      <c r="I399" s="104"/>
      <c r="J399" s="110" t="s">
        <v>10464</v>
      </c>
      <c r="K399" s="110" t="s">
        <v>275</v>
      </c>
      <c r="L399" s="10" t="s">
        <v>10465</v>
      </c>
    </row>
    <row r="400" spans="7:12" ht="15" x14ac:dyDescent="0.2">
      <c r="G400" s="106"/>
      <c r="H400" s="104" t="str">
        <f t="shared" si="11"/>
        <v/>
      </c>
      <c r="I400" s="104"/>
      <c r="J400" s="110" t="s">
        <v>10466</v>
      </c>
      <c r="K400" s="110" t="s">
        <v>275</v>
      </c>
      <c r="L400" s="10" t="s">
        <v>10467</v>
      </c>
    </row>
    <row r="401" spans="7:12" ht="15" x14ac:dyDescent="0.2">
      <c r="G401" s="106"/>
      <c r="H401" s="104" t="str">
        <f t="shared" si="11"/>
        <v/>
      </c>
      <c r="I401" s="104"/>
      <c r="J401" s="110" t="s">
        <v>10468</v>
      </c>
      <c r="K401" s="110" t="s">
        <v>275</v>
      </c>
      <c r="L401" s="10" t="s">
        <v>10469</v>
      </c>
    </row>
    <row r="402" spans="7:12" ht="15" x14ac:dyDescent="0.2">
      <c r="G402" s="106"/>
      <c r="H402" s="104" t="str">
        <f t="shared" si="11"/>
        <v/>
      </c>
      <c r="I402" s="104"/>
      <c r="J402" s="110" t="s">
        <v>10470</v>
      </c>
      <c r="K402" s="110" t="s">
        <v>275</v>
      </c>
      <c r="L402" s="10" t="s">
        <v>10471</v>
      </c>
    </row>
    <row r="403" spans="7:12" ht="15" x14ac:dyDescent="0.2">
      <c r="G403" s="106"/>
      <c r="H403" s="104" t="str">
        <f t="shared" si="11"/>
        <v/>
      </c>
      <c r="I403" s="104"/>
      <c r="J403" s="110" t="s">
        <v>10472</v>
      </c>
      <c r="K403" s="110" t="s">
        <v>275</v>
      </c>
      <c r="L403" s="10" t="s">
        <v>10473</v>
      </c>
    </row>
    <row r="404" spans="7:12" ht="15" x14ac:dyDescent="0.2">
      <c r="G404" s="106"/>
      <c r="H404" s="104" t="str">
        <f t="shared" si="11"/>
        <v/>
      </c>
      <c r="I404" s="104"/>
      <c r="J404" s="110" t="s">
        <v>10474</v>
      </c>
      <c r="K404" s="110" t="s">
        <v>275</v>
      </c>
      <c r="L404" s="10" t="s">
        <v>10475</v>
      </c>
    </row>
    <row r="405" spans="7:12" ht="15" x14ac:dyDescent="0.2">
      <c r="G405" s="106"/>
      <c r="H405" s="104" t="str">
        <f t="shared" si="11"/>
        <v/>
      </c>
      <c r="I405" s="104"/>
      <c r="J405" s="110" t="s">
        <v>10476</v>
      </c>
      <c r="K405" s="110" t="s">
        <v>275</v>
      </c>
      <c r="L405" s="10" t="s">
        <v>10477</v>
      </c>
    </row>
    <row r="406" spans="7:12" ht="15" x14ac:dyDescent="0.2">
      <c r="G406" s="106"/>
      <c r="H406" s="104" t="str">
        <f t="shared" si="11"/>
        <v/>
      </c>
      <c r="I406" s="104"/>
      <c r="J406" s="110" t="s">
        <v>10478</v>
      </c>
      <c r="K406" s="110" t="s">
        <v>275</v>
      </c>
      <c r="L406" s="10" t="s">
        <v>10479</v>
      </c>
    </row>
    <row r="407" spans="7:12" ht="15" x14ac:dyDescent="0.2">
      <c r="G407" s="106"/>
      <c r="H407" s="104" t="str">
        <f t="shared" si="11"/>
        <v/>
      </c>
      <c r="I407" s="104"/>
      <c r="J407" s="110" t="s">
        <v>10480</v>
      </c>
      <c r="K407" s="110" t="s">
        <v>275</v>
      </c>
      <c r="L407" s="10" t="s">
        <v>10481</v>
      </c>
    </row>
    <row r="408" spans="7:12" ht="15" x14ac:dyDescent="0.2">
      <c r="G408" s="106"/>
      <c r="H408" s="104" t="str">
        <f t="shared" si="11"/>
        <v/>
      </c>
      <c r="I408" s="104"/>
      <c r="J408" s="110" t="s">
        <v>10482</v>
      </c>
      <c r="K408" s="110" t="s">
        <v>275</v>
      </c>
      <c r="L408" s="10" t="s">
        <v>10483</v>
      </c>
    </row>
    <row r="409" spans="7:12" ht="15" x14ac:dyDescent="0.2">
      <c r="G409" s="106"/>
      <c r="H409" s="104" t="str">
        <f t="shared" si="11"/>
        <v/>
      </c>
      <c r="I409" s="104"/>
      <c r="J409" s="110" t="s">
        <v>10484</v>
      </c>
      <c r="K409" s="110" t="s">
        <v>275</v>
      </c>
      <c r="L409" s="10" t="s">
        <v>10485</v>
      </c>
    </row>
    <row r="410" spans="7:12" ht="15" x14ac:dyDescent="0.2">
      <c r="G410" s="106"/>
      <c r="H410" s="104" t="str">
        <f t="shared" si="11"/>
        <v/>
      </c>
      <c r="I410" s="104"/>
      <c r="J410" s="110" t="s">
        <v>10486</v>
      </c>
      <c r="K410" s="110" t="s">
        <v>275</v>
      </c>
      <c r="L410" s="10" t="s">
        <v>10487</v>
      </c>
    </row>
    <row r="411" spans="7:12" ht="15" x14ac:dyDescent="0.2">
      <c r="G411" s="106"/>
      <c r="H411" s="104" t="str">
        <f t="shared" si="11"/>
        <v/>
      </c>
      <c r="I411" s="104"/>
      <c r="J411" s="110" t="s">
        <v>10488</v>
      </c>
      <c r="K411" s="110" t="s">
        <v>275</v>
      </c>
      <c r="L411" s="10" t="s">
        <v>10489</v>
      </c>
    </row>
    <row r="412" spans="7:12" ht="15" x14ac:dyDescent="0.2">
      <c r="G412" s="106"/>
      <c r="H412" s="104" t="str">
        <f t="shared" si="11"/>
        <v/>
      </c>
      <c r="I412" s="104"/>
      <c r="J412" s="110" t="s">
        <v>10490</v>
      </c>
      <c r="K412" s="110" t="s">
        <v>275</v>
      </c>
      <c r="L412" s="10" t="s">
        <v>10491</v>
      </c>
    </row>
    <row r="413" spans="7:12" ht="15" x14ac:dyDescent="0.2">
      <c r="G413" s="106"/>
      <c r="H413" s="104" t="str">
        <f t="shared" si="11"/>
        <v/>
      </c>
      <c r="I413" s="104"/>
      <c r="J413" s="110" t="s">
        <v>10492</v>
      </c>
      <c r="K413" s="110" t="s">
        <v>275</v>
      </c>
      <c r="L413" s="10" t="s">
        <v>10493</v>
      </c>
    </row>
    <row r="414" spans="7:12" ht="15" x14ac:dyDescent="0.2">
      <c r="G414" s="106"/>
      <c r="H414" s="104" t="str">
        <f t="shared" si="11"/>
        <v/>
      </c>
      <c r="I414" s="104"/>
      <c r="J414" s="110" t="s">
        <v>10494</v>
      </c>
      <c r="K414" s="110" t="s">
        <v>275</v>
      </c>
      <c r="L414" s="10" t="s">
        <v>10495</v>
      </c>
    </row>
    <row r="415" spans="7:12" ht="15" x14ac:dyDescent="0.2">
      <c r="G415" s="106"/>
      <c r="H415" s="104" t="str">
        <f t="shared" si="11"/>
        <v/>
      </c>
      <c r="I415" s="104"/>
      <c r="J415" s="110" t="s">
        <v>10496</v>
      </c>
      <c r="K415" s="110" t="s">
        <v>275</v>
      </c>
      <c r="L415" s="10" t="s">
        <v>10497</v>
      </c>
    </row>
    <row r="416" spans="7:12" ht="15" x14ac:dyDescent="0.2">
      <c r="G416" s="106"/>
      <c r="H416" s="104" t="str">
        <f t="shared" si="11"/>
        <v/>
      </c>
      <c r="I416" s="104"/>
      <c r="J416" s="110" t="s">
        <v>10498</v>
      </c>
      <c r="K416" s="110" t="s">
        <v>275</v>
      </c>
      <c r="L416" s="10" t="s">
        <v>10499</v>
      </c>
    </row>
    <row r="417" spans="7:12" ht="15" x14ac:dyDescent="0.2">
      <c r="G417" s="106"/>
      <c r="H417" s="104" t="str">
        <f t="shared" si="11"/>
        <v/>
      </c>
      <c r="I417" s="104"/>
      <c r="J417" s="110" t="s">
        <v>10500</v>
      </c>
      <c r="K417" s="110" t="s">
        <v>275</v>
      </c>
      <c r="L417" s="10" t="s">
        <v>10501</v>
      </c>
    </row>
    <row r="418" spans="7:12" ht="15" x14ac:dyDescent="0.2">
      <c r="G418" s="106"/>
      <c r="H418" s="104" t="str">
        <f t="shared" si="11"/>
        <v/>
      </c>
      <c r="I418" s="104"/>
      <c r="J418" s="110" t="s">
        <v>10502</v>
      </c>
      <c r="K418" s="110" t="s">
        <v>275</v>
      </c>
      <c r="L418" s="10" t="s">
        <v>10503</v>
      </c>
    </row>
    <row r="419" spans="7:12" ht="15" x14ac:dyDescent="0.2">
      <c r="G419" s="106"/>
      <c r="H419" s="104" t="str">
        <f t="shared" si="11"/>
        <v/>
      </c>
      <c r="I419" s="104"/>
      <c r="J419" s="110" t="s">
        <v>10504</v>
      </c>
      <c r="K419" s="110" t="s">
        <v>275</v>
      </c>
      <c r="L419" s="10" t="s">
        <v>10505</v>
      </c>
    </row>
    <row r="420" spans="7:12" ht="15" x14ac:dyDescent="0.2">
      <c r="G420" s="106"/>
      <c r="H420" s="104" t="str">
        <f t="shared" si="11"/>
        <v/>
      </c>
      <c r="I420" s="104"/>
      <c r="J420" s="110" t="s">
        <v>10506</v>
      </c>
      <c r="K420" s="110" t="s">
        <v>275</v>
      </c>
      <c r="L420" s="10" t="s">
        <v>10507</v>
      </c>
    </row>
    <row r="421" spans="7:12" ht="15" x14ac:dyDescent="0.2">
      <c r="G421" s="106"/>
      <c r="H421" s="104" t="str">
        <f t="shared" si="11"/>
        <v/>
      </c>
      <c r="I421" s="104"/>
      <c r="J421" s="110" t="s">
        <v>10508</v>
      </c>
      <c r="K421" s="110" t="s">
        <v>275</v>
      </c>
      <c r="L421" s="10" t="s">
        <v>10509</v>
      </c>
    </row>
    <row r="422" spans="7:12" ht="15" x14ac:dyDescent="0.2">
      <c r="G422" s="106"/>
      <c r="H422" s="104" t="str">
        <f t="shared" si="11"/>
        <v/>
      </c>
      <c r="I422" s="104"/>
      <c r="J422" s="110" t="s">
        <v>10510</v>
      </c>
      <c r="K422" s="110" t="s">
        <v>275</v>
      </c>
      <c r="L422" s="10" t="s">
        <v>10511</v>
      </c>
    </row>
    <row r="423" spans="7:12" ht="15" x14ac:dyDescent="0.2">
      <c r="G423" s="106"/>
      <c r="H423" s="104" t="str">
        <f t="shared" si="11"/>
        <v/>
      </c>
      <c r="I423" s="104"/>
      <c r="J423" s="110" t="s">
        <v>10512</v>
      </c>
      <c r="K423" s="110" t="s">
        <v>275</v>
      </c>
      <c r="L423" s="10" t="s">
        <v>10513</v>
      </c>
    </row>
    <row r="424" spans="7:12" ht="15" x14ac:dyDescent="0.2">
      <c r="G424" s="106"/>
      <c r="H424" s="104" t="str">
        <f t="shared" si="11"/>
        <v/>
      </c>
      <c r="I424" s="104"/>
      <c r="J424" s="110" t="s">
        <v>10514</v>
      </c>
      <c r="K424" s="110" t="s">
        <v>275</v>
      </c>
      <c r="L424" s="10" t="s">
        <v>10515</v>
      </c>
    </row>
    <row r="425" spans="7:12" ht="15" x14ac:dyDescent="0.2">
      <c r="G425" s="106"/>
      <c r="H425" s="104" t="str">
        <f t="shared" si="11"/>
        <v/>
      </c>
      <c r="I425" s="104"/>
      <c r="J425" s="110" t="s">
        <v>10516</v>
      </c>
      <c r="K425" s="110" t="s">
        <v>275</v>
      </c>
      <c r="L425" s="10" t="s">
        <v>10517</v>
      </c>
    </row>
    <row r="426" spans="7:12" ht="15" x14ac:dyDescent="0.2">
      <c r="G426" s="106"/>
      <c r="H426" s="104" t="str">
        <f t="shared" si="11"/>
        <v/>
      </c>
      <c r="I426" s="104"/>
      <c r="J426" s="110" t="s">
        <v>10518</v>
      </c>
      <c r="K426" s="110" t="s">
        <v>275</v>
      </c>
      <c r="L426" s="10" t="s">
        <v>10519</v>
      </c>
    </row>
    <row r="427" spans="7:12" ht="15" x14ac:dyDescent="0.2">
      <c r="G427" s="106"/>
      <c r="H427" s="104" t="str">
        <f t="shared" si="11"/>
        <v/>
      </c>
      <c r="I427" s="104"/>
      <c r="J427" s="110" t="s">
        <v>10520</v>
      </c>
      <c r="K427" s="110" t="s">
        <v>275</v>
      </c>
      <c r="L427" s="10" t="s">
        <v>10521</v>
      </c>
    </row>
    <row r="428" spans="7:12" ht="15" x14ac:dyDescent="0.2">
      <c r="G428" s="106"/>
      <c r="H428" s="104" t="str">
        <f t="shared" si="11"/>
        <v/>
      </c>
      <c r="I428" s="104"/>
      <c r="J428" s="110" t="s">
        <v>10522</v>
      </c>
      <c r="K428" s="110" t="s">
        <v>275</v>
      </c>
      <c r="L428" s="10" t="s">
        <v>10523</v>
      </c>
    </row>
    <row r="429" spans="7:12" ht="15" x14ac:dyDescent="0.2">
      <c r="G429" s="106"/>
      <c r="H429" s="104" t="str">
        <f t="shared" si="11"/>
        <v/>
      </c>
      <c r="I429" s="104"/>
      <c r="J429" s="110" t="s">
        <v>10524</v>
      </c>
      <c r="K429" s="110" t="s">
        <v>275</v>
      </c>
      <c r="L429" s="10" t="s">
        <v>10432</v>
      </c>
    </row>
    <row r="430" spans="7:12" ht="15" x14ac:dyDescent="0.2">
      <c r="G430" s="106"/>
      <c r="H430" s="104" t="str">
        <f t="shared" si="11"/>
        <v/>
      </c>
      <c r="I430" s="104"/>
      <c r="J430" s="110" t="s">
        <v>10525</v>
      </c>
      <c r="K430" s="110" t="s">
        <v>275</v>
      </c>
      <c r="L430" s="10" t="s">
        <v>9835</v>
      </c>
    </row>
    <row r="431" spans="7:12" ht="15" x14ac:dyDescent="0.2">
      <c r="G431" s="106"/>
      <c r="H431" s="104" t="str">
        <f t="shared" si="11"/>
        <v/>
      </c>
      <c r="I431" s="104"/>
      <c r="J431" s="110" t="s">
        <v>10526</v>
      </c>
      <c r="K431" s="110" t="s">
        <v>275</v>
      </c>
      <c r="L431" s="10" t="s">
        <v>10527</v>
      </c>
    </row>
    <row r="432" spans="7:12" ht="15" x14ac:dyDescent="0.2">
      <c r="G432" s="106"/>
      <c r="H432" s="104" t="str">
        <f t="shared" si="11"/>
        <v/>
      </c>
      <c r="I432" s="104"/>
      <c r="J432" s="110" t="s">
        <v>10528</v>
      </c>
      <c r="K432" s="110" t="s">
        <v>275</v>
      </c>
      <c r="L432" s="10" t="s">
        <v>10527</v>
      </c>
    </row>
    <row r="433" spans="7:12" ht="15" x14ac:dyDescent="0.2">
      <c r="G433" s="106"/>
      <c r="H433" s="104" t="str">
        <f t="shared" si="11"/>
        <v/>
      </c>
      <c r="I433" s="104"/>
      <c r="J433" s="110" t="s">
        <v>10529</v>
      </c>
      <c r="K433" s="110" t="s">
        <v>275</v>
      </c>
      <c r="L433" s="10" t="s">
        <v>10530</v>
      </c>
    </row>
    <row r="434" spans="7:12" ht="15" x14ac:dyDescent="0.2">
      <c r="G434" s="106"/>
      <c r="H434" s="104" t="str">
        <f t="shared" si="11"/>
        <v/>
      </c>
      <c r="I434" s="104"/>
      <c r="J434" s="110" t="s">
        <v>10531</v>
      </c>
      <c r="K434" s="110" t="s">
        <v>275</v>
      </c>
      <c r="L434" s="10" t="s">
        <v>10532</v>
      </c>
    </row>
    <row r="435" spans="7:12" ht="15" x14ac:dyDescent="0.2">
      <c r="G435" s="106"/>
      <c r="H435" s="104" t="str">
        <f t="shared" si="11"/>
        <v/>
      </c>
      <c r="I435" s="104"/>
      <c r="J435" s="110" t="s">
        <v>10533</v>
      </c>
      <c r="K435" s="110" t="s">
        <v>275</v>
      </c>
      <c r="L435" s="10" t="s">
        <v>10534</v>
      </c>
    </row>
    <row r="436" spans="7:12" ht="15" x14ac:dyDescent="0.2">
      <c r="G436" s="106"/>
      <c r="H436" s="104" t="str">
        <f t="shared" si="11"/>
        <v/>
      </c>
      <c r="I436" s="104"/>
      <c r="J436" s="110" t="s">
        <v>10535</v>
      </c>
      <c r="K436" s="110" t="s">
        <v>275</v>
      </c>
      <c r="L436" s="10" t="s">
        <v>10534</v>
      </c>
    </row>
    <row r="437" spans="7:12" ht="15" x14ac:dyDescent="0.2">
      <c r="G437" s="106"/>
      <c r="H437" s="104" t="str">
        <f t="shared" si="11"/>
        <v/>
      </c>
      <c r="I437" s="104"/>
      <c r="J437" s="110" t="s">
        <v>10536</v>
      </c>
      <c r="K437" s="110" t="s">
        <v>275</v>
      </c>
      <c r="L437" s="10" t="s">
        <v>10537</v>
      </c>
    </row>
    <row r="438" spans="7:12" ht="15" x14ac:dyDescent="0.2">
      <c r="G438" s="106"/>
      <c r="H438" s="104" t="str">
        <f t="shared" si="11"/>
        <v/>
      </c>
      <c r="I438" s="104"/>
      <c r="J438" s="110" t="s">
        <v>10538</v>
      </c>
      <c r="K438" s="110" t="s">
        <v>275</v>
      </c>
      <c r="L438" s="10" t="s">
        <v>10539</v>
      </c>
    </row>
    <row r="439" spans="7:12" ht="15" x14ac:dyDescent="0.2">
      <c r="G439" s="106"/>
      <c r="H439" s="104" t="str">
        <f t="shared" si="11"/>
        <v/>
      </c>
      <c r="I439" s="104"/>
      <c r="J439" s="110" t="s">
        <v>10540</v>
      </c>
      <c r="K439" s="110" t="s">
        <v>275</v>
      </c>
      <c r="L439" s="10" t="s">
        <v>10541</v>
      </c>
    </row>
    <row r="440" spans="7:12" ht="15" x14ac:dyDescent="0.2">
      <c r="G440" s="106"/>
      <c r="H440" s="104" t="str">
        <f t="shared" si="11"/>
        <v/>
      </c>
      <c r="I440" s="104"/>
      <c r="J440" s="110" t="s">
        <v>10542</v>
      </c>
      <c r="K440" s="110" t="s">
        <v>275</v>
      </c>
      <c r="L440" s="10" t="s">
        <v>10543</v>
      </c>
    </row>
    <row r="441" spans="7:12" ht="15" x14ac:dyDescent="0.2">
      <c r="G441" s="106"/>
      <c r="H441" s="104" t="str">
        <f t="shared" si="11"/>
        <v/>
      </c>
      <c r="I441" s="104"/>
      <c r="J441" s="110" t="s">
        <v>10544</v>
      </c>
      <c r="K441" s="110" t="s">
        <v>275</v>
      </c>
      <c r="L441" s="10" t="s">
        <v>275</v>
      </c>
    </row>
    <row r="442" spans="7:12" ht="15" x14ac:dyDescent="0.2">
      <c r="G442" s="106"/>
      <c r="H442" s="104" t="str">
        <f t="shared" si="11"/>
        <v/>
      </c>
      <c r="I442" s="104"/>
      <c r="J442" s="110" t="s">
        <v>10545</v>
      </c>
      <c r="K442" s="110" t="s">
        <v>275</v>
      </c>
      <c r="L442" s="10" t="s">
        <v>10546</v>
      </c>
    </row>
    <row r="443" spans="7:12" ht="15" x14ac:dyDescent="0.2">
      <c r="G443" s="106"/>
      <c r="H443" s="104" t="str">
        <f t="shared" si="11"/>
        <v/>
      </c>
      <c r="I443" s="104"/>
      <c r="J443" s="110" t="s">
        <v>10547</v>
      </c>
      <c r="K443" s="110" t="s">
        <v>275</v>
      </c>
      <c r="L443" s="10" t="s">
        <v>10548</v>
      </c>
    </row>
    <row r="444" spans="7:12" ht="15" x14ac:dyDescent="0.2">
      <c r="G444" s="106"/>
      <c r="H444" s="104" t="str">
        <f t="shared" si="11"/>
        <v/>
      </c>
      <c r="I444" s="104"/>
      <c r="J444" s="110" t="s">
        <v>10549</v>
      </c>
      <c r="K444" s="110" t="s">
        <v>275</v>
      </c>
      <c r="L444" s="10" t="s">
        <v>10550</v>
      </c>
    </row>
    <row r="445" spans="7:12" ht="15" x14ac:dyDescent="0.2">
      <c r="G445" s="106"/>
      <c r="H445" s="104" t="str">
        <f t="shared" si="11"/>
        <v/>
      </c>
      <c r="I445" s="104"/>
      <c r="J445" s="110" t="s">
        <v>10551</v>
      </c>
      <c r="K445" s="110" t="s">
        <v>275</v>
      </c>
      <c r="L445" s="10" t="s">
        <v>10552</v>
      </c>
    </row>
    <row r="446" spans="7:12" ht="15" x14ac:dyDescent="0.2">
      <c r="G446" s="106"/>
      <c r="H446" s="104" t="str">
        <f t="shared" si="11"/>
        <v/>
      </c>
      <c r="I446" s="104"/>
      <c r="J446" s="110" t="s">
        <v>10553</v>
      </c>
      <c r="K446" s="110" t="s">
        <v>275</v>
      </c>
      <c r="L446" s="10" t="s">
        <v>10554</v>
      </c>
    </row>
    <row r="447" spans="7:12" ht="15" x14ac:dyDescent="0.2">
      <c r="G447" s="106"/>
      <c r="H447" s="104" t="str">
        <f t="shared" si="11"/>
        <v/>
      </c>
      <c r="I447" s="104"/>
      <c r="J447" s="110" t="s">
        <v>10555</v>
      </c>
      <c r="K447" s="110" t="s">
        <v>275</v>
      </c>
      <c r="L447" s="10" t="s">
        <v>10556</v>
      </c>
    </row>
    <row r="448" spans="7:12" ht="15" x14ac:dyDescent="0.2">
      <c r="G448" s="106"/>
      <c r="H448" s="104" t="str">
        <f t="shared" si="11"/>
        <v/>
      </c>
      <c r="I448" s="104"/>
      <c r="J448" s="110" t="s">
        <v>10557</v>
      </c>
      <c r="K448" s="110" t="s">
        <v>275</v>
      </c>
      <c r="L448" s="10" t="s">
        <v>10558</v>
      </c>
    </row>
    <row r="449" spans="7:12" ht="15" x14ac:dyDescent="0.2">
      <c r="G449" s="106"/>
      <c r="H449" s="104" t="str">
        <f t="shared" si="11"/>
        <v/>
      </c>
      <c r="I449" s="104"/>
      <c r="J449" s="110" t="s">
        <v>10559</v>
      </c>
      <c r="K449" s="110" t="s">
        <v>275</v>
      </c>
      <c r="L449" s="10" t="s">
        <v>10560</v>
      </c>
    </row>
    <row r="450" spans="7:12" ht="15" x14ac:dyDescent="0.2">
      <c r="G450" s="106"/>
      <c r="H450" s="104" t="str">
        <f t="shared" si="11"/>
        <v/>
      </c>
      <c r="I450" s="104"/>
      <c r="J450" s="110" t="s">
        <v>10561</v>
      </c>
      <c r="K450" s="110" t="s">
        <v>275</v>
      </c>
      <c r="L450" s="10" t="s">
        <v>10562</v>
      </c>
    </row>
    <row r="451" spans="7:12" ht="15" x14ac:dyDescent="0.2">
      <c r="G451" s="106"/>
      <c r="H451" s="104" t="str">
        <f t="shared" si="11"/>
        <v/>
      </c>
      <c r="I451" s="104"/>
      <c r="J451" s="110" t="s">
        <v>10563</v>
      </c>
      <c r="K451" s="110" t="s">
        <v>275</v>
      </c>
      <c r="L451" s="10" t="s">
        <v>10564</v>
      </c>
    </row>
    <row r="452" spans="7:12" ht="15" x14ac:dyDescent="0.2">
      <c r="G452" s="106"/>
      <c r="H452" s="104" t="str">
        <f t="shared" si="11"/>
        <v/>
      </c>
      <c r="I452" s="104"/>
      <c r="J452" s="110" t="s">
        <v>10565</v>
      </c>
      <c r="K452" s="110" t="s">
        <v>275</v>
      </c>
      <c r="L452" s="10" t="s">
        <v>10566</v>
      </c>
    </row>
    <row r="453" spans="7:12" ht="15" x14ac:dyDescent="0.2">
      <c r="G453" s="106"/>
      <c r="H453" s="104" t="str">
        <f t="shared" si="11"/>
        <v/>
      </c>
      <c r="I453" s="104"/>
      <c r="J453" s="110" t="s">
        <v>10567</v>
      </c>
      <c r="K453" s="110" t="s">
        <v>275</v>
      </c>
      <c r="L453" s="10" t="s">
        <v>10568</v>
      </c>
    </row>
    <row r="454" spans="7:12" ht="15" x14ac:dyDescent="0.2">
      <c r="G454" s="106"/>
      <c r="H454" s="104" t="str">
        <f t="shared" si="11"/>
        <v/>
      </c>
      <c r="I454" s="104"/>
      <c r="J454" s="110" t="s">
        <v>10569</v>
      </c>
      <c r="K454" s="110" t="s">
        <v>275</v>
      </c>
      <c r="L454" s="10" t="s">
        <v>10570</v>
      </c>
    </row>
    <row r="455" spans="7:12" ht="15" x14ac:dyDescent="0.2">
      <c r="G455" s="106"/>
      <c r="H455" s="104" t="str">
        <f t="shared" si="11"/>
        <v/>
      </c>
      <c r="I455" s="104"/>
      <c r="J455" s="110" t="s">
        <v>10571</v>
      </c>
      <c r="K455" s="110" t="s">
        <v>275</v>
      </c>
      <c r="L455" s="10" t="s">
        <v>10572</v>
      </c>
    </row>
    <row r="456" spans="7:12" ht="15" x14ac:dyDescent="0.2">
      <c r="G456" s="106"/>
      <c r="H456" s="104" t="str">
        <f t="shared" si="11"/>
        <v/>
      </c>
      <c r="I456" s="104"/>
      <c r="J456" s="110" t="s">
        <v>10573</v>
      </c>
      <c r="K456" s="110" t="s">
        <v>275</v>
      </c>
      <c r="L456" s="10" t="s">
        <v>10574</v>
      </c>
    </row>
    <row r="457" spans="7:12" ht="15" x14ac:dyDescent="0.2">
      <c r="G457" s="106"/>
      <c r="H457" s="104" t="str">
        <f t="shared" ref="H457:H520" si="12">IF(I457="","",IFERROR((INDEX(A:D,MATCH($I457,D:D,0),2)),""))</f>
        <v/>
      </c>
      <c r="I457" s="104"/>
      <c r="J457" s="110" t="s">
        <v>10575</v>
      </c>
      <c r="K457" s="110" t="s">
        <v>275</v>
      </c>
      <c r="L457" s="10" t="s">
        <v>10576</v>
      </c>
    </row>
    <row r="458" spans="7:12" ht="15" x14ac:dyDescent="0.2">
      <c r="G458" s="106"/>
      <c r="H458" s="104" t="str">
        <f t="shared" si="12"/>
        <v/>
      </c>
      <c r="I458" s="104"/>
      <c r="J458" s="110" t="s">
        <v>10577</v>
      </c>
      <c r="K458" s="110" t="s">
        <v>275</v>
      </c>
      <c r="L458" s="10" t="s">
        <v>10578</v>
      </c>
    </row>
    <row r="459" spans="7:12" ht="15" x14ac:dyDescent="0.2">
      <c r="G459" s="106"/>
      <c r="H459" s="104" t="str">
        <f t="shared" si="12"/>
        <v/>
      </c>
      <c r="I459" s="104"/>
      <c r="J459" s="110" t="s">
        <v>10579</v>
      </c>
      <c r="K459" s="110" t="s">
        <v>275</v>
      </c>
      <c r="L459" s="10" t="s">
        <v>10580</v>
      </c>
    </row>
    <row r="460" spans="7:12" ht="15" x14ac:dyDescent="0.2">
      <c r="G460" s="106"/>
      <c r="H460" s="104" t="str">
        <f t="shared" si="12"/>
        <v/>
      </c>
      <c r="I460" s="104"/>
      <c r="J460" s="110" t="s">
        <v>10581</v>
      </c>
      <c r="K460" s="110" t="s">
        <v>275</v>
      </c>
      <c r="L460" s="10" t="s">
        <v>10582</v>
      </c>
    </row>
    <row r="461" spans="7:12" ht="15" x14ac:dyDescent="0.2">
      <c r="G461" s="106"/>
      <c r="H461" s="104" t="str">
        <f t="shared" si="12"/>
        <v/>
      </c>
      <c r="I461" s="104"/>
      <c r="J461" s="110" t="s">
        <v>10583</v>
      </c>
      <c r="K461" s="110" t="s">
        <v>275</v>
      </c>
      <c r="L461" s="10" t="s">
        <v>10556</v>
      </c>
    </row>
    <row r="462" spans="7:12" ht="15" x14ac:dyDescent="0.2">
      <c r="G462" s="106"/>
      <c r="H462" s="104" t="str">
        <f t="shared" si="12"/>
        <v/>
      </c>
      <c r="I462" s="104"/>
      <c r="J462" s="110" t="s">
        <v>10584</v>
      </c>
      <c r="K462" s="110" t="s">
        <v>275</v>
      </c>
      <c r="L462" s="10" t="s">
        <v>10585</v>
      </c>
    </row>
    <row r="463" spans="7:12" ht="15" x14ac:dyDescent="0.2">
      <c r="G463" s="106"/>
      <c r="H463" s="104" t="str">
        <f t="shared" si="12"/>
        <v/>
      </c>
      <c r="I463" s="104"/>
      <c r="J463" s="110" t="s">
        <v>10586</v>
      </c>
      <c r="K463" s="110" t="s">
        <v>275</v>
      </c>
      <c r="L463" s="10" t="s">
        <v>10587</v>
      </c>
    </row>
    <row r="464" spans="7:12" ht="15" x14ac:dyDescent="0.2">
      <c r="G464" s="106"/>
      <c r="H464" s="104" t="str">
        <f t="shared" si="12"/>
        <v/>
      </c>
      <c r="I464" s="104"/>
      <c r="J464" s="110" t="s">
        <v>10588</v>
      </c>
      <c r="K464" s="110" t="s">
        <v>275</v>
      </c>
      <c r="L464" s="10" t="s">
        <v>10589</v>
      </c>
    </row>
    <row r="465" spans="7:12" ht="15" x14ac:dyDescent="0.2">
      <c r="G465" s="106"/>
      <c r="H465" s="104" t="str">
        <f t="shared" si="12"/>
        <v/>
      </c>
      <c r="I465" s="104"/>
      <c r="J465" s="110" t="s">
        <v>10590</v>
      </c>
      <c r="K465" s="110" t="s">
        <v>275</v>
      </c>
      <c r="L465" s="10" t="s">
        <v>10591</v>
      </c>
    </row>
    <row r="466" spans="7:12" ht="15" x14ac:dyDescent="0.2">
      <c r="G466" s="106"/>
      <c r="H466" s="104" t="str">
        <f t="shared" si="12"/>
        <v/>
      </c>
      <c r="I466" s="104"/>
      <c r="J466" s="110" t="s">
        <v>10592</v>
      </c>
      <c r="K466" s="110" t="s">
        <v>275</v>
      </c>
      <c r="L466" s="10" t="s">
        <v>10591</v>
      </c>
    </row>
    <row r="467" spans="7:12" ht="15" x14ac:dyDescent="0.2">
      <c r="G467" s="106"/>
      <c r="H467" s="104" t="str">
        <f t="shared" si="12"/>
        <v/>
      </c>
      <c r="I467" s="104"/>
      <c r="J467" s="110" t="s">
        <v>10593</v>
      </c>
      <c r="K467" s="110" t="s">
        <v>275</v>
      </c>
      <c r="L467" s="10" t="s">
        <v>10594</v>
      </c>
    </row>
    <row r="468" spans="7:12" ht="15" x14ac:dyDescent="0.2">
      <c r="G468" s="106"/>
      <c r="H468" s="104" t="str">
        <f t="shared" si="12"/>
        <v/>
      </c>
      <c r="I468" s="104"/>
      <c r="J468" s="110" t="s">
        <v>10595</v>
      </c>
      <c r="K468" s="110" t="s">
        <v>275</v>
      </c>
      <c r="L468" s="10" t="s">
        <v>275</v>
      </c>
    </row>
    <row r="469" spans="7:12" ht="15" x14ac:dyDescent="0.2">
      <c r="G469" s="106"/>
      <c r="H469" s="104" t="str">
        <f t="shared" si="12"/>
        <v/>
      </c>
      <c r="I469" s="104"/>
      <c r="J469" s="110" t="s">
        <v>10596</v>
      </c>
      <c r="K469" s="110" t="s">
        <v>275</v>
      </c>
      <c r="L469" s="10" t="s">
        <v>10597</v>
      </c>
    </row>
    <row r="470" spans="7:12" ht="15" x14ac:dyDescent="0.2">
      <c r="G470" s="106"/>
      <c r="H470" s="104" t="str">
        <f t="shared" si="12"/>
        <v/>
      </c>
      <c r="I470" s="104"/>
      <c r="J470" s="110" t="s">
        <v>10598</v>
      </c>
      <c r="K470" s="110" t="s">
        <v>275</v>
      </c>
      <c r="L470" s="10" t="s">
        <v>10599</v>
      </c>
    </row>
    <row r="471" spans="7:12" ht="15" x14ac:dyDescent="0.2">
      <c r="G471" s="106"/>
      <c r="H471" s="104" t="str">
        <f t="shared" si="12"/>
        <v/>
      </c>
      <c r="I471" s="104"/>
      <c r="J471" s="110" t="s">
        <v>10600</v>
      </c>
      <c r="K471" s="110" t="s">
        <v>275</v>
      </c>
      <c r="L471" s="10" t="s">
        <v>10601</v>
      </c>
    </row>
    <row r="472" spans="7:12" ht="15" x14ac:dyDescent="0.2">
      <c r="G472" s="106"/>
      <c r="H472" s="104" t="str">
        <f t="shared" si="12"/>
        <v/>
      </c>
      <c r="I472" s="104"/>
      <c r="J472" s="110" t="s">
        <v>10602</v>
      </c>
      <c r="K472" s="110" t="s">
        <v>275</v>
      </c>
      <c r="L472" s="10" t="s">
        <v>10603</v>
      </c>
    </row>
    <row r="473" spans="7:12" ht="15" x14ac:dyDescent="0.2">
      <c r="G473" s="106"/>
      <c r="H473" s="104" t="str">
        <f t="shared" si="12"/>
        <v/>
      </c>
      <c r="I473" s="104"/>
      <c r="J473" s="110" t="s">
        <v>10604</v>
      </c>
      <c r="K473" s="110" t="s">
        <v>275</v>
      </c>
      <c r="L473" s="10" t="s">
        <v>10523</v>
      </c>
    </row>
    <row r="474" spans="7:12" ht="15" x14ac:dyDescent="0.2">
      <c r="G474" s="106"/>
      <c r="H474" s="104" t="str">
        <f t="shared" si="12"/>
        <v/>
      </c>
      <c r="I474" s="104"/>
      <c r="J474" s="110" t="s">
        <v>10605</v>
      </c>
      <c r="K474" s="110" t="s">
        <v>275</v>
      </c>
      <c r="L474" s="10" t="s">
        <v>10606</v>
      </c>
    </row>
    <row r="475" spans="7:12" ht="15" x14ac:dyDescent="0.2">
      <c r="G475" s="106"/>
      <c r="H475" s="104" t="str">
        <f t="shared" si="12"/>
        <v/>
      </c>
      <c r="I475" s="104"/>
      <c r="J475" s="110" t="s">
        <v>10607</v>
      </c>
      <c r="K475" s="110" t="s">
        <v>275</v>
      </c>
      <c r="L475" s="10" t="s">
        <v>10608</v>
      </c>
    </row>
    <row r="476" spans="7:12" ht="15" x14ac:dyDescent="0.2">
      <c r="G476" s="106"/>
      <c r="H476" s="104" t="str">
        <f t="shared" si="12"/>
        <v/>
      </c>
      <c r="I476" s="104"/>
      <c r="J476" s="110" t="s">
        <v>10609</v>
      </c>
      <c r="K476" s="110" t="s">
        <v>275</v>
      </c>
      <c r="L476" s="10" t="s">
        <v>10610</v>
      </c>
    </row>
    <row r="477" spans="7:12" ht="15" x14ac:dyDescent="0.2">
      <c r="G477" s="106"/>
      <c r="H477" s="104" t="str">
        <f t="shared" si="12"/>
        <v/>
      </c>
      <c r="I477" s="104"/>
      <c r="J477" s="110" t="s">
        <v>10611</v>
      </c>
      <c r="K477" s="110" t="s">
        <v>275</v>
      </c>
      <c r="L477" s="10" t="s">
        <v>10435</v>
      </c>
    </row>
    <row r="478" spans="7:12" ht="15" x14ac:dyDescent="0.2">
      <c r="G478" s="106"/>
      <c r="H478" s="104" t="str">
        <f t="shared" si="12"/>
        <v/>
      </c>
      <c r="I478" s="104"/>
      <c r="J478" s="110" t="s">
        <v>10612</v>
      </c>
      <c r="K478" s="110" t="s">
        <v>275</v>
      </c>
      <c r="L478" s="10" t="s">
        <v>10435</v>
      </c>
    </row>
    <row r="479" spans="7:12" ht="15" x14ac:dyDescent="0.2">
      <c r="G479" s="106"/>
      <c r="H479" s="104" t="str">
        <f t="shared" si="12"/>
        <v/>
      </c>
      <c r="I479" s="104"/>
      <c r="J479" s="110" t="s">
        <v>10613</v>
      </c>
      <c r="K479" s="110" t="s">
        <v>275</v>
      </c>
      <c r="L479" s="10" t="s">
        <v>275</v>
      </c>
    </row>
    <row r="480" spans="7:12" ht="15" x14ac:dyDescent="0.2">
      <c r="G480" s="106"/>
      <c r="H480" s="104" t="str">
        <f t="shared" si="12"/>
        <v/>
      </c>
      <c r="I480" s="104"/>
      <c r="J480" s="110" t="s">
        <v>10614</v>
      </c>
      <c r="K480" s="110" t="s">
        <v>275</v>
      </c>
      <c r="L480" s="10" t="s">
        <v>275</v>
      </c>
    </row>
    <row r="481" spans="7:12" ht="15" x14ac:dyDescent="0.2">
      <c r="G481" s="106"/>
      <c r="H481" s="104" t="str">
        <f t="shared" si="12"/>
        <v/>
      </c>
      <c r="I481" s="104"/>
      <c r="J481" s="110" t="s">
        <v>10615</v>
      </c>
      <c r="K481" s="110" t="s">
        <v>275</v>
      </c>
      <c r="L481" s="10" t="s">
        <v>10616</v>
      </c>
    </row>
    <row r="482" spans="7:12" ht="15" x14ac:dyDescent="0.2">
      <c r="G482" s="106"/>
      <c r="H482" s="104" t="str">
        <f t="shared" si="12"/>
        <v/>
      </c>
      <c r="I482" s="104"/>
      <c r="J482" s="110" t="s">
        <v>10617</v>
      </c>
      <c r="K482" s="110" t="s">
        <v>275</v>
      </c>
      <c r="L482" s="10" t="s">
        <v>10618</v>
      </c>
    </row>
    <row r="483" spans="7:12" ht="15" x14ac:dyDescent="0.2">
      <c r="G483" s="106"/>
      <c r="H483" s="104" t="str">
        <f t="shared" si="12"/>
        <v/>
      </c>
      <c r="I483" s="104"/>
      <c r="J483" s="110" t="s">
        <v>10619</v>
      </c>
      <c r="K483" s="110" t="s">
        <v>275</v>
      </c>
      <c r="L483" s="10" t="s">
        <v>10620</v>
      </c>
    </row>
    <row r="484" spans="7:12" ht="15" x14ac:dyDescent="0.2">
      <c r="G484" s="106"/>
      <c r="H484" s="104" t="str">
        <f t="shared" si="12"/>
        <v/>
      </c>
      <c r="I484" s="104"/>
      <c r="J484" s="110" t="s">
        <v>10621</v>
      </c>
      <c r="K484" s="110" t="s">
        <v>275</v>
      </c>
      <c r="L484" s="10" t="s">
        <v>10622</v>
      </c>
    </row>
    <row r="485" spans="7:12" ht="15" x14ac:dyDescent="0.2">
      <c r="G485" s="106"/>
      <c r="H485" s="104" t="str">
        <f t="shared" si="12"/>
        <v/>
      </c>
      <c r="I485" s="104"/>
      <c r="J485" s="110" t="s">
        <v>10623</v>
      </c>
      <c r="K485" s="110" t="s">
        <v>275</v>
      </c>
      <c r="L485" s="10" t="s">
        <v>10624</v>
      </c>
    </row>
    <row r="486" spans="7:12" ht="15" x14ac:dyDescent="0.2">
      <c r="G486" s="106"/>
      <c r="H486" s="104" t="str">
        <f t="shared" si="12"/>
        <v/>
      </c>
      <c r="I486" s="104"/>
      <c r="J486" s="110" t="s">
        <v>10625</v>
      </c>
      <c r="K486" s="110" t="s">
        <v>275</v>
      </c>
      <c r="L486" s="10" t="s">
        <v>10626</v>
      </c>
    </row>
    <row r="487" spans="7:12" ht="15" x14ac:dyDescent="0.2">
      <c r="G487" s="106"/>
      <c r="H487" s="104" t="str">
        <f t="shared" si="12"/>
        <v/>
      </c>
      <c r="I487" s="104"/>
      <c r="J487" s="110" t="s">
        <v>10627</v>
      </c>
      <c r="K487" s="110" t="s">
        <v>275</v>
      </c>
      <c r="L487" s="10" t="s">
        <v>10628</v>
      </c>
    </row>
    <row r="488" spans="7:12" ht="15" x14ac:dyDescent="0.2">
      <c r="G488" s="106"/>
      <c r="H488" s="104" t="str">
        <f t="shared" si="12"/>
        <v/>
      </c>
      <c r="I488" s="104"/>
      <c r="J488" s="110" t="s">
        <v>10629</v>
      </c>
      <c r="K488" s="110" t="s">
        <v>275</v>
      </c>
      <c r="L488" s="10" t="s">
        <v>10630</v>
      </c>
    </row>
    <row r="489" spans="7:12" ht="15" x14ac:dyDescent="0.2">
      <c r="G489" s="106"/>
      <c r="H489" s="104" t="str">
        <f t="shared" si="12"/>
        <v/>
      </c>
      <c r="I489" s="104"/>
      <c r="J489" s="110" t="s">
        <v>10631</v>
      </c>
      <c r="K489" s="110" t="s">
        <v>275</v>
      </c>
      <c r="L489" s="10" t="s">
        <v>10632</v>
      </c>
    </row>
    <row r="490" spans="7:12" ht="15" x14ac:dyDescent="0.2">
      <c r="G490" s="106"/>
      <c r="H490" s="104" t="str">
        <f t="shared" si="12"/>
        <v/>
      </c>
      <c r="I490" s="104"/>
      <c r="J490" s="110" t="s">
        <v>10633</v>
      </c>
      <c r="K490" s="110" t="s">
        <v>275</v>
      </c>
      <c r="L490" s="10" t="s">
        <v>10634</v>
      </c>
    </row>
    <row r="491" spans="7:12" ht="15" x14ac:dyDescent="0.2">
      <c r="G491" s="106"/>
      <c r="H491" s="104" t="str">
        <f t="shared" si="12"/>
        <v/>
      </c>
      <c r="I491" s="104"/>
      <c r="J491" s="110" t="s">
        <v>10635</v>
      </c>
      <c r="K491" s="110" t="s">
        <v>275</v>
      </c>
      <c r="L491" s="10" t="s">
        <v>10636</v>
      </c>
    </row>
    <row r="492" spans="7:12" ht="15" x14ac:dyDescent="0.2">
      <c r="G492" s="106"/>
      <c r="H492" s="104" t="str">
        <f t="shared" si="12"/>
        <v/>
      </c>
      <c r="I492" s="104"/>
      <c r="J492" s="110" t="s">
        <v>10637</v>
      </c>
      <c r="K492" s="110" t="s">
        <v>275</v>
      </c>
      <c r="L492" s="10" t="s">
        <v>10638</v>
      </c>
    </row>
    <row r="493" spans="7:12" ht="15" x14ac:dyDescent="0.2">
      <c r="G493" s="106"/>
      <c r="H493" s="104" t="str">
        <f t="shared" si="12"/>
        <v/>
      </c>
      <c r="I493" s="104"/>
      <c r="J493" s="110" t="s">
        <v>10639</v>
      </c>
      <c r="K493" s="110" t="s">
        <v>275</v>
      </c>
      <c r="L493" s="10" t="s">
        <v>10640</v>
      </c>
    </row>
    <row r="494" spans="7:12" ht="15" x14ac:dyDescent="0.2">
      <c r="G494" s="106"/>
      <c r="H494" s="104" t="str">
        <f t="shared" si="12"/>
        <v/>
      </c>
      <c r="I494" s="104"/>
      <c r="J494" s="110" t="s">
        <v>10641</v>
      </c>
      <c r="K494" s="110" t="s">
        <v>275</v>
      </c>
      <c r="L494" s="10" t="s">
        <v>10642</v>
      </c>
    </row>
    <row r="495" spans="7:12" ht="15" x14ac:dyDescent="0.2">
      <c r="G495" s="106"/>
      <c r="H495" s="104" t="str">
        <f t="shared" si="12"/>
        <v/>
      </c>
      <c r="I495" s="104"/>
      <c r="J495" s="110" t="s">
        <v>10643</v>
      </c>
      <c r="K495" s="110" t="s">
        <v>275</v>
      </c>
      <c r="L495" s="10" t="s">
        <v>10644</v>
      </c>
    </row>
    <row r="496" spans="7:12" ht="15" x14ac:dyDescent="0.2">
      <c r="G496" s="106"/>
      <c r="H496" s="104" t="str">
        <f t="shared" si="12"/>
        <v/>
      </c>
      <c r="I496" s="104"/>
      <c r="J496" s="110" t="s">
        <v>10645</v>
      </c>
      <c r="K496" s="110" t="s">
        <v>275</v>
      </c>
      <c r="L496" s="10" t="s">
        <v>10646</v>
      </c>
    </row>
    <row r="497" spans="7:12" ht="15" x14ac:dyDescent="0.2">
      <c r="G497" s="106"/>
      <c r="H497" s="104" t="str">
        <f t="shared" si="12"/>
        <v/>
      </c>
      <c r="I497" s="104"/>
      <c r="J497" s="110" t="s">
        <v>10647</v>
      </c>
      <c r="K497" s="110" t="s">
        <v>275</v>
      </c>
      <c r="L497" s="10" t="s">
        <v>10648</v>
      </c>
    </row>
    <row r="498" spans="7:12" ht="15" x14ac:dyDescent="0.2">
      <c r="G498" s="106"/>
      <c r="H498" s="104" t="str">
        <f t="shared" si="12"/>
        <v/>
      </c>
      <c r="I498" s="104"/>
      <c r="J498" s="110" t="s">
        <v>10649</v>
      </c>
      <c r="K498" s="110" t="s">
        <v>275</v>
      </c>
      <c r="L498" s="10" t="s">
        <v>10650</v>
      </c>
    </row>
    <row r="499" spans="7:12" ht="15" x14ac:dyDescent="0.2">
      <c r="G499" s="106"/>
      <c r="H499" s="104" t="str">
        <f t="shared" si="12"/>
        <v/>
      </c>
      <c r="I499" s="104"/>
      <c r="J499" s="110" t="s">
        <v>10651</v>
      </c>
      <c r="K499" s="110" t="s">
        <v>275</v>
      </c>
      <c r="L499" s="10" t="s">
        <v>10652</v>
      </c>
    </row>
    <row r="500" spans="7:12" ht="15" x14ac:dyDescent="0.2">
      <c r="G500" s="106"/>
      <c r="H500" s="104" t="str">
        <f t="shared" si="12"/>
        <v/>
      </c>
      <c r="I500" s="104"/>
      <c r="J500" s="110" t="s">
        <v>10653</v>
      </c>
      <c r="K500" s="110" t="s">
        <v>275</v>
      </c>
      <c r="L500" s="10" t="s">
        <v>10654</v>
      </c>
    </row>
    <row r="501" spans="7:12" ht="15" x14ac:dyDescent="0.2">
      <c r="G501" s="106"/>
      <c r="H501" s="104" t="str">
        <f t="shared" si="12"/>
        <v/>
      </c>
      <c r="I501" s="104"/>
      <c r="J501" s="110" t="s">
        <v>10655</v>
      </c>
      <c r="K501" s="110" t="s">
        <v>275</v>
      </c>
      <c r="L501" s="10" t="s">
        <v>10656</v>
      </c>
    </row>
    <row r="502" spans="7:12" ht="15" x14ac:dyDescent="0.2">
      <c r="G502" s="106"/>
      <c r="H502" s="104" t="str">
        <f t="shared" si="12"/>
        <v/>
      </c>
      <c r="I502" s="104"/>
      <c r="J502" s="110" t="s">
        <v>10657</v>
      </c>
      <c r="K502" s="110" t="s">
        <v>275</v>
      </c>
      <c r="L502" s="10" t="s">
        <v>10658</v>
      </c>
    </row>
    <row r="503" spans="7:12" ht="15" x14ac:dyDescent="0.2">
      <c r="G503" s="106"/>
      <c r="H503" s="104" t="str">
        <f t="shared" si="12"/>
        <v/>
      </c>
      <c r="I503" s="104"/>
      <c r="J503" s="110" t="s">
        <v>10659</v>
      </c>
      <c r="K503" s="110" t="s">
        <v>275</v>
      </c>
      <c r="L503" s="10" t="s">
        <v>10660</v>
      </c>
    </row>
    <row r="504" spans="7:12" ht="15" x14ac:dyDescent="0.2">
      <c r="G504" s="106"/>
      <c r="H504" s="104" t="str">
        <f t="shared" si="12"/>
        <v/>
      </c>
      <c r="I504" s="104"/>
      <c r="J504" s="110" t="s">
        <v>10661</v>
      </c>
      <c r="K504" s="110" t="s">
        <v>275</v>
      </c>
      <c r="L504" s="10" t="s">
        <v>10640</v>
      </c>
    </row>
    <row r="505" spans="7:12" ht="15" x14ac:dyDescent="0.2">
      <c r="G505" s="106"/>
      <c r="H505" s="104" t="str">
        <f t="shared" si="12"/>
        <v/>
      </c>
      <c r="I505" s="104"/>
      <c r="J505" s="110" t="s">
        <v>10662</v>
      </c>
      <c r="K505" s="110" t="s">
        <v>275</v>
      </c>
      <c r="L505" s="10" t="s">
        <v>10663</v>
      </c>
    </row>
    <row r="506" spans="7:12" ht="15" x14ac:dyDescent="0.2">
      <c r="G506" s="106"/>
      <c r="H506" s="104" t="str">
        <f t="shared" si="12"/>
        <v/>
      </c>
      <c r="I506" s="104"/>
      <c r="J506" s="110" t="s">
        <v>10664</v>
      </c>
      <c r="K506" s="110" t="s">
        <v>275</v>
      </c>
      <c r="L506" s="10" t="s">
        <v>10665</v>
      </c>
    </row>
    <row r="507" spans="7:12" ht="15" x14ac:dyDescent="0.2">
      <c r="G507" s="106"/>
      <c r="H507" s="104" t="str">
        <f t="shared" si="12"/>
        <v/>
      </c>
      <c r="I507" s="104"/>
      <c r="J507" s="110" t="s">
        <v>10666</v>
      </c>
      <c r="K507" s="110" t="s">
        <v>275</v>
      </c>
      <c r="L507" s="10" t="s">
        <v>10667</v>
      </c>
    </row>
    <row r="508" spans="7:12" ht="15" x14ac:dyDescent="0.2">
      <c r="G508" s="106"/>
      <c r="H508" s="104" t="str">
        <f t="shared" si="12"/>
        <v/>
      </c>
      <c r="I508" s="104"/>
      <c r="J508" s="110" t="s">
        <v>10668</v>
      </c>
      <c r="K508" s="110" t="s">
        <v>275</v>
      </c>
      <c r="L508" s="10" t="s">
        <v>10669</v>
      </c>
    </row>
    <row r="509" spans="7:12" ht="15" x14ac:dyDescent="0.2">
      <c r="G509" s="106"/>
      <c r="H509" s="104" t="str">
        <f t="shared" si="12"/>
        <v/>
      </c>
      <c r="I509" s="104"/>
      <c r="J509" s="110" t="s">
        <v>10670</v>
      </c>
      <c r="K509" s="110" t="s">
        <v>275</v>
      </c>
      <c r="L509" s="10" t="s">
        <v>10671</v>
      </c>
    </row>
    <row r="510" spans="7:12" ht="15" x14ac:dyDescent="0.2">
      <c r="G510" s="106"/>
      <c r="H510" s="104" t="str">
        <f t="shared" si="12"/>
        <v/>
      </c>
      <c r="I510" s="104"/>
      <c r="J510" s="110" t="s">
        <v>10672</v>
      </c>
      <c r="K510" s="110" t="s">
        <v>275</v>
      </c>
      <c r="L510" s="10" t="s">
        <v>275</v>
      </c>
    </row>
    <row r="511" spans="7:12" ht="15" x14ac:dyDescent="0.2">
      <c r="G511" s="106"/>
      <c r="H511" s="104" t="str">
        <f t="shared" si="12"/>
        <v/>
      </c>
      <c r="I511" s="104"/>
      <c r="J511" s="110" t="s">
        <v>10673</v>
      </c>
      <c r="K511" s="110" t="s">
        <v>275</v>
      </c>
      <c r="L511" s="10" t="s">
        <v>10674</v>
      </c>
    </row>
    <row r="512" spans="7:12" ht="15" x14ac:dyDescent="0.2">
      <c r="G512" s="106"/>
      <c r="H512" s="104" t="str">
        <f t="shared" si="12"/>
        <v/>
      </c>
      <c r="I512" s="104"/>
      <c r="J512" s="110" t="s">
        <v>10675</v>
      </c>
      <c r="K512" s="110" t="s">
        <v>275</v>
      </c>
      <c r="L512" s="10" t="s">
        <v>10676</v>
      </c>
    </row>
    <row r="513" spans="7:12" ht="15" x14ac:dyDescent="0.2">
      <c r="G513" s="106"/>
      <c r="H513" s="104" t="str">
        <f t="shared" si="12"/>
        <v/>
      </c>
      <c r="I513" s="104"/>
      <c r="J513" s="110" t="s">
        <v>10677</v>
      </c>
      <c r="K513" s="110" t="s">
        <v>275</v>
      </c>
      <c r="L513" s="10" t="s">
        <v>10678</v>
      </c>
    </row>
    <row r="514" spans="7:12" ht="15" x14ac:dyDescent="0.2">
      <c r="G514" s="106"/>
      <c r="H514" s="104" t="str">
        <f t="shared" si="12"/>
        <v/>
      </c>
      <c r="I514" s="104"/>
      <c r="J514" s="110" t="s">
        <v>10679</v>
      </c>
      <c r="K514" s="110" t="s">
        <v>275</v>
      </c>
      <c r="L514" s="10" t="s">
        <v>9814</v>
      </c>
    </row>
    <row r="515" spans="7:12" ht="15" x14ac:dyDescent="0.2">
      <c r="G515" s="106"/>
      <c r="H515" s="104" t="str">
        <f t="shared" si="12"/>
        <v/>
      </c>
      <c r="I515" s="104"/>
      <c r="J515" s="110" t="s">
        <v>10680</v>
      </c>
      <c r="K515" s="110" t="s">
        <v>275</v>
      </c>
      <c r="L515" s="10" t="s">
        <v>10681</v>
      </c>
    </row>
    <row r="516" spans="7:12" ht="15" x14ac:dyDescent="0.2">
      <c r="G516" s="106"/>
      <c r="H516" s="104" t="str">
        <f t="shared" si="12"/>
        <v/>
      </c>
      <c r="I516" s="104"/>
      <c r="J516" s="110" t="s">
        <v>10682</v>
      </c>
      <c r="K516" s="110" t="s">
        <v>275</v>
      </c>
      <c r="L516" s="10" t="s">
        <v>10683</v>
      </c>
    </row>
    <row r="517" spans="7:12" ht="15" x14ac:dyDescent="0.2">
      <c r="G517" s="106"/>
      <c r="H517" s="104" t="str">
        <f t="shared" si="12"/>
        <v/>
      </c>
      <c r="I517" s="104"/>
      <c r="J517" s="110" t="s">
        <v>10684</v>
      </c>
      <c r="K517" s="110" t="s">
        <v>275</v>
      </c>
      <c r="L517" s="10" t="s">
        <v>10685</v>
      </c>
    </row>
    <row r="518" spans="7:12" ht="15" x14ac:dyDescent="0.2">
      <c r="G518" s="106"/>
      <c r="H518" s="104" t="str">
        <f t="shared" si="12"/>
        <v/>
      </c>
      <c r="I518" s="104"/>
      <c r="J518" s="110" t="s">
        <v>10686</v>
      </c>
      <c r="K518" s="110" t="s">
        <v>275</v>
      </c>
      <c r="L518" s="10" t="s">
        <v>10687</v>
      </c>
    </row>
    <row r="519" spans="7:12" ht="15" x14ac:dyDescent="0.2">
      <c r="G519" s="106"/>
      <c r="H519" s="104" t="str">
        <f t="shared" si="12"/>
        <v/>
      </c>
      <c r="I519" s="104"/>
      <c r="J519" s="110" t="s">
        <v>10688</v>
      </c>
      <c r="K519" s="110" t="s">
        <v>275</v>
      </c>
      <c r="L519" s="10" t="s">
        <v>10689</v>
      </c>
    </row>
    <row r="520" spans="7:12" ht="15" x14ac:dyDescent="0.2">
      <c r="G520" s="106"/>
      <c r="H520" s="104" t="str">
        <f t="shared" si="12"/>
        <v/>
      </c>
      <c r="I520" s="104"/>
      <c r="J520" s="110" t="s">
        <v>10690</v>
      </c>
      <c r="K520" s="110" t="s">
        <v>275</v>
      </c>
      <c r="L520" s="10" t="s">
        <v>10691</v>
      </c>
    </row>
    <row r="521" spans="7:12" ht="15" x14ac:dyDescent="0.2">
      <c r="G521" s="106"/>
      <c r="H521" s="104" t="str">
        <f t="shared" ref="H521:H584" si="13">IF(I521="","",IFERROR((INDEX(A:D,MATCH($I521,D:D,0),2)),""))</f>
        <v/>
      </c>
      <c r="I521" s="104"/>
      <c r="J521" s="110" t="s">
        <v>10692</v>
      </c>
      <c r="K521" s="110" t="s">
        <v>275</v>
      </c>
      <c r="L521" s="10" t="s">
        <v>10693</v>
      </c>
    </row>
    <row r="522" spans="7:12" ht="15" x14ac:dyDescent="0.2">
      <c r="G522" s="106"/>
      <c r="H522" s="104" t="str">
        <f t="shared" si="13"/>
        <v/>
      </c>
      <c r="I522" s="104"/>
      <c r="J522" s="110" t="s">
        <v>10694</v>
      </c>
      <c r="K522" s="110" t="s">
        <v>275</v>
      </c>
      <c r="L522" s="10" t="s">
        <v>10695</v>
      </c>
    </row>
    <row r="523" spans="7:12" ht="15" x14ac:dyDescent="0.2">
      <c r="G523" s="106"/>
      <c r="H523" s="104" t="str">
        <f t="shared" si="13"/>
        <v/>
      </c>
      <c r="I523" s="104"/>
      <c r="J523" s="110" t="s">
        <v>10696</v>
      </c>
      <c r="K523" s="110" t="s">
        <v>275</v>
      </c>
      <c r="L523" s="10" t="s">
        <v>10697</v>
      </c>
    </row>
    <row r="524" spans="7:12" ht="15" x14ac:dyDescent="0.2">
      <c r="G524" s="106"/>
      <c r="H524" s="104" t="str">
        <f t="shared" si="13"/>
        <v/>
      </c>
      <c r="I524" s="104"/>
      <c r="J524" s="110" t="s">
        <v>10698</v>
      </c>
      <c r="K524" s="110" t="s">
        <v>275</v>
      </c>
      <c r="L524" s="10" t="s">
        <v>275</v>
      </c>
    </row>
    <row r="525" spans="7:12" ht="15" x14ac:dyDescent="0.2">
      <c r="G525" s="106"/>
      <c r="H525" s="104" t="str">
        <f t="shared" si="13"/>
        <v/>
      </c>
      <c r="I525" s="104"/>
      <c r="J525" s="110" t="s">
        <v>10699</v>
      </c>
      <c r="K525" s="110" t="s">
        <v>275</v>
      </c>
      <c r="L525" s="10" t="s">
        <v>10700</v>
      </c>
    </row>
    <row r="526" spans="7:12" ht="15" x14ac:dyDescent="0.2">
      <c r="G526" s="106"/>
      <c r="H526" s="104" t="str">
        <f t="shared" si="13"/>
        <v/>
      </c>
      <c r="I526" s="104"/>
      <c r="J526" s="110" t="s">
        <v>10701</v>
      </c>
      <c r="K526" s="110" t="s">
        <v>275</v>
      </c>
      <c r="L526" s="10" t="s">
        <v>10702</v>
      </c>
    </row>
    <row r="527" spans="7:12" ht="15" x14ac:dyDescent="0.2">
      <c r="G527" s="106"/>
      <c r="H527" s="104" t="str">
        <f t="shared" si="13"/>
        <v/>
      </c>
      <c r="I527" s="104"/>
      <c r="J527" s="110" t="s">
        <v>10703</v>
      </c>
      <c r="K527" s="110" t="s">
        <v>275</v>
      </c>
      <c r="L527" s="10" t="s">
        <v>10704</v>
      </c>
    </row>
    <row r="528" spans="7:12" ht="15" x14ac:dyDescent="0.2">
      <c r="G528" s="106"/>
      <c r="H528" s="104" t="str">
        <f t="shared" si="13"/>
        <v/>
      </c>
      <c r="I528" s="104"/>
      <c r="J528" s="110" t="s">
        <v>10705</v>
      </c>
      <c r="K528" s="110" t="s">
        <v>275</v>
      </c>
      <c r="L528" s="10" t="s">
        <v>10706</v>
      </c>
    </row>
    <row r="529" spans="7:12" ht="15" x14ac:dyDescent="0.2">
      <c r="G529" s="106"/>
      <c r="H529" s="104" t="str">
        <f t="shared" si="13"/>
        <v/>
      </c>
      <c r="I529" s="104"/>
      <c r="J529" s="110" t="s">
        <v>10707</v>
      </c>
      <c r="K529" s="110" t="s">
        <v>275</v>
      </c>
      <c r="L529" s="10" t="s">
        <v>10708</v>
      </c>
    </row>
    <row r="530" spans="7:12" ht="15" x14ac:dyDescent="0.2">
      <c r="G530" s="106"/>
      <c r="H530" s="104" t="str">
        <f t="shared" si="13"/>
        <v/>
      </c>
      <c r="I530" s="104"/>
      <c r="J530" s="110" t="s">
        <v>10709</v>
      </c>
      <c r="K530" s="110" t="s">
        <v>275</v>
      </c>
      <c r="L530" s="10" t="s">
        <v>10710</v>
      </c>
    </row>
    <row r="531" spans="7:12" ht="15" x14ac:dyDescent="0.2">
      <c r="G531" s="106"/>
      <c r="H531" s="104" t="str">
        <f t="shared" si="13"/>
        <v/>
      </c>
      <c r="I531" s="104"/>
      <c r="J531" s="110" t="s">
        <v>10711</v>
      </c>
      <c r="K531" s="110" t="s">
        <v>275</v>
      </c>
      <c r="L531" s="10" t="s">
        <v>10712</v>
      </c>
    </row>
    <row r="532" spans="7:12" ht="15" x14ac:dyDescent="0.2">
      <c r="G532" s="106"/>
      <c r="H532" s="104" t="str">
        <f t="shared" si="13"/>
        <v/>
      </c>
      <c r="I532" s="104"/>
      <c r="J532" s="110" t="s">
        <v>10713</v>
      </c>
      <c r="K532" s="110" t="s">
        <v>275</v>
      </c>
      <c r="L532" s="10" t="s">
        <v>10714</v>
      </c>
    </row>
    <row r="533" spans="7:12" ht="15" x14ac:dyDescent="0.2">
      <c r="G533" s="106"/>
      <c r="H533" s="104" t="str">
        <f t="shared" si="13"/>
        <v/>
      </c>
      <c r="I533" s="104"/>
      <c r="J533" s="110" t="s">
        <v>10715</v>
      </c>
      <c r="K533" s="110" t="s">
        <v>275</v>
      </c>
      <c r="L533" s="10" t="s">
        <v>10716</v>
      </c>
    </row>
    <row r="534" spans="7:12" ht="15" x14ac:dyDescent="0.2">
      <c r="G534" s="106"/>
      <c r="H534" s="104" t="str">
        <f t="shared" si="13"/>
        <v/>
      </c>
      <c r="I534" s="104"/>
      <c r="J534" s="110" t="s">
        <v>10717</v>
      </c>
      <c r="K534" s="110" t="s">
        <v>275</v>
      </c>
      <c r="L534" s="10" t="s">
        <v>10718</v>
      </c>
    </row>
    <row r="535" spans="7:12" ht="15" x14ac:dyDescent="0.2">
      <c r="G535" s="106"/>
      <c r="H535" s="104" t="str">
        <f t="shared" si="13"/>
        <v/>
      </c>
      <c r="I535" s="104"/>
      <c r="J535" s="110" t="s">
        <v>10719</v>
      </c>
      <c r="K535" s="110" t="s">
        <v>275</v>
      </c>
      <c r="L535" s="10" t="s">
        <v>10720</v>
      </c>
    </row>
    <row r="536" spans="7:12" ht="15" x14ac:dyDescent="0.2">
      <c r="G536" s="106"/>
      <c r="H536" s="104" t="str">
        <f t="shared" si="13"/>
        <v/>
      </c>
      <c r="I536" s="104"/>
      <c r="J536" s="110" t="s">
        <v>10721</v>
      </c>
      <c r="K536" s="110" t="s">
        <v>275</v>
      </c>
      <c r="L536" s="10" t="s">
        <v>10722</v>
      </c>
    </row>
    <row r="537" spans="7:12" ht="15" x14ac:dyDescent="0.2">
      <c r="G537" s="106"/>
      <c r="H537" s="104" t="str">
        <f t="shared" si="13"/>
        <v/>
      </c>
      <c r="I537" s="104"/>
      <c r="J537" s="110" t="s">
        <v>10723</v>
      </c>
      <c r="K537" s="110" t="s">
        <v>275</v>
      </c>
      <c r="L537" s="10" t="s">
        <v>10724</v>
      </c>
    </row>
    <row r="538" spans="7:12" ht="15" x14ac:dyDescent="0.2">
      <c r="G538" s="106"/>
      <c r="H538" s="104" t="str">
        <f t="shared" si="13"/>
        <v/>
      </c>
      <c r="I538" s="104"/>
      <c r="J538" s="110" t="s">
        <v>10725</v>
      </c>
      <c r="K538" s="110" t="s">
        <v>275</v>
      </c>
      <c r="L538" s="10" t="s">
        <v>10726</v>
      </c>
    </row>
    <row r="539" spans="7:12" ht="15" x14ac:dyDescent="0.2">
      <c r="G539" s="106"/>
      <c r="H539" s="104" t="str">
        <f t="shared" si="13"/>
        <v/>
      </c>
      <c r="I539" s="104"/>
      <c r="J539" s="110" t="s">
        <v>10727</v>
      </c>
      <c r="K539" s="110" t="s">
        <v>275</v>
      </c>
      <c r="L539" s="10" t="s">
        <v>10728</v>
      </c>
    </row>
    <row r="540" spans="7:12" ht="15" x14ac:dyDescent="0.2">
      <c r="G540" s="106"/>
      <c r="H540" s="104" t="str">
        <f t="shared" si="13"/>
        <v/>
      </c>
      <c r="I540" s="104"/>
      <c r="J540" s="110" t="s">
        <v>10729</v>
      </c>
      <c r="K540" s="110" t="s">
        <v>275</v>
      </c>
      <c r="L540" s="10" t="s">
        <v>10730</v>
      </c>
    </row>
    <row r="541" spans="7:12" ht="15" x14ac:dyDescent="0.2">
      <c r="G541" s="106"/>
      <c r="H541" s="104" t="str">
        <f t="shared" si="13"/>
        <v/>
      </c>
      <c r="I541" s="104"/>
      <c r="J541" s="110" t="s">
        <v>10731</v>
      </c>
      <c r="K541" s="110" t="s">
        <v>275</v>
      </c>
      <c r="L541" s="10" t="s">
        <v>10730</v>
      </c>
    </row>
    <row r="542" spans="7:12" ht="15" x14ac:dyDescent="0.2">
      <c r="G542" s="106"/>
      <c r="H542" s="104" t="str">
        <f t="shared" si="13"/>
        <v/>
      </c>
      <c r="I542" s="104"/>
      <c r="J542" s="110" t="s">
        <v>10732</v>
      </c>
      <c r="K542" s="110" t="s">
        <v>275</v>
      </c>
      <c r="L542" s="10" t="s">
        <v>10733</v>
      </c>
    </row>
    <row r="543" spans="7:12" ht="15" x14ac:dyDescent="0.2">
      <c r="G543" s="106"/>
      <c r="H543" s="104" t="str">
        <f t="shared" si="13"/>
        <v/>
      </c>
      <c r="I543" s="104"/>
      <c r="J543" s="110" t="s">
        <v>10734</v>
      </c>
      <c r="K543" s="110" t="s">
        <v>275</v>
      </c>
      <c r="L543" s="10" t="s">
        <v>10735</v>
      </c>
    </row>
    <row r="544" spans="7:12" ht="15" x14ac:dyDescent="0.2">
      <c r="G544" s="106"/>
      <c r="H544" s="104" t="str">
        <f t="shared" si="13"/>
        <v/>
      </c>
      <c r="I544" s="104"/>
      <c r="J544" s="110" t="s">
        <v>10736</v>
      </c>
      <c r="K544" s="110" t="s">
        <v>275</v>
      </c>
      <c r="L544" s="10" t="s">
        <v>10737</v>
      </c>
    </row>
    <row r="545" spans="7:12" ht="15" x14ac:dyDescent="0.2">
      <c r="G545" s="106"/>
      <c r="H545" s="104" t="str">
        <f t="shared" si="13"/>
        <v/>
      </c>
      <c r="I545" s="104"/>
      <c r="J545" s="110" t="s">
        <v>10738</v>
      </c>
      <c r="K545" s="110" t="s">
        <v>275</v>
      </c>
      <c r="L545" s="10" t="s">
        <v>10739</v>
      </c>
    </row>
    <row r="546" spans="7:12" ht="15" x14ac:dyDescent="0.2">
      <c r="G546" s="106"/>
      <c r="H546" s="104" t="str">
        <f t="shared" si="13"/>
        <v/>
      </c>
      <c r="I546" s="104"/>
      <c r="J546" s="110" t="s">
        <v>10740</v>
      </c>
      <c r="K546" s="110" t="s">
        <v>275</v>
      </c>
      <c r="L546" s="10" t="s">
        <v>10741</v>
      </c>
    </row>
    <row r="547" spans="7:12" ht="15" x14ac:dyDescent="0.2">
      <c r="G547" s="106"/>
      <c r="H547" s="104" t="str">
        <f t="shared" si="13"/>
        <v/>
      </c>
      <c r="I547" s="104"/>
      <c r="J547" s="110" t="s">
        <v>10742</v>
      </c>
      <c r="K547" s="110" t="s">
        <v>275</v>
      </c>
      <c r="L547" s="10" t="s">
        <v>275</v>
      </c>
    </row>
    <row r="548" spans="7:12" ht="15" x14ac:dyDescent="0.2">
      <c r="G548" s="106"/>
      <c r="H548" s="104" t="str">
        <f t="shared" si="13"/>
        <v/>
      </c>
      <c r="I548" s="104"/>
      <c r="J548" s="110" t="s">
        <v>10743</v>
      </c>
      <c r="K548" s="110" t="s">
        <v>275</v>
      </c>
      <c r="L548" s="10" t="s">
        <v>275</v>
      </c>
    </row>
    <row r="549" spans="7:12" ht="15" x14ac:dyDescent="0.2">
      <c r="G549" s="106"/>
      <c r="H549" s="104" t="str">
        <f t="shared" si="13"/>
        <v/>
      </c>
      <c r="I549" s="104"/>
      <c r="J549" s="110" t="s">
        <v>10744</v>
      </c>
      <c r="K549" s="110" t="s">
        <v>275</v>
      </c>
      <c r="L549" s="10" t="s">
        <v>10745</v>
      </c>
    </row>
    <row r="550" spans="7:12" ht="15" x14ac:dyDescent="0.2">
      <c r="G550" s="106"/>
      <c r="H550" s="104" t="str">
        <f t="shared" si="13"/>
        <v/>
      </c>
      <c r="I550" s="104"/>
      <c r="J550" s="110" t="s">
        <v>10746</v>
      </c>
      <c r="K550" s="110" t="s">
        <v>275</v>
      </c>
      <c r="L550" s="10" t="s">
        <v>10747</v>
      </c>
    </row>
    <row r="551" spans="7:12" ht="15" x14ac:dyDescent="0.2">
      <c r="G551" s="106"/>
      <c r="H551" s="104" t="str">
        <f t="shared" si="13"/>
        <v/>
      </c>
      <c r="I551" s="104"/>
      <c r="J551" s="110" t="s">
        <v>10748</v>
      </c>
      <c r="K551" s="110" t="s">
        <v>275</v>
      </c>
      <c r="L551" s="10" t="s">
        <v>10747</v>
      </c>
    </row>
    <row r="552" spans="7:12" ht="15" x14ac:dyDescent="0.2">
      <c r="G552" s="106"/>
      <c r="H552" s="104" t="str">
        <f t="shared" si="13"/>
        <v/>
      </c>
      <c r="I552" s="104"/>
      <c r="J552" s="110" t="s">
        <v>10749</v>
      </c>
      <c r="K552" s="110" t="s">
        <v>275</v>
      </c>
      <c r="L552" s="10" t="s">
        <v>10750</v>
      </c>
    </row>
    <row r="553" spans="7:12" ht="15" x14ac:dyDescent="0.2">
      <c r="G553" s="106"/>
      <c r="H553" s="104" t="str">
        <f t="shared" si="13"/>
        <v/>
      </c>
      <c r="I553" s="104"/>
      <c r="J553" s="110" t="s">
        <v>10751</v>
      </c>
      <c r="K553" s="110" t="s">
        <v>275</v>
      </c>
      <c r="L553" s="10" t="s">
        <v>10752</v>
      </c>
    </row>
    <row r="554" spans="7:12" ht="15" x14ac:dyDescent="0.2">
      <c r="G554" s="106"/>
      <c r="H554" s="104" t="str">
        <f t="shared" si="13"/>
        <v/>
      </c>
      <c r="I554" s="104"/>
      <c r="J554" s="110" t="s">
        <v>10753</v>
      </c>
      <c r="K554" s="110" t="s">
        <v>275</v>
      </c>
      <c r="L554" s="10" t="s">
        <v>10754</v>
      </c>
    </row>
    <row r="555" spans="7:12" ht="15" x14ac:dyDescent="0.2">
      <c r="G555" s="106"/>
      <c r="H555" s="104" t="str">
        <f t="shared" si="13"/>
        <v/>
      </c>
      <c r="I555" s="104"/>
      <c r="J555" s="110" t="s">
        <v>10755</v>
      </c>
      <c r="K555" s="110" t="s">
        <v>275</v>
      </c>
      <c r="L555" s="10" t="s">
        <v>10756</v>
      </c>
    </row>
    <row r="556" spans="7:12" ht="15" x14ac:dyDescent="0.2">
      <c r="G556" s="106"/>
      <c r="H556" s="104" t="str">
        <f t="shared" si="13"/>
        <v/>
      </c>
      <c r="I556" s="104"/>
      <c r="J556" s="110" t="s">
        <v>10757</v>
      </c>
      <c r="K556" s="110" t="s">
        <v>275</v>
      </c>
      <c r="L556" s="10" t="s">
        <v>10758</v>
      </c>
    </row>
    <row r="557" spans="7:12" ht="15" x14ac:dyDescent="0.2">
      <c r="G557" s="106"/>
      <c r="H557" s="104" t="str">
        <f t="shared" si="13"/>
        <v/>
      </c>
      <c r="I557" s="104"/>
      <c r="J557" s="110" t="s">
        <v>10759</v>
      </c>
      <c r="K557" s="110" t="s">
        <v>275</v>
      </c>
      <c r="L557" s="10" t="s">
        <v>10760</v>
      </c>
    </row>
    <row r="558" spans="7:12" ht="15" x14ac:dyDescent="0.2">
      <c r="G558" s="106"/>
      <c r="H558" s="104" t="str">
        <f t="shared" si="13"/>
        <v/>
      </c>
      <c r="I558" s="104"/>
      <c r="J558" s="110" t="s">
        <v>10761</v>
      </c>
      <c r="K558" s="110" t="s">
        <v>275</v>
      </c>
      <c r="L558" s="10" t="s">
        <v>10762</v>
      </c>
    </row>
    <row r="559" spans="7:12" ht="15" x14ac:dyDescent="0.2">
      <c r="G559" s="106"/>
      <c r="H559" s="104" t="str">
        <f t="shared" si="13"/>
        <v/>
      </c>
      <c r="I559" s="104"/>
      <c r="J559" s="110" t="s">
        <v>10763</v>
      </c>
      <c r="K559" s="110" t="s">
        <v>275</v>
      </c>
      <c r="L559" s="10" t="s">
        <v>10764</v>
      </c>
    </row>
    <row r="560" spans="7:12" ht="15" x14ac:dyDescent="0.2">
      <c r="G560" s="106"/>
      <c r="H560" s="104" t="str">
        <f t="shared" si="13"/>
        <v/>
      </c>
      <c r="I560" s="104"/>
      <c r="J560" s="110" t="s">
        <v>10765</v>
      </c>
      <c r="K560" s="110" t="s">
        <v>275</v>
      </c>
      <c r="L560" s="10" t="s">
        <v>10766</v>
      </c>
    </row>
    <row r="561" spans="7:12" ht="15" x14ac:dyDescent="0.2">
      <c r="G561" s="106"/>
      <c r="H561" s="104" t="str">
        <f t="shared" si="13"/>
        <v/>
      </c>
      <c r="I561" s="104"/>
      <c r="J561" s="110" t="s">
        <v>10767</v>
      </c>
      <c r="K561" s="110" t="s">
        <v>275</v>
      </c>
      <c r="L561" s="10" t="s">
        <v>10768</v>
      </c>
    </row>
    <row r="562" spans="7:12" ht="15" x14ac:dyDescent="0.2">
      <c r="G562" s="106"/>
      <c r="H562" s="104" t="str">
        <f t="shared" si="13"/>
        <v/>
      </c>
      <c r="I562" s="104"/>
      <c r="J562" s="110" t="s">
        <v>10769</v>
      </c>
      <c r="K562" s="110" t="s">
        <v>275</v>
      </c>
      <c r="L562" s="10" t="s">
        <v>9756</v>
      </c>
    </row>
    <row r="563" spans="7:12" ht="15" x14ac:dyDescent="0.2">
      <c r="G563" s="106"/>
      <c r="H563" s="104" t="str">
        <f t="shared" si="13"/>
        <v/>
      </c>
      <c r="I563" s="104"/>
      <c r="J563" s="110" t="s">
        <v>10770</v>
      </c>
      <c r="K563" s="110" t="s">
        <v>275</v>
      </c>
      <c r="L563" s="10" t="s">
        <v>10771</v>
      </c>
    </row>
    <row r="564" spans="7:12" ht="15" x14ac:dyDescent="0.2">
      <c r="G564" s="106"/>
      <c r="H564" s="104" t="str">
        <f t="shared" si="13"/>
        <v/>
      </c>
      <c r="I564" s="104"/>
      <c r="J564" s="110" t="s">
        <v>10772</v>
      </c>
      <c r="K564" s="110" t="s">
        <v>275</v>
      </c>
      <c r="L564" s="10" t="s">
        <v>275</v>
      </c>
    </row>
    <row r="565" spans="7:12" ht="15" x14ac:dyDescent="0.2">
      <c r="G565" s="106"/>
      <c r="H565" s="104" t="str">
        <f t="shared" si="13"/>
        <v/>
      </c>
      <c r="I565" s="104"/>
      <c r="J565" s="110" t="s">
        <v>10773</v>
      </c>
      <c r="K565" s="110" t="s">
        <v>275</v>
      </c>
      <c r="L565" s="10" t="s">
        <v>10774</v>
      </c>
    </row>
    <row r="566" spans="7:12" ht="15" x14ac:dyDescent="0.2">
      <c r="G566" s="106"/>
      <c r="H566" s="104" t="str">
        <f t="shared" si="13"/>
        <v/>
      </c>
      <c r="I566" s="104"/>
      <c r="J566" s="110" t="s">
        <v>10775</v>
      </c>
      <c r="K566" s="110" t="s">
        <v>275</v>
      </c>
      <c r="L566" s="10" t="s">
        <v>10776</v>
      </c>
    </row>
    <row r="567" spans="7:12" ht="15" x14ac:dyDescent="0.2">
      <c r="G567" s="106"/>
      <c r="H567" s="104" t="str">
        <f t="shared" si="13"/>
        <v/>
      </c>
      <c r="I567" s="104"/>
      <c r="J567" s="110" t="s">
        <v>10777</v>
      </c>
      <c r="K567" s="110" t="s">
        <v>275</v>
      </c>
      <c r="L567" s="10" t="s">
        <v>10778</v>
      </c>
    </row>
    <row r="568" spans="7:12" ht="15" x14ac:dyDescent="0.2">
      <c r="G568" s="106"/>
      <c r="H568" s="104" t="str">
        <f t="shared" si="13"/>
        <v/>
      </c>
      <c r="I568" s="104"/>
      <c r="J568" s="110" t="s">
        <v>10779</v>
      </c>
      <c r="K568" s="110" t="s">
        <v>275</v>
      </c>
      <c r="L568" s="10" t="s">
        <v>10780</v>
      </c>
    </row>
    <row r="569" spans="7:12" ht="15" x14ac:dyDescent="0.2">
      <c r="G569" s="106"/>
      <c r="H569" s="104" t="str">
        <f t="shared" si="13"/>
        <v/>
      </c>
      <c r="I569" s="104"/>
      <c r="J569" s="110" t="s">
        <v>10781</v>
      </c>
      <c r="K569" s="110" t="s">
        <v>275</v>
      </c>
      <c r="L569" s="10" t="s">
        <v>10782</v>
      </c>
    </row>
    <row r="570" spans="7:12" ht="15" x14ac:dyDescent="0.2">
      <c r="G570" s="106"/>
      <c r="H570" s="104" t="str">
        <f t="shared" si="13"/>
        <v/>
      </c>
      <c r="I570" s="104"/>
      <c r="J570" s="110" t="s">
        <v>10783</v>
      </c>
      <c r="K570" s="110" t="s">
        <v>275</v>
      </c>
      <c r="L570" s="10" t="s">
        <v>10784</v>
      </c>
    </row>
    <row r="571" spans="7:12" ht="15" x14ac:dyDescent="0.2">
      <c r="G571" s="106"/>
      <c r="H571" s="104" t="str">
        <f t="shared" si="13"/>
        <v/>
      </c>
      <c r="I571" s="104"/>
      <c r="J571" s="110" t="s">
        <v>10785</v>
      </c>
      <c r="K571" s="110" t="s">
        <v>275</v>
      </c>
      <c r="L571" s="10" t="s">
        <v>10786</v>
      </c>
    </row>
    <row r="572" spans="7:12" ht="15" x14ac:dyDescent="0.2">
      <c r="G572" s="106"/>
      <c r="H572" s="104" t="str">
        <f t="shared" si="13"/>
        <v/>
      </c>
      <c r="I572" s="104"/>
      <c r="J572" s="110" t="s">
        <v>10787</v>
      </c>
      <c r="K572" s="110" t="s">
        <v>275</v>
      </c>
      <c r="L572" s="10" t="s">
        <v>10788</v>
      </c>
    </row>
    <row r="573" spans="7:12" ht="15" x14ac:dyDescent="0.2">
      <c r="G573" s="106"/>
      <c r="H573" s="104" t="str">
        <f t="shared" si="13"/>
        <v/>
      </c>
      <c r="I573" s="104"/>
      <c r="J573" s="110" t="s">
        <v>10789</v>
      </c>
      <c r="K573" s="110" t="s">
        <v>275</v>
      </c>
      <c r="L573" s="10" t="s">
        <v>10790</v>
      </c>
    </row>
    <row r="574" spans="7:12" ht="15" x14ac:dyDescent="0.2">
      <c r="G574" s="106"/>
      <c r="H574" s="104" t="str">
        <f t="shared" si="13"/>
        <v/>
      </c>
      <c r="I574" s="104"/>
      <c r="J574" s="110" t="s">
        <v>10791</v>
      </c>
      <c r="K574" s="110" t="s">
        <v>275</v>
      </c>
      <c r="L574" s="10" t="s">
        <v>10792</v>
      </c>
    </row>
    <row r="575" spans="7:12" ht="15" x14ac:dyDescent="0.2">
      <c r="G575" s="106"/>
      <c r="H575" s="104" t="str">
        <f t="shared" si="13"/>
        <v/>
      </c>
      <c r="I575" s="104"/>
      <c r="J575" s="110" t="s">
        <v>10793</v>
      </c>
      <c r="K575" s="110" t="s">
        <v>275</v>
      </c>
      <c r="L575" s="10" t="s">
        <v>10794</v>
      </c>
    </row>
    <row r="576" spans="7:12" ht="15" x14ac:dyDescent="0.2">
      <c r="G576" s="106"/>
      <c r="H576" s="104" t="str">
        <f t="shared" si="13"/>
        <v/>
      </c>
      <c r="I576" s="104"/>
      <c r="J576" s="110" t="s">
        <v>10795</v>
      </c>
      <c r="K576" s="110" t="s">
        <v>275</v>
      </c>
      <c r="L576" s="10" t="s">
        <v>10796</v>
      </c>
    </row>
    <row r="577" spans="7:12" ht="15" x14ac:dyDescent="0.2">
      <c r="G577" s="106"/>
      <c r="H577" s="104" t="str">
        <f t="shared" si="13"/>
        <v/>
      </c>
      <c r="I577" s="104"/>
      <c r="J577" s="110" t="s">
        <v>10797</v>
      </c>
      <c r="K577" s="110" t="s">
        <v>275</v>
      </c>
      <c r="L577" s="10" t="s">
        <v>10798</v>
      </c>
    </row>
    <row r="578" spans="7:12" ht="15" x14ac:dyDescent="0.2">
      <c r="G578" s="106"/>
      <c r="H578" s="104" t="str">
        <f t="shared" si="13"/>
        <v/>
      </c>
      <c r="I578" s="104"/>
      <c r="J578" s="110" t="s">
        <v>10799</v>
      </c>
      <c r="K578" s="110" t="s">
        <v>275</v>
      </c>
      <c r="L578" s="10" t="s">
        <v>10800</v>
      </c>
    </row>
    <row r="579" spans="7:12" ht="15" x14ac:dyDescent="0.2">
      <c r="G579" s="106"/>
      <c r="H579" s="104" t="str">
        <f t="shared" si="13"/>
        <v/>
      </c>
      <c r="I579" s="104"/>
      <c r="J579" s="110" t="s">
        <v>10801</v>
      </c>
      <c r="K579" s="110" t="s">
        <v>275</v>
      </c>
      <c r="L579" s="10" t="s">
        <v>10802</v>
      </c>
    </row>
    <row r="580" spans="7:12" ht="15" x14ac:dyDescent="0.2">
      <c r="G580" s="106"/>
      <c r="H580" s="104" t="str">
        <f t="shared" si="13"/>
        <v/>
      </c>
      <c r="I580" s="104"/>
      <c r="J580" s="110" t="s">
        <v>10803</v>
      </c>
      <c r="K580" s="110" t="s">
        <v>275</v>
      </c>
      <c r="L580" s="10" t="s">
        <v>10804</v>
      </c>
    </row>
    <row r="581" spans="7:12" ht="15" x14ac:dyDescent="0.2">
      <c r="G581" s="106"/>
      <c r="H581" s="104" t="str">
        <f t="shared" si="13"/>
        <v/>
      </c>
      <c r="I581" s="104"/>
      <c r="J581" s="110" t="s">
        <v>10805</v>
      </c>
      <c r="K581" s="110" t="s">
        <v>275</v>
      </c>
      <c r="L581" s="10" t="s">
        <v>10806</v>
      </c>
    </row>
    <row r="582" spans="7:12" ht="15" x14ac:dyDescent="0.2">
      <c r="G582" s="106"/>
      <c r="H582" s="104" t="str">
        <f t="shared" si="13"/>
        <v/>
      </c>
      <c r="I582" s="104"/>
      <c r="J582" s="110" t="s">
        <v>10807</v>
      </c>
      <c r="K582" s="110" t="s">
        <v>275</v>
      </c>
      <c r="L582" s="10" t="s">
        <v>10808</v>
      </c>
    </row>
    <row r="583" spans="7:12" ht="15" x14ac:dyDescent="0.2">
      <c r="G583" s="106"/>
      <c r="H583" s="104" t="str">
        <f t="shared" si="13"/>
        <v/>
      </c>
      <c r="I583" s="104"/>
      <c r="J583" s="110" t="s">
        <v>10809</v>
      </c>
      <c r="K583" s="110" t="s">
        <v>275</v>
      </c>
      <c r="L583" s="10" t="s">
        <v>10800</v>
      </c>
    </row>
    <row r="584" spans="7:12" ht="15" x14ac:dyDescent="0.2">
      <c r="G584" s="106"/>
      <c r="H584" s="104" t="str">
        <f t="shared" si="13"/>
        <v/>
      </c>
      <c r="I584" s="104"/>
      <c r="J584" s="110" t="s">
        <v>10810</v>
      </c>
      <c r="K584" s="110" t="s">
        <v>275</v>
      </c>
      <c r="L584" s="10" t="s">
        <v>10802</v>
      </c>
    </row>
    <row r="585" spans="7:12" ht="15" x14ac:dyDescent="0.2">
      <c r="G585" s="106"/>
      <c r="H585" s="104" t="str">
        <f t="shared" ref="H585:H648" si="14">IF(I585="","",IFERROR((INDEX(A:D,MATCH($I585,D:D,0),2)),""))</f>
        <v/>
      </c>
      <c r="I585" s="104"/>
      <c r="J585" s="110" t="s">
        <v>10811</v>
      </c>
      <c r="K585" s="110" t="s">
        <v>275</v>
      </c>
      <c r="L585" s="10" t="s">
        <v>10812</v>
      </c>
    </row>
    <row r="586" spans="7:12" ht="15" x14ac:dyDescent="0.2">
      <c r="G586" s="106"/>
      <c r="H586" s="104" t="str">
        <f t="shared" si="14"/>
        <v/>
      </c>
      <c r="I586" s="104"/>
      <c r="J586" s="110" t="s">
        <v>10813</v>
      </c>
      <c r="K586" s="110" t="s">
        <v>275</v>
      </c>
      <c r="L586" s="10" t="s">
        <v>10814</v>
      </c>
    </row>
    <row r="587" spans="7:12" ht="15" x14ac:dyDescent="0.2">
      <c r="G587" s="106"/>
      <c r="H587" s="104" t="str">
        <f t="shared" si="14"/>
        <v/>
      </c>
      <c r="I587" s="104" t="s">
        <v>10815</v>
      </c>
      <c r="J587" s="110" t="s">
        <v>10816</v>
      </c>
      <c r="K587" s="110" t="s">
        <v>275</v>
      </c>
      <c r="L587" s="10" t="s">
        <v>9805</v>
      </c>
    </row>
    <row r="588" spans="7:12" ht="15" x14ac:dyDescent="0.2">
      <c r="G588" s="106"/>
      <c r="H588" s="104" t="str">
        <f t="shared" si="14"/>
        <v/>
      </c>
      <c r="I588" s="104"/>
      <c r="J588" s="110" t="s">
        <v>10817</v>
      </c>
      <c r="K588" s="110" t="s">
        <v>275</v>
      </c>
      <c r="L588" s="10" t="s">
        <v>10818</v>
      </c>
    </row>
    <row r="589" spans="7:12" ht="15" x14ac:dyDescent="0.2">
      <c r="G589" s="106"/>
      <c r="H589" s="104" t="str">
        <f t="shared" si="14"/>
        <v/>
      </c>
      <c r="I589" s="104"/>
      <c r="J589" s="110" t="s">
        <v>10819</v>
      </c>
      <c r="K589" s="110" t="s">
        <v>275</v>
      </c>
      <c r="L589" s="10" t="s">
        <v>10818</v>
      </c>
    </row>
    <row r="590" spans="7:12" ht="15" x14ac:dyDescent="0.2">
      <c r="G590" s="106"/>
      <c r="H590" s="104" t="str">
        <f t="shared" si="14"/>
        <v/>
      </c>
      <c r="I590" s="104"/>
      <c r="J590" s="110" t="s">
        <v>10820</v>
      </c>
      <c r="K590" s="110" t="s">
        <v>275</v>
      </c>
      <c r="L590" s="10" t="s">
        <v>10821</v>
      </c>
    </row>
    <row r="591" spans="7:12" ht="15" x14ac:dyDescent="0.2">
      <c r="G591" s="106"/>
      <c r="H591" s="104" t="str">
        <f t="shared" si="14"/>
        <v/>
      </c>
      <c r="I591" s="104"/>
      <c r="J591" s="110" t="s">
        <v>10822</v>
      </c>
      <c r="K591" s="110" t="s">
        <v>275</v>
      </c>
      <c r="L591" s="10" t="s">
        <v>10823</v>
      </c>
    </row>
    <row r="592" spans="7:12" ht="15" x14ac:dyDescent="0.2">
      <c r="G592" s="106"/>
      <c r="H592" s="104" t="str">
        <f t="shared" si="14"/>
        <v/>
      </c>
      <c r="I592" s="104"/>
      <c r="J592" s="110" t="s">
        <v>10824</v>
      </c>
      <c r="K592" s="110" t="s">
        <v>275</v>
      </c>
      <c r="L592" s="10" t="s">
        <v>10821</v>
      </c>
    </row>
    <row r="593" spans="7:12" ht="15" x14ac:dyDescent="0.2">
      <c r="G593" s="106"/>
      <c r="H593" s="104" t="str">
        <f t="shared" si="14"/>
        <v/>
      </c>
      <c r="I593" s="104"/>
      <c r="J593" s="110" t="s">
        <v>10825</v>
      </c>
      <c r="K593" s="110" t="s">
        <v>275</v>
      </c>
      <c r="L593" s="10" t="s">
        <v>10826</v>
      </c>
    </row>
    <row r="594" spans="7:12" ht="15" x14ac:dyDescent="0.2">
      <c r="G594" s="106"/>
      <c r="H594" s="104" t="str">
        <f t="shared" si="14"/>
        <v/>
      </c>
      <c r="I594" s="104"/>
      <c r="J594" s="110" t="s">
        <v>10827</v>
      </c>
      <c r="K594" s="110" t="s">
        <v>275</v>
      </c>
      <c r="L594" s="10" t="s">
        <v>10828</v>
      </c>
    </row>
    <row r="595" spans="7:12" ht="15" x14ac:dyDescent="0.2">
      <c r="G595" s="106"/>
      <c r="H595" s="104" t="str">
        <f t="shared" si="14"/>
        <v/>
      </c>
      <c r="I595" s="104"/>
      <c r="J595" s="110" t="s">
        <v>10829</v>
      </c>
      <c r="K595" s="110" t="s">
        <v>275</v>
      </c>
      <c r="L595" s="10" t="s">
        <v>10830</v>
      </c>
    </row>
    <row r="596" spans="7:12" ht="15" x14ac:dyDescent="0.2">
      <c r="G596" s="106"/>
      <c r="H596" s="104" t="str">
        <f t="shared" si="14"/>
        <v/>
      </c>
      <c r="I596" s="104"/>
      <c r="J596" s="110" t="s">
        <v>10831</v>
      </c>
      <c r="K596" s="110" t="s">
        <v>275</v>
      </c>
      <c r="L596" s="10" t="s">
        <v>10832</v>
      </c>
    </row>
    <row r="597" spans="7:12" ht="15" x14ac:dyDescent="0.2">
      <c r="G597" s="106"/>
      <c r="H597" s="104" t="str">
        <f t="shared" si="14"/>
        <v/>
      </c>
      <c r="I597" s="104"/>
      <c r="J597" s="110" t="s">
        <v>10833</v>
      </c>
      <c r="K597" s="110" t="s">
        <v>275</v>
      </c>
      <c r="L597" s="10" t="s">
        <v>10834</v>
      </c>
    </row>
    <row r="598" spans="7:12" ht="15" x14ac:dyDescent="0.2">
      <c r="G598" s="106"/>
      <c r="H598" s="104" t="str">
        <f t="shared" si="14"/>
        <v/>
      </c>
      <c r="I598" s="104"/>
      <c r="J598" s="110" t="s">
        <v>10835</v>
      </c>
      <c r="K598" s="110" t="s">
        <v>275</v>
      </c>
      <c r="L598" s="10" t="s">
        <v>10836</v>
      </c>
    </row>
    <row r="599" spans="7:12" ht="15" x14ac:dyDescent="0.2">
      <c r="G599" s="106"/>
      <c r="H599" s="104" t="str">
        <f t="shared" si="14"/>
        <v/>
      </c>
      <c r="I599" s="104"/>
      <c r="J599" s="110" t="s">
        <v>10837</v>
      </c>
      <c r="K599" s="110" t="s">
        <v>275</v>
      </c>
      <c r="L599" s="10" t="s">
        <v>10823</v>
      </c>
    </row>
    <row r="600" spans="7:12" ht="15" x14ac:dyDescent="0.2">
      <c r="G600" s="106"/>
      <c r="H600" s="104" t="str">
        <f t="shared" si="14"/>
        <v/>
      </c>
      <c r="I600" s="104"/>
      <c r="J600" s="110" t="s">
        <v>10838</v>
      </c>
      <c r="K600" s="110" t="s">
        <v>275</v>
      </c>
      <c r="L600" s="10" t="s">
        <v>10839</v>
      </c>
    </row>
    <row r="601" spans="7:12" ht="15" x14ac:dyDescent="0.2">
      <c r="G601" s="106"/>
      <c r="H601" s="104" t="str">
        <f t="shared" si="14"/>
        <v/>
      </c>
      <c r="I601" s="104"/>
      <c r="J601" s="110" t="s">
        <v>10840</v>
      </c>
      <c r="K601" s="110" t="s">
        <v>275</v>
      </c>
      <c r="L601" s="10" t="s">
        <v>10841</v>
      </c>
    </row>
    <row r="602" spans="7:12" ht="15" x14ac:dyDescent="0.2">
      <c r="G602" s="106"/>
      <c r="H602" s="104" t="str">
        <f t="shared" si="14"/>
        <v/>
      </c>
      <c r="I602" s="104"/>
      <c r="J602" s="110" t="s">
        <v>10842</v>
      </c>
      <c r="K602" s="110" t="s">
        <v>275</v>
      </c>
      <c r="L602" s="10" t="s">
        <v>10843</v>
      </c>
    </row>
    <row r="603" spans="7:12" ht="15" x14ac:dyDescent="0.2">
      <c r="G603" s="106"/>
      <c r="H603" s="104" t="str">
        <f t="shared" si="14"/>
        <v/>
      </c>
      <c r="I603" s="104"/>
      <c r="J603" s="110" t="s">
        <v>10844</v>
      </c>
      <c r="K603" s="110" t="s">
        <v>275</v>
      </c>
      <c r="L603" s="10" t="s">
        <v>10845</v>
      </c>
    </row>
    <row r="604" spans="7:12" ht="15" x14ac:dyDescent="0.2">
      <c r="G604" s="106"/>
      <c r="H604" s="104" t="str">
        <f t="shared" si="14"/>
        <v/>
      </c>
      <c r="I604" s="104"/>
      <c r="J604" s="110" t="s">
        <v>10846</v>
      </c>
      <c r="K604" s="110" t="s">
        <v>275</v>
      </c>
      <c r="L604" s="10" t="s">
        <v>10847</v>
      </c>
    </row>
    <row r="605" spans="7:12" ht="15" x14ac:dyDescent="0.2">
      <c r="G605" s="106"/>
      <c r="H605" s="104" t="str">
        <f t="shared" si="14"/>
        <v/>
      </c>
      <c r="I605" s="104"/>
      <c r="J605" s="110" t="s">
        <v>10848</v>
      </c>
      <c r="K605" s="110" t="s">
        <v>275</v>
      </c>
      <c r="L605" s="10" t="s">
        <v>10849</v>
      </c>
    </row>
    <row r="606" spans="7:12" ht="15" x14ac:dyDescent="0.2">
      <c r="G606" s="106"/>
      <c r="H606" s="104" t="str">
        <f t="shared" si="14"/>
        <v/>
      </c>
      <c r="I606" s="104"/>
      <c r="J606" s="110" t="s">
        <v>10850</v>
      </c>
      <c r="K606" s="110" t="s">
        <v>275</v>
      </c>
      <c r="L606" s="10" t="s">
        <v>10823</v>
      </c>
    </row>
    <row r="607" spans="7:12" ht="15" x14ac:dyDescent="0.2">
      <c r="G607" s="106"/>
      <c r="H607" s="104" t="str">
        <f t="shared" si="14"/>
        <v/>
      </c>
      <c r="I607" s="104"/>
      <c r="J607" s="110" t="s">
        <v>10851</v>
      </c>
      <c r="K607" s="110" t="s">
        <v>275</v>
      </c>
      <c r="L607" s="10" t="s">
        <v>10852</v>
      </c>
    </row>
    <row r="608" spans="7:12" ht="15" x14ac:dyDescent="0.2">
      <c r="G608" s="106"/>
      <c r="H608" s="104" t="str">
        <f t="shared" si="14"/>
        <v/>
      </c>
      <c r="I608" s="104"/>
      <c r="J608" s="110" t="s">
        <v>10853</v>
      </c>
      <c r="K608" s="110" t="s">
        <v>275</v>
      </c>
      <c r="L608" s="10" t="s">
        <v>10854</v>
      </c>
    </row>
    <row r="609" spans="7:12" ht="15" x14ac:dyDescent="0.2">
      <c r="G609" s="106"/>
      <c r="H609" s="104" t="str">
        <f t="shared" si="14"/>
        <v/>
      </c>
      <c r="I609" s="104"/>
      <c r="J609" s="110" t="s">
        <v>10855</v>
      </c>
      <c r="K609" s="110" t="s">
        <v>275</v>
      </c>
      <c r="L609" s="10" t="s">
        <v>10856</v>
      </c>
    </row>
    <row r="610" spans="7:12" ht="15" x14ac:dyDescent="0.2">
      <c r="G610" s="106"/>
      <c r="H610" s="104" t="str">
        <f t="shared" si="14"/>
        <v/>
      </c>
      <c r="I610" s="104"/>
      <c r="J610" s="110" t="s">
        <v>10857</v>
      </c>
      <c r="K610" s="110" t="s">
        <v>275</v>
      </c>
      <c r="L610" s="10" t="s">
        <v>10858</v>
      </c>
    </row>
    <row r="611" spans="7:12" ht="15" x14ac:dyDescent="0.2">
      <c r="G611" s="106"/>
      <c r="H611" s="104" t="str">
        <f t="shared" si="14"/>
        <v/>
      </c>
      <c r="I611" s="104"/>
      <c r="J611" s="110" t="s">
        <v>10859</v>
      </c>
      <c r="K611" s="110" t="s">
        <v>275</v>
      </c>
      <c r="L611" s="10" t="s">
        <v>10860</v>
      </c>
    </row>
    <row r="612" spans="7:12" ht="15" x14ac:dyDescent="0.2">
      <c r="G612" s="106"/>
      <c r="H612" s="104" t="str">
        <f t="shared" si="14"/>
        <v/>
      </c>
      <c r="I612" s="104"/>
      <c r="J612" s="110" t="s">
        <v>10861</v>
      </c>
      <c r="K612" s="110" t="s">
        <v>275</v>
      </c>
      <c r="L612" s="10" t="s">
        <v>10862</v>
      </c>
    </row>
    <row r="613" spans="7:12" ht="15" x14ac:dyDescent="0.2">
      <c r="G613" s="106"/>
      <c r="H613" s="104" t="str">
        <f t="shared" si="14"/>
        <v/>
      </c>
      <c r="I613" s="104"/>
      <c r="J613" s="110" t="s">
        <v>10863</v>
      </c>
      <c r="K613" s="110" t="s">
        <v>275</v>
      </c>
      <c r="L613" s="10" t="s">
        <v>10864</v>
      </c>
    </row>
    <row r="614" spans="7:12" ht="15" x14ac:dyDescent="0.2">
      <c r="G614" s="106"/>
      <c r="H614" s="104" t="str">
        <f t="shared" si="14"/>
        <v/>
      </c>
      <c r="I614" s="104"/>
      <c r="J614" s="110" t="s">
        <v>10865</v>
      </c>
      <c r="K614" s="110" t="s">
        <v>275</v>
      </c>
      <c r="L614" s="10" t="s">
        <v>10866</v>
      </c>
    </row>
    <row r="615" spans="7:12" ht="15" x14ac:dyDescent="0.2">
      <c r="G615" s="106"/>
      <c r="H615" s="104" t="str">
        <f t="shared" si="14"/>
        <v/>
      </c>
      <c r="I615" s="104"/>
      <c r="J615" s="110" t="s">
        <v>10867</v>
      </c>
      <c r="K615" s="110" t="s">
        <v>275</v>
      </c>
      <c r="L615" s="10" t="s">
        <v>10868</v>
      </c>
    </row>
    <row r="616" spans="7:12" ht="15" x14ac:dyDescent="0.2">
      <c r="G616" s="106"/>
      <c r="H616" s="104" t="str">
        <f t="shared" si="14"/>
        <v/>
      </c>
      <c r="I616" s="104"/>
      <c r="J616" s="110" t="s">
        <v>10869</v>
      </c>
      <c r="K616" s="110" t="s">
        <v>275</v>
      </c>
      <c r="L616" s="10" t="s">
        <v>10870</v>
      </c>
    </row>
    <row r="617" spans="7:12" ht="15" x14ac:dyDescent="0.2">
      <c r="G617" s="106"/>
      <c r="H617" s="104" t="str">
        <f t="shared" si="14"/>
        <v/>
      </c>
      <c r="I617" s="104"/>
      <c r="J617" s="110" t="s">
        <v>10871</v>
      </c>
      <c r="K617" s="110" t="s">
        <v>275</v>
      </c>
      <c r="L617" s="10" t="s">
        <v>10872</v>
      </c>
    </row>
    <row r="618" spans="7:12" ht="15" x14ac:dyDescent="0.2">
      <c r="G618" s="106"/>
      <c r="H618" s="104" t="str">
        <f t="shared" si="14"/>
        <v/>
      </c>
      <c r="I618" s="104"/>
      <c r="J618" s="110" t="s">
        <v>10873</v>
      </c>
      <c r="K618" s="110" t="s">
        <v>275</v>
      </c>
      <c r="L618" s="10" t="s">
        <v>10874</v>
      </c>
    </row>
    <row r="619" spans="7:12" ht="15" x14ac:dyDescent="0.2">
      <c r="G619" s="106"/>
      <c r="H619" s="104" t="str">
        <f t="shared" si="14"/>
        <v/>
      </c>
      <c r="I619" s="104"/>
      <c r="J619" s="110" t="s">
        <v>10875</v>
      </c>
      <c r="K619" s="110" t="s">
        <v>275</v>
      </c>
      <c r="L619" s="10" t="s">
        <v>10876</v>
      </c>
    </row>
    <row r="620" spans="7:12" ht="15" x14ac:dyDescent="0.2">
      <c r="G620" s="106"/>
      <c r="H620" s="104" t="str">
        <f t="shared" si="14"/>
        <v/>
      </c>
      <c r="I620" s="104"/>
      <c r="J620" s="110" t="s">
        <v>10877</v>
      </c>
      <c r="K620" s="110" t="s">
        <v>275</v>
      </c>
      <c r="L620" s="10" t="s">
        <v>10878</v>
      </c>
    </row>
    <row r="621" spans="7:12" ht="15" x14ac:dyDescent="0.2">
      <c r="G621" s="106"/>
      <c r="H621" s="104" t="str">
        <f t="shared" si="14"/>
        <v/>
      </c>
      <c r="I621" s="104"/>
      <c r="J621" s="110" t="s">
        <v>10879</v>
      </c>
      <c r="K621" s="110" t="s">
        <v>275</v>
      </c>
      <c r="L621" s="10" t="s">
        <v>10880</v>
      </c>
    </row>
    <row r="622" spans="7:12" ht="15" x14ac:dyDescent="0.2">
      <c r="G622" s="106"/>
      <c r="H622" s="104" t="str">
        <f t="shared" si="14"/>
        <v/>
      </c>
      <c r="I622" s="104"/>
      <c r="J622" s="110" t="s">
        <v>10881</v>
      </c>
      <c r="K622" s="110" t="s">
        <v>275</v>
      </c>
      <c r="L622" s="10" t="s">
        <v>10882</v>
      </c>
    </row>
    <row r="623" spans="7:12" ht="15" x14ac:dyDescent="0.2">
      <c r="G623" s="106"/>
      <c r="H623" s="104" t="str">
        <f t="shared" si="14"/>
        <v/>
      </c>
      <c r="I623" s="104"/>
      <c r="J623" s="110" t="s">
        <v>10883</v>
      </c>
      <c r="K623" s="110" t="s">
        <v>275</v>
      </c>
      <c r="L623" s="10" t="s">
        <v>10884</v>
      </c>
    </row>
    <row r="624" spans="7:12" ht="15" x14ac:dyDescent="0.2">
      <c r="G624" s="106"/>
      <c r="H624" s="104" t="str">
        <f t="shared" si="14"/>
        <v/>
      </c>
      <c r="I624" s="104"/>
      <c r="J624" s="110" t="s">
        <v>10885</v>
      </c>
      <c r="K624" s="110" t="s">
        <v>275</v>
      </c>
      <c r="L624" s="10" t="s">
        <v>10886</v>
      </c>
    </row>
    <row r="625" spans="7:12" ht="15" x14ac:dyDescent="0.2">
      <c r="G625" s="106"/>
      <c r="H625" s="104" t="str">
        <f t="shared" si="14"/>
        <v/>
      </c>
      <c r="I625" s="104"/>
      <c r="J625" s="110" t="s">
        <v>10887</v>
      </c>
      <c r="K625" s="110" t="s">
        <v>275</v>
      </c>
      <c r="L625" s="10" t="s">
        <v>10888</v>
      </c>
    </row>
    <row r="626" spans="7:12" ht="15" x14ac:dyDescent="0.2">
      <c r="G626" s="106"/>
      <c r="H626" s="104" t="str">
        <f t="shared" si="14"/>
        <v/>
      </c>
      <c r="I626" s="104"/>
      <c r="J626" s="110" t="s">
        <v>10889</v>
      </c>
      <c r="K626" s="110" t="s">
        <v>275</v>
      </c>
      <c r="L626" s="10" t="s">
        <v>275</v>
      </c>
    </row>
    <row r="627" spans="7:12" ht="15" x14ac:dyDescent="0.2">
      <c r="G627" s="106"/>
      <c r="H627" s="104" t="str">
        <f t="shared" si="14"/>
        <v/>
      </c>
      <c r="I627" s="104"/>
      <c r="J627" s="110" t="s">
        <v>10890</v>
      </c>
      <c r="K627" s="110" t="s">
        <v>275</v>
      </c>
      <c r="L627" s="10" t="s">
        <v>10891</v>
      </c>
    </row>
    <row r="628" spans="7:12" ht="15" x14ac:dyDescent="0.2">
      <c r="G628" s="106"/>
      <c r="H628" s="104" t="str">
        <f t="shared" si="14"/>
        <v/>
      </c>
      <c r="I628" s="104"/>
      <c r="J628" s="110" t="s">
        <v>10892</v>
      </c>
      <c r="K628" s="110" t="s">
        <v>275</v>
      </c>
      <c r="L628" s="10" t="s">
        <v>10893</v>
      </c>
    </row>
    <row r="629" spans="7:12" ht="15" x14ac:dyDescent="0.2">
      <c r="G629" s="106"/>
      <c r="H629" s="104" t="str">
        <f t="shared" si="14"/>
        <v/>
      </c>
      <c r="I629" s="104"/>
      <c r="J629" s="110" t="s">
        <v>10894</v>
      </c>
      <c r="K629" s="110" t="s">
        <v>275</v>
      </c>
      <c r="L629" s="10" t="s">
        <v>10895</v>
      </c>
    </row>
    <row r="630" spans="7:12" ht="15" x14ac:dyDescent="0.2">
      <c r="G630" s="106"/>
      <c r="H630" s="104" t="str">
        <f t="shared" si="14"/>
        <v/>
      </c>
      <c r="I630" s="104"/>
      <c r="J630" s="110" t="s">
        <v>10896</v>
      </c>
      <c r="K630" s="110" t="s">
        <v>275</v>
      </c>
      <c r="L630" s="10" t="s">
        <v>10897</v>
      </c>
    </row>
    <row r="631" spans="7:12" ht="15" x14ac:dyDescent="0.2">
      <c r="G631" s="106"/>
      <c r="H631" s="104" t="str">
        <f t="shared" si="14"/>
        <v/>
      </c>
      <c r="I631" s="104"/>
      <c r="J631" s="110" t="s">
        <v>10898</v>
      </c>
      <c r="K631" s="110" t="s">
        <v>275</v>
      </c>
      <c r="L631" s="10" t="s">
        <v>10899</v>
      </c>
    </row>
    <row r="632" spans="7:12" ht="15" x14ac:dyDescent="0.2">
      <c r="G632" s="106"/>
      <c r="H632" s="104" t="str">
        <f t="shared" si="14"/>
        <v/>
      </c>
      <c r="I632" s="104"/>
      <c r="J632" s="110" t="s">
        <v>10900</v>
      </c>
      <c r="K632" s="110" t="s">
        <v>275</v>
      </c>
      <c r="L632" s="10" t="s">
        <v>10901</v>
      </c>
    </row>
    <row r="633" spans="7:12" ht="15" x14ac:dyDescent="0.2">
      <c r="G633" s="106"/>
      <c r="H633" s="104" t="str">
        <f t="shared" si="14"/>
        <v/>
      </c>
      <c r="I633" s="104"/>
      <c r="J633" s="110" t="s">
        <v>10902</v>
      </c>
      <c r="K633" s="110" t="s">
        <v>275</v>
      </c>
      <c r="L633" s="10" t="s">
        <v>275</v>
      </c>
    </row>
    <row r="634" spans="7:12" ht="15" x14ac:dyDescent="0.2">
      <c r="G634" s="106"/>
      <c r="H634" s="104" t="str">
        <f t="shared" si="14"/>
        <v/>
      </c>
      <c r="I634" s="104"/>
      <c r="J634" s="110" t="s">
        <v>10903</v>
      </c>
      <c r="K634" s="110" t="s">
        <v>275</v>
      </c>
      <c r="L634" s="10" t="s">
        <v>275</v>
      </c>
    </row>
    <row r="635" spans="7:12" ht="15" x14ac:dyDescent="0.2">
      <c r="G635" s="106"/>
      <c r="H635" s="104" t="str">
        <f t="shared" si="14"/>
        <v/>
      </c>
      <c r="I635" s="104"/>
      <c r="J635" s="110" t="s">
        <v>10904</v>
      </c>
      <c r="K635" s="110" t="s">
        <v>275</v>
      </c>
      <c r="L635" s="10" t="s">
        <v>10905</v>
      </c>
    </row>
    <row r="636" spans="7:12" ht="15" x14ac:dyDescent="0.2">
      <c r="G636" s="106"/>
      <c r="H636" s="104" t="str">
        <f t="shared" si="14"/>
        <v/>
      </c>
      <c r="I636" s="104"/>
      <c r="J636" s="110" t="s">
        <v>10906</v>
      </c>
      <c r="K636" s="110" t="s">
        <v>275</v>
      </c>
      <c r="L636" s="10" t="s">
        <v>10907</v>
      </c>
    </row>
    <row r="637" spans="7:12" ht="15" x14ac:dyDescent="0.2">
      <c r="G637" s="106"/>
      <c r="H637" s="104" t="str">
        <f t="shared" si="14"/>
        <v/>
      </c>
      <c r="I637" s="104"/>
      <c r="J637" s="110" t="s">
        <v>10908</v>
      </c>
      <c r="K637" s="110" t="s">
        <v>275</v>
      </c>
      <c r="L637" s="10" t="s">
        <v>10909</v>
      </c>
    </row>
    <row r="638" spans="7:12" ht="15" x14ac:dyDescent="0.2">
      <c r="G638" s="106"/>
      <c r="H638" s="104" t="str">
        <f t="shared" si="14"/>
        <v/>
      </c>
      <c r="I638" s="104"/>
      <c r="J638" s="110" t="s">
        <v>10910</v>
      </c>
      <c r="K638" s="110" t="s">
        <v>275</v>
      </c>
      <c r="L638" s="10" t="s">
        <v>10909</v>
      </c>
    </row>
    <row r="639" spans="7:12" ht="15" x14ac:dyDescent="0.2">
      <c r="G639" s="106"/>
      <c r="H639" s="104" t="str">
        <f t="shared" si="14"/>
        <v/>
      </c>
      <c r="I639" s="104"/>
      <c r="J639" s="110" t="s">
        <v>10911</v>
      </c>
      <c r="K639" s="110" t="s">
        <v>275</v>
      </c>
      <c r="L639" s="10" t="s">
        <v>10912</v>
      </c>
    </row>
    <row r="640" spans="7:12" ht="15" x14ac:dyDescent="0.2">
      <c r="G640" s="106"/>
      <c r="H640" s="104" t="str">
        <f t="shared" si="14"/>
        <v/>
      </c>
      <c r="I640" s="104"/>
      <c r="J640" s="110" t="s">
        <v>10913</v>
      </c>
      <c r="K640" s="110" t="s">
        <v>275</v>
      </c>
      <c r="L640" s="10" t="s">
        <v>10914</v>
      </c>
    </row>
    <row r="641" spans="7:12" ht="15" x14ac:dyDescent="0.2">
      <c r="G641" s="106"/>
      <c r="H641" s="104" t="str">
        <f t="shared" si="14"/>
        <v/>
      </c>
      <c r="I641" s="104"/>
      <c r="J641" s="110" t="s">
        <v>10915</v>
      </c>
      <c r="K641" s="110" t="s">
        <v>275</v>
      </c>
      <c r="L641" s="10" t="s">
        <v>10916</v>
      </c>
    </row>
    <row r="642" spans="7:12" ht="15" x14ac:dyDescent="0.2">
      <c r="G642" s="106"/>
      <c r="H642" s="104" t="str">
        <f t="shared" si="14"/>
        <v/>
      </c>
      <c r="I642" s="104"/>
      <c r="J642" s="110" t="s">
        <v>10917</v>
      </c>
      <c r="K642" s="110" t="s">
        <v>275</v>
      </c>
      <c r="L642" s="10" t="s">
        <v>10918</v>
      </c>
    </row>
    <row r="643" spans="7:12" ht="15" x14ac:dyDescent="0.2">
      <c r="G643" s="106"/>
      <c r="H643" s="104" t="str">
        <f t="shared" si="14"/>
        <v/>
      </c>
      <c r="I643" s="104"/>
      <c r="J643" s="110" t="s">
        <v>10919</v>
      </c>
      <c r="K643" s="110" t="s">
        <v>275</v>
      </c>
      <c r="L643" s="10" t="s">
        <v>10920</v>
      </c>
    </row>
    <row r="644" spans="7:12" ht="15" x14ac:dyDescent="0.2">
      <c r="G644" s="106"/>
      <c r="H644" s="104" t="str">
        <f t="shared" si="14"/>
        <v/>
      </c>
      <c r="I644" s="104"/>
      <c r="J644" s="110" t="s">
        <v>10921</v>
      </c>
      <c r="K644" s="110" t="s">
        <v>275</v>
      </c>
      <c r="L644" s="10" t="s">
        <v>10922</v>
      </c>
    </row>
    <row r="645" spans="7:12" ht="15" x14ac:dyDescent="0.2">
      <c r="G645" s="106"/>
      <c r="H645" s="104" t="str">
        <f t="shared" si="14"/>
        <v/>
      </c>
      <c r="I645" s="104"/>
      <c r="J645" s="110" t="s">
        <v>10923</v>
      </c>
      <c r="K645" s="110" t="s">
        <v>275</v>
      </c>
      <c r="L645" s="10" t="s">
        <v>275</v>
      </c>
    </row>
    <row r="646" spans="7:12" ht="15" x14ac:dyDescent="0.2">
      <c r="G646" s="106"/>
      <c r="H646" s="104" t="str">
        <f t="shared" si="14"/>
        <v/>
      </c>
      <c r="I646" s="104"/>
      <c r="J646" s="110" t="s">
        <v>10924</v>
      </c>
      <c r="K646" s="110" t="s">
        <v>275</v>
      </c>
      <c r="L646" s="10" t="s">
        <v>10925</v>
      </c>
    </row>
    <row r="647" spans="7:12" ht="15" x14ac:dyDescent="0.2">
      <c r="G647" s="106"/>
      <c r="H647" s="104" t="str">
        <f t="shared" si="14"/>
        <v/>
      </c>
      <c r="I647" s="104"/>
      <c r="J647" s="110" t="s">
        <v>10926</v>
      </c>
      <c r="K647" s="110" t="s">
        <v>275</v>
      </c>
      <c r="L647" s="10" t="s">
        <v>10927</v>
      </c>
    </row>
    <row r="648" spans="7:12" ht="15" x14ac:dyDescent="0.2">
      <c r="G648" s="106"/>
      <c r="H648" s="104" t="str">
        <f t="shared" si="14"/>
        <v/>
      </c>
      <c r="I648" s="104"/>
      <c r="J648" s="110" t="s">
        <v>10928</v>
      </c>
      <c r="K648" s="110" t="s">
        <v>275</v>
      </c>
      <c r="L648" s="10" t="s">
        <v>10929</v>
      </c>
    </row>
    <row r="649" spans="7:12" ht="15" x14ac:dyDescent="0.2">
      <c r="G649" s="106"/>
      <c r="H649" s="104" t="str">
        <f t="shared" ref="H649:H712" si="15">IF(I649="","",IFERROR((INDEX(A:D,MATCH($I649,D:D,0),2)),""))</f>
        <v/>
      </c>
      <c r="I649" s="104"/>
      <c r="J649" s="110" t="s">
        <v>10930</v>
      </c>
      <c r="K649" s="110" t="s">
        <v>275</v>
      </c>
      <c r="L649" s="10" t="s">
        <v>10931</v>
      </c>
    </row>
    <row r="650" spans="7:12" ht="15" x14ac:dyDescent="0.2">
      <c r="G650" s="106"/>
      <c r="H650" s="104" t="str">
        <f t="shared" si="15"/>
        <v/>
      </c>
      <c r="I650" s="104"/>
      <c r="J650" s="110" t="s">
        <v>10932</v>
      </c>
      <c r="K650" s="110" t="s">
        <v>275</v>
      </c>
      <c r="L650" s="10" t="s">
        <v>10933</v>
      </c>
    </row>
    <row r="651" spans="7:12" ht="15" x14ac:dyDescent="0.2">
      <c r="G651" s="106"/>
      <c r="H651" s="104" t="str">
        <f t="shared" si="15"/>
        <v/>
      </c>
      <c r="I651" s="104"/>
      <c r="J651" s="110" t="s">
        <v>10934</v>
      </c>
      <c r="K651" s="110" t="s">
        <v>275</v>
      </c>
      <c r="L651" s="10" t="s">
        <v>10935</v>
      </c>
    </row>
    <row r="652" spans="7:12" ht="15" x14ac:dyDescent="0.2">
      <c r="G652" s="106"/>
      <c r="H652" s="104" t="str">
        <f t="shared" si="15"/>
        <v/>
      </c>
      <c r="I652" s="104"/>
      <c r="J652" s="110" t="s">
        <v>10936</v>
      </c>
      <c r="K652" s="110" t="s">
        <v>275</v>
      </c>
      <c r="L652" s="10" t="s">
        <v>10937</v>
      </c>
    </row>
    <row r="653" spans="7:12" ht="15" x14ac:dyDescent="0.2">
      <c r="G653" s="106"/>
      <c r="H653" s="104" t="str">
        <f t="shared" si="15"/>
        <v/>
      </c>
      <c r="I653" s="104"/>
      <c r="J653" s="110" t="s">
        <v>10938</v>
      </c>
      <c r="K653" s="110" t="s">
        <v>275</v>
      </c>
      <c r="L653" s="10" t="s">
        <v>10939</v>
      </c>
    </row>
    <row r="654" spans="7:12" ht="15" x14ac:dyDescent="0.2">
      <c r="G654" s="106"/>
      <c r="H654" s="104" t="str">
        <f t="shared" si="15"/>
        <v/>
      </c>
      <c r="I654" s="104"/>
      <c r="J654" s="110" t="s">
        <v>10940</v>
      </c>
      <c r="K654" s="110" t="s">
        <v>275</v>
      </c>
      <c r="L654" s="10" t="s">
        <v>275</v>
      </c>
    </row>
    <row r="655" spans="7:12" ht="15" x14ac:dyDescent="0.2">
      <c r="G655" s="106"/>
      <c r="H655" s="104" t="str">
        <f t="shared" si="15"/>
        <v/>
      </c>
      <c r="I655" s="104"/>
      <c r="J655" s="110" t="s">
        <v>10941</v>
      </c>
      <c r="K655" s="110" t="s">
        <v>275</v>
      </c>
      <c r="L655" s="10" t="s">
        <v>10942</v>
      </c>
    </row>
    <row r="656" spans="7:12" ht="15" x14ac:dyDescent="0.2">
      <c r="G656" s="106"/>
      <c r="H656" s="104" t="str">
        <f t="shared" si="15"/>
        <v/>
      </c>
      <c r="I656" s="104"/>
      <c r="J656" s="110" t="s">
        <v>10943</v>
      </c>
      <c r="K656" s="110" t="s">
        <v>275</v>
      </c>
      <c r="L656" s="10" t="s">
        <v>10944</v>
      </c>
    </row>
    <row r="657" spans="7:12" ht="15" x14ac:dyDescent="0.2">
      <c r="G657" s="106"/>
      <c r="H657" s="104" t="str">
        <f t="shared" si="15"/>
        <v/>
      </c>
      <c r="I657" s="104"/>
      <c r="J657" s="110" t="s">
        <v>10945</v>
      </c>
      <c r="K657" s="110" t="s">
        <v>275</v>
      </c>
      <c r="L657" s="10" t="s">
        <v>10946</v>
      </c>
    </row>
    <row r="658" spans="7:12" ht="15" x14ac:dyDescent="0.2">
      <c r="G658" s="106"/>
      <c r="H658" s="104" t="str">
        <f t="shared" si="15"/>
        <v/>
      </c>
      <c r="I658" s="104"/>
      <c r="J658" s="110" t="s">
        <v>10947</v>
      </c>
      <c r="K658" s="110" t="s">
        <v>275</v>
      </c>
      <c r="L658" s="10" t="s">
        <v>10948</v>
      </c>
    </row>
    <row r="659" spans="7:12" ht="15" x14ac:dyDescent="0.2">
      <c r="G659" s="106"/>
      <c r="H659" s="104" t="str">
        <f t="shared" si="15"/>
        <v/>
      </c>
      <c r="I659" s="104"/>
      <c r="J659" s="110" t="s">
        <v>10949</v>
      </c>
      <c r="K659" s="110" t="s">
        <v>275</v>
      </c>
      <c r="L659" s="10" t="s">
        <v>10950</v>
      </c>
    </row>
    <row r="660" spans="7:12" ht="15" x14ac:dyDescent="0.2">
      <c r="G660" s="106"/>
      <c r="H660" s="104" t="str">
        <f t="shared" si="15"/>
        <v/>
      </c>
      <c r="I660" s="104"/>
      <c r="J660" s="110" t="s">
        <v>10951</v>
      </c>
      <c r="K660" s="110" t="s">
        <v>275</v>
      </c>
      <c r="L660" s="10" t="s">
        <v>10952</v>
      </c>
    </row>
    <row r="661" spans="7:12" ht="15" x14ac:dyDescent="0.2">
      <c r="G661" s="106"/>
      <c r="H661" s="104" t="str">
        <f t="shared" si="15"/>
        <v/>
      </c>
      <c r="I661" s="104"/>
      <c r="J661" s="110" t="s">
        <v>10953</v>
      </c>
      <c r="K661" s="110" t="s">
        <v>275</v>
      </c>
      <c r="L661" s="10" t="s">
        <v>10954</v>
      </c>
    </row>
    <row r="662" spans="7:12" ht="15" x14ac:dyDescent="0.2">
      <c r="G662" s="106"/>
      <c r="H662" s="104" t="str">
        <f t="shared" si="15"/>
        <v/>
      </c>
      <c r="I662" s="104"/>
      <c r="J662" s="110" t="s">
        <v>10955</v>
      </c>
      <c r="K662" s="110" t="s">
        <v>275</v>
      </c>
      <c r="L662" s="10" t="s">
        <v>10956</v>
      </c>
    </row>
    <row r="663" spans="7:12" ht="15" x14ac:dyDescent="0.2">
      <c r="G663" s="106"/>
      <c r="H663" s="104" t="str">
        <f t="shared" si="15"/>
        <v/>
      </c>
      <c r="I663" s="104"/>
      <c r="J663" s="110" t="s">
        <v>10957</v>
      </c>
      <c r="K663" s="110" t="s">
        <v>275</v>
      </c>
      <c r="L663" s="10" t="s">
        <v>10954</v>
      </c>
    </row>
    <row r="664" spans="7:12" ht="15" x14ac:dyDescent="0.2">
      <c r="G664" s="106"/>
      <c r="H664" s="104" t="str">
        <f t="shared" si="15"/>
        <v/>
      </c>
      <c r="I664" s="104"/>
      <c r="J664" s="110" t="s">
        <v>10958</v>
      </c>
      <c r="K664" s="110" t="s">
        <v>275</v>
      </c>
      <c r="L664" s="10" t="s">
        <v>10959</v>
      </c>
    </row>
    <row r="665" spans="7:12" ht="15" x14ac:dyDescent="0.2">
      <c r="G665" s="106"/>
      <c r="H665" s="104" t="str">
        <f t="shared" si="15"/>
        <v/>
      </c>
      <c r="I665" s="104"/>
      <c r="J665" s="110" t="s">
        <v>10960</v>
      </c>
      <c r="K665" s="110" t="s">
        <v>275</v>
      </c>
      <c r="L665" s="10" t="s">
        <v>10961</v>
      </c>
    </row>
    <row r="666" spans="7:12" ht="15" x14ac:dyDescent="0.2">
      <c r="G666" s="106"/>
      <c r="H666" s="104" t="str">
        <f t="shared" si="15"/>
        <v/>
      </c>
      <c r="I666" s="104"/>
      <c r="J666" s="110" t="s">
        <v>10962</v>
      </c>
      <c r="K666" s="110" t="s">
        <v>275</v>
      </c>
      <c r="L666" s="10" t="s">
        <v>10963</v>
      </c>
    </row>
    <row r="667" spans="7:12" ht="15" x14ac:dyDescent="0.2">
      <c r="G667" s="106"/>
      <c r="H667" s="104" t="str">
        <f t="shared" si="15"/>
        <v/>
      </c>
      <c r="I667" s="104"/>
      <c r="J667" s="110" t="s">
        <v>10964</v>
      </c>
      <c r="K667" s="110" t="s">
        <v>275</v>
      </c>
      <c r="L667" s="10" t="s">
        <v>10965</v>
      </c>
    </row>
    <row r="668" spans="7:12" ht="15" x14ac:dyDescent="0.2">
      <c r="G668" s="106"/>
      <c r="H668" s="104" t="str">
        <f t="shared" si="15"/>
        <v/>
      </c>
      <c r="I668" s="104"/>
      <c r="J668" s="110" t="s">
        <v>10966</v>
      </c>
      <c r="K668" s="110" t="s">
        <v>275</v>
      </c>
      <c r="L668" s="10" t="s">
        <v>10967</v>
      </c>
    </row>
    <row r="669" spans="7:12" ht="15" x14ac:dyDescent="0.2">
      <c r="G669" s="106"/>
      <c r="H669" s="104" t="str">
        <f t="shared" si="15"/>
        <v/>
      </c>
      <c r="I669" s="104"/>
      <c r="J669" s="110" t="s">
        <v>10968</v>
      </c>
      <c r="K669" s="110" t="s">
        <v>275</v>
      </c>
      <c r="L669" s="10" t="s">
        <v>10969</v>
      </c>
    </row>
    <row r="670" spans="7:12" ht="15" x14ac:dyDescent="0.2">
      <c r="G670" s="106"/>
      <c r="H670" s="104" t="str">
        <f t="shared" si="15"/>
        <v/>
      </c>
      <c r="I670" s="104"/>
      <c r="J670" s="110" t="s">
        <v>10970</v>
      </c>
      <c r="K670" s="110" t="s">
        <v>275</v>
      </c>
      <c r="L670" s="10" t="s">
        <v>10971</v>
      </c>
    </row>
    <row r="671" spans="7:12" ht="15" x14ac:dyDescent="0.2">
      <c r="G671" s="106"/>
      <c r="H671" s="104" t="str">
        <f t="shared" si="15"/>
        <v/>
      </c>
      <c r="I671" s="104"/>
      <c r="J671" s="110" t="s">
        <v>10972</v>
      </c>
      <c r="K671" s="110" t="s">
        <v>275</v>
      </c>
      <c r="L671" s="10" t="s">
        <v>275</v>
      </c>
    </row>
    <row r="672" spans="7:12" ht="15" x14ac:dyDescent="0.2">
      <c r="G672" s="106"/>
      <c r="H672" s="104" t="str">
        <f t="shared" si="15"/>
        <v/>
      </c>
      <c r="I672" s="104"/>
      <c r="J672" s="110" t="s">
        <v>10973</v>
      </c>
      <c r="K672" s="110" t="s">
        <v>275</v>
      </c>
      <c r="L672" s="10" t="s">
        <v>10974</v>
      </c>
    </row>
    <row r="673" spans="7:12" ht="15" x14ac:dyDescent="0.2">
      <c r="G673" s="106"/>
      <c r="H673" s="104" t="str">
        <f t="shared" si="15"/>
        <v/>
      </c>
      <c r="I673" s="104"/>
      <c r="J673" s="110" t="s">
        <v>10975</v>
      </c>
      <c r="K673" s="110" t="s">
        <v>275</v>
      </c>
      <c r="L673" s="10" t="s">
        <v>10976</v>
      </c>
    </row>
    <row r="674" spans="7:12" ht="15" x14ac:dyDescent="0.2">
      <c r="G674" s="106"/>
      <c r="H674" s="104" t="str">
        <f t="shared" si="15"/>
        <v/>
      </c>
      <c r="I674" s="104"/>
      <c r="J674" s="110" t="s">
        <v>10977</v>
      </c>
      <c r="K674" s="110" t="s">
        <v>275</v>
      </c>
      <c r="L674" s="10" t="s">
        <v>10978</v>
      </c>
    </row>
    <row r="675" spans="7:12" ht="15" x14ac:dyDescent="0.2">
      <c r="G675" s="106"/>
      <c r="H675" s="104" t="str">
        <f t="shared" si="15"/>
        <v/>
      </c>
      <c r="I675" s="104"/>
      <c r="J675" s="110" t="s">
        <v>10979</v>
      </c>
      <c r="K675" s="110" t="s">
        <v>275</v>
      </c>
      <c r="L675" s="10" t="s">
        <v>10980</v>
      </c>
    </row>
    <row r="676" spans="7:12" ht="15" x14ac:dyDescent="0.2">
      <c r="G676" s="106"/>
      <c r="H676" s="104" t="str">
        <f t="shared" si="15"/>
        <v/>
      </c>
      <c r="I676" s="104"/>
      <c r="J676" s="110" t="s">
        <v>10981</v>
      </c>
      <c r="K676" s="110" t="s">
        <v>275</v>
      </c>
      <c r="L676" s="10" t="s">
        <v>10982</v>
      </c>
    </row>
    <row r="677" spans="7:12" ht="15" x14ac:dyDescent="0.2">
      <c r="G677" s="106"/>
      <c r="H677" s="104" t="str">
        <f t="shared" si="15"/>
        <v/>
      </c>
      <c r="I677" s="104"/>
      <c r="J677" s="110" t="s">
        <v>10983</v>
      </c>
      <c r="K677" s="110" t="s">
        <v>275</v>
      </c>
      <c r="L677" s="10" t="s">
        <v>10984</v>
      </c>
    </row>
    <row r="678" spans="7:12" ht="15" x14ac:dyDescent="0.2">
      <c r="G678" s="106"/>
      <c r="H678" s="104" t="str">
        <f t="shared" si="15"/>
        <v/>
      </c>
      <c r="I678" s="104"/>
      <c r="J678" s="110" t="s">
        <v>10985</v>
      </c>
      <c r="K678" s="110" t="s">
        <v>275</v>
      </c>
      <c r="L678" s="10" t="s">
        <v>10986</v>
      </c>
    </row>
    <row r="679" spans="7:12" ht="15" x14ac:dyDescent="0.2">
      <c r="G679" s="106"/>
      <c r="H679" s="104" t="str">
        <f t="shared" si="15"/>
        <v/>
      </c>
      <c r="I679" s="104"/>
      <c r="J679" s="110" t="s">
        <v>10987</v>
      </c>
      <c r="K679" s="110" t="s">
        <v>275</v>
      </c>
      <c r="L679" s="10" t="s">
        <v>10988</v>
      </c>
    </row>
    <row r="680" spans="7:12" ht="15" x14ac:dyDescent="0.2">
      <c r="G680" s="106"/>
      <c r="H680" s="104" t="str">
        <f t="shared" si="15"/>
        <v/>
      </c>
      <c r="I680" s="104"/>
      <c r="J680" s="110" t="s">
        <v>10989</v>
      </c>
      <c r="K680" s="110" t="s">
        <v>275</v>
      </c>
      <c r="L680" s="10" t="s">
        <v>10990</v>
      </c>
    </row>
    <row r="681" spans="7:12" ht="15" x14ac:dyDescent="0.2">
      <c r="G681" s="106"/>
      <c r="H681" s="104" t="str">
        <f t="shared" si="15"/>
        <v/>
      </c>
      <c r="I681" s="104"/>
      <c r="J681" s="110" t="s">
        <v>10991</v>
      </c>
      <c r="K681" s="110" t="s">
        <v>275</v>
      </c>
      <c r="L681" s="10" t="s">
        <v>10992</v>
      </c>
    </row>
    <row r="682" spans="7:12" ht="15" x14ac:dyDescent="0.2">
      <c r="G682" s="106"/>
      <c r="H682" s="104" t="str">
        <f t="shared" si="15"/>
        <v/>
      </c>
      <c r="I682" s="104"/>
      <c r="J682" s="110" t="s">
        <v>10993</v>
      </c>
      <c r="K682" s="110" t="s">
        <v>275</v>
      </c>
      <c r="L682" s="10" t="s">
        <v>10994</v>
      </c>
    </row>
    <row r="683" spans="7:12" ht="15" x14ac:dyDescent="0.2">
      <c r="G683" s="106"/>
      <c r="H683" s="104" t="str">
        <f t="shared" si="15"/>
        <v/>
      </c>
      <c r="I683" s="104"/>
      <c r="J683" s="110" t="s">
        <v>10995</v>
      </c>
      <c r="K683" s="110" t="s">
        <v>275</v>
      </c>
      <c r="L683" s="10" t="s">
        <v>275</v>
      </c>
    </row>
    <row r="684" spans="7:12" ht="15" x14ac:dyDescent="0.2">
      <c r="G684" s="106"/>
      <c r="H684" s="104" t="str">
        <f t="shared" si="15"/>
        <v/>
      </c>
      <c r="I684" s="104"/>
      <c r="J684" s="110" t="s">
        <v>10996</v>
      </c>
      <c r="K684" s="110" t="s">
        <v>275</v>
      </c>
      <c r="L684" s="10" t="s">
        <v>10997</v>
      </c>
    </row>
    <row r="685" spans="7:12" ht="15" x14ac:dyDescent="0.2">
      <c r="G685" s="106"/>
      <c r="H685" s="104" t="str">
        <f t="shared" si="15"/>
        <v/>
      </c>
      <c r="I685" s="104"/>
      <c r="J685" s="110" t="s">
        <v>10998</v>
      </c>
      <c r="K685" s="110" t="s">
        <v>275</v>
      </c>
      <c r="L685" s="10" t="s">
        <v>275</v>
      </c>
    </row>
    <row r="686" spans="7:12" ht="15" x14ac:dyDescent="0.2">
      <c r="G686" s="106"/>
      <c r="H686" s="104" t="str">
        <f t="shared" si="15"/>
        <v/>
      </c>
      <c r="I686" s="104"/>
      <c r="J686" s="110" t="s">
        <v>10999</v>
      </c>
      <c r="K686" s="110" t="s">
        <v>275</v>
      </c>
      <c r="L686" s="10" t="s">
        <v>11000</v>
      </c>
    </row>
    <row r="687" spans="7:12" ht="15" x14ac:dyDescent="0.2">
      <c r="G687" s="106"/>
      <c r="H687" s="104" t="str">
        <f t="shared" si="15"/>
        <v/>
      </c>
      <c r="I687" s="104"/>
      <c r="J687" s="110" t="s">
        <v>11001</v>
      </c>
      <c r="K687" s="110" t="s">
        <v>275</v>
      </c>
      <c r="L687" s="10" t="s">
        <v>11002</v>
      </c>
    </row>
    <row r="688" spans="7:12" ht="15" x14ac:dyDescent="0.2">
      <c r="G688" s="106"/>
      <c r="H688" s="104" t="str">
        <f t="shared" si="15"/>
        <v/>
      </c>
      <c r="I688" s="104"/>
      <c r="J688" s="110" t="s">
        <v>11003</v>
      </c>
      <c r="K688" s="110" t="s">
        <v>275</v>
      </c>
      <c r="L688" s="10" t="s">
        <v>11000</v>
      </c>
    </row>
    <row r="689" spans="7:12" ht="15" x14ac:dyDescent="0.2">
      <c r="G689" s="106"/>
      <c r="H689" s="104" t="str">
        <f t="shared" si="15"/>
        <v/>
      </c>
      <c r="I689" s="104"/>
      <c r="J689" s="110" t="s">
        <v>11004</v>
      </c>
      <c r="K689" s="110" t="s">
        <v>275</v>
      </c>
      <c r="L689" s="10" t="s">
        <v>11002</v>
      </c>
    </row>
    <row r="690" spans="7:12" ht="15" x14ac:dyDescent="0.2">
      <c r="G690" s="106"/>
      <c r="H690" s="104" t="str">
        <f t="shared" si="15"/>
        <v/>
      </c>
      <c r="I690" s="104"/>
      <c r="J690" s="110" t="s">
        <v>11005</v>
      </c>
      <c r="K690" s="110" t="s">
        <v>275</v>
      </c>
      <c r="L690" s="10" t="s">
        <v>11006</v>
      </c>
    </row>
    <row r="691" spans="7:12" ht="15" x14ac:dyDescent="0.2">
      <c r="G691" s="106"/>
      <c r="H691" s="104" t="str">
        <f t="shared" si="15"/>
        <v/>
      </c>
      <c r="I691" s="104"/>
      <c r="J691" s="110" t="s">
        <v>11007</v>
      </c>
      <c r="K691" s="110" t="s">
        <v>275</v>
      </c>
      <c r="L691" s="10" t="s">
        <v>11008</v>
      </c>
    </row>
    <row r="692" spans="7:12" ht="15" x14ac:dyDescent="0.2">
      <c r="G692" s="106"/>
      <c r="H692" s="104" t="str">
        <f t="shared" si="15"/>
        <v/>
      </c>
      <c r="I692" s="104"/>
      <c r="J692" s="110" t="s">
        <v>11009</v>
      </c>
      <c r="K692" s="110" t="s">
        <v>275</v>
      </c>
      <c r="L692" s="10" t="s">
        <v>11010</v>
      </c>
    </row>
    <row r="693" spans="7:12" ht="15" x14ac:dyDescent="0.2">
      <c r="G693" s="106"/>
      <c r="H693" s="104" t="str">
        <f t="shared" si="15"/>
        <v/>
      </c>
      <c r="I693" s="104"/>
      <c r="J693" s="110" t="s">
        <v>11011</v>
      </c>
      <c r="K693" s="110" t="s">
        <v>275</v>
      </c>
      <c r="L693" s="10" t="s">
        <v>11012</v>
      </c>
    </row>
    <row r="694" spans="7:12" ht="15" x14ac:dyDescent="0.2">
      <c r="G694" s="106"/>
      <c r="H694" s="104" t="str">
        <f t="shared" si="15"/>
        <v/>
      </c>
      <c r="I694" s="104"/>
      <c r="J694" s="110" t="s">
        <v>11013</v>
      </c>
      <c r="K694" s="110" t="s">
        <v>275</v>
      </c>
      <c r="L694" s="10" t="s">
        <v>11014</v>
      </c>
    </row>
    <row r="695" spans="7:12" ht="15" x14ac:dyDescent="0.2">
      <c r="G695" s="106"/>
      <c r="H695" s="104" t="str">
        <f t="shared" si="15"/>
        <v/>
      </c>
      <c r="I695" s="104"/>
      <c r="J695" s="110" t="s">
        <v>11015</v>
      </c>
      <c r="K695" s="110" t="s">
        <v>275</v>
      </c>
      <c r="L695" s="10" t="s">
        <v>11016</v>
      </c>
    </row>
    <row r="696" spans="7:12" ht="15" x14ac:dyDescent="0.2">
      <c r="G696" s="106"/>
      <c r="H696" s="104" t="str">
        <f t="shared" si="15"/>
        <v/>
      </c>
      <c r="I696" s="104"/>
      <c r="J696" s="110" t="s">
        <v>11017</v>
      </c>
      <c r="K696" s="110" t="s">
        <v>275</v>
      </c>
      <c r="L696" s="10" t="s">
        <v>11018</v>
      </c>
    </row>
    <row r="697" spans="7:12" ht="15" x14ac:dyDescent="0.2">
      <c r="G697" s="106"/>
      <c r="H697" s="104" t="str">
        <f t="shared" si="15"/>
        <v/>
      </c>
      <c r="I697" s="104"/>
      <c r="J697" s="110" t="s">
        <v>11019</v>
      </c>
      <c r="K697" s="110" t="s">
        <v>275</v>
      </c>
      <c r="L697" s="10" t="s">
        <v>11020</v>
      </c>
    </row>
    <row r="698" spans="7:12" ht="15" x14ac:dyDescent="0.2">
      <c r="G698" s="106"/>
      <c r="H698" s="104" t="str">
        <f t="shared" si="15"/>
        <v/>
      </c>
      <c r="I698" s="104"/>
      <c r="J698" s="110" t="s">
        <v>11021</v>
      </c>
      <c r="K698" s="110" t="s">
        <v>275</v>
      </c>
      <c r="L698" s="10" t="s">
        <v>11022</v>
      </c>
    </row>
    <row r="699" spans="7:12" ht="15" x14ac:dyDescent="0.2">
      <c r="G699" s="106"/>
      <c r="H699" s="104" t="str">
        <f t="shared" si="15"/>
        <v/>
      </c>
      <c r="I699" s="104"/>
      <c r="J699" s="110" t="s">
        <v>11023</v>
      </c>
      <c r="K699" s="110" t="s">
        <v>275</v>
      </c>
      <c r="L699" s="10" t="s">
        <v>11024</v>
      </c>
    </row>
    <row r="700" spans="7:12" ht="15" x14ac:dyDescent="0.2">
      <c r="G700" s="106"/>
      <c r="H700" s="104" t="str">
        <f t="shared" si="15"/>
        <v/>
      </c>
      <c r="I700" s="104"/>
      <c r="J700" s="110" t="s">
        <v>11025</v>
      </c>
      <c r="K700" s="110" t="s">
        <v>275</v>
      </c>
      <c r="L700" s="10" t="s">
        <v>11026</v>
      </c>
    </row>
    <row r="701" spans="7:12" ht="15" x14ac:dyDescent="0.2">
      <c r="G701" s="106"/>
      <c r="H701" s="104" t="str">
        <f t="shared" si="15"/>
        <v/>
      </c>
      <c r="I701" s="104"/>
      <c r="J701" s="110" t="s">
        <v>11027</v>
      </c>
      <c r="K701" s="110" t="s">
        <v>275</v>
      </c>
      <c r="L701" s="10" t="s">
        <v>11028</v>
      </c>
    </row>
    <row r="702" spans="7:12" ht="15" x14ac:dyDescent="0.2">
      <c r="G702" s="106"/>
      <c r="H702" s="104" t="str">
        <f t="shared" si="15"/>
        <v/>
      </c>
      <c r="I702" s="104"/>
      <c r="J702" s="110" t="s">
        <v>11029</v>
      </c>
      <c r="K702" s="110" t="s">
        <v>275</v>
      </c>
      <c r="L702" s="10" t="s">
        <v>11030</v>
      </c>
    </row>
    <row r="703" spans="7:12" ht="15" x14ac:dyDescent="0.2">
      <c r="G703" s="106"/>
      <c r="H703" s="104" t="str">
        <f t="shared" si="15"/>
        <v/>
      </c>
      <c r="I703" s="104"/>
      <c r="J703" s="110" t="s">
        <v>11031</v>
      </c>
      <c r="K703" s="110" t="s">
        <v>275</v>
      </c>
      <c r="L703" s="10" t="s">
        <v>11032</v>
      </c>
    </row>
    <row r="704" spans="7:12" ht="15" x14ac:dyDescent="0.2">
      <c r="G704" s="106"/>
      <c r="H704" s="104" t="str">
        <f t="shared" si="15"/>
        <v/>
      </c>
      <c r="I704" s="104"/>
      <c r="J704" s="110" t="s">
        <v>11033</v>
      </c>
      <c r="K704" s="110" t="s">
        <v>275</v>
      </c>
      <c r="L704" s="10" t="s">
        <v>11034</v>
      </c>
    </row>
    <row r="705" spans="7:12" ht="15" x14ac:dyDescent="0.2">
      <c r="G705" s="106"/>
      <c r="H705" s="104" t="str">
        <f t="shared" si="15"/>
        <v/>
      </c>
      <c r="I705" s="104"/>
      <c r="J705" s="110" t="s">
        <v>11035</v>
      </c>
      <c r="K705" s="110" t="s">
        <v>275</v>
      </c>
      <c r="L705" s="10" t="s">
        <v>11036</v>
      </c>
    </row>
    <row r="706" spans="7:12" ht="15" x14ac:dyDescent="0.2">
      <c r="G706" s="106"/>
      <c r="H706" s="104" t="str">
        <f t="shared" si="15"/>
        <v/>
      </c>
      <c r="I706" s="104"/>
      <c r="J706" s="110" t="s">
        <v>11037</v>
      </c>
      <c r="K706" s="110" t="s">
        <v>275</v>
      </c>
      <c r="L706" s="10" t="s">
        <v>11038</v>
      </c>
    </row>
    <row r="707" spans="7:12" ht="15" x14ac:dyDescent="0.2">
      <c r="G707" s="106"/>
      <c r="H707" s="104" t="str">
        <f t="shared" si="15"/>
        <v/>
      </c>
      <c r="I707" s="104"/>
      <c r="J707" s="110" t="s">
        <v>11039</v>
      </c>
      <c r="K707" s="110" t="s">
        <v>275</v>
      </c>
      <c r="L707" s="10" t="s">
        <v>275</v>
      </c>
    </row>
    <row r="708" spans="7:12" ht="15" x14ac:dyDescent="0.2">
      <c r="G708" s="106"/>
      <c r="H708" s="104" t="str">
        <f t="shared" si="15"/>
        <v/>
      </c>
      <c r="I708" s="104"/>
      <c r="J708" s="110" t="s">
        <v>11040</v>
      </c>
      <c r="K708" s="110" t="s">
        <v>275</v>
      </c>
      <c r="L708" s="10" t="s">
        <v>11041</v>
      </c>
    </row>
    <row r="709" spans="7:12" ht="15" x14ac:dyDescent="0.2">
      <c r="G709" s="106"/>
      <c r="H709" s="104" t="str">
        <f t="shared" si="15"/>
        <v/>
      </c>
      <c r="I709" s="104"/>
      <c r="J709" s="110" t="s">
        <v>11042</v>
      </c>
      <c r="K709" s="110" t="s">
        <v>275</v>
      </c>
      <c r="L709" s="10" t="s">
        <v>11043</v>
      </c>
    </row>
    <row r="710" spans="7:12" ht="15" x14ac:dyDescent="0.2">
      <c r="G710" s="106"/>
      <c r="H710" s="104" t="str">
        <f t="shared" si="15"/>
        <v/>
      </c>
      <c r="I710" s="104"/>
      <c r="J710" s="110" t="s">
        <v>11044</v>
      </c>
      <c r="K710" s="110" t="s">
        <v>275</v>
      </c>
      <c r="L710" s="10" t="s">
        <v>11045</v>
      </c>
    </row>
    <row r="711" spans="7:12" ht="15" x14ac:dyDescent="0.2">
      <c r="G711" s="106"/>
      <c r="H711" s="104" t="str">
        <f t="shared" si="15"/>
        <v/>
      </c>
      <c r="I711" s="104"/>
      <c r="J711" s="110" t="s">
        <v>11046</v>
      </c>
      <c r="K711" s="110" t="s">
        <v>275</v>
      </c>
      <c r="L711" s="10" t="s">
        <v>11047</v>
      </c>
    </row>
    <row r="712" spans="7:12" ht="15" x14ac:dyDescent="0.2">
      <c r="G712" s="106"/>
      <c r="H712" s="104" t="str">
        <f t="shared" si="15"/>
        <v/>
      </c>
      <c r="I712" s="104"/>
      <c r="J712" s="110" t="s">
        <v>11048</v>
      </c>
      <c r="K712" s="110" t="s">
        <v>275</v>
      </c>
      <c r="L712" s="10" t="s">
        <v>11049</v>
      </c>
    </row>
    <row r="713" spans="7:12" ht="15" x14ac:dyDescent="0.2">
      <c r="G713" s="106"/>
      <c r="H713" s="104" t="str">
        <f t="shared" ref="H713:H776" si="16">IF(I713="","",IFERROR((INDEX(A:D,MATCH($I713,D:D,0),2)),""))</f>
        <v/>
      </c>
      <c r="I713" s="104"/>
      <c r="J713" s="110" t="s">
        <v>11050</v>
      </c>
      <c r="K713" s="110" t="s">
        <v>275</v>
      </c>
      <c r="L713" s="10" t="s">
        <v>11051</v>
      </c>
    </row>
    <row r="714" spans="7:12" ht="15" x14ac:dyDescent="0.2">
      <c r="G714" s="106"/>
      <c r="H714" s="104" t="str">
        <f t="shared" si="16"/>
        <v/>
      </c>
      <c r="I714" s="104"/>
      <c r="J714" s="110" t="s">
        <v>11052</v>
      </c>
      <c r="K714" s="110" t="s">
        <v>275</v>
      </c>
      <c r="L714" s="10" t="s">
        <v>11053</v>
      </c>
    </row>
    <row r="715" spans="7:12" ht="15" x14ac:dyDescent="0.2">
      <c r="G715" s="106"/>
      <c r="H715" s="104" t="str">
        <f t="shared" si="16"/>
        <v/>
      </c>
      <c r="I715" s="104"/>
      <c r="J715" s="110" t="s">
        <v>11054</v>
      </c>
      <c r="K715" s="110" t="s">
        <v>275</v>
      </c>
      <c r="L715" s="10" t="s">
        <v>11055</v>
      </c>
    </row>
    <row r="716" spans="7:12" ht="15" x14ac:dyDescent="0.2">
      <c r="G716" s="106"/>
      <c r="H716" s="104" t="str">
        <f t="shared" si="16"/>
        <v/>
      </c>
      <c r="I716" s="104"/>
      <c r="J716" s="110" t="s">
        <v>11056</v>
      </c>
      <c r="K716" s="110" t="s">
        <v>275</v>
      </c>
      <c r="L716" s="10" t="s">
        <v>11057</v>
      </c>
    </row>
    <row r="717" spans="7:12" ht="15" x14ac:dyDescent="0.2">
      <c r="G717" s="106"/>
      <c r="H717" s="104" t="str">
        <f t="shared" si="16"/>
        <v/>
      </c>
      <c r="I717" s="104"/>
      <c r="J717" s="110" t="s">
        <v>11058</v>
      </c>
      <c r="K717" s="110" t="s">
        <v>275</v>
      </c>
      <c r="L717" s="10" t="s">
        <v>11059</v>
      </c>
    </row>
    <row r="718" spans="7:12" ht="15" x14ac:dyDescent="0.2">
      <c r="G718" s="106"/>
      <c r="H718" s="104" t="str">
        <f t="shared" si="16"/>
        <v/>
      </c>
      <c r="I718" s="104"/>
      <c r="J718" s="110" t="s">
        <v>11060</v>
      </c>
      <c r="K718" s="110" t="s">
        <v>275</v>
      </c>
      <c r="L718" s="10" t="s">
        <v>11061</v>
      </c>
    </row>
    <row r="719" spans="7:12" ht="15" x14ac:dyDescent="0.2">
      <c r="G719" s="106"/>
      <c r="H719" s="104" t="str">
        <f t="shared" si="16"/>
        <v/>
      </c>
      <c r="I719" s="104"/>
      <c r="J719" s="110" t="s">
        <v>11062</v>
      </c>
      <c r="K719" s="110" t="s">
        <v>275</v>
      </c>
      <c r="L719" s="10" t="s">
        <v>11063</v>
      </c>
    </row>
    <row r="720" spans="7:12" ht="15" x14ac:dyDescent="0.2">
      <c r="G720" s="106"/>
      <c r="H720" s="104" t="str">
        <f t="shared" si="16"/>
        <v/>
      </c>
      <c r="I720" s="104"/>
      <c r="J720" s="110" t="s">
        <v>11064</v>
      </c>
      <c r="K720" s="110" t="s">
        <v>275</v>
      </c>
      <c r="L720" s="10" t="s">
        <v>11063</v>
      </c>
    </row>
    <row r="721" spans="7:12" ht="15" x14ac:dyDescent="0.2">
      <c r="G721" s="106"/>
      <c r="H721" s="104" t="str">
        <f t="shared" si="16"/>
        <v/>
      </c>
      <c r="I721" s="104"/>
      <c r="J721" s="110" t="s">
        <v>11065</v>
      </c>
      <c r="K721" s="110" t="s">
        <v>275</v>
      </c>
      <c r="L721" s="10" t="s">
        <v>11063</v>
      </c>
    </row>
    <row r="722" spans="7:12" ht="15" x14ac:dyDescent="0.2">
      <c r="G722" s="106"/>
      <c r="H722" s="104" t="str">
        <f t="shared" si="16"/>
        <v/>
      </c>
      <c r="I722" s="104"/>
      <c r="J722" s="110" t="s">
        <v>11066</v>
      </c>
      <c r="K722" s="110" t="s">
        <v>275</v>
      </c>
      <c r="L722" s="10" t="s">
        <v>11063</v>
      </c>
    </row>
    <row r="723" spans="7:12" ht="15" x14ac:dyDescent="0.2">
      <c r="G723" s="106"/>
      <c r="H723" s="104" t="str">
        <f t="shared" si="16"/>
        <v/>
      </c>
      <c r="I723" s="104"/>
      <c r="J723" s="110" t="s">
        <v>11067</v>
      </c>
      <c r="K723" s="110" t="s">
        <v>275</v>
      </c>
      <c r="L723" s="10" t="s">
        <v>11068</v>
      </c>
    </row>
    <row r="724" spans="7:12" ht="15" x14ac:dyDescent="0.2">
      <c r="G724" s="106"/>
      <c r="H724" s="104" t="str">
        <f t="shared" si="16"/>
        <v/>
      </c>
      <c r="I724" s="104"/>
      <c r="J724" s="110" t="s">
        <v>11069</v>
      </c>
      <c r="K724" s="110" t="s">
        <v>275</v>
      </c>
      <c r="L724" s="10" t="s">
        <v>275</v>
      </c>
    </row>
    <row r="725" spans="7:12" ht="15" x14ac:dyDescent="0.2">
      <c r="G725" s="106"/>
      <c r="H725" s="104" t="str">
        <f t="shared" si="16"/>
        <v/>
      </c>
      <c r="I725" s="104"/>
      <c r="J725" s="110" t="s">
        <v>11070</v>
      </c>
      <c r="K725" s="110" t="s">
        <v>275</v>
      </c>
      <c r="L725" s="10" t="s">
        <v>11071</v>
      </c>
    </row>
    <row r="726" spans="7:12" ht="15" x14ac:dyDescent="0.2">
      <c r="G726" s="106"/>
      <c r="H726" s="104" t="str">
        <f t="shared" si="16"/>
        <v/>
      </c>
      <c r="I726" s="104"/>
      <c r="J726" s="110" t="s">
        <v>11072</v>
      </c>
      <c r="K726" s="110" t="s">
        <v>275</v>
      </c>
      <c r="L726" s="10" t="s">
        <v>11073</v>
      </c>
    </row>
    <row r="727" spans="7:12" ht="15" x14ac:dyDescent="0.2">
      <c r="G727" s="106"/>
      <c r="H727" s="104" t="str">
        <f t="shared" si="16"/>
        <v/>
      </c>
      <c r="I727" s="104"/>
      <c r="J727" s="110" t="s">
        <v>11074</v>
      </c>
      <c r="K727" s="110" t="s">
        <v>275</v>
      </c>
      <c r="L727" s="10" t="s">
        <v>11075</v>
      </c>
    </row>
    <row r="728" spans="7:12" ht="15" x14ac:dyDescent="0.2">
      <c r="G728" s="106"/>
      <c r="H728" s="104" t="str">
        <f t="shared" si="16"/>
        <v/>
      </c>
      <c r="I728" s="104"/>
      <c r="J728" s="110" t="s">
        <v>11076</v>
      </c>
      <c r="K728" s="110" t="s">
        <v>275</v>
      </c>
      <c r="L728" s="10" t="s">
        <v>11077</v>
      </c>
    </row>
    <row r="729" spans="7:12" ht="15" x14ac:dyDescent="0.2">
      <c r="G729" s="106"/>
      <c r="H729" s="104" t="str">
        <f t="shared" si="16"/>
        <v/>
      </c>
      <c r="I729" s="104"/>
      <c r="J729" s="110" t="s">
        <v>11078</v>
      </c>
      <c r="K729" s="110" t="s">
        <v>275</v>
      </c>
      <c r="L729" s="10" t="s">
        <v>11079</v>
      </c>
    </row>
    <row r="730" spans="7:12" ht="15" x14ac:dyDescent="0.2">
      <c r="G730" s="106"/>
      <c r="H730" s="104" t="str">
        <f t="shared" si="16"/>
        <v/>
      </c>
      <c r="I730" s="104"/>
      <c r="J730" s="110" t="s">
        <v>11080</v>
      </c>
      <c r="K730" s="110" t="s">
        <v>275</v>
      </c>
      <c r="L730" s="10" t="s">
        <v>11081</v>
      </c>
    </row>
    <row r="731" spans="7:12" ht="15" x14ac:dyDescent="0.2">
      <c r="G731" s="106"/>
      <c r="H731" s="104" t="str">
        <f t="shared" si="16"/>
        <v/>
      </c>
      <c r="I731" s="104"/>
      <c r="J731" s="110" t="s">
        <v>11082</v>
      </c>
      <c r="K731" s="110" t="s">
        <v>275</v>
      </c>
      <c r="L731" s="10" t="s">
        <v>11083</v>
      </c>
    </row>
    <row r="732" spans="7:12" ht="15" x14ac:dyDescent="0.2">
      <c r="G732" s="106"/>
      <c r="H732" s="104" t="str">
        <f t="shared" si="16"/>
        <v/>
      </c>
      <c r="I732" s="104"/>
      <c r="J732" s="110" t="s">
        <v>11084</v>
      </c>
      <c r="K732" s="110" t="s">
        <v>275</v>
      </c>
      <c r="L732" s="10" t="s">
        <v>11083</v>
      </c>
    </row>
    <row r="733" spans="7:12" ht="15" x14ac:dyDescent="0.2">
      <c r="G733" s="106"/>
      <c r="H733" s="104" t="str">
        <f t="shared" si="16"/>
        <v/>
      </c>
      <c r="I733" s="104"/>
      <c r="J733" s="110" t="s">
        <v>11085</v>
      </c>
      <c r="K733" s="110" t="s">
        <v>275</v>
      </c>
      <c r="L733" s="10" t="s">
        <v>11086</v>
      </c>
    </row>
    <row r="734" spans="7:12" ht="15" x14ac:dyDescent="0.2">
      <c r="G734" s="106"/>
      <c r="H734" s="104" t="str">
        <f t="shared" si="16"/>
        <v/>
      </c>
      <c r="I734" s="104"/>
      <c r="J734" s="110" t="s">
        <v>11087</v>
      </c>
      <c r="K734" s="110" t="s">
        <v>275</v>
      </c>
      <c r="L734" s="10" t="s">
        <v>11088</v>
      </c>
    </row>
    <row r="735" spans="7:12" ht="15" x14ac:dyDescent="0.2">
      <c r="G735" s="106"/>
      <c r="H735" s="104" t="str">
        <f t="shared" si="16"/>
        <v/>
      </c>
      <c r="I735" s="104"/>
      <c r="J735" s="110" t="s">
        <v>11089</v>
      </c>
      <c r="K735" s="110" t="s">
        <v>275</v>
      </c>
      <c r="L735" s="10" t="s">
        <v>11090</v>
      </c>
    </row>
    <row r="736" spans="7:12" ht="15" x14ac:dyDescent="0.2">
      <c r="G736" s="106"/>
      <c r="H736" s="104" t="str">
        <f t="shared" si="16"/>
        <v/>
      </c>
      <c r="I736" s="104"/>
      <c r="J736" s="110" t="s">
        <v>11091</v>
      </c>
      <c r="K736" s="110" t="s">
        <v>275</v>
      </c>
      <c r="L736" s="10" t="s">
        <v>11092</v>
      </c>
    </row>
    <row r="737" spans="7:12" ht="15" x14ac:dyDescent="0.2">
      <c r="G737" s="106"/>
      <c r="H737" s="104" t="str">
        <f t="shared" si="16"/>
        <v/>
      </c>
      <c r="I737" s="104"/>
      <c r="J737" s="110" t="s">
        <v>11093</v>
      </c>
      <c r="K737" s="110" t="s">
        <v>275</v>
      </c>
      <c r="L737" s="10" t="s">
        <v>11094</v>
      </c>
    </row>
    <row r="738" spans="7:12" ht="15" x14ac:dyDescent="0.2">
      <c r="G738" s="106"/>
      <c r="H738" s="104" t="str">
        <f t="shared" si="16"/>
        <v/>
      </c>
      <c r="I738" s="104"/>
      <c r="J738" s="110" t="s">
        <v>11095</v>
      </c>
      <c r="K738" s="110" t="s">
        <v>275</v>
      </c>
      <c r="L738" s="10" t="s">
        <v>11096</v>
      </c>
    </row>
    <row r="739" spans="7:12" ht="15" x14ac:dyDescent="0.2">
      <c r="G739" s="106"/>
      <c r="H739" s="104" t="str">
        <f t="shared" si="16"/>
        <v/>
      </c>
      <c r="I739" s="104"/>
      <c r="J739" s="110" t="s">
        <v>11097</v>
      </c>
      <c r="K739" s="110" t="s">
        <v>275</v>
      </c>
      <c r="L739" s="10" t="s">
        <v>11098</v>
      </c>
    </row>
    <row r="740" spans="7:12" ht="15" x14ac:dyDescent="0.2">
      <c r="G740" s="106"/>
      <c r="H740" s="104" t="str">
        <f t="shared" si="16"/>
        <v/>
      </c>
      <c r="I740" s="104"/>
      <c r="J740" s="110" t="s">
        <v>11099</v>
      </c>
      <c r="K740" s="110" t="s">
        <v>275</v>
      </c>
      <c r="L740" s="10" t="s">
        <v>11100</v>
      </c>
    </row>
    <row r="741" spans="7:12" ht="15" x14ac:dyDescent="0.2">
      <c r="G741" s="106"/>
      <c r="H741" s="104" t="str">
        <f t="shared" si="16"/>
        <v/>
      </c>
      <c r="I741" s="104"/>
      <c r="J741" s="110" t="s">
        <v>11101</v>
      </c>
      <c r="K741" s="110" t="s">
        <v>275</v>
      </c>
      <c r="L741" s="10" t="s">
        <v>275</v>
      </c>
    </row>
    <row r="742" spans="7:12" ht="15" x14ac:dyDescent="0.2">
      <c r="G742" s="106"/>
      <c r="H742" s="104" t="str">
        <f t="shared" si="16"/>
        <v/>
      </c>
      <c r="I742" s="104"/>
      <c r="J742" s="110" t="s">
        <v>11102</v>
      </c>
      <c r="K742" s="110" t="s">
        <v>275</v>
      </c>
      <c r="L742" s="10" t="s">
        <v>275</v>
      </c>
    </row>
    <row r="743" spans="7:12" ht="15" x14ac:dyDescent="0.2">
      <c r="G743" s="106"/>
      <c r="H743" s="104" t="str">
        <f t="shared" si="16"/>
        <v/>
      </c>
      <c r="I743" s="104"/>
      <c r="J743" s="110" t="s">
        <v>11103</v>
      </c>
      <c r="K743" s="110" t="s">
        <v>275</v>
      </c>
      <c r="L743" s="10" t="s">
        <v>11104</v>
      </c>
    </row>
    <row r="744" spans="7:12" ht="15" x14ac:dyDescent="0.2">
      <c r="G744" s="106"/>
      <c r="H744" s="104" t="str">
        <f t="shared" si="16"/>
        <v/>
      </c>
      <c r="I744" s="104"/>
      <c r="J744" s="110" t="s">
        <v>11105</v>
      </c>
      <c r="K744" s="110" t="s">
        <v>275</v>
      </c>
      <c r="L744" s="10" t="s">
        <v>11106</v>
      </c>
    </row>
    <row r="745" spans="7:12" ht="15" x14ac:dyDescent="0.2">
      <c r="G745" s="106"/>
      <c r="H745" s="104" t="str">
        <f t="shared" si="16"/>
        <v/>
      </c>
      <c r="I745" s="104"/>
      <c r="J745" s="110" t="s">
        <v>11107</v>
      </c>
      <c r="K745" s="110" t="s">
        <v>275</v>
      </c>
      <c r="L745" s="10" t="s">
        <v>11108</v>
      </c>
    </row>
    <row r="746" spans="7:12" ht="15" x14ac:dyDescent="0.2">
      <c r="G746" s="106"/>
      <c r="H746" s="104" t="str">
        <f t="shared" si="16"/>
        <v/>
      </c>
      <c r="I746" s="104"/>
      <c r="J746" s="110" t="s">
        <v>11109</v>
      </c>
      <c r="K746" s="110" t="s">
        <v>275</v>
      </c>
      <c r="L746" s="10" t="s">
        <v>11110</v>
      </c>
    </row>
    <row r="747" spans="7:12" ht="15" x14ac:dyDescent="0.2">
      <c r="G747" s="106"/>
      <c r="H747" s="104" t="str">
        <f t="shared" si="16"/>
        <v/>
      </c>
      <c r="I747" s="104"/>
      <c r="J747" s="110" t="s">
        <v>11111</v>
      </c>
      <c r="K747" s="110" t="s">
        <v>275</v>
      </c>
      <c r="L747" s="10" t="s">
        <v>11112</v>
      </c>
    </row>
    <row r="748" spans="7:12" ht="15" x14ac:dyDescent="0.2">
      <c r="G748" s="106"/>
      <c r="H748" s="104" t="str">
        <f t="shared" si="16"/>
        <v/>
      </c>
      <c r="I748" s="104"/>
      <c r="J748" s="110" t="s">
        <v>11113</v>
      </c>
      <c r="K748" s="110" t="s">
        <v>275</v>
      </c>
      <c r="L748" s="10" t="s">
        <v>11114</v>
      </c>
    </row>
    <row r="749" spans="7:12" ht="15" x14ac:dyDescent="0.2">
      <c r="G749" s="106"/>
      <c r="H749" s="104" t="str">
        <f t="shared" si="16"/>
        <v/>
      </c>
      <c r="I749" s="104"/>
      <c r="J749" s="110" t="s">
        <v>11115</v>
      </c>
      <c r="K749" s="110" t="s">
        <v>275</v>
      </c>
      <c r="L749" s="10" t="s">
        <v>11116</v>
      </c>
    </row>
    <row r="750" spans="7:12" ht="15" x14ac:dyDescent="0.2">
      <c r="G750" s="106"/>
      <c r="H750" s="104" t="str">
        <f t="shared" si="16"/>
        <v/>
      </c>
      <c r="I750" s="104"/>
      <c r="J750" s="110" t="s">
        <v>11117</v>
      </c>
      <c r="K750" s="110" t="s">
        <v>275</v>
      </c>
      <c r="L750" s="10" t="s">
        <v>11118</v>
      </c>
    </row>
    <row r="751" spans="7:12" ht="15" x14ac:dyDescent="0.2">
      <c r="G751" s="106"/>
      <c r="H751" s="104" t="str">
        <f t="shared" si="16"/>
        <v/>
      </c>
      <c r="I751" s="104"/>
      <c r="J751" s="110" t="s">
        <v>11119</v>
      </c>
      <c r="K751" s="110" t="s">
        <v>275</v>
      </c>
      <c r="L751" s="10" t="s">
        <v>11120</v>
      </c>
    </row>
    <row r="752" spans="7:12" ht="15" x14ac:dyDescent="0.2">
      <c r="G752" s="106"/>
      <c r="H752" s="104" t="str">
        <f t="shared" si="16"/>
        <v/>
      </c>
      <c r="I752" s="104"/>
      <c r="J752" s="110" t="s">
        <v>11121</v>
      </c>
      <c r="K752" s="110" t="s">
        <v>275</v>
      </c>
      <c r="L752" s="10" t="s">
        <v>275</v>
      </c>
    </row>
    <row r="753" spans="7:12" ht="15" x14ac:dyDescent="0.2">
      <c r="G753" s="106"/>
      <c r="H753" s="104" t="str">
        <f t="shared" si="16"/>
        <v/>
      </c>
      <c r="I753" s="104"/>
      <c r="J753" s="110" t="s">
        <v>11122</v>
      </c>
      <c r="K753" s="110" t="s">
        <v>275</v>
      </c>
      <c r="L753" s="10" t="s">
        <v>11123</v>
      </c>
    </row>
    <row r="754" spans="7:12" ht="15" x14ac:dyDescent="0.2">
      <c r="G754" s="106"/>
      <c r="H754" s="104" t="str">
        <f t="shared" si="16"/>
        <v/>
      </c>
      <c r="I754" s="104"/>
      <c r="J754" s="110" t="s">
        <v>11124</v>
      </c>
      <c r="K754" s="110" t="s">
        <v>275</v>
      </c>
      <c r="L754" s="10" t="s">
        <v>11125</v>
      </c>
    </row>
    <row r="755" spans="7:12" ht="15" x14ac:dyDescent="0.2">
      <c r="G755" s="106"/>
      <c r="H755" s="104" t="str">
        <f t="shared" si="16"/>
        <v/>
      </c>
      <c r="I755" s="104"/>
      <c r="J755" s="110" t="s">
        <v>11126</v>
      </c>
      <c r="K755" s="110" t="s">
        <v>275</v>
      </c>
      <c r="L755" s="10" t="s">
        <v>11127</v>
      </c>
    </row>
    <row r="756" spans="7:12" ht="15" x14ac:dyDescent="0.2">
      <c r="G756" s="106"/>
      <c r="H756" s="104" t="str">
        <f t="shared" si="16"/>
        <v/>
      </c>
      <c r="I756" s="104"/>
      <c r="J756" s="110" t="s">
        <v>11128</v>
      </c>
      <c r="K756" s="110" t="s">
        <v>275</v>
      </c>
      <c r="L756" s="10" t="s">
        <v>11129</v>
      </c>
    </row>
    <row r="757" spans="7:12" ht="15" x14ac:dyDescent="0.2">
      <c r="G757" s="106"/>
      <c r="H757" s="104" t="str">
        <f t="shared" si="16"/>
        <v/>
      </c>
      <c r="I757" s="104"/>
      <c r="J757" s="110" t="s">
        <v>11130</v>
      </c>
      <c r="K757" s="110" t="s">
        <v>275</v>
      </c>
      <c r="L757" s="10" t="s">
        <v>11131</v>
      </c>
    </row>
    <row r="758" spans="7:12" ht="15" x14ac:dyDescent="0.2">
      <c r="G758" s="106"/>
      <c r="H758" s="104" t="str">
        <f t="shared" si="16"/>
        <v/>
      </c>
      <c r="I758" s="104"/>
      <c r="J758" s="110" t="s">
        <v>11132</v>
      </c>
      <c r="K758" s="110" t="s">
        <v>275</v>
      </c>
      <c r="L758" s="10" t="s">
        <v>11133</v>
      </c>
    </row>
    <row r="759" spans="7:12" ht="15" x14ac:dyDescent="0.2">
      <c r="G759" s="106"/>
      <c r="H759" s="104" t="str">
        <f t="shared" si="16"/>
        <v/>
      </c>
      <c r="I759" s="104"/>
      <c r="J759" s="110" t="s">
        <v>11134</v>
      </c>
      <c r="K759" s="110" t="s">
        <v>275</v>
      </c>
      <c r="L759" s="10" t="s">
        <v>11135</v>
      </c>
    </row>
    <row r="760" spans="7:12" ht="15" x14ac:dyDescent="0.2">
      <c r="G760" s="106"/>
      <c r="H760" s="104" t="str">
        <f t="shared" si="16"/>
        <v/>
      </c>
      <c r="I760" s="104"/>
      <c r="J760" s="110" t="s">
        <v>11136</v>
      </c>
      <c r="K760" s="110" t="s">
        <v>275</v>
      </c>
      <c r="L760" s="10" t="s">
        <v>11137</v>
      </c>
    </row>
    <row r="761" spans="7:12" ht="15" x14ac:dyDescent="0.2">
      <c r="G761" s="106"/>
      <c r="H761" s="104" t="str">
        <f t="shared" si="16"/>
        <v/>
      </c>
      <c r="I761" s="104"/>
      <c r="J761" s="110" t="s">
        <v>11138</v>
      </c>
      <c r="K761" s="110" t="s">
        <v>275</v>
      </c>
      <c r="L761" s="10" t="s">
        <v>11139</v>
      </c>
    </row>
    <row r="762" spans="7:12" ht="15" x14ac:dyDescent="0.2">
      <c r="G762" s="106"/>
      <c r="H762" s="104" t="str">
        <f t="shared" si="16"/>
        <v/>
      </c>
      <c r="I762" s="104"/>
      <c r="J762" s="110" t="s">
        <v>11140</v>
      </c>
      <c r="K762" s="110" t="s">
        <v>275</v>
      </c>
      <c r="L762" s="10" t="s">
        <v>11141</v>
      </c>
    </row>
    <row r="763" spans="7:12" ht="15" x14ac:dyDescent="0.2">
      <c r="G763" s="106"/>
      <c r="H763" s="104" t="str">
        <f t="shared" si="16"/>
        <v/>
      </c>
      <c r="I763" s="104"/>
      <c r="J763" s="110" t="s">
        <v>11142</v>
      </c>
      <c r="K763" s="110" t="s">
        <v>275</v>
      </c>
      <c r="L763" s="10" t="s">
        <v>11143</v>
      </c>
    </row>
    <row r="764" spans="7:12" ht="15" x14ac:dyDescent="0.2">
      <c r="G764" s="106"/>
      <c r="H764" s="104" t="str">
        <f t="shared" si="16"/>
        <v/>
      </c>
      <c r="I764" s="104"/>
      <c r="J764" s="110" t="s">
        <v>11144</v>
      </c>
      <c r="K764" s="110" t="s">
        <v>275</v>
      </c>
      <c r="L764" s="10" t="s">
        <v>11145</v>
      </c>
    </row>
    <row r="765" spans="7:12" ht="15" x14ac:dyDescent="0.2">
      <c r="G765" s="106"/>
      <c r="H765" s="104" t="str">
        <f t="shared" si="16"/>
        <v/>
      </c>
      <c r="I765" s="104"/>
      <c r="J765" s="110" t="s">
        <v>11146</v>
      </c>
      <c r="K765" s="110" t="s">
        <v>275</v>
      </c>
      <c r="L765" s="10" t="s">
        <v>11147</v>
      </c>
    </row>
    <row r="766" spans="7:12" ht="15" x14ac:dyDescent="0.2">
      <c r="G766" s="106"/>
      <c r="H766" s="104" t="str">
        <f t="shared" si="16"/>
        <v/>
      </c>
      <c r="I766" s="104"/>
      <c r="J766" s="110" t="s">
        <v>11148</v>
      </c>
      <c r="K766" s="110" t="s">
        <v>275</v>
      </c>
      <c r="L766" s="10" t="s">
        <v>11149</v>
      </c>
    </row>
    <row r="767" spans="7:12" ht="15" x14ac:dyDescent="0.2">
      <c r="G767" s="106"/>
      <c r="H767" s="104" t="str">
        <f t="shared" si="16"/>
        <v/>
      </c>
      <c r="I767" s="104"/>
      <c r="J767" s="110" t="s">
        <v>11150</v>
      </c>
      <c r="K767" s="110" t="s">
        <v>275</v>
      </c>
      <c r="L767" s="10" t="s">
        <v>11151</v>
      </c>
    </row>
    <row r="768" spans="7:12" ht="15" x14ac:dyDescent="0.2">
      <c r="G768" s="106"/>
      <c r="H768" s="104" t="str">
        <f t="shared" si="16"/>
        <v/>
      </c>
      <c r="I768" s="104"/>
      <c r="J768" s="110" t="s">
        <v>11152</v>
      </c>
      <c r="K768" s="110" t="s">
        <v>275</v>
      </c>
      <c r="L768" s="10" t="s">
        <v>11153</v>
      </c>
    </row>
    <row r="769" spans="7:12" ht="15" x14ac:dyDescent="0.2">
      <c r="G769" s="106"/>
      <c r="H769" s="104" t="str">
        <f t="shared" si="16"/>
        <v/>
      </c>
      <c r="I769" s="104"/>
      <c r="J769" s="110" t="s">
        <v>11154</v>
      </c>
      <c r="K769" s="110" t="s">
        <v>275</v>
      </c>
      <c r="L769" s="10" t="s">
        <v>11155</v>
      </c>
    </row>
    <row r="770" spans="7:12" ht="15" x14ac:dyDescent="0.2">
      <c r="G770" s="106"/>
      <c r="H770" s="104" t="str">
        <f t="shared" si="16"/>
        <v/>
      </c>
      <c r="I770" s="104"/>
      <c r="J770" s="110" t="s">
        <v>11156</v>
      </c>
      <c r="K770" s="110" t="s">
        <v>275</v>
      </c>
      <c r="L770" s="10" t="s">
        <v>11157</v>
      </c>
    </row>
    <row r="771" spans="7:12" ht="15" x14ac:dyDescent="0.2">
      <c r="G771" s="106"/>
      <c r="H771" s="104" t="str">
        <f t="shared" si="16"/>
        <v/>
      </c>
      <c r="I771" s="104"/>
      <c r="J771" s="110" t="s">
        <v>11158</v>
      </c>
      <c r="K771" s="110" t="s">
        <v>275</v>
      </c>
      <c r="L771" s="10" t="s">
        <v>11159</v>
      </c>
    </row>
    <row r="772" spans="7:12" ht="15" x14ac:dyDescent="0.2">
      <c r="G772" s="106"/>
      <c r="H772" s="104" t="str">
        <f t="shared" si="16"/>
        <v/>
      </c>
      <c r="I772" s="104"/>
      <c r="J772" s="110" t="s">
        <v>11160</v>
      </c>
      <c r="K772" s="110" t="s">
        <v>275</v>
      </c>
      <c r="L772" s="10" t="s">
        <v>11161</v>
      </c>
    </row>
    <row r="773" spans="7:12" ht="15" x14ac:dyDescent="0.2">
      <c r="G773" s="106"/>
      <c r="H773" s="104" t="str">
        <f t="shared" si="16"/>
        <v/>
      </c>
      <c r="I773" s="104"/>
      <c r="J773" s="110" t="s">
        <v>11162</v>
      </c>
      <c r="K773" s="110" t="s">
        <v>275</v>
      </c>
      <c r="L773" s="10" t="s">
        <v>11163</v>
      </c>
    </row>
    <row r="774" spans="7:12" ht="15" x14ac:dyDescent="0.2">
      <c r="G774" s="106"/>
      <c r="H774" s="104" t="str">
        <f t="shared" si="16"/>
        <v/>
      </c>
      <c r="I774" s="104"/>
      <c r="J774" s="110" t="s">
        <v>11164</v>
      </c>
      <c r="K774" s="110" t="s">
        <v>275</v>
      </c>
      <c r="L774" s="10" t="s">
        <v>11165</v>
      </c>
    </row>
    <row r="775" spans="7:12" ht="15" x14ac:dyDescent="0.2">
      <c r="G775" s="106"/>
      <c r="H775" s="104" t="str">
        <f t="shared" si="16"/>
        <v/>
      </c>
      <c r="I775" s="104"/>
      <c r="J775" s="110" t="s">
        <v>11166</v>
      </c>
      <c r="K775" s="110" t="s">
        <v>275</v>
      </c>
      <c r="L775" s="10" t="s">
        <v>11167</v>
      </c>
    </row>
    <row r="776" spans="7:12" ht="15" x14ac:dyDescent="0.2">
      <c r="G776" s="106"/>
      <c r="H776" s="104" t="str">
        <f t="shared" si="16"/>
        <v/>
      </c>
      <c r="I776" s="104"/>
      <c r="J776" s="110" t="s">
        <v>11168</v>
      </c>
      <c r="K776" s="110" t="s">
        <v>275</v>
      </c>
      <c r="L776" s="10" t="s">
        <v>11169</v>
      </c>
    </row>
    <row r="777" spans="7:12" ht="15" x14ac:dyDescent="0.2">
      <c r="G777" s="106"/>
      <c r="H777" s="104" t="str">
        <f t="shared" ref="H777:H840" si="17">IF(I777="","",IFERROR((INDEX(A:D,MATCH($I777,D:D,0),2)),""))</f>
        <v/>
      </c>
      <c r="I777" s="104"/>
      <c r="J777" s="110" t="s">
        <v>11170</v>
      </c>
      <c r="K777" s="110" t="s">
        <v>275</v>
      </c>
      <c r="L777" s="10" t="s">
        <v>275</v>
      </c>
    </row>
    <row r="778" spans="7:12" ht="15" x14ac:dyDescent="0.2">
      <c r="G778" s="106"/>
      <c r="H778" s="104" t="str">
        <f t="shared" si="17"/>
        <v/>
      </c>
      <c r="I778" s="104"/>
      <c r="J778" s="110" t="s">
        <v>11171</v>
      </c>
      <c r="K778" s="110" t="s">
        <v>275</v>
      </c>
      <c r="L778" s="10" t="s">
        <v>11172</v>
      </c>
    </row>
    <row r="779" spans="7:12" ht="15" x14ac:dyDescent="0.2">
      <c r="G779" s="106"/>
      <c r="H779" s="104" t="str">
        <f t="shared" si="17"/>
        <v/>
      </c>
      <c r="I779" s="104"/>
      <c r="J779" s="110" t="s">
        <v>11173</v>
      </c>
      <c r="K779" s="110" t="s">
        <v>275</v>
      </c>
      <c r="L779" s="10" t="s">
        <v>11174</v>
      </c>
    </row>
    <row r="780" spans="7:12" ht="15" x14ac:dyDescent="0.2">
      <c r="G780" s="106"/>
      <c r="H780" s="104" t="str">
        <f t="shared" si="17"/>
        <v/>
      </c>
      <c r="I780" s="104"/>
      <c r="J780" s="110" t="s">
        <v>11175</v>
      </c>
      <c r="K780" s="110" t="s">
        <v>275</v>
      </c>
      <c r="L780" s="10" t="s">
        <v>11174</v>
      </c>
    </row>
    <row r="781" spans="7:12" ht="15" x14ac:dyDescent="0.2">
      <c r="G781" s="106"/>
      <c r="H781" s="104" t="str">
        <f t="shared" si="17"/>
        <v/>
      </c>
      <c r="I781" s="104"/>
      <c r="J781" s="110" t="s">
        <v>11176</v>
      </c>
      <c r="K781" s="110" t="s">
        <v>275</v>
      </c>
      <c r="L781" s="10" t="s">
        <v>11177</v>
      </c>
    </row>
    <row r="782" spans="7:12" ht="15" x14ac:dyDescent="0.2">
      <c r="G782" s="106"/>
      <c r="H782" s="104" t="str">
        <f t="shared" si="17"/>
        <v/>
      </c>
      <c r="I782" s="104"/>
      <c r="J782" s="110" t="s">
        <v>11178</v>
      </c>
      <c r="K782" s="110" t="s">
        <v>275</v>
      </c>
      <c r="L782" s="10" t="s">
        <v>11177</v>
      </c>
    </row>
    <row r="783" spans="7:12" ht="15" x14ac:dyDescent="0.2">
      <c r="G783" s="106"/>
      <c r="H783" s="104" t="str">
        <f t="shared" si="17"/>
        <v/>
      </c>
      <c r="I783" s="104"/>
      <c r="J783" s="110" t="s">
        <v>11179</v>
      </c>
      <c r="K783" s="110" t="s">
        <v>275</v>
      </c>
      <c r="L783" s="10" t="s">
        <v>11180</v>
      </c>
    </row>
    <row r="784" spans="7:12" ht="15" x14ac:dyDescent="0.2">
      <c r="G784" s="106"/>
      <c r="H784" s="104" t="str">
        <f t="shared" si="17"/>
        <v/>
      </c>
      <c r="I784" s="104"/>
      <c r="J784" s="110" t="s">
        <v>11181</v>
      </c>
      <c r="K784" s="110" t="s">
        <v>275</v>
      </c>
      <c r="L784" s="10" t="s">
        <v>11182</v>
      </c>
    </row>
    <row r="785" spans="7:12" ht="15" x14ac:dyDescent="0.2">
      <c r="G785" s="106"/>
      <c r="H785" s="104" t="str">
        <f t="shared" si="17"/>
        <v/>
      </c>
      <c r="I785" s="104"/>
      <c r="J785" s="110" t="s">
        <v>11183</v>
      </c>
      <c r="K785" s="110" t="s">
        <v>275</v>
      </c>
      <c r="L785" s="10" t="s">
        <v>11184</v>
      </c>
    </row>
    <row r="786" spans="7:12" ht="15" x14ac:dyDescent="0.2">
      <c r="G786" s="106"/>
      <c r="H786" s="104" t="str">
        <f t="shared" si="17"/>
        <v/>
      </c>
      <c r="I786" s="104"/>
      <c r="J786" s="110" t="s">
        <v>11185</v>
      </c>
      <c r="K786" s="110" t="s">
        <v>275</v>
      </c>
      <c r="L786" s="10" t="s">
        <v>11186</v>
      </c>
    </row>
    <row r="787" spans="7:12" ht="15" x14ac:dyDescent="0.2">
      <c r="G787" s="106"/>
      <c r="H787" s="104" t="str">
        <f t="shared" si="17"/>
        <v/>
      </c>
      <c r="I787" s="104"/>
      <c r="J787" s="110" t="s">
        <v>11187</v>
      </c>
      <c r="K787" s="110" t="s">
        <v>275</v>
      </c>
      <c r="L787" s="10" t="s">
        <v>11188</v>
      </c>
    </row>
    <row r="788" spans="7:12" ht="15" x14ac:dyDescent="0.2">
      <c r="G788" s="106"/>
      <c r="H788" s="104" t="str">
        <f t="shared" si="17"/>
        <v/>
      </c>
      <c r="I788" s="104"/>
      <c r="J788" s="110" t="s">
        <v>11189</v>
      </c>
      <c r="K788" s="110" t="s">
        <v>275</v>
      </c>
      <c r="L788" s="10" t="s">
        <v>11190</v>
      </c>
    </row>
    <row r="789" spans="7:12" ht="15" x14ac:dyDescent="0.2">
      <c r="G789" s="106"/>
      <c r="H789" s="104" t="str">
        <f t="shared" si="17"/>
        <v/>
      </c>
      <c r="I789" s="104"/>
      <c r="J789" s="110" t="s">
        <v>11191</v>
      </c>
      <c r="K789" s="110" t="s">
        <v>275</v>
      </c>
      <c r="L789" s="10" t="s">
        <v>11192</v>
      </c>
    </row>
    <row r="790" spans="7:12" ht="15" x14ac:dyDescent="0.2">
      <c r="G790" s="106"/>
      <c r="H790" s="104" t="str">
        <f t="shared" si="17"/>
        <v/>
      </c>
      <c r="I790" s="104"/>
      <c r="J790" s="110" t="s">
        <v>11193</v>
      </c>
      <c r="K790" s="110" t="s">
        <v>275</v>
      </c>
      <c r="L790" s="10" t="s">
        <v>11194</v>
      </c>
    </row>
    <row r="791" spans="7:12" ht="15" x14ac:dyDescent="0.2">
      <c r="G791" s="106"/>
      <c r="H791" s="104" t="str">
        <f t="shared" si="17"/>
        <v/>
      </c>
      <c r="I791" s="104"/>
      <c r="J791" s="110" t="s">
        <v>11195</v>
      </c>
      <c r="K791" s="110" t="s">
        <v>275</v>
      </c>
      <c r="L791" s="10" t="s">
        <v>11196</v>
      </c>
    </row>
    <row r="792" spans="7:12" ht="15" x14ac:dyDescent="0.2">
      <c r="G792" s="106"/>
      <c r="H792" s="104" t="str">
        <f t="shared" si="17"/>
        <v/>
      </c>
      <c r="I792" s="104"/>
      <c r="J792" s="110" t="s">
        <v>11197</v>
      </c>
      <c r="K792" s="110" t="s">
        <v>275</v>
      </c>
      <c r="L792" s="10" t="s">
        <v>11198</v>
      </c>
    </row>
    <row r="793" spans="7:12" ht="15" x14ac:dyDescent="0.2">
      <c r="G793" s="106"/>
      <c r="H793" s="104" t="str">
        <f t="shared" si="17"/>
        <v/>
      </c>
      <c r="I793" s="104"/>
      <c r="J793" s="110" t="s">
        <v>11199</v>
      </c>
      <c r="K793" s="110" t="s">
        <v>275</v>
      </c>
      <c r="L793" s="10" t="s">
        <v>11200</v>
      </c>
    </row>
    <row r="794" spans="7:12" ht="15" x14ac:dyDescent="0.2">
      <c r="G794" s="106"/>
      <c r="H794" s="104" t="str">
        <f t="shared" si="17"/>
        <v/>
      </c>
      <c r="I794" s="104"/>
      <c r="J794" s="110" t="s">
        <v>11201</v>
      </c>
      <c r="K794" s="110" t="s">
        <v>275</v>
      </c>
      <c r="L794" s="10" t="s">
        <v>11202</v>
      </c>
    </row>
    <row r="795" spans="7:12" ht="15" x14ac:dyDescent="0.2">
      <c r="G795" s="106"/>
      <c r="H795" s="104" t="str">
        <f t="shared" si="17"/>
        <v/>
      </c>
      <c r="I795" s="104"/>
      <c r="J795" s="110" t="s">
        <v>11203</v>
      </c>
      <c r="K795" s="110" t="s">
        <v>275</v>
      </c>
      <c r="L795" s="10" t="s">
        <v>11204</v>
      </c>
    </row>
    <row r="796" spans="7:12" ht="15" x14ac:dyDescent="0.2">
      <c r="G796" s="106"/>
      <c r="H796" s="104" t="str">
        <f t="shared" si="17"/>
        <v/>
      </c>
      <c r="I796" s="104"/>
      <c r="J796" s="110" t="s">
        <v>11205</v>
      </c>
      <c r="K796" s="110" t="s">
        <v>275</v>
      </c>
      <c r="L796" s="10" t="s">
        <v>11206</v>
      </c>
    </row>
    <row r="797" spans="7:12" ht="15" x14ac:dyDescent="0.2">
      <c r="G797" s="106"/>
      <c r="H797" s="104" t="str">
        <f t="shared" si="17"/>
        <v/>
      </c>
      <c r="I797" s="104"/>
      <c r="J797" s="110" t="s">
        <v>11207</v>
      </c>
      <c r="K797" s="110" t="s">
        <v>275</v>
      </c>
      <c r="L797" s="10" t="s">
        <v>11208</v>
      </c>
    </row>
    <row r="798" spans="7:12" ht="15" x14ac:dyDescent="0.2">
      <c r="G798" s="106"/>
      <c r="H798" s="104" t="str">
        <f t="shared" si="17"/>
        <v/>
      </c>
      <c r="I798" s="104"/>
      <c r="J798" s="110" t="s">
        <v>11209</v>
      </c>
      <c r="K798" s="110" t="s">
        <v>275</v>
      </c>
      <c r="L798" s="10" t="s">
        <v>11208</v>
      </c>
    </row>
    <row r="799" spans="7:12" ht="15" x14ac:dyDescent="0.2">
      <c r="G799" s="106"/>
      <c r="H799" s="104" t="str">
        <f t="shared" si="17"/>
        <v/>
      </c>
      <c r="I799" s="104"/>
      <c r="J799" s="110" t="s">
        <v>11210</v>
      </c>
      <c r="K799" s="110" t="s">
        <v>275</v>
      </c>
      <c r="L799" s="10" t="s">
        <v>11211</v>
      </c>
    </row>
    <row r="800" spans="7:12" ht="15" x14ac:dyDescent="0.2">
      <c r="G800" s="106"/>
      <c r="H800" s="104" t="str">
        <f t="shared" si="17"/>
        <v/>
      </c>
      <c r="I800" s="104"/>
      <c r="J800" s="110" t="s">
        <v>11212</v>
      </c>
      <c r="K800" s="110" t="s">
        <v>275</v>
      </c>
      <c r="L800" s="10" t="s">
        <v>11213</v>
      </c>
    </row>
    <row r="801" spans="7:12" ht="15" x14ac:dyDescent="0.2">
      <c r="G801" s="106"/>
      <c r="H801" s="104" t="str">
        <f t="shared" si="17"/>
        <v/>
      </c>
      <c r="I801" s="104"/>
      <c r="J801" s="110" t="s">
        <v>11214</v>
      </c>
      <c r="K801" s="110" t="s">
        <v>275</v>
      </c>
      <c r="L801" s="10" t="s">
        <v>11215</v>
      </c>
    </row>
    <row r="802" spans="7:12" ht="15" x14ac:dyDescent="0.2">
      <c r="G802" s="106"/>
      <c r="H802" s="104" t="str">
        <f t="shared" si="17"/>
        <v/>
      </c>
      <c r="I802" s="104"/>
      <c r="J802" s="110" t="s">
        <v>11216</v>
      </c>
      <c r="K802" s="110" t="s">
        <v>275</v>
      </c>
      <c r="L802" s="10" t="s">
        <v>11217</v>
      </c>
    </row>
    <row r="803" spans="7:12" ht="15" x14ac:dyDescent="0.2">
      <c r="G803" s="106"/>
      <c r="H803" s="104" t="str">
        <f t="shared" si="17"/>
        <v/>
      </c>
      <c r="I803" s="104"/>
      <c r="J803" s="110" t="s">
        <v>11218</v>
      </c>
      <c r="K803" s="110" t="s">
        <v>275</v>
      </c>
      <c r="L803" s="10" t="s">
        <v>11219</v>
      </c>
    </row>
    <row r="804" spans="7:12" ht="15" x14ac:dyDescent="0.2">
      <c r="G804" s="106"/>
      <c r="H804" s="104" t="str">
        <f t="shared" si="17"/>
        <v/>
      </c>
      <c r="I804" s="104"/>
      <c r="J804" s="110" t="s">
        <v>11220</v>
      </c>
      <c r="K804" s="110" t="s">
        <v>275</v>
      </c>
      <c r="L804" s="10" t="s">
        <v>11221</v>
      </c>
    </row>
    <row r="805" spans="7:12" ht="15" x14ac:dyDescent="0.2">
      <c r="G805" s="106"/>
      <c r="H805" s="104" t="str">
        <f t="shared" si="17"/>
        <v/>
      </c>
      <c r="I805" s="104"/>
      <c r="J805" s="110" t="s">
        <v>11222</v>
      </c>
      <c r="K805" s="110" t="s">
        <v>275</v>
      </c>
      <c r="L805" s="10" t="s">
        <v>275</v>
      </c>
    </row>
    <row r="806" spans="7:12" ht="15" x14ac:dyDescent="0.2">
      <c r="G806" s="106"/>
      <c r="H806" s="104" t="str">
        <f t="shared" si="17"/>
        <v/>
      </c>
      <c r="I806" s="104"/>
      <c r="J806" s="110" t="s">
        <v>11223</v>
      </c>
      <c r="K806" s="110" t="s">
        <v>275</v>
      </c>
      <c r="L806" s="10" t="s">
        <v>11224</v>
      </c>
    </row>
    <row r="807" spans="7:12" ht="15" x14ac:dyDescent="0.2">
      <c r="G807" s="106"/>
      <c r="H807" s="104" t="str">
        <f t="shared" si="17"/>
        <v/>
      </c>
      <c r="I807" s="104"/>
      <c r="J807" s="110" t="s">
        <v>11225</v>
      </c>
      <c r="K807" s="110" t="s">
        <v>275</v>
      </c>
      <c r="L807" s="10" t="s">
        <v>11226</v>
      </c>
    </row>
    <row r="808" spans="7:12" ht="15" x14ac:dyDescent="0.2">
      <c r="G808" s="106"/>
      <c r="H808" s="104" t="str">
        <f t="shared" si="17"/>
        <v/>
      </c>
      <c r="I808" s="104"/>
      <c r="J808" s="110" t="s">
        <v>11227</v>
      </c>
      <c r="K808" s="110" t="s">
        <v>275</v>
      </c>
      <c r="L808" s="10" t="s">
        <v>11228</v>
      </c>
    </row>
    <row r="809" spans="7:12" ht="15" x14ac:dyDescent="0.2">
      <c r="G809" s="106"/>
      <c r="H809" s="104" t="str">
        <f t="shared" si="17"/>
        <v/>
      </c>
      <c r="I809" s="104"/>
      <c r="J809" s="110" t="s">
        <v>11229</v>
      </c>
      <c r="K809" s="110" t="s">
        <v>275</v>
      </c>
      <c r="L809" s="10" t="s">
        <v>11230</v>
      </c>
    </row>
    <row r="810" spans="7:12" ht="15" x14ac:dyDescent="0.2">
      <c r="G810" s="106"/>
      <c r="H810" s="104" t="str">
        <f t="shared" si="17"/>
        <v/>
      </c>
      <c r="I810" s="104"/>
      <c r="J810" s="110" t="s">
        <v>11231</v>
      </c>
      <c r="K810" s="110" t="s">
        <v>275</v>
      </c>
      <c r="L810" s="10" t="s">
        <v>11232</v>
      </c>
    </row>
    <row r="811" spans="7:12" ht="15" x14ac:dyDescent="0.2">
      <c r="G811" s="106"/>
      <c r="H811" s="104" t="str">
        <f t="shared" si="17"/>
        <v/>
      </c>
      <c r="I811" s="104"/>
      <c r="J811" s="110" t="s">
        <v>11233</v>
      </c>
      <c r="K811" s="110" t="s">
        <v>275</v>
      </c>
      <c r="L811" s="10" t="s">
        <v>11234</v>
      </c>
    </row>
    <row r="812" spans="7:12" ht="15" x14ac:dyDescent="0.2">
      <c r="G812" s="106"/>
      <c r="H812" s="104" t="str">
        <f t="shared" si="17"/>
        <v/>
      </c>
      <c r="I812" s="104"/>
      <c r="J812" s="110" t="s">
        <v>11235</v>
      </c>
      <c r="K812" s="110" t="s">
        <v>275</v>
      </c>
      <c r="L812" s="10" t="s">
        <v>11236</v>
      </c>
    </row>
    <row r="813" spans="7:12" ht="15" x14ac:dyDescent="0.2">
      <c r="G813" s="106"/>
      <c r="H813" s="104" t="str">
        <f t="shared" si="17"/>
        <v/>
      </c>
      <c r="I813" s="104"/>
      <c r="J813" s="110" t="s">
        <v>11237</v>
      </c>
      <c r="K813" s="110" t="s">
        <v>275</v>
      </c>
      <c r="L813" s="10" t="s">
        <v>11238</v>
      </c>
    </row>
    <row r="814" spans="7:12" ht="15" x14ac:dyDescent="0.2">
      <c r="G814" s="106"/>
      <c r="H814" s="104" t="str">
        <f t="shared" si="17"/>
        <v/>
      </c>
      <c r="I814" s="104"/>
      <c r="J814" s="110" t="s">
        <v>11239</v>
      </c>
      <c r="K814" s="110" t="s">
        <v>275</v>
      </c>
      <c r="L814" s="10" t="s">
        <v>11240</v>
      </c>
    </row>
    <row r="815" spans="7:12" ht="15" x14ac:dyDescent="0.2">
      <c r="G815" s="106"/>
      <c r="H815" s="104" t="str">
        <f t="shared" si="17"/>
        <v/>
      </c>
      <c r="I815" s="104"/>
      <c r="J815" s="110" t="s">
        <v>11241</v>
      </c>
      <c r="K815" s="110" t="s">
        <v>275</v>
      </c>
      <c r="L815" s="10" t="s">
        <v>11242</v>
      </c>
    </row>
    <row r="816" spans="7:12" ht="15" x14ac:dyDescent="0.2">
      <c r="G816" s="106"/>
      <c r="H816" s="104" t="str">
        <f t="shared" si="17"/>
        <v/>
      </c>
      <c r="I816" s="104"/>
      <c r="J816" s="110" t="s">
        <v>11243</v>
      </c>
      <c r="K816" s="110" t="s">
        <v>275</v>
      </c>
      <c r="L816" s="10" t="s">
        <v>11244</v>
      </c>
    </row>
    <row r="817" spans="7:12" ht="15" x14ac:dyDescent="0.2">
      <c r="G817" s="106"/>
      <c r="H817" s="104" t="str">
        <f t="shared" si="17"/>
        <v/>
      </c>
      <c r="I817" s="104"/>
      <c r="J817" s="110" t="s">
        <v>11245</v>
      </c>
      <c r="K817" s="110" t="s">
        <v>275</v>
      </c>
      <c r="L817" s="10" t="s">
        <v>11246</v>
      </c>
    </row>
    <row r="818" spans="7:12" ht="15" x14ac:dyDescent="0.2">
      <c r="G818" s="106"/>
      <c r="H818" s="104" t="str">
        <f t="shared" si="17"/>
        <v/>
      </c>
      <c r="I818" s="104"/>
      <c r="J818" s="110" t="s">
        <v>11247</v>
      </c>
      <c r="K818" s="110" t="s">
        <v>275</v>
      </c>
      <c r="L818" s="10" t="s">
        <v>275</v>
      </c>
    </row>
    <row r="819" spans="7:12" ht="15" x14ac:dyDescent="0.2">
      <c r="G819" s="106"/>
      <c r="H819" s="104" t="str">
        <f t="shared" si="17"/>
        <v/>
      </c>
      <c r="I819" s="104"/>
      <c r="J819" s="110" t="s">
        <v>11248</v>
      </c>
      <c r="K819" s="110" t="s">
        <v>275</v>
      </c>
      <c r="L819" s="10" t="s">
        <v>11249</v>
      </c>
    </row>
    <row r="820" spans="7:12" ht="15" x14ac:dyDescent="0.2">
      <c r="G820" s="106"/>
      <c r="H820" s="104" t="str">
        <f t="shared" si="17"/>
        <v/>
      </c>
      <c r="I820" s="104"/>
      <c r="J820" s="110" t="s">
        <v>11250</v>
      </c>
      <c r="K820" s="110" t="s">
        <v>275</v>
      </c>
      <c r="L820" s="10" t="s">
        <v>275</v>
      </c>
    </row>
    <row r="821" spans="7:12" ht="15" x14ac:dyDescent="0.2">
      <c r="G821" s="106"/>
      <c r="H821" s="104" t="str">
        <f t="shared" si="17"/>
        <v/>
      </c>
      <c r="I821" s="104"/>
      <c r="J821" s="110" t="s">
        <v>11251</v>
      </c>
      <c r="K821" s="110" t="s">
        <v>275</v>
      </c>
      <c r="L821" s="10" t="s">
        <v>11252</v>
      </c>
    </row>
    <row r="822" spans="7:12" ht="15" x14ac:dyDescent="0.2">
      <c r="G822" s="106"/>
      <c r="H822" s="104" t="str">
        <f t="shared" si="17"/>
        <v/>
      </c>
      <c r="I822" s="104"/>
      <c r="J822" s="110" t="s">
        <v>11253</v>
      </c>
      <c r="K822" s="110" t="s">
        <v>275</v>
      </c>
      <c r="L822" s="10" t="s">
        <v>11254</v>
      </c>
    </row>
    <row r="823" spans="7:12" ht="15" x14ac:dyDescent="0.2">
      <c r="G823" s="106"/>
      <c r="H823" s="104" t="str">
        <f t="shared" si="17"/>
        <v/>
      </c>
      <c r="I823" s="104"/>
      <c r="J823" s="110" t="s">
        <v>11255</v>
      </c>
      <c r="K823" s="110" t="s">
        <v>275</v>
      </c>
      <c r="L823" s="10" t="s">
        <v>11256</v>
      </c>
    </row>
    <row r="824" spans="7:12" ht="15" x14ac:dyDescent="0.2">
      <c r="G824" s="106"/>
      <c r="H824" s="104" t="str">
        <f t="shared" si="17"/>
        <v/>
      </c>
      <c r="I824" s="104"/>
      <c r="J824" s="110" t="s">
        <v>11257</v>
      </c>
      <c r="K824" s="110" t="s">
        <v>275</v>
      </c>
      <c r="L824" s="10" t="s">
        <v>11258</v>
      </c>
    </row>
    <row r="825" spans="7:12" ht="15" x14ac:dyDescent="0.2">
      <c r="G825" s="106"/>
      <c r="H825" s="104" t="str">
        <f t="shared" si="17"/>
        <v/>
      </c>
      <c r="I825" s="104"/>
      <c r="J825" s="110" t="s">
        <v>11259</v>
      </c>
      <c r="K825" s="110" t="s">
        <v>275</v>
      </c>
      <c r="L825" s="10" t="s">
        <v>11260</v>
      </c>
    </row>
    <row r="826" spans="7:12" ht="15" x14ac:dyDescent="0.2">
      <c r="G826" s="106"/>
      <c r="H826" s="104" t="str">
        <f t="shared" si="17"/>
        <v/>
      </c>
      <c r="I826" s="104"/>
      <c r="J826" s="110" t="s">
        <v>11261</v>
      </c>
      <c r="K826" s="110" t="s">
        <v>275</v>
      </c>
      <c r="L826" s="10" t="s">
        <v>11262</v>
      </c>
    </row>
    <row r="827" spans="7:12" ht="15" x14ac:dyDescent="0.2">
      <c r="G827" s="106"/>
      <c r="H827" s="104" t="str">
        <f t="shared" si="17"/>
        <v/>
      </c>
      <c r="I827" s="104"/>
      <c r="J827" s="110" t="s">
        <v>11263</v>
      </c>
      <c r="K827" s="110" t="s">
        <v>275</v>
      </c>
      <c r="L827" s="10" t="s">
        <v>11264</v>
      </c>
    </row>
    <row r="828" spans="7:12" ht="15" x14ac:dyDescent="0.2">
      <c r="G828" s="106"/>
      <c r="H828" s="104" t="str">
        <f t="shared" si="17"/>
        <v/>
      </c>
      <c r="I828" s="104"/>
      <c r="J828" s="110" t="s">
        <v>11265</v>
      </c>
      <c r="K828" s="110" t="s">
        <v>275</v>
      </c>
      <c r="L828" s="10" t="s">
        <v>11266</v>
      </c>
    </row>
    <row r="829" spans="7:12" ht="15" x14ac:dyDescent="0.2">
      <c r="G829" s="106"/>
      <c r="H829" s="104" t="str">
        <f t="shared" si="17"/>
        <v/>
      </c>
      <c r="I829" s="104"/>
      <c r="J829" s="110" t="s">
        <v>11267</v>
      </c>
      <c r="K829" s="110" t="s">
        <v>275</v>
      </c>
      <c r="L829" s="10" t="s">
        <v>11268</v>
      </c>
    </row>
    <row r="830" spans="7:12" ht="15" x14ac:dyDescent="0.2">
      <c r="G830" s="106"/>
      <c r="H830" s="104" t="str">
        <f t="shared" si="17"/>
        <v/>
      </c>
      <c r="I830" s="104"/>
      <c r="J830" s="110" t="s">
        <v>11269</v>
      </c>
      <c r="K830" s="110" t="s">
        <v>275</v>
      </c>
      <c r="L830" s="10" t="s">
        <v>275</v>
      </c>
    </row>
    <row r="831" spans="7:12" ht="15" x14ac:dyDescent="0.2">
      <c r="G831" s="106"/>
      <c r="H831" s="104" t="str">
        <f t="shared" si="17"/>
        <v/>
      </c>
      <c r="I831" s="104"/>
      <c r="J831" s="110" t="s">
        <v>11270</v>
      </c>
      <c r="K831" s="110" t="s">
        <v>275</v>
      </c>
      <c r="L831" s="10" t="s">
        <v>275</v>
      </c>
    </row>
    <row r="832" spans="7:12" ht="15" x14ac:dyDescent="0.2">
      <c r="G832" s="106"/>
      <c r="H832" s="104" t="str">
        <f t="shared" si="17"/>
        <v/>
      </c>
      <c r="I832" s="104"/>
      <c r="J832" s="110" t="s">
        <v>11271</v>
      </c>
      <c r="K832" s="110" t="s">
        <v>275</v>
      </c>
      <c r="L832" s="10" t="s">
        <v>11272</v>
      </c>
    </row>
    <row r="833" spans="7:12" ht="15" x14ac:dyDescent="0.2">
      <c r="G833" s="106"/>
      <c r="H833" s="104" t="str">
        <f t="shared" si="17"/>
        <v/>
      </c>
      <c r="I833" s="104"/>
      <c r="J833" s="110" t="s">
        <v>11273</v>
      </c>
      <c r="K833" s="110" t="s">
        <v>275</v>
      </c>
      <c r="L833" s="10" t="s">
        <v>11274</v>
      </c>
    </row>
    <row r="834" spans="7:12" ht="15" x14ac:dyDescent="0.2">
      <c r="G834" s="106"/>
      <c r="H834" s="104" t="str">
        <f t="shared" si="17"/>
        <v/>
      </c>
      <c r="I834" s="104"/>
      <c r="J834" s="110" t="s">
        <v>11275</v>
      </c>
      <c r="K834" s="110" t="s">
        <v>275</v>
      </c>
      <c r="L834" s="10" t="s">
        <v>11276</v>
      </c>
    </row>
    <row r="835" spans="7:12" ht="15" x14ac:dyDescent="0.2">
      <c r="G835" s="106"/>
      <c r="H835" s="104" t="str">
        <f t="shared" si="17"/>
        <v/>
      </c>
      <c r="I835" s="104"/>
      <c r="J835" s="110" t="s">
        <v>11277</v>
      </c>
      <c r="K835" s="110" t="s">
        <v>275</v>
      </c>
      <c r="L835" s="10" t="s">
        <v>11278</v>
      </c>
    </row>
    <row r="836" spans="7:12" ht="15" x14ac:dyDescent="0.2">
      <c r="G836" s="106"/>
      <c r="H836" s="104" t="str">
        <f t="shared" si="17"/>
        <v/>
      </c>
      <c r="I836" s="104"/>
      <c r="J836" s="110" t="s">
        <v>11279</v>
      </c>
      <c r="K836" s="110" t="s">
        <v>275</v>
      </c>
      <c r="L836" s="10" t="s">
        <v>11280</v>
      </c>
    </row>
    <row r="837" spans="7:12" ht="15" x14ac:dyDescent="0.2">
      <c r="G837" s="106"/>
      <c r="H837" s="104" t="str">
        <f t="shared" si="17"/>
        <v/>
      </c>
      <c r="I837" s="104"/>
      <c r="J837" s="110" t="s">
        <v>11281</v>
      </c>
      <c r="K837" s="110" t="s">
        <v>275</v>
      </c>
      <c r="L837" s="10" t="s">
        <v>11282</v>
      </c>
    </row>
    <row r="838" spans="7:12" ht="15" x14ac:dyDescent="0.2">
      <c r="G838" s="106"/>
      <c r="H838" s="104" t="str">
        <f t="shared" si="17"/>
        <v/>
      </c>
      <c r="I838" s="104"/>
      <c r="J838" s="110" t="s">
        <v>11283</v>
      </c>
      <c r="K838" s="110" t="s">
        <v>275</v>
      </c>
      <c r="L838" s="10" t="s">
        <v>11284</v>
      </c>
    </row>
    <row r="839" spans="7:12" ht="15" x14ac:dyDescent="0.2">
      <c r="G839" s="106"/>
      <c r="H839" s="104" t="str">
        <f t="shared" si="17"/>
        <v/>
      </c>
      <c r="I839" s="104"/>
      <c r="J839" s="110" t="s">
        <v>11285</v>
      </c>
      <c r="K839" s="110" t="s">
        <v>275</v>
      </c>
      <c r="L839" s="10" t="s">
        <v>11286</v>
      </c>
    </row>
    <row r="840" spans="7:12" ht="15" x14ac:dyDescent="0.2">
      <c r="G840" s="106"/>
      <c r="H840" s="104" t="str">
        <f t="shared" si="17"/>
        <v/>
      </c>
      <c r="I840" s="104"/>
      <c r="J840" s="110" t="s">
        <v>11287</v>
      </c>
      <c r="K840" s="110" t="s">
        <v>275</v>
      </c>
      <c r="L840" s="10" t="s">
        <v>11288</v>
      </c>
    </row>
    <row r="841" spans="7:12" ht="15" x14ac:dyDescent="0.2">
      <c r="G841" s="106"/>
      <c r="H841" s="104" t="str">
        <f t="shared" ref="H841:H904" si="18">IF(I841="","",IFERROR((INDEX(A:D,MATCH($I841,D:D,0),2)),""))</f>
        <v/>
      </c>
      <c r="I841" s="104"/>
      <c r="J841" s="110" t="s">
        <v>11289</v>
      </c>
      <c r="K841" s="110" t="s">
        <v>275</v>
      </c>
      <c r="L841" s="10" t="s">
        <v>11290</v>
      </c>
    </row>
    <row r="842" spans="7:12" ht="15" x14ac:dyDescent="0.2">
      <c r="G842" s="106"/>
      <c r="H842" s="104" t="str">
        <f t="shared" si="18"/>
        <v/>
      </c>
      <c r="I842" s="104"/>
      <c r="J842" s="110" t="s">
        <v>11291</v>
      </c>
      <c r="K842" s="110" t="s">
        <v>275</v>
      </c>
      <c r="L842" s="10" t="s">
        <v>11292</v>
      </c>
    </row>
    <row r="843" spans="7:12" ht="15" x14ac:dyDescent="0.2">
      <c r="G843" s="106"/>
      <c r="H843" s="104" t="str">
        <f t="shared" si="18"/>
        <v/>
      </c>
      <c r="I843" s="104"/>
      <c r="J843" s="110" t="s">
        <v>11293</v>
      </c>
      <c r="K843" s="110" t="s">
        <v>275</v>
      </c>
      <c r="L843" s="10" t="s">
        <v>11294</v>
      </c>
    </row>
    <row r="844" spans="7:12" ht="15" x14ac:dyDescent="0.2">
      <c r="G844" s="106"/>
      <c r="H844" s="104" t="str">
        <f t="shared" si="18"/>
        <v/>
      </c>
      <c r="I844" s="104"/>
      <c r="J844" s="110" t="s">
        <v>11295</v>
      </c>
      <c r="K844" s="110" t="s">
        <v>275</v>
      </c>
      <c r="L844" s="10" t="s">
        <v>11296</v>
      </c>
    </row>
    <row r="845" spans="7:12" ht="15" x14ac:dyDescent="0.2">
      <c r="G845" s="106"/>
      <c r="H845" s="104" t="str">
        <f t="shared" si="18"/>
        <v/>
      </c>
      <c r="I845" s="104"/>
      <c r="J845" s="110" t="s">
        <v>11297</v>
      </c>
      <c r="K845" s="110" t="s">
        <v>275</v>
      </c>
      <c r="L845" s="10" t="s">
        <v>11298</v>
      </c>
    </row>
    <row r="846" spans="7:12" ht="15" x14ac:dyDescent="0.2">
      <c r="G846" s="106"/>
      <c r="H846" s="104" t="str">
        <f t="shared" si="18"/>
        <v/>
      </c>
      <c r="I846" s="104"/>
      <c r="J846" s="110" t="s">
        <v>11299</v>
      </c>
      <c r="K846" s="110" t="s">
        <v>275</v>
      </c>
      <c r="L846" s="10" t="s">
        <v>11300</v>
      </c>
    </row>
    <row r="847" spans="7:12" ht="15" x14ac:dyDescent="0.2">
      <c r="G847" s="106"/>
      <c r="H847" s="104" t="str">
        <f t="shared" si="18"/>
        <v/>
      </c>
      <c r="I847" s="104"/>
      <c r="J847" s="110" t="s">
        <v>11301</v>
      </c>
      <c r="K847" s="110" t="s">
        <v>275</v>
      </c>
      <c r="L847" s="10" t="s">
        <v>11302</v>
      </c>
    </row>
    <row r="848" spans="7:12" ht="15" x14ac:dyDescent="0.2">
      <c r="G848" s="106"/>
      <c r="H848" s="104" t="str">
        <f t="shared" si="18"/>
        <v/>
      </c>
      <c r="I848" s="104"/>
      <c r="J848" s="110" t="s">
        <v>11303</v>
      </c>
      <c r="K848" s="110" t="s">
        <v>275</v>
      </c>
      <c r="L848" s="10" t="s">
        <v>11304</v>
      </c>
    </row>
    <row r="849" spans="7:12" ht="15" x14ac:dyDescent="0.2">
      <c r="G849" s="106"/>
      <c r="H849" s="104" t="str">
        <f t="shared" si="18"/>
        <v/>
      </c>
      <c r="I849" s="104"/>
      <c r="J849" s="110" t="s">
        <v>11305</v>
      </c>
      <c r="K849" s="110" t="s">
        <v>275</v>
      </c>
      <c r="L849" s="10" t="s">
        <v>11306</v>
      </c>
    </row>
    <row r="850" spans="7:12" ht="15" x14ac:dyDescent="0.2">
      <c r="G850" s="106"/>
      <c r="H850" s="104" t="str">
        <f t="shared" si="18"/>
        <v/>
      </c>
      <c r="I850" s="104"/>
      <c r="J850" s="110" t="s">
        <v>11307</v>
      </c>
      <c r="K850" s="110" t="s">
        <v>275</v>
      </c>
      <c r="L850" s="10" t="s">
        <v>11308</v>
      </c>
    </row>
    <row r="851" spans="7:12" ht="15" x14ac:dyDescent="0.2">
      <c r="G851" s="106"/>
      <c r="H851" s="104" t="str">
        <f t="shared" si="18"/>
        <v/>
      </c>
      <c r="I851" s="104"/>
      <c r="J851" s="110" t="s">
        <v>11309</v>
      </c>
      <c r="K851" s="110" t="s">
        <v>275</v>
      </c>
      <c r="L851" s="10" t="s">
        <v>11310</v>
      </c>
    </row>
    <row r="852" spans="7:12" ht="15" x14ac:dyDescent="0.2">
      <c r="G852" s="106"/>
      <c r="H852" s="104" t="str">
        <f t="shared" si="18"/>
        <v/>
      </c>
      <c r="I852" s="104"/>
      <c r="J852" s="110" t="s">
        <v>11311</v>
      </c>
      <c r="K852" s="110" t="s">
        <v>275</v>
      </c>
      <c r="L852" s="10" t="s">
        <v>11308</v>
      </c>
    </row>
    <row r="853" spans="7:12" ht="15" x14ac:dyDescent="0.2">
      <c r="G853" s="106"/>
      <c r="H853" s="104" t="str">
        <f t="shared" si="18"/>
        <v/>
      </c>
      <c r="I853" s="104"/>
      <c r="J853" s="110" t="s">
        <v>11312</v>
      </c>
      <c r="K853" s="110" t="s">
        <v>275</v>
      </c>
      <c r="L853" s="10" t="s">
        <v>11313</v>
      </c>
    </row>
    <row r="854" spans="7:12" ht="15" x14ac:dyDescent="0.2">
      <c r="G854" s="106"/>
      <c r="H854" s="104" t="str">
        <f t="shared" si="18"/>
        <v/>
      </c>
      <c r="I854" s="104"/>
      <c r="J854" s="110" t="s">
        <v>11314</v>
      </c>
      <c r="K854" s="110" t="s">
        <v>275</v>
      </c>
      <c r="L854" s="10" t="s">
        <v>275</v>
      </c>
    </row>
    <row r="855" spans="7:12" ht="15" x14ac:dyDescent="0.2">
      <c r="G855" s="106"/>
      <c r="H855" s="104" t="str">
        <f t="shared" si="18"/>
        <v/>
      </c>
      <c r="I855" s="104"/>
      <c r="J855" s="110" t="s">
        <v>11315</v>
      </c>
      <c r="K855" s="110" t="s">
        <v>275</v>
      </c>
      <c r="L855" s="10" t="s">
        <v>11316</v>
      </c>
    </row>
    <row r="856" spans="7:12" ht="15" x14ac:dyDescent="0.2">
      <c r="G856" s="106"/>
      <c r="H856" s="104" t="str">
        <f t="shared" si="18"/>
        <v/>
      </c>
      <c r="I856" s="104"/>
      <c r="J856" s="110" t="s">
        <v>11317</v>
      </c>
      <c r="K856" s="110" t="s">
        <v>275</v>
      </c>
      <c r="L856" s="10" t="s">
        <v>11318</v>
      </c>
    </row>
    <row r="857" spans="7:12" ht="15" x14ac:dyDescent="0.2">
      <c r="G857" s="106"/>
      <c r="H857" s="104" t="str">
        <f t="shared" si="18"/>
        <v/>
      </c>
      <c r="I857" s="104"/>
      <c r="J857" s="110" t="s">
        <v>11319</v>
      </c>
      <c r="K857" s="110" t="s">
        <v>275</v>
      </c>
      <c r="L857" s="10" t="s">
        <v>11320</v>
      </c>
    </row>
    <row r="858" spans="7:12" ht="15" x14ac:dyDescent="0.2">
      <c r="G858" s="106"/>
      <c r="H858" s="104" t="str">
        <f t="shared" si="18"/>
        <v/>
      </c>
      <c r="I858" s="104"/>
      <c r="J858" s="110" t="s">
        <v>11321</v>
      </c>
      <c r="K858" s="110" t="s">
        <v>275</v>
      </c>
      <c r="L858" s="10" t="s">
        <v>11322</v>
      </c>
    </row>
    <row r="859" spans="7:12" ht="15" x14ac:dyDescent="0.2">
      <c r="G859" s="106"/>
      <c r="H859" s="104" t="str">
        <f t="shared" si="18"/>
        <v/>
      </c>
      <c r="I859" s="104"/>
      <c r="J859" s="110" t="s">
        <v>11323</v>
      </c>
      <c r="K859" s="110" t="s">
        <v>275</v>
      </c>
      <c r="L859" s="10" t="s">
        <v>11324</v>
      </c>
    </row>
    <row r="860" spans="7:12" ht="15" x14ac:dyDescent="0.2">
      <c r="G860" s="106"/>
      <c r="H860" s="104" t="str">
        <f t="shared" si="18"/>
        <v/>
      </c>
      <c r="I860" s="104"/>
      <c r="J860" s="110" t="s">
        <v>11325</v>
      </c>
      <c r="K860" s="110" t="s">
        <v>275</v>
      </c>
      <c r="L860" s="10" t="s">
        <v>11326</v>
      </c>
    </row>
    <row r="861" spans="7:12" ht="15" x14ac:dyDescent="0.2">
      <c r="G861" s="106"/>
      <c r="H861" s="104" t="str">
        <f t="shared" si="18"/>
        <v/>
      </c>
      <c r="I861" s="104"/>
      <c r="J861" s="110" t="s">
        <v>11327</v>
      </c>
      <c r="K861" s="110" t="s">
        <v>275</v>
      </c>
      <c r="L861" s="10" t="s">
        <v>11328</v>
      </c>
    </row>
    <row r="862" spans="7:12" ht="15" x14ac:dyDescent="0.2">
      <c r="G862" s="106"/>
      <c r="H862" s="104" t="str">
        <f t="shared" si="18"/>
        <v/>
      </c>
      <c r="I862" s="104"/>
      <c r="J862" s="110" t="s">
        <v>11329</v>
      </c>
      <c r="K862" s="110" t="s">
        <v>275</v>
      </c>
      <c r="L862" s="10" t="s">
        <v>11330</v>
      </c>
    </row>
    <row r="863" spans="7:12" ht="15" x14ac:dyDescent="0.2">
      <c r="G863" s="106"/>
      <c r="H863" s="104" t="str">
        <f t="shared" si="18"/>
        <v/>
      </c>
      <c r="I863" s="104"/>
      <c r="J863" s="110" t="s">
        <v>11331</v>
      </c>
      <c r="K863" s="110" t="s">
        <v>275</v>
      </c>
      <c r="L863" s="10" t="s">
        <v>11332</v>
      </c>
    </row>
    <row r="864" spans="7:12" ht="15" x14ac:dyDescent="0.2">
      <c r="G864" s="106"/>
      <c r="H864" s="104" t="str">
        <f t="shared" si="18"/>
        <v/>
      </c>
      <c r="I864" s="104"/>
      <c r="J864" s="110" t="s">
        <v>11333</v>
      </c>
      <c r="K864" s="110" t="s">
        <v>275</v>
      </c>
      <c r="L864" s="10" t="s">
        <v>11334</v>
      </c>
    </row>
    <row r="865" spans="7:12" ht="15" x14ac:dyDescent="0.2">
      <c r="G865" s="106"/>
      <c r="H865" s="104" t="str">
        <f t="shared" si="18"/>
        <v/>
      </c>
      <c r="I865" s="104"/>
      <c r="J865" s="110" t="s">
        <v>11335</v>
      </c>
      <c r="K865" s="110" t="s">
        <v>275</v>
      </c>
      <c r="L865" s="10" t="s">
        <v>11336</v>
      </c>
    </row>
    <row r="866" spans="7:12" ht="15" x14ac:dyDescent="0.2">
      <c r="G866" s="106"/>
      <c r="H866" s="104" t="str">
        <f t="shared" si="18"/>
        <v/>
      </c>
      <c r="I866" s="104"/>
      <c r="J866" s="110" t="s">
        <v>11337</v>
      </c>
      <c r="K866" s="110" t="s">
        <v>275</v>
      </c>
      <c r="L866" s="10" t="s">
        <v>11338</v>
      </c>
    </row>
    <row r="867" spans="7:12" ht="15" x14ac:dyDescent="0.2">
      <c r="G867" s="106"/>
      <c r="H867" s="104" t="str">
        <f t="shared" si="18"/>
        <v/>
      </c>
      <c r="I867" s="104"/>
      <c r="J867" s="110" t="s">
        <v>11339</v>
      </c>
      <c r="K867" s="110" t="s">
        <v>275</v>
      </c>
      <c r="L867" s="10" t="s">
        <v>11340</v>
      </c>
    </row>
    <row r="868" spans="7:12" ht="15" x14ac:dyDescent="0.2">
      <c r="G868" s="106"/>
      <c r="H868" s="104" t="str">
        <f t="shared" si="18"/>
        <v/>
      </c>
      <c r="I868" s="104"/>
      <c r="J868" s="110" t="s">
        <v>11341</v>
      </c>
      <c r="K868" s="110" t="s">
        <v>275</v>
      </c>
      <c r="L868" s="10" t="s">
        <v>11342</v>
      </c>
    </row>
    <row r="869" spans="7:12" ht="15" x14ac:dyDescent="0.2">
      <c r="G869" s="106"/>
      <c r="H869" s="104" t="str">
        <f t="shared" si="18"/>
        <v/>
      </c>
      <c r="I869" s="104"/>
      <c r="J869" s="110" t="s">
        <v>11343</v>
      </c>
      <c r="K869" s="110" t="s">
        <v>275</v>
      </c>
      <c r="L869" s="10" t="s">
        <v>11344</v>
      </c>
    </row>
    <row r="870" spans="7:12" ht="15" x14ac:dyDescent="0.2">
      <c r="G870" s="106"/>
      <c r="H870" s="104" t="str">
        <f t="shared" si="18"/>
        <v/>
      </c>
      <c r="I870" s="104"/>
      <c r="J870" s="110" t="s">
        <v>11345</v>
      </c>
      <c r="K870" s="110" t="s">
        <v>275</v>
      </c>
      <c r="L870" s="10" t="s">
        <v>11346</v>
      </c>
    </row>
    <row r="871" spans="7:12" ht="15" x14ac:dyDescent="0.2">
      <c r="G871" s="106"/>
      <c r="H871" s="104" t="str">
        <f t="shared" si="18"/>
        <v/>
      </c>
      <c r="I871" s="104"/>
      <c r="J871" s="110" t="s">
        <v>11347</v>
      </c>
      <c r="K871" s="110" t="s">
        <v>275</v>
      </c>
      <c r="L871" s="10" t="s">
        <v>11348</v>
      </c>
    </row>
    <row r="872" spans="7:12" ht="15" x14ac:dyDescent="0.2">
      <c r="G872" s="106"/>
      <c r="H872" s="104" t="str">
        <f t="shared" si="18"/>
        <v/>
      </c>
      <c r="I872" s="104"/>
      <c r="J872" s="110" t="s">
        <v>11349</v>
      </c>
      <c r="K872" s="110" t="s">
        <v>275</v>
      </c>
      <c r="L872" s="10" t="s">
        <v>11350</v>
      </c>
    </row>
    <row r="873" spans="7:12" ht="15" x14ac:dyDescent="0.2">
      <c r="G873" s="106"/>
      <c r="H873" s="104" t="str">
        <f t="shared" si="18"/>
        <v/>
      </c>
      <c r="I873" s="104"/>
      <c r="J873" s="110" t="s">
        <v>11351</v>
      </c>
      <c r="K873" s="110" t="s">
        <v>275</v>
      </c>
      <c r="L873" s="10" t="s">
        <v>11352</v>
      </c>
    </row>
    <row r="874" spans="7:12" ht="15" x14ac:dyDescent="0.2">
      <c r="G874" s="106"/>
      <c r="H874" s="104" t="str">
        <f t="shared" si="18"/>
        <v/>
      </c>
      <c r="I874" s="104"/>
      <c r="J874" s="110" t="s">
        <v>11353</v>
      </c>
      <c r="K874" s="110" t="s">
        <v>275</v>
      </c>
      <c r="L874" s="10" t="s">
        <v>11354</v>
      </c>
    </row>
    <row r="875" spans="7:12" ht="15" x14ac:dyDescent="0.2">
      <c r="G875" s="106"/>
      <c r="H875" s="104" t="str">
        <f t="shared" si="18"/>
        <v/>
      </c>
      <c r="I875" s="104"/>
      <c r="J875" s="110" t="s">
        <v>11355</v>
      </c>
      <c r="K875" s="110" t="s">
        <v>275</v>
      </c>
      <c r="L875" s="10" t="s">
        <v>11356</v>
      </c>
    </row>
    <row r="876" spans="7:12" ht="15" x14ac:dyDescent="0.2">
      <c r="G876" s="106"/>
      <c r="H876" s="104" t="str">
        <f t="shared" si="18"/>
        <v/>
      </c>
      <c r="I876" s="104"/>
      <c r="J876" s="110" t="s">
        <v>11357</v>
      </c>
      <c r="K876" s="110" t="s">
        <v>275</v>
      </c>
      <c r="L876" s="10" t="s">
        <v>11358</v>
      </c>
    </row>
    <row r="877" spans="7:12" ht="15" x14ac:dyDescent="0.2">
      <c r="G877" s="106"/>
      <c r="H877" s="104" t="str">
        <f t="shared" si="18"/>
        <v/>
      </c>
      <c r="I877" s="104"/>
      <c r="J877" s="110" t="s">
        <v>11359</v>
      </c>
      <c r="K877" s="110" t="s">
        <v>275</v>
      </c>
      <c r="L877" s="10" t="s">
        <v>11360</v>
      </c>
    </row>
    <row r="878" spans="7:12" ht="15" x14ac:dyDescent="0.2">
      <c r="G878" s="106"/>
      <c r="H878" s="104" t="str">
        <f t="shared" si="18"/>
        <v/>
      </c>
      <c r="I878" s="104"/>
      <c r="J878" s="110" t="s">
        <v>11361</v>
      </c>
      <c r="K878" s="110" t="s">
        <v>275</v>
      </c>
      <c r="L878" s="10" t="s">
        <v>11362</v>
      </c>
    </row>
    <row r="879" spans="7:12" ht="15" x14ac:dyDescent="0.2">
      <c r="G879" s="106"/>
      <c r="H879" s="104" t="str">
        <f t="shared" si="18"/>
        <v/>
      </c>
      <c r="I879" s="104"/>
      <c r="J879" s="110" t="s">
        <v>11363</v>
      </c>
      <c r="K879" s="110" t="s">
        <v>275</v>
      </c>
      <c r="L879" s="10" t="s">
        <v>11364</v>
      </c>
    </row>
    <row r="880" spans="7:12" ht="15" x14ac:dyDescent="0.2">
      <c r="G880" s="106"/>
      <c r="H880" s="104" t="str">
        <f t="shared" si="18"/>
        <v/>
      </c>
      <c r="I880" s="104"/>
      <c r="J880" s="110" t="s">
        <v>11365</v>
      </c>
      <c r="K880" s="110" t="s">
        <v>275</v>
      </c>
      <c r="L880" s="10" t="s">
        <v>11364</v>
      </c>
    </row>
    <row r="881" spans="7:12" ht="15" x14ac:dyDescent="0.2">
      <c r="G881" s="106"/>
      <c r="H881" s="104" t="str">
        <f t="shared" si="18"/>
        <v/>
      </c>
      <c r="I881" s="104"/>
      <c r="J881" s="110" t="s">
        <v>11366</v>
      </c>
      <c r="K881" s="110" t="s">
        <v>275</v>
      </c>
      <c r="L881" s="10" t="s">
        <v>11367</v>
      </c>
    </row>
    <row r="882" spans="7:12" ht="15" x14ac:dyDescent="0.2">
      <c r="G882" s="106"/>
      <c r="H882" s="104" t="str">
        <f t="shared" si="18"/>
        <v/>
      </c>
      <c r="I882" s="104"/>
      <c r="J882" s="110" t="s">
        <v>11368</v>
      </c>
      <c r="K882" s="110" t="s">
        <v>275</v>
      </c>
      <c r="L882" s="10" t="s">
        <v>11369</v>
      </c>
    </row>
    <row r="883" spans="7:12" ht="15" x14ac:dyDescent="0.2">
      <c r="G883" s="106"/>
      <c r="H883" s="104" t="str">
        <f t="shared" si="18"/>
        <v/>
      </c>
      <c r="I883" s="104"/>
      <c r="J883" s="110" t="s">
        <v>11370</v>
      </c>
      <c r="K883" s="110" t="s">
        <v>275</v>
      </c>
      <c r="L883" s="10" t="s">
        <v>11371</v>
      </c>
    </row>
    <row r="884" spans="7:12" ht="15" x14ac:dyDescent="0.2">
      <c r="G884" s="106"/>
      <c r="H884" s="104" t="str">
        <f t="shared" si="18"/>
        <v/>
      </c>
      <c r="I884" s="104"/>
      <c r="J884" s="110" t="s">
        <v>11372</v>
      </c>
      <c r="K884" s="110" t="s">
        <v>275</v>
      </c>
      <c r="L884" s="10" t="s">
        <v>11373</v>
      </c>
    </row>
    <row r="885" spans="7:12" ht="15" x14ac:dyDescent="0.2">
      <c r="G885" s="106"/>
      <c r="H885" s="104" t="str">
        <f t="shared" si="18"/>
        <v/>
      </c>
      <c r="I885" s="104"/>
      <c r="J885" s="110" t="s">
        <v>11374</v>
      </c>
      <c r="K885" s="110" t="s">
        <v>275</v>
      </c>
      <c r="L885" s="10" t="s">
        <v>11375</v>
      </c>
    </row>
    <row r="886" spans="7:12" ht="15" x14ac:dyDescent="0.2">
      <c r="G886" s="106"/>
      <c r="H886" s="104" t="str">
        <f t="shared" si="18"/>
        <v/>
      </c>
      <c r="I886" s="104"/>
      <c r="J886" s="110" t="s">
        <v>11376</v>
      </c>
      <c r="K886" s="110" t="s">
        <v>275</v>
      </c>
      <c r="L886" s="10" t="s">
        <v>11377</v>
      </c>
    </row>
    <row r="887" spans="7:12" ht="15" x14ac:dyDescent="0.2">
      <c r="G887" s="106"/>
      <c r="H887" s="104" t="str">
        <f t="shared" si="18"/>
        <v/>
      </c>
      <c r="I887" s="104"/>
      <c r="J887" s="110" t="s">
        <v>11378</v>
      </c>
      <c r="K887" s="110" t="s">
        <v>275</v>
      </c>
      <c r="L887" s="10" t="s">
        <v>11379</v>
      </c>
    </row>
    <row r="888" spans="7:12" ht="15" x14ac:dyDescent="0.2">
      <c r="G888" s="106"/>
      <c r="H888" s="104" t="str">
        <f t="shared" si="18"/>
        <v/>
      </c>
      <c r="I888" s="104"/>
      <c r="J888" s="110" t="s">
        <v>11380</v>
      </c>
      <c r="K888" s="110" t="s">
        <v>275</v>
      </c>
      <c r="L888" s="10" t="s">
        <v>11381</v>
      </c>
    </row>
    <row r="889" spans="7:12" ht="15" x14ac:dyDescent="0.2">
      <c r="G889" s="106"/>
      <c r="H889" s="104" t="str">
        <f t="shared" si="18"/>
        <v/>
      </c>
      <c r="I889" s="104"/>
      <c r="J889" s="110" t="s">
        <v>11382</v>
      </c>
      <c r="K889" s="110" t="s">
        <v>275</v>
      </c>
      <c r="L889" s="10" t="s">
        <v>11383</v>
      </c>
    </row>
    <row r="890" spans="7:12" ht="15" x14ac:dyDescent="0.2">
      <c r="G890" s="106"/>
      <c r="H890" s="104" t="str">
        <f t="shared" si="18"/>
        <v/>
      </c>
      <c r="I890" s="104"/>
      <c r="J890" s="110" t="s">
        <v>11384</v>
      </c>
      <c r="K890" s="110" t="s">
        <v>275</v>
      </c>
      <c r="L890" s="10" t="s">
        <v>11385</v>
      </c>
    </row>
    <row r="891" spans="7:12" ht="15" x14ac:dyDescent="0.2">
      <c r="G891" s="106"/>
      <c r="H891" s="104" t="str">
        <f t="shared" si="18"/>
        <v/>
      </c>
      <c r="I891" s="104"/>
      <c r="J891" s="110" t="s">
        <v>11386</v>
      </c>
      <c r="K891" s="110" t="s">
        <v>275</v>
      </c>
      <c r="L891" s="10" t="s">
        <v>11387</v>
      </c>
    </row>
    <row r="892" spans="7:12" ht="15" x14ac:dyDescent="0.2">
      <c r="G892" s="106"/>
      <c r="H892" s="104" t="str">
        <f t="shared" si="18"/>
        <v/>
      </c>
      <c r="I892" s="104"/>
      <c r="J892" s="110" t="s">
        <v>11388</v>
      </c>
      <c r="K892" s="110" t="s">
        <v>275</v>
      </c>
      <c r="L892" s="10" t="s">
        <v>11389</v>
      </c>
    </row>
    <row r="893" spans="7:12" ht="15" x14ac:dyDescent="0.2">
      <c r="G893" s="106"/>
      <c r="H893" s="104" t="str">
        <f t="shared" si="18"/>
        <v/>
      </c>
      <c r="I893" s="104"/>
      <c r="J893" s="110" t="s">
        <v>11390</v>
      </c>
      <c r="K893" s="110" t="s">
        <v>275</v>
      </c>
      <c r="L893" s="10" t="s">
        <v>11391</v>
      </c>
    </row>
    <row r="894" spans="7:12" ht="15" x14ac:dyDescent="0.2">
      <c r="G894" s="106"/>
      <c r="H894" s="104" t="str">
        <f t="shared" si="18"/>
        <v/>
      </c>
      <c r="I894" s="104"/>
      <c r="J894" s="110" t="s">
        <v>11392</v>
      </c>
      <c r="K894" s="110" t="s">
        <v>275</v>
      </c>
      <c r="L894" s="10" t="s">
        <v>11393</v>
      </c>
    </row>
    <row r="895" spans="7:12" ht="15" x14ac:dyDescent="0.2">
      <c r="G895" s="106"/>
      <c r="H895" s="104" t="str">
        <f t="shared" si="18"/>
        <v/>
      </c>
      <c r="I895" s="104"/>
      <c r="J895" s="110" t="s">
        <v>11394</v>
      </c>
      <c r="K895" s="110" t="s">
        <v>275</v>
      </c>
      <c r="L895" s="10" t="s">
        <v>11395</v>
      </c>
    </row>
    <row r="896" spans="7:12" ht="15" x14ac:dyDescent="0.2">
      <c r="G896" s="106"/>
      <c r="H896" s="104" t="str">
        <f t="shared" si="18"/>
        <v/>
      </c>
      <c r="I896" s="104"/>
      <c r="J896" s="110" t="s">
        <v>11396</v>
      </c>
      <c r="K896" s="110" t="s">
        <v>275</v>
      </c>
      <c r="L896" s="10" t="s">
        <v>11397</v>
      </c>
    </row>
    <row r="897" spans="7:12" ht="15" x14ac:dyDescent="0.2">
      <c r="G897" s="106"/>
      <c r="H897" s="104" t="str">
        <f t="shared" si="18"/>
        <v/>
      </c>
      <c r="I897" s="104"/>
      <c r="J897" s="110" t="s">
        <v>11398</v>
      </c>
      <c r="K897" s="110" t="s">
        <v>275</v>
      </c>
      <c r="L897" s="10" t="s">
        <v>11399</v>
      </c>
    </row>
    <row r="898" spans="7:12" ht="15" x14ac:dyDescent="0.2">
      <c r="G898" s="106"/>
      <c r="H898" s="104" t="str">
        <f t="shared" si="18"/>
        <v/>
      </c>
      <c r="I898" s="104"/>
      <c r="J898" s="110" t="s">
        <v>11400</v>
      </c>
      <c r="K898" s="110" t="s">
        <v>275</v>
      </c>
      <c r="L898" s="10" t="s">
        <v>11401</v>
      </c>
    </row>
    <row r="899" spans="7:12" ht="15" x14ac:dyDescent="0.2">
      <c r="G899" s="106"/>
      <c r="H899" s="104" t="str">
        <f t="shared" si="18"/>
        <v/>
      </c>
      <c r="I899" s="104"/>
      <c r="J899" s="110" t="s">
        <v>11402</v>
      </c>
      <c r="K899" s="110" t="s">
        <v>275</v>
      </c>
      <c r="L899" s="10" t="s">
        <v>11403</v>
      </c>
    </row>
    <row r="900" spans="7:12" ht="15" x14ac:dyDescent="0.2">
      <c r="G900" s="106"/>
      <c r="H900" s="104" t="str">
        <f t="shared" si="18"/>
        <v/>
      </c>
      <c r="I900" s="104"/>
      <c r="J900" s="110" t="s">
        <v>11404</v>
      </c>
      <c r="K900" s="110" t="s">
        <v>275</v>
      </c>
      <c r="L900" s="10" t="s">
        <v>275</v>
      </c>
    </row>
    <row r="901" spans="7:12" ht="15" x14ac:dyDescent="0.2">
      <c r="G901" s="106"/>
      <c r="H901" s="104" t="str">
        <f t="shared" si="18"/>
        <v/>
      </c>
      <c r="I901" s="104"/>
      <c r="J901" s="110" t="s">
        <v>11405</v>
      </c>
      <c r="K901" s="110" t="s">
        <v>275</v>
      </c>
      <c r="L901" s="10" t="s">
        <v>11406</v>
      </c>
    </row>
    <row r="902" spans="7:12" ht="15" x14ac:dyDescent="0.2">
      <c r="G902" s="106"/>
      <c r="H902" s="104" t="str">
        <f t="shared" si="18"/>
        <v/>
      </c>
      <c r="I902" s="104"/>
      <c r="J902" s="110" t="s">
        <v>11407</v>
      </c>
      <c r="K902" s="110" t="s">
        <v>275</v>
      </c>
      <c r="L902" s="10" t="s">
        <v>11408</v>
      </c>
    </row>
    <row r="903" spans="7:12" ht="15" x14ac:dyDescent="0.2">
      <c r="G903" s="106"/>
      <c r="H903" s="104" t="str">
        <f t="shared" si="18"/>
        <v/>
      </c>
      <c r="I903" s="104"/>
      <c r="J903" s="110" t="s">
        <v>11409</v>
      </c>
      <c r="K903" s="110" t="s">
        <v>275</v>
      </c>
      <c r="L903" s="10" t="s">
        <v>275</v>
      </c>
    </row>
    <row r="904" spans="7:12" ht="15" x14ac:dyDescent="0.2">
      <c r="G904" s="106"/>
      <c r="H904" s="104" t="str">
        <f t="shared" si="18"/>
        <v/>
      </c>
      <c r="I904" s="104"/>
      <c r="J904" s="110" t="s">
        <v>11410</v>
      </c>
      <c r="K904" s="110" t="s">
        <v>275</v>
      </c>
      <c r="L904" s="10" t="s">
        <v>275</v>
      </c>
    </row>
    <row r="905" spans="7:12" ht="15" x14ac:dyDescent="0.2">
      <c r="G905" s="106"/>
      <c r="H905" s="104" t="str">
        <f t="shared" ref="H905:H968" si="19">IF(I905="","",IFERROR((INDEX(A:D,MATCH($I905,D:D,0),2)),""))</f>
        <v/>
      </c>
      <c r="I905" s="104"/>
      <c r="J905" s="110" t="s">
        <v>11411</v>
      </c>
      <c r="K905" s="110" t="s">
        <v>275</v>
      </c>
      <c r="L905" s="10" t="s">
        <v>11412</v>
      </c>
    </row>
    <row r="906" spans="7:12" ht="15" x14ac:dyDescent="0.2">
      <c r="G906" s="106"/>
      <c r="H906" s="104" t="str">
        <f t="shared" si="19"/>
        <v/>
      </c>
      <c r="I906" s="104"/>
      <c r="J906" s="110" t="s">
        <v>11413</v>
      </c>
      <c r="K906" s="110" t="s">
        <v>275</v>
      </c>
      <c r="L906" s="10" t="s">
        <v>11414</v>
      </c>
    </row>
    <row r="907" spans="7:12" ht="15" x14ac:dyDescent="0.2">
      <c r="G907" s="106"/>
      <c r="H907" s="104" t="str">
        <f t="shared" si="19"/>
        <v/>
      </c>
      <c r="I907" s="104"/>
      <c r="J907" s="110" t="s">
        <v>11415</v>
      </c>
      <c r="K907" s="110" t="s">
        <v>275</v>
      </c>
      <c r="L907" s="10" t="s">
        <v>11416</v>
      </c>
    </row>
    <row r="908" spans="7:12" ht="15" x14ac:dyDescent="0.2">
      <c r="G908" s="106"/>
      <c r="H908" s="104" t="str">
        <f t="shared" si="19"/>
        <v/>
      </c>
      <c r="I908" s="104"/>
      <c r="J908" s="110" t="s">
        <v>11417</v>
      </c>
      <c r="K908" s="110" t="s">
        <v>275</v>
      </c>
      <c r="L908" s="10" t="s">
        <v>11418</v>
      </c>
    </row>
    <row r="909" spans="7:12" ht="15" x14ac:dyDescent="0.2">
      <c r="G909" s="106"/>
      <c r="H909" s="104" t="str">
        <f t="shared" si="19"/>
        <v/>
      </c>
      <c r="I909" s="104"/>
      <c r="J909" s="110" t="s">
        <v>11419</v>
      </c>
      <c r="K909" s="110" t="s">
        <v>275</v>
      </c>
      <c r="L909" s="10" t="s">
        <v>11420</v>
      </c>
    </row>
    <row r="910" spans="7:12" ht="15" x14ac:dyDescent="0.2">
      <c r="G910" s="106"/>
      <c r="H910" s="104" t="str">
        <f t="shared" si="19"/>
        <v/>
      </c>
      <c r="I910" s="104"/>
      <c r="J910" s="110" t="s">
        <v>11421</v>
      </c>
      <c r="K910" s="110" t="s">
        <v>275</v>
      </c>
      <c r="L910" s="10" t="s">
        <v>11412</v>
      </c>
    </row>
    <row r="911" spans="7:12" ht="15" x14ac:dyDescent="0.2">
      <c r="G911" s="106"/>
      <c r="H911" s="104" t="str">
        <f t="shared" si="19"/>
        <v/>
      </c>
      <c r="I911" s="104"/>
      <c r="J911" s="110" t="s">
        <v>11422</v>
      </c>
      <c r="K911" s="110" t="s">
        <v>275</v>
      </c>
      <c r="L911" s="10" t="s">
        <v>11423</v>
      </c>
    </row>
    <row r="912" spans="7:12" ht="15" x14ac:dyDescent="0.2">
      <c r="G912" s="106"/>
      <c r="H912" s="104" t="str">
        <f t="shared" si="19"/>
        <v/>
      </c>
      <c r="I912" s="104"/>
      <c r="J912" s="110" t="s">
        <v>11424</v>
      </c>
      <c r="K912" s="110" t="s">
        <v>275</v>
      </c>
      <c r="L912" s="10" t="s">
        <v>11425</v>
      </c>
    </row>
    <row r="913" spans="7:12" ht="15" x14ac:dyDescent="0.2">
      <c r="G913" s="106"/>
      <c r="H913" s="104" t="str">
        <f t="shared" si="19"/>
        <v/>
      </c>
      <c r="I913" s="104"/>
      <c r="J913" s="110" t="s">
        <v>11426</v>
      </c>
      <c r="K913" s="110" t="s">
        <v>275</v>
      </c>
      <c r="L913" s="10" t="s">
        <v>11427</v>
      </c>
    </row>
    <row r="914" spans="7:12" ht="15" x14ac:dyDescent="0.2">
      <c r="G914" s="106"/>
      <c r="H914" s="104" t="str">
        <f t="shared" si="19"/>
        <v/>
      </c>
      <c r="I914" s="104"/>
      <c r="J914" s="110" t="s">
        <v>11428</v>
      </c>
      <c r="K914" s="110" t="s">
        <v>275</v>
      </c>
      <c r="L914" s="10" t="s">
        <v>275</v>
      </c>
    </row>
    <row r="915" spans="7:12" ht="15" x14ac:dyDescent="0.2">
      <c r="G915" s="106"/>
      <c r="H915" s="104" t="str">
        <f t="shared" si="19"/>
        <v/>
      </c>
      <c r="I915" s="104"/>
      <c r="J915" s="110" t="s">
        <v>11429</v>
      </c>
      <c r="K915" s="110" t="s">
        <v>275</v>
      </c>
      <c r="L915" s="10" t="s">
        <v>11430</v>
      </c>
    </row>
    <row r="916" spans="7:12" ht="15" x14ac:dyDescent="0.2">
      <c r="G916" s="106"/>
      <c r="H916" s="104" t="str">
        <f t="shared" si="19"/>
        <v/>
      </c>
      <c r="I916" s="104"/>
      <c r="J916" s="110" t="s">
        <v>11431</v>
      </c>
      <c r="K916" s="110" t="s">
        <v>275</v>
      </c>
      <c r="L916" s="10" t="s">
        <v>275</v>
      </c>
    </row>
    <row r="917" spans="7:12" ht="15" x14ac:dyDescent="0.2">
      <c r="G917" s="106"/>
      <c r="H917" s="104" t="str">
        <f t="shared" si="19"/>
        <v/>
      </c>
      <c r="I917" s="104"/>
      <c r="J917" s="110" t="s">
        <v>11432</v>
      </c>
      <c r="K917" s="110" t="s">
        <v>275</v>
      </c>
      <c r="L917" s="10" t="s">
        <v>275</v>
      </c>
    </row>
    <row r="918" spans="7:12" ht="15" x14ac:dyDescent="0.2">
      <c r="G918" s="106"/>
      <c r="H918" s="104" t="str">
        <f t="shared" si="19"/>
        <v/>
      </c>
      <c r="I918" s="104"/>
      <c r="J918" s="110" t="s">
        <v>11433</v>
      </c>
      <c r="K918" s="110" t="s">
        <v>275</v>
      </c>
      <c r="L918" s="10" t="s">
        <v>11434</v>
      </c>
    </row>
    <row r="919" spans="7:12" ht="15" x14ac:dyDescent="0.2">
      <c r="G919" s="106"/>
      <c r="H919" s="104" t="str">
        <f t="shared" si="19"/>
        <v/>
      </c>
      <c r="I919" s="104"/>
      <c r="J919" s="110" t="s">
        <v>11435</v>
      </c>
      <c r="K919" s="110" t="s">
        <v>275</v>
      </c>
      <c r="L919" s="10" t="s">
        <v>11436</v>
      </c>
    </row>
    <row r="920" spans="7:12" ht="15" x14ac:dyDescent="0.2">
      <c r="G920" s="106"/>
      <c r="H920" s="104" t="str">
        <f t="shared" si="19"/>
        <v/>
      </c>
      <c r="I920" s="104"/>
      <c r="J920" s="110" t="s">
        <v>11437</v>
      </c>
      <c r="K920" s="110" t="s">
        <v>275</v>
      </c>
      <c r="L920" s="10" t="s">
        <v>11438</v>
      </c>
    </row>
    <row r="921" spans="7:12" ht="15" x14ac:dyDescent="0.2">
      <c r="G921" s="106"/>
      <c r="H921" s="104" t="str">
        <f t="shared" si="19"/>
        <v/>
      </c>
      <c r="I921" s="104"/>
      <c r="J921" s="110" t="s">
        <v>11439</v>
      </c>
      <c r="K921" s="110" t="s">
        <v>275</v>
      </c>
      <c r="L921" s="10" t="s">
        <v>11440</v>
      </c>
    </row>
    <row r="922" spans="7:12" ht="15" x14ac:dyDescent="0.2">
      <c r="G922" s="106"/>
      <c r="H922" s="104" t="str">
        <f t="shared" si="19"/>
        <v/>
      </c>
      <c r="I922" s="104"/>
      <c r="J922" s="110" t="s">
        <v>11441</v>
      </c>
      <c r="K922" s="110" t="s">
        <v>275</v>
      </c>
      <c r="L922" s="10" t="s">
        <v>11442</v>
      </c>
    </row>
    <row r="923" spans="7:12" ht="15" x14ac:dyDescent="0.2">
      <c r="G923" s="106"/>
      <c r="H923" s="104" t="str">
        <f t="shared" si="19"/>
        <v/>
      </c>
      <c r="I923" s="104"/>
      <c r="J923" s="110" t="s">
        <v>11443</v>
      </c>
      <c r="K923" s="110" t="s">
        <v>275</v>
      </c>
      <c r="L923" s="10" t="s">
        <v>11444</v>
      </c>
    </row>
    <row r="924" spans="7:12" ht="15" x14ac:dyDescent="0.2">
      <c r="G924" s="106"/>
      <c r="H924" s="104" t="str">
        <f t="shared" si="19"/>
        <v/>
      </c>
      <c r="I924" s="104"/>
      <c r="J924" s="110" t="s">
        <v>11445</v>
      </c>
      <c r="K924" s="110" t="s">
        <v>275</v>
      </c>
      <c r="L924" s="10" t="s">
        <v>11446</v>
      </c>
    </row>
    <row r="925" spans="7:12" ht="15" x14ac:dyDescent="0.2">
      <c r="G925" s="106"/>
      <c r="H925" s="104" t="str">
        <f t="shared" si="19"/>
        <v/>
      </c>
      <c r="I925" s="104"/>
      <c r="J925" s="110" t="s">
        <v>11447</v>
      </c>
      <c r="K925" s="110" t="s">
        <v>275</v>
      </c>
      <c r="L925" s="10" t="s">
        <v>11448</v>
      </c>
    </row>
    <row r="926" spans="7:12" ht="15" x14ac:dyDescent="0.2">
      <c r="G926" s="106"/>
      <c r="H926" s="104" t="str">
        <f t="shared" si="19"/>
        <v/>
      </c>
      <c r="I926" s="104"/>
      <c r="J926" s="110" t="s">
        <v>11449</v>
      </c>
      <c r="K926" s="110" t="s">
        <v>275</v>
      </c>
      <c r="L926" s="10" t="s">
        <v>11450</v>
      </c>
    </row>
    <row r="927" spans="7:12" ht="15" x14ac:dyDescent="0.2">
      <c r="G927" s="106"/>
      <c r="H927" s="104" t="str">
        <f t="shared" si="19"/>
        <v/>
      </c>
      <c r="I927" s="104"/>
      <c r="J927" s="110" t="s">
        <v>11451</v>
      </c>
      <c r="K927" s="110" t="s">
        <v>275</v>
      </c>
      <c r="L927" s="10" t="s">
        <v>11452</v>
      </c>
    </row>
    <row r="928" spans="7:12" ht="15" x14ac:dyDescent="0.2">
      <c r="G928" s="106"/>
      <c r="H928" s="104" t="str">
        <f t="shared" si="19"/>
        <v/>
      </c>
      <c r="I928" s="104"/>
      <c r="J928" s="110" t="s">
        <v>11453</v>
      </c>
      <c r="K928" s="110" t="s">
        <v>275</v>
      </c>
      <c r="L928" s="10" t="s">
        <v>11454</v>
      </c>
    </row>
    <row r="929" spans="7:12" ht="15" x14ac:dyDescent="0.2">
      <c r="G929" s="106"/>
      <c r="H929" s="104" t="str">
        <f t="shared" si="19"/>
        <v/>
      </c>
      <c r="I929" s="104"/>
      <c r="J929" s="110" t="s">
        <v>11455</v>
      </c>
      <c r="K929" s="110" t="s">
        <v>275</v>
      </c>
      <c r="L929" s="10" t="s">
        <v>11456</v>
      </c>
    </row>
    <row r="930" spans="7:12" ht="15" x14ac:dyDescent="0.2">
      <c r="G930" s="106"/>
      <c r="H930" s="104" t="str">
        <f t="shared" si="19"/>
        <v/>
      </c>
      <c r="I930" s="104"/>
      <c r="J930" s="110" t="s">
        <v>11457</v>
      </c>
      <c r="K930" s="110" t="s">
        <v>275</v>
      </c>
      <c r="L930" s="10" t="s">
        <v>275</v>
      </c>
    </row>
    <row r="931" spans="7:12" ht="15" x14ac:dyDescent="0.2">
      <c r="G931" s="106"/>
      <c r="H931" s="104" t="str">
        <f t="shared" si="19"/>
        <v/>
      </c>
      <c r="I931" s="104"/>
      <c r="J931" s="110" t="s">
        <v>11458</v>
      </c>
      <c r="K931" s="110" t="s">
        <v>275</v>
      </c>
      <c r="L931" s="10" t="s">
        <v>11459</v>
      </c>
    </row>
    <row r="932" spans="7:12" ht="15" x14ac:dyDescent="0.2">
      <c r="G932" s="106"/>
      <c r="H932" s="104" t="str">
        <f t="shared" si="19"/>
        <v/>
      </c>
      <c r="I932" s="104"/>
      <c r="J932" s="110" t="s">
        <v>11460</v>
      </c>
      <c r="K932" s="110" t="s">
        <v>275</v>
      </c>
      <c r="L932" s="10" t="s">
        <v>11461</v>
      </c>
    </row>
    <row r="933" spans="7:12" ht="15" x14ac:dyDescent="0.2">
      <c r="G933" s="106"/>
      <c r="H933" s="104" t="str">
        <f t="shared" si="19"/>
        <v/>
      </c>
      <c r="I933" s="104"/>
      <c r="J933" s="110" t="s">
        <v>11462</v>
      </c>
      <c r="K933" s="110" t="s">
        <v>275</v>
      </c>
      <c r="L933" s="10" t="s">
        <v>11463</v>
      </c>
    </row>
    <row r="934" spans="7:12" ht="15" x14ac:dyDescent="0.2">
      <c r="G934" s="106"/>
      <c r="H934" s="104" t="str">
        <f t="shared" si="19"/>
        <v/>
      </c>
      <c r="I934" s="104"/>
      <c r="J934" s="110" t="s">
        <v>11464</v>
      </c>
      <c r="K934" s="110" t="s">
        <v>275</v>
      </c>
      <c r="L934" s="10" t="s">
        <v>11465</v>
      </c>
    </row>
    <row r="935" spans="7:12" ht="15" x14ac:dyDescent="0.2">
      <c r="G935" s="106"/>
      <c r="H935" s="104" t="str">
        <f t="shared" si="19"/>
        <v/>
      </c>
      <c r="I935" s="104"/>
      <c r="J935" s="110" t="s">
        <v>11466</v>
      </c>
      <c r="K935" s="110" t="s">
        <v>275</v>
      </c>
      <c r="L935" s="10" t="s">
        <v>11467</v>
      </c>
    </row>
    <row r="936" spans="7:12" ht="15" x14ac:dyDescent="0.2">
      <c r="G936" s="106"/>
      <c r="H936" s="104" t="str">
        <f t="shared" si="19"/>
        <v/>
      </c>
      <c r="I936" s="104"/>
      <c r="J936" s="110" t="s">
        <v>11468</v>
      </c>
      <c r="K936" s="110" t="s">
        <v>275</v>
      </c>
      <c r="L936" s="10" t="s">
        <v>11469</v>
      </c>
    </row>
    <row r="937" spans="7:12" ht="15" x14ac:dyDescent="0.2">
      <c r="G937" s="106"/>
      <c r="H937" s="104" t="str">
        <f t="shared" si="19"/>
        <v/>
      </c>
      <c r="I937" s="104"/>
      <c r="J937" s="110" t="s">
        <v>11470</v>
      </c>
      <c r="K937" s="110" t="s">
        <v>275</v>
      </c>
      <c r="L937" s="10" t="s">
        <v>11471</v>
      </c>
    </row>
    <row r="938" spans="7:12" ht="15" x14ac:dyDescent="0.2">
      <c r="G938" s="106"/>
      <c r="H938" s="104" t="str">
        <f t="shared" si="19"/>
        <v/>
      </c>
      <c r="I938" s="104"/>
      <c r="J938" s="110" t="s">
        <v>11472</v>
      </c>
      <c r="K938" s="110" t="s">
        <v>275</v>
      </c>
      <c r="L938" s="10" t="s">
        <v>11473</v>
      </c>
    </row>
    <row r="939" spans="7:12" ht="15" x14ac:dyDescent="0.2">
      <c r="G939" s="106"/>
      <c r="H939" s="104" t="str">
        <f t="shared" si="19"/>
        <v/>
      </c>
      <c r="I939" s="104"/>
      <c r="J939" s="110" t="s">
        <v>11474</v>
      </c>
      <c r="K939" s="110" t="s">
        <v>275</v>
      </c>
      <c r="L939" s="10" t="s">
        <v>11475</v>
      </c>
    </row>
    <row r="940" spans="7:12" ht="15" x14ac:dyDescent="0.2">
      <c r="G940" s="106"/>
      <c r="H940" s="104" t="str">
        <f t="shared" si="19"/>
        <v/>
      </c>
      <c r="I940" s="104"/>
      <c r="J940" s="110" t="s">
        <v>11476</v>
      </c>
      <c r="K940" s="110" t="s">
        <v>275</v>
      </c>
      <c r="L940" s="10" t="s">
        <v>11477</v>
      </c>
    </row>
    <row r="941" spans="7:12" ht="15" x14ac:dyDescent="0.2">
      <c r="G941" s="106"/>
      <c r="H941" s="104" t="str">
        <f t="shared" si="19"/>
        <v/>
      </c>
      <c r="I941" s="104"/>
      <c r="J941" s="110" t="s">
        <v>11478</v>
      </c>
      <c r="K941" s="110" t="s">
        <v>275</v>
      </c>
      <c r="L941" s="10" t="s">
        <v>11479</v>
      </c>
    </row>
    <row r="942" spans="7:12" ht="15" x14ac:dyDescent="0.2">
      <c r="G942" s="106"/>
      <c r="H942" s="104" t="str">
        <f t="shared" si="19"/>
        <v/>
      </c>
      <c r="I942" s="104"/>
      <c r="J942" s="110" t="s">
        <v>11480</v>
      </c>
      <c r="K942" s="110" t="s">
        <v>275</v>
      </c>
      <c r="L942" s="10" t="s">
        <v>275</v>
      </c>
    </row>
    <row r="943" spans="7:12" ht="15" x14ac:dyDescent="0.2">
      <c r="G943" s="106"/>
      <c r="H943" s="104" t="str">
        <f t="shared" si="19"/>
        <v/>
      </c>
      <c r="I943" s="104"/>
      <c r="J943" s="110" t="s">
        <v>11481</v>
      </c>
      <c r="K943" s="110" t="s">
        <v>275</v>
      </c>
      <c r="L943" s="10" t="s">
        <v>275</v>
      </c>
    </row>
    <row r="944" spans="7:12" ht="15" x14ac:dyDescent="0.2">
      <c r="G944" s="106"/>
      <c r="H944" s="104" t="str">
        <f t="shared" si="19"/>
        <v/>
      </c>
      <c r="I944" s="104"/>
      <c r="J944" s="110" t="s">
        <v>11482</v>
      </c>
      <c r="K944" s="110" t="s">
        <v>275</v>
      </c>
      <c r="L944" s="10" t="s">
        <v>11483</v>
      </c>
    </row>
    <row r="945" spans="7:12" ht="15" x14ac:dyDescent="0.2">
      <c r="G945" s="106"/>
      <c r="H945" s="104" t="str">
        <f t="shared" si="19"/>
        <v/>
      </c>
      <c r="I945" s="104"/>
      <c r="J945" s="110" t="s">
        <v>11484</v>
      </c>
      <c r="K945" s="110" t="s">
        <v>275</v>
      </c>
      <c r="L945" s="10" t="s">
        <v>11485</v>
      </c>
    </row>
    <row r="946" spans="7:12" ht="15" x14ac:dyDescent="0.2">
      <c r="G946" s="106"/>
      <c r="H946" s="104" t="str">
        <f t="shared" si="19"/>
        <v/>
      </c>
      <c r="I946" s="104"/>
      <c r="J946" s="110" t="s">
        <v>11486</v>
      </c>
      <c r="K946" s="110" t="s">
        <v>275</v>
      </c>
      <c r="L946" s="10" t="s">
        <v>11487</v>
      </c>
    </row>
    <row r="947" spans="7:12" ht="15" x14ac:dyDescent="0.2">
      <c r="G947" s="106"/>
      <c r="H947" s="104" t="str">
        <f t="shared" si="19"/>
        <v/>
      </c>
      <c r="I947" s="104"/>
      <c r="J947" s="110" t="s">
        <v>11488</v>
      </c>
      <c r="K947" s="110" t="s">
        <v>275</v>
      </c>
      <c r="L947" s="10" t="s">
        <v>275</v>
      </c>
    </row>
    <row r="948" spans="7:12" ht="15" x14ac:dyDescent="0.2">
      <c r="G948" s="106"/>
      <c r="H948" s="104" t="str">
        <f t="shared" si="19"/>
        <v/>
      </c>
      <c r="I948" s="104"/>
      <c r="J948" s="110" t="s">
        <v>11489</v>
      </c>
      <c r="K948" s="110" t="s">
        <v>275</v>
      </c>
      <c r="L948" s="10" t="s">
        <v>275</v>
      </c>
    </row>
    <row r="949" spans="7:12" ht="15" x14ac:dyDescent="0.2">
      <c r="G949" s="106"/>
      <c r="H949" s="104" t="str">
        <f t="shared" si="19"/>
        <v/>
      </c>
      <c r="I949" s="104"/>
      <c r="J949" s="110" t="s">
        <v>11490</v>
      </c>
      <c r="K949" s="110" t="s">
        <v>275</v>
      </c>
      <c r="L949" s="10" t="s">
        <v>11491</v>
      </c>
    </row>
    <row r="950" spans="7:12" ht="15" x14ac:dyDescent="0.2">
      <c r="G950" s="106"/>
      <c r="H950" s="104" t="str">
        <f t="shared" si="19"/>
        <v/>
      </c>
      <c r="I950" s="104"/>
      <c r="J950" s="110" t="s">
        <v>11492</v>
      </c>
      <c r="K950" s="110" t="s">
        <v>275</v>
      </c>
      <c r="L950" s="10" t="s">
        <v>11493</v>
      </c>
    </row>
    <row r="951" spans="7:12" ht="15" x14ac:dyDescent="0.2">
      <c r="G951" s="106"/>
      <c r="H951" s="104" t="str">
        <f t="shared" si="19"/>
        <v/>
      </c>
      <c r="I951" s="104"/>
      <c r="J951" s="110" t="s">
        <v>11494</v>
      </c>
      <c r="K951" s="110" t="s">
        <v>275</v>
      </c>
      <c r="L951" s="10" t="s">
        <v>11495</v>
      </c>
    </row>
    <row r="952" spans="7:12" ht="15" x14ac:dyDescent="0.2">
      <c r="G952" s="106"/>
      <c r="H952" s="104" t="str">
        <f t="shared" si="19"/>
        <v/>
      </c>
      <c r="I952" s="104"/>
      <c r="J952" s="110" t="s">
        <v>11496</v>
      </c>
      <c r="K952" s="110" t="s">
        <v>275</v>
      </c>
      <c r="L952" s="10" t="s">
        <v>11497</v>
      </c>
    </row>
    <row r="953" spans="7:12" ht="15" x14ac:dyDescent="0.2">
      <c r="G953" s="106"/>
      <c r="H953" s="104" t="str">
        <f t="shared" si="19"/>
        <v/>
      </c>
      <c r="I953" s="104"/>
      <c r="J953" s="110" t="s">
        <v>11498</v>
      </c>
      <c r="K953" s="110" t="s">
        <v>275</v>
      </c>
      <c r="L953" s="10" t="s">
        <v>11499</v>
      </c>
    </row>
    <row r="954" spans="7:12" ht="15" x14ac:dyDescent="0.2">
      <c r="G954" s="106"/>
      <c r="H954" s="104" t="str">
        <f t="shared" si="19"/>
        <v/>
      </c>
      <c r="I954" s="104"/>
      <c r="J954" s="110" t="s">
        <v>11500</v>
      </c>
      <c r="K954" s="110" t="s">
        <v>275</v>
      </c>
      <c r="L954" s="10" t="s">
        <v>11501</v>
      </c>
    </row>
    <row r="955" spans="7:12" ht="15" x14ac:dyDescent="0.2">
      <c r="G955" s="106"/>
      <c r="H955" s="104" t="str">
        <f t="shared" si="19"/>
        <v/>
      </c>
      <c r="I955" s="104"/>
      <c r="J955" s="110" t="s">
        <v>11502</v>
      </c>
      <c r="K955" s="110" t="s">
        <v>275</v>
      </c>
      <c r="L955" s="10" t="s">
        <v>11503</v>
      </c>
    </row>
    <row r="956" spans="7:12" ht="15" x14ac:dyDescent="0.2">
      <c r="G956" s="106"/>
      <c r="H956" s="104" t="str">
        <f t="shared" si="19"/>
        <v/>
      </c>
      <c r="I956" s="104"/>
      <c r="J956" s="110" t="s">
        <v>11504</v>
      </c>
      <c r="K956" s="110" t="s">
        <v>275</v>
      </c>
      <c r="L956" s="10" t="s">
        <v>11505</v>
      </c>
    </row>
    <row r="957" spans="7:12" ht="15" x14ac:dyDescent="0.2">
      <c r="G957" s="106"/>
      <c r="H957" s="104" t="str">
        <f t="shared" si="19"/>
        <v/>
      </c>
      <c r="I957" s="104"/>
      <c r="J957" s="110" t="s">
        <v>11506</v>
      </c>
      <c r="K957" s="110" t="s">
        <v>275</v>
      </c>
      <c r="L957" s="10" t="s">
        <v>11507</v>
      </c>
    </row>
    <row r="958" spans="7:12" ht="15" x14ac:dyDescent="0.2">
      <c r="G958" s="106"/>
      <c r="H958" s="104" t="str">
        <f t="shared" si="19"/>
        <v/>
      </c>
      <c r="I958" s="104"/>
      <c r="J958" s="110" t="s">
        <v>11508</v>
      </c>
      <c r="K958" s="110" t="s">
        <v>275</v>
      </c>
      <c r="L958" s="10" t="s">
        <v>11509</v>
      </c>
    </row>
    <row r="959" spans="7:12" ht="15" x14ac:dyDescent="0.2">
      <c r="G959" s="106"/>
      <c r="H959" s="104" t="str">
        <f t="shared" si="19"/>
        <v/>
      </c>
      <c r="I959" s="104"/>
      <c r="J959" s="110" t="s">
        <v>11510</v>
      </c>
      <c r="K959" s="110" t="s">
        <v>275</v>
      </c>
      <c r="L959" s="10" t="s">
        <v>11511</v>
      </c>
    </row>
    <row r="960" spans="7:12" ht="15" x14ac:dyDescent="0.2">
      <c r="G960" s="106"/>
      <c r="H960" s="104" t="str">
        <f t="shared" si="19"/>
        <v/>
      </c>
      <c r="I960" s="104"/>
      <c r="J960" s="110" t="s">
        <v>11512</v>
      </c>
      <c r="K960" s="110" t="s">
        <v>275</v>
      </c>
      <c r="L960" s="10" t="s">
        <v>10343</v>
      </c>
    </row>
    <row r="961" spans="7:12" ht="15" x14ac:dyDescent="0.2">
      <c r="G961" s="106"/>
      <c r="H961" s="104" t="str">
        <f t="shared" si="19"/>
        <v/>
      </c>
      <c r="I961" s="104"/>
      <c r="J961" s="110" t="s">
        <v>11513</v>
      </c>
      <c r="K961" s="110" t="s">
        <v>275</v>
      </c>
      <c r="L961" s="10" t="s">
        <v>11514</v>
      </c>
    </row>
    <row r="962" spans="7:12" ht="15" x14ac:dyDescent="0.2">
      <c r="G962" s="106"/>
      <c r="H962" s="104" t="str">
        <f t="shared" si="19"/>
        <v/>
      </c>
      <c r="I962" s="104"/>
      <c r="J962" s="110" t="s">
        <v>11515</v>
      </c>
      <c r="K962" s="110" t="s">
        <v>275</v>
      </c>
      <c r="L962" s="10" t="s">
        <v>11516</v>
      </c>
    </row>
    <row r="963" spans="7:12" ht="15" x14ac:dyDescent="0.2">
      <c r="G963" s="106"/>
      <c r="H963" s="104" t="str">
        <f t="shared" si="19"/>
        <v/>
      </c>
      <c r="I963" s="104"/>
      <c r="J963" s="110" t="s">
        <v>11517</v>
      </c>
      <c r="K963" s="110" t="s">
        <v>275</v>
      </c>
      <c r="L963" s="10" t="s">
        <v>11518</v>
      </c>
    </row>
    <row r="964" spans="7:12" ht="15" x14ac:dyDescent="0.2">
      <c r="G964" s="106"/>
      <c r="H964" s="104" t="str">
        <f t="shared" si="19"/>
        <v/>
      </c>
      <c r="I964" s="104"/>
      <c r="J964" s="110" t="s">
        <v>11519</v>
      </c>
      <c r="K964" s="110" t="s">
        <v>275</v>
      </c>
      <c r="L964" s="10" t="s">
        <v>11157</v>
      </c>
    </row>
    <row r="965" spans="7:12" ht="15" x14ac:dyDescent="0.2">
      <c r="G965" s="106"/>
      <c r="H965" s="104" t="str">
        <f t="shared" si="19"/>
        <v/>
      </c>
      <c r="I965" s="104"/>
      <c r="J965" s="110" t="s">
        <v>11520</v>
      </c>
      <c r="K965" s="110" t="s">
        <v>275</v>
      </c>
      <c r="L965" s="10" t="s">
        <v>11521</v>
      </c>
    </row>
    <row r="966" spans="7:12" ht="15" x14ac:dyDescent="0.2">
      <c r="G966" s="106"/>
      <c r="H966" s="104" t="str">
        <f t="shared" si="19"/>
        <v/>
      </c>
      <c r="I966" s="104"/>
      <c r="J966" s="110" t="s">
        <v>11522</v>
      </c>
      <c r="K966" s="110" t="s">
        <v>275</v>
      </c>
      <c r="L966" s="10" t="s">
        <v>11523</v>
      </c>
    </row>
    <row r="967" spans="7:12" ht="15" x14ac:dyDescent="0.2">
      <c r="G967" s="106"/>
      <c r="H967" s="104" t="str">
        <f t="shared" si="19"/>
        <v/>
      </c>
      <c r="I967" s="104"/>
      <c r="J967" s="110" t="s">
        <v>11524</v>
      </c>
      <c r="K967" s="110" t="s">
        <v>275</v>
      </c>
      <c r="L967" s="10" t="s">
        <v>11525</v>
      </c>
    </row>
    <row r="968" spans="7:12" ht="15" x14ac:dyDescent="0.2">
      <c r="G968" s="106"/>
      <c r="H968" s="104" t="str">
        <f t="shared" si="19"/>
        <v/>
      </c>
      <c r="I968" s="104"/>
      <c r="J968" s="110" t="s">
        <v>11526</v>
      </c>
      <c r="K968" s="110" t="s">
        <v>275</v>
      </c>
      <c r="L968" s="10" t="s">
        <v>11527</v>
      </c>
    </row>
    <row r="969" spans="7:12" ht="15" x14ac:dyDescent="0.2">
      <c r="G969" s="106"/>
      <c r="H969" s="104" t="str">
        <f t="shared" ref="H969:H1032" si="20">IF(I969="","",IFERROR((INDEX(A:D,MATCH($I969,D:D,0),2)),""))</f>
        <v/>
      </c>
      <c r="I969" s="104"/>
      <c r="J969" s="110" t="s">
        <v>11528</v>
      </c>
      <c r="K969" s="110" t="s">
        <v>275</v>
      </c>
      <c r="L969" s="10" t="s">
        <v>275</v>
      </c>
    </row>
    <row r="970" spans="7:12" ht="15" x14ac:dyDescent="0.2">
      <c r="G970" s="106"/>
      <c r="H970" s="104" t="str">
        <f t="shared" si="20"/>
        <v/>
      </c>
      <c r="I970" s="104"/>
      <c r="J970" s="110" t="s">
        <v>11529</v>
      </c>
      <c r="K970" s="110" t="s">
        <v>275</v>
      </c>
      <c r="L970" s="10" t="s">
        <v>275</v>
      </c>
    </row>
    <row r="971" spans="7:12" ht="15" x14ac:dyDescent="0.2">
      <c r="G971" s="106"/>
      <c r="H971" s="104" t="str">
        <f t="shared" si="20"/>
        <v/>
      </c>
      <c r="I971" s="104"/>
      <c r="J971" s="110" t="s">
        <v>11530</v>
      </c>
      <c r="K971" s="110" t="s">
        <v>275</v>
      </c>
      <c r="L971" s="10" t="s">
        <v>275</v>
      </c>
    </row>
    <row r="972" spans="7:12" ht="15" x14ac:dyDescent="0.2">
      <c r="G972" s="106"/>
      <c r="H972" s="104" t="str">
        <f t="shared" si="20"/>
        <v/>
      </c>
      <c r="I972" s="104"/>
      <c r="J972" s="110" t="s">
        <v>11531</v>
      </c>
      <c r="K972" s="110" t="s">
        <v>275</v>
      </c>
      <c r="L972" s="10" t="s">
        <v>11532</v>
      </c>
    </row>
    <row r="973" spans="7:12" ht="15" x14ac:dyDescent="0.2">
      <c r="G973" s="106"/>
      <c r="H973" s="104" t="str">
        <f t="shared" si="20"/>
        <v/>
      </c>
      <c r="I973" s="104"/>
      <c r="J973" s="110" t="s">
        <v>11533</v>
      </c>
      <c r="K973" s="110" t="s">
        <v>275</v>
      </c>
      <c r="L973" s="10" t="s">
        <v>11534</v>
      </c>
    </row>
    <row r="974" spans="7:12" ht="15" x14ac:dyDescent="0.2">
      <c r="G974" s="106"/>
      <c r="H974" s="104" t="str">
        <f t="shared" si="20"/>
        <v/>
      </c>
      <c r="I974" s="104"/>
      <c r="J974" s="110" t="s">
        <v>11535</v>
      </c>
      <c r="K974" s="110" t="s">
        <v>275</v>
      </c>
      <c r="L974" s="10" t="s">
        <v>11536</v>
      </c>
    </row>
    <row r="975" spans="7:12" ht="15" x14ac:dyDescent="0.2">
      <c r="G975" s="106"/>
      <c r="H975" s="104" t="str">
        <f t="shared" si="20"/>
        <v/>
      </c>
      <c r="I975" s="104"/>
      <c r="J975" s="110" t="s">
        <v>11537</v>
      </c>
      <c r="K975" s="110" t="s">
        <v>275</v>
      </c>
      <c r="L975" s="10" t="s">
        <v>11538</v>
      </c>
    </row>
    <row r="976" spans="7:12" ht="15" x14ac:dyDescent="0.2">
      <c r="G976" s="106"/>
      <c r="H976" s="104" t="str">
        <f t="shared" si="20"/>
        <v/>
      </c>
      <c r="I976" s="104"/>
      <c r="J976" s="110" t="s">
        <v>11539</v>
      </c>
      <c r="K976" s="110" t="s">
        <v>275</v>
      </c>
      <c r="L976" s="10" t="s">
        <v>11540</v>
      </c>
    </row>
    <row r="977" spans="7:12" ht="15" x14ac:dyDescent="0.2">
      <c r="G977" s="106"/>
      <c r="H977" s="104" t="str">
        <f t="shared" si="20"/>
        <v/>
      </c>
      <c r="I977" s="104"/>
      <c r="J977" s="110" t="s">
        <v>11541</v>
      </c>
      <c r="K977" s="110" t="s">
        <v>275</v>
      </c>
      <c r="L977" s="10" t="s">
        <v>11542</v>
      </c>
    </row>
    <row r="978" spans="7:12" ht="15" x14ac:dyDescent="0.2">
      <c r="G978" s="106"/>
      <c r="H978" s="104" t="str">
        <f t="shared" si="20"/>
        <v/>
      </c>
      <c r="I978" s="104"/>
      <c r="J978" s="110" t="s">
        <v>11543</v>
      </c>
      <c r="K978" s="110" t="s">
        <v>275</v>
      </c>
      <c r="L978" s="10" t="s">
        <v>11544</v>
      </c>
    </row>
    <row r="979" spans="7:12" ht="15" x14ac:dyDescent="0.2">
      <c r="G979" s="106"/>
      <c r="H979" s="104" t="str">
        <f t="shared" si="20"/>
        <v/>
      </c>
      <c r="I979" s="104"/>
      <c r="J979" s="110" t="s">
        <v>11545</v>
      </c>
      <c r="K979" s="110" t="s">
        <v>275</v>
      </c>
      <c r="L979" s="10" t="s">
        <v>11546</v>
      </c>
    </row>
    <row r="980" spans="7:12" ht="15" x14ac:dyDescent="0.2">
      <c r="G980" s="106"/>
      <c r="H980" s="104" t="str">
        <f t="shared" si="20"/>
        <v/>
      </c>
      <c r="I980" s="104"/>
      <c r="J980" s="110" t="s">
        <v>11547</v>
      </c>
      <c r="K980" s="110" t="s">
        <v>275</v>
      </c>
      <c r="L980" s="10" t="s">
        <v>11548</v>
      </c>
    </row>
    <row r="981" spans="7:12" ht="15" x14ac:dyDescent="0.2">
      <c r="G981" s="106"/>
      <c r="H981" s="104" t="str">
        <f t="shared" si="20"/>
        <v/>
      </c>
      <c r="I981" s="104"/>
      <c r="J981" s="110" t="s">
        <v>11549</v>
      </c>
      <c r="K981" s="110" t="s">
        <v>275</v>
      </c>
      <c r="L981" s="10" t="s">
        <v>11550</v>
      </c>
    </row>
    <row r="982" spans="7:12" ht="15" x14ac:dyDescent="0.2">
      <c r="G982" s="106"/>
      <c r="H982" s="104" t="str">
        <f t="shared" si="20"/>
        <v/>
      </c>
      <c r="I982" s="104"/>
      <c r="J982" s="110" t="s">
        <v>11551</v>
      </c>
      <c r="K982" s="110" t="s">
        <v>275</v>
      </c>
      <c r="L982" s="10" t="s">
        <v>11552</v>
      </c>
    </row>
    <row r="983" spans="7:12" ht="15" x14ac:dyDescent="0.2">
      <c r="G983" s="106"/>
      <c r="H983" s="104" t="str">
        <f t="shared" si="20"/>
        <v/>
      </c>
      <c r="I983" s="104"/>
      <c r="J983" s="110" t="s">
        <v>11553</v>
      </c>
      <c r="K983" s="110" t="s">
        <v>275</v>
      </c>
      <c r="L983" s="10" t="s">
        <v>11554</v>
      </c>
    </row>
    <row r="984" spans="7:12" ht="15" x14ac:dyDescent="0.2">
      <c r="G984" s="106"/>
      <c r="H984" s="104" t="str">
        <f t="shared" si="20"/>
        <v/>
      </c>
      <c r="I984" s="104"/>
      <c r="J984" s="110" t="s">
        <v>11555</v>
      </c>
      <c r="K984" s="110" t="s">
        <v>275</v>
      </c>
      <c r="L984" s="10" t="s">
        <v>11556</v>
      </c>
    </row>
    <row r="985" spans="7:12" ht="15" x14ac:dyDescent="0.2">
      <c r="G985" s="106"/>
      <c r="H985" s="104" t="str">
        <f t="shared" si="20"/>
        <v/>
      </c>
      <c r="I985" s="104"/>
      <c r="J985" s="110" t="s">
        <v>11557</v>
      </c>
      <c r="K985" s="110" t="s">
        <v>275</v>
      </c>
      <c r="L985" s="10" t="s">
        <v>11558</v>
      </c>
    </row>
    <row r="986" spans="7:12" ht="15" x14ac:dyDescent="0.2">
      <c r="G986" s="106"/>
      <c r="H986" s="104" t="str">
        <f t="shared" si="20"/>
        <v/>
      </c>
      <c r="I986" s="104"/>
      <c r="J986" s="110" t="s">
        <v>11559</v>
      </c>
      <c r="K986" s="110" t="s">
        <v>275</v>
      </c>
      <c r="L986" s="10" t="s">
        <v>11560</v>
      </c>
    </row>
    <row r="987" spans="7:12" ht="15" x14ac:dyDescent="0.2">
      <c r="G987" s="106"/>
      <c r="H987" s="104" t="str">
        <f t="shared" si="20"/>
        <v/>
      </c>
      <c r="I987" s="104"/>
      <c r="J987" s="110" t="s">
        <v>11561</v>
      </c>
      <c r="K987" s="110" t="s">
        <v>275</v>
      </c>
      <c r="L987" s="10" t="s">
        <v>11562</v>
      </c>
    </row>
    <row r="988" spans="7:12" ht="15" x14ac:dyDescent="0.2">
      <c r="G988" s="106"/>
      <c r="H988" s="104" t="str">
        <f t="shared" si="20"/>
        <v/>
      </c>
      <c r="I988" s="104"/>
      <c r="J988" s="110" t="s">
        <v>11563</v>
      </c>
      <c r="K988" s="110" t="s">
        <v>275</v>
      </c>
      <c r="L988" s="10" t="s">
        <v>11564</v>
      </c>
    </row>
    <row r="989" spans="7:12" ht="15" x14ac:dyDescent="0.2">
      <c r="G989" s="106"/>
      <c r="H989" s="104" t="str">
        <f t="shared" si="20"/>
        <v/>
      </c>
      <c r="I989" s="104"/>
      <c r="J989" s="110" t="s">
        <v>11565</v>
      </c>
      <c r="K989" s="110" t="s">
        <v>275</v>
      </c>
      <c r="L989" s="10" t="s">
        <v>11566</v>
      </c>
    </row>
    <row r="990" spans="7:12" ht="15" x14ac:dyDescent="0.2">
      <c r="G990" s="106"/>
      <c r="H990" s="104" t="str">
        <f t="shared" si="20"/>
        <v/>
      </c>
      <c r="I990" s="104"/>
      <c r="J990" s="110" t="s">
        <v>11567</v>
      </c>
      <c r="K990" s="110" t="s">
        <v>275</v>
      </c>
      <c r="L990" s="10" t="s">
        <v>11568</v>
      </c>
    </row>
    <row r="991" spans="7:12" ht="15" x14ac:dyDescent="0.2">
      <c r="G991" s="106"/>
      <c r="H991" s="104" t="str">
        <f t="shared" si="20"/>
        <v/>
      </c>
      <c r="I991" s="104"/>
      <c r="J991" s="110" t="s">
        <v>11569</v>
      </c>
      <c r="K991" s="110" t="s">
        <v>275</v>
      </c>
      <c r="L991" s="10" t="s">
        <v>11570</v>
      </c>
    </row>
    <row r="992" spans="7:12" ht="15" x14ac:dyDescent="0.2">
      <c r="G992" s="106"/>
      <c r="H992" s="104" t="str">
        <f t="shared" si="20"/>
        <v/>
      </c>
      <c r="I992" s="104"/>
      <c r="J992" s="110" t="s">
        <v>11571</v>
      </c>
      <c r="K992" s="110" t="s">
        <v>275</v>
      </c>
      <c r="L992" s="10" t="s">
        <v>11572</v>
      </c>
    </row>
    <row r="993" spans="7:12" ht="15" x14ac:dyDescent="0.2">
      <c r="G993" s="106"/>
      <c r="H993" s="104" t="str">
        <f t="shared" si="20"/>
        <v/>
      </c>
      <c r="I993" s="104"/>
      <c r="J993" s="110" t="s">
        <v>11573</v>
      </c>
      <c r="K993" s="110" t="s">
        <v>275</v>
      </c>
      <c r="L993" s="10" t="s">
        <v>11574</v>
      </c>
    </row>
    <row r="994" spans="7:12" ht="15" x14ac:dyDescent="0.2">
      <c r="G994" s="106"/>
      <c r="H994" s="104" t="str">
        <f t="shared" si="20"/>
        <v/>
      </c>
      <c r="I994" s="104"/>
      <c r="J994" s="110" t="s">
        <v>11575</v>
      </c>
      <c r="K994" s="110" t="s">
        <v>275</v>
      </c>
      <c r="L994" s="10" t="s">
        <v>11576</v>
      </c>
    </row>
    <row r="995" spans="7:12" ht="15" x14ac:dyDescent="0.2">
      <c r="G995" s="106"/>
      <c r="H995" s="104" t="str">
        <f t="shared" si="20"/>
        <v/>
      </c>
      <c r="I995" s="104"/>
      <c r="J995" s="110" t="s">
        <v>11577</v>
      </c>
      <c r="K995" s="110" t="s">
        <v>275</v>
      </c>
      <c r="L995" s="10" t="s">
        <v>11578</v>
      </c>
    </row>
    <row r="996" spans="7:12" ht="15" x14ac:dyDescent="0.2">
      <c r="G996" s="106"/>
      <c r="H996" s="104" t="str">
        <f t="shared" si="20"/>
        <v/>
      </c>
      <c r="I996" s="104"/>
      <c r="J996" s="110" t="s">
        <v>11579</v>
      </c>
      <c r="K996" s="110" t="s">
        <v>275</v>
      </c>
      <c r="L996" s="10" t="s">
        <v>11580</v>
      </c>
    </row>
    <row r="997" spans="7:12" ht="15" x14ac:dyDescent="0.2">
      <c r="G997" s="106"/>
      <c r="H997" s="104" t="str">
        <f t="shared" si="20"/>
        <v/>
      </c>
      <c r="I997" s="104"/>
      <c r="J997" s="110" t="s">
        <v>11581</v>
      </c>
      <c r="K997" s="110" t="s">
        <v>275</v>
      </c>
      <c r="L997" s="10" t="s">
        <v>275</v>
      </c>
    </row>
    <row r="998" spans="7:12" ht="15" x14ac:dyDescent="0.2">
      <c r="G998" s="106"/>
      <c r="H998" s="104" t="str">
        <f t="shared" si="20"/>
        <v/>
      </c>
      <c r="I998" s="104"/>
      <c r="J998" s="110" t="s">
        <v>11582</v>
      </c>
      <c r="K998" s="110" t="s">
        <v>275</v>
      </c>
      <c r="L998" s="10" t="s">
        <v>11583</v>
      </c>
    </row>
    <row r="999" spans="7:12" ht="15" x14ac:dyDescent="0.2">
      <c r="G999" s="106"/>
      <c r="H999" s="104" t="str">
        <f t="shared" si="20"/>
        <v/>
      </c>
      <c r="I999" s="104"/>
      <c r="J999" s="110" t="s">
        <v>11584</v>
      </c>
      <c r="K999" s="110" t="s">
        <v>275</v>
      </c>
      <c r="L999" s="10" t="s">
        <v>11585</v>
      </c>
    </row>
    <row r="1000" spans="7:12" ht="15" x14ac:dyDescent="0.2">
      <c r="G1000" s="106"/>
      <c r="H1000" s="104" t="str">
        <f t="shared" si="20"/>
        <v/>
      </c>
      <c r="I1000" s="104"/>
      <c r="J1000" s="110" t="s">
        <v>11586</v>
      </c>
      <c r="K1000" s="110" t="s">
        <v>275</v>
      </c>
      <c r="L1000" s="10" t="s">
        <v>11587</v>
      </c>
    </row>
    <row r="1001" spans="7:12" ht="15" x14ac:dyDescent="0.2">
      <c r="G1001" s="106"/>
      <c r="H1001" s="104" t="str">
        <f t="shared" si="20"/>
        <v/>
      </c>
      <c r="I1001" s="104"/>
      <c r="J1001" s="110" t="s">
        <v>11588</v>
      </c>
      <c r="K1001" s="110" t="s">
        <v>275</v>
      </c>
      <c r="L1001" s="10" t="s">
        <v>11589</v>
      </c>
    </row>
    <row r="1002" spans="7:12" ht="15" x14ac:dyDescent="0.2">
      <c r="G1002" s="106"/>
      <c r="H1002" s="104" t="str">
        <f t="shared" si="20"/>
        <v/>
      </c>
      <c r="I1002" s="104"/>
      <c r="J1002" s="110" t="s">
        <v>11590</v>
      </c>
      <c r="K1002" s="110" t="s">
        <v>275</v>
      </c>
      <c r="L1002" s="10" t="s">
        <v>11591</v>
      </c>
    </row>
    <row r="1003" spans="7:12" ht="15" x14ac:dyDescent="0.2">
      <c r="G1003" s="106"/>
      <c r="H1003" s="104" t="str">
        <f t="shared" si="20"/>
        <v/>
      </c>
      <c r="I1003" s="104"/>
      <c r="J1003" s="110" t="s">
        <v>11592</v>
      </c>
      <c r="K1003" s="110" t="s">
        <v>275</v>
      </c>
      <c r="L1003" s="10" t="s">
        <v>11593</v>
      </c>
    </row>
    <row r="1004" spans="7:12" ht="15" x14ac:dyDescent="0.2">
      <c r="G1004" s="106"/>
      <c r="H1004" s="104" t="str">
        <f t="shared" si="20"/>
        <v/>
      </c>
      <c r="I1004" s="104"/>
      <c r="J1004" s="110" t="s">
        <v>11594</v>
      </c>
      <c r="K1004" s="110" t="s">
        <v>275</v>
      </c>
      <c r="L1004" s="10" t="s">
        <v>11595</v>
      </c>
    </row>
    <row r="1005" spans="7:12" ht="15" x14ac:dyDescent="0.2">
      <c r="G1005" s="106"/>
      <c r="H1005" s="104" t="str">
        <f t="shared" si="20"/>
        <v/>
      </c>
      <c r="I1005" s="104"/>
      <c r="J1005" s="110" t="s">
        <v>11596</v>
      </c>
      <c r="K1005" s="110" t="s">
        <v>275</v>
      </c>
      <c r="L1005" s="10" t="s">
        <v>11597</v>
      </c>
    </row>
    <row r="1006" spans="7:12" ht="15" x14ac:dyDescent="0.2">
      <c r="G1006" s="106"/>
      <c r="H1006" s="104" t="str">
        <f t="shared" si="20"/>
        <v/>
      </c>
      <c r="I1006" s="104"/>
      <c r="J1006" s="110" t="s">
        <v>11598</v>
      </c>
      <c r="K1006" s="110" t="s">
        <v>275</v>
      </c>
      <c r="L1006" s="10" t="s">
        <v>11599</v>
      </c>
    </row>
    <row r="1007" spans="7:12" ht="15" x14ac:dyDescent="0.2">
      <c r="G1007" s="106"/>
      <c r="H1007" s="104" t="str">
        <f t="shared" si="20"/>
        <v/>
      </c>
      <c r="I1007" s="104"/>
      <c r="J1007" s="110" t="s">
        <v>11600</v>
      </c>
      <c r="K1007" s="110" t="s">
        <v>275</v>
      </c>
      <c r="L1007" s="10" t="s">
        <v>11601</v>
      </c>
    </row>
    <row r="1008" spans="7:12" ht="15" x14ac:dyDescent="0.2">
      <c r="G1008" s="106"/>
      <c r="H1008" s="104" t="str">
        <f t="shared" si="20"/>
        <v/>
      </c>
      <c r="I1008" s="104"/>
      <c r="J1008" s="110" t="s">
        <v>11602</v>
      </c>
      <c r="K1008" s="110" t="s">
        <v>275</v>
      </c>
      <c r="L1008" s="10" t="s">
        <v>275</v>
      </c>
    </row>
    <row r="1009" spans="7:12" ht="15" x14ac:dyDescent="0.2">
      <c r="G1009" s="106"/>
      <c r="H1009" s="104" t="str">
        <f t="shared" si="20"/>
        <v/>
      </c>
      <c r="I1009" s="104"/>
      <c r="J1009" s="110" t="s">
        <v>11603</v>
      </c>
      <c r="K1009" s="110" t="s">
        <v>275</v>
      </c>
      <c r="L1009" s="10" t="s">
        <v>11604</v>
      </c>
    </row>
    <row r="1010" spans="7:12" ht="15" x14ac:dyDescent="0.2">
      <c r="G1010" s="106"/>
      <c r="H1010" s="104" t="str">
        <f t="shared" si="20"/>
        <v/>
      </c>
      <c r="I1010" s="104"/>
      <c r="J1010" s="110" t="s">
        <v>11605</v>
      </c>
      <c r="K1010" s="110" t="s">
        <v>275</v>
      </c>
      <c r="L1010" s="10" t="s">
        <v>11606</v>
      </c>
    </row>
    <row r="1011" spans="7:12" ht="15" x14ac:dyDescent="0.2">
      <c r="G1011" s="106"/>
      <c r="H1011" s="104" t="str">
        <f t="shared" si="20"/>
        <v/>
      </c>
      <c r="I1011" s="104"/>
      <c r="J1011" s="110" t="s">
        <v>11607</v>
      </c>
      <c r="K1011" s="110" t="s">
        <v>275</v>
      </c>
      <c r="L1011" s="10" t="s">
        <v>11608</v>
      </c>
    </row>
    <row r="1012" spans="7:12" ht="15" x14ac:dyDescent="0.2">
      <c r="G1012" s="106"/>
      <c r="H1012" s="104" t="str">
        <f t="shared" si="20"/>
        <v/>
      </c>
      <c r="I1012" s="104"/>
      <c r="J1012" s="110" t="s">
        <v>11609</v>
      </c>
      <c r="K1012" s="110" t="s">
        <v>275</v>
      </c>
      <c r="L1012" s="10" t="s">
        <v>11610</v>
      </c>
    </row>
    <row r="1013" spans="7:12" ht="15" x14ac:dyDescent="0.2">
      <c r="G1013" s="106"/>
      <c r="H1013" s="104" t="str">
        <f t="shared" si="20"/>
        <v/>
      </c>
      <c r="I1013" s="104"/>
      <c r="J1013" s="110" t="s">
        <v>11611</v>
      </c>
      <c r="K1013" s="110" t="s">
        <v>275</v>
      </c>
      <c r="L1013" s="10" t="s">
        <v>11612</v>
      </c>
    </row>
    <row r="1014" spans="7:12" ht="15" x14ac:dyDescent="0.2">
      <c r="G1014" s="106"/>
      <c r="H1014" s="104" t="str">
        <f t="shared" si="20"/>
        <v/>
      </c>
      <c r="I1014" s="104"/>
      <c r="J1014" s="110" t="s">
        <v>11613</v>
      </c>
      <c r="K1014" s="110" t="s">
        <v>275</v>
      </c>
      <c r="L1014" s="10" t="s">
        <v>275</v>
      </c>
    </row>
    <row r="1015" spans="7:12" ht="15" x14ac:dyDescent="0.2">
      <c r="G1015" s="106"/>
      <c r="H1015" s="104" t="str">
        <f t="shared" si="20"/>
        <v/>
      </c>
      <c r="I1015" s="104"/>
      <c r="J1015" s="110" t="s">
        <v>11614</v>
      </c>
      <c r="K1015" s="110" t="s">
        <v>275</v>
      </c>
      <c r="L1015" s="10" t="s">
        <v>275</v>
      </c>
    </row>
    <row r="1016" spans="7:12" ht="15" x14ac:dyDescent="0.2">
      <c r="G1016" s="106"/>
      <c r="H1016" s="104" t="str">
        <f t="shared" si="20"/>
        <v/>
      </c>
      <c r="I1016" s="104"/>
      <c r="J1016" s="110" t="s">
        <v>11615</v>
      </c>
      <c r="K1016" s="110" t="s">
        <v>275</v>
      </c>
      <c r="L1016" s="10" t="s">
        <v>11616</v>
      </c>
    </row>
    <row r="1017" spans="7:12" ht="15" x14ac:dyDescent="0.2">
      <c r="G1017" s="106"/>
      <c r="H1017" s="104" t="str">
        <f t="shared" si="20"/>
        <v/>
      </c>
      <c r="I1017" s="104"/>
      <c r="J1017" s="110" t="s">
        <v>11617</v>
      </c>
      <c r="K1017" s="110" t="s">
        <v>275</v>
      </c>
      <c r="L1017" s="10" t="s">
        <v>11618</v>
      </c>
    </row>
    <row r="1018" spans="7:12" ht="15" x14ac:dyDescent="0.2">
      <c r="G1018" s="106"/>
      <c r="H1018" s="104" t="str">
        <f t="shared" si="20"/>
        <v/>
      </c>
      <c r="I1018" s="104"/>
      <c r="J1018" s="110" t="s">
        <v>11619</v>
      </c>
      <c r="K1018" s="110" t="s">
        <v>275</v>
      </c>
      <c r="L1018" s="10" t="s">
        <v>275</v>
      </c>
    </row>
    <row r="1019" spans="7:12" ht="15" x14ac:dyDescent="0.2">
      <c r="G1019" s="106"/>
      <c r="H1019" s="104" t="str">
        <f t="shared" si="20"/>
        <v/>
      </c>
      <c r="I1019" s="104"/>
      <c r="J1019" s="110" t="s">
        <v>11620</v>
      </c>
      <c r="K1019" s="110" t="s">
        <v>275</v>
      </c>
      <c r="L1019" s="10" t="s">
        <v>11621</v>
      </c>
    </row>
    <row r="1020" spans="7:12" ht="15" x14ac:dyDescent="0.2">
      <c r="G1020" s="106"/>
      <c r="H1020" s="104" t="str">
        <f t="shared" si="20"/>
        <v/>
      </c>
      <c r="I1020" s="104"/>
      <c r="J1020" s="110" t="s">
        <v>11622</v>
      </c>
      <c r="K1020" s="110" t="s">
        <v>275</v>
      </c>
      <c r="L1020" s="10" t="s">
        <v>11623</v>
      </c>
    </row>
    <row r="1021" spans="7:12" ht="15" x14ac:dyDescent="0.2">
      <c r="G1021" s="106"/>
      <c r="H1021" s="104" t="str">
        <f t="shared" si="20"/>
        <v/>
      </c>
      <c r="I1021" s="104"/>
      <c r="J1021" s="110" t="s">
        <v>11624</v>
      </c>
      <c r="K1021" s="110" t="s">
        <v>275</v>
      </c>
      <c r="L1021" s="10" t="s">
        <v>11625</v>
      </c>
    </row>
    <row r="1022" spans="7:12" ht="15" x14ac:dyDescent="0.2">
      <c r="G1022" s="106"/>
      <c r="H1022" s="104" t="str">
        <f t="shared" si="20"/>
        <v/>
      </c>
      <c r="I1022" s="104"/>
      <c r="J1022" s="110" t="s">
        <v>11626</v>
      </c>
      <c r="K1022" s="110" t="s">
        <v>275</v>
      </c>
      <c r="L1022" s="10" t="s">
        <v>11627</v>
      </c>
    </row>
    <row r="1023" spans="7:12" ht="15" x14ac:dyDescent="0.2">
      <c r="G1023" s="106"/>
      <c r="H1023" s="104" t="str">
        <f t="shared" si="20"/>
        <v/>
      </c>
      <c r="I1023" s="104"/>
      <c r="J1023" s="110" t="s">
        <v>11628</v>
      </c>
      <c r="K1023" s="110" t="s">
        <v>275</v>
      </c>
      <c r="L1023" s="10" t="s">
        <v>11629</v>
      </c>
    </row>
    <row r="1024" spans="7:12" ht="15" x14ac:dyDescent="0.2">
      <c r="G1024" s="106"/>
      <c r="H1024" s="104" t="str">
        <f t="shared" si="20"/>
        <v/>
      </c>
      <c r="I1024" s="104"/>
      <c r="J1024" s="110" t="s">
        <v>11630</v>
      </c>
      <c r="K1024" s="110" t="s">
        <v>275</v>
      </c>
      <c r="L1024" s="10" t="s">
        <v>11631</v>
      </c>
    </row>
    <row r="1025" spans="7:12" ht="15" x14ac:dyDescent="0.2">
      <c r="G1025" s="106"/>
      <c r="H1025" s="104" t="str">
        <f t="shared" si="20"/>
        <v/>
      </c>
      <c r="I1025" s="104"/>
      <c r="J1025" s="110" t="s">
        <v>11632</v>
      </c>
      <c r="K1025" s="110" t="s">
        <v>275</v>
      </c>
      <c r="L1025" s="10" t="s">
        <v>11633</v>
      </c>
    </row>
    <row r="1026" spans="7:12" ht="15" x14ac:dyDescent="0.2">
      <c r="G1026" s="106"/>
      <c r="H1026" s="104" t="str">
        <f t="shared" si="20"/>
        <v/>
      </c>
      <c r="I1026" s="104"/>
      <c r="J1026" s="110" t="s">
        <v>11634</v>
      </c>
      <c r="K1026" s="110" t="s">
        <v>275</v>
      </c>
      <c r="L1026" s="10" t="s">
        <v>275</v>
      </c>
    </row>
    <row r="1027" spans="7:12" ht="15" x14ac:dyDescent="0.2">
      <c r="G1027" s="106"/>
      <c r="H1027" s="104" t="str">
        <f t="shared" si="20"/>
        <v/>
      </c>
      <c r="I1027" s="104"/>
      <c r="J1027" s="110" t="s">
        <v>11635</v>
      </c>
      <c r="K1027" s="110" t="s">
        <v>275</v>
      </c>
      <c r="L1027" s="10" t="s">
        <v>11636</v>
      </c>
    </row>
    <row r="1028" spans="7:12" ht="15" x14ac:dyDescent="0.2">
      <c r="G1028" s="106"/>
      <c r="H1028" s="104" t="str">
        <f t="shared" si="20"/>
        <v/>
      </c>
      <c r="I1028" s="104"/>
      <c r="J1028" s="110" t="s">
        <v>11637</v>
      </c>
      <c r="K1028" s="110" t="s">
        <v>275</v>
      </c>
      <c r="L1028" s="10" t="s">
        <v>275</v>
      </c>
    </row>
    <row r="1029" spans="7:12" ht="15" x14ac:dyDescent="0.2">
      <c r="G1029" s="106"/>
      <c r="H1029" s="104" t="str">
        <f t="shared" si="20"/>
        <v/>
      </c>
      <c r="I1029" s="104"/>
      <c r="J1029" s="110" t="s">
        <v>11638</v>
      </c>
      <c r="K1029" s="110" t="s">
        <v>275</v>
      </c>
      <c r="L1029" s="10" t="s">
        <v>11639</v>
      </c>
    </row>
    <row r="1030" spans="7:12" ht="15" x14ac:dyDescent="0.2">
      <c r="G1030" s="106"/>
      <c r="H1030" s="104" t="str">
        <f t="shared" si="20"/>
        <v/>
      </c>
      <c r="I1030" s="104"/>
      <c r="J1030" s="110" t="s">
        <v>11640</v>
      </c>
      <c r="K1030" s="110" t="s">
        <v>275</v>
      </c>
      <c r="L1030" s="10" t="s">
        <v>11641</v>
      </c>
    </row>
    <row r="1031" spans="7:12" ht="15" x14ac:dyDescent="0.2">
      <c r="G1031" s="106"/>
      <c r="H1031" s="104" t="str">
        <f t="shared" si="20"/>
        <v/>
      </c>
      <c r="I1031" s="104"/>
      <c r="J1031" s="110" t="s">
        <v>11642</v>
      </c>
      <c r="K1031" s="110" t="s">
        <v>275</v>
      </c>
      <c r="L1031" s="10" t="s">
        <v>11643</v>
      </c>
    </row>
    <row r="1032" spans="7:12" ht="15" x14ac:dyDescent="0.2">
      <c r="G1032" s="106"/>
      <c r="H1032" s="104" t="str">
        <f t="shared" si="20"/>
        <v/>
      </c>
      <c r="I1032" s="104"/>
      <c r="J1032" s="110" t="s">
        <v>11644</v>
      </c>
      <c r="K1032" s="110" t="s">
        <v>275</v>
      </c>
      <c r="L1032" s="10" t="s">
        <v>11645</v>
      </c>
    </row>
    <row r="1033" spans="7:12" ht="15" x14ac:dyDescent="0.2">
      <c r="G1033" s="106"/>
      <c r="H1033" s="104" t="str">
        <f t="shared" ref="H1033:H1096" si="21">IF(I1033="","",IFERROR((INDEX(A:D,MATCH($I1033,D:D,0),2)),""))</f>
        <v/>
      </c>
      <c r="I1033" s="104"/>
      <c r="J1033" s="110" t="s">
        <v>11646</v>
      </c>
      <c r="K1033" s="110" t="s">
        <v>275</v>
      </c>
      <c r="L1033" s="10" t="s">
        <v>11647</v>
      </c>
    </row>
    <row r="1034" spans="7:12" ht="15" x14ac:dyDescent="0.2">
      <c r="G1034" s="106"/>
      <c r="H1034" s="104" t="str">
        <f t="shared" si="21"/>
        <v/>
      </c>
      <c r="I1034" s="104"/>
      <c r="J1034" s="110" t="s">
        <v>11648</v>
      </c>
      <c r="K1034" s="110" t="s">
        <v>275</v>
      </c>
      <c r="L1034" s="10" t="s">
        <v>275</v>
      </c>
    </row>
    <row r="1035" spans="7:12" ht="15" x14ac:dyDescent="0.2">
      <c r="G1035" s="106"/>
      <c r="H1035" s="104" t="str">
        <f t="shared" si="21"/>
        <v/>
      </c>
      <c r="I1035" s="104"/>
      <c r="J1035" s="110" t="s">
        <v>11649</v>
      </c>
      <c r="K1035" s="110" t="s">
        <v>275</v>
      </c>
      <c r="L1035" s="10" t="s">
        <v>11650</v>
      </c>
    </row>
    <row r="1036" spans="7:12" ht="15" x14ac:dyDescent="0.2">
      <c r="G1036" s="106"/>
      <c r="H1036" s="104" t="str">
        <f t="shared" si="21"/>
        <v/>
      </c>
      <c r="I1036" s="104"/>
      <c r="J1036" s="110" t="s">
        <v>11651</v>
      </c>
      <c r="K1036" s="110" t="s">
        <v>275</v>
      </c>
      <c r="L1036" s="10" t="s">
        <v>11652</v>
      </c>
    </row>
    <row r="1037" spans="7:12" ht="15" x14ac:dyDescent="0.2">
      <c r="G1037" s="106"/>
      <c r="H1037" s="104" t="str">
        <f t="shared" si="21"/>
        <v/>
      </c>
      <c r="I1037" s="104"/>
      <c r="J1037" s="110" t="s">
        <v>11653</v>
      </c>
      <c r="K1037" s="110" t="s">
        <v>275</v>
      </c>
      <c r="L1037" s="10" t="s">
        <v>11654</v>
      </c>
    </row>
    <row r="1038" spans="7:12" ht="15" x14ac:dyDescent="0.2">
      <c r="G1038" s="106"/>
      <c r="H1038" s="104" t="str">
        <f t="shared" si="21"/>
        <v/>
      </c>
      <c r="I1038" s="104"/>
      <c r="J1038" s="110" t="s">
        <v>11655</v>
      </c>
      <c r="K1038" s="110" t="s">
        <v>275</v>
      </c>
      <c r="L1038" s="10" t="s">
        <v>275</v>
      </c>
    </row>
    <row r="1039" spans="7:12" ht="15" x14ac:dyDescent="0.2">
      <c r="G1039" s="106"/>
      <c r="H1039" s="104" t="str">
        <f t="shared" si="21"/>
        <v/>
      </c>
      <c r="I1039" s="104"/>
      <c r="J1039" s="110" t="s">
        <v>11656</v>
      </c>
      <c r="K1039" s="110" t="s">
        <v>275</v>
      </c>
      <c r="L1039" s="10" t="s">
        <v>11657</v>
      </c>
    </row>
    <row r="1040" spans="7:12" ht="15" x14ac:dyDescent="0.2">
      <c r="G1040" s="106"/>
      <c r="H1040" s="104" t="str">
        <f t="shared" si="21"/>
        <v/>
      </c>
      <c r="I1040" s="104"/>
      <c r="J1040" s="110" t="s">
        <v>11658</v>
      </c>
      <c r="K1040" s="110" t="s">
        <v>275</v>
      </c>
      <c r="L1040" s="10" t="s">
        <v>11659</v>
      </c>
    </row>
    <row r="1041" spans="7:12" ht="15" x14ac:dyDescent="0.2">
      <c r="G1041" s="106"/>
      <c r="H1041" s="104" t="str">
        <f t="shared" si="21"/>
        <v/>
      </c>
      <c r="I1041" s="104"/>
      <c r="J1041" s="110" t="s">
        <v>11660</v>
      </c>
      <c r="K1041" s="110" t="s">
        <v>275</v>
      </c>
      <c r="L1041" s="10" t="s">
        <v>11661</v>
      </c>
    </row>
    <row r="1042" spans="7:12" ht="15" x14ac:dyDescent="0.2">
      <c r="G1042" s="106"/>
      <c r="H1042" s="104" t="str">
        <f t="shared" si="21"/>
        <v/>
      </c>
      <c r="I1042" s="104"/>
      <c r="J1042" s="110" t="s">
        <v>11662</v>
      </c>
      <c r="K1042" s="110" t="s">
        <v>275</v>
      </c>
      <c r="L1042" s="10" t="s">
        <v>275</v>
      </c>
    </row>
    <row r="1043" spans="7:12" ht="15" x14ac:dyDescent="0.2">
      <c r="G1043" s="106"/>
      <c r="H1043" s="104" t="str">
        <f t="shared" si="21"/>
        <v/>
      </c>
      <c r="I1043" s="104"/>
      <c r="J1043" s="110" t="s">
        <v>11663</v>
      </c>
      <c r="K1043" s="110" t="s">
        <v>275</v>
      </c>
      <c r="L1043" s="10" t="s">
        <v>11664</v>
      </c>
    </row>
    <row r="1044" spans="7:12" ht="15" x14ac:dyDescent="0.2">
      <c r="G1044" s="106"/>
      <c r="H1044" s="104" t="str">
        <f t="shared" si="21"/>
        <v/>
      </c>
      <c r="I1044" s="104"/>
      <c r="J1044" s="110" t="s">
        <v>11665</v>
      </c>
      <c r="K1044" s="110" t="s">
        <v>275</v>
      </c>
      <c r="L1044" s="10" t="s">
        <v>11666</v>
      </c>
    </row>
    <row r="1045" spans="7:12" ht="15" x14ac:dyDescent="0.2">
      <c r="G1045" s="106"/>
      <c r="H1045" s="104" t="str">
        <f t="shared" si="21"/>
        <v/>
      </c>
      <c r="I1045" s="104"/>
      <c r="J1045" s="110" t="s">
        <v>11667</v>
      </c>
      <c r="K1045" s="110" t="s">
        <v>275</v>
      </c>
      <c r="L1045" s="10" t="s">
        <v>11668</v>
      </c>
    </row>
    <row r="1046" spans="7:12" ht="15" x14ac:dyDescent="0.2">
      <c r="G1046" s="106"/>
      <c r="H1046" s="104" t="str">
        <f t="shared" si="21"/>
        <v/>
      </c>
      <c r="I1046" s="104"/>
      <c r="J1046" s="110" t="s">
        <v>11669</v>
      </c>
      <c r="K1046" s="110" t="s">
        <v>275</v>
      </c>
      <c r="L1046" s="10" t="s">
        <v>11670</v>
      </c>
    </row>
    <row r="1047" spans="7:12" ht="15" x14ac:dyDescent="0.2">
      <c r="G1047" s="106"/>
      <c r="H1047" s="104" t="str">
        <f t="shared" si="21"/>
        <v/>
      </c>
      <c r="I1047" s="104"/>
      <c r="J1047" s="110" t="s">
        <v>11671</v>
      </c>
      <c r="K1047" s="110" t="s">
        <v>275</v>
      </c>
      <c r="L1047" s="10" t="s">
        <v>11672</v>
      </c>
    </row>
    <row r="1048" spans="7:12" ht="15" x14ac:dyDescent="0.2">
      <c r="G1048" s="106"/>
      <c r="H1048" s="104" t="str">
        <f t="shared" si="21"/>
        <v/>
      </c>
      <c r="I1048" s="104"/>
      <c r="J1048" s="110" t="s">
        <v>11673</v>
      </c>
      <c r="K1048" s="110" t="s">
        <v>275</v>
      </c>
      <c r="L1048" s="10" t="s">
        <v>11674</v>
      </c>
    </row>
    <row r="1049" spans="7:12" ht="15" x14ac:dyDescent="0.2">
      <c r="G1049" s="106"/>
      <c r="H1049" s="104" t="str">
        <f t="shared" si="21"/>
        <v/>
      </c>
      <c r="I1049" s="104"/>
      <c r="J1049" s="110" t="s">
        <v>11675</v>
      </c>
      <c r="K1049" s="110" t="s">
        <v>275</v>
      </c>
      <c r="L1049" s="10" t="s">
        <v>11676</v>
      </c>
    </row>
    <row r="1050" spans="7:12" ht="15" x14ac:dyDescent="0.2">
      <c r="G1050" s="106"/>
      <c r="H1050" s="104" t="str">
        <f t="shared" si="21"/>
        <v/>
      </c>
      <c r="I1050" s="104"/>
      <c r="J1050" s="110" t="s">
        <v>11677</v>
      </c>
      <c r="K1050" s="110" t="s">
        <v>275</v>
      </c>
      <c r="L1050" s="10" t="s">
        <v>11678</v>
      </c>
    </row>
    <row r="1051" spans="7:12" ht="15" x14ac:dyDescent="0.2">
      <c r="G1051" s="106"/>
      <c r="H1051" s="104" t="str">
        <f t="shared" si="21"/>
        <v/>
      </c>
      <c r="I1051" s="104"/>
      <c r="J1051" s="110" t="s">
        <v>11679</v>
      </c>
      <c r="K1051" s="110" t="s">
        <v>275</v>
      </c>
      <c r="L1051" s="10" t="s">
        <v>11680</v>
      </c>
    </row>
    <row r="1052" spans="7:12" ht="15" x14ac:dyDescent="0.2">
      <c r="G1052" s="106"/>
      <c r="H1052" s="104" t="str">
        <f t="shared" si="21"/>
        <v/>
      </c>
      <c r="I1052" s="104"/>
      <c r="J1052" s="110" t="s">
        <v>11681</v>
      </c>
      <c r="K1052" s="110" t="s">
        <v>275</v>
      </c>
      <c r="L1052" s="10" t="s">
        <v>11680</v>
      </c>
    </row>
    <row r="1053" spans="7:12" ht="15" x14ac:dyDescent="0.2">
      <c r="G1053" s="106"/>
      <c r="H1053" s="104" t="str">
        <f t="shared" si="21"/>
        <v/>
      </c>
      <c r="I1053" s="104"/>
      <c r="J1053" s="110" t="s">
        <v>11682</v>
      </c>
      <c r="K1053" s="110" t="s">
        <v>275</v>
      </c>
      <c r="L1053" s="10" t="s">
        <v>11683</v>
      </c>
    </row>
    <row r="1054" spans="7:12" ht="15" x14ac:dyDescent="0.2">
      <c r="G1054" s="106"/>
      <c r="H1054" s="104" t="str">
        <f t="shared" si="21"/>
        <v/>
      </c>
      <c r="I1054" s="104"/>
      <c r="J1054" s="110" t="s">
        <v>11684</v>
      </c>
      <c r="K1054" s="110" t="s">
        <v>275</v>
      </c>
      <c r="L1054" s="10" t="s">
        <v>11685</v>
      </c>
    </row>
    <row r="1055" spans="7:12" ht="15" x14ac:dyDescent="0.2">
      <c r="G1055" s="106"/>
      <c r="H1055" s="104" t="str">
        <f t="shared" si="21"/>
        <v/>
      </c>
      <c r="I1055" s="104"/>
      <c r="J1055" s="110" t="s">
        <v>11686</v>
      </c>
      <c r="K1055" s="110" t="s">
        <v>275</v>
      </c>
      <c r="L1055" s="10" t="s">
        <v>275</v>
      </c>
    </row>
    <row r="1056" spans="7:12" ht="15" x14ac:dyDescent="0.2">
      <c r="G1056" s="106"/>
      <c r="H1056" s="104" t="str">
        <f t="shared" si="21"/>
        <v/>
      </c>
      <c r="I1056" s="104"/>
      <c r="J1056" s="110" t="s">
        <v>11687</v>
      </c>
      <c r="K1056" s="110" t="s">
        <v>275</v>
      </c>
      <c r="L1056" s="10" t="s">
        <v>11688</v>
      </c>
    </row>
    <row r="1057" spans="7:12" ht="15" x14ac:dyDescent="0.2">
      <c r="G1057" s="106"/>
      <c r="H1057" s="104" t="str">
        <f t="shared" si="21"/>
        <v/>
      </c>
      <c r="I1057" s="104"/>
      <c r="J1057" s="110" t="s">
        <v>11689</v>
      </c>
      <c r="K1057" s="110" t="s">
        <v>275</v>
      </c>
      <c r="L1057" s="10" t="s">
        <v>11690</v>
      </c>
    </row>
    <row r="1058" spans="7:12" ht="15" x14ac:dyDescent="0.2">
      <c r="G1058" s="106"/>
      <c r="H1058" s="104" t="str">
        <f t="shared" si="21"/>
        <v/>
      </c>
      <c r="I1058" s="104"/>
      <c r="J1058" s="110" t="s">
        <v>11691</v>
      </c>
      <c r="K1058" s="110" t="s">
        <v>275</v>
      </c>
      <c r="L1058" s="10" t="s">
        <v>11692</v>
      </c>
    </row>
    <row r="1059" spans="7:12" ht="15" x14ac:dyDescent="0.2">
      <c r="G1059" s="106"/>
      <c r="H1059" s="104" t="str">
        <f t="shared" si="21"/>
        <v/>
      </c>
      <c r="I1059" s="104"/>
      <c r="J1059" s="110" t="s">
        <v>11693</v>
      </c>
      <c r="K1059" s="110" t="s">
        <v>275</v>
      </c>
      <c r="L1059" s="10" t="s">
        <v>11694</v>
      </c>
    </row>
    <row r="1060" spans="7:12" ht="15" x14ac:dyDescent="0.2">
      <c r="G1060" s="106"/>
      <c r="H1060" s="104" t="str">
        <f t="shared" si="21"/>
        <v/>
      </c>
      <c r="I1060" s="104"/>
      <c r="J1060" s="110" t="s">
        <v>11695</v>
      </c>
      <c r="K1060" s="110" t="s">
        <v>275</v>
      </c>
      <c r="L1060" s="10" t="s">
        <v>11696</v>
      </c>
    </row>
    <row r="1061" spans="7:12" ht="15" x14ac:dyDescent="0.2">
      <c r="G1061" s="106"/>
      <c r="H1061" s="104" t="str">
        <f t="shared" si="21"/>
        <v/>
      </c>
      <c r="I1061" s="104"/>
      <c r="J1061" s="110" t="s">
        <v>11697</v>
      </c>
      <c r="K1061" s="110" t="s">
        <v>275</v>
      </c>
      <c r="L1061" s="10" t="s">
        <v>11698</v>
      </c>
    </row>
    <row r="1062" spans="7:12" ht="15" x14ac:dyDescent="0.2">
      <c r="G1062" s="106"/>
      <c r="H1062" s="104" t="str">
        <f t="shared" si="21"/>
        <v/>
      </c>
      <c r="I1062" s="104"/>
      <c r="J1062" s="110" t="s">
        <v>11699</v>
      </c>
      <c r="K1062" s="110" t="s">
        <v>275</v>
      </c>
      <c r="L1062" s="10" t="s">
        <v>11700</v>
      </c>
    </row>
    <row r="1063" spans="7:12" ht="15" x14ac:dyDescent="0.2">
      <c r="G1063" s="106"/>
      <c r="H1063" s="104" t="str">
        <f t="shared" si="21"/>
        <v/>
      </c>
      <c r="I1063" s="104"/>
      <c r="J1063" s="110" t="s">
        <v>11701</v>
      </c>
      <c r="K1063" s="110" t="s">
        <v>275</v>
      </c>
      <c r="L1063" s="10" t="s">
        <v>275</v>
      </c>
    </row>
    <row r="1064" spans="7:12" ht="15" x14ac:dyDescent="0.2">
      <c r="G1064" s="106"/>
      <c r="H1064" s="104" t="str">
        <f t="shared" si="21"/>
        <v/>
      </c>
      <c r="I1064" s="104"/>
      <c r="J1064" s="110" t="s">
        <v>11702</v>
      </c>
      <c r="K1064" s="110" t="s">
        <v>275</v>
      </c>
      <c r="L1064" s="10" t="s">
        <v>11703</v>
      </c>
    </row>
    <row r="1065" spans="7:12" ht="15" x14ac:dyDescent="0.2">
      <c r="G1065" s="106"/>
      <c r="H1065" s="104" t="str">
        <f t="shared" si="21"/>
        <v/>
      </c>
      <c r="I1065" s="104"/>
      <c r="J1065" s="110" t="s">
        <v>11704</v>
      </c>
      <c r="K1065" s="110" t="s">
        <v>275</v>
      </c>
      <c r="L1065" s="10" t="s">
        <v>11705</v>
      </c>
    </row>
    <row r="1066" spans="7:12" ht="15" x14ac:dyDescent="0.2">
      <c r="G1066" s="106"/>
      <c r="H1066" s="104" t="str">
        <f t="shared" si="21"/>
        <v/>
      </c>
      <c r="I1066" s="104"/>
      <c r="J1066" s="110" t="s">
        <v>11706</v>
      </c>
      <c r="K1066" s="110" t="s">
        <v>275</v>
      </c>
      <c r="L1066" s="10" t="s">
        <v>275</v>
      </c>
    </row>
    <row r="1067" spans="7:12" ht="15" x14ac:dyDescent="0.2">
      <c r="G1067" s="106"/>
      <c r="H1067" s="104" t="str">
        <f t="shared" si="21"/>
        <v/>
      </c>
      <c r="I1067" s="104"/>
      <c r="J1067" s="110" t="s">
        <v>11707</v>
      </c>
      <c r="K1067" s="110" t="s">
        <v>275</v>
      </c>
      <c r="L1067" s="10" t="s">
        <v>11708</v>
      </c>
    </row>
    <row r="1068" spans="7:12" ht="15" x14ac:dyDescent="0.2">
      <c r="G1068" s="106"/>
      <c r="H1068" s="104" t="str">
        <f t="shared" si="21"/>
        <v/>
      </c>
      <c r="I1068" s="104"/>
      <c r="J1068" s="110" t="s">
        <v>11709</v>
      </c>
      <c r="K1068" s="110" t="s">
        <v>275</v>
      </c>
      <c r="L1068" s="10" t="s">
        <v>275</v>
      </c>
    </row>
    <row r="1069" spans="7:12" ht="15" x14ac:dyDescent="0.2">
      <c r="G1069" s="106"/>
      <c r="H1069" s="104" t="str">
        <f t="shared" si="21"/>
        <v/>
      </c>
      <c r="I1069" s="104"/>
      <c r="J1069" s="110" t="s">
        <v>11710</v>
      </c>
      <c r="K1069" s="110" t="s">
        <v>275</v>
      </c>
      <c r="L1069" s="10" t="s">
        <v>11711</v>
      </c>
    </row>
    <row r="1070" spans="7:12" ht="15" x14ac:dyDescent="0.2">
      <c r="G1070" s="106"/>
      <c r="H1070" s="104" t="str">
        <f t="shared" si="21"/>
        <v/>
      </c>
      <c r="I1070" s="104"/>
      <c r="J1070" s="110" t="s">
        <v>11712</v>
      </c>
      <c r="K1070" s="110" t="s">
        <v>275</v>
      </c>
      <c r="L1070" s="10" t="s">
        <v>11713</v>
      </c>
    </row>
    <row r="1071" spans="7:12" ht="15" x14ac:dyDescent="0.2">
      <c r="G1071" s="106"/>
      <c r="H1071" s="104" t="str">
        <f t="shared" si="21"/>
        <v/>
      </c>
      <c r="I1071" s="104"/>
      <c r="J1071" s="110" t="s">
        <v>11714</v>
      </c>
      <c r="K1071" s="110" t="s">
        <v>275</v>
      </c>
      <c r="L1071" s="10" t="s">
        <v>11715</v>
      </c>
    </row>
    <row r="1072" spans="7:12" ht="15" x14ac:dyDescent="0.2">
      <c r="G1072" s="106"/>
      <c r="H1072" s="104" t="str">
        <f t="shared" si="21"/>
        <v/>
      </c>
      <c r="I1072" s="104"/>
      <c r="J1072" s="110" t="s">
        <v>11716</v>
      </c>
      <c r="K1072" s="110" t="s">
        <v>275</v>
      </c>
      <c r="L1072" s="10" t="s">
        <v>275</v>
      </c>
    </row>
    <row r="1073" spans="7:12" ht="15" x14ac:dyDescent="0.2">
      <c r="G1073" s="106"/>
      <c r="H1073" s="104" t="str">
        <f t="shared" si="21"/>
        <v/>
      </c>
      <c r="I1073" s="104"/>
      <c r="J1073" s="110" t="s">
        <v>11717</v>
      </c>
      <c r="K1073" s="110" t="s">
        <v>275</v>
      </c>
      <c r="L1073" s="10" t="s">
        <v>11718</v>
      </c>
    </row>
    <row r="1074" spans="7:12" ht="15" x14ac:dyDescent="0.2">
      <c r="G1074" s="106"/>
      <c r="H1074" s="104" t="str">
        <f t="shared" si="21"/>
        <v/>
      </c>
      <c r="I1074" s="104"/>
      <c r="J1074" s="110" t="s">
        <v>11719</v>
      </c>
      <c r="K1074" s="110" t="s">
        <v>275</v>
      </c>
      <c r="L1074" s="10" t="s">
        <v>11720</v>
      </c>
    </row>
    <row r="1075" spans="7:12" ht="15" x14ac:dyDescent="0.2">
      <c r="G1075" s="106"/>
      <c r="H1075" s="104" t="str">
        <f t="shared" si="21"/>
        <v/>
      </c>
      <c r="I1075" s="104"/>
      <c r="J1075" s="110" t="s">
        <v>11721</v>
      </c>
      <c r="K1075" s="110" t="s">
        <v>275</v>
      </c>
      <c r="L1075" s="10" t="s">
        <v>11722</v>
      </c>
    </row>
    <row r="1076" spans="7:12" ht="15" x14ac:dyDescent="0.2">
      <c r="G1076" s="106"/>
      <c r="H1076" s="104" t="str">
        <f t="shared" si="21"/>
        <v/>
      </c>
      <c r="I1076" s="104"/>
      <c r="J1076" s="110" t="s">
        <v>11723</v>
      </c>
      <c r="K1076" s="110" t="s">
        <v>275</v>
      </c>
      <c r="L1076" s="10" t="s">
        <v>11724</v>
      </c>
    </row>
    <row r="1077" spans="7:12" ht="15" x14ac:dyDescent="0.2">
      <c r="G1077" s="106"/>
      <c r="H1077" s="104" t="str">
        <f t="shared" si="21"/>
        <v/>
      </c>
      <c r="I1077" s="104"/>
      <c r="J1077" s="110" t="s">
        <v>11725</v>
      </c>
      <c r="K1077" s="110" t="s">
        <v>275</v>
      </c>
      <c r="L1077" s="10" t="s">
        <v>11726</v>
      </c>
    </row>
    <row r="1078" spans="7:12" ht="15" x14ac:dyDescent="0.2">
      <c r="G1078" s="106"/>
      <c r="H1078" s="104" t="str">
        <f t="shared" si="21"/>
        <v/>
      </c>
      <c r="I1078" s="104"/>
      <c r="J1078" s="110" t="s">
        <v>11727</v>
      </c>
      <c r="K1078" s="110" t="s">
        <v>275</v>
      </c>
      <c r="L1078" s="10" t="s">
        <v>11728</v>
      </c>
    </row>
    <row r="1079" spans="7:12" ht="15" x14ac:dyDescent="0.2">
      <c r="G1079" s="106"/>
      <c r="H1079" s="104" t="str">
        <f t="shared" si="21"/>
        <v/>
      </c>
      <c r="I1079" s="104"/>
      <c r="J1079" s="110" t="s">
        <v>11729</v>
      </c>
      <c r="K1079" s="110" t="s">
        <v>275</v>
      </c>
      <c r="L1079" s="10" t="s">
        <v>11730</v>
      </c>
    </row>
    <row r="1080" spans="7:12" ht="15" x14ac:dyDescent="0.2">
      <c r="G1080" s="106"/>
      <c r="H1080" s="104" t="str">
        <f t="shared" si="21"/>
        <v/>
      </c>
      <c r="I1080" s="104"/>
      <c r="J1080" s="110" t="s">
        <v>11731</v>
      </c>
      <c r="K1080" s="110" t="s">
        <v>275</v>
      </c>
      <c r="L1080" s="10" t="s">
        <v>11732</v>
      </c>
    </row>
    <row r="1081" spans="7:12" ht="15" x14ac:dyDescent="0.2">
      <c r="G1081" s="106"/>
      <c r="H1081" s="104" t="str">
        <f t="shared" si="21"/>
        <v/>
      </c>
      <c r="I1081" s="104"/>
      <c r="J1081" s="110" t="s">
        <v>11733</v>
      </c>
      <c r="K1081" s="110" t="s">
        <v>275</v>
      </c>
      <c r="L1081" s="10" t="s">
        <v>275</v>
      </c>
    </row>
    <row r="1082" spans="7:12" ht="15" x14ac:dyDescent="0.2">
      <c r="G1082" s="106"/>
      <c r="H1082" s="104" t="str">
        <f t="shared" si="21"/>
        <v/>
      </c>
      <c r="I1082" s="104"/>
      <c r="J1082" s="110" t="s">
        <v>11734</v>
      </c>
      <c r="K1082" s="110" t="s">
        <v>275</v>
      </c>
      <c r="L1082" s="10" t="s">
        <v>11735</v>
      </c>
    </row>
    <row r="1083" spans="7:12" ht="15" x14ac:dyDescent="0.2">
      <c r="G1083" s="106"/>
      <c r="H1083" s="104" t="str">
        <f t="shared" si="21"/>
        <v/>
      </c>
      <c r="I1083" s="104"/>
      <c r="J1083" s="110" t="s">
        <v>11736</v>
      </c>
      <c r="K1083" s="110" t="s">
        <v>275</v>
      </c>
      <c r="L1083" s="10" t="s">
        <v>11737</v>
      </c>
    </row>
    <row r="1084" spans="7:12" ht="15" x14ac:dyDescent="0.2">
      <c r="G1084" s="106"/>
      <c r="H1084" s="104" t="str">
        <f t="shared" si="21"/>
        <v/>
      </c>
      <c r="I1084" s="104"/>
      <c r="J1084" s="110" t="s">
        <v>11738</v>
      </c>
      <c r="K1084" s="110" t="s">
        <v>275</v>
      </c>
      <c r="L1084" s="10" t="s">
        <v>11737</v>
      </c>
    </row>
    <row r="1085" spans="7:12" ht="15" x14ac:dyDescent="0.2">
      <c r="G1085" s="106"/>
      <c r="H1085" s="104" t="str">
        <f t="shared" si="21"/>
        <v/>
      </c>
      <c r="I1085" s="104"/>
      <c r="J1085" s="110" t="s">
        <v>11739</v>
      </c>
      <c r="K1085" s="110" t="s">
        <v>275</v>
      </c>
      <c r="L1085" s="10" t="s">
        <v>11740</v>
      </c>
    </row>
    <row r="1086" spans="7:12" ht="15" x14ac:dyDescent="0.2">
      <c r="G1086" s="106"/>
      <c r="H1086" s="104" t="str">
        <f t="shared" si="21"/>
        <v/>
      </c>
      <c r="I1086" s="104"/>
      <c r="J1086" s="110" t="s">
        <v>11741</v>
      </c>
      <c r="K1086" s="110" t="s">
        <v>275</v>
      </c>
      <c r="L1086" s="10" t="s">
        <v>11742</v>
      </c>
    </row>
    <row r="1087" spans="7:12" ht="15" x14ac:dyDescent="0.2">
      <c r="G1087" s="106"/>
      <c r="H1087" s="104" t="str">
        <f t="shared" si="21"/>
        <v/>
      </c>
      <c r="I1087" s="104"/>
      <c r="J1087" s="110" t="s">
        <v>11743</v>
      </c>
      <c r="K1087" s="110" t="s">
        <v>275</v>
      </c>
      <c r="L1087" s="10" t="s">
        <v>11744</v>
      </c>
    </row>
    <row r="1088" spans="7:12" ht="15" x14ac:dyDescent="0.2">
      <c r="G1088" s="106"/>
      <c r="H1088" s="104" t="str">
        <f t="shared" si="21"/>
        <v/>
      </c>
      <c r="I1088" s="104"/>
      <c r="J1088" s="110" t="s">
        <v>11745</v>
      </c>
      <c r="K1088" s="110" t="s">
        <v>275</v>
      </c>
      <c r="L1088" s="10" t="s">
        <v>275</v>
      </c>
    </row>
    <row r="1089" spans="7:12" ht="15" x14ac:dyDescent="0.2">
      <c r="G1089" s="106"/>
      <c r="H1089" s="104" t="str">
        <f t="shared" si="21"/>
        <v/>
      </c>
      <c r="I1089" s="104"/>
      <c r="J1089" s="110" t="s">
        <v>11746</v>
      </c>
      <c r="K1089" s="110" t="s">
        <v>275</v>
      </c>
      <c r="L1089" s="10" t="s">
        <v>11747</v>
      </c>
    </row>
    <row r="1090" spans="7:12" ht="15" x14ac:dyDescent="0.2">
      <c r="G1090" s="106"/>
      <c r="H1090" s="104" t="str">
        <f t="shared" si="21"/>
        <v/>
      </c>
      <c r="I1090" s="104"/>
      <c r="J1090" s="110" t="s">
        <v>11748</v>
      </c>
      <c r="K1090" s="110" t="s">
        <v>275</v>
      </c>
      <c r="L1090" s="10" t="s">
        <v>11749</v>
      </c>
    </row>
    <row r="1091" spans="7:12" ht="15" x14ac:dyDescent="0.2">
      <c r="G1091" s="106"/>
      <c r="H1091" s="104" t="str">
        <f t="shared" si="21"/>
        <v/>
      </c>
      <c r="I1091" s="104"/>
      <c r="J1091" s="110" t="s">
        <v>11750</v>
      </c>
      <c r="K1091" s="110" t="s">
        <v>275</v>
      </c>
      <c r="L1091" s="10" t="s">
        <v>11751</v>
      </c>
    </row>
    <row r="1092" spans="7:12" ht="15" x14ac:dyDescent="0.2">
      <c r="G1092" s="106"/>
      <c r="H1092" s="104" t="str">
        <f t="shared" si="21"/>
        <v/>
      </c>
      <c r="I1092" s="104"/>
      <c r="J1092" s="110" t="s">
        <v>11752</v>
      </c>
      <c r="K1092" s="110" t="s">
        <v>275</v>
      </c>
      <c r="L1092" s="10" t="s">
        <v>11753</v>
      </c>
    </row>
    <row r="1093" spans="7:12" ht="15" x14ac:dyDescent="0.2">
      <c r="G1093" s="106"/>
      <c r="H1093" s="104" t="str">
        <f t="shared" si="21"/>
        <v/>
      </c>
      <c r="I1093" s="104"/>
      <c r="J1093" s="110" t="s">
        <v>11754</v>
      </c>
      <c r="K1093" s="110" t="s">
        <v>275</v>
      </c>
      <c r="L1093" s="10" t="s">
        <v>11755</v>
      </c>
    </row>
    <row r="1094" spans="7:12" ht="15" x14ac:dyDescent="0.2">
      <c r="G1094" s="106"/>
      <c r="H1094" s="104" t="str">
        <f t="shared" si="21"/>
        <v/>
      </c>
      <c r="I1094" s="104"/>
      <c r="J1094" s="110" t="s">
        <v>11756</v>
      </c>
      <c r="K1094" s="110" t="s">
        <v>275</v>
      </c>
      <c r="L1094" s="10" t="s">
        <v>11757</v>
      </c>
    </row>
    <row r="1095" spans="7:12" ht="15" x14ac:dyDescent="0.2">
      <c r="G1095" s="106"/>
      <c r="H1095" s="104" t="str">
        <f t="shared" si="21"/>
        <v/>
      </c>
      <c r="I1095" s="104"/>
      <c r="J1095" s="110" t="s">
        <v>11758</v>
      </c>
      <c r="K1095" s="110" t="s">
        <v>275</v>
      </c>
      <c r="L1095" s="10" t="s">
        <v>11759</v>
      </c>
    </row>
    <row r="1096" spans="7:12" ht="15" x14ac:dyDescent="0.2">
      <c r="G1096" s="106"/>
      <c r="H1096" s="104" t="str">
        <f t="shared" si="21"/>
        <v/>
      </c>
      <c r="I1096" s="104"/>
      <c r="J1096" s="110" t="s">
        <v>11760</v>
      </c>
      <c r="K1096" s="110" t="s">
        <v>275</v>
      </c>
      <c r="L1096" s="10" t="s">
        <v>275</v>
      </c>
    </row>
    <row r="1097" spans="7:12" ht="15" x14ac:dyDescent="0.2">
      <c r="G1097" s="106"/>
      <c r="H1097" s="104" t="str">
        <f t="shared" ref="H1097:H1160" si="22">IF(I1097="","",IFERROR((INDEX(A:D,MATCH($I1097,D:D,0),2)),""))</f>
        <v/>
      </c>
      <c r="I1097" s="104"/>
      <c r="J1097" s="110" t="s">
        <v>11761</v>
      </c>
      <c r="K1097" s="110" t="s">
        <v>275</v>
      </c>
      <c r="L1097" s="10" t="s">
        <v>275</v>
      </c>
    </row>
    <row r="1098" spans="7:12" ht="15" x14ac:dyDescent="0.2">
      <c r="G1098" s="106"/>
      <c r="H1098" s="104" t="str">
        <f t="shared" si="22"/>
        <v/>
      </c>
      <c r="I1098" s="104"/>
      <c r="J1098" s="110" t="s">
        <v>11762</v>
      </c>
      <c r="K1098" s="110" t="s">
        <v>275</v>
      </c>
      <c r="L1098" s="10" t="s">
        <v>11763</v>
      </c>
    </row>
    <row r="1099" spans="7:12" ht="15" x14ac:dyDescent="0.2">
      <c r="G1099" s="106"/>
      <c r="H1099" s="104" t="str">
        <f t="shared" si="22"/>
        <v/>
      </c>
      <c r="I1099" s="104"/>
      <c r="J1099" s="110" t="s">
        <v>11764</v>
      </c>
      <c r="K1099" s="110" t="s">
        <v>275</v>
      </c>
      <c r="L1099" s="10" t="s">
        <v>11765</v>
      </c>
    </row>
    <row r="1100" spans="7:12" ht="15" x14ac:dyDescent="0.2">
      <c r="G1100" s="106"/>
      <c r="H1100" s="104" t="str">
        <f t="shared" si="22"/>
        <v/>
      </c>
      <c r="I1100" s="104"/>
      <c r="J1100" s="110" t="s">
        <v>11766</v>
      </c>
      <c r="K1100" s="110" t="s">
        <v>275</v>
      </c>
      <c r="L1100" s="10" t="s">
        <v>11767</v>
      </c>
    </row>
    <row r="1101" spans="7:12" ht="15" x14ac:dyDescent="0.2">
      <c r="G1101" s="106"/>
      <c r="H1101" s="104" t="str">
        <f t="shared" si="22"/>
        <v/>
      </c>
      <c r="I1101" s="104"/>
      <c r="J1101" s="110" t="s">
        <v>11768</v>
      </c>
      <c r="K1101" s="110" t="s">
        <v>275</v>
      </c>
      <c r="L1101" s="10" t="s">
        <v>11769</v>
      </c>
    </row>
    <row r="1102" spans="7:12" ht="15" x14ac:dyDescent="0.2">
      <c r="G1102" s="106"/>
      <c r="H1102" s="104" t="str">
        <f t="shared" si="22"/>
        <v/>
      </c>
      <c r="I1102" s="104"/>
      <c r="J1102" s="110" t="s">
        <v>11770</v>
      </c>
      <c r="K1102" s="110" t="s">
        <v>275</v>
      </c>
      <c r="L1102" s="10" t="s">
        <v>11765</v>
      </c>
    </row>
    <row r="1103" spans="7:12" ht="15" x14ac:dyDescent="0.2">
      <c r="G1103" s="106"/>
      <c r="H1103" s="104" t="str">
        <f t="shared" si="22"/>
        <v/>
      </c>
      <c r="I1103" s="104"/>
      <c r="J1103" s="110" t="s">
        <v>11771</v>
      </c>
      <c r="K1103" s="110" t="s">
        <v>275</v>
      </c>
      <c r="L1103" s="10" t="s">
        <v>11772</v>
      </c>
    </row>
    <row r="1104" spans="7:12" ht="15" x14ac:dyDescent="0.2">
      <c r="G1104" s="106"/>
      <c r="H1104" s="104" t="str">
        <f t="shared" si="22"/>
        <v/>
      </c>
      <c r="I1104" s="104"/>
      <c r="J1104" s="110" t="s">
        <v>11773</v>
      </c>
      <c r="K1104" s="110" t="s">
        <v>275</v>
      </c>
      <c r="L1104" s="10" t="s">
        <v>11774</v>
      </c>
    </row>
    <row r="1105" spans="7:12" ht="15" x14ac:dyDescent="0.2">
      <c r="G1105" s="106"/>
      <c r="H1105" s="104" t="str">
        <f t="shared" si="22"/>
        <v/>
      </c>
      <c r="I1105" s="104"/>
      <c r="J1105" s="110" t="s">
        <v>11775</v>
      </c>
      <c r="K1105" s="110" t="s">
        <v>275</v>
      </c>
      <c r="L1105" s="10" t="s">
        <v>11776</v>
      </c>
    </row>
    <row r="1106" spans="7:12" ht="15" x14ac:dyDescent="0.2">
      <c r="G1106" s="106"/>
      <c r="H1106" s="104" t="str">
        <f t="shared" si="22"/>
        <v/>
      </c>
      <c r="I1106" s="104"/>
      <c r="J1106" s="110" t="s">
        <v>11777</v>
      </c>
      <c r="K1106" s="110" t="s">
        <v>275</v>
      </c>
      <c r="L1106" s="10" t="s">
        <v>11778</v>
      </c>
    </row>
    <row r="1107" spans="7:12" ht="15" x14ac:dyDescent="0.2">
      <c r="G1107" s="106"/>
      <c r="H1107" s="104" t="str">
        <f t="shared" si="22"/>
        <v/>
      </c>
      <c r="I1107" s="104"/>
      <c r="J1107" s="110" t="s">
        <v>11779</v>
      </c>
      <c r="K1107" s="110" t="s">
        <v>275</v>
      </c>
      <c r="L1107" s="10" t="s">
        <v>11780</v>
      </c>
    </row>
    <row r="1108" spans="7:12" ht="15" x14ac:dyDescent="0.2">
      <c r="G1108" s="106"/>
      <c r="H1108" s="104" t="str">
        <f t="shared" si="22"/>
        <v/>
      </c>
      <c r="I1108" s="104"/>
      <c r="J1108" s="110" t="s">
        <v>11781</v>
      </c>
      <c r="K1108" s="110" t="s">
        <v>275</v>
      </c>
      <c r="L1108" s="10" t="s">
        <v>11782</v>
      </c>
    </row>
    <row r="1109" spans="7:12" ht="15" x14ac:dyDescent="0.2">
      <c r="G1109" s="106"/>
      <c r="H1109" s="104" t="str">
        <f t="shared" si="22"/>
        <v/>
      </c>
      <c r="I1109" s="104"/>
      <c r="J1109" s="110" t="s">
        <v>11783</v>
      </c>
      <c r="K1109" s="110" t="s">
        <v>275</v>
      </c>
      <c r="L1109" s="10" t="s">
        <v>11778</v>
      </c>
    </row>
    <row r="1110" spans="7:12" ht="15" x14ac:dyDescent="0.2">
      <c r="G1110" s="106"/>
      <c r="H1110" s="104" t="str">
        <f t="shared" si="22"/>
        <v/>
      </c>
      <c r="I1110" s="104"/>
      <c r="J1110" s="110" t="s">
        <v>11784</v>
      </c>
      <c r="K1110" s="110" t="s">
        <v>275</v>
      </c>
      <c r="L1110" s="10" t="s">
        <v>11785</v>
      </c>
    </row>
    <row r="1111" spans="7:12" ht="15" x14ac:dyDescent="0.2">
      <c r="G1111" s="106"/>
      <c r="H1111" s="104" t="str">
        <f t="shared" si="22"/>
        <v/>
      </c>
      <c r="I1111" s="104"/>
      <c r="J1111" s="110" t="s">
        <v>11786</v>
      </c>
      <c r="K1111" s="110" t="s">
        <v>275</v>
      </c>
      <c r="L1111" s="10" t="s">
        <v>11787</v>
      </c>
    </row>
    <row r="1112" spans="7:12" ht="15" x14ac:dyDescent="0.2">
      <c r="G1112" s="106"/>
      <c r="H1112" s="104" t="str">
        <f t="shared" si="22"/>
        <v/>
      </c>
      <c r="I1112" s="104"/>
      <c r="J1112" s="110" t="s">
        <v>11788</v>
      </c>
      <c r="K1112" s="110" t="s">
        <v>275</v>
      </c>
      <c r="L1112" s="10" t="s">
        <v>11789</v>
      </c>
    </row>
    <row r="1113" spans="7:12" ht="15" x14ac:dyDescent="0.2">
      <c r="G1113" s="106"/>
      <c r="H1113" s="104" t="str">
        <f t="shared" si="22"/>
        <v/>
      </c>
      <c r="I1113" s="104"/>
      <c r="J1113" s="110" t="s">
        <v>11790</v>
      </c>
      <c r="K1113" s="110" t="s">
        <v>275</v>
      </c>
      <c r="L1113" s="10" t="s">
        <v>11791</v>
      </c>
    </row>
    <row r="1114" spans="7:12" ht="15" x14ac:dyDescent="0.2">
      <c r="G1114" s="106"/>
      <c r="H1114" s="104" t="str">
        <f t="shared" si="22"/>
        <v/>
      </c>
      <c r="I1114" s="104"/>
      <c r="J1114" s="110" t="s">
        <v>11792</v>
      </c>
      <c r="K1114" s="110" t="s">
        <v>275</v>
      </c>
      <c r="L1114" s="10" t="s">
        <v>11793</v>
      </c>
    </row>
    <row r="1115" spans="7:12" ht="15" x14ac:dyDescent="0.2">
      <c r="G1115" s="106"/>
      <c r="H1115" s="104" t="str">
        <f t="shared" si="22"/>
        <v/>
      </c>
      <c r="I1115" s="104"/>
      <c r="J1115" s="110" t="s">
        <v>11794</v>
      </c>
      <c r="K1115" s="110" t="s">
        <v>275</v>
      </c>
      <c r="L1115" s="10" t="s">
        <v>11795</v>
      </c>
    </row>
    <row r="1116" spans="7:12" ht="15" x14ac:dyDescent="0.2">
      <c r="G1116" s="106"/>
      <c r="H1116" s="104" t="str">
        <f t="shared" si="22"/>
        <v/>
      </c>
      <c r="I1116" s="104"/>
      <c r="J1116" s="110" t="s">
        <v>11796</v>
      </c>
      <c r="K1116" s="110" t="s">
        <v>275</v>
      </c>
      <c r="L1116" s="10" t="s">
        <v>11797</v>
      </c>
    </row>
    <row r="1117" spans="7:12" ht="15" x14ac:dyDescent="0.2">
      <c r="G1117" s="106"/>
      <c r="H1117" s="104" t="str">
        <f t="shared" si="22"/>
        <v/>
      </c>
      <c r="I1117" s="104"/>
      <c r="J1117" s="110" t="s">
        <v>11798</v>
      </c>
      <c r="K1117" s="110" t="s">
        <v>275</v>
      </c>
      <c r="L1117" s="10" t="s">
        <v>11799</v>
      </c>
    </row>
    <row r="1118" spans="7:12" ht="15" x14ac:dyDescent="0.2">
      <c r="G1118" s="106"/>
      <c r="H1118" s="104" t="str">
        <f t="shared" si="22"/>
        <v/>
      </c>
      <c r="I1118" s="104"/>
      <c r="J1118" s="110" t="s">
        <v>11800</v>
      </c>
      <c r="K1118" s="110" t="s">
        <v>275</v>
      </c>
      <c r="L1118" s="10" t="s">
        <v>11801</v>
      </c>
    </row>
    <row r="1119" spans="7:12" ht="15" x14ac:dyDescent="0.2">
      <c r="G1119" s="106"/>
      <c r="H1119" s="104" t="str">
        <f t="shared" si="22"/>
        <v/>
      </c>
      <c r="I1119" s="104"/>
      <c r="J1119" s="110" t="s">
        <v>11802</v>
      </c>
      <c r="K1119" s="110" t="s">
        <v>275</v>
      </c>
      <c r="L1119" s="10" t="s">
        <v>11803</v>
      </c>
    </row>
    <row r="1120" spans="7:12" ht="15" x14ac:dyDescent="0.2">
      <c r="G1120" s="106"/>
      <c r="H1120" s="104" t="str">
        <f t="shared" si="22"/>
        <v/>
      </c>
      <c r="I1120" s="104"/>
      <c r="J1120" s="110" t="s">
        <v>11804</v>
      </c>
      <c r="K1120" s="110" t="s">
        <v>275</v>
      </c>
      <c r="L1120" s="10" t="s">
        <v>11805</v>
      </c>
    </row>
    <row r="1121" spans="7:12" ht="15" x14ac:dyDescent="0.2">
      <c r="G1121" s="106"/>
      <c r="H1121" s="104" t="str">
        <f t="shared" si="22"/>
        <v/>
      </c>
      <c r="I1121" s="104"/>
      <c r="J1121" s="110" t="s">
        <v>11806</v>
      </c>
      <c r="K1121" s="110" t="s">
        <v>275</v>
      </c>
      <c r="L1121" s="10" t="s">
        <v>11807</v>
      </c>
    </row>
    <row r="1122" spans="7:12" ht="15" x14ac:dyDescent="0.2">
      <c r="G1122" s="106"/>
      <c r="H1122" s="104" t="str">
        <f t="shared" si="22"/>
        <v/>
      </c>
      <c r="I1122" s="104"/>
      <c r="J1122" s="110" t="s">
        <v>11808</v>
      </c>
      <c r="K1122" s="110" t="s">
        <v>275</v>
      </c>
      <c r="L1122" s="10" t="s">
        <v>275</v>
      </c>
    </row>
    <row r="1123" spans="7:12" ht="15" x14ac:dyDescent="0.2">
      <c r="G1123" s="106"/>
      <c r="H1123" s="104" t="str">
        <f t="shared" si="22"/>
        <v/>
      </c>
      <c r="I1123" s="104"/>
      <c r="J1123" s="110" t="s">
        <v>11809</v>
      </c>
      <c r="K1123" s="110" t="s">
        <v>275</v>
      </c>
      <c r="L1123" s="10" t="s">
        <v>11810</v>
      </c>
    </row>
    <row r="1124" spans="7:12" ht="15" x14ac:dyDescent="0.2">
      <c r="G1124" s="106"/>
      <c r="H1124" s="104" t="str">
        <f t="shared" si="22"/>
        <v/>
      </c>
      <c r="I1124" s="104"/>
      <c r="J1124" s="110" t="s">
        <v>11811</v>
      </c>
      <c r="K1124" s="110" t="s">
        <v>275</v>
      </c>
      <c r="L1124" s="10" t="s">
        <v>11812</v>
      </c>
    </row>
    <row r="1125" spans="7:12" ht="15" x14ac:dyDescent="0.2">
      <c r="G1125" s="106"/>
      <c r="H1125" s="104" t="str">
        <f t="shared" si="22"/>
        <v/>
      </c>
      <c r="I1125" s="104"/>
      <c r="J1125" s="110" t="s">
        <v>11813</v>
      </c>
      <c r="K1125" s="110" t="s">
        <v>275</v>
      </c>
      <c r="L1125" s="10" t="s">
        <v>11814</v>
      </c>
    </row>
    <row r="1126" spans="7:12" ht="15" x14ac:dyDescent="0.2">
      <c r="G1126" s="106"/>
      <c r="H1126" s="104" t="str">
        <f t="shared" si="22"/>
        <v/>
      </c>
      <c r="I1126" s="104"/>
      <c r="J1126" s="110" t="s">
        <v>11815</v>
      </c>
      <c r="K1126" s="110" t="s">
        <v>275</v>
      </c>
      <c r="L1126" s="10" t="s">
        <v>11816</v>
      </c>
    </row>
    <row r="1127" spans="7:12" ht="15" x14ac:dyDescent="0.2">
      <c r="G1127" s="106"/>
      <c r="H1127" s="104" t="str">
        <f t="shared" si="22"/>
        <v/>
      </c>
      <c r="I1127" s="104"/>
      <c r="J1127" s="110" t="s">
        <v>11817</v>
      </c>
      <c r="K1127" s="110" t="s">
        <v>275</v>
      </c>
      <c r="L1127" s="10" t="s">
        <v>11818</v>
      </c>
    </row>
    <row r="1128" spans="7:12" ht="15" x14ac:dyDescent="0.2">
      <c r="G1128" s="106"/>
      <c r="H1128" s="104" t="str">
        <f t="shared" si="22"/>
        <v/>
      </c>
      <c r="I1128" s="104"/>
      <c r="J1128" s="110" t="s">
        <v>11819</v>
      </c>
      <c r="K1128" s="110" t="s">
        <v>275</v>
      </c>
      <c r="L1128" s="10" t="s">
        <v>11820</v>
      </c>
    </row>
    <row r="1129" spans="7:12" ht="15" x14ac:dyDescent="0.2">
      <c r="G1129" s="106"/>
      <c r="H1129" s="104" t="str">
        <f t="shared" si="22"/>
        <v/>
      </c>
      <c r="I1129" s="104"/>
      <c r="J1129" s="110" t="s">
        <v>11821</v>
      </c>
      <c r="K1129" s="110" t="s">
        <v>275</v>
      </c>
      <c r="L1129" s="10" t="s">
        <v>11822</v>
      </c>
    </row>
    <row r="1130" spans="7:12" ht="15" x14ac:dyDescent="0.2">
      <c r="G1130" s="106"/>
      <c r="H1130" s="104" t="str">
        <f t="shared" si="22"/>
        <v/>
      </c>
      <c r="I1130" s="104"/>
      <c r="J1130" s="110" t="s">
        <v>11823</v>
      </c>
      <c r="K1130" s="110" t="s">
        <v>275</v>
      </c>
      <c r="L1130" s="10" t="s">
        <v>11824</v>
      </c>
    </row>
    <row r="1131" spans="7:12" ht="15" x14ac:dyDescent="0.2">
      <c r="G1131" s="106"/>
      <c r="H1131" s="104" t="str">
        <f t="shared" si="22"/>
        <v/>
      </c>
      <c r="I1131" s="104"/>
      <c r="J1131" s="110" t="s">
        <v>11825</v>
      </c>
      <c r="K1131" s="110" t="s">
        <v>275</v>
      </c>
      <c r="L1131" s="10" t="s">
        <v>11826</v>
      </c>
    </row>
    <row r="1132" spans="7:12" ht="15" x14ac:dyDescent="0.2">
      <c r="G1132" s="106"/>
      <c r="H1132" s="104" t="str">
        <f t="shared" si="22"/>
        <v/>
      </c>
      <c r="I1132" s="104"/>
      <c r="J1132" s="110" t="s">
        <v>11827</v>
      </c>
      <c r="K1132" s="110" t="s">
        <v>275</v>
      </c>
      <c r="L1132" s="10" t="s">
        <v>11828</v>
      </c>
    </row>
    <row r="1133" spans="7:12" ht="15" x14ac:dyDescent="0.2">
      <c r="G1133" s="106"/>
      <c r="H1133" s="104" t="str">
        <f t="shared" si="22"/>
        <v/>
      </c>
      <c r="I1133" s="104"/>
      <c r="J1133" s="110" t="s">
        <v>11829</v>
      </c>
      <c r="K1133" s="110" t="s">
        <v>275</v>
      </c>
      <c r="L1133" s="10" t="s">
        <v>11830</v>
      </c>
    </row>
    <row r="1134" spans="7:12" ht="15" x14ac:dyDescent="0.2">
      <c r="G1134" s="106"/>
      <c r="H1134" s="104" t="str">
        <f t="shared" si="22"/>
        <v/>
      </c>
      <c r="I1134" s="104"/>
      <c r="J1134" s="110" t="s">
        <v>11831</v>
      </c>
      <c r="K1134" s="110" t="s">
        <v>275</v>
      </c>
      <c r="L1134" s="10" t="s">
        <v>275</v>
      </c>
    </row>
    <row r="1135" spans="7:12" ht="15" x14ac:dyDescent="0.2">
      <c r="G1135" s="106"/>
      <c r="H1135" s="104" t="str">
        <f t="shared" si="22"/>
        <v/>
      </c>
      <c r="I1135" s="104"/>
      <c r="J1135" s="110" t="s">
        <v>11832</v>
      </c>
      <c r="K1135" s="110" t="s">
        <v>275</v>
      </c>
      <c r="L1135" s="10" t="s">
        <v>11833</v>
      </c>
    </row>
    <row r="1136" spans="7:12" ht="15" x14ac:dyDescent="0.2">
      <c r="G1136" s="106"/>
      <c r="H1136" s="104" t="str">
        <f t="shared" si="22"/>
        <v/>
      </c>
      <c r="I1136" s="104"/>
      <c r="J1136" s="110" t="s">
        <v>11834</v>
      </c>
      <c r="K1136" s="110" t="s">
        <v>275</v>
      </c>
      <c r="L1136" s="10" t="s">
        <v>11833</v>
      </c>
    </row>
    <row r="1137" spans="7:12" ht="15" x14ac:dyDescent="0.2">
      <c r="G1137" s="106"/>
      <c r="H1137" s="104" t="str">
        <f t="shared" si="22"/>
        <v/>
      </c>
      <c r="I1137" s="104"/>
      <c r="J1137" s="110" t="s">
        <v>11835</v>
      </c>
      <c r="K1137" s="110" t="s">
        <v>275</v>
      </c>
      <c r="L1137" s="10" t="s">
        <v>11836</v>
      </c>
    </row>
    <row r="1138" spans="7:12" ht="15" x14ac:dyDescent="0.2">
      <c r="G1138" s="106"/>
      <c r="H1138" s="104" t="str">
        <f t="shared" si="22"/>
        <v/>
      </c>
      <c r="I1138" s="104"/>
      <c r="J1138" s="110" t="s">
        <v>11837</v>
      </c>
      <c r="K1138" s="110" t="s">
        <v>275</v>
      </c>
      <c r="L1138" s="10" t="s">
        <v>11838</v>
      </c>
    </row>
    <row r="1139" spans="7:12" ht="15" x14ac:dyDescent="0.2">
      <c r="G1139" s="106"/>
      <c r="H1139" s="104" t="str">
        <f t="shared" si="22"/>
        <v/>
      </c>
      <c r="I1139" s="104"/>
      <c r="J1139" s="110" t="s">
        <v>11839</v>
      </c>
      <c r="K1139" s="110" t="s">
        <v>275</v>
      </c>
      <c r="L1139" s="10" t="s">
        <v>11840</v>
      </c>
    </row>
    <row r="1140" spans="7:12" ht="15" x14ac:dyDescent="0.2">
      <c r="G1140" s="106"/>
      <c r="H1140" s="104" t="str">
        <f t="shared" si="22"/>
        <v/>
      </c>
      <c r="I1140" s="104"/>
      <c r="J1140" s="110" t="s">
        <v>11841</v>
      </c>
      <c r="K1140" s="110" t="s">
        <v>275</v>
      </c>
      <c r="L1140" s="10" t="s">
        <v>11842</v>
      </c>
    </row>
    <row r="1141" spans="7:12" ht="15" x14ac:dyDescent="0.2">
      <c r="G1141" s="106"/>
      <c r="H1141" s="104" t="str">
        <f t="shared" si="22"/>
        <v/>
      </c>
      <c r="I1141" s="104"/>
      <c r="J1141" s="110" t="s">
        <v>11843</v>
      </c>
      <c r="K1141" s="110" t="s">
        <v>275</v>
      </c>
      <c r="L1141" s="10" t="s">
        <v>11844</v>
      </c>
    </row>
    <row r="1142" spans="7:12" ht="15" x14ac:dyDescent="0.2">
      <c r="G1142" s="106"/>
      <c r="H1142" s="104" t="str">
        <f t="shared" si="22"/>
        <v/>
      </c>
      <c r="I1142" s="104"/>
      <c r="J1142" s="110" t="s">
        <v>11845</v>
      </c>
      <c r="K1142" s="110" t="s">
        <v>275</v>
      </c>
      <c r="L1142" s="10" t="s">
        <v>11846</v>
      </c>
    </row>
    <row r="1143" spans="7:12" ht="15" x14ac:dyDescent="0.2">
      <c r="G1143" s="106"/>
      <c r="H1143" s="104" t="str">
        <f t="shared" si="22"/>
        <v/>
      </c>
      <c r="I1143" s="104"/>
      <c r="J1143" s="110" t="s">
        <v>11847</v>
      </c>
      <c r="K1143" s="110" t="s">
        <v>275</v>
      </c>
      <c r="L1143" s="10" t="s">
        <v>11848</v>
      </c>
    </row>
    <row r="1144" spans="7:12" ht="15" x14ac:dyDescent="0.2">
      <c r="G1144" s="106"/>
      <c r="H1144" s="104" t="str">
        <f t="shared" si="22"/>
        <v/>
      </c>
      <c r="I1144" s="104"/>
      <c r="J1144" s="110" t="s">
        <v>11849</v>
      </c>
      <c r="K1144" s="110" t="s">
        <v>275</v>
      </c>
      <c r="L1144" s="10" t="s">
        <v>11850</v>
      </c>
    </row>
    <row r="1145" spans="7:12" ht="15" x14ac:dyDescent="0.2">
      <c r="G1145" s="106"/>
      <c r="H1145" s="104" t="str">
        <f t="shared" si="22"/>
        <v/>
      </c>
      <c r="I1145" s="104"/>
      <c r="J1145" s="110" t="s">
        <v>11851</v>
      </c>
      <c r="K1145" s="110" t="s">
        <v>275</v>
      </c>
      <c r="L1145" s="10" t="s">
        <v>11852</v>
      </c>
    </row>
    <row r="1146" spans="7:12" ht="15" x14ac:dyDescent="0.2">
      <c r="G1146" s="106"/>
      <c r="H1146" s="104" t="str">
        <f t="shared" si="22"/>
        <v/>
      </c>
      <c r="I1146" s="104"/>
      <c r="J1146" s="110" t="s">
        <v>11853</v>
      </c>
      <c r="K1146" s="110" t="s">
        <v>275</v>
      </c>
      <c r="L1146" s="10" t="s">
        <v>11854</v>
      </c>
    </row>
    <row r="1147" spans="7:12" ht="15" x14ac:dyDescent="0.2">
      <c r="G1147" s="106"/>
      <c r="H1147" s="104" t="str">
        <f t="shared" si="22"/>
        <v/>
      </c>
      <c r="I1147" s="104"/>
      <c r="J1147" s="110" t="s">
        <v>11855</v>
      </c>
      <c r="K1147" s="110" t="s">
        <v>275</v>
      </c>
      <c r="L1147" s="10" t="s">
        <v>11856</v>
      </c>
    </row>
    <row r="1148" spans="7:12" ht="15" x14ac:dyDescent="0.2">
      <c r="G1148" s="106"/>
      <c r="H1148" s="104" t="str">
        <f t="shared" si="22"/>
        <v/>
      </c>
      <c r="I1148" s="104"/>
      <c r="J1148" s="110" t="s">
        <v>11857</v>
      </c>
      <c r="K1148" s="110" t="s">
        <v>275</v>
      </c>
      <c r="L1148" s="10" t="s">
        <v>11858</v>
      </c>
    </row>
    <row r="1149" spans="7:12" ht="15" x14ac:dyDescent="0.2">
      <c r="G1149" s="106"/>
      <c r="H1149" s="104" t="str">
        <f t="shared" si="22"/>
        <v/>
      </c>
      <c r="I1149" s="104"/>
      <c r="J1149" s="110" t="s">
        <v>11859</v>
      </c>
      <c r="K1149" s="110" t="s">
        <v>275</v>
      </c>
      <c r="L1149" s="10" t="s">
        <v>11860</v>
      </c>
    </row>
    <row r="1150" spans="7:12" ht="15" x14ac:dyDescent="0.2">
      <c r="G1150" s="106"/>
      <c r="H1150" s="104" t="str">
        <f t="shared" si="22"/>
        <v/>
      </c>
      <c r="I1150" s="104"/>
      <c r="J1150" s="110" t="s">
        <v>11861</v>
      </c>
      <c r="K1150" s="110" t="s">
        <v>275</v>
      </c>
      <c r="L1150" s="10" t="s">
        <v>11862</v>
      </c>
    </row>
    <row r="1151" spans="7:12" ht="15" x14ac:dyDescent="0.2">
      <c r="G1151" s="106"/>
      <c r="H1151" s="104" t="str">
        <f t="shared" si="22"/>
        <v/>
      </c>
      <c r="I1151" s="104"/>
      <c r="J1151" s="110" t="s">
        <v>11863</v>
      </c>
      <c r="K1151" s="110" t="s">
        <v>275</v>
      </c>
      <c r="L1151" s="10" t="s">
        <v>11864</v>
      </c>
    </row>
    <row r="1152" spans="7:12" ht="15" x14ac:dyDescent="0.2">
      <c r="G1152" s="106"/>
      <c r="H1152" s="104" t="str">
        <f t="shared" si="22"/>
        <v/>
      </c>
      <c r="I1152" s="104"/>
      <c r="J1152" s="110" t="s">
        <v>11865</v>
      </c>
      <c r="K1152" s="110" t="s">
        <v>275</v>
      </c>
      <c r="L1152" s="10" t="s">
        <v>11866</v>
      </c>
    </row>
    <row r="1153" spans="7:12" ht="15" x14ac:dyDescent="0.2">
      <c r="G1153" s="106"/>
      <c r="H1153" s="104" t="str">
        <f t="shared" si="22"/>
        <v/>
      </c>
      <c r="I1153" s="104"/>
      <c r="J1153" s="110" t="s">
        <v>11867</v>
      </c>
      <c r="K1153" s="110" t="s">
        <v>275</v>
      </c>
      <c r="L1153" s="10" t="s">
        <v>11868</v>
      </c>
    </row>
    <row r="1154" spans="7:12" ht="15" x14ac:dyDescent="0.2">
      <c r="G1154" s="106"/>
      <c r="H1154" s="104" t="str">
        <f t="shared" si="22"/>
        <v/>
      </c>
      <c r="I1154" s="104"/>
      <c r="J1154" s="110" t="s">
        <v>11869</v>
      </c>
      <c r="K1154" s="110" t="s">
        <v>275</v>
      </c>
      <c r="L1154" s="10" t="s">
        <v>11870</v>
      </c>
    </row>
    <row r="1155" spans="7:12" ht="15" x14ac:dyDescent="0.2">
      <c r="G1155" s="106"/>
      <c r="H1155" s="104" t="str">
        <f t="shared" si="22"/>
        <v/>
      </c>
      <c r="I1155" s="104"/>
      <c r="J1155" s="110" t="s">
        <v>11871</v>
      </c>
      <c r="K1155" s="110" t="s">
        <v>275</v>
      </c>
      <c r="L1155" s="10" t="s">
        <v>11872</v>
      </c>
    </row>
    <row r="1156" spans="7:12" ht="15" x14ac:dyDescent="0.2">
      <c r="G1156" s="106"/>
      <c r="H1156" s="104" t="str">
        <f t="shared" si="22"/>
        <v/>
      </c>
      <c r="I1156" s="104"/>
      <c r="J1156" s="110" t="s">
        <v>11873</v>
      </c>
      <c r="K1156" s="110" t="s">
        <v>275</v>
      </c>
      <c r="L1156" s="10" t="s">
        <v>11874</v>
      </c>
    </row>
    <row r="1157" spans="7:12" ht="15" x14ac:dyDescent="0.2">
      <c r="G1157" s="106"/>
      <c r="H1157" s="104" t="str">
        <f t="shared" si="22"/>
        <v/>
      </c>
      <c r="I1157" s="104"/>
      <c r="J1157" s="110" t="s">
        <v>11875</v>
      </c>
      <c r="K1157" s="110" t="s">
        <v>275</v>
      </c>
      <c r="L1157" s="10" t="s">
        <v>11876</v>
      </c>
    </row>
    <row r="1158" spans="7:12" ht="15" x14ac:dyDescent="0.2">
      <c r="G1158" s="106"/>
      <c r="H1158" s="104" t="str">
        <f t="shared" si="22"/>
        <v/>
      </c>
      <c r="I1158" s="104"/>
      <c r="J1158" s="110" t="s">
        <v>11877</v>
      </c>
      <c r="K1158" s="110" t="s">
        <v>275</v>
      </c>
      <c r="L1158" s="10" t="s">
        <v>11878</v>
      </c>
    </row>
    <row r="1159" spans="7:12" ht="15" x14ac:dyDescent="0.2">
      <c r="G1159" s="106"/>
      <c r="H1159" s="104" t="str">
        <f t="shared" si="22"/>
        <v/>
      </c>
      <c r="I1159" s="104"/>
      <c r="J1159" s="110" t="s">
        <v>11879</v>
      </c>
      <c r="K1159" s="110" t="s">
        <v>275</v>
      </c>
      <c r="L1159" s="10" t="s">
        <v>11880</v>
      </c>
    </row>
    <row r="1160" spans="7:12" ht="15" x14ac:dyDescent="0.2">
      <c r="G1160" s="106"/>
      <c r="H1160" s="104" t="str">
        <f t="shared" si="22"/>
        <v/>
      </c>
      <c r="I1160" s="104"/>
      <c r="J1160" s="110" t="s">
        <v>11881</v>
      </c>
      <c r="K1160" s="110" t="s">
        <v>275</v>
      </c>
      <c r="L1160" s="10" t="s">
        <v>11882</v>
      </c>
    </row>
    <row r="1161" spans="7:12" ht="15" x14ac:dyDescent="0.2">
      <c r="G1161" s="106"/>
      <c r="H1161" s="104" t="str">
        <f t="shared" ref="H1161:H1224" si="23">IF(I1161="","",IFERROR((INDEX(A:D,MATCH($I1161,D:D,0),2)),""))</f>
        <v/>
      </c>
      <c r="I1161" s="104"/>
      <c r="J1161" s="110" t="s">
        <v>11883</v>
      </c>
      <c r="K1161" s="110" t="s">
        <v>275</v>
      </c>
      <c r="L1161" s="10" t="s">
        <v>11884</v>
      </c>
    </row>
    <row r="1162" spans="7:12" ht="15" x14ac:dyDescent="0.2">
      <c r="G1162" s="106"/>
      <c r="H1162" s="104" t="str">
        <f t="shared" si="23"/>
        <v/>
      </c>
      <c r="I1162" s="104"/>
      <c r="J1162" s="110" t="s">
        <v>11885</v>
      </c>
      <c r="K1162" s="110" t="s">
        <v>275</v>
      </c>
      <c r="L1162" s="10" t="s">
        <v>11886</v>
      </c>
    </row>
    <row r="1163" spans="7:12" ht="15" x14ac:dyDescent="0.2">
      <c r="G1163" s="106"/>
      <c r="H1163" s="104" t="str">
        <f t="shared" si="23"/>
        <v/>
      </c>
      <c r="I1163" s="104"/>
      <c r="J1163" s="110" t="s">
        <v>11887</v>
      </c>
      <c r="K1163" s="110" t="s">
        <v>275</v>
      </c>
      <c r="L1163" s="10" t="s">
        <v>275</v>
      </c>
    </row>
    <row r="1164" spans="7:12" ht="15" x14ac:dyDescent="0.2">
      <c r="G1164" s="106"/>
      <c r="H1164" s="104" t="str">
        <f t="shared" si="23"/>
        <v/>
      </c>
      <c r="I1164" s="104"/>
      <c r="J1164" s="110" t="s">
        <v>11888</v>
      </c>
      <c r="K1164" s="110" t="s">
        <v>275</v>
      </c>
      <c r="L1164" s="10" t="s">
        <v>11889</v>
      </c>
    </row>
    <row r="1165" spans="7:12" ht="15" x14ac:dyDescent="0.2">
      <c r="G1165" s="106"/>
      <c r="H1165" s="104" t="str">
        <f t="shared" si="23"/>
        <v/>
      </c>
      <c r="I1165" s="104"/>
      <c r="J1165" s="110" t="s">
        <v>11890</v>
      </c>
      <c r="K1165" s="110" t="s">
        <v>275</v>
      </c>
      <c r="L1165" s="10" t="s">
        <v>11891</v>
      </c>
    </row>
    <row r="1166" spans="7:12" ht="15" x14ac:dyDescent="0.2">
      <c r="G1166" s="106"/>
      <c r="H1166" s="104" t="str">
        <f t="shared" si="23"/>
        <v/>
      </c>
      <c r="I1166" s="104"/>
      <c r="J1166" s="110" t="s">
        <v>11892</v>
      </c>
      <c r="K1166" s="110" t="s">
        <v>275</v>
      </c>
      <c r="L1166" s="10" t="s">
        <v>11893</v>
      </c>
    </row>
    <row r="1167" spans="7:12" ht="15" x14ac:dyDescent="0.2">
      <c r="G1167" s="106"/>
      <c r="H1167" s="104" t="str">
        <f t="shared" si="23"/>
        <v/>
      </c>
      <c r="I1167" s="104"/>
      <c r="J1167" s="110" t="s">
        <v>11894</v>
      </c>
      <c r="K1167" s="110" t="s">
        <v>275</v>
      </c>
      <c r="L1167" s="10" t="s">
        <v>11895</v>
      </c>
    </row>
    <row r="1168" spans="7:12" ht="15" x14ac:dyDescent="0.2">
      <c r="G1168" s="106"/>
      <c r="H1168" s="104" t="str">
        <f t="shared" si="23"/>
        <v/>
      </c>
      <c r="I1168" s="104"/>
      <c r="J1168" s="110" t="s">
        <v>11896</v>
      </c>
      <c r="K1168" s="110" t="s">
        <v>275</v>
      </c>
      <c r="L1168" s="10" t="s">
        <v>11897</v>
      </c>
    </row>
    <row r="1169" spans="7:12" ht="15" x14ac:dyDescent="0.2">
      <c r="G1169" s="106"/>
      <c r="H1169" s="104" t="str">
        <f t="shared" si="23"/>
        <v/>
      </c>
      <c r="I1169" s="104"/>
      <c r="J1169" s="110" t="s">
        <v>11898</v>
      </c>
      <c r="K1169" s="110" t="s">
        <v>275</v>
      </c>
      <c r="L1169" s="10" t="s">
        <v>11899</v>
      </c>
    </row>
    <row r="1170" spans="7:12" ht="15" x14ac:dyDescent="0.2">
      <c r="G1170" s="106"/>
      <c r="H1170" s="104" t="str">
        <f t="shared" si="23"/>
        <v/>
      </c>
      <c r="I1170" s="104"/>
      <c r="J1170" s="110" t="s">
        <v>11900</v>
      </c>
      <c r="K1170" s="110" t="s">
        <v>275</v>
      </c>
      <c r="L1170" s="10" t="s">
        <v>11901</v>
      </c>
    </row>
    <row r="1171" spans="7:12" ht="15" x14ac:dyDescent="0.2">
      <c r="G1171" s="106"/>
      <c r="H1171" s="104" t="str">
        <f t="shared" si="23"/>
        <v/>
      </c>
      <c r="I1171" s="104"/>
      <c r="J1171" s="110" t="s">
        <v>11902</v>
      </c>
      <c r="K1171" s="110" t="s">
        <v>275</v>
      </c>
      <c r="L1171" s="10" t="s">
        <v>11903</v>
      </c>
    </row>
    <row r="1172" spans="7:12" ht="15" x14ac:dyDescent="0.2">
      <c r="G1172" s="106"/>
      <c r="H1172" s="104" t="str">
        <f t="shared" si="23"/>
        <v/>
      </c>
      <c r="I1172" s="104"/>
      <c r="J1172" s="110" t="s">
        <v>11904</v>
      </c>
      <c r="K1172" s="110" t="s">
        <v>275</v>
      </c>
      <c r="L1172" s="10" t="s">
        <v>11905</v>
      </c>
    </row>
    <row r="1173" spans="7:12" ht="15" x14ac:dyDescent="0.2">
      <c r="G1173" s="106"/>
      <c r="H1173" s="104" t="str">
        <f t="shared" si="23"/>
        <v/>
      </c>
      <c r="I1173" s="104"/>
      <c r="J1173" s="110" t="s">
        <v>11906</v>
      </c>
      <c r="K1173" s="110" t="s">
        <v>275</v>
      </c>
      <c r="L1173" s="10" t="s">
        <v>11907</v>
      </c>
    </row>
    <row r="1174" spans="7:12" ht="15" x14ac:dyDescent="0.2">
      <c r="G1174" s="106"/>
      <c r="H1174" s="104" t="str">
        <f t="shared" si="23"/>
        <v/>
      </c>
      <c r="I1174" s="104"/>
      <c r="J1174" s="110" t="s">
        <v>11908</v>
      </c>
      <c r="K1174" s="110" t="s">
        <v>275</v>
      </c>
      <c r="L1174" s="10" t="s">
        <v>11909</v>
      </c>
    </row>
    <row r="1175" spans="7:12" ht="15" x14ac:dyDescent="0.2">
      <c r="G1175" s="106"/>
      <c r="H1175" s="104" t="str">
        <f t="shared" si="23"/>
        <v/>
      </c>
      <c r="I1175" s="104"/>
      <c r="J1175" s="110" t="s">
        <v>11910</v>
      </c>
      <c r="K1175" s="110" t="s">
        <v>275</v>
      </c>
      <c r="L1175" s="10" t="s">
        <v>11911</v>
      </c>
    </row>
    <row r="1176" spans="7:12" ht="15" x14ac:dyDescent="0.2">
      <c r="G1176" s="106"/>
      <c r="H1176" s="104" t="str">
        <f t="shared" si="23"/>
        <v/>
      </c>
      <c r="I1176" s="104"/>
      <c r="J1176" s="110" t="s">
        <v>11912</v>
      </c>
      <c r="K1176" s="110" t="s">
        <v>275</v>
      </c>
      <c r="L1176" s="10" t="s">
        <v>11913</v>
      </c>
    </row>
    <row r="1177" spans="7:12" ht="15" x14ac:dyDescent="0.2">
      <c r="G1177" s="106"/>
      <c r="H1177" s="104" t="str">
        <f t="shared" si="23"/>
        <v/>
      </c>
      <c r="I1177" s="104"/>
      <c r="J1177" s="110" t="s">
        <v>11914</v>
      </c>
      <c r="K1177" s="110" t="s">
        <v>275</v>
      </c>
      <c r="L1177" s="10" t="s">
        <v>11915</v>
      </c>
    </row>
    <row r="1178" spans="7:12" ht="15" x14ac:dyDescent="0.2">
      <c r="G1178" s="106"/>
      <c r="H1178" s="104" t="str">
        <f t="shared" si="23"/>
        <v/>
      </c>
      <c r="I1178" s="104"/>
      <c r="J1178" s="110" t="s">
        <v>11916</v>
      </c>
      <c r="K1178" s="110" t="s">
        <v>275</v>
      </c>
      <c r="L1178" s="10" t="s">
        <v>11917</v>
      </c>
    </row>
    <row r="1179" spans="7:12" ht="15" x14ac:dyDescent="0.2">
      <c r="G1179" s="106"/>
      <c r="H1179" s="104" t="str">
        <f t="shared" si="23"/>
        <v/>
      </c>
      <c r="I1179" s="104"/>
      <c r="J1179" s="110" t="s">
        <v>11918</v>
      </c>
      <c r="K1179" s="110" t="s">
        <v>275</v>
      </c>
      <c r="L1179" s="10" t="s">
        <v>275</v>
      </c>
    </row>
    <row r="1180" spans="7:12" ht="15" x14ac:dyDescent="0.2">
      <c r="G1180" s="106"/>
      <c r="H1180" s="104" t="str">
        <f t="shared" si="23"/>
        <v/>
      </c>
      <c r="I1180" s="104"/>
      <c r="J1180" s="110" t="s">
        <v>11919</v>
      </c>
      <c r="K1180" s="110" t="s">
        <v>275</v>
      </c>
      <c r="L1180" s="10" t="s">
        <v>11920</v>
      </c>
    </row>
    <row r="1181" spans="7:12" ht="15" x14ac:dyDescent="0.2">
      <c r="G1181" s="106"/>
      <c r="H1181" s="104" t="str">
        <f t="shared" si="23"/>
        <v/>
      </c>
      <c r="I1181" s="104"/>
      <c r="J1181" s="110" t="s">
        <v>11921</v>
      </c>
      <c r="K1181" s="110" t="s">
        <v>275</v>
      </c>
      <c r="L1181" s="10" t="s">
        <v>275</v>
      </c>
    </row>
    <row r="1182" spans="7:12" ht="15" x14ac:dyDescent="0.2">
      <c r="G1182" s="106"/>
      <c r="H1182" s="104" t="str">
        <f t="shared" si="23"/>
        <v/>
      </c>
      <c r="I1182" s="104"/>
      <c r="J1182" s="110" t="s">
        <v>11922</v>
      </c>
      <c r="K1182" s="110" t="s">
        <v>275</v>
      </c>
      <c r="L1182" s="10" t="s">
        <v>275</v>
      </c>
    </row>
    <row r="1183" spans="7:12" ht="15" x14ac:dyDescent="0.2">
      <c r="G1183" s="106"/>
      <c r="H1183" s="104" t="str">
        <f t="shared" si="23"/>
        <v/>
      </c>
      <c r="I1183" s="104"/>
      <c r="J1183" s="110" t="s">
        <v>11923</v>
      </c>
      <c r="K1183" s="110" t="s">
        <v>275</v>
      </c>
      <c r="L1183" s="10" t="s">
        <v>11924</v>
      </c>
    </row>
    <row r="1184" spans="7:12" ht="15" x14ac:dyDescent="0.2">
      <c r="G1184" s="106"/>
      <c r="H1184" s="104" t="str">
        <f t="shared" si="23"/>
        <v/>
      </c>
      <c r="I1184" s="104"/>
      <c r="J1184" s="110" t="s">
        <v>11925</v>
      </c>
      <c r="K1184" s="110" t="s">
        <v>275</v>
      </c>
      <c r="L1184" s="10" t="s">
        <v>11926</v>
      </c>
    </row>
    <row r="1185" spans="7:12" ht="15" x14ac:dyDescent="0.2">
      <c r="G1185" s="106"/>
      <c r="H1185" s="104" t="str">
        <f t="shared" si="23"/>
        <v/>
      </c>
      <c r="I1185" s="104"/>
      <c r="J1185" s="110" t="s">
        <v>11927</v>
      </c>
      <c r="K1185" s="110" t="s">
        <v>275</v>
      </c>
      <c r="L1185" s="10" t="s">
        <v>11928</v>
      </c>
    </row>
    <row r="1186" spans="7:12" ht="15" x14ac:dyDescent="0.2">
      <c r="G1186" s="106"/>
      <c r="H1186" s="104" t="str">
        <f t="shared" si="23"/>
        <v/>
      </c>
      <c r="I1186" s="104"/>
      <c r="J1186" s="110" t="s">
        <v>11929</v>
      </c>
      <c r="K1186" s="110" t="s">
        <v>275</v>
      </c>
      <c r="L1186" s="10" t="s">
        <v>11930</v>
      </c>
    </row>
    <row r="1187" spans="7:12" ht="15" x14ac:dyDescent="0.2">
      <c r="G1187" s="106"/>
      <c r="H1187" s="104" t="str">
        <f t="shared" si="23"/>
        <v/>
      </c>
      <c r="I1187" s="104"/>
      <c r="J1187" s="110" t="s">
        <v>11931</v>
      </c>
      <c r="K1187" s="110" t="s">
        <v>275</v>
      </c>
      <c r="L1187" s="10" t="s">
        <v>9675</v>
      </c>
    </row>
    <row r="1188" spans="7:12" ht="15" x14ac:dyDescent="0.2">
      <c r="G1188" s="106"/>
      <c r="H1188" s="104" t="str">
        <f t="shared" si="23"/>
        <v/>
      </c>
      <c r="I1188" s="104"/>
      <c r="J1188" s="110" t="s">
        <v>11932</v>
      </c>
      <c r="K1188" s="110" t="s">
        <v>275</v>
      </c>
      <c r="L1188" s="10" t="s">
        <v>11933</v>
      </c>
    </row>
    <row r="1189" spans="7:12" ht="15" x14ac:dyDescent="0.2">
      <c r="G1189" s="106"/>
      <c r="H1189" s="104" t="str">
        <f t="shared" si="23"/>
        <v/>
      </c>
      <c r="I1189" s="104"/>
      <c r="J1189" s="110" t="s">
        <v>11934</v>
      </c>
      <c r="K1189" s="110" t="s">
        <v>275</v>
      </c>
      <c r="L1189" s="10" t="s">
        <v>275</v>
      </c>
    </row>
    <row r="1190" spans="7:12" ht="15" x14ac:dyDescent="0.2">
      <c r="G1190" s="106"/>
      <c r="H1190" s="104" t="str">
        <f t="shared" si="23"/>
        <v/>
      </c>
      <c r="I1190" s="104"/>
      <c r="J1190" s="110" t="s">
        <v>11935</v>
      </c>
      <c r="K1190" s="110" t="s">
        <v>275</v>
      </c>
      <c r="L1190" s="10" t="s">
        <v>275</v>
      </c>
    </row>
    <row r="1191" spans="7:12" ht="15" x14ac:dyDescent="0.2">
      <c r="G1191" s="106"/>
      <c r="H1191" s="104" t="str">
        <f t="shared" si="23"/>
        <v/>
      </c>
      <c r="I1191" s="104"/>
      <c r="J1191" s="110" t="s">
        <v>11936</v>
      </c>
      <c r="K1191" s="110" t="s">
        <v>275</v>
      </c>
      <c r="L1191" s="10" t="s">
        <v>275</v>
      </c>
    </row>
    <row r="1192" spans="7:12" ht="15" x14ac:dyDescent="0.2">
      <c r="G1192" s="106"/>
      <c r="H1192" s="104" t="str">
        <f t="shared" si="23"/>
        <v/>
      </c>
      <c r="I1192" s="104"/>
      <c r="J1192" s="110" t="s">
        <v>11937</v>
      </c>
      <c r="K1192" s="110" t="s">
        <v>275</v>
      </c>
      <c r="L1192" s="10" t="s">
        <v>11938</v>
      </c>
    </row>
    <row r="1193" spans="7:12" ht="15" x14ac:dyDescent="0.2">
      <c r="G1193" s="106"/>
      <c r="H1193" s="104" t="str">
        <f t="shared" si="23"/>
        <v/>
      </c>
      <c r="I1193" s="104"/>
      <c r="J1193" s="110" t="s">
        <v>11939</v>
      </c>
      <c r="K1193" s="110" t="s">
        <v>275</v>
      </c>
      <c r="L1193" s="10" t="s">
        <v>11940</v>
      </c>
    </row>
    <row r="1194" spans="7:12" ht="15" x14ac:dyDescent="0.2">
      <c r="G1194" s="106"/>
      <c r="H1194" s="104" t="str">
        <f t="shared" si="23"/>
        <v/>
      </c>
      <c r="I1194" s="104"/>
      <c r="J1194" s="110" t="s">
        <v>11941</v>
      </c>
      <c r="K1194" s="110" t="s">
        <v>275</v>
      </c>
      <c r="L1194" s="10" t="s">
        <v>11942</v>
      </c>
    </row>
    <row r="1195" spans="7:12" ht="15" x14ac:dyDescent="0.2">
      <c r="G1195" s="106"/>
      <c r="H1195" s="104" t="str">
        <f t="shared" si="23"/>
        <v/>
      </c>
      <c r="I1195" s="104"/>
      <c r="J1195" s="110" t="s">
        <v>11943</v>
      </c>
      <c r="K1195" s="110" t="s">
        <v>275</v>
      </c>
      <c r="L1195" s="10" t="s">
        <v>275</v>
      </c>
    </row>
    <row r="1196" spans="7:12" ht="15" x14ac:dyDescent="0.2">
      <c r="G1196" s="106"/>
      <c r="H1196" s="104" t="str">
        <f t="shared" si="23"/>
        <v/>
      </c>
      <c r="I1196" s="104"/>
      <c r="J1196" s="110" t="s">
        <v>11944</v>
      </c>
      <c r="K1196" s="110" t="s">
        <v>275</v>
      </c>
      <c r="L1196" s="10" t="s">
        <v>11945</v>
      </c>
    </row>
    <row r="1197" spans="7:12" ht="15" x14ac:dyDescent="0.2">
      <c r="G1197" s="106"/>
      <c r="H1197" s="104" t="str">
        <f t="shared" si="23"/>
        <v/>
      </c>
      <c r="I1197" s="104"/>
      <c r="J1197" s="110" t="s">
        <v>11946</v>
      </c>
      <c r="K1197" s="110" t="s">
        <v>275</v>
      </c>
      <c r="L1197" s="10" t="s">
        <v>11947</v>
      </c>
    </row>
    <row r="1198" spans="7:12" ht="15" x14ac:dyDescent="0.2">
      <c r="G1198" s="106"/>
      <c r="H1198" s="104" t="str">
        <f t="shared" si="23"/>
        <v/>
      </c>
      <c r="I1198" s="104"/>
      <c r="J1198" s="110" t="s">
        <v>11948</v>
      </c>
      <c r="K1198" s="110" t="s">
        <v>275</v>
      </c>
      <c r="L1198" s="10" t="s">
        <v>11949</v>
      </c>
    </row>
    <row r="1199" spans="7:12" ht="15" x14ac:dyDescent="0.2">
      <c r="G1199" s="106"/>
      <c r="H1199" s="104" t="str">
        <f t="shared" si="23"/>
        <v/>
      </c>
      <c r="I1199" s="104"/>
      <c r="J1199" s="110" t="s">
        <v>11950</v>
      </c>
      <c r="K1199" s="110" t="s">
        <v>275</v>
      </c>
      <c r="L1199" s="10" t="s">
        <v>11951</v>
      </c>
    </row>
    <row r="1200" spans="7:12" ht="15" x14ac:dyDescent="0.2">
      <c r="G1200" s="106"/>
      <c r="H1200" s="104" t="str">
        <f t="shared" si="23"/>
        <v/>
      </c>
      <c r="I1200" s="104"/>
      <c r="J1200" s="110" t="s">
        <v>11952</v>
      </c>
      <c r="K1200" s="110" t="s">
        <v>275</v>
      </c>
      <c r="L1200" s="10" t="s">
        <v>11953</v>
      </c>
    </row>
    <row r="1201" spans="7:12" ht="15" x14ac:dyDescent="0.2">
      <c r="G1201" s="106"/>
      <c r="H1201" s="104" t="str">
        <f t="shared" si="23"/>
        <v/>
      </c>
      <c r="I1201" s="104"/>
      <c r="J1201" s="110" t="s">
        <v>11954</v>
      </c>
      <c r="K1201" s="110" t="s">
        <v>275</v>
      </c>
      <c r="L1201" s="10" t="s">
        <v>11955</v>
      </c>
    </row>
    <row r="1202" spans="7:12" ht="15" x14ac:dyDescent="0.2">
      <c r="G1202" s="106"/>
      <c r="H1202" s="104" t="str">
        <f t="shared" si="23"/>
        <v/>
      </c>
      <c r="I1202" s="104"/>
      <c r="J1202" s="110" t="s">
        <v>11956</v>
      </c>
      <c r="K1202" s="110" t="s">
        <v>275</v>
      </c>
      <c r="L1202" s="10" t="s">
        <v>11957</v>
      </c>
    </row>
    <row r="1203" spans="7:12" ht="15" x14ac:dyDescent="0.2">
      <c r="G1203" s="106"/>
      <c r="H1203" s="104" t="str">
        <f t="shared" si="23"/>
        <v/>
      </c>
      <c r="I1203" s="104"/>
      <c r="J1203" s="110" t="s">
        <v>11958</v>
      </c>
      <c r="K1203" s="110" t="s">
        <v>275</v>
      </c>
      <c r="L1203" s="10" t="s">
        <v>11959</v>
      </c>
    </row>
    <row r="1204" spans="7:12" ht="15" x14ac:dyDescent="0.2">
      <c r="G1204" s="106"/>
      <c r="H1204" s="104" t="str">
        <f t="shared" si="23"/>
        <v/>
      </c>
      <c r="I1204" s="104"/>
      <c r="J1204" s="110" t="s">
        <v>11960</v>
      </c>
      <c r="K1204" s="110" t="s">
        <v>275</v>
      </c>
      <c r="L1204" s="10" t="s">
        <v>11961</v>
      </c>
    </row>
    <row r="1205" spans="7:12" ht="15" x14ac:dyDescent="0.2">
      <c r="G1205" s="106"/>
      <c r="H1205" s="104" t="str">
        <f t="shared" si="23"/>
        <v/>
      </c>
      <c r="I1205" s="104"/>
      <c r="J1205" s="110" t="s">
        <v>11962</v>
      </c>
      <c r="K1205" s="110" t="s">
        <v>275</v>
      </c>
      <c r="L1205" s="10" t="s">
        <v>11963</v>
      </c>
    </row>
    <row r="1206" spans="7:12" ht="15" x14ac:dyDescent="0.2">
      <c r="G1206" s="106"/>
      <c r="H1206" s="104" t="str">
        <f t="shared" si="23"/>
        <v/>
      </c>
      <c r="I1206" s="104"/>
      <c r="J1206" s="110" t="s">
        <v>11964</v>
      </c>
      <c r="K1206" s="110" t="s">
        <v>275</v>
      </c>
      <c r="L1206" s="10" t="s">
        <v>11965</v>
      </c>
    </row>
    <row r="1207" spans="7:12" ht="15" x14ac:dyDescent="0.2">
      <c r="G1207" s="106"/>
      <c r="H1207" s="104" t="str">
        <f t="shared" si="23"/>
        <v/>
      </c>
      <c r="I1207" s="104"/>
      <c r="J1207" s="110" t="s">
        <v>11966</v>
      </c>
      <c r="K1207" s="110" t="s">
        <v>275</v>
      </c>
      <c r="L1207" s="10" t="s">
        <v>275</v>
      </c>
    </row>
    <row r="1208" spans="7:12" ht="15" x14ac:dyDescent="0.2">
      <c r="G1208" s="106"/>
      <c r="H1208" s="104" t="str">
        <f t="shared" si="23"/>
        <v/>
      </c>
      <c r="I1208" s="104"/>
      <c r="J1208" s="110" t="s">
        <v>11967</v>
      </c>
      <c r="K1208" s="110" t="s">
        <v>275</v>
      </c>
      <c r="L1208" s="10" t="s">
        <v>11968</v>
      </c>
    </row>
    <row r="1209" spans="7:12" ht="15" x14ac:dyDescent="0.2">
      <c r="G1209" s="106"/>
      <c r="H1209" s="104" t="str">
        <f t="shared" si="23"/>
        <v/>
      </c>
      <c r="I1209" s="104"/>
      <c r="J1209" s="110" t="s">
        <v>11969</v>
      </c>
      <c r="K1209" s="110" t="s">
        <v>275</v>
      </c>
      <c r="L1209" s="10" t="s">
        <v>11970</v>
      </c>
    </row>
    <row r="1210" spans="7:12" ht="15" x14ac:dyDescent="0.2">
      <c r="G1210" s="106"/>
      <c r="H1210" s="104" t="str">
        <f t="shared" si="23"/>
        <v/>
      </c>
      <c r="I1210" s="104"/>
      <c r="J1210" s="110" t="s">
        <v>11971</v>
      </c>
      <c r="K1210" s="110" t="s">
        <v>275</v>
      </c>
      <c r="L1210" s="10" t="s">
        <v>11972</v>
      </c>
    </row>
    <row r="1211" spans="7:12" ht="15" x14ac:dyDescent="0.2">
      <c r="G1211" s="106"/>
      <c r="H1211" s="104" t="str">
        <f t="shared" si="23"/>
        <v/>
      </c>
      <c r="I1211" s="104"/>
      <c r="J1211" s="110" t="s">
        <v>11973</v>
      </c>
      <c r="K1211" s="110" t="s">
        <v>275</v>
      </c>
      <c r="L1211" s="10" t="s">
        <v>11974</v>
      </c>
    </row>
    <row r="1212" spans="7:12" ht="15" x14ac:dyDescent="0.2">
      <c r="G1212" s="106"/>
      <c r="H1212" s="104" t="str">
        <f t="shared" si="23"/>
        <v/>
      </c>
      <c r="I1212" s="104"/>
      <c r="J1212" s="110" t="s">
        <v>11975</v>
      </c>
      <c r="K1212" s="110" t="s">
        <v>275</v>
      </c>
      <c r="L1212" s="10" t="s">
        <v>11976</v>
      </c>
    </row>
    <row r="1213" spans="7:12" ht="15" x14ac:dyDescent="0.2">
      <c r="G1213" s="106"/>
      <c r="H1213" s="104" t="str">
        <f t="shared" si="23"/>
        <v/>
      </c>
      <c r="I1213" s="104"/>
      <c r="J1213" s="110" t="s">
        <v>11977</v>
      </c>
      <c r="K1213" s="110" t="s">
        <v>275</v>
      </c>
      <c r="L1213" s="10" t="s">
        <v>11978</v>
      </c>
    </row>
    <row r="1214" spans="7:12" ht="15" x14ac:dyDescent="0.2">
      <c r="G1214" s="106"/>
      <c r="H1214" s="104" t="str">
        <f t="shared" si="23"/>
        <v/>
      </c>
      <c r="I1214" s="104"/>
      <c r="J1214" s="110" t="s">
        <v>11979</v>
      </c>
      <c r="K1214" s="110" t="s">
        <v>275</v>
      </c>
      <c r="L1214" s="10" t="s">
        <v>11976</v>
      </c>
    </row>
    <row r="1215" spans="7:12" ht="15" x14ac:dyDescent="0.2">
      <c r="G1215" s="106"/>
      <c r="H1215" s="104" t="str">
        <f t="shared" si="23"/>
        <v/>
      </c>
      <c r="I1215" s="104"/>
      <c r="J1215" s="110" t="s">
        <v>11980</v>
      </c>
      <c r="K1215" s="110" t="s">
        <v>275</v>
      </c>
      <c r="L1215" s="10" t="s">
        <v>275</v>
      </c>
    </row>
    <row r="1216" spans="7:12" ht="15" x14ac:dyDescent="0.2">
      <c r="G1216" s="106"/>
      <c r="H1216" s="104" t="str">
        <f t="shared" si="23"/>
        <v/>
      </c>
      <c r="I1216" s="104"/>
      <c r="J1216" s="110" t="s">
        <v>11981</v>
      </c>
      <c r="K1216" s="110" t="s">
        <v>275</v>
      </c>
      <c r="L1216" s="10" t="s">
        <v>275</v>
      </c>
    </row>
    <row r="1217" spans="7:12" ht="15" x14ac:dyDescent="0.2">
      <c r="G1217" s="106"/>
      <c r="H1217" s="104" t="str">
        <f t="shared" si="23"/>
        <v/>
      </c>
      <c r="I1217" s="104"/>
      <c r="J1217" s="110" t="s">
        <v>11982</v>
      </c>
      <c r="K1217" s="110" t="s">
        <v>275</v>
      </c>
      <c r="L1217" s="10" t="s">
        <v>11983</v>
      </c>
    </row>
    <row r="1218" spans="7:12" ht="15" x14ac:dyDescent="0.2">
      <c r="G1218" s="106"/>
      <c r="H1218" s="104" t="str">
        <f t="shared" si="23"/>
        <v/>
      </c>
      <c r="I1218" s="104"/>
      <c r="J1218" s="110" t="s">
        <v>11984</v>
      </c>
      <c r="K1218" s="110" t="s">
        <v>275</v>
      </c>
      <c r="L1218" s="10" t="s">
        <v>11985</v>
      </c>
    </row>
    <row r="1219" spans="7:12" ht="15" x14ac:dyDescent="0.2">
      <c r="G1219" s="106"/>
      <c r="H1219" s="104" t="str">
        <f t="shared" si="23"/>
        <v/>
      </c>
      <c r="I1219" s="104"/>
      <c r="J1219" s="110" t="s">
        <v>11986</v>
      </c>
      <c r="K1219" s="110" t="s">
        <v>275</v>
      </c>
      <c r="L1219" s="10" t="s">
        <v>275</v>
      </c>
    </row>
    <row r="1220" spans="7:12" ht="15" x14ac:dyDescent="0.2">
      <c r="G1220" s="106"/>
      <c r="H1220" s="104" t="str">
        <f t="shared" si="23"/>
        <v/>
      </c>
      <c r="I1220" s="104"/>
      <c r="J1220" s="110" t="s">
        <v>11987</v>
      </c>
      <c r="K1220" s="110" t="s">
        <v>275</v>
      </c>
      <c r="L1220" s="10" t="s">
        <v>11988</v>
      </c>
    </row>
    <row r="1221" spans="7:12" ht="15" x14ac:dyDescent="0.2">
      <c r="G1221" s="106"/>
      <c r="H1221" s="104" t="str">
        <f t="shared" si="23"/>
        <v/>
      </c>
      <c r="I1221" s="104"/>
      <c r="J1221" s="110" t="s">
        <v>11989</v>
      </c>
      <c r="K1221" s="110" t="s">
        <v>275</v>
      </c>
      <c r="L1221" s="10" t="s">
        <v>11990</v>
      </c>
    </row>
    <row r="1222" spans="7:12" ht="15" x14ac:dyDescent="0.2">
      <c r="G1222" s="106"/>
      <c r="H1222" s="104" t="str">
        <f t="shared" si="23"/>
        <v/>
      </c>
      <c r="I1222" s="104"/>
      <c r="J1222" s="110" t="s">
        <v>11991</v>
      </c>
      <c r="K1222" s="110" t="s">
        <v>275</v>
      </c>
      <c r="L1222" s="10" t="s">
        <v>11992</v>
      </c>
    </row>
    <row r="1223" spans="7:12" ht="15" x14ac:dyDescent="0.2">
      <c r="G1223" s="106"/>
      <c r="H1223" s="104" t="str">
        <f t="shared" si="23"/>
        <v/>
      </c>
      <c r="I1223" s="104"/>
      <c r="J1223" s="110" t="s">
        <v>11993</v>
      </c>
      <c r="K1223" s="110" t="s">
        <v>275</v>
      </c>
      <c r="L1223" s="10" t="s">
        <v>11994</v>
      </c>
    </row>
    <row r="1224" spans="7:12" ht="15" x14ac:dyDescent="0.2">
      <c r="G1224" s="106"/>
      <c r="H1224" s="104" t="str">
        <f t="shared" si="23"/>
        <v/>
      </c>
      <c r="I1224" s="104"/>
      <c r="J1224" s="110" t="s">
        <v>11995</v>
      </c>
      <c r="K1224" s="110" t="s">
        <v>275</v>
      </c>
      <c r="L1224" s="10" t="s">
        <v>11996</v>
      </c>
    </row>
    <row r="1225" spans="7:12" ht="15" x14ac:dyDescent="0.2">
      <c r="G1225" s="106"/>
      <c r="H1225" s="104" t="str">
        <f t="shared" ref="H1225:H1288" si="24">IF(I1225="","",IFERROR((INDEX(A:D,MATCH($I1225,D:D,0),2)),""))</f>
        <v/>
      </c>
      <c r="I1225" s="104"/>
      <c r="J1225" s="110" t="s">
        <v>11997</v>
      </c>
      <c r="K1225" s="110" t="s">
        <v>275</v>
      </c>
      <c r="L1225" s="10" t="s">
        <v>11998</v>
      </c>
    </row>
    <row r="1226" spans="7:12" ht="15" x14ac:dyDescent="0.2">
      <c r="G1226" s="106"/>
      <c r="H1226" s="104" t="str">
        <f t="shared" si="24"/>
        <v/>
      </c>
      <c r="I1226" s="104"/>
      <c r="J1226" s="110" t="s">
        <v>11999</v>
      </c>
      <c r="K1226" s="110" t="s">
        <v>275</v>
      </c>
      <c r="L1226" s="10" t="s">
        <v>12000</v>
      </c>
    </row>
    <row r="1227" spans="7:12" ht="15" x14ac:dyDescent="0.2">
      <c r="G1227" s="106"/>
      <c r="H1227" s="104" t="str">
        <f t="shared" si="24"/>
        <v/>
      </c>
      <c r="I1227" s="104"/>
      <c r="J1227" s="110" t="s">
        <v>12001</v>
      </c>
      <c r="K1227" s="110" t="s">
        <v>275</v>
      </c>
      <c r="L1227" s="10" t="s">
        <v>12002</v>
      </c>
    </row>
    <row r="1228" spans="7:12" ht="15" x14ac:dyDescent="0.2">
      <c r="G1228" s="106"/>
      <c r="H1228" s="104" t="str">
        <f t="shared" si="24"/>
        <v/>
      </c>
      <c r="I1228" s="104"/>
      <c r="J1228" s="110" t="s">
        <v>12003</v>
      </c>
      <c r="K1228" s="110" t="s">
        <v>275</v>
      </c>
      <c r="L1228" s="10" t="s">
        <v>12004</v>
      </c>
    </row>
    <row r="1229" spans="7:12" ht="15" x14ac:dyDescent="0.2">
      <c r="G1229" s="106"/>
      <c r="H1229" s="104" t="str">
        <f t="shared" si="24"/>
        <v/>
      </c>
      <c r="I1229" s="104"/>
      <c r="J1229" s="110" t="s">
        <v>12005</v>
      </c>
      <c r="K1229" s="110" t="s">
        <v>275</v>
      </c>
      <c r="L1229" s="10" t="s">
        <v>12006</v>
      </c>
    </row>
    <row r="1230" spans="7:12" ht="15" x14ac:dyDescent="0.2">
      <c r="G1230" s="106"/>
      <c r="H1230" s="104" t="str">
        <f t="shared" si="24"/>
        <v/>
      </c>
      <c r="I1230" s="104"/>
      <c r="J1230" s="110" t="s">
        <v>12007</v>
      </c>
      <c r="K1230" s="110" t="s">
        <v>275</v>
      </c>
      <c r="L1230" s="10" t="s">
        <v>12008</v>
      </c>
    </row>
    <row r="1231" spans="7:12" ht="15" x14ac:dyDescent="0.2">
      <c r="G1231" s="106"/>
      <c r="H1231" s="104" t="str">
        <f t="shared" si="24"/>
        <v/>
      </c>
      <c r="I1231" s="104"/>
      <c r="J1231" s="110" t="s">
        <v>12009</v>
      </c>
      <c r="K1231" s="110" t="s">
        <v>275</v>
      </c>
      <c r="L1231" s="10" t="s">
        <v>12010</v>
      </c>
    </row>
    <row r="1232" spans="7:12" ht="15" x14ac:dyDescent="0.2">
      <c r="G1232" s="106"/>
      <c r="H1232" s="104" t="str">
        <f t="shared" si="24"/>
        <v/>
      </c>
      <c r="I1232" s="104"/>
      <c r="J1232" s="110" t="s">
        <v>12011</v>
      </c>
      <c r="K1232" s="110" t="s">
        <v>275</v>
      </c>
      <c r="L1232" s="10" t="s">
        <v>12012</v>
      </c>
    </row>
    <row r="1233" spans="7:12" ht="15" x14ac:dyDescent="0.2">
      <c r="G1233" s="106"/>
      <c r="H1233" s="104" t="str">
        <f t="shared" si="24"/>
        <v/>
      </c>
      <c r="I1233" s="104"/>
      <c r="J1233" s="110" t="s">
        <v>12013</v>
      </c>
      <c r="K1233" s="110" t="s">
        <v>275</v>
      </c>
      <c r="L1233" s="10" t="s">
        <v>12014</v>
      </c>
    </row>
    <row r="1234" spans="7:12" ht="15" x14ac:dyDescent="0.2">
      <c r="G1234" s="106"/>
      <c r="H1234" s="104" t="str">
        <f t="shared" si="24"/>
        <v/>
      </c>
      <c r="I1234" s="104"/>
      <c r="J1234" s="110" t="s">
        <v>12015</v>
      </c>
      <c r="K1234" s="110" t="s">
        <v>275</v>
      </c>
      <c r="L1234" s="10" t="s">
        <v>12016</v>
      </c>
    </row>
    <row r="1235" spans="7:12" ht="15" x14ac:dyDescent="0.2">
      <c r="G1235" s="106"/>
      <c r="H1235" s="104" t="str">
        <f t="shared" si="24"/>
        <v/>
      </c>
      <c r="I1235" s="104"/>
      <c r="J1235" s="110" t="s">
        <v>12017</v>
      </c>
      <c r="K1235" s="110" t="s">
        <v>275</v>
      </c>
      <c r="L1235" s="10" t="s">
        <v>12018</v>
      </c>
    </row>
    <row r="1236" spans="7:12" ht="15" x14ac:dyDescent="0.2">
      <c r="G1236" s="106"/>
      <c r="H1236" s="104" t="str">
        <f t="shared" si="24"/>
        <v/>
      </c>
      <c r="I1236" s="104"/>
      <c r="J1236" s="110" t="s">
        <v>12019</v>
      </c>
      <c r="K1236" s="110" t="s">
        <v>275</v>
      </c>
      <c r="L1236" s="10" t="s">
        <v>12020</v>
      </c>
    </row>
    <row r="1237" spans="7:12" ht="15" x14ac:dyDescent="0.2">
      <c r="G1237" s="106"/>
      <c r="H1237" s="104" t="str">
        <f t="shared" si="24"/>
        <v/>
      </c>
      <c r="I1237" s="104"/>
      <c r="J1237" s="110" t="s">
        <v>12021</v>
      </c>
      <c r="K1237" s="110" t="s">
        <v>275</v>
      </c>
      <c r="L1237" s="10" t="s">
        <v>12022</v>
      </c>
    </row>
    <row r="1238" spans="7:12" ht="15" x14ac:dyDescent="0.2">
      <c r="G1238" s="106"/>
      <c r="H1238" s="104" t="str">
        <f t="shared" si="24"/>
        <v/>
      </c>
      <c r="I1238" s="104"/>
      <c r="J1238" s="110" t="s">
        <v>12023</v>
      </c>
      <c r="K1238" s="110" t="s">
        <v>275</v>
      </c>
      <c r="L1238" s="10" t="s">
        <v>12024</v>
      </c>
    </row>
    <row r="1239" spans="7:12" ht="15" x14ac:dyDescent="0.2">
      <c r="G1239" s="106"/>
      <c r="H1239" s="104" t="str">
        <f t="shared" si="24"/>
        <v/>
      </c>
      <c r="I1239" s="104"/>
      <c r="J1239" s="110" t="s">
        <v>12025</v>
      </c>
      <c r="K1239" s="110" t="s">
        <v>275</v>
      </c>
      <c r="L1239" s="10" t="s">
        <v>12026</v>
      </c>
    </row>
    <row r="1240" spans="7:12" ht="15" x14ac:dyDescent="0.2">
      <c r="G1240" s="106"/>
      <c r="H1240" s="104" t="str">
        <f t="shared" si="24"/>
        <v/>
      </c>
      <c r="I1240" s="104"/>
      <c r="J1240" s="110" t="s">
        <v>12027</v>
      </c>
      <c r="K1240" s="110" t="s">
        <v>275</v>
      </c>
      <c r="L1240" s="10" t="s">
        <v>12028</v>
      </c>
    </row>
    <row r="1241" spans="7:12" ht="15" x14ac:dyDescent="0.2">
      <c r="G1241" s="106"/>
      <c r="H1241" s="104" t="str">
        <f t="shared" si="24"/>
        <v/>
      </c>
      <c r="I1241" s="104"/>
      <c r="J1241" s="110" t="s">
        <v>12029</v>
      </c>
      <c r="K1241" s="110" t="s">
        <v>275</v>
      </c>
      <c r="L1241" s="10" t="s">
        <v>12030</v>
      </c>
    </row>
    <row r="1242" spans="7:12" ht="15" x14ac:dyDescent="0.2">
      <c r="G1242" s="106"/>
      <c r="H1242" s="104" t="str">
        <f t="shared" si="24"/>
        <v/>
      </c>
      <c r="I1242" s="104"/>
      <c r="J1242" s="110" t="s">
        <v>12031</v>
      </c>
      <c r="K1242" s="110" t="s">
        <v>275</v>
      </c>
      <c r="L1242" s="10" t="s">
        <v>12032</v>
      </c>
    </row>
    <row r="1243" spans="7:12" ht="15" x14ac:dyDescent="0.2">
      <c r="G1243" s="106"/>
      <c r="H1243" s="104" t="str">
        <f t="shared" si="24"/>
        <v/>
      </c>
      <c r="I1243" s="104"/>
      <c r="J1243" s="110" t="s">
        <v>12033</v>
      </c>
      <c r="K1243" s="110" t="s">
        <v>275</v>
      </c>
      <c r="L1243" s="10" t="s">
        <v>12034</v>
      </c>
    </row>
    <row r="1244" spans="7:12" ht="15" x14ac:dyDescent="0.2">
      <c r="G1244" s="106"/>
      <c r="H1244" s="104" t="str">
        <f t="shared" si="24"/>
        <v/>
      </c>
      <c r="I1244" s="104"/>
      <c r="J1244" s="110" t="s">
        <v>12035</v>
      </c>
      <c r="K1244" s="110" t="s">
        <v>275</v>
      </c>
      <c r="L1244" s="10" t="s">
        <v>12036</v>
      </c>
    </row>
    <row r="1245" spans="7:12" ht="15" x14ac:dyDescent="0.2">
      <c r="G1245" s="106"/>
      <c r="H1245" s="104" t="str">
        <f t="shared" si="24"/>
        <v/>
      </c>
      <c r="I1245" s="104"/>
      <c r="J1245" s="110" t="s">
        <v>12037</v>
      </c>
      <c r="K1245" s="110" t="s">
        <v>275</v>
      </c>
      <c r="L1245" s="10" t="s">
        <v>12038</v>
      </c>
    </row>
    <row r="1246" spans="7:12" ht="15" x14ac:dyDescent="0.2">
      <c r="G1246" s="106"/>
      <c r="H1246" s="104" t="str">
        <f t="shared" si="24"/>
        <v/>
      </c>
      <c r="I1246" s="104"/>
      <c r="J1246" s="110" t="s">
        <v>12039</v>
      </c>
      <c r="K1246" s="110" t="s">
        <v>275</v>
      </c>
      <c r="L1246" s="10" t="s">
        <v>12040</v>
      </c>
    </row>
    <row r="1247" spans="7:12" ht="15" x14ac:dyDescent="0.2">
      <c r="G1247" s="106"/>
      <c r="H1247" s="104" t="str">
        <f t="shared" si="24"/>
        <v/>
      </c>
      <c r="I1247" s="104"/>
      <c r="J1247" s="110" t="s">
        <v>12041</v>
      </c>
      <c r="K1247" s="110" t="s">
        <v>275</v>
      </c>
      <c r="L1247" s="10" t="s">
        <v>12042</v>
      </c>
    </row>
    <row r="1248" spans="7:12" ht="15" x14ac:dyDescent="0.2">
      <c r="G1248" s="106"/>
      <c r="H1248" s="104" t="str">
        <f t="shared" si="24"/>
        <v/>
      </c>
      <c r="I1248" s="104"/>
      <c r="J1248" s="110" t="s">
        <v>12043</v>
      </c>
      <c r="K1248" s="110" t="s">
        <v>275</v>
      </c>
      <c r="L1248" s="10" t="s">
        <v>12044</v>
      </c>
    </row>
    <row r="1249" spans="7:12" ht="15" x14ac:dyDescent="0.2">
      <c r="G1249" s="106"/>
      <c r="H1249" s="104" t="str">
        <f t="shared" si="24"/>
        <v/>
      </c>
      <c r="I1249" s="104"/>
      <c r="J1249" s="110" t="s">
        <v>12045</v>
      </c>
      <c r="K1249" s="110" t="s">
        <v>275</v>
      </c>
      <c r="L1249" s="10" t="s">
        <v>12046</v>
      </c>
    </row>
    <row r="1250" spans="7:12" ht="15" x14ac:dyDescent="0.2">
      <c r="G1250" s="106"/>
      <c r="H1250" s="104" t="str">
        <f t="shared" si="24"/>
        <v/>
      </c>
      <c r="I1250" s="104"/>
      <c r="J1250" s="110" t="s">
        <v>12047</v>
      </c>
      <c r="K1250" s="110" t="s">
        <v>275</v>
      </c>
      <c r="L1250" s="10" t="s">
        <v>275</v>
      </c>
    </row>
    <row r="1251" spans="7:12" ht="15" x14ac:dyDescent="0.2">
      <c r="G1251" s="106"/>
      <c r="H1251" s="104" t="str">
        <f t="shared" si="24"/>
        <v/>
      </c>
      <c r="I1251" s="104"/>
      <c r="J1251" s="110" t="s">
        <v>12048</v>
      </c>
      <c r="K1251" s="110" t="s">
        <v>275</v>
      </c>
      <c r="L1251" s="10" t="s">
        <v>12049</v>
      </c>
    </row>
    <row r="1252" spans="7:12" ht="15" x14ac:dyDescent="0.2">
      <c r="G1252" s="106"/>
      <c r="H1252" s="104" t="str">
        <f t="shared" si="24"/>
        <v/>
      </c>
      <c r="I1252" s="104"/>
      <c r="J1252" s="110" t="s">
        <v>12050</v>
      </c>
      <c r="K1252" s="110" t="s">
        <v>275</v>
      </c>
      <c r="L1252" s="10" t="s">
        <v>12051</v>
      </c>
    </row>
    <row r="1253" spans="7:12" ht="15" x14ac:dyDescent="0.2">
      <c r="G1253" s="106"/>
      <c r="H1253" s="104" t="str">
        <f t="shared" si="24"/>
        <v/>
      </c>
      <c r="I1253" s="104"/>
      <c r="J1253" s="110" t="s">
        <v>12052</v>
      </c>
      <c r="K1253" s="110" t="s">
        <v>275</v>
      </c>
      <c r="L1253" s="10" t="s">
        <v>275</v>
      </c>
    </row>
    <row r="1254" spans="7:12" ht="15" x14ac:dyDescent="0.2">
      <c r="G1254" s="106"/>
      <c r="H1254" s="104" t="str">
        <f t="shared" si="24"/>
        <v/>
      </c>
      <c r="I1254" s="104"/>
      <c r="J1254" s="110" t="s">
        <v>12053</v>
      </c>
      <c r="K1254" s="110" t="s">
        <v>275</v>
      </c>
      <c r="L1254" s="10" t="s">
        <v>12054</v>
      </c>
    </row>
    <row r="1255" spans="7:12" ht="15" x14ac:dyDescent="0.2">
      <c r="G1255" s="106"/>
      <c r="H1255" s="104" t="str">
        <f t="shared" si="24"/>
        <v/>
      </c>
      <c r="I1255" s="104"/>
      <c r="J1255" s="110" t="s">
        <v>12055</v>
      </c>
      <c r="K1255" s="110" t="s">
        <v>275</v>
      </c>
      <c r="L1255" s="10" t="s">
        <v>275</v>
      </c>
    </row>
    <row r="1256" spans="7:12" ht="15" x14ac:dyDescent="0.2">
      <c r="G1256" s="106"/>
      <c r="H1256" s="104" t="str">
        <f t="shared" si="24"/>
        <v/>
      </c>
      <c r="I1256" s="104"/>
      <c r="J1256" s="110" t="s">
        <v>12056</v>
      </c>
      <c r="K1256" s="110" t="s">
        <v>275</v>
      </c>
      <c r="L1256" s="10" t="s">
        <v>275</v>
      </c>
    </row>
    <row r="1257" spans="7:12" ht="15" x14ac:dyDescent="0.2">
      <c r="G1257" s="106"/>
      <c r="H1257" s="104" t="str">
        <f t="shared" si="24"/>
        <v/>
      </c>
      <c r="I1257" s="104"/>
      <c r="J1257" s="110" t="s">
        <v>12057</v>
      </c>
      <c r="K1257" s="110" t="s">
        <v>275</v>
      </c>
      <c r="L1257" s="10" t="s">
        <v>12058</v>
      </c>
    </row>
    <row r="1258" spans="7:12" ht="15" x14ac:dyDescent="0.2">
      <c r="G1258" s="106"/>
      <c r="H1258" s="104" t="str">
        <f t="shared" si="24"/>
        <v/>
      </c>
      <c r="I1258" s="104"/>
      <c r="J1258" s="110" t="s">
        <v>12059</v>
      </c>
      <c r="K1258" s="110" t="s">
        <v>275</v>
      </c>
      <c r="L1258" s="10" t="s">
        <v>12060</v>
      </c>
    </row>
    <row r="1259" spans="7:12" ht="15" x14ac:dyDescent="0.2">
      <c r="G1259" s="106"/>
      <c r="H1259" s="104" t="str">
        <f t="shared" si="24"/>
        <v/>
      </c>
      <c r="I1259" s="104"/>
      <c r="J1259" s="110" t="s">
        <v>12061</v>
      </c>
      <c r="K1259" s="110" t="s">
        <v>275</v>
      </c>
      <c r="L1259" s="10" t="s">
        <v>12062</v>
      </c>
    </row>
    <row r="1260" spans="7:12" ht="15" x14ac:dyDescent="0.2">
      <c r="G1260" s="106"/>
      <c r="H1260" s="104" t="str">
        <f t="shared" si="24"/>
        <v/>
      </c>
      <c r="I1260" s="104"/>
      <c r="J1260" s="110" t="s">
        <v>12063</v>
      </c>
      <c r="K1260" s="110" t="s">
        <v>275</v>
      </c>
      <c r="L1260" s="10" t="s">
        <v>12064</v>
      </c>
    </row>
    <row r="1261" spans="7:12" ht="15" x14ac:dyDescent="0.2">
      <c r="G1261" s="106"/>
      <c r="H1261" s="104" t="str">
        <f t="shared" si="24"/>
        <v/>
      </c>
      <c r="I1261" s="104"/>
      <c r="J1261" s="110" t="s">
        <v>12065</v>
      </c>
      <c r="K1261" s="110" t="s">
        <v>275</v>
      </c>
      <c r="L1261" s="10" t="s">
        <v>12066</v>
      </c>
    </row>
    <row r="1262" spans="7:12" ht="15" x14ac:dyDescent="0.2">
      <c r="G1262" s="106"/>
      <c r="H1262" s="104" t="str">
        <f t="shared" si="24"/>
        <v/>
      </c>
      <c r="I1262" s="104"/>
      <c r="J1262" s="110" t="s">
        <v>12067</v>
      </c>
      <c r="K1262" s="110" t="s">
        <v>275</v>
      </c>
      <c r="L1262" s="10" t="s">
        <v>12068</v>
      </c>
    </row>
    <row r="1263" spans="7:12" ht="15" x14ac:dyDescent="0.2">
      <c r="G1263" s="106"/>
      <c r="H1263" s="104" t="str">
        <f t="shared" si="24"/>
        <v/>
      </c>
      <c r="I1263" s="104"/>
      <c r="J1263" s="110" t="s">
        <v>12069</v>
      </c>
      <c r="K1263" s="110" t="s">
        <v>275</v>
      </c>
      <c r="L1263" s="10" t="s">
        <v>12070</v>
      </c>
    </row>
    <row r="1264" spans="7:12" ht="15" x14ac:dyDescent="0.2">
      <c r="G1264" s="106"/>
      <c r="H1264" s="104" t="str">
        <f t="shared" si="24"/>
        <v/>
      </c>
      <c r="I1264" s="104"/>
      <c r="J1264" s="110" t="s">
        <v>12071</v>
      </c>
      <c r="K1264" s="110" t="s">
        <v>275</v>
      </c>
      <c r="L1264" s="10" t="s">
        <v>12072</v>
      </c>
    </row>
    <row r="1265" spans="7:12" ht="15" x14ac:dyDescent="0.2">
      <c r="G1265" s="106"/>
      <c r="H1265" s="104" t="str">
        <f t="shared" si="24"/>
        <v/>
      </c>
      <c r="I1265" s="104" t="s">
        <v>12073</v>
      </c>
      <c r="J1265" s="110" t="s">
        <v>12074</v>
      </c>
      <c r="K1265" s="110" t="s">
        <v>275</v>
      </c>
      <c r="L1265" s="10" t="s">
        <v>12075</v>
      </c>
    </row>
    <row r="1266" spans="7:12" ht="15" x14ac:dyDescent="0.2">
      <c r="G1266" s="106"/>
      <c r="H1266" s="104" t="str">
        <f t="shared" si="24"/>
        <v/>
      </c>
      <c r="I1266" s="104"/>
      <c r="J1266" s="110" t="s">
        <v>12076</v>
      </c>
      <c r="K1266" s="110" t="s">
        <v>275</v>
      </c>
      <c r="L1266" s="10" t="s">
        <v>12077</v>
      </c>
    </row>
    <row r="1267" spans="7:12" ht="15" x14ac:dyDescent="0.2">
      <c r="G1267" s="106"/>
      <c r="H1267" s="104" t="str">
        <f t="shared" si="24"/>
        <v/>
      </c>
      <c r="I1267" s="104"/>
      <c r="J1267" s="110" t="s">
        <v>12078</v>
      </c>
      <c r="K1267" s="110" t="s">
        <v>275</v>
      </c>
      <c r="L1267" s="10" t="s">
        <v>12062</v>
      </c>
    </row>
    <row r="1268" spans="7:12" ht="15" x14ac:dyDescent="0.2">
      <c r="G1268" s="106"/>
      <c r="H1268" s="104" t="str">
        <f t="shared" si="24"/>
        <v/>
      </c>
      <c r="I1268" s="104"/>
      <c r="J1268" s="110" t="s">
        <v>12079</v>
      </c>
      <c r="K1268" s="110" t="s">
        <v>275</v>
      </c>
      <c r="L1268" s="10" t="s">
        <v>12080</v>
      </c>
    </row>
    <row r="1269" spans="7:12" ht="15" x14ac:dyDescent="0.2">
      <c r="G1269" s="106"/>
      <c r="H1269" s="104" t="str">
        <f t="shared" si="24"/>
        <v/>
      </c>
      <c r="I1269" s="104"/>
      <c r="J1269" s="110" t="s">
        <v>12081</v>
      </c>
      <c r="K1269" s="110" t="s">
        <v>275</v>
      </c>
      <c r="L1269" s="10" t="s">
        <v>12082</v>
      </c>
    </row>
    <row r="1270" spans="7:12" ht="15" x14ac:dyDescent="0.2">
      <c r="G1270" s="106"/>
      <c r="H1270" s="104" t="str">
        <f t="shared" si="24"/>
        <v/>
      </c>
      <c r="I1270" s="104"/>
      <c r="J1270" s="110" t="s">
        <v>12083</v>
      </c>
      <c r="K1270" s="110" t="s">
        <v>275</v>
      </c>
      <c r="L1270" s="10" t="s">
        <v>12084</v>
      </c>
    </row>
    <row r="1271" spans="7:12" ht="15" x14ac:dyDescent="0.2">
      <c r="G1271" s="106"/>
      <c r="H1271" s="104" t="str">
        <f t="shared" si="24"/>
        <v/>
      </c>
      <c r="I1271" s="104"/>
      <c r="J1271" s="110" t="s">
        <v>12085</v>
      </c>
      <c r="K1271" s="110" t="s">
        <v>275</v>
      </c>
      <c r="L1271" s="10" t="s">
        <v>12086</v>
      </c>
    </row>
    <row r="1272" spans="7:12" ht="15" x14ac:dyDescent="0.2">
      <c r="G1272" s="106"/>
      <c r="H1272" s="104" t="str">
        <f t="shared" si="24"/>
        <v/>
      </c>
      <c r="I1272" s="104"/>
      <c r="J1272" s="110" t="s">
        <v>12087</v>
      </c>
      <c r="K1272" s="110" t="s">
        <v>275</v>
      </c>
      <c r="L1272" s="10" t="s">
        <v>12088</v>
      </c>
    </row>
    <row r="1273" spans="7:12" ht="15" x14ac:dyDescent="0.2">
      <c r="G1273" s="106"/>
      <c r="H1273" s="104" t="str">
        <f t="shared" si="24"/>
        <v/>
      </c>
      <c r="I1273" s="104"/>
      <c r="J1273" s="110" t="s">
        <v>12089</v>
      </c>
      <c r="K1273" s="110" t="s">
        <v>275</v>
      </c>
      <c r="L1273" s="10" t="s">
        <v>12090</v>
      </c>
    </row>
    <row r="1274" spans="7:12" ht="15" x14ac:dyDescent="0.2">
      <c r="G1274" s="106"/>
      <c r="H1274" s="104" t="str">
        <f t="shared" si="24"/>
        <v/>
      </c>
      <c r="I1274" s="104"/>
      <c r="J1274" s="110" t="s">
        <v>12091</v>
      </c>
      <c r="K1274" s="110" t="s">
        <v>275</v>
      </c>
      <c r="L1274" s="10" t="s">
        <v>12092</v>
      </c>
    </row>
    <row r="1275" spans="7:12" ht="15" x14ac:dyDescent="0.2">
      <c r="G1275" s="106"/>
      <c r="H1275" s="104" t="str">
        <f t="shared" si="24"/>
        <v/>
      </c>
      <c r="I1275" s="104"/>
      <c r="J1275" s="110" t="s">
        <v>12093</v>
      </c>
      <c r="K1275" s="110" t="s">
        <v>275</v>
      </c>
      <c r="L1275" s="10" t="s">
        <v>12094</v>
      </c>
    </row>
    <row r="1276" spans="7:12" ht="15" x14ac:dyDescent="0.2">
      <c r="G1276" s="106"/>
      <c r="H1276" s="104" t="str">
        <f t="shared" si="24"/>
        <v/>
      </c>
      <c r="I1276" s="104"/>
      <c r="J1276" s="110" t="s">
        <v>12095</v>
      </c>
      <c r="K1276" s="110" t="s">
        <v>275</v>
      </c>
      <c r="L1276" s="10" t="s">
        <v>12094</v>
      </c>
    </row>
    <row r="1277" spans="7:12" ht="15" x14ac:dyDescent="0.2">
      <c r="G1277" s="106"/>
      <c r="H1277" s="104" t="str">
        <f t="shared" si="24"/>
        <v/>
      </c>
      <c r="I1277" s="104"/>
      <c r="J1277" s="110" t="s">
        <v>12096</v>
      </c>
      <c r="K1277" s="110" t="s">
        <v>275</v>
      </c>
      <c r="L1277" s="10" t="s">
        <v>12097</v>
      </c>
    </row>
    <row r="1278" spans="7:12" ht="15" x14ac:dyDescent="0.2">
      <c r="G1278" s="106"/>
      <c r="H1278" s="104" t="str">
        <f t="shared" si="24"/>
        <v/>
      </c>
      <c r="I1278" s="104"/>
      <c r="J1278" s="110" t="s">
        <v>12098</v>
      </c>
      <c r="K1278" s="110" t="s">
        <v>275</v>
      </c>
      <c r="L1278" s="10" t="s">
        <v>12099</v>
      </c>
    </row>
    <row r="1279" spans="7:12" ht="15" x14ac:dyDescent="0.2">
      <c r="G1279" s="106"/>
      <c r="H1279" s="104" t="str">
        <f t="shared" si="24"/>
        <v/>
      </c>
      <c r="I1279" s="104"/>
      <c r="J1279" s="110" t="s">
        <v>12100</v>
      </c>
      <c r="K1279" s="110" t="s">
        <v>275</v>
      </c>
      <c r="L1279" s="10" t="s">
        <v>12101</v>
      </c>
    </row>
    <row r="1280" spans="7:12" ht="15" x14ac:dyDescent="0.2">
      <c r="G1280" s="106"/>
      <c r="H1280" s="104" t="str">
        <f t="shared" si="24"/>
        <v/>
      </c>
      <c r="I1280" s="104"/>
      <c r="J1280" s="110" t="s">
        <v>12102</v>
      </c>
      <c r="K1280" s="110" t="s">
        <v>275</v>
      </c>
      <c r="L1280" s="10" t="s">
        <v>12103</v>
      </c>
    </row>
    <row r="1281" spans="7:12" ht="15" x14ac:dyDescent="0.2">
      <c r="G1281" s="106"/>
      <c r="H1281" s="104" t="str">
        <f t="shared" si="24"/>
        <v/>
      </c>
      <c r="I1281" s="104"/>
      <c r="J1281" s="110" t="s">
        <v>12104</v>
      </c>
      <c r="K1281" s="110" t="s">
        <v>275</v>
      </c>
      <c r="L1281" s="10" t="s">
        <v>12105</v>
      </c>
    </row>
    <row r="1282" spans="7:12" ht="15" x14ac:dyDescent="0.2">
      <c r="G1282" s="106"/>
      <c r="H1282" s="104" t="str">
        <f t="shared" si="24"/>
        <v/>
      </c>
      <c r="I1282" s="104"/>
      <c r="J1282" s="110" t="s">
        <v>12106</v>
      </c>
      <c r="K1282" s="110" t="s">
        <v>275</v>
      </c>
      <c r="L1282" s="10" t="s">
        <v>12107</v>
      </c>
    </row>
    <row r="1283" spans="7:12" ht="15" x14ac:dyDescent="0.2">
      <c r="G1283" s="106"/>
      <c r="H1283" s="104" t="str">
        <f t="shared" si="24"/>
        <v/>
      </c>
      <c r="I1283" s="104"/>
      <c r="J1283" s="110" t="s">
        <v>12108</v>
      </c>
      <c r="K1283" s="110" t="s">
        <v>275</v>
      </c>
      <c r="L1283" s="10" t="s">
        <v>12109</v>
      </c>
    </row>
    <row r="1284" spans="7:12" ht="15" x14ac:dyDescent="0.2">
      <c r="G1284" s="106"/>
      <c r="H1284" s="104" t="str">
        <f t="shared" si="24"/>
        <v/>
      </c>
      <c r="I1284" s="104"/>
      <c r="J1284" s="110" t="s">
        <v>12110</v>
      </c>
      <c r="K1284" s="110" t="s">
        <v>275</v>
      </c>
      <c r="L1284" s="10" t="s">
        <v>12111</v>
      </c>
    </row>
    <row r="1285" spans="7:12" ht="15" x14ac:dyDescent="0.2">
      <c r="G1285" s="106"/>
      <c r="H1285" s="104" t="str">
        <f t="shared" si="24"/>
        <v/>
      </c>
      <c r="I1285" s="104"/>
      <c r="J1285" s="110" t="s">
        <v>12112</v>
      </c>
      <c r="K1285" s="110" t="s">
        <v>275</v>
      </c>
      <c r="L1285" s="10" t="s">
        <v>12113</v>
      </c>
    </row>
    <row r="1286" spans="7:12" ht="15" x14ac:dyDescent="0.2">
      <c r="G1286" s="106"/>
      <c r="H1286" s="104" t="str">
        <f t="shared" si="24"/>
        <v/>
      </c>
      <c r="I1286" s="104"/>
      <c r="J1286" s="110" t="s">
        <v>12114</v>
      </c>
      <c r="K1286" s="110" t="s">
        <v>275</v>
      </c>
      <c r="L1286" s="10" t="s">
        <v>12115</v>
      </c>
    </row>
    <row r="1287" spans="7:12" ht="15" x14ac:dyDescent="0.2">
      <c r="G1287" s="106"/>
      <c r="H1287" s="104" t="str">
        <f t="shared" si="24"/>
        <v/>
      </c>
      <c r="I1287" s="104"/>
      <c r="J1287" s="110" t="s">
        <v>12116</v>
      </c>
      <c r="K1287" s="110" t="s">
        <v>275</v>
      </c>
      <c r="L1287" s="10" t="s">
        <v>12117</v>
      </c>
    </row>
    <row r="1288" spans="7:12" ht="15" x14ac:dyDescent="0.2">
      <c r="G1288" s="106"/>
      <c r="H1288" s="104" t="str">
        <f t="shared" si="24"/>
        <v/>
      </c>
      <c r="I1288" s="104"/>
      <c r="J1288" s="110" t="s">
        <v>12118</v>
      </c>
      <c r="K1288" s="110" t="s">
        <v>275</v>
      </c>
      <c r="L1288" s="10" t="s">
        <v>12119</v>
      </c>
    </row>
    <row r="1289" spans="7:12" ht="15" x14ac:dyDescent="0.2">
      <c r="G1289" s="106"/>
      <c r="H1289" s="104" t="str">
        <f t="shared" ref="H1289:H1352" si="25">IF(I1289="","",IFERROR((INDEX(A:D,MATCH($I1289,D:D,0),2)),""))</f>
        <v/>
      </c>
      <c r="I1289" s="104"/>
      <c r="J1289" s="110" t="s">
        <v>12120</v>
      </c>
      <c r="K1289" s="110" t="s">
        <v>275</v>
      </c>
      <c r="L1289" s="10" t="s">
        <v>12121</v>
      </c>
    </row>
    <row r="1290" spans="7:12" ht="15" x14ac:dyDescent="0.2">
      <c r="G1290" s="106"/>
      <c r="H1290" s="104" t="str">
        <f t="shared" si="25"/>
        <v/>
      </c>
      <c r="I1290" s="104"/>
      <c r="J1290" s="110" t="s">
        <v>12122</v>
      </c>
      <c r="K1290" s="110" t="s">
        <v>275</v>
      </c>
      <c r="L1290" s="10" t="s">
        <v>12123</v>
      </c>
    </row>
    <row r="1291" spans="7:12" ht="15" x14ac:dyDescent="0.2">
      <c r="G1291" s="106"/>
      <c r="H1291" s="104" t="str">
        <f t="shared" si="25"/>
        <v/>
      </c>
      <c r="I1291" s="104"/>
      <c r="J1291" s="110" t="s">
        <v>12124</v>
      </c>
      <c r="K1291" s="110" t="s">
        <v>275</v>
      </c>
      <c r="L1291" s="10" t="s">
        <v>12123</v>
      </c>
    </row>
    <row r="1292" spans="7:12" ht="15" x14ac:dyDescent="0.2">
      <c r="G1292" s="106"/>
      <c r="H1292" s="104" t="str">
        <f t="shared" si="25"/>
        <v/>
      </c>
      <c r="I1292" s="104"/>
      <c r="J1292" s="110" t="s">
        <v>12125</v>
      </c>
      <c r="K1292" s="110" t="s">
        <v>275</v>
      </c>
      <c r="L1292" s="10" t="s">
        <v>12126</v>
      </c>
    </row>
    <row r="1293" spans="7:12" ht="15" x14ac:dyDescent="0.2">
      <c r="G1293" s="106"/>
      <c r="H1293" s="104" t="str">
        <f t="shared" si="25"/>
        <v/>
      </c>
      <c r="I1293" s="104"/>
      <c r="J1293" s="110" t="s">
        <v>12127</v>
      </c>
      <c r="K1293" s="110" t="s">
        <v>275</v>
      </c>
      <c r="L1293" s="10" t="s">
        <v>12126</v>
      </c>
    </row>
    <row r="1294" spans="7:12" ht="15" x14ac:dyDescent="0.2">
      <c r="G1294" s="106"/>
      <c r="H1294" s="104" t="str">
        <f t="shared" si="25"/>
        <v/>
      </c>
      <c r="I1294" s="104"/>
      <c r="J1294" s="110" t="s">
        <v>12128</v>
      </c>
      <c r="K1294" s="110" t="s">
        <v>275</v>
      </c>
      <c r="L1294" s="10" t="s">
        <v>12129</v>
      </c>
    </row>
    <row r="1295" spans="7:12" ht="15" x14ac:dyDescent="0.2">
      <c r="G1295" s="106"/>
      <c r="H1295" s="104" t="str">
        <f t="shared" si="25"/>
        <v/>
      </c>
      <c r="I1295" s="104"/>
      <c r="J1295" s="110" t="s">
        <v>12130</v>
      </c>
      <c r="K1295" s="110" t="s">
        <v>275</v>
      </c>
      <c r="L1295" s="10" t="s">
        <v>12129</v>
      </c>
    </row>
    <row r="1296" spans="7:12" ht="15" x14ac:dyDescent="0.2">
      <c r="G1296" s="106"/>
      <c r="H1296" s="104" t="str">
        <f t="shared" si="25"/>
        <v/>
      </c>
      <c r="I1296" s="104"/>
      <c r="J1296" s="110" t="s">
        <v>12131</v>
      </c>
      <c r="K1296" s="110" t="s">
        <v>275</v>
      </c>
      <c r="L1296" s="10" t="s">
        <v>12132</v>
      </c>
    </row>
    <row r="1297" spans="7:12" ht="15" x14ac:dyDescent="0.2">
      <c r="G1297" s="106"/>
      <c r="H1297" s="104" t="str">
        <f t="shared" si="25"/>
        <v/>
      </c>
      <c r="I1297" s="104"/>
      <c r="J1297" s="110" t="s">
        <v>12133</v>
      </c>
      <c r="K1297" s="110" t="s">
        <v>275</v>
      </c>
      <c r="L1297" s="10" t="s">
        <v>12113</v>
      </c>
    </row>
    <row r="1298" spans="7:12" ht="15" x14ac:dyDescent="0.2">
      <c r="G1298" s="106"/>
      <c r="H1298" s="104" t="str">
        <f t="shared" si="25"/>
        <v/>
      </c>
      <c r="I1298" s="104"/>
      <c r="J1298" s="110" t="s">
        <v>12134</v>
      </c>
      <c r="K1298" s="110" t="s">
        <v>275</v>
      </c>
      <c r="L1298" s="10" t="s">
        <v>275</v>
      </c>
    </row>
    <row r="1299" spans="7:12" ht="15" x14ac:dyDescent="0.2">
      <c r="G1299" s="106"/>
      <c r="H1299" s="104" t="str">
        <f t="shared" si="25"/>
        <v/>
      </c>
      <c r="I1299" s="104"/>
      <c r="J1299" s="110" t="s">
        <v>12135</v>
      </c>
      <c r="K1299" s="110" t="s">
        <v>275</v>
      </c>
      <c r="L1299" s="10" t="s">
        <v>12136</v>
      </c>
    </row>
    <row r="1300" spans="7:12" ht="15" x14ac:dyDescent="0.2">
      <c r="G1300" s="106"/>
      <c r="H1300" s="104" t="str">
        <f t="shared" si="25"/>
        <v/>
      </c>
      <c r="I1300" s="104"/>
      <c r="J1300" s="110" t="s">
        <v>12137</v>
      </c>
      <c r="K1300" s="110" t="s">
        <v>275</v>
      </c>
      <c r="L1300" s="10" t="s">
        <v>12138</v>
      </c>
    </row>
    <row r="1301" spans="7:12" ht="15" x14ac:dyDescent="0.2">
      <c r="G1301" s="106"/>
      <c r="H1301" s="104" t="str">
        <f t="shared" si="25"/>
        <v/>
      </c>
      <c r="I1301" s="104"/>
      <c r="J1301" s="110" t="s">
        <v>12139</v>
      </c>
      <c r="K1301" s="110" t="s">
        <v>275</v>
      </c>
      <c r="L1301" s="10" t="s">
        <v>12140</v>
      </c>
    </row>
    <row r="1302" spans="7:12" ht="15" x14ac:dyDescent="0.2">
      <c r="G1302" s="106"/>
      <c r="H1302" s="104" t="str">
        <f t="shared" si="25"/>
        <v/>
      </c>
      <c r="I1302" s="104"/>
      <c r="J1302" s="110" t="s">
        <v>12141</v>
      </c>
      <c r="K1302" s="110" t="s">
        <v>275</v>
      </c>
      <c r="L1302" s="10" t="s">
        <v>12142</v>
      </c>
    </row>
    <row r="1303" spans="7:12" ht="15" x14ac:dyDescent="0.2">
      <c r="G1303" s="106"/>
      <c r="H1303" s="104" t="str">
        <f t="shared" si="25"/>
        <v/>
      </c>
      <c r="I1303" s="104"/>
      <c r="J1303" s="110" t="s">
        <v>12143</v>
      </c>
      <c r="K1303" s="110" t="s">
        <v>275</v>
      </c>
      <c r="L1303" s="10" t="s">
        <v>12144</v>
      </c>
    </row>
    <row r="1304" spans="7:12" ht="15" x14ac:dyDescent="0.2">
      <c r="G1304" s="106"/>
      <c r="H1304" s="104" t="str">
        <f t="shared" si="25"/>
        <v/>
      </c>
      <c r="I1304" s="104"/>
      <c r="J1304" s="110" t="s">
        <v>12145</v>
      </c>
      <c r="K1304" s="110" t="s">
        <v>275</v>
      </c>
      <c r="L1304" s="10" t="s">
        <v>12146</v>
      </c>
    </row>
    <row r="1305" spans="7:12" ht="15" x14ac:dyDescent="0.2">
      <c r="G1305" s="106"/>
      <c r="H1305" s="104" t="str">
        <f t="shared" si="25"/>
        <v/>
      </c>
      <c r="I1305" s="104"/>
      <c r="J1305" s="110" t="s">
        <v>12147</v>
      </c>
      <c r="K1305" s="110" t="s">
        <v>275</v>
      </c>
      <c r="L1305" s="10" t="s">
        <v>12148</v>
      </c>
    </row>
    <row r="1306" spans="7:12" ht="15" x14ac:dyDescent="0.2">
      <c r="G1306" s="106"/>
      <c r="H1306" s="104" t="str">
        <f t="shared" si="25"/>
        <v/>
      </c>
      <c r="I1306" s="104"/>
      <c r="J1306" s="110" t="s">
        <v>12149</v>
      </c>
      <c r="K1306" s="110" t="s">
        <v>275</v>
      </c>
      <c r="L1306" s="10" t="s">
        <v>12150</v>
      </c>
    </row>
    <row r="1307" spans="7:12" ht="15" x14ac:dyDescent="0.2">
      <c r="G1307" s="106"/>
      <c r="H1307" s="104" t="str">
        <f t="shared" si="25"/>
        <v/>
      </c>
      <c r="I1307" s="104"/>
      <c r="J1307" s="110" t="s">
        <v>12151</v>
      </c>
      <c r="K1307" s="110" t="s">
        <v>275</v>
      </c>
      <c r="L1307" s="10" t="s">
        <v>12152</v>
      </c>
    </row>
    <row r="1308" spans="7:12" ht="15" x14ac:dyDescent="0.2">
      <c r="G1308" s="106"/>
      <c r="H1308" s="104" t="str">
        <f t="shared" si="25"/>
        <v/>
      </c>
      <c r="I1308" s="104"/>
      <c r="J1308" s="110" t="s">
        <v>12153</v>
      </c>
      <c r="K1308" s="110" t="s">
        <v>275</v>
      </c>
      <c r="L1308" s="10" t="s">
        <v>12150</v>
      </c>
    </row>
    <row r="1309" spans="7:12" ht="15" x14ac:dyDescent="0.2">
      <c r="G1309" s="106"/>
      <c r="H1309" s="104" t="str">
        <f t="shared" si="25"/>
        <v/>
      </c>
      <c r="I1309" s="104"/>
      <c r="J1309" s="110" t="s">
        <v>12154</v>
      </c>
      <c r="K1309" s="110" t="s">
        <v>275</v>
      </c>
      <c r="L1309" s="10" t="s">
        <v>12155</v>
      </c>
    </row>
    <row r="1310" spans="7:12" ht="15" x14ac:dyDescent="0.2">
      <c r="G1310" s="106"/>
      <c r="H1310" s="104" t="str">
        <f t="shared" si="25"/>
        <v/>
      </c>
      <c r="I1310" s="104"/>
      <c r="J1310" s="110" t="s">
        <v>12156</v>
      </c>
      <c r="K1310" s="110" t="s">
        <v>275</v>
      </c>
      <c r="L1310" s="10" t="s">
        <v>12157</v>
      </c>
    </row>
    <row r="1311" spans="7:12" ht="15" x14ac:dyDescent="0.2">
      <c r="G1311" s="106"/>
      <c r="H1311" s="104" t="str">
        <f t="shared" si="25"/>
        <v/>
      </c>
      <c r="I1311" s="104"/>
      <c r="J1311" s="110" t="s">
        <v>12158</v>
      </c>
      <c r="K1311" s="110" t="s">
        <v>275</v>
      </c>
      <c r="L1311" s="10" t="s">
        <v>12159</v>
      </c>
    </row>
    <row r="1312" spans="7:12" ht="15" x14ac:dyDescent="0.2">
      <c r="G1312" s="106"/>
      <c r="H1312" s="104" t="str">
        <f t="shared" si="25"/>
        <v/>
      </c>
      <c r="I1312" s="104"/>
      <c r="J1312" s="110" t="s">
        <v>12160</v>
      </c>
      <c r="K1312" s="110" t="s">
        <v>275</v>
      </c>
      <c r="L1312" s="10" t="s">
        <v>12161</v>
      </c>
    </row>
    <row r="1313" spans="7:12" ht="15" x14ac:dyDescent="0.2">
      <c r="G1313" s="106"/>
      <c r="H1313" s="104" t="str">
        <f t="shared" si="25"/>
        <v/>
      </c>
      <c r="I1313" s="104"/>
      <c r="J1313" s="110" t="s">
        <v>12162</v>
      </c>
      <c r="K1313" s="110" t="s">
        <v>275</v>
      </c>
      <c r="L1313" s="10" t="s">
        <v>12163</v>
      </c>
    </row>
    <row r="1314" spans="7:12" ht="15" x14ac:dyDescent="0.2">
      <c r="G1314" s="106"/>
      <c r="H1314" s="104" t="str">
        <f t="shared" si="25"/>
        <v/>
      </c>
      <c r="I1314" s="104"/>
      <c r="J1314" s="110" t="s">
        <v>12164</v>
      </c>
      <c r="K1314" s="110" t="s">
        <v>275</v>
      </c>
      <c r="L1314" s="10" t="s">
        <v>12165</v>
      </c>
    </row>
    <row r="1315" spans="7:12" ht="15" x14ac:dyDescent="0.2">
      <c r="G1315" s="106"/>
      <c r="H1315" s="104" t="str">
        <f t="shared" si="25"/>
        <v/>
      </c>
      <c r="I1315" s="104"/>
      <c r="J1315" s="110" t="s">
        <v>12166</v>
      </c>
      <c r="K1315" s="110" t="s">
        <v>275</v>
      </c>
      <c r="L1315" s="10" t="s">
        <v>12167</v>
      </c>
    </row>
    <row r="1316" spans="7:12" ht="15" x14ac:dyDescent="0.2">
      <c r="G1316" s="106"/>
      <c r="H1316" s="104" t="str">
        <f t="shared" si="25"/>
        <v/>
      </c>
      <c r="I1316" s="104"/>
      <c r="J1316" s="110" t="s">
        <v>12168</v>
      </c>
      <c r="K1316" s="110" t="s">
        <v>275</v>
      </c>
      <c r="L1316" s="10" t="s">
        <v>12169</v>
      </c>
    </row>
    <row r="1317" spans="7:12" ht="15" x14ac:dyDescent="0.2">
      <c r="G1317" s="106"/>
      <c r="H1317" s="104" t="str">
        <f t="shared" si="25"/>
        <v/>
      </c>
      <c r="I1317" s="104"/>
      <c r="J1317" s="110" t="s">
        <v>12170</v>
      </c>
      <c r="K1317" s="110" t="s">
        <v>275</v>
      </c>
      <c r="L1317" s="10" t="s">
        <v>12171</v>
      </c>
    </row>
    <row r="1318" spans="7:12" ht="15" x14ac:dyDescent="0.2">
      <c r="G1318" s="106"/>
      <c r="H1318" s="104" t="str">
        <f t="shared" si="25"/>
        <v/>
      </c>
      <c r="I1318" s="104"/>
      <c r="J1318" s="110" t="s">
        <v>12172</v>
      </c>
      <c r="K1318" s="110" t="s">
        <v>275</v>
      </c>
      <c r="L1318" s="10" t="s">
        <v>12173</v>
      </c>
    </row>
    <row r="1319" spans="7:12" ht="15" x14ac:dyDescent="0.2">
      <c r="G1319" s="106"/>
      <c r="H1319" s="104" t="str">
        <f t="shared" si="25"/>
        <v/>
      </c>
      <c r="I1319" s="104"/>
      <c r="J1319" s="110" t="s">
        <v>12174</v>
      </c>
      <c r="K1319" s="110" t="s">
        <v>275</v>
      </c>
      <c r="L1319" s="10" t="s">
        <v>12175</v>
      </c>
    </row>
    <row r="1320" spans="7:12" ht="15" x14ac:dyDescent="0.2">
      <c r="G1320" s="106"/>
      <c r="H1320" s="104" t="str">
        <f t="shared" si="25"/>
        <v/>
      </c>
      <c r="I1320" s="104"/>
      <c r="J1320" s="110" t="s">
        <v>12176</v>
      </c>
      <c r="K1320" s="110" t="s">
        <v>275</v>
      </c>
      <c r="L1320" s="10" t="s">
        <v>12177</v>
      </c>
    </row>
    <row r="1321" spans="7:12" ht="15" x14ac:dyDescent="0.2">
      <c r="G1321" s="106"/>
      <c r="H1321" s="104" t="str">
        <f t="shared" si="25"/>
        <v/>
      </c>
      <c r="I1321" s="104"/>
      <c r="J1321" s="110" t="s">
        <v>12178</v>
      </c>
      <c r="K1321" s="110" t="s">
        <v>275</v>
      </c>
      <c r="L1321" s="10" t="s">
        <v>12179</v>
      </c>
    </row>
    <row r="1322" spans="7:12" ht="15" x14ac:dyDescent="0.2">
      <c r="G1322" s="106"/>
      <c r="H1322" s="104" t="str">
        <f t="shared" si="25"/>
        <v/>
      </c>
      <c r="I1322" s="104"/>
      <c r="J1322" s="110" t="s">
        <v>12180</v>
      </c>
      <c r="K1322" s="110" t="s">
        <v>275</v>
      </c>
      <c r="L1322" s="10" t="s">
        <v>12181</v>
      </c>
    </row>
    <row r="1323" spans="7:12" ht="15" x14ac:dyDescent="0.2">
      <c r="G1323" s="106"/>
      <c r="H1323" s="104" t="str">
        <f t="shared" si="25"/>
        <v/>
      </c>
      <c r="I1323" s="104"/>
      <c r="J1323" s="110" t="s">
        <v>12182</v>
      </c>
      <c r="K1323" s="110" t="s">
        <v>275</v>
      </c>
      <c r="L1323" s="10" t="s">
        <v>12183</v>
      </c>
    </row>
    <row r="1324" spans="7:12" ht="15" x14ac:dyDescent="0.2">
      <c r="G1324" s="106"/>
      <c r="H1324" s="104" t="str">
        <f t="shared" si="25"/>
        <v/>
      </c>
      <c r="I1324" s="104"/>
      <c r="J1324" s="110" t="s">
        <v>12184</v>
      </c>
      <c r="K1324" s="110" t="s">
        <v>275</v>
      </c>
      <c r="L1324" s="10" t="s">
        <v>12185</v>
      </c>
    </row>
    <row r="1325" spans="7:12" ht="15" x14ac:dyDescent="0.2">
      <c r="G1325" s="106"/>
      <c r="H1325" s="104" t="str">
        <f t="shared" si="25"/>
        <v/>
      </c>
      <c r="I1325" s="104"/>
      <c r="J1325" s="110" t="s">
        <v>12186</v>
      </c>
      <c r="K1325" s="110" t="s">
        <v>275</v>
      </c>
      <c r="L1325" s="10" t="s">
        <v>12187</v>
      </c>
    </row>
    <row r="1326" spans="7:12" ht="15" x14ac:dyDescent="0.2">
      <c r="G1326" s="106"/>
      <c r="H1326" s="104" t="str">
        <f t="shared" si="25"/>
        <v/>
      </c>
      <c r="I1326" s="104"/>
      <c r="J1326" s="110" t="s">
        <v>12188</v>
      </c>
      <c r="K1326" s="110" t="s">
        <v>275</v>
      </c>
      <c r="L1326" s="10" t="s">
        <v>12189</v>
      </c>
    </row>
    <row r="1327" spans="7:12" ht="15" x14ac:dyDescent="0.2">
      <c r="G1327" s="106"/>
      <c r="H1327" s="104" t="str">
        <f t="shared" si="25"/>
        <v/>
      </c>
      <c r="I1327" s="104"/>
      <c r="J1327" s="110" t="s">
        <v>12190</v>
      </c>
      <c r="K1327" s="110" t="s">
        <v>275</v>
      </c>
      <c r="L1327" s="10" t="s">
        <v>12191</v>
      </c>
    </row>
    <row r="1328" spans="7:12" ht="15" x14ac:dyDescent="0.2">
      <c r="G1328" s="106"/>
      <c r="H1328" s="104" t="str">
        <f t="shared" si="25"/>
        <v/>
      </c>
      <c r="I1328" s="104"/>
      <c r="J1328" s="110" t="s">
        <v>12192</v>
      </c>
      <c r="K1328" s="110" t="s">
        <v>275</v>
      </c>
      <c r="L1328" s="10" t="s">
        <v>12193</v>
      </c>
    </row>
    <row r="1329" spans="7:12" ht="15" x14ac:dyDescent="0.2">
      <c r="G1329" s="106"/>
      <c r="H1329" s="104" t="str">
        <f t="shared" si="25"/>
        <v/>
      </c>
      <c r="I1329" s="104"/>
      <c r="J1329" s="110" t="s">
        <v>12194</v>
      </c>
      <c r="K1329" s="110" t="s">
        <v>275</v>
      </c>
      <c r="L1329" s="10" t="s">
        <v>12195</v>
      </c>
    </row>
    <row r="1330" spans="7:12" ht="15" x14ac:dyDescent="0.2">
      <c r="G1330" s="106"/>
      <c r="H1330" s="104" t="str">
        <f t="shared" si="25"/>
        <v/>
      </c>
      <c r="I1330" s="104"/>
      <c r="J1330" s="110" t="s">
        <v>12196</v>
      </c>
      <c r="K1330" s="110" t="s">
        <v>275</v>
      </c>
      <c r="L1330" s="10" t="s">
        <v>12197</v>
      </c>
    </row>
    <row r="1331" spans="7:12" ht="15" x14ac:dyDescent="0.2">
      <c r="G1331" s="106"/>
      <c r="H1331" s="104" t="str">
        <f t="shared" si="25"/>
        <v/>
      </c>
      <c r="I1331" s="104"/>
      <c r="J1331" s="110" t="s">
        <v>12198</v>
      </c>
      <c r="K1331" s="110" t="s">
        <v>275</v>
      </c>
      <c r="L1331" s="10" t="s">
        <v>12199</v>
      </c>
    </row>
    <row r="1332" spans="7:12" ht="15" x14ac:dyDescent="0.2">
      <c r="G1332" s="106"/>
      <c r="H1332" s="104" t="str">
        <f t="shared" si="25"/>
        <v/>
      </c>
      <c r="I1332" s="104"/>
      <c r="J1332" s="110" t="s">
        <v>12200</v>
      </c>
      <c r="K1332" s="110" t="s">
        <v>275</v>
      </c>
      <c r="L1332" s="10" t="s">
        <v>12201</v>
      </c>
    </row>
    <row r="1333" spans="7:12" ht="15" x14ac:dyDescent="0.2">
      <c r="G1333" s="106"/>
      <c r="H1333" s="104" t="str">
        <f t="shared" si="25"/>
        <v/>
      </c>
      <c r="I1333" s="104"/>
      <c r="J1333" s="110" t="s">
        <v>12202</v>
      </c>
      <c r="K1333" s="110" t="s">
        <v>275</v>
      </c>
      <c r="L1333" s="10" t="s">
        <v>12203</v>
      </c>
    </row>
    <row r="1334" spans="7:12" ht="15" x14ac:dyDescent="0.2">
      <c r="G1334" s="106"/>
      <c r="H1334" s="104" t="str">
        <f t="shared" si="25"/>
        <v/>
      </c>
      <c r="I1334" s="104"/>
      <c r="J1334" s="110" t="s">
        <v>12204</v>
      </c>
      <c r="K1334" s="110" t="s">
        <v>275</v>
      </c>
      <c r="L1334" s="10" t="s">
        <v>12205</v>
      </c>
    </row>
    <row r="1335" spans="7:12" ht="15" x14ac:dyDescent="0.2">
      <c r="G1335" s="106"/>
      <c r="H1335" s="104" t="str">
        <f t="shared" si="25"/>
        <v/>
      </c>
      <c r="I1335" s="104"/>
      <c r="J1335" s="110" t="s">
        <v>12206</v>
      </c>
      <c r="K1335" s="110" t="s">
        <v>275</v>
      </c>
      <c r="L1335" s="10" t="s">
        <v>12207</v>
      </c>
    </row>
    <row r="1336" spans="7:12" ht="15" x14ac:dyDescent="0.2">
      <c r="G1336" s="106"/>
      <c r="H1336" s="104" t="str">
        <f t="shared" si="25"/>
        <v/>
      </c>
      <c r="I1336" s="104"/>
      <c r="J1336" s="110" t="s">
        <v>12208</v>
      </c>
      <c r="K1336" s="110" t="s">
        <v>275</v>
      </c>
      <c r="L1336" s="10" t="s">
        <v>12209</v>
      </c>
    </row>
    <row r="1337" spans="7:12" ht="15" x14ac:dyDescent="0.2">
      <c r="G1337" s="106"/>
      <c r="H1337" s="104" t="str">
        <f t="shared" si="25"/>
        <v/>
      </c>
      <c r="I1337" s="104"/>
      <c r="J1337" s="110" t="s">
        <v>12210</v>
      </c>
      <c r="K1337" s="110" t="s">
        <v>275</v>
      </c>
      <c r="L1337" s="10" t="s">
        <v>12211</v>
      </c>
    </row>
    <row r="1338" spans="7:12" ht="15" x14ac:dyDescent="0.2">
      <c r="G1338" s="106"/>
      <c r="H1338" s="104" t="str">
        <f t="shared" si="25"/>
        <v/>
      </c>
      <c r="I1338" s="104"/>
      <c r="J1338" s="110" t="s">
        <v>12212</v>
      </c>
      <c r="K1338" s="110" t="s">
        <v>275</v>
      </c>
      <c r="L1338" s="10" t="s">
        <v>275</v>
      </c>
    </row>
    <row r="1339" spans="7:12" ht="15" x14ac:dyDescent="0.2">
      <c r="G1339" s="106"/>
      <c r="H1339" s="104" t="str">
        <f t="shared" si="25"/>
        <v/>
      </c>
      <c r="I1339" s="104"/>
      <c r="J1339" s="110" t="s">
        <v>12213</v>
      </c>
      <c r="K1339" s="110" t="s">
        <v>275</v>
      </c>
      <c r="L1339" s="10" t="s">
        <v>275</v>
      </c>
    </row>
    <row r="1340" spans="7:12" ht="15" x14ac:dyDescent="0.2">
      <c r="G1340" s="106"/>
      <c r="H1340" s="104" t="str">
        <f t="shared" si="25"/>
        <v/>
      </c>
      <c r="I1340" s="104"/>
      <c r="J1340" s="110" t="s">
        <v>12214</v>
      </c>
      <c r="K1340" s="110" t="s">
        <v>275</v>
      </c>
      <c r="L1340" s="10" t="s">
        <v>9622</v>
      </c>
    </row>
    <row r="1341" spans="7:12" ht="15" x14ac:dyDescent="0.2">
      <c r="G1341" s="106"/>
      <c r="H1341" s="104" t="str">
        <f t="shared" si="25"/>
        <v/>
      </c>
      <c r="I1341" s="104" t="s">
        <v>12215</v>
      </c>
      <c r="J1341" s="110" t="s">
        <v>12216</v>
      </c>
      <c r="K1341" s="135" t="s">
        <v>12217</v>
      </c>
      <c r="L1341" s="10" t="s">
        <v>12218</v>
      </c>
    </row>
    <row r="1342" spans="7:12" ht="15" x14ac:dyDescent="0.2">
      <c r="G1342" s="106"/>
      <c r="H1342" s="104" t="str">
        <f t="shared" si="25"/>
        <v/>
      </c>
      <c r="I1342" s="104"/>
      <c r="J1342" s="110" t="s">
        <v>12219</v>
      </c>
      <c r="K1342" s="110" t="s">
        <v>275</v>
      </c>
      <c r="L1342" s="10" t="s">
        <v>9622</v>
      </c>
    </row>
    <row r="1343" spans="7:12" ht="15" x14ac:dyDescent="0.2">
      <c r="G1343" s="106"/>
      <c r="H1343" s="104" t="str">
        <f t="shared" si="25"/>
        <v/>
      </c>
      <c r="I1343" s="104"/>
      <c r="J1343" s="110" t="s">
        <v>12220</v>
      </c>
      <c r="K1343" s="110" t="s">
        <v>275</v>
      </c>
      <c r="L1343" s="10" t="s">
        <v>9622</v>
      </c>
    </row>
    <row r="1344" spans="7:12" ht="15" x14ac:dyDescent="0.2">
      <c r="G1344" s="106"/>
      <c r="H1344" s="104" t="str">
        <f t="shared" si="25"/>
        <v/>
      </c>
      <c r="I1344" s="104"/>
      <c r="J1344" s="110" t="s">
        <v>12221</v>
      </c>
      <c r="K1344" s="110" t="s">
        <v>275</v>
      </c>
      <c r="L1344" s="10" t="s">
        <v>9622</v>
      </c>
    </row>
    <row r="1345" spans="7:12" ht="15" x14ac:dyDescent="0.2">
      <c r="G1345" s="106"/>
      <c r="H1345" s="104" t="str">
        <f t="shared" si="25"/>
        <v/>
      </c>
      <c r="I1345" s="104"/>
      <c r="J1345" s="110" t="s">
        <v>12222</v>
      </c>
      <c r="K1345" s="110" t="s">
        <v>275</v>
      </c>
      <c r="L1345" s="10" t="s">
        <v>9622</v>
      </c>
    </row>
    <row r="1346" spans="7:12" ht="15" x14ac:dyDescent="0.2">
      <c r="G1346" s="106"/>
      <c r="H1346" s="104" t="str">
        <f t="shared" si="25"/>
        <v/>
      </c>
      <c r="I1346" s="104"/>
      <c r="J1346" s="110" t="s">
        <v>12223</v>
      </c>
      <c r="K1346" s="110" t="s">
        <v>275</v>
      </c>
      <c r="L1346" s="10" t="s">
        <v>12224</v>
      </c>
    </row>
    <row r="1347" spans="7:12" ht="15" x14ac:dyDescent="0.2">
      <c r="G1347" s="106"/>
      <c r="H1347" s="104" t="str">
        <f t="shared" si="25"/>
        <v/>
      </c>
      <c r="I1347" s="104"/>
      <c r="J1347" s="110" t="s">
        <v>12225</v>
      </c>
      <c r="K1347" s="110" t="s">
        <v>275</v>
      </c>
      <c r="L1347" s="10" t="s">
        <v>12226</v>
      </c>
    </row>
    <row r="1348" spans="7:12" ht="15" x14ac:dyDescent="0.2">
      <c r="G1348" s="106"/>
      <c r="H1348" s="104" t="str">
        <f t="shared" si="25"/>
        <v/>
      </c>
      <c r="I1348" s="104"/>
      <c r="J1348" s="110" t="s">
        <v>12227</v>
      </c>
      <c r="K1348" s="110" t="s">
        <v>275</v>
      </c>
      <c r="L1348" s="10" t="s">
        <v>12226</v>
      </c>
    </row>
    <row r="1349" spans="7:12" ht="15" x14ac:dyDescent="0.2">
      <c r="G1349" s="106"/>
      <c r="H1349" s="104" t="str">
        <f t="shared" si="25"/>
        <v/>
      </c>
      <c r="I1349" s="104"/>
      <c r="J1349" s="110" t="s">
        <v>12228</v>
      </c>
      <c r="K1349" s="110" t="s">
        <v>275</v>
      </c>
      <c r="L1349" s="10" t="s">
        <v>9622</v>
      </c>
    </row>
    <row r="1350" spans="7:12" ht="15" x14ac:dyDescent="0.2">
      <c r="G1350" s="106"/>
      <c r="H1350" s="104" t="str">
        <f t="shared" si="25"/>
        <v/>
      </c>
      <c r="I1350" s="104"/>
      <c r="J1350" s="110" t="s">
        <v>12229</v>
      </c>
      <c r="K1350" s="110" t="s">
        <v>275</v>
      </c>
      <c r="L1350" s="10" t="s">
        <v>9622</v>
      </c>
    </row>
    <row r="1351" spans="7:12" ht="15" x14ac:dyDescent="0.2">
      <c r="G1351" s="106"/>
      <c r="H1351" s="104" t="str">
        <f t="shared" si="25"/>
        <v/>
      </c>
      <c r="I1351" s="104"/>
      <c r="J1351" s="110" t="s">
        <v>12230</v>
      </c>
      <c r="K1351" s="110" t="s">
        <v>275</v>
      </c>
      <c r="L1351" s="10" t="s">
        <v>9622</v>
      </c>
    </row>
    <row r="1352" spans="7:12" ht="15" x14ac:dyDescent="0.2">
      <c r="G1352" s="106"/>
      <c r="H1352" s="104" t="str">
        <f t="shared" si="25"/>
        <v/>
      </c>
      <c r="I1352" s="104"/>
      <c r="J1352" s="110" t="s">
        <v>12231</v>
      </c>
      <c r="K1352" s="110" t="s">
        <v>275</v>
      </c>
      <c r="L1352" s="10" t="s">
        <v>9622</v>
      </c>
    </row>
    <row r="1353" spans="7:12" ht="15" x14ac:dyDescent="0.2">
      <c r="G1353" s="106"/>
      <c r="H1353" s="104" t="str">
        <f t="shared" ref="H1353:H1416" si="26">IF(I1353="","",IFERROR((INDEX(A:D,MATCH($I1353,D:D,0),2)),""))</f>
        <v/>
      </c>
      <c r="I1353" s="104"/>
      <c r="J1353" s="110" t="s">
        <v>12232</v>
      </c>
      <c r="K1353" s="110" t="s">
        <v>275</v>
      </c>
      <c r="L1353" s="10" t="s">
        <v>275</v>
      </c>
    </row>
    <row r="1354" spans="7:12" ht="15" x14ac:dyDescent="0.2">
      <c r="G1354" s="106"/>
      <c r="H1354" s="104" t="str">
        <f t="shared" si="26"/>
        <v/>
      </c>
      <c r="I1354" s="104"/>
      <c r="J1354" s="110" t="s">
        <v>12233</v>
      </c>
      <c r="K1354" s="110" t="s">
        <v>275</v>
      </c>
      <c r="L1354" s="10" t="s">
        <v>12234</v>
      </c>
    </row>
    <row r="1355" spans="7:12" ht="15" x14ac:dyDescent="0.2">
      <c r="G1355" s="106"/>
      <c r="H1355" s="104" t="str">
        <f t="shared" si="26"/>
        <v/>
      </c>
      <c r="I1355" s="104"/>
      <c r="J1355" s="110" t="s">
        <v>12235</v>
      </c>
      <c r="K1355" s="110" t="s">
        <v>275</v>
      </c>
      <c r="L1355" s="10" t="s">
        <v>12236</v>
      </c>
    </row>
    <row r="1356" spans="7:12" ht="15" x14ac:dyDescent="0.2">
      <c r="G1356" s="106"/>
      <c r="H1356" s="104" t="str">
        <f t="shared" si="26"/>
        <v/>
      </c>
      <c r="I1356" s="104"/>
      <c r="J1356" s="110" t="s">
        <v>12237</v>
      </c>
      <c r="K1356" s="110" t="s">
        <v>275</v>
      </c>
      <c r="L1356" s="10" t="s">
        <v>12238</v>
      </c>
    </row>
    <row r="1357" spans="7:12" ht="15" x14ac:dyDescent="0.2">
      <c r="G1357" s="106"/>
      <c r="H1357" s="104" t="str">
        <f t="shared" si="26"/>
        <v/>
      </c>
      <c r="I1357" s="104"/>
      <c r="J1357" s="110" t="s">
        <v>12239</v>
      </c>
      <c r="K1357" s="110" t="s">
        <v>275</v>
      </c>
      <c r="L1357" s="10" t="s">
        <v>12240</v>
      </c>
    </row>
    <row r="1358" spans="7:12" ht="15" x14ac:dyDescent="0.2">
      <c r="G1358" s="106"/>
      <c r="H1358" s="104" t="str">
        <f t="shared" si="26"/>
        <v/>
      </c>
      <c r="I1358" s="104"/>
      <c r="J1358" s="110" t="s">
        <v>12241</v>
      </c>
      <c r="K1358" s="110" t="s">
        <v>275</v>
      </c>
      <c r="L1358" s="10" t="s">
        <v>12242</v>
      </c>
    </row>
    <row r="1359" spans="7:12" ht="15" x14ac:dyDescent="0.2">
      <c r="G1359" s="106"/>
      <c r="H1359" s="104" t="str">
        <f t="shared" si="26"/>
        <v/>
      </c>
      <c r="I1359" s="104"/>
      <c r="J1359" s="110" t="s">
        <v>12243</v>
      </c>
      <c r="K1359" s="110" t="s">
        <v>275</v>
      </c>
      <c r="L1359" s="10" t="s">
        <v>12244</v>
      </c>
    </row>
    <row r="1360" spans="7:12" ht="15" x14ac:dyDescent="0.2">
      <c r="G1360" s="106"/>
      <c r="H1360" s="104" t="str">
        <f t="shared" si="26"/>
        <v/>
      </c>
      <c r="I1360" s="104"/>
      <c r="J1360" s="110" t="s">
        <v>12245</v>
      </c>
      <c r="K1360" s="110" t="s">
        <v>275</v>
      </c>
      <c r="L1360" s="10" t="s">
        <v>12246</v>
      </c>
    </row>
    <row r="1361" spans="7:12" ht="15" x14ac:dyDescent="0.2">
      <c r="G1361" s="106"/>
      <c r="H1361" s="104" t="str">
        <f t="shared" si="26"/>
        <v/>
      </c>
      <c r="I1361" s="104"/>
      <c r="J1361" s="110" t="s">
        <v>12247</v>
      </c>
      <c r="K1361" s="110" t="s">
        <v>275</v>
      </c>
      <c r="L1361" s="10" t="s">
        <v>12248</v>
      </c>
    </row>
    <row r="1362" spans="7:12" ht="15" x14ac:dyDescent="0.2">
      <c r="G1362" s="106"/>
      <c r="H1362" s="104" t="str">
        <f t="shared" si="26"/>
        <v/>
      </c>
      <c r="I1362" s="104"/>
      <c r="J1362" s="110" t="s">
        <v>12249</v>
      </c>
      <c r="K1362" s="110" t="s">
        <v>275</v>
      </c>
      <c r="L1362" s="10" t="s">
        <v>12250</v>
      </c>
    </row>
    <row r="1363" spans="7:12" ht="15" x14ac:dyDescent="0.2">
      <c r="G1363" s="106"/>
      <c r="H1363" s="104" t="str">
        <f t="shared" si="26"/>
        <v/>
      </c>
      <c r="I1363" s="104"/>
      <c r="J1363" s="110" t="s">
        <v>12251</v>
      </c>
      <c r="K1363" s="110" t="s">
        <v>275</v>
      </c>
      <c r="L1363" s="10" t="s">
        <v>12252</v>
      </c>
    </row>
    <row r="1364" spans="7:12" ht="15" x14ac:dyDescent="0.2">
      <c r="G1364" s="106"/>
      <c r="H1364" s="104" t="str">
        <f t="shared" si="26"/>
        <v/>
      </c>
      <c r="I1364" s="104"/>
      <c r="J1364" s="110" t="s">
        <v>12253</v>
      </c>
      <c r="K1364" s="110" t="s">
        <v>275</v>
      </c>
      <c r="L1364" s="10" t="s">
        <v>12254</v>
      </c>
    </row>
    <row r="1365" spans="7:12" ht="15" x14ac:dyDescent="0.2">
      <c r="G1365" s="106"/>
      <c r="H1365" s="104" t="str">
        <f t="shared" si="26"/>
        <v/>
      </c>
      <c r="I1365" s="104"/>
      <c r="J1365" s="110" t="s">
        <v>12255</v>
      </c>
      <c r="K1365" s="110" t="s">
        <v>275</v>
      </c>
      <c r="L1365" s="10" t="s">
        <v>12256</v>
      </c>
    </row>
    <row r="1366" spans="7:12" ht="15" x14ac:dyDescent="0.2">
      <c r="G1366" s="106"/>
      <c r="H1366" s="104" t="str">
        <f t="shared" si="26"/>
        <v/>
      </c>
      <c r="I1366" s="104"/>
      <c r="J1366" s="110" t="s">
        <v>12257</v>
      </c>
      <c r="K1366" s="110" t="s">
        <v>275</v>
      </c>
      <c r="L1366" s="10" t="s">
        <v>12258</v>
      </c>
    </row>
    <row r="1367" spans="7:12" ht="15" x14ac:dyDescent="0.2">
      <c r="G1367" s="106"/>
      <c r="H1367" s="104" t="str">
        <f t="shared" si="26"/>
        <v/>
      </c>
      <c r="I1367" s="104"/>
      <c r="J1367" s="110" t="s">
        <v>12259</v>
      </c>
      <c r="K1367" s="110" t="s">
        <v>275</v>
      </c>
      <c r="L1367" s="10" t="s">
        <v>9796</v>
      </c>
    </row>
    <row r="1368" spans="7:12" ht="15" x14ac:dyDescent="0.2">
      <c r="G1368" s="106"/>
      <c r="H1368" s="104" t="str">
        <f t="shared" si="26"/>
        <v/>
      </c>
      <c r="I1368" s="104"/>
      <c r="J1368" s="110" t="s">
        <v>12260</v>
      </c>
      <c r="K1368" s="110" t="s">
        <v>275</v>
      </c>
      <c r="L1368" s="10" t="s">
        <v>12261</v>
      </c>
    </row>
    <row r="1369" spans="7:12" ht="15" x14ac:dyDescent="0.2">
      <c r="G1369" s="106"/>
      <c r="H1369" s="104" t="str">
        <f t="shared" si="26"/>
        <v/>
      </c>
      <c r="I1369" s="104"/>
      <c r="J1369" s="110" t="s">
        <v>12262</v>
      </c>
      <c r="K1369" s="110" t="s">
        <v>275</v>
      </c>
      <c r="L1369" s="10" t="s">
        <v>12263</v>
      </c>
    </row>
    <row r="1370" spans="7:12" ht="15" x14ac:dyDescent="0.2">
      <c r="G1370" s="106"/>
      <c r="H1370" s="104" t="str">
        <f t="shared" si="26"/>
        <v/>
      </c>
      <c r="I1370" s="104"/>
      <c r="J1370" s="110" t="s">
        <v>12264</v>
      </c>
      <c r="K1370" s="110" t="s">
        <v>275</v>
      </c>
      <c r="L1370" s="10" t="s">
        <v>12244</v>
      </c>
    </row>
    <row r="1371" spans="7:12" ht="15" x14ac:dyDescent="0.2">
      <c r="G1371" s="106"/>
      <c r="H1371" s="104" t="str">
        <f t="shared" si="26"/>
        <v/>
      </c>
      <c r="I1371" s="104"/>
      <c r="J1371" s="110" t="s">
        <v>12265</v>
      </c>
      <c r="K1371" s="110" t="s">
        <v>275</v>
      </c>
      <c r="L1371" s="10" t="s">
        <v>12266</v>
      </c>
    </row>
    <row r="1372" spans="7:12" ht="15" x14ac:dyDescent="0.2">
      <c r="G1372" s="106"/>
      <c r="H1372" s="104" t="str">
        <f t="shared" si="26"/>
        <v/>
      </c>
      <c r="I1372" s="104"/>
      <c r="J1372" s="110" t="s">
        <v>12267</v>
      </c>
      <c r="K1372" s="110" t="s">
        <v>275</v>
      </c>
      <c r="L1372" s="10" t="s">
        <v>12268</v>
      </c>
    </row>
    <row r="1373" spans="7:12" ht="15" x14ac:dyDescent="0.2">
      <c r="G1373" s="106"/>
      <c r="H1373" s="104" t="str">
        <f t="shared" si="26"/>
        <v/>
      </c>
      <c r="I1373" s="104"/>
      <c r="J1373" s="110" t="s">
        <v>12269</v>
      </c>
      <c r="K1373" s="110" t="s">
        <v>275</v>
      </c>
      <c r="L1373" s="10" t="s">
        <v>12270</v>
      </c>
    </row>
    <row r="1374" spans="7:12" ht="15" x14ac:dyDescent="0.2">
      <c r="G1374" s="106"/>
      <c r="H1374" s="104" t="str">
        <f t="shared" si="26"/>
        <v/>
      </c>
      <c r="I1374" s="104"/>
      <c r="J1374" s="110" t="s">
        <v>12271</v>
      </c>
      <c r="K1374" s="110" t="s">
        <v>275</v>
      </c>
      <c r="L1374" s="10" t="s">
        <v>12272</v>
      </c>
    </row>
    <row r="1375" spans="7:12" ht="15" x14ac:dyDescent="0.2">
      <c r="G1375" s="106"/>
      <c r="H1375" s="104" t="str">
        <f t="shared" si="26"/>
        <v/>
      </c>
      <c r="I1375" s="104"/>
      <c r="J1375" s="110" t="s">
        <v>12273</v>
      </c>
      <c r="K1375" s="110" t="s">
        <v>275</v>
      </c>
      <c r="L1375" s="10" t="s">
        <v>12274</v>
      </c>
    </row>
    <row r="1376" spans="7:12" ht="15" x14ac:dyDescent="0.2">
      <c r="G1376" s="106"/>
      <c r="H1376" s="104" t="str">
        <f t="shared" si="26"/>
        <v/>
      </c>
      <c r="I1376" s="104"/>
      <c r="J1376" s="110" t="s">
        <v>12275</v>
      </c>
      <c r="K1376" s="110" t="s">
        <v>275</v>
      </c>
      <c r="L1376" s="10" t="s">
        <v>12276</v>
      </c>
    </row>
    <row r="1377" spans="7:12" ht="15" x14ac:dyDescent="0.2">
      <c r="G1377" s="106"/>
      <c r="H1377" s="104" t="str">
        <f t="shared" si="26"/>
        <v/>
      </c>
      <c r="I1377" s="104"/>
      <c r="J1377" s="110" t="s">
        <v>12277</v>
      </c>
      <c r="K1377" s="110" t="s">
        <v>275</v>
      </c>
      <c r="L1377" s="10" t="s">
        <v>12278</v>
      </c>
    </row>
    <row r="1378" spans="7:12" ht="15" x14ac:dyDescent="0.2">
      <c r="G1378" s="106"/>
      <c r="H1378" s="104" t="str">
        <f t="shared" si="26"/>
        <v/>
      </c>
      <c r="I1378" s="104"/>
      <c r="J1378" s="110" t="s">
        <v>12279</v>
      </c>
      <c r="K1378" s="110" t="s">
        <v>275</v>
      </c>
      <c r="L1378" s="10" t="s">
        <v>12280</v>
      </c>
    </row>
    <row r="1379" spans="7:12" ht="15" x14ac:dyDescent="0.2">
      <c r="G1379" s="106"/>
      <c r="H1379" s="104" t="str">
        <f t="shared" si="26"/>
        <v/>
      </c>
      <c r="I1379" s="104"/>
      <c r="J1379" s="110" t="s">
        <v>12281</v>
      </c>
      <c r="K1379" s="110" t="s">
        <v>275</v>
      </c>
      <c r="L1379" s="10" t="s">
        <v>12282</v>
      </c>
    </row>
    <row r="1380" spans="7:12" ht="15" x14ac:dyDescent="0.2">
      <c r="G1380" s="106"/>
      <c r="H1380" s="104" t="str">
        <f t="shared" si="26"/>
        <v/>
      </c>
      <c r="I1380" s="104"/>
      <c r="J1380" s="110" t="s">
        <v>12283</v>
      </c>
      <c r="K1380" s="110" t="s">
        <v>275</v>
      </c>
      <c r="L1380" s="10" t="s">
        <v>12284</v>
      </c>
    </row>
    <row r="1381" spans="7:12" ht="15" x14ac:dyDescent="0.2">
      <c r="G1381" s="106"/>
      <c r="H1381" s="104" t="str">
        <f t="shared" si="26"/>
        <v/>
      </c>
      <c r="I1381" s="104"/>
      <c r="J1381" s="110" t="s">
        <v>12285</v>
      </c>
      <c r="K1381" s="110" t="s">
        <v>275</v>
      </c>
      <c r="L1381" s="10" t="s">
        <v>12286</v>
      </c>
    </row>
    <row r="1382" spans="7:12" ht="15" x14ac:dyDescent="0.2">
      <c r="G1382" s="106"/>
      <c r="H1382" s="104" t="str">
        <f t="shared" si="26"/>
        <v/>
      </c>
      <c r="I1382" s="104"/>
      <c r="J1382" s="110" t="s">
        <v>12287</v>
      </c>
      <c r="K1382" s="110" t="s">
        <v>275</v>
      </c>
      <c r="L1382" s="10" t="s">
        <v>12288</v>
      </c>
    </row>
    <row r="1383" spans="7:12" ht="15" x14ac:dyDescent="0.2">
      <c r="G1383" s="106"/>
      <c r="H1383" s="104" t="str">
        <f t="shared" si="26"/>
        <v/>
      </c>
      <c r="I1383" s="104"/>
      <c r="J1383" s="110" t="s">
        <v>12289</v>
      </c>
      <c r="K1383" s="110" t="s">
        <v>275</v>
      </c>
      <c r="L1383" s="10" t="s">
        <v>12290</v>
      </c>
    </row>
    <row r="1384" spans="7:12" ht="15" x14ac:dyDescent="0.2">
      <c r="G1384" s="106"/>
      <c r="H1384" s="104" t="str">
        <f t="shared" si="26"/>
        <v/>
      </c>
      <c r="I1384" s="104"/>
      <c r="J1384" s="110" t="s">
        <v>12291</v>
      </c>
      <c r="K1384" s="110" t="s">
        <v>275</v>
      </c>
      <c r="L1384" s="10" t="s">
        <v>12292</v>
      </c>
    </row>
    <row r="1385" spans="7:12" ht="15" x14ac:dyDescent="0.2">
      <c r="G1385" s="106"/>
      <c r="H1385" s="104" t="str">
        <f t="shared" si="26"/>
        <v/>
      </c>
      <c r="I1385" s="104"/>
      <c r="J1385" s="110" t="s">
        <v>12293</v>
      </c>
      <c r="K1385" s="110" t="s">
        <v>275</v>
      </c>
      <c r="L1385" s="10" t="s">
        <v>12294</v>
      </c>
    </row>
    <row r="1386" spans="7:12" ht="15" x14ac:dyDescent="0.2">
      <c r="G1386" s="106"/>
      <c r="H1386" s="104" t="str">
        <f t="shared" si="26"/>
        <v/>
      </c>
      <c r="I1386" s="104"/>
      <c r="J1386" s="110" t="s">
        <v>12295</v>
      </c>
      <c r="K1386" s="110" t="s">
        <v>275</v>
      </c>
      <c r="L1386" s="10" t="s">
        <v>12296</v>
      </c>
    </row>
    <row r="1387" spans="7:12" ht="15" x14ac:dyDescent="0.2">
      <c r="G1387" s="106"/>
      <c r="H1387" s="104" t="str">
        <f t="shared" si="26"/>
        <v/>
      </c>
      <c r="I1387" s="104"/>
      <c r="J1387" s="110" t="s">
        <v>12297</v>
      </c>
      <c r="K1387" s="110" t="s">
        <v>275</v>
      </c>
      <c r="L1387" s="10" t="s">
        <v>12298</v>
      </c>
    </row>
    <row r="1388" spans="7:12" ht="15" x14ac:dyDescent="0.2">
      <c r="G1388" s="106"/>
      <c r="H1388" s="104" t="str">
        <f t="shared" si="26"/>
        <v/>
      </c>
      <c r="I1388" s="104"/>
      <c r="J1388" s="110" t="s">
        <v>12299</v>
      </c>
      <c r="K1388" s="110" t="s">
        <v>275</v>
      </c>
      <c r="L1388" s="10" t="s">
        <v>12300</v>
      </c>
    </row>
    <row r="1389" spans="7:12" ht="15" x14ac:dyDescent="0.2">
      <c r="G1389" s="106"/>
      <c r="H1389" s="104" t="str">
        <f t="shared" si="26"/>
        <v/>
      </c>
      <c r="I1389" s="104"/>
      <c r="J1389" s="110" t="s">
        <v>12301</v>
      </c>
      <c r="K1389" s="110" t="s">
        <v>275</v>
      </c>
      <c r="L1389" s="10" t="s">
        <v>12302</v>
      </c>
    </row>
    <row r="1390" spans="7:12" ht="15" x14ac:dyDescent="0.2">
      <c r="G1390" s="106"/>
      <c r="H1390" s="104" t="str">
        <f t="shared" si="26"/>
        <v/>
      </c>
      <c r="I1390" s="104"/>
      <c r="J1390" s="110" t="s">
        <v>12303</v>
      </c>
      <c r="K1390" s="110" t="s">
        <v>275</v>
      </c>
      <c r="L1390" s="10" t="s">
        <v>12304</v>
      </c>
    </row>
    <row r="1391" spans="7:12" ht="15" x14ac:dyDescent="0.2">
      <c r="G1391" s="106"/>
      <c r="H1391" s="104" t="str">
        <f t="shared" si="26"/>
        <v/>
      </c>
      <c r="I1391" s="104"/>
      <c r="J1391" s="110" t="s">
        <v>12305</v>
      </c>
      <c r="K1391" s="110" t="s">
        <v>275</v>
      </c>
      <c r="L1391" s="10" t="s">
        <v>12306</v>
      </c>
    </row>
    <row r="1392" spans="7:12" ht="15" x14ac:dyDescent="0.2">
      <c r="G1392" s="106"/>
      <c r="H1392" s="104" t="str">
        <f t="shared" si="26"/>
        <v/>
      </c>
      <c r="I1392" s="104"/>
      <c r="J1392" s="110" t="s">
        <v>12307</v>
      </c>
      <c r="K1392" s="110" t="s">
        <v>275</v>
      </c>
      <c r="L1392" s="10" t="s">
        <v>12308</v>
      </c>
    </row>
    <row r="1393" spans="7:12" ht="15" x14ac:dyDescent="0.2">
      <c r="G1393" s="106"/>
      <c r="H1393" s="104" t="str">
        <f t="shared" si="26"/>
        <v/>
      </c>
      <c r="I1393" s="104"/>
      <c r="J1393" s="110" t="s">
        <v>12309</v>
      </c>
      <c r="K1393" s="110" t="s">
        <v>275</v>
      </c>
      <c r="L1393" s="10" t="s">
        <v>12310</v>
      </c>
    </row>
    <row r="1394" spans="7:12" ht="15" x14ac:dyDescent="0.2">
      <c r="G1394" s="106"/>
      <c r="H1394" s="104" t="str">
        <f t="shared" si="26"/>
        <v/>
      </c>
      <c r="I1394" s="104"/>
      <c r="J1394" s="110" t="s">
        <v>12311</v>
      </c>
      <c r="K1394" s="110" t="s">
        <v>275</v>
      </c>
      <c r="L1394" s="10" t="s">
        <v>12312</v>
      </c>
    </row>
    <row r="1395" spans="7:12" ht="15" x14ac:dyDescent="0.2">
      <c r="G1395" s="106"/>
      <c r="H1395" s="104" t="str">
        <f t="shared" si="26"/>
        <v/>
      </c>
      <c r="I1395" s="104"/>
      <c r="J1395" s="110" t="s">
        <v>12313</v>
      </c>
      <c r="K1395" s="110" t="s">
        <v>275</v>
      </c>
      <c r="L1395" s="10" t="s">
        <v>12314</v>
      </c>
    </row>
    <row r="1396" spans="7:12" ht="15" x14ac:dyDescent="0.2">
      <c r="G1396" s="106"/>
      <c r="H1396" s="104" t="str">
        <f t="shared" si="26"/>
        <v/>
      </c>
      <c r="I1396" s="104"/>
      <c r="J1396" s="110" t="s">
        <v>12315</v>
      </c>
      <c r="K1396" s="110" t="s">
        <v>275</v>
      </c>
      <c r="L1396" s="10" t="s">
        <v>12316</v>
      </c>
    </row>
    <row r="1397" spans="7:12" ht="15" x14ac:dyDescent="0.2">
      <c r="G1397" s="106"/>
      <c r="H1397" s="104" t="str">
        <f t="shared" si="26"/>
        <v/>
      </c>
      <c r="I1397" s="104"/>
      <c r="J1397" s="110" t="s">
        <v>12317</v>
      </c>
      <c r="K1397" s="110" t="s">
        <v>275</v>
      </c>
      <c r="L1397" s="10" t="s">
        <v>12318</v>
      </c>
    </row>
    <row r="1398" spans="7:12" ht="15" x14ac:dyDescent="0.2">
      <c r="G1398" s="106"/>
      <c r="H1398" s="104" t="str">
        <f t="shared" si="26"/>
        <v/>
      </c>
      <c r="I1398" s="104"/>
      <c r="J1398" s="110" t="s">
        <v>12319</v>
      </c>
      <c r="K1398" s="110" t="s">
        <v>275</v>
      </c>
      <c r="L1398" s="10" t="s">
        <v>12320</v>
      </c>
    </row>
    <row r="1399" spans="7:12" ht="15" x14ac:dyDescent="0.2">
      <c r="G1399" s="106"/>
      <c r="H1399" s="104" t="str">
        <f t="shared" si="26"/>
        <v/>
      </c>
      <c r="I1399" s="104"/>
      <c r="J1399" s="110" t="s">
        <v>12321</v>
      </c>
      <c r="K1399" s="110" t="s">
        <v>275</v>
      </c>
      <c r="L1399" s="10" t="s">
        <v>12322</v>
      </c>
    </row>
    <row r="1400" spans="7:12" ht="15" x14ac:dyDescent="0.2">
      <c r="G1400" s="106"/>
      <c r="H1400" s="104" t="str">
        <f t="shared" si="26"/>
        <v/>
      </c>
      <c r="I1400" s="104"/>
      <c r="J1400" s="110" t="s">
        <v>12323</v>
      </c>
      <c r="K1400" s="110" t="s">
        <v>275</v>
      </c>
      <c r="L1400" s="10" t="s">
        <v>12324</v>
      </c>
    </row>
    <row r="1401" spans="7:12" ht="15" x14ac:dyDescent="0.2">
      <c r="G1401" s="106"/>
      <c r="H1401" s="104" t="str">
        <f t="shared" si="26"/>
        <v/>
      </c>
      <c r="I1401" s="104"/>
      <c r="J1401" s="110" t="s">
        <v>12325</v>
      </c>
      <c r="K1401" s="110" t="s">
        <v>275</v>
      </c>
      <c r="L1401" s="10" t="s">
        <v>275</v>
      </c>
    </row>
    <row r="1402" spans="7:12" ht="15" x14ac:dyDescent="0.2">
      <c r="G1402" s="106"/>
      <c r="H1402" s="104" t="str">
        <f t="shared" si="26"/>
        <v/>
      </c>
      <c r="I1402" s="104"/>
      <c r="J1402" s="110" t="s">
        <v>12326</v>
      </c>
      <c r="K1402" s="110" t="s">
        <v>275</v>
      </c>
      <c r="L1402" s="10" t="s">
        <v>12327</v>
      </c>
    </row>
    <row r="1403" spans="7:12" ht="15" x14ac:dyDescent="0.2">
      <c r="G1403" s="106"/>
      <c r="H1403" s="104" t="str">
        <f t="shared" si="26"/>
        <v/>
      </c>
      <c r="I1403" s="104"/>
      <c r="J1403" s="110" t="s">
        <v>12328</v>
      </c>
      <c r="K1403" s="110" t="s">
        <v>275</v>
      </c>
      <c r="L1403" s="10" t="s">
        <v>12329</v>
      </c>
    </row>
    <row r="1404" spans="7:12" ht="15" x14ac:dyDescent="0.2">
      <c r="G1404" s="106"/>
      <c r="H1404" s="104" t="str">
        <f t="shared" si="26"/>
        <v/>
      </c>
      <c r="I1404" s="104"/>
      <c r="J1404" s="110" t="s">
        <v>12330</v>
      </c>
      <c r="K1404" s="110" t="s">
        <v>275</v>
      </c>
      <c r="L1404" s="10" t="s">
        <v>275</v>
      </c>
    </row>
    <row r="1405" spans="7:12" ht="15" x14ac:dyDescent="0.2">
      <c r="G1405" s="106"/>
      <c r="H1405" s="104" t="str">
        <f t="shared" si="26"/>
        <v/>
      </c>
      <c r="I1405" s="104"/>
      <c r="J1405" s="110" t="s">
        <v>12331</v>
      </c>
      <c r="K1405" s="110" t="s">
        <v>275</v>
      </c>
      <c r="L1405" s="10" t="s">
        <v>12242</v>
      </c>
    </row>
    <row r="1406" spans="7:12" ht="15" x14ac:dyDescent="0.2">
      <c r="G1406" s="106"/>
      <c r="H1406" s="104" t="str">
        <f t="shared" si="26"/>
        <v/>
      </c>
      <c r="I1406" s="104"/>
      <c r="J1406" s="110" t="s">
        <v>12332</v>
      </c>
      <c r="K1406" s="110" t="s">
        <v>275</v>
      </c>
      <c r="L1406" s="10" t="s">
        <v>12242</v>
      </c>
    </row>
    <row r="1407" spans="7:12" ht="15" x14ac:dyDescent="0.2">
      <c r="G1407" s="106"/>
      <c r="H1407" s="104" t="str">
        <f t="shared" si="26"/>
        <v/>
      </c>
      <c r="I1407" s="104"/>
      <c r="J1407" s="110" t="s">
        <v>12333</v>
      </c>
      <c r="K1407" s="110" t="s">
        <v>275</v>
      </c>
      <c r="L1407" s="10" t="s">
        <v>275</v>
      </c>
    </row>
    <row r="1408" spans="7:12" ht="15" x14ac:dyDescent="0.2">
      <c r="G1408" s="106"/>
      <c r="H1408" s="104" t="str">
        <f t="shared" si="26"/>
        <v/>
      </c>
      <c r="I1408" s="104"/>
      <c r="J1408" s="110" t="s">
        <v>12334</v>
      </c>
      <c r="K1408" s="110" t="s">
        <v>275</v>
      </c>
      <c r="L1408" s="10" t="s">
        <v>12335</v>
      </c>
    </row>
    <row r="1409" spans="7:12" ht="15" x14ac:dyDescent="0.2">
      <c r="G1409" s="106"/>
      <c r="H1409" s="104" t="str">
        <f t="shared" si="26"/>
        <v/>
      </c>
      <c r="I1409" s="104"/>
      <c r="J1409" s="110" t="s">
        <v>12336</v>
      </c>
      <c r="K1409" s="110" t="s">
        <v>275</v>
      </c>
      <c r="L1409" s="10" t="s">
        <v>12337</v>
      </c>
    </row>
    <row r="1410" spans="7:12" ht="15" x14ac:dyDescent="0.2">
      <c r="G1410" s="106"/>
      <c r="H1410" s="104" t="str">
        <f t="shared" si="26"/>
        <v/>
      </c>
      <c r="I1410" s="104"/>
      <c r="J1410" s="110" t="s">
        <v>12338</v>
      </c>
      <c r="K1410" s="110" t="s">
        <v>275</v>
      </c>
      <c r="L1410" s="10" t="s">
        <v>12339</v>
      </c>
    </row>
    <row r="1411" spans="7:12" ht="15" x14ac:dyDescent="0.2">
      <c r="G1411" s="106"/>
      <c r="H1411" s="104" t="str">
        <f t="shared" si="26"/>
        <v/>
      </c>
      <c r="I1411" s="104"/>
      <c r="J1411" s="110" t="s">
        <v>12340</v>
      </c>
      <c r="K1411" s="110" t="s">
        <v>275</v>
      </c>
      <c r="L1411" s="10" t="s">
        <v>12341</v>
      </c>
    </row>
    <row r="1412" spans="7:12" ht="15" x14ac:dyDescent="0.2">
      <c r="G1412" s="106"/>
      <c r="H1412" s="104" t="str">
        <f t="shared" si="26"/>
        <v/>
      </c>
      <c r="I1412" s="104"/>
      <c r="J1412" s="110" t="s">
        <v>12342</v>
      </c>
      <c r="K1412" s="110" t="s">
        <v>275</v>
      </c>
      <c r="L1412" s="10" t="s">
        <v>12343</v>
      </c>
    </row>
    <row r="1413" spans="7:12" ht="15" x14ac:dyDescent="0.2">
      <c r="G1413" s="106"/>
      <c r="H1413" s="104" t="str">
        <f t="shared" si="26"/>
        <v/>
      </c>
      <c r="I1413" s="104"/>
      <c r="J1413" s="110" t="s">
        <v>12344</v>
      </c>
      <c r="K1413" s="110" t="s">
        <v>275</v>
      </c>
      <c r="L1413" s="10" t="s">
        <v>12345</v>
      </c>
    </row>
    <row r="1414" spans="7:12" ht="15" x14ac:dyDescent="0.2">
      <c r="G1414" s="106"/>
      <c r="H1414" s="104" t="str">
        <f t="shared" si="26"/>
        <v/>
      </c>
      <c r="I1414" s="104"/>
      <c r="J1414" s="110" t="s">
        <v>12346</v>
      </c>
      <c r="K1414" s="110" t="s">
        <v>275</v>
      </c>
      <c r="L1414" s="10" t="s">
        <v>12345</v>
      </c>
    </row>
    <row r="1415" spans="7:12" ht="15" x14ac:dyDescent="0.2">
      <c r="G1415" s="106"/>
      <c r="H1415" s="104" t="str">
        <f t="shared" si="26"/>
        <v/>
      </c>
      <c r="I1415" s="104"/>
      <c r="J1415" s="110" t="s">
        <v>12347</v>
      </c>
      <c r="K1415" s="110" t="s">
        <v>275</v>
      </c>
      <c r="L1415" s="10" t="s">
        <v>12348</v>
      </c>
    </row>
    <row r="1416" spans="7:12" ht="15" x14ac:dyDescent="0.2">
      <c r="G1416" s="106"/>
      <c r="H1416" s="104" t="str">
        <f t="shared" si="26"/>
        <v/>
      </c>
      <c r="I1416" s="104"/>
      <c r="J1416" s="110" t="s">
        <v>12349</v>
      </c>
      <c r="K1416" s="110" t="s">
        <v>275</v>
      </c>
      <c r="L1416" s="10" t="s">
        <v>12350</v>
      </c>
    </row>
    <row r="1417" spans="7:12" ht="15" x14ac:dyDescent="0.2">
      <c r="G1417" s="106"/>
      <c r="H1417" s="104" t="str">
        <f t="shared" ref="H1417:H1480" si="27">IF(I1417="","",IFERROR((INDEX(A:D,MATCH($I1417,D:D,0),2)),""))</f>
        <v/>
      </c>
      <c r="I1417" s="104"/>
      <c r="J1417" s="110" t="s">
        <v>12351</v>
      </c>
      <c r="K1417" s="110" t="s">
        <v>275</v>
      </c>
      <c r="L1417" s="10" t="s">
        <v>12352</v>
      </c>
    </row>
    <row r="1418" spans="7:12" ht="15" x14ac:dyDescent="0.2">
      <c r="G1418" s="106"/>
      <c r="H1418" s="104" t="str">
        <f t="shared" si="27"/>
        <v/>
      </c>
      <c r="I1418" s="104"/>
      <c r="J1418" s="110" t="s">
        <v>12353</v>
      </c>
      <c r="K1418" s="110" t="s">
        <v>275</v>
      </c>
      <c r="L1418" s="10" t="s">
        <v>12348</v>
      </c>
    </row>
    <row r="1419" spans="7:12" ht="15" x14ac:dyDescent="0.2">
      <c r="G1419" s="106"/>
      <c r="H1419" s="104" t="str">
        <f t="shared" si="27"/>
        <v/>
      </c>
      <c r="I1419" s="104"/>
      <c r="J1419" s="110" t="s">
        <v>12354</v>
      </c>
      <c r="K1419" s="110" t="s">
        <v>275</v>
      </c>
      <c r="L1419" s="10" t="s">
        <v>12355</v>
      </c>
    </row>
    <row r="1420" spans="7:12" ht="15" x14ac:dyDescent="0.2">
      <c r="G1420" s="106"/>
      <c r="H1420" s="104" t="str">
        <f t="shared" si="27"/>
        <v/>
      </c>
      <c r="I1420" s="104"/>
      <c r="J1420" s="110" t="s">
        <v>12356</v>
      </c>
      <c r="K1420" s="110" t="s">
        <v>275</v>
      </c>
      <c r="L1420" s="10" t="s">
        <v>12357</v>
      </c>
    </row>
    <row r="1421" spans="7:12" ht="15" x14ac:dyDescent="0.2">
      <c r="G1421" s="106"/>
      <c r="H1421" s="104" t="str">
        <f t="shared" si="27"/>
        <v/>
      </c>
      <c r="I1421" s="104"/>
      <c r="J1421" s="110" t="s">
        <v>12358</v>
      </c>
      <c r="K1421" s="110" t="s">
        <v>275</v>
      </c>
      <c r="L1421" s="10" t="s">
        <v>12242</v>
      </c>
    </row>
    <row r="1422" spans="7:12" ht="15" x14ac:dyDescent="0.2">
      <c r="G1422" s="106"/>
      <c r="H1422" s="104" t="str">
        <f t="shared" si="27"/>
        <v/>
      </c>
      <c r="I1422" s="104"/>
      <c r="J1422" s="110" t="s">
        <v>12359</v>
      </c>
      <c r="K1422" s="110" t="s">
        <v>275</v>
      </c>
      <c r="L1422" s="10" t="s">
        <v>12360</v>
      </c>
    </row>
    <row r="1423" spans="7:12" ht="15" x14ac:dyDescent="0.2">
      <c r="G1423" s="106"/>
      <c r="H1423" s="104" t="str">
        <f t="shared" si="27"/>
        <v/>
      </c>
      <c r="I1423" s="104"/>
      <c r="J1423" s="110" t="s">
        <v>12361</v>
      </c>
      <c r="K1423" s="110" t="s">
        <v>275</v>
      </c>
      <c r="L1423" s="10" t="s">
        <v>275</v>
      </c>
    </row>
    <row r="1424" spans="7:12" ht="15" x14ac:dyDescent="0.2">
      <c r="G1424" s="106"/>
      <c r="H1424" s="104" t="str">
        <f t="shared" si="27"/>
        <v/>
      </c>
      <c r="I1424" s="104"/>
      <c r="J1424" s="110" t="s">
        <v>12362</v>
      </c>
      <c r="K1424" s="110" t="s">
        <v>275</v>
      </c>
      <c r="L1424" s="10" t="s">
        <v>12363</v>
      </c>
    </row>
    <row r="1425" spans="7:12" ht="15" x14ac:dyDescent="0.2">
      <c r="G1425" s="106"/>
      <c r="H1425" s="104" t="str">
        <f t="shared" si="27"/>
        <v/>
      </c>
      <c r="I1425" s="104"/>
      <c r="J1425" s="110" t="s">
        <v>12364</v>
      </c>
      <c r="K1425" s="110" t="s">
        <v>275</v>
      </c>
      <c r="L1425" s="10" t="s">
        <v>12365</v>
      </c>
    </row>
    <row r="1426" spans="7:12" ht="15" x14ac:dyDescent="0.2">
      <c r="G1426" s="106"/>
      <c r="H1426" s="104" t="str">
        <f t="shared" si="27"/>
        <v/>
      </c>
      <c r="I1426" s="104"/>
      <c r="J1426" s="110" t="s">
        <v>12366</v>
      </c>
      <c r="K1426" s="110" t="s">
        <v>275</v>
      </c>
      <c r="L1426" s="10" t="s">
        <v>12367</v>
      </c>
    </row>
    <row r="1427" spans="7:12" ht="15" x14ac:dyDescent="0.2">
      <c r="G1427" s="106"/>
      <c r="H1427" s="104" t="str">
        <f t="shared" si="27"/>
        <v/>
      </c>
      <c r="I1427" s="104"/>
      <c r="J1427" s="110" t="s">
        <v>12368</v>
      </c>
      <c r="K1427" s="110" t="s">
        <v>275</v>
      </c>
      <c r="L1427" s="10" t="s">
        <v>12369</v>
      </c>
    </row>
    <row r="1428" spans="7:12" ht="15" x14ac:dyDescent="0.2">
      <c r="G1428" s="106"/>
      <c r="H1428" s="104" t="str">
        <f t="shared" si="27"/>
        <v/>
      </c>
      <c r="I1428" s="104"/>
      <c r="J1428" s="110" t="s">
        <v>12370</v>
      </c>
      <c r="K1428" s="110" t="s">
        <v>275</v>
      </c>
      <c r="L1428" s="10" t="s">
        <v>12371</v>
      </c>
    </row>
    <row r="1429" spans="7:12" ht="15" x14ac:dyDescent="0.2">
      <c r="G1429" s="106"/>
      <c r="H1429" s="104" t="str">
        <f t="shared" si="27"/>
        <v/>
      </c>
      <c r="I1429" s="104"/>
      <c r="J1429" s="110" t="s">
        <v>12372</v>
      </c>
      <c r="K1429" s="110" t="s">
        <v>275</v>
      </c>
      <c r="L1429" s="10" t="s">
        <v>12373</v>
      </c>
    </row>
    <row r="1430" spans="7:12" ht="15" x14ac:dyDescent="0.2">
      <c r="G1430" s="106"/>
      <c r="H1430" s="104" t="str">
        <f t="shared" si="27"/>
        <v/>
      </c>
      <c r="I1430" s="104"/>
      <c r="J1430" s="110" t="s">
        <v>12374</v>
      </c>
      <c r="K1430" s="110" t="s">
        <v>275</v>
      </c>
      <c r="L1430" s="10" t="s">
        <v>12375</v>
      </c>
    </row>
    <row r="1431" spans="7:12" ht="15" x14ac:dyDescent="0.2">
      <c r="G1431" s="106"/>
      <c r="H1431" s="104" t="str">
        <f t="shared" si="27"/>
        <v/>
      </c>
      <c r="I1431" s="104"/>
      <c r="J1431" s="110" t="s">
        <v>12376</v>
      </c>
      <c r="K1431" s="110" t="s">
        <v>275</v>
      </c>
      <c r="L1431" s="10" t="s">
        <v>12377</v>
      </c>
    </row>
    <row r="1432" spans="7:12" ht="15" x14ac:dyDescent="0.2">
      <c r="G1432" s="106"/>
      <c r="H1432" s="104" t="str">
        <f t="shared" si="27"/>
        <v/>
      </c>
      <c r="I1432" s="104"/>
      <c r="J1432" s="110" t="s">
        <v>12378</v>
      </c>
      <c r="K1432" s="110" t="s">
        <v>275</v>
      </c>
      <c r="L1432" s="10" t="s">
        <v>12379</v>
      </c>
    </row>
    <row r="1433" spans="7:12" ht="15" x14ac:dyDescent="0.2">
      <c r="G1433" s="106"/>
      <c r="H1433" s="104" t="str">
        <f t="shared" si="27"/>
        <v/>
      </c>
      <c r="I1433" s="104"/>
      <c r="J1433" s="110" t="s">
        <v>12380</v>
      </c>
      <c r="K1433" s="110" t="s">
        <v>275</v>
      </c>
      <c r="L1433" s="10" t="s">
        <v>12381</v>
      </c>
    </row>
    <row r="1434" spans="7:12" ht="15" x14ac:dyDescent="0.2">
      <c r="G1434" s="106"/>
      <c r="H1434" s="104" t="str">
        <f t="shared" si="27"/>
        <v/>
      </c>
      <c r="I1434" s="104"/>
      <c r="J1434" s="110" t="s">
        <v>12382</v>
      </c>
      <c r="K1434" s="110" t="s">
        <v>275</v>
      </c>
      <c r="L1434" s="10" t="s">
        <v>12383</v>
      </c>
    </row>
    <row r="1435" spans="7:12" ht="15" x14ac:dyDescent="0.2">
      <c r="G1435" s="106"/>
      <c r="H1435" s="104" t="str">
        <f t="shared" si="27"/>
        <v/>
      </c>
      <c r="I1435" s="104"/>
      <c r="J1435" s="110" t="s">
        <v>12384</v>
      </c>
      <c r="K1435" s="110" t="s">
        <v>275</v>
      </c>
      <c r="L1435" s="10" t="s">
        <v>275</v>
      </c>
    </row>
    <row r="1436" spans="7:12" ht="15" x14ac:dyDescent="0.2">
      <c r="G1436" s="106"/>
      <c r="H1436" s="104" t="str">
        <f t="shared" si="27"/>
        <v/>
      </c>
      <c r="I1436" s="104"/>
      <c r="J1436" s="110" t="s">
        <v>12385</v>
      </c>
      <c r="K1436" s="110" t="s">
        <v>275</v>
      </c>
      <c r="L1436" s="10" t="s">
        <v>12386</v>
      </c>
    </row>
    <row r="1437" spans="7:12" ht="15" x14ac:dyDescent="0.2">
      <c r="G1437" s="106"/>
      <c r="H1437" s="104" t="str">
        <f t="shared" si="27"/>
        <v/>
      </c>
      <c r="I1437" s="104"/>
      <c r="J1437" s="110" t="s">
        <v>12387</v>
      </c>
      <c r="K1437" s="110" t="s">
        <v>275</v>
      </c>
      <c r="L1437" s="10" t="s">
        <v>12388</v>
      </c>
    </row>
    <row r="1438" spans="7:12" ht="15" x14ac:dyDescent="0.2">
      <c r="G1438" s="106"/>
      <c r="H1438" s="104" t="str">
        <f t="shared" si="27"/>
        <v/>
      </c>
      <c r="I1438" s="104"/>
      <c r="J1438" s="110" t="s">
        <v>12389</v>
      </c>
      <c r="K1438" s="110" t="s">
        <v>275</v>
      </c>
      <c r="L1438" s="10" t="s">
        <v>12390</v>
      </c>
    </row>
    <row r="1439" spans="7:12" ht="15" x14ac:dyDescent="0.2">
      <c r="G1439" s="106"/>
      <c r="H1439" s="104" t="str">
        <f t="shared" si="27"/>
        <v/>
      </c>
      <c r="I1439" s="104"/>
      <c r="J1439" s="110" t="s">
        <v>12391</v>
      </c>
      <c r="K1439" s="110" t="s">
        <v>275</v>
      </c>
      <c r="L1439" s="10" t="s">
        <v>12392</v>
      </c>
    </row>
    <row r="1440" spans="7:12" ht="15" x14ac:dyDescent="0.2">
      <c r="G1440" s="106"/>
      <c r="H1440" s="104" t="str">
        <f t="shared" si="27"/>
        <v/>
      </c>
      <c r="I1440" s="104"/>
      <c r="J1440" s="110" t="s">
        <v>12393</v>
      </c>
      <c r="K1440" s="110" t="s">
        <v>275</v>
      </c>
      <c r="L1440" s="10" t="s">
        <v>12394</v>
      </c>
    </row>
    <row r="1441" spans="7:12" ht="15" x14ac:dyDescent="0.2">
      <c r="G1441" s="106"/>
      <c r="H1441" s="104" t="str">
        <f t="shared" si="27"/>
        <v/>
      </c>
      <c r="I1441" s="104"/>
      <c r="J1441" s="110" t="s">
        <v>12395</v>
      </c>
      <c r="K1441" s="110" t="s">
        <v>275</v>
      </c>
      <c r="L1441" s="10" t="s">
        <v>12396</v>
      </c>
    </row>
    <row r="1442" spans="7:12" ht="15" x14ac:dyDescent="0.2">
      <c r="G1442" s="106"/>
      <c r="H1442" s="104" t="str">
        <f t="shared" si="27"/>
        <v/>
      </c>
      <c r="I1442" s="104"/>
      <c r="J1442" s="110" t="s">
        <v>12397</v>
      </c>
      <c r="K1442" s="110" t="s">
        <v>275</v>
      </c>
      <c r="L1442" s="10" t="s">
        <v>12398</v>
      </c>
    </row>
    <row r="1443" spans="7:12" ht="15" x14ac:dyDescent="0.2">
      <c r="G1443" s="106"/>
      <c r="H1443" s="104" t="str">
        <f t="shared" si="27"/>
        <v/>
      </c>
      <c r="I1443" s="104"/>
      <c r="J1443" s="110" t="s">
        <v>12399</v>
      </c>
      <c r="K1443" s="110" t="s">
        <v>275</v>
      </c>
      <c r="L1443" s="10" t="s">
        <v>12400</v>
      </c>
    </row>
    <row r="1444" spans="7:12" ht="15" x14ac:dyDescent="0.2">
      <c r="G1444" s="106"/>
      <c r="H1444" s="104" t="str">
        <f t="shared" si="27"/>
        <v/>
      </c>
      <c r="I1444" s="104"/>
      <c r="J1444" s="110" t="s">
        <v>12401</v>
      </c>
      <c r="K1444" s="110" t="s">
        <v>275</v>
      </c>
      <c r="L1444" s="10" t="s">
        <v>12402</v>
      </c>
    </row>
    <row r="1445" spans="7:12" ht="15" x14ac:dyDescent="0.2">
      <c r="G1445" s="106"/>
      <c r="H1445" s="104" t="str">
        <f t="shared" si="27"/>
        <v/>
      </c>
      <c r="I1445" s="104"/>
      <c r="J1445" s="110" t="s">
        <v>12403</v>
      </c>
      <c r="K1445" s="110" t="s">
        <v>275</v>
      </c>
      <c r="L1445" s="10" t="s">
        <v>12404</v>
      </c>
    </row>
    <row r="1446" spans="7:12" ht="15" x14ac:dyDescent="0.2">
      <c r="G1446" s="106"/>
      <c r="H1446" s="104" t="str">
        <f t="shared" si="27"/>
        <v/>
      </c>
      <c r="I1446" s="104"/>
      <c r="J1446" s="110" t="s">
        <v>12405</v>
      </c>
      <c r="K1446" s="110" t="s">
        <v>275</v>
      </c>
      <c r="L1446" s="10" t="s">
        <v>12406</v>
      </c>
    </row>
    <row r="1447" spans="7:12" ht="15" x14ac:dyDescent="0.2">
      <c r="G1447" s="106"/>
      <c r="H1447" s="104" t="str">
        <f t="shared" si="27"/>
        <v/>
      </c>
      <c r="I1447" s="104"/>
      <c r="J1447" s="110" t="s">
        <v>12407</v>
      </c>
      <c r="K1447" s="110" t="s">
        <v>275</v>
      </c>
      <c r="L1447" s="10" t="s">
        <v>12408</v>
      </c>
    </row>
    <row r="1448" spans="7:12" ht="15" x14ac:dyDescent="0.2">
      <c r="G1448" s="106"/>
      <c r="H1448" s="104" t="str">
        <f t="shared" si="27"/>
        <v/>
      </c>
      <c r="I1448" s="104"/>
      <c r="J1448" s="110" t="s">
        <v>12409</v>
      </c>
      <c r="K1448" s="110" t="s">
        <v>275</v>
      </c>
      <c r="L1448" s="10" t="s">
        <v>12410</v>
      </c>
    </row>
    <row r="1449" spans="7:12" ht="15" x14ac:dyDescent="0.2">
      <c r="G1449" s="106"/>
      <c r="H1449" s="104" t="str">
        <f t="shared" si="27"/>
        <v/>
      </c>
      <c r="I1449" s="104"/>
      <c r="J1449" s="110" t="s">
        <v>12411</v>
      </c>
      <c r="K1449" s="110" t="s">
        <v>275</v>
      </c>
      <c r="L1449" s="10" t="s">
        <v>12412</v>
      </c>
    </row>
    <row r="1450" spans="7:12" ht="15" x14ac:dyDescent="0.2">
      <c r="G1450" s="106"/>
      <c r="H1450" s="104" t="str">
        <f t="shared" si="27"/>
        <v/>
      </c>
      <c r="I1450" s="104"/>
      <c r="J1450" s="110" t="s">
        <v>12413</v>
      </c>
      <c r="K1450" s="110" t="s">
        <v>275</v>
      </c>
      <c r="L1450" s="10" t="s">
        <v>12414</v>
      </c>
    </row>
    <row r="1451" spans="7:12" ht="15" x14ac:dyDescent="0.2">
      <c r="G1451" s="106"/>
      <c r="H1451" s="104" t="str">
        <f t="shared" si="27"/>
        <v/>
      </c>
      <c r="I1451" s="104"/>
      <c r="J1451" s="110" t="s">
        <v>12415</v>
      </c>
      <c r="K1451" s="110" t="s">
        <v>275</v>
      </c>
      <c r="L1451" s="10" t="s">
        <v>275</v>
      </c>
    </row>
    <row r="1452" spans="7:12" ht="15" x14ac:dyDescent="0.2">
      <c r="G1452" s="106"/>
      <c r="H1452" s="104" t="str">
        <f t="shared" si="27"/>
        <v/>
      </c>
      <c r="I1452" s="104"/>
      <c r="J1452" s="110" t="s">
        <v>12416</v>
      </c>
      <c r="K1452" s="110" t="s">
        <v>275</v>
      </c>
      <c r="L1452" s="10" t="s">
        <v>12417</v>
      </c>
    </row>
    <row r="1453" spans="7:12" ht="15" x14ac:dyDescent="0.2">
      <c r="G1453" s="106"/>
      <c r="H1453" s="104" t="str">
        <f t="shared" si="27"/>
        <v/>
      </c>
      <c r="I1453" s="104"/>
      <c r="J1453" s="110" t="s">
        <v>12418</v>
      </c>
      <c r="K1453" s="110" t="s">
        <v>275</v>
      </c>
      <c r="L1453" s="10" t="s">
        <v>12419</v>
      </c>
    </row>
    <row r="1454" spans="7:12" ht="15" x14ac:dyDescent="0.2">
      <c r="G1454" s="106"/>
      <c r="H1454" s="104" t="str">
        <f t="shared" si="27"/>
        <v/>
      </c>
      <c r="I1454" s="104"/>
      <c r="J1454" s="110" t="s">
        <v>12420</v>
      </c>
      <c r="K1454" s="110" t="s">
        <v>275</v>
      </c>
      <c r="L1454" s="10" t="s">
        <v>12421</v>
      </c>
    </row>
    <row r="1455" spans="7:12" ht="15" x14ac:dyDescent="0.2">
      <c r="G1455" s="106"/>
      <c r="H1455" s="104" t="str">
        <f t="shared" si="27"/>
        <v/>
      </c>
      <c r="I1455" s="104"/>
      <c r="J1455" s="110" t="s">
        <v>12422</v>
      </c>
      <c r="K1455" s="110" t="s">
        <v>275</v>
      </c>
      <c r="L1455" s="10" t="s">
        <v>12423</v>
      </c>
    </row>
    <row r="1456" spans="7:12" ht="15" x14ac:dyDescent="0.2">
      <c r="G1456" s="106"/>
      <c r="H1456" s="104" t="str">
        <f t="shared" si="27"/>
        <v/>
      </c>
      <c r="I1456" s="104"/>
      <c r="J1456" s="110" t="s">
        <v>12424</v>
      </c>
      <c r="K1456" s="110" t="s">
        <v>275</v>
      </c>
      <c r="L1456" s="10" t="s">
        <v>12425</v>
      </c>
    </row>
    <row r="1457" spans="7:12" ht="15" x14ac:dyDescent="0.2">
      <c r="G1457" s="106"/>
      <c r="H1457" s="104" t="str">
        <f t="shared" si="27"/>
        <v/>
      </c>
      <c r="I1457" s="104"/>
      <c r="J1457" s="110" t="s">
        <v>12426</v>
      </c>
      <c r="K1457" s="110" t="s">
        <v>275</v>
      </c>
      <c r="L1457" s="10" t="s">
        <v>12427</v>
      </c>
    </row>
    <row r="1458" spans="7:12" ht="15" x14ac:dyDescent="0.2">
      <c r="G1458" s="106"/>
      <c r="H1458" s="104" t="str">
        <f t="shared" si="27"/>
        <v/>
      </c>
      <c r="I1458" s="104"/>
      <c r="J1458" s="110" t="s">
        <v>12428</v>
      </c>
      <c r="K1458" s="110" t="s">
        <v>275</v>
      </c>
      <c r="L1458" s="10" t="s">
        <v>12429</v>
      </c>
    </row>
    <row r="1459" spans="7:12" ht="15" x14ac:dyDescent="0.2">
      <c r="G1459" s="106"/>
      <c r="H1459" s="104" t="str">
        <f t="shared" si="27"/>
        <v/>
      </c>
      <c r="I1459" s="104"/>
      <c r="J1459" s="110" t="s">
        <v>12430</v>
      </c>
      <c r="K1459" s="110" t="s">
        <v>275</v>
      </c>
      <c r="L1459" s="10" t="s">
        <v>12431</v>
      </c>
    </row>
    <row r="1460" spans="7:12" ht="15" x14ac:dyDescent="0.2">
      <c r="G1460" s="106"/>
      <c r="H1460" s="104" t="str">
        <f t="shared" si="27"/>
        <v/>
      </c>
      <c r="I1460" s="104"/>
      <c r="J1460" s="110" t="s">
        <v>12432</v>
      </c>
      <c r="K1460" s="110" t="s">
        <v>275</v>
      </c>
      <c r="L1460" s="10" t="s">
        <v>12433</v>
      </c>
    </row>
    <row r="1461" spans="7:12" ht="15" x14ac:dyDescent="0.2">
      <c r="G1461" s="106"/>
      <c r="H1461" s="104" t="str">
        <f t="shared" si="27"/>
        <v/>
      </c>
      <c r="I1461" s="104"/>
      <c r="J1461" s="110" t="s">
        <v>12434</v>
      </c>
      <c r="K1461" s="110" t="s">
        <v>275</v>
      </c>
      <c r="L1461" s="10" t="s">
        <v>12435</v>
      </c>
    </row>
    <row r="1462" spans="7:12" ht="15" x14ac:dyDescent="0.2">
      <c r="G1462" s="106"/>
      <c r="H1462" s="104" t="str">
        <f t="shared" si="27"/>
        <v/>
      </c>
      <c r="I1462" s="104"/>
      <c r="J1462" s="110" t="s">
        <v>12436</v>
      </c>
      <c r="K1462" s="110" t="s">
        <v>275</v>
      </c>
      <c r="L1462" s="10" t="s">
        <v>12437</v>
      </c>
    </row>
    <row r="1463" spans="7:12" ht="15" x14ac:dyDescent="0.2">
      <c r="G1463" s="106"/>
      <c r="H1463" s="104" t="str">
        <f t="shared" si="27"/>
        <v/>
      </c>
      <c r="I1463" s="104"/>
      <c r="J1463" s="110" t="s">
        <v>12438</v>
      </c>
      <c r="K1463" s="110" t="s">
        <v>275</v>
      </c>
      <c r="L1463" s="10" t="s">
        <v>12439</v>
      </c>
    </row>
    <row r="1464" spans="7:12" ht="15" x14ac:dyDescent="0.2">
      <c r="G1464" s="106"/>
      <c r="H1464" s="104" t="str">
        <f t="shared" si="27"/>
        <v/>
      </c>
      <c r="I1464" s="104"/>
      <c r="J1464" s="110" t="s">
        <v>12440</v>
      </c>
      <c r="K1464" s="110" t="s">
        <v>275</v>
      </c>
      <c r="L1464" s="10" t="s">
        <v>12441</v>
      </c>
    </row>
    <row r="1465" spans="7:12" ht="15" x14ac:dyDescent="0.2">
      <c r="G1465" s="106"/>
      <c r="H1465" s="104" t="str">
        <f t="shared" si="27"/>
        <v/>
      </c>
      <c r="I1465" s="104"/>
      <c r="J1465" s="110" t="s">
        <v>12442</v>
      </c>
      <c r="K1465" s="110" t="s">
        <v>275</v>
      </c>
      <c r="L1465" s="10" t="s">
        <v>12443</v>
      </c>
    </row>
    <row r="1466" spans="7:12" ht="15" x14ac:dyDescent="0.2">
      <c r="G1466" s="106"/>
      <c r="H1466" s="104" t="str">
        <f t="shared" si="27"/>
        <v/>
      </c>
      <c r="I1466" s="104"/>
      <c r="J1466" s="110" t="s">
        <v>12444</v>
      </c>
      <c r="K1466" s="110" t="s">
        <v>275</v>
      </c>
      <c r="L1466" s="10" t="s">
        <v>12445</v>
      </c>
    </row>
    <row r="1467" spans="7:12" ht="15" x14ac:dyDescent="0.2">
      <c r="G1467" s="106"/>
      <c r="H1467" s="104" t="str">
        <f t="shared" si="27"/>
        <v/>
      </c>
      <c r="I1467" s="104"/>
      <c r="J1467" s="110" t="s">
        <v>12446</v>
      </c>
      <c r="K1467" s="110" t="s">
        <v>275</v>
      </c>
      <c r="L1467" s="10" t="s">
        <v>12447</v>
      </c>
    </row>
    <row r="1468" spans="7:12" ht="15" x14ac:dyDescent="0.2">
      <c r="G1468" s="106"/>
      <c r="H1468" s="104" t="str">
        <f t="shared" si="27"/>
        <v/>
      </c>
      <c r="I1468" s="104"/>
      <c r="J1468" s="110" t="s">
        <v>12448</v>
      </c>
      <c r="K1468" s="110" t="s">
        <v>275</v>
      </c>
      <c r="L1468" s="10" t="s">
        <v>12449</v>
      </c>
    </row>
    <row r="1469" spans="7:12" ht="15" x14ac:dyDescent="0.2">
      <c r="G1469" s="106"/>
      <c r="H1469" s="104" t="str">
        <f t="shared" si="27"/>
        <v/>
      </c>
      <c r="I1469" s="104"/>
      <c r="J1469" s="110" t="s">
        <v>12450</v>
      </c>
      <c r="K1469" s="110" t="s">
        <v>275</v>
      </c>
      <c r="L1469" s="10" t="s">
        <v>12451</v>
      </c>
    </row>
    <row r="1470" spans="7:12" ht="15" x14ac:dyDescent="0.2">
      <c r="G1470" s="106"/>
      <c r="H1470" s="104" t="str">
        <f t="shared" si="27"/>
        <v/>
      </c>
      <c r="I1470" s="104"/>
      <c r="J1470" s="110" t="s">
        <v>12452</v>
      </c>
      <c r="K1470" s="110" t="s">
        <v>275</v>
      </c>
      <c r="L1470" s="10" t="s">
        <v>12453</v>
      </c>
    </row>
    <row r="1471" spans="7:12" ht="15" x14ac:dyDescent="0.2">
      <c r="G1471" s="106"/>
      <c r="H1471" s="104" t="str">
        <f t="shared" si="27"/>
        <v/>
      </c>
      <c r="I1471" s="104"/>
      <c r="J1471" s="110" t="s">
        <v>12454</v>
      </c>
      <c r="K1471" s="110" t="s">
        <v>275</v>
      </c>
      <c r="L1471" s="10" t="s">
        <v>12455</v>
      </c>
    </row>
    <row r="1472" spans="7:12" ht="15" x14ac:dyDescent="0.2">
      <c r="G1472" s="106"/>
      <c r="H1472" s="104" t="str">
        <f t="shared" si="27"/>
        <v/>
      </c>
      <c r="I1472" s="104"/>
      <c r="J1472" s="110" t="s">
        <v>12456</v>
      </c>
      <c r="K1472" s="110" t="s">
        <v>275</v>
      </c>
      <c r="L1472" s="10" t="s">
        <v>12457</v>
      </c>
    </row>
    <row r="1473" spans="7:12" ht="15" x14ac:dyDescent="0.2">
      <c r="G1473" s="106"/>
      <c r="H1473" s="104" t="str">
        <f t="shared" si="27"/>
        <v/>
      </c>
      <c r="I1473" s="104"/>
      <c r="J1473" s="110" t="s">
        <v>12458</v>
      </c>
      <c r="K1473" s="110" t="s">
        <v>275</v>
      </c>
      <c r="L1473" s="10" t="s">
        <v>12459</v>
      </c>
    </row>
    <row r="1474" spans="7:12" ht="15" x14ac:dyDescent="0.2">
      <c r="G1474" s="106"/>
      <c r="H1474" s="104" t="str">
        <f t="shared" si="27"/>
        <v/>
      </c>
      <c r="I1474" s="104"/>
      <c r="J1474" s="110" t="s">
        <v>12460</v>
      </c>
      <c r="K1474" s="110" t="s">
        <v>275</v>
      </c>
      <c r="L1474" s="10" t="s">
        <v>12461</v>
      </c>
    </row>
    <row r="1475" spans="7:12" ht="15" x14ac:dyDescent="0.2">
      <c r="G1475" s="106"/>
      <c r="H1475" s="104" t="str">
        <f t="shared" si="27"/>
        <v/>
      </c>
      <c r="I1475" s="104"/>
      <c r="J1475" s="110" t="s">
        <v>12462</v>
      </c>
      <c r="K1475" s="110" t="s">
        <v>275</v>
      </c>
      <c r="L1475" s="10" t="s">
        <v>12463</v>
      </c>
    </row>
    <row r="1476" spans="7:12" ht="15" x14ac:dyDescent="0.2">
      <c r="G1476" s="106"/>
      <c r="H1476" s="104" t="str">
        <f t="shared" si="27"/>
        <v/>
      </c>
      <c r="I1476" s="104"/>
      <c r="J1476" s="110" t="s">
        <v>12464</v>
      </c>
      <c r="K1476" s="110" t="s">
        <v>275</v>
      </c>
      <c r="L1476" s="10" t="s">
        <v>12465</v>
      </c>
    </row>
    <row r="1477" spans="7:12" ht="15" x14ac:dyDescent="0.2">
      <c r="G1477" s="106"/>
      <c r="H1477" s="104" t="str">
        <f t="shared" si="27"/>
        <v/>
      </c>
      <c r="I1477" s="104"/>
      <c r="J1477" s="110" t="s">
        <v>12466</v>
      </c>
      <c r="K1477" s="110" t="s">
        <v>275</v>
      </c>
      <c r="L1477" s="10" t="s">
        <v>12467</v>
      </c>
    </row>
    <row r="1478" spans="7:12" ht="15" x14ac:dyDescent="0.2">
      <c r="G1478" s="106"/>
      <c r="H1478" s="104" t="str">
        <f t="shared" si="27"/>
        <v/>
      </c>
      <c r="I1478" s="104"/>
      <c r="J1478" s="110" t="s">
        <v>12468</v>
      </c>
      <c r="K1478" s="110" t="s">
        <v>275</v>
      </c>
      <c r="L1478" s="10" t="s">
        <v>12469</v>
      </c>
    </row>
    <row r="1479" spans="7:12" ht="15" x14ac:dyDescent="0.2">
      <c r="G1479" s="106"/>
      <c r="H1479" s="104" t="str">
        <f t="shared" si="27"/>
        <v/>
      </c>
      <c r="I1479" s="104"/>
      <c r="J1479" s="110" t="s">
        <v>12470</v>
      </c>
      <c r="K1479" s="110" t="s">
        <v>275</v>
      </c>
      <c r="L1479" s="10" t="s">
        <v>12471</v>
      </c>
    </row>
    <row r="1480" spans="7:12" ht="15" x14ac:dyDescent="0.2">
      <c r="G1480" s="106"/>
      <c r="H1480" s="104" t="str">
        <f t="shared" si="27"/>
        <v/>
      </c>
      <c r="I1480" s="104"/>
      <c r="J1480" s="110" t="s">
        <v>12472</v>
      </c>
      <c r="K1480" s="110" t="s">
        <v>275</v>
      </c>
      <c r="L1480" s="10" t="s">
        <v>12473</v>
      </c>
    </row>
    <row r="1481" spans="7:12" ht="15" x14ac:dyDescent="0.2">
      <c r="G1481" s="106"/>
      <c r="H1481" s="104" t="str">
        <f t="shared" ref="H1481:H1544" si="28">IF(I1481="","",IFERROR((INDEX(A:D,MATCH($I1481,D:D,0),2)),""))</f>
        <v/>
      </c>
      <c r="I1481" s="104"/>
      <c r="J1481" s="110" t="s">
        <v>12474</v>
      </c>
      <c r="K1481" s="110" t="s">
        <v>275</v>
      </c>
      <c r="L1481" s="10" t="s">
        <v>12475</v>
      </c>
    </row>
    <row r="1482" spans="7:12" ht="15" x14ac:dyDescent="0.2">
      <c r="G1482" s="106"/>
      <c r="H1482" s="104" t="str">
        <f t="shared" si="28"/>
        <v/>
      </c>
      <c r="I1482" s="104"/>
      <c r="J1482" s="110" t="s">
        <v>12476</v>
      </c>
      <c r="K1482" s="110" t="s">
        <v>275</v>
      </c>
      <c r="L1482" s="10" t="s">
        <v>12477</v>
      </c>
    </row>
    <row r="1483" spans="7:12" ht="15" x14ac:dyDescent="0.2">
      <c r="G1483" s="106"/>
      <c r="H1483" s="104" t="str">
        <f t="shared" si="28"/>
        <v/>
      </c>
      <c r="I1483" s="104"/>
      <c r="J1483" s="110" t="s">
        <v>12478</v>
      </c>
      <c r="K1483" s="110" t="s">
        <v>275</v>
      </c>
      <c r="L1483" s="10" t="s">
        <v>12479</v>
      </c>
    </row>
    <row r="1484" spans="7:12" ht="15" x14ac:dyDescent="0.2">
      <c r="G1484" s="106"/>
      <c r="H1484" s="104" t="str">
        <f t="shared" si="28"/>
        <v/>
      </c>
      <c r="I1484" s="104"/>
      <c r="J1484" s="110" t="s">
        <v>12480</v>
      </c>
      <c r="K1484" s="110" t="s">
        <v>275</v>
      </c>
      <c r="L1484" s="10" t="s">
        <v>12481</v>
      </c>
    </row>
    <row r="1485" spans="7:12" ht="15" x14ac:dyDescent="0.2">
      <c r="G1485" s="106"/>
      <c r="H1485" s="104" t="str">
        <f t="shared" si="28"/>
        <v/>
      </c>
      <c r="I1485" s="104"/>
      <c r="J1485" s="110" t="s">
        <v>12482</v>
      </c>
      <c r="K1485" s="110" t="s">
        <v>275</v>
      </c>
      <c r="L1485" s="10" t="s">
        <v>12483</v>
      </c>
    </row>
    <row r="1486" spans="7:12" ht="15" x14ac:dyDescent="0.2">
      <c r="G1486" s="106"/>
      <c r="H1486" s="104" t="str">
        <f t="shared" si="28"/>
        <v/>
      </c>
      <c r="I1486" s="104"/>
      <c r="J1486" s="110" t="s">
        <v>12484</v>
      </c>
      <c r="K1486" s="110" t="s">
        <v>275</v>
      </c>
      <c r="L1486" s="10" t="s">
        <v>12485</v>
      </c>
    </row>
    <row r="1487" spans="7:12" ht="15" x14ac:dyDescent="0.2">
      <c r="G1487" s="106"/>
      <c r="H1487" s="104" t="str">
        <f t="shared" si="28"/>
        <v/>
      </c>
      <c r="I1487" s="104"/>
      <c r="J1487" s="110" t="s">
        <v>12486</v>
      </c>
      <c r="K1487" s="110" t="s">
        <v>275</v>
      </c>
      <c r="L1487" s="10" t="s">
        <v>12487</v>
      </c>
    </row>
    <row r="1488" spans="7:12" ht="15" x14ac:dyDescent="0.2">
      <c r="G1488" s="106"/>
      <c r="H1488" s="104" t="str">
        <f t="shared" si="28"/>
        <v/>
      </c>
      <c r="I1488" s="104"/>
      <c r="J1488" s="110" t="s">
        <v>12488</v>
      </c>
      <c r="K1488" s="110" t="s">
        <v>275</v>
      </c>
      <c r="L1488" s="10" t="s">
        <v>12489</v>
      </c>
    </row>
    <row r="1489" spans="7:12" ht="15" x14ac:dyDescent="0.2">
      <c r="G1489" s="106"/>
      <c r="H1489" s="104" t="str">
        <f t="shared" si="28"/>
        <v/>
      </c>
      <c r="I1489" s="104"/>
      <c r="J1489" s="110" t="s">
        <v>12490</v>
      </c>
      <c r="K1489" s="110" t="s">
        <v>275</v>
      </c>
      <c r="L1489" s="10" t="s">
        <v>12491</v>
      </c>
    </row>
    <row r="1490" spans="7:12" ht="15" x14ac:dyDescent="0.2">
      <c r="G1490" s="106"/>
      <c r="H1490" s="104" t="str">
        <f t="shared" si="28"/>
        <v/>
      </c>
      <c r="I1490" s="104"/>
      <c r="J1490" s="110" t="s">
        <v>12492</v>
      </c>
      <c r="K1490" s="110" t="s">
        <v>275</v>
      </c>
      <c r="L1490" s="10" t="s">
        <v>12493</v>
      </c>
    </row>
    <row r="1491" spans="7:12" ht="15" x14ac:dyDescent="0.2">
      <c r="G1491" s="106"/>
      <c r="H1491" s="104" t="str">
        <f t="shared" si="28"/>
        <v/>
      </c>
      <c r="I1491" s="104"/>
      <c r="J1491" s="110" t="s">
        <v>12494</v>
      </c>
      <c r="K1491" s="110" t="s">
        <v>275</v>
      </c>
      <c r="L1491" s="10" t="s">
        <v>12495</v>
      </c>
    </row>
    <row r="1492" spans="7:12" ht="15" x14ac:dyDescent="0.2">
      <c r="G1492" s="106"/>
      <c r="H1492" s="104" t="str">
        <f t="shared" si="28"/>
        <v/>
      </c>
      <c r="I1492" s="104"/>
      <c r="J1492" s="110" t="s">
        <v>12496</v>
      </c>
      <c r="K1492" s="110" t="s">
        <v>275</v>
      </c>
      <c r="L1492" s="10" t="s">
        <v>12497</v>
      </c>
    </row>
    <row r="1493" spans="7:12" ht="15" x14ac:dyDescent="0.2">
      <c r="G1493" s="106"/>
      <c r="H1493" s="104" t="str">
        <f t="shared" si="28"/>
        <v/>
      </c>
      <c r="I1493" s="104"/>
      <c r="J1493" s="110" t="s">
        <v>12498</v>
      </c>
      <c r="K1493" s="110" t="s">
        <v>275</v>
      </c>
      <c r="L1493" s="10" t="s">
        <v>12499</v>
      </c>
    </row>
    <row r="1494" spans="7:12" ht="15" x14ac:dyDescent="0.2">
      <c r="G1494" s="106"/>
      <c r="H1494" s="104" t="str">
        <f t="shared" si="28"/>
        <v/>
      </c>
      <c r="I1494" s="104"/>
      <c r="J1494" s="110" t="s">
        <v>12500</v>
      </c>
      <c r="K1494" s="110" t="s">
        <v>275</v>
      </c>
      <c r="L1494" s="10" t="s">
        <v>12501</v>
      </c>
    </row>
    <row r="1495" spans="7:12" ht="15" x14ac:dyDescent="0.2">
      <c r="G1495" s="106"/>
      <c r="H1495" s="104" t="str">
        <f t="shared" si="28"/>
        <v/>
      </c>
      <c r="I1495" s="104"/>
      <c r="J1495" s="110" t="s">
        <v>12502</v>
      </c>
      <c r="K1495" s="110" t="s">
        <v>275</v>
      </c>
      <c r="L1495" s="10" t="s">
        <v>12501</v>
      </c>
    </row>
    <row r="1496" spans="7:12" ht="15" x14ac:dyDescent="0.2">
      <c r="G1496" s="106"/>
      <c r="H1496" s="104" t="str">
        <f t="shared" si="28"/>
        <v/>
      </c>
      <c r="I1496" s="104"/>
      <c r="J1496" s="110" t="s">
        <v>12503</v>
      </c>
      <c r="K1496" s="110" t="s">
        <v>275</v>
      </c>
      <c r="L1496" s="10" t="s">
        <v>12504</v>
      </c>
    </row>
    <row r="1497" spans="7:12" ht="15" x14ac:dyDescent="0.2">
      <c r="G1497" s="106"/>
      <c r="H1497" s="104" t="str">
        <f t="shared" si="28"/>
        <v/>
      </c>
      <c r="I1497" s="104"/>
      <c r="J1497" s="110" t="s">
        <v>12505</v>
      </c>
      <c r="K1497" s="110" t="s">
        <v>275</v>
      </c>
      <c r="L1497" s="10" t="s">
        <v>12506</v>
      </c>
    </row>
    <row r="1498" spans="7:12" ht="15" x14ac:dyDescent="0.2">
      <c r="G1498" s="106"/>
      <c r="H1498" s="104" t="str">
        <f t="shared" si="28"/>
        <v/>
      </c>
      <c r="I1498" s="104"/>
      <c r="J1498" s="110" t="s">
        <v>12507</v>
      </c>
      <c r="K1498" s="110" t="s">
        <v>275</v>
      </c>
      <c r="L1498" s="10" t="s">
        <v>12508</v>
      </c>
    </row>
    <row r="1499" spans="7:12" ht="15" x14ac:dyDescent="0.2">
      <c r="G1499" s="106"/>
      <c r="H1499" s="104" t="str">
        <f t="shared" si="28"/>
        <v/>
      </c>
      <c r="I1499" s="104"/>
      <c r="J1499" s="110" t="s">
        <v>12509</v>
      </c>
      <c r="K1499" s="110" t="s">
        <v>275</v>
      </c>
      <c r="L1499" s="10" t="s">
        <v>12510</v>
      </c>
    </row>
    <row r="1500" spans="7:12" ht="15" x14ac:dyDescent="0.2">
      <c r="G1500" s="106"/>
      <c r="H1500" s="104" t="str">
        <f t="shared" si="28"/>
        <v/>
      </c>
      <c r="I1500" s="104"/>
      <c r="J1500" s="110" t="s">
        <v>12511</v>
      </c>
      <c r="K1500" s="110" t="s">
        <v>275</v>
      </c>
      <c r="L1500" s="10" t="s">
        <v>12512</v>
      </c>
    </row>
    <row r="1501" spans="7:12" ht="15" x14ac:dyDescent="0.2">
      <c r="G1501" s="106"/>
      <c r="H1501" s="104" t="str">
        <f t="shared" si="28"/>
        <v/>
      </c>
      <c r="I1501" s="104"/>
      <c r="J1501" s="110" t="s">
        <v>12513</v>
      </c>
      <c r="K1501" s="110" t="s">
        <v>275</v>
      </c>
      <c r="L1501" s="10" t="s">
        <v>275</v>
      </c>
    </row>
    <row r="1502" spans="7:12" ht="15" x14ac:dyDescent="0.2">
      <c r="G1502" s="106"/>
      <c r="H1502" s="104" t="str">
        <f t="shared" si="28"/>
        <v/>
      </c>
      <c r="I1502" s="104"/>
      <c r="J1502" s="110" t="s">
        <v>12514</v>
      </c>
      <c r="K1502" s="110" t="s">
        <v>275</v>
      </c>
      <c r="L1502" s="10" t="s">
        <v>12515</v>
      </c>
    </row>
    <row r="1503" spans="7:12" ht="15" x14ac:dyDescent="0.2">
      <c r="G1503" s="106"/>
      <c r="H1503" s="104" t="str">
        <f t="shared" si="28"/>
        <v/>
      </c>
      <c r="I1503" s="104"/>
      <c r="J1503" s="110" t="s">
        <v>12516</v>
      </c>
      <c r="K1503" s="110" t="s">
        <v>275</v>
      </c>
      <c r="L1503" s="10" t="s">
        <v>12517</v>
      </c>
    </row>
    <row r="1504" spans="7:12" ht="15" x14ac:dyDescent="0.2">
      <c r="G1504" s="106"/>
      <c r="H1504" s="104" t="str">
        <f t="shared" si="28"/>
        <v/>
      </c>
      <c r="I1504" s="104"/>
      <c r="J1504" s="110" t="s">
        <v>12518</v>
      </c>
      <c r="K1504" s="110" t="s">
        <v>275</v>
      </c>
      <c r="L1504" s="10" t="s">
        <v>12519</v>
      </c>
    </row>
    <row r="1505" spans="7:12" ht="15" x14ac:dyDescent="0.2">
      <c r="G1505" s="106"/>
      <c r="H1505" s="104" t="str">
        <f t="shared" si="28"/>
        <v/>
      </c>
      <c r="I1505" s="104"/>
      <c r="J1505" s="110" t="s">
        <v>12520</v>
      </c>
      <c r="K1505" s="110" t="s">
        <v>275</v>
      </c>
      <c r="L1505" s="10" t="s">
        <v>275</v>
      </c>
    </row>
    <row r="1506" spans="7:12" ht="15" x14ac:dyDescent="0.2">
      <c r="G1506" s="106"/>
      <c r="H1506" s="104" t="str">
        <f t="shared" si="28"/>
        <v/>
      </c>
      <c r="I1506" s="104"/>
      <c r="J1506" s="110" t="s">
        <v>12521</v>
      </c>
      <c r="K1506" s="110" t="s">
        <v>275</v>
      </c>
      <c r="L1506" s="10" t="s">
        <v>12522</v>
      </c>
    </row>
    <row r="1507" spans="7:12" ht="15" x14ac:dyDescent="0.2">
      <c r="G1507" s="106"/>
      <c r="H1507" s="104" t="str">
        <f t="shared" si="28"/>
        <v/>
      </c>
      <c r="I1507" s="104"/>
      <c r="J1507" s="110" t="s">
        <v>12523</v>
      </c>
      <c r="K1507" s="110" t="s">
        <v>275</v>
      </c>
      <c r="L1507" s="10" t="s">
        <v>12524</v>
      </c>
    </row>
    <row r="1508" spans="7:12" ht="15" x14ac:dyDescent="0.2">
      <c r="G1508" s="106"/>
      <c r="H1508" s="104" t="str">
        <f t="shared" si="28"/>
        <v/>
      </c>
      <c r="I1508" s="104"/>
      <c r="J1508" s="110" t="s">
        <v>12525</v>
      </c>
      <c r="K1508" s="110" t="s">
        <v>275</v>
      </c>
      <c r="L1508" s="10" t="s">
        <v>12526</v>
      </c>
    </row>
    <row r="1509" spans="7:12" ht="15" x14ac:dyDescent="0.2">
      <c r="G1509" s="106"/>
      <c r="H1509" s="104" t="str">
        <f t="shared" si="28"/>
        <v/>
      </c>
      <c r="I1509" s="104"/>
      <c r="J1509" s="110" t="s">
        <v>12527</v>
      </c>
      <c r="K1509" s="110" t="s">
        <v>275</v>
      </c>
      <c r="L1509" s="10" t="s">
        <v>12528</v>
      </c>
    </row>
    <row r="1510" spans="7:12" ht="15" x14ac:dyDescent="0.2">
      <c r="G1510" s="106"/>
      <c r="H1510" s="104" t="str">
        <f t="shared" si="28"/>
        <v/>
      </c>
      <c r="I1510" s="104"/>
      <c r="J1510" s="110" t="s">
        <v>12529</v>
      </c>
      <c r="K1510" s="110" t="s">
        <v>275</v>
      </c>
      <c r="L1510" s="10" t="s">
        <v>12530</v>
      </c>
    </row>
    <row r="1511" spans="7:12" ht="15" x14ac:dyDescent="0.2">
      <c r="G1511" s="106"/>
      <c r="H1511" s="104" t="str">
        <f t="shared" si="28"/>
        <v/>
      </c>
      <c r="I1511" s="104"/>
      <c r="J1511" s="110" t="s">
        <v>12531</v>
      </c>
      <c r="K1511" s="110" t="s">
        <v>275</v>
      </c>
      <c r="L1511" s="10" t="s">
        <v>12532</v>
      </c>
    </row>
    <row r="1512" spans="7:12" ht="15" x14ac:dyDescent="0.2">
      <c r="G1512" s="106"/>
      <c r="H1512" s="104" t="str">
        <f t="shared" si="28"/>
        <v/>
      </c>
      <c r="I1512" s="104"/>
      <c r="J1512" s="110" t="s">
        <v>12533</v>
      </c>
      <c r="K1512" s="110" t="s">
        <v>275</v>
      </c>
      <c r="L1512" s="10" t="s">
        <v>12534</v>
      </c>
    </row>
    <row r="1513" spans="7:12" ht="15" x14ac:dyDescent="0.2">
      <c r="G1513" s="106"/>
      <c r="H1513" s="104" t="str">
        <f t="shared" si="28"/>
        <v/>
      </c>
      <c r="I1513" s="104"/>
      <c r="J1513" s="110" t="s">
        <v>12535</v>
      </c>
      <c r="K1513" s="110" t="s">
        <v>275</v>
      </c>
      <c r="L1513" s="10" t="s">
        <v>12536</v>
      </c>
    </row>
    <row r="1514" spans="7:12" ht="15" x14ac:dyDescent="0.2">
      <c r="G1514" s="106"/>
      <c r="H1514" s="104" t="str">
        <f t="shared" si="28"/>
        <v/>
      </c>
      <c r="I1514" s="104"/>
      <c r="J1514" s="110" t="s">
        <v>12537</v>
      </c>
      <c r="K1514" s="110" t="s">
        <v>275</v>
      </c>
      <c r="L1514" s="10" t="s">
        <v>12538</v>
      </c>
    </row>
    <row r="1515" spans="7:12" ht="15" x14ac:dyDescent="0.2">
      <c r="G1515" s="106"/>
      <c r="H1515" s="104" t="str">
        <f t="shared" si="28"/>
        <v/>
      </c>
      <c r="I1515" s="104"/>
      <c r="J1515" s="110" t="s">
        <v>12539</v>
      </c>
      <c r="K1515" s="110" t="s">
        <v>275</v>
      </c>
      <c r="L1515" s="10" t="s">
        <v>12540</v>
      </c>
    </row>
    <row r="1516" spans="7:12" ht="15" x14ac:dyDescent="0.2">
      <c r="G1516" s="106"/>
      <c r="H1516" s="104" t="str">
        <f t="shared" si="28"/>
        <v/>
      </c>
      <c r="I1516" s="104"/>
      <c r="J1516" s="110" t="s">
        <v>12541</v>
      </c>
      <c r="K1516" s="110" t="s">
        <v>275</v>
      </c>
      <c r="L1516" s="10" t="s">
        <v>12542</v>
      </c>
    </row>
    <row r="1517" spans="7:12" ht="15" x14ac:dyDescent="0.2">
      <c r="G1517" s="106"/>
      <c r="H1517" s="104" t="str">
        <f t="shared" si="28"/>
        <v/>
      </c>
      <c r="I1517" s="104"/>
      <c r="J1517" s="110" t="s">
        <v>12543</v>
      </c>
      <c r="K1517" s="110" t="s">
        <v>275</v>
      </c>
      <c r="L1517" s="10" t="s">
        <v>12544</v>
      </c>
    </row>
    <row r="1518" spans="7:12" ht="15" x14ac:dyDescent="0.2">
      <c r="G1518" s="106"/>
      <c r="H1518" s="104" t="str">
        <f t="shared" si="28"/>
        <v/>
      </c>
      <c r="I1518" s="104"/>
      <c r="J1518" s="110" t="s">
        <v>12545</v>
      </c>
      <c r="K1518" s="110" t="s">
        <v>275</v>
      </c>
      <c r="L1518" s="10" t="s">
        <v>12546</v>
      </c>
    </row>
    <row r="1519" spans="7:12" ht="15" x14ac:dyDescent="0.2">
      <c r="G1519" s="106"/>
      <c r="H1519" s="104" t="str">
        <f t="shared" si="28"/>
        <v/>
      </c>
      <c r="I1519" s="104"/>
      <c r="J1519" s="110" t="s">
        <v>12547</v>
      </c>
      <c r="K1519" s="110" t="s">
        <v>275</v>
      </c>
      <c r="L1519" s="10" t="s">
        <v>275</v>
      </c>
    </row>
    <row r="1520" spans="7:12" ht="15" x14ac:dyDescent="0.2">
      <c r="G1520" s="106"/>
      <c r="H1520" s="104" t="str">
        <f t="shared" si="28"/>
        <v/>
      </c>
      <c r="I1520" s="104"/>
      <c r="J1520" s="110" t="s">
        <v>12548</v>
      </c>
      <c r="K1520" s="110" t="s">
        <v>275</v>
      </c>
      <c r="L1520" s="10" t="s">
        <v>12549</v>
      </c>
    </row>
    <row r="1521" spans="7:12" ht="15" x14ac:dyDescent="0.2">
      <c r="G1521" s="106"/>
      <c r="H1521" s="104" t="str">
        <f t="shared" si="28"/>
        <v/>
      </c>
      <c r="I1521" s="104"/>
      <c r="J1521" s="110" t="s">
        <v>12550</v>
      </c>
      <c r="K1521" s="110" t="s">
        <v>275</v>
      </c>
      <c r="L1521" s="10" t="s">
        <v>12551</v>
      </c>
    </row>
    <row r="1522" spans="7:12" ht="15" x14ac:dyDescent="0.2">
      <c r="G1522" s="106"/>
      <c r="H1522" s="104" t="str">
        <f t="shared" si="28"/>
        <v/>
      </c>
      <c r="I1522" s="104"/>
      <c r="J1522" s="110" t="s">
        <v>12552</v>
      </c>
      <c r="K1522" s="110" t="s">
        <v>275</v>
      </c>
      <c r="L1522" s="10" t="s">
        <v>12553</v>
      </c>
    </row>
    <row r="1523" spans="7:12" ht="15" x14ac:dyDescent="0.2">
      <c r="G1523" s="106"/>
      <c r="H1523" s="104" t="str">
        <f t="shared" si="28"/>
        <v/>
      </c>
      <c r="I1523" s="104"/>
      <c r="J1523" s="110" t="s">
        <v>12554</v>
      </c>
      <c r="K1523" s="110" t="s">
        <v>275</v>
      </c>
      <c r="L1523" s="10" t="s">
        <v>12555</v>
      </c>
    </row>
    <row r="1524" spans="7:12" ht="15" x14ac:dyDescent="0.2">
      <c r="G1524" s="106"/>
      <c r="H1524" s="104" t="str">
        <f t="shared" si="28"/>
        <v/>
      </c>
      <c r="I1524" s="104"/>
      <c r="J1524" s="110" t="s">
        <v>12556</v>
      </c>
      <c r="K1524" s="110" t="s">
        <v>275</v>
      </c>
      <c r="L1524" s="10" t="s">
        <v>12557</v>
      </c>
    </row>
    <row r="1525" spans="7:12" ht="15" x14ac:dyDescent="0.2">
      <c r="G1525" s="106"/>
      <c r="H1525" s="104" t="str">
        <f t="shared" si="28"/>
        <v/>
      </c>
      <c r="I1525" s="104"/>
      <c r="J1525" s="110" t="s">
        <v>12558</v>
      </c>
      <c r="K1525" s="110" t="s">
        <v>275</v>
      </c>
      <c r="L1525" s="10" t="s">
        <v>12559</v>
      </c>
    </row>
    <row r="1526" spans="7:12" ht="15" x14ac:dyDescent="0.2">
      <c r="G1526" s="106"/>
      <c r="H1526" s="104" t="str">
        <f t="shared" si="28"/>
        <v/>
      </c>
      <c r="I1526" s="104"/>
      <c r="J1526" s="110" t="s">
        <v>12560</v>
      </c>
      <c r="K1526" s="110" t="s">
        <v>275</v>
      </c>
      <c r="L1526" s="10" t="s">
        <v>12561</v>
      </c>
    </row>
    <row r="1527" spans="7:12" ht="15" x14ac:dyDescent="0.2">
      <c r="G1527" s="106"/>
      <c r="H1527" s="104" t="str">
        <f t="shared" si="28"/>
        <v/>
      </c>
      <c r="I1527" s="104"/>
      <c r="J1527" s="110" t="s">
        <v>12562</v>
      </c>
      <c r="K1527" s="110" t="s">
        <v>275</v>
      </c>
      <c r="L1527" s="10" t="s">
        <v>275</v>
      </c>
    </row>
    <row r="1528" spans="7:12" ht="15" x14ac:dyDescent="0.2">
      <c r="G1528" s="106"/>
      <c r="H1528" s="104" t="str">
        <f t="shared" si="28"/>
        <v/>
      </c>
      <c r="I1528" s="104"/>
      <c r="J1528" s="110" t="s">
        <v>12563</v>
      </c>
      <c r="K1528" s="110" t="s">
        <v>275</v>
      </c>
      <c r="L1528" s="10" t="s">
        <v>12564</v>
      </c>
    </row>
    <row r="1529" spans="7:12" ht="15" x14ac:dyDescent="0.2">
      <c r="G1529" s="106"/>
      <c r="H1529" s="104" t="str">
        <f t="shared" si="28"/>
        <v/>
      </c>
      <c r="I1529" s="104"/>
      <c r="J1529" s="110" t="s">
        <v>12565</v>
      </c>
      <c r="K1529" s="110" t="s">
        <v>275</v>
      </c>
      <c r="L1529" s="10" t="s">
        <v>12566</v>
      </c>
    </row>
    <row r="1530" spans="7:12" ht="15" x14ac:dyDescent="0.2">
      <c r="G1530" s="106"/>
      <c r="H1530" s="104" t="str">
        <f t="shared" si="28"/>
        <v/>
      </c>
      <c r="I1530" s="104"/>
      <c r="J1530" s="110" t="s">
        <v>12567</v>
      </c>
      <c r="K1530" s="110" t="s">
        <v>275</v>
      </c>
      <c r="L1530" s="10" t="s">
        <v>12568</v>
      </c>
    </row>
    <row r="1531" spans="7:12" ht="15" x14ac:dyDescent="0.2">
      <c r="G1531" s="106"/>
      <c r="H1531" s="104" t="str">
        <f t="shared" si="28"/>
        <v/>
      </c>
      <c r="I1531" s="104"/>
      <c r="J1531" s="110" t="s">
        <v>12569</v>
      </c>
      <c r="K1531" s="110" t="s">
        <v>275</v>
      </c>
      <c r="L1531" s="10" t="s">
        <v>12570</v>
      </c>
    </row>
    <row r="1532" spans="7:12" ht="15" x14ac:dyDescent="0.2">
      <c r="G1532" s="106"/>
      <c r="H1532" s="104" t="str">
        <f t="shared" si="28"/>
        <v/>
      </c>
      <c r="I1532" s="104"/>
      <c r="J1532" s="110" t="s">
        <v>12571</v>
      </c>
      <c r="K1532" s="110" t="s">
        <v>275</v>
      </c>
      <c r="L1532" s="10" t="s">
        <v>12572</v>
      </c>
    </row>
    <row r="1533" spans="7:12" ht="15" x14ac:dyDescent="0.2">
      <c r="G1533" s="106"/>
      <c r="H1533" s="104" t="str">
        <f t="shared" si="28"/>
        <v/>
      </c>
      <c r="I1533" s="104"/>
      <c r="J1533" s="110" t="s">
        <v>12573</v>
      </c>
      <c r="K1533" s="110" t="s">
        <v>275</v>
      </c>
      <c r="L1533" s="10" t="s">
        <v>275</v>
      </c>
    </row>
    <row r="1534" spans="7:12" ht="15" x14ac:dyDescent="0.2">
      <c r="G1534" s="106"/>
      <c r="H1534" s="104" t="str">
        <f t="shared" si="28"/>
        <v/>
      </c>
      <c r="I1534" s="104"/>
      <c r="J1534" s="110" t="s">
        <v>12574</v>
      </c>
      <c r="K1534" s="110" t="s">
        <v>275</v>
      </c>
      <c r="L1534" s="10" t="s">
        <v>12575</v>
      </c>
    </row>
    <row r="1535" spans="7:12" ht="15" x14ac:dyDescent="0.2">
      <c r="G1535" s="106"/>
      <c r="H1535" s="104" t="str">
        <f t="shared" si="28"/>
        <v/>
      </c>
      <c r="I1535" s="104"/>
      <c r="J1535" s="110" t="s">
        <v>12576</v>
      </c>
      <c r="K1535" s="110" t="s">
        <v>275</v>
      </c>
      <c r="L1535" s="10" t="s">
        <v>275</v>
      </c>
    </row>
    <row r="1536" spans="7:12" ht="15" x14ac:dyDescent="0.2">
      <c r="G1536" s="106"/>
      <c r="H1536" s="104" t="str">
        <f t="shared" si="28"/>
        <v/>
      </c>
      <c r="I1536" s="104"/>
      <c r="J1536" s="110" t="s">
        <v>12577</v>
      </c>
      <c r="K1536" s="110" t="s">
        <v>275</v>
      </c>
      <c r="L1536" s="10" t="s">
        <v>12578</v>
      </c>
    </row>
    <row r="1537" spans="7:12" ht="15" x14ac:dyDescent="0.2">
      <c r="G1537" s="106"/>
      <c r="H1537" s="104" t="str">
        <f t="shared" si="28"/>
        <v/>
      </c>
      <c r="I1537" s="104"/>
      <c r="J1537" s="110" t="s">
        <v>12579</v>
      </c>
      <c r="K1537" s="110" t="s">
        <v>275</v>
      </c>
      <c r="L1537" s="10" t="s">
        <v>12580</v>
      </c>
    </row>
    <row r="1538" spans="7:12" ht="15" x14ac:dyDescent="0.2">
      <c r="G1538" s="106"/>
      <c r="H1538" s="104" t="str">
        <f t="shared" si="28"/>
        <v/>
      </c>
      <c r="I1538" s="104"/>
      <c r="J1538" s="110" t="s">
        <v>12581</v>
      </c>
      <c r="K1538" s="110" t="s">
        <v>275</v>
      </c>
      <c r="L1538" s="10" t="s">
        <v>12582</v>
      </c>
    </row>
    <row r="1539" spans="7:12" ht="15" x14ac:dyDescent="0.2">
      <c r="G1539" s="106"/>
      <c r="H1539" s="104" t="str">
        <f t="shared" si="28"/>
        <v/>
      </c>
      <c r="I1539" s="104"/>
      <c r="J1539" s="110" t="s">
        <v>12583</v>
      </c>
      <c r="K1539" s="110" t="s">
        <v>275</v>
      </c>
      <c r="L1539" s="10" t="s">
        <v>275</v>
      </c>
    </row>
    <row r="1540" spans="7:12" ht="15" x14ac:dyDescent="0.2">
      <c r="G1540" s="106"/>
      <c r="H1540" s="104" t="str">
        <f t="shared" si="28"/>
        <v/>
      </c>
      <c r="I1540" s="104"/>
      <c r="J1540" s="110" t="s">
        <v>12584</v>
      </c>
      <c r="K1540" s="110" t="s">
        <v>275</v>
      </c>
      <c r="L1540" s="10" t="s">
        <v>275</v>
      </c>
    </row>
    <row r="1541" spans="7:12" ht="15" x14ac:dyDescent="0.2">
      <c r="G1541" s="106"/>
      <c r="H1541" s="104" t="str">
        <f t="shared" si="28"/>
        <v/>
      </c>
      <c r="I1541" s="104"/>
      <c r="J1541" s="110" t="s">
        <v>12585</v>
      </c>
      <c r="K1541" s="110" t="s">
        <v>275</v>
      </c>
      <c r="L1541" s="10" t="s">
        <v>12586</v>
      </c>
    </row>
    <row r="1542" spans="7:12" ht="15" x14ac:dyDescent="0.2">
      <c r="G1542" s="106"/>
      <c r="H1542" s="104" t="str">
        <f t="shared" si="28"/>
        <v/>
      </c>
      <c r="I1542" s="104"/>
      <c r="J1542" s="110" t="s">
        <v>12587</v>
      </c>
      <c r="K1542" s="110" t="s">
        <v>275</v>
      </c>
      <c r="L1542" s="10" t="s">
        <v>12586</v>
      </c>
    </row>
    <row r="1543" spans="7:12" ht="15" x14ac:dyDescent="0.2">
      <c r="G1543" s="106"/>
      <c r="H1543" s="104" t="str">
        <f t="shared" si="28"/>
        <v/>
      </c>
      <c r="I1543" s="104"/>
      <c r="J1543" s="110" t="s">
        <v>12588</v>
      </c>
      <c r="K1543" s="110" t="s">
        <v>275</v>
      </c>
      <c r="L1543" s="10" t="s">
        <v>12589</v>
      </c>
    </row>
    <row r="1544" spans="7:12" ht="15" x14ac:dyDescent="0.2">
      <c r="G1544" s="106"/>
      <c r="H1544" s="104" t="str">
        <f t="shared" si="28"/>
        <v/>
      </c>
      <c r="I1544" s="104"/>
      <c r="J1544" s="110" t="s">
        <v>12590</v>
      </c>
      <c r="K1544" s="110" t="s">
        <v>275</v>
      </c>
      <c r="L1544" s="10" t="s">
        <v>12589</v>
      </c>
    </row>
    <row r="1545" spans="7:12" ht="15" x14ac:dyDescent="0.2">
      <c r="G1545" s="106"/>
      <c r="H1545" s="104" t="str">
        <f t="shared" ref="H1545:H1608" si="29">IF(I1545="","",IFERROR((INDEX(A:D,MATCH($I1545,D:D,0),2)),""))</f>
        <v/>
      </c>
      <c r="I1545" s="104"/>
      <c r="J1545" s="110" t="s">
        <v>12591</v>
      </c>
      <c r="K1545" s="110" t="s">
        <v>275</v>
      </c>
      <c r="L1545" s="10" t="s">
        <v>12589</v>
      </c>
    </row>
    <row r="1546" spans="7:12" ht="15" x14ac:dyDescent="0.2">
      <c r="G1546" s="106"/>
      <c r="H1546" s="104" t="str">
        <f t="shared" si="29"/>
        <v/>
      </c>
      <c r="I1546" s="104"/>
      <c r="J1546" s="110" t="s">
        <v>12592</v>
      </c>
      <c r="K1546" s="110" t="s">
        <v>275</v>
      </c>
      <c r="L1546" s="10" t="s">
        <v>275</v>
      </c>
    </row>
    <row r="1547" spans="7:12" ht="15" x14ac:dyDescent="0.2">
      <c r="G1547" s="106"/>
      <c r="H1547" s="104" t="str">
        <f t="shared" si="29"/>
        <v/>
      </c>
      <c r="I1547" s="104"/>
      <c r="J1547" s="110" t="s">
        <v>12593</v>
      </c>
      <c r="K1547" s="110" t="s">
        <v>275</v>
      </c>
      <c r="L1547" s="10" t="s">
        <v>12594</v>
      </c>
    </row>
    <row r="1548" spans="7:12" ht="15" x14ac:dyDescent="0.2">
      <c r="G1548" s="106"/>
      <c r="H1548" s="104" t="str">
        <f t="shared" si="29"/>
        <v/>
      </c>
      <c r="I1548" s="104"/>
      <c r="J1548" s="110" t="s">
        <v>12595</v>
      </c>
      <c r="K1548" s="110" t="s">
        <v>275</v>
      </c>
      <c r="L1548" s="10" t="s">
        <v>12596</v>
      </c>
    </row>
    <row r="1549" spans="7:12" ht="15" x14ac:dyDescent="0.2">
      <c r="G1549" s="106"/>
      <c r="H1549" s="104" t="str">
        <f t="shared" si="29"/>
        <v/>
      </c>
      <c r="I1549" s="104"/>
      <c r="J1549" s="110" t="s">
        <v>12597</v>
      </c>
      <c r="K1549" s="110" t="s">
        <v>275</v>
      </c>
      <c r="L1549" s="10" t="s">
        <v>12598</v>
      </c>
    </row>
    <row r="1550" spans="7:12" ht="15" x14ac:dyDescent="0.2">
      <c r="G1550" s="106"/>
      <c r="H1550" s="104" t="str">
        <f t="shared" si="29"/>
        <v/>
      </c>
      <c r="I1550" s="104"/>
      <c r="J1550" s="110" t="s">
        <v>12599</v>
      </c>
      <c r="K1550" s="110" t="s">
        <v>275</v>
      </c>
      <c r="L1550" s="10" t="s">
        <v>275</v>
      </c>
    </row>
    <row r="1551" spans="7:12" ht="15" x14ac:dyDescent="0.2">
      <c r="G1551" s="106"/>
      <c r="H1551" s="104" t="str">
        <f t="shared" si="29"/>
        <v/>
      </c>
      <c r="I1551" s="104"/>
      <c r="J1551" s="110" t="s">
        <v>12600</v>
      </c>
      <c r="K1551" s="110" t="s">
        <v>275</v>
      </c>
      <c r="L1551" s="10" t="s">
        <v>12601</v>
      </c>
    </row>
    <row r="1552" spans="7:12" ht="15" x14ac:dyDescent="0.2">
      <c r="G1552" s="106"/>
      <c r="H1552" s="104" t="str">
        <f t="shared" si="29"/>
        <v/>
      </c>
      <c r="I1552" s="104"/>
      <c r="J1552" s="110" t="s">
        <v>12602</v>
      </c>
      <c r="K1552" s="110" t="s">
        <v>275</v>
      </c>
      <c r="L1552" s="10" t="s">
        <v>12603</v>
      </c>
    </row>
    <row r="1553" spans="7:12" ht="15" x14ac:dyDescent="0.2">
      <c r="G1553" s="106"/>
      <c r="H1553" s="104" t="str">
        <f t="shared" si="29"/>
        <v/>
      </c>
      <c r="I1553" s="104"/>
      <c r="J1553" s="110" t="s">
        <v>12604</v>
      </c>
      <c r="K1553" s="110" t="s">
        <v>275</v>
      </c>
      <c r="L1553" s="10" t="s">
        <v>12605</v>
      </c>
    </row>
    <row r="1554" spans="7:12" ht="15" x14ac:dyDescent="0.2">
      <c r="G1554" s="106"/>
      <c r="H1554" s="104" t="str">
        <f t="shared" si="29"/>
        <v/>
      </c>
      <c r="I1554" s="104"/>
      <c r="J1554" s="110" t="s">
        <v>12606</v>
      </c>
      <c r="K1554" s="110" t="s">
        <v>275</v>
      </c>
      <c r="L1554" s="10" t="s">
        <v>12607</v>
      </c>
    </row>
    <row r="1555" spans="7:12" ht="15" x14ac:dyDescent="0.2">
      <c r="G1555" s="106"/>
      <c r="H1555" s="104" t="str">
        <f t="shared" si="29"/>
        <v/>
      </c>
      <c r="I1555" s="104"/>
      <c r="J1555" s="110" t="s">
        <v>12608</v>
      </c>
      <c r="K1555" s="110" t="s">
        <v>275</v>
      </c>
      <c r="L1555" s="10" t="s">
        <v>12609</v>
      </c>
    </row>
    <row r="1556" spans="7:12" ht="15" x14ac:dyDescent="0.2">
      <c r="G1556" s="106"/>
      <c r="H1556" s="104" t="str">
        <f t="shared" si="29"/>
        <v/>
      </c>
      <c r="I1556" s="104"/>
      <c r="J1556" s="110" t="s">
        <v>12610</v>
      </c>
      <c r="K1556" s="110" t="s">
        <v>275</v>
      </c>
      <c r="L1556" s="10" t="s">
        <v>12611</v>
      </c>
    </row>
    <row r="1557" spans="7:12" ht="15" x14ac:dyDescent="0.2">
      <c r="G1557" s="106"/>
      <c r="H1557" s="104" t="str">
        <f t="shared" si="29"/>
        <v/>
      </c>
      <c r="I1557" s="104"/>
      <c r="J1557" s="110" t="s">
        <v>12612</v>
      </c>
      <c r="K1557" s="110" t="s">
        <v>275</v>
      </c>
      <c r="L1557" s="10" t="s">
        <v>12613</v>
      </c>
    </row>
    <row r="1558" spans="7:12" ht="15" x14ac:dyDescent="0.2">
      <c r="G1558" s="106"/>
      <c r="H1558" s="104" t="str">
        <f t="shared" si="29"/>
        <v/>
      </c>
      <c r="I1558" s="104"/>
      <c r="J1558" s="110" t="s">
        <v>12614</v>
      </c>
      <c r="K1558" s="110" t="s">
        <v>275</v>
      </c>
      <c r="L1558" s="10" t="s">
        <v>12615</v>
      </c>
    </row>
    <row r="1559" spans="7:12" ht="15" x14ac:dyDescent="0.2">
      <c r="G1559" s="106"/>
      <c r="H1559" s="104" t="str">
        <f t="shared" si="29"/>
        <v/>
      </c>
      <c r="I1559" s="104"/>
      <c r="J1559" s="110" t="s">
        <v>12616</v>
      </c>
      <c r="K1559" s="110" t="s">
        <v>275</v>
      </c>
      <c r="L1559" s="10" t="s">
        <v>12617</v>
      </c>
    </row>
    <row r="1560" spans="7:12" ht="15" x14ac:dyDescent="0.2">
      <c r="G1560" s="106"/>
      <c r="H1560" s="104" t="str">
        <f t="shared" si="29"/>
        <v/>
      </c>
      <c r="I1560" s="104"/>
      <c r="J1560" s="110" t="s">
        <v>12618</v>
      </c>
      <c r="K1560" s="110" t="s">
        <v>275</v>
      </c>
      <c r="L1560" s="10" t="s">
        <v>12619</v>
      </c>
    </row>
    <row r="1561" spans="7:12" ht="15" x14ac:dyDescent="0.2">
      <c r="G1561" s="106"/>
      <c r="H1561" s="104" t="str">
        <f t="shared" si="29"/>
        <v/>
      </c>
      <c r="I1561" s="104"/>
      <c r="J1561" s="110" t="s">
        <v>12620</v>
      </c>
      <c r="K1561" s="110" t="s">
        <v>275</v>
      </c>
      <c r="L1561" s="10" t="s">
        <v>12621</v>
      </c>
    </row>
    <row r="1562" spans="7:12" ht="15" x14ac:dyDescent="0.2">
      <c r="G1562" s="106"/>
      <c r="H1562" s="104" t="str">
        <f t="shared" si="29"/>
        <v/>
      </c>
      <c r="I1562" s="104"/>
      <c r="J1562" s="110" t="s">
        <v>12622</v>
      </c>
      <c r="K1562" s="110" t="s">
        <v>275</v>
      </c>
      <c r="L1562" s="10" t="s">
        <v>12623</v>
      </c>
    </row>
    <row r="1563" spans="7:12" ht="15" x14ac:dyDescent="0.2">
      <c r="G1563" s="106"/>
      <c r="H1563" s="104" t="str">
        <f t="shared" si="29"/>
        <v/>
      </c>
      <c r="I1563" s="104"/>
      <c r="J1563" s="110" t="s">
        <v>12624</v>
      </c>
      <c r="K1563" s="110" t="s">
        <v>275</v>
      </c>
      <c r="L1563" s="10" t="s">
        <v>12617</v>
      </c>
    </row>
    <row r="1564" spans="7:12" ht="15" x14ac:dyDescent="0.2">
      <c r="G1564" s="106"/>
      <c r="H1564" s="104" t="str">
        <f t="shared" si="29"/>
        <v/>
      </c>
      <c r="I1564" s="104"/>
      <c r="J1564" s="110" t="s">
        <v>12625</v>
      </c>
      <c r="K1564" s="110" t="s">
        <v>275</v>
      </c>
      <c r="L1564" s="10" t="s">
        <v>12626</v>
      </c>
    </row>
    <row r="1565" spans="7:12" ht="15" x14ac:dyDescent="0.2">
      <c r="G1565" s="106"/>
      <c r="H1565" s="104" t="str">
        <f t="shared" si="29"/>
        <v/>
      </c>
      <c r="I1565" s="104"/>
      <c r="J1565" s="110" t="s">
        <v>12627</v>
      </c>
      <c r="K1565" s="110" t="s">
        <v>275</v>
      </c>
      <c r="L1565" s="10" t="s">
        <v>12628</v>
      </c>
    </row>
    <row r="1566" spans="7:12" ht="15" x14ac:dyDescent="0.2">
      <c r="G1566" s="106"/>
      <c r="H1566" s="104" t="str">
        <f t="shared" si="29"/>
        <v/>
      </c>
      <c r="I1566" s="104"/>
      <c r="J1566" s="110" t="s">
        <v>12629</v>
      </c>
      <c r="K1566" s="110" t="s">
        <v>275</v>
      </c>
      <c r="L1566" s="10" t="s">
        <v>12630</v>
      </c>
    </row>
    <row r="1567" spans="7:12" ht="15" x14ac:dyDescent="0.2">
      <c r="G1567" s="106"/>
      <c r="H1567" s="104" t="str">
        <f t="shared" si="29"/>
        <v/>
      </c>
      <c r="I1567" s="104"/>
      <c r="J1567" s="110" t="s">
        <v>12631</v>
      </c>
      <c r="K1567" s="110" t="s">
        <v>275</v>
      </c>
      <c r="L1567" s="10" t="s">
        <v>12630</v>
      </c>
    </row>
    <row r="1568" spans="7:12" ht="15" x14ac:dyDescent="0.2">
      <c r="G1568" s="106"/>
      <c r="H1568" s="104" t="str">
        <f t="shared" si="29"/>
        <v/>
      </c>
      <c r="I1568" s="104"/>
      <c r="J1568" s="110" t="s">
        <v>12632</v>
      </c>
      <c r="K1568" s="110" t="s">
        <v>275</v>
      </c>
      <c r="L1568" s="10" t="s">
        <v>12633</v>
      </c>
    </row>
    <row r="1569" spans="7:12" ht="15" x14ac:dyDescent="0.2">
      <c r="G1569" s="106"/>
      <c r="H1569" s="104" t="str">
        <f t="shared" si="29"/>
        <v/>
      </c>
      <c r="I1569" s="104"/>
      <c r="J1569" s="110" t="s">
        <v>12634</v>
      </c>
      <c r="K1569" s="110" t="s">
        <v>275</v>
      </c>
      <c r="L1569" s="10" t="s">
        <v>12635</v>
      </c>
    </row>
    <row r="1570" spans="7:12" ht="15" x14ac:dyDescent="0.2">
      <c r="G1570" s="106"/>
      <c r="H1570" s="104" t="str">
        <f t="shared" si="29"/>
        <v/>
      </c>
      <c r="I1570" s="104"/>
      <c r="J1570" s="110" t="s">
        <v>12636</v>
      </c>
      <c r="K1570" s="110" t="s">
        <v>275</v>
      </c>
      <c r="L1570" s="10" t="s">
        <v>12637</v>
      </c>
    </row>
    <row r="1571" spans="7:12" ht="15" x14ac:dyDescent="0.2">
      <c r="G1571" s="106"/>
      <c r="H1571" s="104" t="str">
        <f t="shared" si="29"/>
        <v/>
      </c>
      <c r="I1571" s="104"/>
      <c r="J1571" s="110" t="s">
        <v>12638</v>
      </c>
      <c r="K1571" s="110" t="s">
        <v>275</v>
      </c>
      <c r="L1571" s="10" t="s">
        <v>275</v>
      </c>
    </row>
    <row r="1572" spans="7:12" ht="15" x14ac:dyDescent="0.2">
      <c r="G1572" s="106"/>
      <c r="H1572" s="104" t="str">
        <f t="shared" si="29"/>
        <v/>
      </c>
      <c r="I1572" s="104"/>
      <c r="J1572" s="110" t="s">
        <v>12639</v>
      </c>
      <c r="K1572" s="110" t="s">
        <v>275</v>
      </c>
      <c r="L1572" s="10" t="s">
        <v>12640</v>
      </c>
    </row>
    <row r="1573" spans="7:12" ht="15" x14ac:dyDescent="0.2">
      <c r="G1573" s="106"/>
      <c r="H1573" s="104" t="str">
        <f t="shared" si="29"/>
        <v/>
      </c>
      <c r="I1573" s="104"/>
      <c r="J1573" s="110" t="s">
        <v>12641</v>
      </c>
      <c r="K1573" s="110" t="s">
        <v>275</v>
      </c>
      <c r="L1573" s="10" t="s">
        <v>12642</v>
      </c>
    </row>
    <row r="1574" spans="7:12" ht="15" x14ac:dyDescent="0.2">
      <c r="G1574" s="106"/>
      <c r="H1574" s="104" t="str">
        <f t="shared" si="29"/>
        <v/>
      </c>
      <c r="I1574" s="104"/>
      <c r="J1574" s="110" t="s">
        <v>12643</v>
      </c>
      <c r="K1574" s="110" t="s">
        <v>275</v>
      </c>
      <c r="L1574" s="10" t="s">
        <v>12644</v>
      </c>
    </row>
    <row r="1575" spans="7:12" ht="15" x14ac:dyDescent="0.2">
      <c r="G1575" s="106"/>
      <c r="H1575" s="104" t="str">
        <f t="shared" si="29"/>
        <v/>
      </c>
      <c r="I1575" s="104"/>
      <c r="J1575" s="110" t="s">
        <v>12645</v>
      </c>
      <c r="K1575" s="110" t="s">
        <v>275</v>
      </c>
      <c r="L1575" s="10" t="s">
        <v>12646</v>
      </c>
    </row>
    <row r="1576" spans="7:12" ht="15" x14ac:dyDescent="0.2">
      <c r="G1576" s="106"/>
      <c r="H1576" s="104" t="str">
        <f t="shared" si="29"/>
        <v/>
      </c>
      <c r="I1576" s="104"/>
      <c r="J1576" s="110" t="s">
        <v>12647</v>
      </c>
      <c r="K1576" s="110" t="s">
        <v>275</v>
      </c>
      <c r="L1576" s="10" t="s">
        <v>12648</v>
      </c>
    </row>
    <row r="1577" spans="7:12" ht="15" x14ac:dyDescent="0.2">
      <c r="G1577" s="106"/>
      <c r="H1577" s="104" t="str">
        <f t="shared" si="29"/>
        <v/>
      </c>
      <c r="I1577" s="104"/>
      <c r="J1577" s="110" t="s">
        <v>12649</v>
      </c>
      <c r="K1577" s="110" t="s">
        <v>275</v>
      </c>
      <c r="L1577" s="10" t="s">
        <v>12650</v>
      </c>
    </row>
    <row r="1578" spans="7:12" ht="15" x14ac:dyDescent="0.2">
      <c r="G1578" s="106"/>
      <c r="H1578" s="104" t="str">
        <f t="shared" si="29"/>
        <v/>
      </c>
      <c r="I1578" s="104"/>
      <c r="J1578" s="110" t="s">
        <v>12651</v>
      </c>
      <c r="K1578" s="110" t="s">
        <v>275</v>
      </c>
      <c r="L1578" s="10" t="s">
        <v>12652</v>
      </c>
    </row>
    <row r="1579" spans="7:12" ht="15" x14ac:dyDescent="0.2">
      <c r="G1579" s="106"/>
      <c r="H1579" s="104" t="str">
        <f t="shared" si="29"/>
        <v/>
      </c>
      <c r="I1579" s="104"/>
      <c r="J1579" s="110" t="s">
        <v>12653</v>
      </c>
      <c r="K1579" s="110" t="s">
        <v>275</v>
      </c>
      <c r="L1579" s="10" t="s">
        <v>12654</v>
      </c>
    </row>
    <row r="1580" spans="7:12" ht="15" x14ac:dyDescent="0.2">
      <c r="G1580" s="106"/>
      <c r="H1580" s="104" t="str">
        <f t="shared" si="29"/>
        <v/>
      </c>
      <c r="I1580" s="104"/>
      <c r="J1580" s="110" t="s">
        <v>12655</v>
      </c>
      <c r="K1580" s="110" t="s">
        <v>275</v>
      </c>
      <c r="L1580" s="10" t="s">
        <v>12656</v>
      </c>
    </row>
    <row r="1581" spans="7:12" ht="15" x14ac:dyDescent="0.2">
      <c r="G1581" s="106"/>
      <c r="H1581" s="104" t="str">
        <f t="shared" si="29"/>
        <v/>
      </c>
      <c r="I1581" s="104"/>
      <c r="J1581" s="110" t="s">
        <v>12657</v>
      </c>
      <c r="K1581" s="110" t="s">
        <v>275</v>
      </c>
      <c r="L1581" s="10" t="s">
        <v>12658</v>
      </c>
    </row>
    <row r="1582" spans="7:12" ht="15" x14ac:dyDescent="0.2">
      <c r="G1582" s="106"/>
      <c r="H1582" s="104" t="str">
        <f t="shared" si="29"/>
        <v/>
      </c>
      <c r="I1582" s="104"/>
      <c r="J1582" s="110" t="s">
        <v>12659</v>
      </c>
      <c r="K1582" s="110" t="s">
        <v>275</v>
      </c>
      <c r="L1582" s="10" t="s">
        <v>12660</v>
      </c>
    </row>
    <row r="1583" spans="7:12" ht="15" x14ac:dyDescent="0.2">
      <c r="G1583" s="106"/>
      <c r="H1583" s="104" t="str">
        <f t="shared" si="29"/>
        <v/>
      </c>
      <c r="I1583" s="104"/>
      <c r="J1583" s="110" t="s">
        <v>12661</v>
      </c>
      <c r="K1583" s="110" t="s">
        <v>275</v>
      </c>
      <c r="L1583" s="10" t="s">
        <v>12662</v>
      </c>
    </row>
    <row r="1584" spans="7:12" ht="15" x14ac:dyDescent="0.2">
      <c r="G1584" s="106"/>
      <c r="H1584" s="104" t="str">
        <f t="shared" si="29"/>
        <v/>
      </c>
      <c r="I1584" s="104"/>
      <c r="J1584" s="110" t="s">
        <v>12663</v>
      </c>
      <c r="K1584" s="110" t="s">
        <v>275</v>
      </c>
      <c r="L1584" s="10" t="s">
        <v>12664</v>
      </c>
    </row>
    <row r="1585" spans="7:12" ht="15" x14ac:dyDescent="0.2">
      <c r="G1585" s="106"/>
      <c r="H1585" s="104" t="str">
        <f t="shared" si="29"/>
        <v/>
      </c>
      <c r="I1585" s="104"/>
      <c r="J1585" s="110" t="s">
        <v>12665</v>
      </c>
      <c r="K1585" s="110" t="s">
        <v>275</v>
      </c>
      <c r="L1585" s="10" t="s">
        <v>275</v>
      </c>
    </row>
    <row r="1586" spans="7:12" ht="15" x14ac:dyDescent="0.2">
      <c r="G1586" s="106"/>
      <c r="H1586" s="104" t="str">
        <f t="shared" si="29"/>
        <v/>
      </c>
      <c r="I1586" s="104"/>
      <c r="J1586" s="110" t="s">
        <v>12666</v>
      </c>
      <c r="K1586" s="110" t="s">
        <v>275</v>
      </c>
      <c r="L1586" s="10" t="s">
        <v>12667</v>
      </c>
    </row>
    <row r="1587" spans="7:12" ht="15" x14ac:dyDescent="0.2">
      <c r="G1587" s="106"/>
      <c r="H1587" s="104" t="str">
        <f t="shared" si="29"/>
        <v/>
      </c>
      <c r="I1587" s="104"/>
      <c r="J1587" s="110" t="s">
        <v>12668</v>
      </c>
      <c r="K1587" s="110" t="s">
        <v>275</v>
      </c>
      <c r="L1587" s="10" t="s">
        <v>12669</v>
      </c>
    </row>
    <row r="1588" spans="7:12" ht="15" x14ac:dyDescent="0.2">
      <c r="G1588" s="106"/>
      <c r="H1588" s="104" t="str">
        <f t="shared" si="29"/>
        <v/>
      </c>
      <c r="I1588" s="104"/>
      <c r="J1588" s="110" t="s">
        <v>12670</v>
      </c>
      <c r="K1588" s="110" t="s">
        <v>275</v>
      </c>
      <c r="L1588" s="10" t="s">
        <v>12671</v>
      </c>
    </row>
    <row r="1589" spans="7:12" ht="15" x14ac:dyDescent="0.2">
      <c r="G1589" s="106"/>
      <c r="H1589" s="104" t="str">
        <f t="shared" si="29"/>
        <v/>
      </c>
      <c r="I1589" s="104"/>
      <c r="J1589" s="110" t="s">
        <v>12672</v>
      </c>
      <c r="K1589" s="110" t="s">
        <v>275</v>
      </c>
      <c r="L1589" s="10" t="s">
        <v>12673</v>
      </c>
    </row>
    <row r="1590" spans="7:12" ht="15" x14ac:dyDescent="0.2">
      <c r="G1590" s="106"/>
      <c r="H1590" s="104" t="str">
        <f t="shared" si="29"/>
        <v/>
      </c>
      <c r="I1590" s="104"/>
      <c r="J1590" s="110" t="s">
        <v>12674</v>
      </c>
      <c r="K1590" s="110" t="s">
        <v>275</v>
      </c>
      <c r="L1590" s="10" t="s">
        <v>12675</v>
      </c>
    </row>
    <row r="1591" spans="7:12" ht="15" x14ac:dyDescent="0.2">
      <c r="G1591" s="106"/>
      <c r="H1591" s="104" t="str">
        <f t="shared" si="29"/>
        <v/>
      </c>
      <c r="I1591" s="104"/>
      <c r="J1591" s="110" t="s">
        <v>12676</v>
      </c>
      <c r="K1591" s="110" t="s">
        <v>275</v>
      </c>
      <c r="L1591" s="10" t="s">
        <v>12677</v>
      </c>
    </row>
    <row r="1592" spans="7:12" ht="15" x14ac:dyDescent="0.2">
      <c r="G1592" s="106"/>
      <c r="H1592" s="104" t="str">
        <f t="shared" si="29"/>
        <v/>
      </c>
      <c r="I1592" s="104"/>
      <c r="J1592" s="110" t="s">
        <v>12678</v>
      </c>
      <c r="K1592" s="110" t="s">
        <v>275</v>
      </c>
      <c r="L1592" s="10" t="s">
        <v>12679</v>
      </c>
    </row>
    <row r="1593" spans="7:12" ht="15" x14ac:dyDescent="0.2">
      <c r="G1593" s="106"/>
      <c r="H1593" s="104" t="str">
        <f t="shared" si="29"/>
        <v/>
      </c>
      <c r="I1593" s="104"/>
      <c r="J1593" s="110" t="s">
        <v>12680</v>
      </c>
      <c r="K1593" s="110" t="s">
        <v>275</v>
      </c>
      <c r="L1593" s="10" t="s">
        <v>12679</v>
      </c>
    </row>
    <row r="1594" spans="7:12" ht="15" x14ac:dyDescent="0.2">
      <c r="G1594" s="106"/>
      <c r="H1594" s="104" t="str">
        <f t="shared" si="29"/>
        <v/>
      </c>
      <c r="I1594" s="104"/>
      <c r="J1594" s="110" t="s">
        <v>12681</v>
      </c>
      <c r="K1594" s="110" t="s">
        <v>275</v>
      </c>
      <c r="L1594" s="10" t="s">
        <v>12679</v>
      </c>
    </row>
    <row r="1595" spans="7:12" ht="15" x14ac:dyDescent="0.2">
      <c r="G1595" s="106"/>
      <c r="H1595" s="104" t="str">
        <f t="shared" si="29"/>
        <v/>
      </c>
      <c r="I1595" s="104"/>
      <c r="J1595" s="110" t="s">
        <v>12682</v>
      </c>
      <c r="K1595" s="110" t="s">
        <v>275</v>
      </c>
      <c r="L1595" s="10" t="s">
        <v>12679</v>
      </c>
    </row>
    <row r="1596" spans="7:12" ht="15" x14ac:dyDescent="0.2">
      <c r="G1596" s="106"/>
      <c r="H1596" s="104" t="str">
        <f t="shared" si="29"/>
        <v/>
      </c>
      <c r="I1596" s="104"/>
      <c r="J1596" s="110" t="s">
        <v>12683</v>
      </c>
      <c r="K1596" s="110" t="s">
        <v>275</v>
      </c>
      <c r="L1596" s="10" t="s">
        <v>12644</v>
      </c>
    </row>
    <row r="1597" spans="7:12" ht="15" x14ac:dyDescent="0.2">
      <c r="G1597" s="106"/>
      <c r="H1597" s="104" t="str">
        <f t="shared" si="29"/>
        <v/>
      </c>
      <c r="I1597" s="104"/>
      <c r="J1597" s="110" t="s">
        <v>12684</v>
      </c>
      <c r="K1597" s="110" t="s">
        <v>275</v>
      </c>
      <c r="L1597" s="10" t="s">
        <v>12685</v>
      </c>
    </row>
    <row r="1598" spans="7:12" ht="15" x14ac:dyDescent="0.2">
      <c r="G1598" s="106"/>
      <c r="H1598" s="104" t="str">
        <f t="shared" si="29"/>
        <v/>
      </c>
      <c r="I1598" s="104"/>
      <c r="J1598" s="110" t="s">
        <v>12686</v>
      </c>
      <c r="K1598" s="110" t="s">
        <v>275</v>
      </c>
      <c r="L1598" s="10" t="s">
        <v>12642</v>
      </c>
    </row>
    <row r="1599" spans="7:12" ht="15" x14ac:dyDescent="0.2">
      <c r="G1599" s="106"/>
      <c r="H1599" s="104" t="str">
        <f t="shared" si="29"/>
        <v/>
      </c>
      <c r="I1599" s="104"/>
      <c r="J1599" s="110" t="s">
        <v>12687</v>
      </c>
      <c r="K1599" s="110" t="s">
        <v>275</v>
      </c>
      <c r="L1599" s="10" t="s">
        <v>12688</v>
      </c>
    </row>
    <row r="1600" spans="7:12" ht="15" x14ac:dyDescent="0.2">
      <c r="G1600" s="106"/>
      <c r="H1600" s="104" t="str">
        <f t="shared" si="29"/>
        <v/>
      </c>
      <c r="I1600" s="104"/>
      <c r="J1600" s="110" t="s">
        <v>12689</v>
      </c>
      <c r="K1600" s="110" t="s">
        <v>275</v>
      </c>
      <c r="L1600" s="10" t="s">
        <v>12688</v>
      </c>
    </row>
    <row r="1601" spans="7:12" ht="15" x14ac:dyDescent="0.2">
      <c r="G1601" s="106"/>
      <c r="H1601" s="104" t="str">
        <f t="shared" si="29"/>
        <v/>
      </c>
      <c r="I1601" s="104"/>
      <c r="J1601" s="110" t="s">
        <v>12690</v>
      </c>
      <c r="K1601" s="110" t="s">
        <v>275</v>
      </c>
      <c r="L1601" s="10" t="s">
        <v>12691</v>
      </c>
    </row>
    <row r="1602" spans="7:12" ht="15" x14ac:dyDescent="0.2">
      <c r="G1602" s="106"/>
      <c r="H1602" s="104" t="str">
        <f t="shared" si="29"/>
        <v/>
      </c>
      <c r="I1602" s="104"/>
      <c r="J1602" s="110" t="s">
        <v>12692</v>
      </c>
      <c r="K1602" s="110" t="s">
        <v>275</v>
      </c>
      <c r="L1602" s="10" t="s">
        <v>12693</v>
      </c>
    </row>
    <row r="1603" spans="7:12" ht="15" x14ac:dyDescent="0.2">
      <c r="G1603" s="106"/>
      <c r="H1603" s="104" t="str">
        <f t="shared" si="29"/>
        <v/>
      </c>
      <c r="I1603" s="104"/>
      <c r="J1603" s="110" t="s">
        <v>12694</v>
      </c>
      <c r="K1603" s="110" t="s">
        <v>275</v>
      </c>
      <c r="L1603" s="10" t="s">
        <v>12695</v>
      </c>
    </row>
    <row r="1604" spans="7:12" ht="15" x14ac:dyDescent="0.2">
      <c r="G1604" s="106"/>
      <c r="H1604" s="104" t="str">
        <f t="shared" si="29"/>
        <v/>
      </c>
      <c r="I1604" s="104"/>
      <c r="J1604" s="110" t="s">
        <v>12696</v>
      </c>
      <c r="K1604" s="110" t="s">
        <v>275</v>
      </c>
      <c r="L1604" s="10" t="s">
        <v>12697</v>
      </c>
    </row>
    <row r="1605" spans="7:12" ht="15" x14ac:dyDescent="0.2">
      <c r="G1605" s="106"/>
      <c r="H1605" s="104" t="str">
        <f t="shared" si="29"/>
        <v/>
      </c>
      <c r="I1605" s="104"/>
      <c r="J1605" s="110" t="s">
        <v>12698</v>
      </c>
      <c r="K1605" s="110" t="s">
        <v>275</v>
      </c>
      <c r="L1605" s="10" t="s">
        <v>9737</v>
      </c>
    </row>
    <row r="1606" spans="7:12" ht="15" x14ac:dyDescent="0.2">
      <c r="G1606" s="106"/>
      <c r="H1606" s="104" t="str">
        <f t="shared" si="29"/>
        <v/>
      </c>
      <c r="I1606" s="104"/>
      <c r="J1606" s="110" t="s">
        <v>12699</v>
      </c>
      <c r="K1606" s="110" t="s">
        <v>275</v>
      </c>
      <c r="L1606" s="10" t="s">
        <v>12700</v>
      </c>
    </row>
    <row r="1607" spans="7:12" ht="15" x14ac:dyDescent="0.2">
      <c r="G1607" s="106"/>
      <c r="H1607" s="104" t="str">
        <f t="shared" si="29"/>
        <v/>
      </c>
      <c r="I1607" s="104"/>
      <c r="J1607" s="110" t="s">
        <v>12701</v>
      </c>
      <c r="K1607" s="110" t="s">
        <v>275</v>
      </c>
      <c r="L1607" s="10" t="s">
        <v>12702</v>
      </c>
    </row>
    <row r="1608" spans="7:12" ht="15" x14ac:dyDescent="0.2">
      <c r="G1608" s="106"/>
      <c r="H1608" s="104" t="str">
        <f t="shared" si="29"/>
        <v/>
      </c>
      <c r="I1608" s="104"/>
      <c r="J1608" s="110" t="s">
        <v>12703</v>
      </c>
      <c r="K1608" s="110" t="s">
        <v>275</v>
      </c>
      <c r="L1608" s="10" t="s">
        <v>275</v>
      </c>
    </row>
    <row r="1609" spans="7:12" ht="15" x14ac:dyDescent="0.2">
      <c r="G1609" s="106"/>
      <c r="H1609" s="104" t="str">
        <f t="shared" ref="H1609:H1672" si="30">IF(I1609="","",IFERROR((INDEX(A:D,MATCH($I1609,D:D,0),2)),""))</f>
        <v/>
      </c>
      <c r="I1609" s="104"/>
      <c r="J1609" s="110" t="s">
        <v>12704</v>
      </c>
      <c r="K1609" s="110" t="s">
        <v>275</v>
      </c>
      <c r="L1609" s="10" t="s">
        <v>12705</v>
      </c>
    </row>
    <row r="1610" spans="7:12" ht="15" x14ac:dyDescent="0.2">
      <c r="G1610" s="106"/>
      <c r="H1610" s="104" t="str">
        <f t="shared" si="30"/>
        <v/>
      </c>
      <c r="I1610" s="104"/>
      <c r="J1610" s="110" t="s">
        <v>12706</v>
      </c>
      <c r="K1610" s="110" t="s">
        <v>275</v>
      </c>
      <c r="L1610" s="10" t="s">
        <v>275</v>
      </c>
    </row>
    <row r="1611" spans="7:12" ht="15" x14ac:dyDescent="0.2">
      <c r="G1611" s="106"/>
      <c r="H1611" s="104" t="str">
        <f t="shared" si="30"/>
        <v/>
      </c>
      <c r="I1611" s="104"/>
      <c r="J1611" s="110" t="s">
        <v>12707</v>
      </c>
      <c r="K1611" s="110" t="s">
        <v>275</v>
      </c>
      <c r="L1611" s="10" t="s">
        <v>12708</v>
      </c>
    </row>
    <row r="1612" spans="7:12" ht="15" x14ac:dyDescent="0.2">
      <c r="G1612" s="106"/>
      <c r="H1612" s="104" t="str">
        <f t="shared" si="30"/>
        <v/>
      </c>
      <c r="I1612" s="104"/>
      <c r="J1612" s="110" t="s">
        <v>12709</v>
      </c>
      <c r="K1612" s="110" t="s">
        <v>275</v>
      </c>
      <c r="L1612" s="10" t="s">
        <v>12710</v>
      </c>
    </row>
    <row r="1613" spans="7:12" ht="15" x14ac:dyDescent="0.2">
      <c r="G1613" s="106"/>
      <c r="H1613" s="104" t="str">
        <f t="shared" si="30"/>
        <v/>
      </c>
      <c r="I1613" s="104"/>
      <c r="J1613" s="110" t="s">
        <v>12711</v>
      </c>
      <c r="K1613" s="110" t="s">
        <v>275</v>
      </c>
      <c r="L1613" s="10" t="s">
        <v>12712</v>
      </c>
    </row>
    <row r="1614" spans="7:12" ht="15" x14ac:dyDescent="0.2">
      <c r="G1614" s="106"/>
      <c r="H1614" s="104" t="str">
        <f t="shared" si="30"/>
        <v/>
      </c>
      <c r="I1614" s="104"/>
      <c r="J1614" s="110" t="s">
        <v>12713</v>
      </c>
      <c r="K1614" s="110" t="s">
        <v>275</v>
      </c>
      <c r="L1614" s="10" t="s">
        <v>275</v>
      </c>
    </row>
    <row r="1615" spans="7:12" ht="15" x14ac:dyDescent="0.2">
      <c r="G1615" s="106"/>
      <c r="H1615" s="104" t="str">
        <f t="shared" si="30"/>
        <v/>
      </c>
      <c r="I1615" s="104"/>
      <c r="J1615" s="110" t="s">
        <v>12714</v>
      </c>
      <c r="K1615" s="110" t="s">
        <v>275</v>
      </c>
      <c r="L1615" s="10" t="s">
        <v>12715</v>
      </c>
    </row>
    <row r="1616" spans="7:12" ht="15" x14ac:dyDescent="0.2">
      <c r="G1616" s="106"/>
      <c r="H1616" s="104" t="str">
        <f t="shared" si="30"/>
        <v/>
      </c>
      <c r="I1616" s="104"/>
      <c r="J1616" s="110" t="s">
        <v>12716</v>
      </c>
      <c r="K1616" s="110" t="s">
        <v>275</v>
      </c>
      <c r="L1616" s="10" t="s">
        <v>12717</v>
      </c>
    </row>
    <row r="1617" spans="7:12" ht="15" x14ac:dyDescent="0.2">
      <c r="G1617" s="106"/>
      <c r="H1617" s="104" t="str">
        <f t="shared" si="30"/>
        <v/>
      </c>
      <c r="I1617" s="104"/>
      <c r="J1617" s="110" t="s">
        <v>12718</v>
      </c>
      <c r="K1617" s="110" t="s">
        <v>275</v>
      </c>
      <c r="L1617" s="10" t="s">
        <v>275</v>
      </c>
    </row>
    <row r="1618" spans="7:12" ht="15" x14ac:dyDescent="0.2">
      <c r="G1618" s="106"/>
      <c r="H1618" s="104" t="str">
        <f t="shared" si="30"/>
        <v/>
      </c>
      <c r="I1618" s="104"/>
      <c r="J1618" s="110" t="s">
        <v>12719</v>
      </c>
      <c r="K1618" s="110" t="s">
        <v>275</v>
      </c>
      <c r="L1618" s="10" t="s">
        <v>12720</v>
      </c>
    </row>
    <row r="1619" spans="7:12" ht="15" x14ac:dyDescent="0.2">
      <c r="G1619" s="106"/>
      <c r="H1619" s="104" t="str">
        <f t="shared" si="30"/>
        <v/>
      </c>
      <c r="I1619" s="104"/>
      <c r="J1619" s="110" t="s">
        <v>12721</v>
      </c>
      <c r="K1619" s="110" t="s">
        <v>275</v>
      </c>
      <c r="L1619" s="10" t="s">
        <v>12722</v>
      </c>
    </row>
    <row r="1620" spans="7:12" ht="15" x14ac:dyDescent="0.2">
      <c r="G1620" s="106"/>
      <c r="H1620" s="104" t="str">
        <f t="shared" si="30"/>
        <v/>
      </c>
      <c r="I1620" s="104"/>
      <c r="J1620" s="110" t="s">
        <v>12723</v>
      </c>
      <c r="K1620" s="110" t="s">
        <v>275</v>
      </c>
      <c r="L1620" s="10" t="s">
        <v>12724</v>
      </c>
    </row>
    <row r="1621" spans="7:12" ht="15" x14ac:dyDescent="0.2">
      <c r="G1621" s="106"/>
      <c r="H1621" s="104" t="str">
        <f t="shared" si="30"/>
        <v/>
      </c>
      <c r="I1621" s="104"/>
      <c r="J1621" s="110" t="s">
        <v>12725</v>
      </c>
      <c r="K1621" s="110" t="s">
        <v>275</v>
      </c>
      <c r="L1621" s="10" t="s">
        <v>12726</v>
      </c>
    </row>
    <row r="1622" spans="7:12" ht="15" x14ac:dyDescent="0.2">
      <c r="G1622" s="106"/>
      <c r="H1622" s="104" t="str">
        <f t="shared" si="30"/>
        <v/>
      </c>
      <c r="I1622" s="104"/>
      <c r="J1622" s="110" t="s">
        <v>12727</v>
      </c>
      <c r="K1622" s="110" t="s">
        <v>275</v>
      </c>
      <c r="L1622" s="10" t="s">
        <v>12728</v>
      </c>
    </row>
    <row r="1623" spans="7:12" ht="15" x14ac:dyDescent="0.2">
      <c r="G1623" s="106"/>
      <c r="H1623" s="104" t="str">
        <f t="shared" si="30"/>
        <v/>
      </c>
      <c r="I1623" s="104"/>
      <c r="J1623" s="110" t="s">
        <v>12729</v>
      </c>
      <c r="K1623" s="110" t="s">
        <v>275</v>
      </c>
      <c r="L1623" s="10" t="s">
        <v>12730</v>
      </c>
    </row>
    <row r="1624" spans="7:12" ht="15" x14ac:dyDescent="0.2">
      <c r="G1624" s="106"/>
      <c r="H1624" s="104" t="str">
        <f t="shared" si="30"/>
        <v/>
      </c>
      <c r="I1624" s="104"/>
      <c r="J1624" s="110" t="s">
        <v>12731</v>
      </c>
      <c r="K1624" s="110" t="s">
        <v>275</v>
      </c>
      <c r="L1624" s="10" t="s">
        <v>275</v>
      </c>
    </row>
    <row r="1625" spans="7:12" ht="15" x14ac:dyDescent="0.2">
      <c r="G1625" s="106"/>
      <c r="H1625" s="104" t="str">
        <f t="shared" si="30"/>
        <v/>
      </c>
      <c r="I1625" s="104"/>
      <c r="J1625" s="110" t="s">
        <v>12732</v>
      </c>
      <c r="K1625" s="110" t="s">
        <v>275</v>
      </c>
      <c r="L1625" s="10" t="s">
        <v>12733</v>
      </c>
    </row>
    <row r="1626" spans="7:12" ht="15" x14ac:dyDescent="0.2">
      <c r="G1626" s="106"/>
      <c r="H1626" s="104" t="str">
        <f t="shared" si="30"/>
        <v/>
      </c>
      <c r="I1626" s="104"/>
      <c r="J1626" s="110" t="s">
        <v>12734</v>
      </c>
      <c r="K1626" s="110" t="s">
        <v>275</v>
      </c>
      <c r="L1626" s="10" t="s">
        <v>275</v>
      </c>
    </row>
    <row r="1627" spans="7:12" ht="15" x14ac:dyDescent="0.2">
      <c r="G1627" s="106"/>
      <c r="H1627" s="104" t="str">
        <f t="shared" si="30"/>
        <v/>
      </c>
      <c r="I1627" s="104"/>
      <c r="J1627" s="110" t="s">
        <v>12735</v>
      </c>
      <c r="K1627" s="110" t="s">
        <v>275</v>
      </c>
      <c r="L1627" s="10" t="s">
        <v>12736</v>
      </c>
    </row>
    <row r="1628" spans="7:12" ht="15" x14ac:dyDescent="0.2">
      <c r="G1628" s="106"/>
      <c r="H1628" s="104" t="str">
        <f t="shared" si="30"/>
        <v/>
      </c>
      <c r="I1628" s="104"/>
      <c r="J1628" s="110" t="s">
        <v>12737</v>
      </c>
      <c r="K1628" s="110" t="s">
        <v>275</v>
      </c>
      <c r="L1628" s="10" t="s">
        <v>12738</v>
      </c>
    </row>
    <row r="1629" spans="7:12" ht="15" x14ac:dyDescent="0.2">
      <c r="G1629" s="106"/>
      <c r="H1629" s="104" t="str">
        <f t="shared" si="30"/>
        <v/>
      </c>
      <c r="I1629" s="104"/>
      <c r="J1629" s="110" t="s">
        <v>12739</v>
      </c>
      <c r="K1629" s="110" t="s">
        <v>275</v>
      </c>
      <c r="L1629" s="10" t="s">
        <v>12740</v>
      </c>
    </row>
    <row r="1630" spans="7:12" ht="15" x14ac:dyDescent="0.2">
      <c r="G1630" s="106"/>
      <c r="H1630" s="104" t="str">
        <f t="shared" si="30"/>
        <v/>
      </c>
      <c r="I1630" s="104"/>
      <c r="J1630" s="110" t="s">
        <v>12741</v>
      </c>
      <c r="K1630" s="110" t="s">
        <v>275</v>
      </c>
      <c r="L1630" s="10" t="s">
        <v>12742</v>
      </c>
    </row>
    <row r="1631" spans="7:12" ht="15" x14ac:dyDescent="0.2">
      <c r="G1631" s="106"/>
      <c r="H1631" s="104" t="str">
        <f t="shared" si="30"/>
        <v/>
      </c>
      <c r="I1631" s="104"/>
      <c r="J1631" s="110" t="s">
        <v>12743</v>
      </c>
      <c r="K1631" s="110" t="s">
        <v>275</v>
      </c>
      <c r="L1631" s="10" t="s">
        <v>12744</v>
      </c>
    </row>
    <row r="1632" spans="7:12" ht="15" x14ac:dyDescent="0.2">
      <c r="G1632" s="106"/>
      <c r="H1632" s="104" t="str">
        <f t="shared" si="30"/>
        <v/>
      </c>
      <c r="I1632" s="104"/>
      <c r="J1632" s="110" t="s">
        <v>12745</v>
      </c>
      <c r="K1632" s="110" t="s">
        <v>275</v>
      </c>
      <c r="L1632" s="10" t="s">
        <v>12746</v>
      </c>
    </row>
    <row r="1633" spans="7:12" ht="15" x14ac:dyDescent="0.2">
      <c r="G1633" s="106"/>
      <c r="H1633" s="104" t="str">
        <f t="shared" si="30"/>
        <v/>
      </c>
      <c r="I1633" s="104"/>
      <c r="J1633" s="110" t="s">
        <v>12747</v>
      </c>
      <c r="K1633" s="110" t="s">
        <v>275</v>
      </c>
      <c r="L1633" s="10" t="s">
        <v>12748</v>
      </c>
    </row>
    <row r="1634" spans="7:12" ht="15" x14ac:dyDescent="0.2">
      <c r="G1634" s="106"/>
      <c r="H1634" s="104" t="str">
        <f t="shared" si="30"/>
        <v/>
      </c>
      <c r="I1634" s="104"/>
      <c r="J1634" s="110" t="s">
        <v>12749</v>
      </c>
      <c r="K1634" s="110" t="s">
        <v>275</v>
      </c>
      <c r="L1634" s="10" t="s">
        <v>12750</v>
      </c>
    </row>
    <row r="1635" spans="7:12" ht="15" x14ac:dyDescent="0.2">
      <c r="G1635" s="106"/>
      <c r="H1635" s="104" t="str">
        <f t="shared" si="30"/>
        <v/>
      </c>
      <c r="I1635" s="104"/>
      <c r="J1635" s="110" t="s">
        <v>12751</v>
      </c>
      <c r="K1635" s="110" t="s">
        <v>275</v>
      </c>
      <c r="L1635" s="10" t="s">
        <v>12752</v>
      </c>
    </row>
    <row r="1636" spans="7:12" ht="15" x14ac:dyDescent="0.2">
      <c r="G1636" s="106"/>
      <c r="H1636" s="104" t="str">
        <f t="shared" si="30"/>
        <v/>
      </c>
      <c r="I1636" s="104"/>
      <c r="J1636" s="110" t="s">
        <v>12753</v>
      </c>
      <c r="K1636" s="110" t="s">
        <v>275</v>
      </c>
      <c r="L1636" s="10" t="s">
        <v>12754</v>
      </c>
    </row>
    <row r="1637" spans="7:12" ht="15" x14ac:dyDescent="0.2">
      <c r="G1637" s="106"/>
      <c r="H1637" s="104" t="str">
        <f t="shared" si="30"/>
        <v/>
      </c>
      <c r="I1637" s="104"/>
      <c r="J1637" s="110" t="s">
        <v>12755</v>
      </c>
      <c r="K1637" s="110" t="s">
        <v>275</v>
      </c>
      <c r="L1637" s="10" t="s">
        <v>12756</v>
      </c>
    </row>
    <row r="1638" spans="7:12" ht="15" x14ac:dyDescent="0.2">
      <c r="G1638" s="106"/>
      <c r="H1638" s="104" t="str">
        <f t="shared" si="30"/>
        <v/>
      </c>
      <c r="I1638" s="104"/>
      <c r="J1638" s="110" t="s">
        <v>12757</v>
      </c>
      <c r="K1638" s="110" t="s">
        <v>275</v>
      </c>
      <c r="L1638" s="10" t="s">
        <v>12758</v>
      </c>
    </row>
    <row r="1639" spans="7:12" ht="15" x14ac:dyDescent="0.2">
      <c r="G1639" s="106"/>
      <c r="H1639" s="104" t="str">
        <f t="shared" si="30"/>
        <v/>
      </c>
      <c r="I1639" s="104"/>
      <c r="J1639" s="110" t="s">
        <v>12759</v>
      </c>
      <c r="K1639" s="110" t="s">
        <v>275</v>
      </c>
      <c r="L1639" s="10" t="s">
        <v>12760</v>
      </c>
    </row>
    <row r="1640" spans="7:12" ht="15" x14ac:dyDescent="0.2">
      <c r="G1640" s="106"/>
      <c r="H1640" s="104" t="str">
        <f t="shared" si="30"/>
        <v/>
      </c>
      <c r="I1640" s="104"/>
      <c r="J1640" s="110" t="s">
        <v>12761</v>
      </c>
      <c r="K1640" s="110" t="s">
        <v>275</v>
      </c>
      <c r="L1640" s="10" t="s">
        <v>12762</v>
      </c>
    </row>
    <row r="1641" spans="7:12" ht="15" x14ac:dyDescent="0.2">
      <c r="G1641" s="106"/>
      <c r="H1641" s="104" t="str">
        <f t="shared" si="30"/>
        <v/>
      </c>
      <c r="I1641" s="104"/>
      <c r="J1641" s="110" t="s">
        <v>12763</v>
      </c>
      <c r="K1641" s="110" t="s">
        <v>275</v>
      </c>
      <c r="L1641" s="10" t="s">
        <v>12764</v>
      </c>
    </row>
    <row r="1642" spans="7:12" ht="15" x14ac:dyDescent="0.2">
      <c r="G1642" s="106"/>
      <c r="H1642" s="104" t="str">
        <f t="shared" si="30"/>
        <v/>
      </c>
      <c r="I1642" s="104"/>
      <c r="J1642" s="110" t="s">
        <v>12765</v>
      </c>
      <c r="K1642" s="110" t="s">
        <v>275</v>
      </c>
      <c r="L1642" s="10" t="s">
        <v>12766</v>
      </c>
    </row>
    <row r="1643" spans="7:12" ht="15" x14ac:dyDescent="0.2">
      <c r="G1643" s="106"/>
      <c r="H1643" s="104" t="str">
        <f t="shared" si="30"/>
        <v/>
      </c>
      <c r="I1643" s="104"/>
      <c r="J1643" s="110" t="s">
        <v>12767</v>
      </c>
      <c r="K1643" s="110" t="s">
        <v>275</v>
      </c>
      <c r="L1643" s="10" t="s">
        <v>12768</v>
      </c>
    </row>
    <row r="1644" spans="7:12" ht="15" x14ac:dyDescent="0.2">
      <c r="G1644" s="106"/>
      <c r="H1644" s="104" t="str">
        <f t="shared" si="30"/>
        <v/>
      </c>
      <c r="I1644" s="104"/>
      <c r="J1644" s="110" t="s">
        <v>12769</v>
      </c>
      <c r="K1644" s="110" t="s">
        <v>275</v>
      </c>
      <c r="L1644" s="10" t="s">
        <v>12770</v>
      </c>
    </row>
    <row r="1645" spans="7:12" ht="15" x14ac:dyDescent="0.2">
      <c r="G1645" s="106"/>
      <c r="H1645" s="104" t="str">
        <f t="shared" si="30"/>
        <v/>
      </c>
      <c r="I1645" s="104"/>
      <c r="J1645" s="110" t="s">
        <v>12771</v>
      </c>
      <c r="K1645" s="110" t="s">
        <v>275</v>
      </c>
      <c r="L1645" s="10" t="s">
        <v>12772</v>
      </c>
    </row>
    <row r="1646" spans="7:12" ht="15" x14ac:dyDescent="0.2">
      <c r="G1646" s="106"/>
      <c r="H1646" s="104" t="str">
        <f t="shared" si="30"/>
        <v/>
      </c>
      <c r="I1646" s="104"/>
      <c r="J1646" s="110" t="s">
        <v>12773</v>
      </c>
      <c r="K1646" s="110" t="s">
        <v>275</v>
      </c>
      <c r="L1646" s="10" t="s">
        <v>12774</v>
      </c>
    </row>
    <row r="1647" spans="7:12" ht="15" x14ac:dyDescent="0.2">
      <c r="G1647" s="106"/>
      <c r="H1647" s="104" t="str">
        <f t="shared" si="30"/>
        <v/>
      </c>
      <c r="I1647" s="104"/>
      <c r="J1647" s="110" t="s">
        <v>12775</v>
      </c>
      <c r="K1647" s="110" t="s">
        <v>275</v>
      </c>
      <c r="L1647" s="10" t="s">
        <v>12776</v>
      </c>
    </row>
    <row r="1648" spans="7:12" ht="15" x14ac:dyDescent="0.2">
      <c r="G1648" s="106"/>
      <c r="H1648" s="104" t="str">
        <f t="shared" si="30"/>
        <v/>
      </c>
      <c r="I1648" s="104"/>
      <c r="J1648" s="110" t="s">
        <v>12777</v>
      </c>
      <c r="K1648" s="110" t="s">
        <v>275</v>
      </c>
      <c r="L1648" s="10" t="s">
        <v>12778</v>
      </c>
    </row>
    <row r="1649" spans="7:12" ht="15" x14ac:dyDescent="0.2">
      <c r="G1649" s="106"/>
      <c r="H1649" s="104" t="str">
        <f t="shared" si="30"/>
        <v/>
      </c>
      <c r="I1649" s="104"/>
      <c r="J1649" s="110" t="s">
        <v>12779</v>
      </c>
      <c r="K1649" s="110" t="s">
        <v>275</v>
      </c>
      <c r="L1649" s="10" t="s">
        <v>12780</v>
      </c>
    </row>
    <row r="1650" spans="7:12" ht="15" x14ac:dyDescent="0.2">
      <c r="G1650" s="106"/>
      <c r="H1650" s="104" t="str">
        <f t="shared" si="30"/>
        <v/>
      </c>
      <c r="I1650" s="104"/>
      <c r="J1650" s="110" t="s">
        <v>12781</v>
      </c>
      <c r="K1650" s="110" t="s">
        <v>275</v>
      </c>
      <c r="L1650" s="10" t="s">
        <v>275</v>
      </c>
    </row>
    <row r="1651" spans="7:12" ht="15" x14ac:dyDescent="0.2">
      <c r="G1651" s="106"/>
      <c r="H1651" s="104" t="str">
        <f t="shared" si="30"/>
        <v/>
      </c>
      <c r="I1651" s="104"/>
      <c r="J1651" s="110" t="s">
        <v>12782</v>
      </c>
      <c r="K1651" s="110" t="s">
        <v>275</v>
      </c>
      <c r="L1651" s="10" t="s">
        <v>12783</v>
      </c>
    </row>
    <row r="1652" spans="7:12" ht="15" x14ac:dyDescent="0.2">
      <c r="G1652" s="106"/>
      <c r="H1652" s="104" t="str">
        <f t="shared" si="30"/>
        <v/>
      </c>
      <c r="I1652" s="104"/>
      <c r="J1652" s="110" t="s">
        <v>12784</v>
      </c>
      <c r="K1652" s="110" t="s">
        <v>275</v>
      </c>
      <c r="L1652" s="10" t="s">
        <v>12785</v>
      </c>
    </row>
    <row r="1653" spans="7:12" ht="15" x14ac:dyDescent="0.2">
      <c r="G1653" s="106"/>
      <c r="H1653" s="104" t="str">
        <f t="shared" si="30"/>
        <v/>
      </c>
      <c r="I1653" s="104"/>
      <c r="J1653" s="110" t="s">
        <v>12786</v>
      </c>
      <c r="K1653" s="110" t="s">
        <v>275</v>
      </c>
      <c r="L1653" s="10" t="s">
        <v>12787</v>
      </c>
    </row>
    <row r="1654" spans="7:12" ht="15" x14ac:dyDescent="0.2">
      <c r="G1654" s="106"/>
      <c r="H1654" s="104" t="str">
        <f t="shared" si="30"/>
        <v/>
      </c>
      <c r="I1654" s="104"/>
      <c r="J1654" s="110" t="s">
        <v>12788</v>
      </c>
      <c r="K1654" s="110" t="s">
        <v>275</v>
      </c>
      <c r="L1654" s="10" t="s">
        <v>12789</v>
      </c>
    </row>
    <row r="1655" spans="7:12" ht="15" x14ac:dyDescent="0.2">
      <c r="G1655" s="106"/>
      <c r="H1655" s="104" t="str">
        <f t="shared" si="30"/>
        <v/>
      </c>
      <c r="I1655" s="104"/>
      <c r="J1655" s="110" t="s">
        <v>12790</v>
      </c>
      <c r="K1655" s="110" t="s">
        <v>275</v>
      </c>
      <c r="L1655" s="10" t="s">
        <v>12791</v>
      </c>
    </row>
    <row r="1656" spans="7:12" ht="15" x14ac:dyDescent="0.2">
      <c r="G1656" s="106"/>
      <c r="H1656" s="104" t="str">
        <f t="shared" si="30"/>
        <v/>
      </c>
      <c r="I1656" s="104"/>
      <c r="J1656" s="110" t="s">
        <v>12792</v>
      </c>
      <c r="K1656" s="110" t="s">
        <v>275</v>
      </c>
      <c r="L1656" s="10" t="s">
        <v>12793</v>
      </c>
    </row>
    <row r="1657" spans="7:12" ht="15" x14ac:dyDescent="0.2">
      <c r="G1657" s="106"/>
      <c r="H1657" s="104" t="str">
        <f t="shared" si="30"/>
        <v/>
      </c>
      <c r="I1657" s="104"/>
      <c r="J1657" s="110" t="s">
        <v>12794</v>
      </c>
      <c r="K1657" s="110" t="s">
        <v>275</v>
      </c>
      <c r="L1657" s="10" t="s">
        <v>12795</v>
      </c>
    </row>
    <row r="1658" spans="7:12" ht="15" x14ac:dyDescent="0.2">
      <c r="G1658" s="106"/>
      <c r="H1658" s="104" t="str">
        <f t="shared" si="30"/>
        <v/>
      </c>
      <c r="I1658" s="104"/>
      <c r="J1658" s="110" t="s">
        <v>12796</v>
      </c>
      <c r="K1658" s="110" t="s">
        <v>275</v>
      </c>
      <c r="L1658" s="10" t="s">
        <v>12797</v>
      </c>
    </row>
    <row r="1659" spans="7:12" ht="15" x14ac:dyDescent="0.2">
      <c r="G1659" s="106"/>
      <c r="H1659" s="104" t="str">
        <f t="shared" si="30"/>
        <v/>
      </c>
      <c r="I1659" s="104"/>
      <c r="J1659" s="110" t="s">
        <v>12798</v>
      </c>
      <c r="K1659" s="110" t="s">
        <v>275</v>
      </c>
      <c r="L1659" s="10" t="s">
        <v>12799</v>
      </c>
    </row>
    <row r="1660" spans="7:12" ht="15" x14ac:dyDescent="0.2">
      <c r="G1660" s="106"/>
      <c r="H1660" s="104" t="str">
        <f t="shared" si="30"/>
        <v/>
      </c>
      <c r="I1660" s="104"/>
      <c r="J1660" s="110" t="s">
        <v>12800</v>
      </c>
      <c r="K1660" s="110" t="s">
        <v>275</v>
      </c>
      <c r="L1660" s="10" t="s">
        <v>275</v>
      </c>
    </row>
    <row r="1661" spans="7:12" ht="15" x14ac:dyDescent="0.2">
      <c r="G1661" s="106"/>
      <c r="H1661" s="104" t="str">
        <f t="shared" si="30"/>
        <v/>
      </c>
      <c r="I1661" s="104"/>
      <c r="J1661" s="110" t="s">
        <v>12801</v>
      </c>
      <c r="K1661" s="110" t="s">
        <v>275</v>
      </c>
      <c r="L1661" s="10" t="s">
        <v>12802</v>
      </c>
    </row>
    <row r="1662" spans="7:12" ht="15" x14ac:dyDescent="0.2">
      <c r="G1662" s="106"/>
      <c r="H1662" s="104" t="str">
        <f t="shared" si="30"/>
        <v/>
      </c>
      <c r="I1662" s="104"/>
      <c r="J1662" s="110" t="s">
        <v>12803</v>
      </c>
      <c r="K1662" s="110" t="s">
        <v>275</v>
      </c>
      <c r="L1662" s="10" t="s">
        <v>275</v>
      </c>
    </row>
    <row r="1663" spans="7:12" ht="15" x14ac:dyDescent="0.2">
      <c r="G1663" s="106"/>
      <c r="H1663" s="104" t="str">
        <f t="shared" si="30"/>
        <v/>
      </c>
      <c r="I1663" s="104"/>
      <c r="J1663" s="110" t="s">
        <v>12804</v>
      </c>
      <c r="K1663" s="110" t="s">
        <v>275</v>
      </c>
      <c r="L1663" s="10" t="s">
        <v>275</v>
      </c>
    </row>
    <row r="1664" spans="7:12" ht="15" x14ac:dyDescent="0.2">
      <c r="G1664" s="106"/>
      <c r="H1664" s="104" t="str">
        <f t="shared" si="30"/>
        <v/>
      </c>
      <c r="I1664" s="104"/>
      <c r="J1664" s="110" t="s">
        <v>12805</v>
      </c>
      <c r="K1664" s="110" t="s">
        <v>275</v>
      </c>
      <c r="L1664" s="10" t="s">
        <v>12806</v>
      </c>
    </row>
    <row r="1665" spans="7:12" ht="15" x14ac:dyDescent="0.2">
      <c r="G1665" s="106"/>
      <c r="H1665" s="104" t="str">
        <f t="shared" si="30"/>
        <v/>
      </c>
      <c r="I1665" s="104"/>
      <c r="J1665" s="110" t="s">
        <v>12807</v>
      </c>
      <c r="K1665" s="110" t="s">
        <v>275</v>
      </c>
      <c r="L1665" s="10" t="s">
        <v>12808</v>
      </c>
    </row>
    <row r="1666" spans="7:12" ht="15" x14ac:dyDescent="0.2">
      <c r="G1666" s="106"/>
      <c r="H1666" s="104" t="str">
        <f t="shared" si="30"/>
        <v/>
      </c>
      <c r="I1666" s="104"/>
      <c r="J1666" s="110" t="s">
        <v>12809</v>
      </c>
      <c r="K1666" s="110" t="s">
        <v>275</v>
      </c>
      <c r="L1666" s="10" t="s">
        <v>12810</v>
      </c>
    </row>
    <row r="1667" spans="7:12" ht="15" x14ac:dyDescent="0.2">
      <c r="G1667" s="106"/>
      <c r="H1667" s="104" t="str">
        <f t="shared" si="30"/>
        <v/>
      </c>
      <c r="I1667" s="104"/>
      <c r="J1667" s="110" t="s">
        <v>12811</v>
      </c>
      <c r="K1667" s="110" t="s">
        <v>275</v>
      </c>
      <c r="L1667" s="10" t="s">
        <v>12812</v>
      </c>
    </row>
    <row r="1668" spans="7:12" ht="15" x14ac:dyDescent="0.2">
      <c r="G1668" s="106"/>
      <c r="H1668" s="104" t="str">
        <f t="shared" si="30"/>
        <v/>
      </c>
      <c r="I1668" s="104"/>
      <c r="J1668" s="110" t="s">
        <v>12813</v>
      </c>
      <c r="K1668" s="110" t="s">
        <v>275</v>
      </c>
      <c r="L1668" s="10" t="s">
        <v>12814</v>
      </c>
    </row>
    <row r="1669" spans="7:12" ht="15" x14ac:dyDescent="0.2">
      <c r="G1669" s="106"/>
      <c r="H1669" s="104" t="str">
        <f t="shared" si="30"/>
        <v/>
      </c>
      <c r="I1669" s="104"/>
      <c r="J1669" s="110" t="s">
        <v>12815</v>
      </c>
      <c r="K1669" s="110" t="s">
        <v>275</v>
      </c>
      <c r="L1669" s="10" t="s">
        <v>12816</v>
      </c>
    </row>
    <row r="1670" spans="7:12" ht="15" x14ac:dyDescent="0.2">
      <c r="G1670" s="106"/>
      <c r="H1670" s="104" t="str">
        <f t="shared" si="30"/>
        <v/>
      </c>
      <c r="I1670" s="104"/>
      <c r="J1670" s="110" t="s">
        <v>12817</v>
      </c>
      <c r="K1670" s="110" t="s">
        <v>275</v>
      </c>
      <c r="L1670" s="10" t="s">
        <v>12818</v>
      </c>
    </row>
    <row r="1671" spans="7:12" ht="15" x14ac:dyDescent="0.2">
      <c r="G1671" s="106"/>
      <c r="H1671" s="104" t="str">
        <f t="shared" si="30"/>
        <v/>
      </c>
      <c r="I1671" s="104"/>
      <c r="J1671" s="110" t="s">
        <v>12819</v>
      </c>
      <c r="K1671" s="110" t="s">
        <v>275</v>
      </c>
      <c r="L1671" s="10" t="s">
        <v>275</v>
      </c>
    </row>
    <row r="1672" spans="7:12" ht="15" x14ac:dyDescent="0.2">
      <c r="G1672" s="106"/>
      <c r="H1672" s="104" t="str">
        <f t="shared" si="30"/>
        <v/>
      </c>
      <c r="I1672" s="104"/>
      <c r="J1672" s="110" t="s">
        <v>12820</v>
      </c>
      <c r="K1672" s="110" t="s">
        <v>275</v>
      </c>
      <c r="L1672" s="10" t="s">
        <v>12821</v>
      </c>
    </row>
    <row r="1673" spans="7:12" ht="15" x14ac:dyDescent="0.2">
      <c r="G1673" s="106"/>
      <c r="H1673" s="104" t="str">
        <f t="shared" ref="H1673:H1736" si="31">IF(I1673="","",IFERROR((INDEX(A:D,MATCH($I1673,D:D,0),2)),""))</f>
        <v/>
      </c>
      <c r="I1673" s="104"/>
      <c r="J1673" s="110" t="s">
        <v>12822</v>
      </c>
      <c r="K1673" s="110" t="s">
        <v>275</v>
      </c>
      <c r="L1673" s="10" t="s">
        <v>12823</v>
      </c>
    </row>
    <row r="1674" spans="7:12" ht="15" x14ac:dyDescent="0.2">
      <c r="G1674" s="106"/>
      <c r="H1674" s="104" t="str">
        <f t="shared" si="31"/>
        <v/>
      </c>
      <c r="I1674" s="104"/>
      <c r="J1674" s="110" t="s">
        <v>12824</v>
      </c>
      <c r="K1674" s="110" t="s">
        <v>275</v>
      </c>
      <c r="L1674" s="10" t="s">
        <v>12825</v>
      </c>
    </row>
    <row r="1675" spans="7:12" ht="15" x14ac:dyDescent="0.2">
      <c r="G1675" s="106"/>
      <c r="H1675" s="104" t="str">
        <f t="shared" si="31"/>
        <v/>
      </c>
      <c r="I1675" s="104"/>
      <c r="J1675" s="110" t="s">
        <v>12826</v>
      </c>
      <c r="K1675" s="110" t="s">
        <v>275</v>
      </c>
      <c r="L1675" s="10" t="s">
        <v>12827</v>
      </c>
    </row>
    <row r="1676" spans="7:12" ht="15" x14ac:dyDescent="0.2">
      <c r="G1676" s="106"/>
      <c r="H1676" s="104" t="str">
        <f t="shared" si="31"/>
        <v/>
      </c>
      <c r="I1676" s="104"/>
      <c r="J1676" s="110" t="s">
        <v>12828</v>
      </c>
      <c r="K1676" s="110" t="s">
        <v>275</v>
      </c>
      <c r="L1676" s="10" t="s">
        <v>12829</v>
      </c>
    </row>
    <row r="1677" spans="7:12" ht="15" x14ac:dyDescent="0.2">
      <c r="G1677" s="106"/>
      <c r="H1677" s="104" t="str">
        <f t="shared" si="31"/>
        <v/>
      </c>
      <c r="I1677" s="104"/>
      <c r="J1677" s="110" t="s">
        <v>12830</v>
      </c>
      <c r="K1677" s="110" t="s">
        <v>275</v>
      </c>
      <c r="L1677" s="10" t="s">
        <v>12831</v>
      </c>
    </row>
    <row r="1678" spans="7:12" ht="15" x14ac:dyDescent="0.2">
      <c r="G1678" s="106"/>
      <c r="H1678" s="104" t="str">
        <f t="shared" si="31"/>
        <v/>
      </c>
      <c r="I1678" s="104"/>
      <c r="J1678" s="110" t="s">
        <v>12832</v>
      </c>
      <c r="K1678" s="110" t="s">
        <v>275</v>
      </c>
      <c r="L1678" s="10" t="s">
        <v>12833</v>
      </c>
    </row>
    <row r="1679" spans="7:12" ht="15" x14ac:dyDescent="0.2">
      <c r="G1679" s="106"/>
      <c r="H1679" s="104" t="str">
        <f t="shared" si="31"/>
        <v/>
      </c>
      <c r="I1679" s="104"/>
      <c r="J1679" s="110" t="s">
        <v>12834</v>
      </c>
      <c r="K1679" s="110" t="s">
        <v>275</v>
      </c>
      <c r="L1679" s="10" t="s">
        <v>12835</v>
      </c>
    </row>
    <row r="1680" spans="7:12" ht="15" x14ac:dyDescent="0.2">
      <c r="G1680" s="106"/>
      <c r="H1680" s="104" t="str">
        <f t="shared" si="31"/>
        <v/>
      </c>
      <c r="I1680" s="104"/>
      <c r="J1680" s="110" t="s">
        <v>12836</v>
      </c>
      <c r="K1680" s="110" t="s">
        <v>275</v>
      </c>
      <c r="L1680" s="10" t="s">
        <v>12837</v>
      </c>
    </row>
    <row r="1681" spans="7:12" ht="15" x14ac:dyDescent="0.2">
      <c r="G1681" s="106"/>
      <c r="H1681" s="104" t="str">
        <f t="shared" si="31"/>
        <v/>
      </c>
      <c r="I1681" s="104"/>
      <c r="J1681" s="110" t="s">
        <v>12838</v>
      </c>
      <c r="K1681" s="110" t="s">
        <v>275</v>
      </c>
      <c r="L1681" s="10" t="s">
        <v>12839</v>
      </c>
    </row>
    <row r="1682" spans="7:12" ht="15" x14ac:dyDescent="0.2">
      <c r="G1682" s="106"/>
      <c r="H1682" s="104" t="str">
        <f t="shared" si="31"/>
        <v/>
      </c>
      <c r="I1682" s="104"/>
      <c r="J1682" s="110" t="s">
        <v>12840</v>
      </c>
      <c r="K1682" s="110" t="s">
        <v>275</v>
      </c>
      <c r="L1682" s="10" t="s">
        <v>12841</v>
      </c>
    </row>
    <row r="1683" spans="7:12" ht="15" x14ac:dyDescent="0.2">
      <c r="G1683" s="106"/>
      <c r="H1683" s="104" t="str">
        <f t="shared" si="31"/>
        <v/>
      </c>
      <c r="I1683" s="104"/>
      <c r="J1683" s="110" t="s">
        <v>12842</v>
      </c>
      <c r="K1683" s="110" t="s">
        <v>275</v>
      </c>
      <c r="L1683" s="10" t="s">
        <v>12843</v>
      </c>
    </row>
    <row r="1684" spans="7:12" ht="15" x14ac:dyDescent="0.2">
      <c r="G1684" s="106"/>
      <c r="H1684" s="104" t="str">
        <f t="shared" si="31"/>
        <v/>
      </c>
      <c r="I1684" s="104"/>
      <c r="J1684" s="110" t="s">
        <v>12844</v>
      </c>
      <c r="K1684" s="110" t="s">
        <v>275</v>
      </c>
      <c r="L1684" s="10" t="s">
        <v>12845</v>
      </c>
    </row>
    <row r="1685" spans="7:12" ht="15" x14ac:dyDescent="0.2">
      <c r="G1685" s="106"/>
      <c r="H1685" s="104" t="str">
        <f t="shared" si="31"/>
        <v/>
      </c>
      <c r="I1685" s="104"/>
      <c r="J1685" s="110" t="s">
        <v>12846</v>
      </c>
      <c r="K1685" s="110" t="s">
        <v>275</v>
      </c>
      <c r="L1685" s="10" t="s">
        <v>12847</v>
      </c>
    </row>
    <row r="1686" spans="7:12" ht="15" x14ac:dyDescent="0.2">
      <c r="G1686" s="106"/>
      <c r="H1686" s="104" t="str">
        <f t="shared" si="31"/>
        <v/>
      </c>
      <c r="I1686" s="104"/>
      <c r="J1686" s="110" t="s">
        <v>12848</v>
      </c>
      <c r="K1686" s="110" t="s">
        <v>275</v>
      </c>
      <c r="L1686" s="10" t="s">
        <v>12849</v>
      </c>
    </row>
    <row r="1687" spans="7:12" ht="15" x14ac:dyDescent="0.2">
      <c r="G1687" s="106"/>
      <c r="H1687" s="104" t="str">
        <f t="shared" si="31"/>
        <v/>
      </c>
      <c r="I1687" s="104"/>
      <c r="J1687" s="110" t="s">
        <v>12850</v>
      </c>
      <c r="K1687" s="110" t="s">
        <v>275</v>
      </c>
      <c r="L1687" s="10" t="s">
        <v>12851</v>
      </c>
    </row>
    <row r="1688" spans="7:12" ht="15" x14ac:dyDescent="0.2">
      <c r="G1688" s="106"/>
      <c r="H1688" s="104" t="str">
        <f t="shared" si="31"/>
        <v/>
      </c>
      <c r="I1688" s="104"/>
      <c r="J1688" s="110" t="s">
        <v>12852</v>
      </c>
      <c r="K1688" s="110" t="s">
        <v>275</v>
      </c>
      <c r="L1688" s="10" t="s">
        <v>12853</v>
      </c>
    </row>
    <row r="1689" spans="7:12" ht="15" x14ac:dyDescent="0.2">
      <c r="G1689" s="106"/>
      <c r="H1689" s="104" t="str">
        <f t="shared" si="31"/>
        <v/>
      </c>
      <c r="I1689" s="104"/>
      <c r="J1689" s="110" t="s">
        <v>12854</v>
      </c>
      <c r="K1689" s="110" t="s">
        <v>275</v>
      </c>
      <c r="L1689" s="10" t="s">
        <v>12855</v>
      </c>
    </row>
    <row r="1690" spans="7:12" ht="15" x14ac:dyDescent="0.2">
      <c r="G1690" s="106"/>
      <c r="H1690" s="104" t="str">
        <f t="shared" si="31"/>
        <v/>
      </c>
      <c r="I1690" s="104"/>
      <c r="J1690" s="110" t="s">
        <v>12856</v>
      </c>
      <c r="K1690" s="110" t="s">
        <v>275</v>
      </c>
      <c r="L1690" s="10" t="s">
        <v>12857</v>
      </c>
    </row>
    <row r="1691" spans="7:12" ht="15" x14ac:dyDescent="0.2">
      <c r="G1691" s="106"/>
      <c r="H1691" s="104" t="str">
        <f t="shared" si="31"/>
        <v/>
      </c>
      <c r="I1691" s="104"/>
      <c r="J1691" s="110" t="s">
        <v>12858</v>
      </c>
      <c r="K1691" s="110" t="s">
        <v>275</v>
      </c>
      <c r="L1691" s="10" t="s">
        <v>12859</v>
      </c>
    </row>
    <row r="1692" spans="7:12" ht="15" x14ac:dyDescent="0.2">
      <c r="G1692" s="106"/>
      <c r="H1692" s="104" t="str">
        <f t="shared" si="31"/>
        <v/>
      </c>
      <c r="I1692" s="104"/>
      <c r="J1692" s="110" t="s">
        <v>12860</v>
      </c>
      <c r="K1692" s="110" t="s">
        <v>275</v>
      </c>
      <c r="L1692" s="10" t="s">
        <v>12861</v>
      </c>
    </row>
    <row r="1693" spans="7:12" ht="15" x14ac:dyDescent="0.2">
      <c r="G1693" s="106"/>
      <c r="H1693" s="104" t="str">
        <f t="shared" si="31"/>
        <v/>
      </c>
      <c r="I1693" s="104"/>
      <c r="J1693" s="110" t="s">
        <v>12862</v>
      </c>
      <c r="K1693" s="110" t="s">
        <v>275</v>
      </c>
      <c r="L1693" s="10" t="s">
        <v>275</v>
      </c>
    </row>
    <row r="1694" spans="7:12" ht="15" x14ac:dyDescent="0.2">
      <c r="G1694" s="106"/>
      <c r="H1694" s="104" t="str">
        <f t="shared" si="31"/>
        <v/>
      </c>
      <c r="I1694" s="104"/>
      <c r="J1694" s="110" t="s">
        <v>12863</v>
      </c>
      <c r="K1694" s="110" t="s">
        <v>275</v>
      </c>
      <c r="L1694" s="10" t="s">
        <v>12864</v>
      </c>
    </row>
    <row r="1695" spans="7:12" ht="15" x14ac:dyDescent="0.2">
      <c r="G1695" s="106"/>
      <c r="H1695" s="104" t="str">
        <f t="shared" si="31"/>
        <v/>
      </c>
      <c r="I1695" s="104"/>
      <c r="J1695" s="110" t="s">
        <v>12865</v>
      </c>
      <c r="K1695" s="110" t="s">
        <v>275</v>
      </c>
      <c r="L1695" s="10" t="s">
        <v>12866</v>
      </c>
    </row>
    <row r="1696" spans="7:12" ht="15" x14ac:dyDescent="0.2">
      <c r="G1696" s="106"/>
      <c r="H1696" s="104" t="str">
        <f t="shared" si="31"/>
        <v/>
      </c>
      <c r="I1696" s="104"/>
      <c r="J1696" s="110" t="s">
        <v>12867</v>
      </c>
      <c r="K1696" s="110" t="s">
        <v>275</v>
      </c>
      <c r="L1696" s="10" t="s">
        <v>12868</v>
      </c>
    </row>
    <row r="1697" spans="7:12" ht="15" x14ac:dyDescent="0.2">
      <c r="G1697" s="106"/>
      <c r="H1697" s="104" t="str">
        <f t="shared" si="31"/>
        <v/>
      </c>
      <c r="I1697" s="104"/>
      <c r="J1697" s="110" t="s">
        <v>12869</v>
      </c>
      <c r="K1697" s="110" t="s">
        <v>275</v>
      </c>
      <c r="L1697" s="10" t="s">
        <v>275</v>
      </c>
    </row>
    <row r="1698" spans="7:12" ht="15" x14ac:dyDescent="0.2">
      <c r="G1698" s="106"/>
      <c r="H1698" s="104" t="str">
        <f t="shared" si="31"/>
        <v/>
      </c>
      <c r="I1698" s="104"/>
      <c r="J1698" s="110" t="s">
        <v>12870</v>
      </c>
      <c r="K1698" s="110" t="s">
        <v>275</v>
      </c>
      <c r="L1698" s="10" t="s">
        <v>275</v>
      </c>
    </row>
    <row r="1699" spans="7:12" ht="15" x14ac:dyDescent="0.2">
      <c r="G1699" s="106"/>
      <c r="H1699" s="104" t="str">
        <f t="shared" si="31"/>
        <v/>
      </c>
      <c r="I1699" s="104"/>
      <c r="J1699" s="110" t="s">
        <v>12871</v>
      </c>
      <c r="K1699" s="110" t="s">
        <v>275</v>
      </c>
      <c r="L1699" s="10" t="s">
        <v>12872</v>
      </c>
    </row>
    <row r="1700" spans="7:12" ht="15" x14ac:dyDescent="0.2">
      <c r="G1700" s="106"/>
      <c r="H1700" s="104" t="str">
        <f t="shared" si="31"/>
        <v/>
      </c>
      <c r="I1700" s="104"/>
      <c r="J1700" s="110" t="s">
        <v>12873</v>
      </c>
      <c r="K1700" s="110" t="s">
        <v>275</v>
      </c>
      <c r="L1700" s="10" t="s">
        <v>12874</v>
      </c>
    </row>
    <row r="1701" spans="7:12" ht="15" x14ac:dyDescent="0.2">
      <c r="G1701" s="106"/>
      <c r="H1701" s="104" t="str">
        <f t="shared" si="31"/>
        <v/>
      </c>
      <c r="I1701" s="104"/>
      <c r="J1701" s="110" t="s">
        <v>12875</v>
      </c>
      <c r="K1701" s="110" t="s">
        <v>275</v>
      </c>
      <c r="L1701" s="10" t="s">
        <v>12876</v>
      </c>
    </row>
    <row r="1702" spans="7:12" ht="15" x14ac:dyDescent="0.2">
      <c r="G1702" s="106"/>
      <c r="H1702" s="104" t="str">
        <f t="shared" si="31"/>
        <v/>
      </c>
      <c r="I1702" s="104"/>
      <c r="J1702" s="110" t="s">
        <v>12877</v>
      </c>
      <c r="K1702" s="110" t="s">
        <v>275</v>
      </c>
      <c r="L1702" s="10" t="s">
        <v>12878</v>
      </c>
    </row>
    <row r="1703" spans="7:12" ht="15" x14ac:dyDescent="0.2">
      <c r="G1703" s="106"/>
      <c r="H1703" s="104" t="str">
        <f t="shared" si="31"/>
        <v/>
      </c>
      <c r="I1703" s="104"/>
      <c r="J1703" s="110" t="s">
        <v>12879</v>
      </c>
      <c r="K1703" s="110" t="s">
        <v>275</v>
      </c>
      <c r="L1703" s="10" t="s">
        <v>12880</v>
      </c>
    </row>
    <row r="1704" spans="7:12" ht="15" x14ac:dyDescent="0.2">
      <c r="G1704" s="106"/>
      <c r="H1704" s="104" t="str">
        <f t="shared" si="31"/>
        <v/>
      </c>
      <c r="I1704" s="104"/>
      <c r="J1704" s="110" t="s">
        <v>12881</v>
      </c>
      <c r="K1704" s="110" t="s">
        <v>275</v>
      </c>
      <c r="L1704" s="10" t="s">
        <v>12882</v>
      </c>
    </row>
    <row r="1705" spans="7:12" ht="15" x14ac:dyDescent="0.2">
      <c r="G1705" s="106"/>
      <c r="H1705" s="104" t="str">
        <f t="shared" si="31"/>
        <v/>
      </c>
      <c r="I1705" s="104"/>
      <c r="J1705" s="110" t="s">
        <v>12883</v>
      </c>
      <c r="K1705" s="110" t="s">
        <v>275</v>
      </c>
      <c r="L1705" s="10" t="s">
        <v>12884</v>
      </c>
    </row>
    <row r="1706" spans="7:12" ht="15" x14ac:dyDescent="0.2">
      <c r="G1706" s="106"/>
      <c r="H1706" s="104" t="str">
        <f t="shared" si="31"/>
        <v/>
      </c>
      <c r="I1706" s="104"/>
      <c r="J1706" s="110" t="s">
        <v>12885</v>
      </c>
      <c r="K1706" s="110" t="s">
        <v>275</v>
      </c>
      <c r="L1706" s="10" t="s">
        <v>12886</v>
      </c>
    </row>
    <row r="1707" spans="7:12" ht="15" x14ac:dyDescent="0.2">
      <c r="G1707" s="106"/>
      <c r="H1707" s="104" t="str">
        <f t="shared" si="31"/>
        <v/>
      </c>
      <c r="I1707" s="104"/>
      <c r="J1707" s="110" t="s">
        <v>12887</v>
      </c>
      <c r="K1707" s="110" t="s">
        <v>275</v>
      </c>
      <c r="L1707" s="10" t="s">
        <v>12888</v>
      </c>
    </row>
    <row r="1708" spans="7:12" ht="15" x14ac:dyDescent="0.2">
      <c r="G1708" s="106"/>
      <c r="H1708" s="104" t="str">
        <f t="shared" si="31"/>
        <v/>
      </c>
      <c r="I1708" s="104"/>
      <c r="J1708" s="110" t="s">
        <v>12889</v>
      </c>
      <c r="K1708" s="110" t="s">
        <v>275</v>
      </c>
      <c r="L1708" s="10" t="s">
        <v>12890</v>
      </c>
    </row>
    <row r="1709" spans="7:12" ht="15" x14ac:dyDescent="0.2">
      <c r="G1709" s="106"/>
      <c r="H1709" s="104" t="str">
        <f t="shared" si="31"/>
        <v/>
      </c>
      <c r="I1709" s="104"/>
      <c r="J1709" s="110" t="s">
        <v>12891</v>
      </c>
      <c r="K1709" s="110" t="s">
        <v>275</v>
      </c>
      <c r="L1709" s="10" t="s">
        <v>12892</v>
      </c>
    </row>
    <row r="1710" spans="7:12" ht="15" x14ac:dyDescent="0.2">
      <c r="G1710" s="106"/>
      <c r="H1710" s="104" t="str">
        <f t="shared" si="31"/>
        <v/>
      </c>
      <c r="I1710" s="104"/>
      <c r="J1710" s="110" t="s">
        <v>12893</v>
      </c>
      <c r="K1710" s="110" t="s">
        <v>275</v>
      </c>
      <c r="L1710" s="10" t="s">
        <v>12894</v>
      </c>
    </row>
    <row r="1711" spans="7:12" ht="15" x14ac:dyDescent="0.2">
      <c r="G1711" s="106"/>
      <c r="H1711" s="104" t="str">
        <f t="shared" si="31"/>
        <v/>
      </c>
      <c r="I1711" s="104"/>
      <c r="J1711" s="110" t="s">
        <v>12895</v>
      </c>
      <c r="K1711" s="110" t="s">
        <v>275</v>
      </c>
      <c r="L1711" s="10" t="s">
        <v>12896</v>
      </c>
    </row>
    <row r="1712" spans="7:12" ht="15" x14ac:dyDescent="0.2">
      <c r="G1712" s="106"/>
      <c r="H1712" s="104" t="str">
        <f t="shared" si="31"/>
        <v/>
      </c>
      <c r="I1712" s="104"/>
      <c r="J1712" s="110" t="s">
        <v>12897</v>
      </c>
      <c r="K1712" s="110" t="s">
        <v>275</v>
      </c>
      <c r="L1712" s="10" t="s">
        <v>275</v>
      </c>
    </row>
    <row r="1713" spans="7:12" ht="15" x14ac:dyDescent="0.2">
      <c r="G1713" s="106"/>
      <c r="H1713" s="104" t="str">
        <f t="shared" si="31"/>
        <v/>
      </c>
      <c r="I1713" s="104"/>
      <c r="J1713" s="110" t="s">
        <v>12898</v>
      </c>
      <c r="K1713" s="110" t="s">
        <v>275</v>
      </c>
      <c r="L1713" s="10" t="s">
        <v>12899</v>
      </c>
    </row>
    <row r="1714" spans="7:12" ht="15" x14ac:dyDescent="0.2">
      <c r="G1714" s="106"/>
      <c r="H1714" s="104" t="str">
        <f t="shared" si="31"/>
        <v/>
      </c>
      <c r="I1714" s="104"/>
      <c r="J1714" s="110" t="s">
        <v>12900</v>
      </c>
      <c r="K1714" s="110" t="s">
        <v>275</v>
      </c>
      <c r="L1714" s="10" t="s">
        <v>12901</v>
      </c>
    </row>
    <row r="1715" spans="7:12" ht="15" x14ac:dyDescent="0.2">
      <c r="G1715" s="106"/>
      <c r="H1715" s="104" t="str">
        <f t="shared" si="31"/>
        <v/>
      </c>
      <c r="I1715" s="104"/>
      <c r="J1715" s="110" t="s">
        <v>12902</v>
      </c>
      <c r="K1715" s="110" t="s">
        <v>275</v>
      </c>
      <c r="L1715" s="10" t="s">
        <v>12903</v>
      </c>
    </row>
    <row r="1716" spans="7:12" ht="15" x14ac:dyDescent="0.2">
      <c r="G1716" s="106"/>
      <c r="H1716" s="104" t="str">
        <f t="shared" si="31"/>
        <v/>
      </c>
      <c r="I1716" s="104"/>
      <c r="J1716" s="110" t="s">
        <v>12904</v>
      </c>
      <c r="K1716" s="110" t="s">
        <v>275</v>
      </c>
      <c r="L1716" s="10" t="s">
        <v>12905</v>
      </c>
    </row>
    <row r="1717" spans="7:12" ht="15" x14ac:dyDescent="0.2">
      <c r="G1717" s="106"/>
      <c r="H1717" s="104" t="str">
        <f t="shared" si="31"/>
        <v/>
      </c>
      <c r="I1717" s="104"/>
      <c r="J1717" s="110" t="s">
        <v>12906</v>
      </c>
      <c r="K1717" s="110" t="s">
        <v>275</v>
      </c>
      <c r="L1717" s="10" t="s">
        <v>12907</v>
      </c>
    </row>
    <row r="1718" spans="7:12" ht="15" x14ac:dyDescent="0.2">
      <c r="G1718" s="106"/>
      <c r="H1718" s="104" t="str">
        <f t="shared" si="31"/>
        <v/>
      </c>
      <c r="I1718" s="104"/>
      <c r="J1718" s="110" t="s">
        <v>12908</v>
      </c>
      <c r="K1718" s="110" t="s">
        <v>275</v>
      </c>
      <c r="L1718" s="10" t="s">
        <v>275</v>
      </c>
    </row>
    <row r="1719" spans="7:12" ht="15" x14ac:dyDescent="0.2">
      <c r="G1719" s="106"/>
      <c r="H1719" s="104" t="str">
        <f t="shared" si="31"/>
        <v/>
      </c>
      <c r="I1719" s="104"/>
      <c r="J1719" s="110" t="s">
        <v>12909</v>
      </c>
      <c r="K1719" s="110" t="s">
        <v>275</v>
      </c>
      <c r="L1719" s="10" t="s">
        <v>12910</v>
      </c>
    </row>
    <row r="1720" spans="7:12" ht="15" x14ac:dyDescent="0.2">
      <c r="G1720" s="106"/>
      <c r="H1720" s="104" t="str">
        <f t="shared" si="31"/>
        <v/>
      </c>
      <c r="I1720" s="104"/>
      <c r="J1720" s="110" t="s">
        <v>12911</v>
      </c>
      <c r="K1720" s="110" t="s">
        <v>275</v>
      </c>
      <c r="L1720" s="10" t="s">
        <v>12912</v>
      </c>
    </row>
    <row r="1721" spans="7:12" ht="15" x14ac:dyDescent="0.2">
      <c r="G1721" s="106"/>
      <c r="H1721" s="104" t="str">
        <f t="shared" si="31"/>
        <v/>
      </c>
      <c r="I1721" s="104"/>
      <c r="J1721" s="110" t="s">
        <v>12913</v>
      </c>
      <c r="K1721" s="110" t="s">
        <v>275</v>
      </c>
      <c r="L1721" s="10" t="s">
        <v>12914</v>
      </c>
    </row>
    <row r="1722" spans="7:12" ht="15" x14ac:dyDescent="0.2">
      <c r="G1722" s="106"/>
      <c r="H1722" s="104" t="str">
        <f t="shared" si="31"/>
        <v/>
      </c>
      <c r="I1722" s="104"/>
      <c r="J1722" s="110" t="s">
        <v>12915</v>
      </c>
      <c r="K1722" s="110" t="s">
        <v>275</v>
      </c>
      <c r="L1722" s="10" t="s">
        <v>12916</v>
      </c>
    </row>
    <row r="1723" spans="7:12" ht="15" x14ac:dyDescent="0.2">
      <c r="G1723" s="106"/>
      <c r="H1723" s="104" t="str">
        <f t="shared" si="31"/>
        <v/>
      </c>
      <c r="I1723" s="104"/>
      <c r="J1723" s="110" t="s">
        <v>12917</v>
      </c>
      <c r="K1723" s="110" t="s">
        <v>275</v>
      </c>
      <c r="L1723" s="10" t="s">
        <v>12918</v>
      </c>
    </row>
    <row r="1724" spans="7:12" ht="15" x14ac:dyDescent="0.2">
      <c r="G1724" s="106"/>
      <c r="H1724" s="104" t="str">
        <f t="shared" si="31"/>
        <v/>
      </c>
      <c r="I1724" s="104"/>
      <c r="J1724" s="110" t="s">
        <v>12919</v>
      </c>
      <c r="K1724" s="110" t="s">
        <v>275</v>
      </c>
      <c r="L1724" s="10" t="s">
        <v>12920</v>
      </c>
    </row>
    <row r="1725" spans="7:12" ht="15" x14ac:dyDescent="0.2">
      <c r="G1725" s="106"/>
      <c r="H1725" s="104" t="str">
        <f t="shared" si="31"/>
        <v/>
      </c>
      <c r="I1725" s="104"/>
      <c r="J1725" s="110" t="s">
        <v>12921</v>
      </c>
      <c r="K1725" s="110" t="s">
        <v>275</v>
      </c>
      <c r="L1725" s="10" t="s">
        <v>275</v>
      </c>
    </row>
    <row r="1726" spans="7:12" ht="15" x14ac:dyDescent="0.2">
      <c r="G1726" s="106"/>
      <c r="H1726" s="104" t="str">
        <f t="shared" si="31"/>
        <v/>
      </c>
      <c r="I1726" s="104"/>
      <c r="J1726" s="110" t="s">
        <v>12922</v>
      </c>
      <c r="K1726" s="110" t="s">
        <v>275</v>
      </c>
      <c r="L1726" s="10" t="s">
        <v>12923</v>
      </c>
    </row>
    <row r="1727" spans="7:12" ht="15" x14ac:dyDescent="0.2">
      <c r="G1727" s="106"/>
      <c r="H1727" s="104" t="str">
        <f t="shared" si="31"/>
        <v/>
      </c>
      <c r="I1727" s="104"/>
      <c r="J1727" s="110" t="s">
        <v>12924</v>
      </c>
      <c r="K1727" s="110" t="s">
        <v>275</v>
      </c>
      <c r="L1727" s="10" t="s">
        <v>12925</v>
      </c>
    </row>
    <row r="1728" spans="7:12" ht="15" x14ac:dyDescent="0.2">
      <c r="G1728" s="106"/>
      <c r="H1728" s="104" t="str">
        <f t="shared" si="31"/>
        <v/>
      </c>
      <c r="I1728" s="104"/>
      <c r="J1728" s="110" t="s">
        <v>12926</v>
      </c>
      <c r="K1728" s="110" t="s">
        <v>275</v>
      </c>
      <c r="L1728" s="10" t="s">
        <v>12927</v>
      </c>
    </row>
    <row r="1729" spans="7:12" ht="15" x14ac:dyDescent="0.2">
      <c r="G1729" s="106"/>
      <c r="H1729" s="104" t="str">
        <f t="shared" si="31"/>
        <v/>
      </c>
      <c r="I1729" s="104"/>
      <c r="J1729" s="110" t="s">
        <v>12928</v>
      </c>
      <c r="K1729" s="110" t="s">
        <v>275</v>
      </c>
      <c r="L1729" s="10" t="s">
        <v>12929</v>
      </c>
    </row>
    <row r="1730" spans="7:12" ht="15" x14ac:dyDescent="0.2">
      <c r="G1730" s="106"/>
      <c r="H1730" s="104" t="str">
        <f t="shared" si="31"/>
        <v/>
      </c>
      <c r="I1730" s="104"/>
      <c r="J1730" s="110" t="s">
        <v>12930</v>
      </c>
      <c r="K1730" s="110" t="s">
        <v>275</v>
      </c>
      <c r="L1730" s="10" t="s">
        <v>12931</v>
      </c>
    </row>
    <row r="1731" spans="7:12" ht="15" x14ac:dyDescent="0.2">
      <c r="G1731" s="106"/>
      <c r="H1731" s="104" t="str">
        <f t="shared" si="31"/>
        <v/>
      </c>
      <c r="I1731" s="104"/>
      <c r="J1731" s="110" t="s">
        <v>12932</v>
      </c>
      <c r="K1731" s="110" t="s">
        <v>275</v>
      </c>
      <c r="L1731" s="10" t="s">
        <v>12933</v>
      </c>
    </row>
    <row r="1732" spans="7:12" ht="15" x14ac:dyDescent="0.2">
      <c r="G1732" s="106"/>
      <c r="H1732" s="104" t="str">
        <f t="shared" si="31"/>
        <v/>
      </c>
      <c r="I1732" s="104"/>
      <c r="J1732" s="110" t="s">
        <v>12934</v>
      </c>
      <c r="K1732" s="110" t="s">
        <v>275</v>
      </c>
      <c r="L1732" s="10" t="s">
        <v>12935</v>
      </c>
    </row>
    <row r="1733" spans="7:12" ht="15" x14ac:dyDescent="0.2">
      <c r="G1733" s="106"/>
      <c r="H1733" s="104" t="str">
        <f t="shared" si="31"/>
        <v/>
      </c>
      <c r="I1733" s="104"/>
      <c r="J1733" s="110" t="s">
        <v>12936</v>
      </c>
      <c r="K1733" s="110" t="s">
        <v>275</v>
      </c>
      <c r="L1733" s="10" t="s">
        <v>12937</v>
      </c>
    </row>
    <row r="1734" spans="7:12" ht="15" x14ac:dyDescent="0.2">
      <c r="G1734" s="106"/>
      <c r="H1734" s="104" t="str">
        <f t="shared" si="31"/>
        <v/>
      </c>
      <c r="I1734" s="104"/>
      <c r="J1734" s="110" t="s">
        <v>12938</v>
      </c>
      <c r="K1734" s="110" t="s">
        <v>275</v>
      </c>
      <c r="L1734" s="10" t="s">
        <v>12939</v>
      </c>
    </row>
    <row r="1735" spans="7:12" ht="15" x14ac:dyDescent="0.2">
      <c r="G1735" s="106"/>
      <c r="H1735" s="104" t="str">
        <f t="shared" si="31"/>
        <v/>
      </c>
      <c r="I1735" s="104"/>
      <c r="J1735" s="110" t="s">
        <v>12940</v>
      </c>
      <c r="K1735" s="110" t="s">
        <v>275</v>
      </c>
      <c r="L1735" s="10" t="s">
        <v>12941</v>
      </c>
    </row>
    <row r="1736" spans="7:12" ht="15" x14ac:dyDescent="0.2">
      <c r="G1736" s="106"/>
      <c r="H1736" s="104" t="str">
        <f t="shared" si="31"/>
        <v/>
      </c>
      <c r="I1736" s="104"/>
      <c r="J1736" s="110" t="s">
        <v>12942</v>
      </c>
      <c r="K1736" s="110" t="s">
        <v>275</v>
      </c>
      <c r="L1736" s="10" t="s">
        <v>12943</v>
      </c>
    </row>
    <row r="1737" spans="7:12" ht="15" x14ac:dyDescent="0.2">
      <c r="G1737" s="106"/>
      <c r="H1737" s="104" t="str">
        <f t="shared" ref="H1737:H1800" si="32">IF(I1737="","",IFERROR((INDEX(A:D,MATCH($I1737,D:D,0),2)),""))</f>
        <v/>
      </c>
      <c r="I1737" s="104"/>
      <c r="J1737" s="110" t="s">
        <v>12944</v>
      </c>
      <c r="K1737" s="110" t="s">
        <v>275</v>
      </c>
      <c r="L1737" s="10" t="s">
        <v>12945</v>
      </c>
    </row>
    <row r="1738" spans="7:12" ht="15" x14ac:dyDescent="0.2">
      <c r="G1738" s="106"/>
      <c r="H1738" s="104" t="str">
        <f t="shared" si="32"/>
        <v/>
      </c>
      <c r="I1738" s="104"/>
      <c r="J1738" s="110" t="s">
        <v>12946</v>
      </c>
      <c r="K1738" s="110" t="s">
        <v>275</v>
      </c>
      <c r="L1738" s="10" t="s">
        <v>12947</v>
      </c>
    </row>
    <row r="1739" spans="7:12" ht="15" x14ac:dyDescent="0.2">
      <c r="G1739" s="106"/>
      <c r="H1739" s="104" t="str">
        <f t="shared" si="32"/>
        <v/>
      </c>
      <c r="I1739" s="104"/>
      <c r="J1739" s="110" t="s">
        <v>12948</v>
      </c>
      <c r="K1739" s="110" t="s">
        <v>275</v>
      </c>
      <c r="L1739" s="10" t="s">
        <v>275</v>
      </c>
    </row>
    <row r="1740" spans="7:12" ht="15" x14ac:dyDescent="0.2">
      <c r="G1740" s="106"/>
      <c r="H1740" s="104" t="str">
        <f t="shared" si="32"/>
        <v/>
      </c>
      <c r="I1740" s="104"/>
      <c r="J1740" s="110" t="s">
        <v>12949</v>
      </c>
      <c r="K1740" s="110" t="s">
        <v>275</v>
      </c>
      <c r="L1740" s="10" t="s">
        <v>12950</v>
      </c>
    </row>
    <row r="1741" spans="7:12" ht="15" x14ac:dyDescent="0.2">
      <c r="G1741" s="106"/>
      <c r="H1741" s="104" t="str">
        <f t="shared" si="32"/>
        <v/>
      </c>
      <c r="I1741" s="104"/>
      <c r="J1741" s="110" t="s">
        <v>12951</v>
      </c>
      <c r="K1741" s="110" t="s">
        <v>275</v>
      </c>
      <c r="L1741" s="10" t="s">
        <v>275</v>
      </c>
    </row>
    <row r="1742" spans="7:12" ht="15" x14ac:dyDescent="0.2">
      <c r="G1742" s="106"/>
      <c r="H1742" s="104" t="str">
        <f t="shared" si="32"/>
        <v/>
      </c>
      <c r="I1742" s="104"/>
      <c r="J1742" s="110" t="s">
        <v>12952</v>
      </c>
      <c r="K1742" s="110" t="s">
        <v>275</v>
      </c>
      <c r="L1742" s="10" t="s">
        <v>12953</v>
      </c>
    </row>
    <row r="1743" spans="7:12" ht="15" x14ac:dyDescent="0.2">
      <c r="G1743" s="106"/>
      <c r="H1743" s="104" t="str">
        <f t="shared" si="32"/>
        <v/>
      </c>
      <c r="I1743" s="104"/>
      <c r="J1743" s="110" t="s">
        <v>12954</v>
      </c>
      <c r="K1743" s="110" t="s">
        <v>275</v>
      </c>
      <c r="L1743" s="10" t="s">
        <v>12955</v>
      </c>
    </row>
    <row r="1744" spans="7:12" ht="15" x14ac:dyDescent="0.2">
      <c r="G1744" s="106"/>
      <c r="H1744" s="104" t="str">
        <f t="shared" si="32"/>
        <v/>
      </c>
      <c r="I1744" s="104"/>
      <c r="J1744" s="110" t="s">
        <v>12956</v>
      </c>
      <c r="K1744" s="110" t="s">
        <v>275</v>
      </c>
      <c r="L1744" s="10" t="s">
        <v>12957</v>
      </c>
    </row>
    <row r="1745" spans="7:12" ht="15" x14ac:dyDescent="0.2">
      <c r="G1745" s="106"/>
      <c r="H1745" s="104" t="str">
        <f t="shared" si="32"/>
        <v/>
      </c>
      <c r="I1745" s="104"/>
      <c r="J1745" s="110" t="s">
        <v>12958</v>
      </c>
      <c r="K1745" s="110" t="s">
        <v>275</v>
      </c>
      <c r="L1745" s="10" t="s">
        <v>12959</v>
      </c>
    </row>
    <row r="1746" spans="7:12" ht="15" x14ac:dyDescent="0.2">
      <c r="G1746" s="106"/>
      <c r="H1746" s="104" t="str">
        <f t="shared" si="32"/>
        <v/>
      </c>
      <c r="I1746" s="104"/>
      <c r="J1746" s="110" t="s">
        <v>12960</v>
      </c>
      <c r="K1746" s="110" t="s">
        <v>275</v>
      </c>
      <c r="L1746" s="10" t="s">
        <v>12961</v>
      </c>
    </row>
    <row r="1747" spans="7:12" ht="15" x14ac:dyDescent="0.2">
      <c r="G1747" s="106"/>
      <c r="H1747" s="104" t="str">
        <f t="shared" si="32"/>
        <v/>
      </c>
      <c r="I1747" s="104"/>
      <c r="J1747" s="110" t="s">
        <v>12962</v>
      </c>
      <c r="K1747" s="110" t="s">
        <v>275</v>
      </c>
      <c r="L1747" s="10" t="s">
        <v>12963</v>
      </c>
    </row>
    <row r="1748" spans="7:12" ht="15" x14ac:dyDescent="0.2">
      <c r="G1748" s="106"/>
      <c r="H1748" s="104" t="str">
        <f t="shared" si="32"/>
        <v/>
      </c>
      <c r="I1748" s="104"/>
      <c r="J1748" s="110" t="s">
        <v>12964</v>
      </c>
      <c r="K1748" s="110" t="s">
        <v>275</v>
      </c>
      <c r="L1748" s="10" t="s">
        <v>12965</v>
      </c>
    </row>
    <row r="1749" spans="7:12" ht="15" x14ac:dyDescent="0.2">
      <c r="G1749" s="106"/>
      <c r="H1749" s="104" t="str">
        <f t="shared" si="32"/>
        <v/>
      </c>
      <c r="I1749" s="104"/>
      <c r="J1749" s="110" t="s">
        <v>12966</v>
      </c>
      <c r="K1749" s="110" t="s">
        <v>275</v>
      </c>
      <c r="L1749" s="10" t="s">
        <v>12967</v>
      </c>
    </row>
    <row r="1750" spans="7:12" ht="15" x14ac:dyDescent="0.2">
      <c r="G1750" s="106"/>
      <c r="H1750" s="104" t="str">
        <f t="shared" si="32"/>
        <v/>
      </c>
      <c r="I1750" s="104"/>
      <c r="J1750" s="110" t="s">
        <v>12968</v>
      </c>
      <c r="K1750" s="110" t="s">
        <v>275</v>
      </c>
      <c r="L1750" s="10" t="s">
        <v>12969</v>
      </c>
    </row>
    <row r="1751" spans="7:12" ht="15" x14ac:dyDescent="0.2">
      <c r="G1751" s="106"/>
      <c r="H1751" s="104" t="str">
        <f t="shared" si="32"/>
        <v/>
      </c>
      <c r="I1751" s="104"/>
      <c r="J1751" s="110" t="s">
        <v>12970</v>
      </c>
      <c r="K1751" s="110" t="s">
        <v>275</v>
      </c>
      <c r="L1751" s="10" t="s">
        <v>12971</v>
      </c>
    </row>
    <row r="1752" spans="7:12" ht="15" x14ac:dyDescent="0.2">
      <c r="G1752" s="106"/>
      <c r="H1752" s="104" t="str">
        <f t="shared" si="32"/>
        <v/>
      </c>
      <c r="I1752" s="104"/>
      <c r="J1752" s="110" t="s">
        <v>12972</v>
      </c>
      <c r="K1752" s="110" t="s">
        <v>275</v>
      </c>
      <c r="L1752" s="10" t="s">
        <v>12973</v>
      </c>
    </row>
    <row r="1753" spans="7:12" ht="15" x14ac:dyDescent="0.2">
      <c r="G1753" s="106"/>
      <c r="H1753" s="104" t="str">
        <f t="shared" si="32"/>
        <v/>
      </c>
      <c r="I1753" s="104"/>
      <c r="J1753" s="110" t="s">
        <v>12974</v>
      </c>
      <c r="K1753" s="110" t="s">
        <v>275</v>
      </c>
      <c r="L1753" s="10" t="s">
        <v>12975</v>
      </c>
    </row>
    <row r="1754" spans="7:12" ht="15" x14ac:dyDescent="0.2">
      <c r="G1754" s="106"/>
      <c r="H1754" s="104" t="str">
        <f t="shared" si="32"/>
        <v/>
      </c>
      <c r="I1754" s="104"/>
      <c r="J1754" s="110" t="s">
        <v>12976</v>
      </c>
      <c r="K1754" s="110" t="s">
        <v>275</v>
      </c>
      <c r="L1754" s="10" t="s">
        <v>12977</v>
      </c>
    </row>
    <row r="1755" spans="7:12" ht="15" x14ac:dyDescent="0.2">
      <c r="G1755" s="106"/>
      <c r="H1755" s="104" t="str">
        <f t="shared" si="32"/>
        <v/>
      </c>
      <c r="I1755" s="104"/>
      <c r="J1755" s="110" t="s">
        <v>12978</v>
      </c>
      <c r="K1755" s="110" t="s">
        <v>275</v>
      </c>
      <c r="L1755" s="10" t="s">
        <v>275</v>
      </c>
    </row>
    <row r="1756" spans="7:12" ht="15" x14ac:dyDescent="0.2">
      <c r="G1756" s="106"/>
      <c r="H1756" s="104" t="str">
        <f t="shared" si="32"/>
        <v/>
      </c>
      <c r="I1756" s="104"/>
      <c r="J1756" s="110" t="s">
        <v>12979</v>
      </c>
      <c r="K1756" s="110" t="s">
        <v>275</v>
      </c>
      <c r="L1756" s="10" t="s">
        <v>275</v>
      </c>
    </row>
    <row r="1757" spans="7:12" ht="15" x14ac:dyDescent="0.2">
      <c r="G1757" s="106"/>
      <c r="H1757" s="104" t="str">
        <f t="shared" si="32"/>
        <v/>
      </c>
      <c r="I1757" s="104"/>
      <c r="J1757" s="110" t="s">
        <v>12980</v>
      </c>
      <c r="K1757" s="110" t="s">
        <v>275</v>
      </c>
      <c r="L1757" s="10" t="s">
        <v>12981</v>
      </c>
    </row>
    <row r="1758" spans="7:12" ht="15" x14ac:dyDescent="0.2">
      <c r="G1758" s="106"/>
      <c r="H1758" s="104" t="str">
        <f t="shared" si="32"/>
        <v/>
      </c>
      <c r="I1758" s="104"/>
      <c r="J1758" s="110" t="s">
        <v>12982</v>
      </c>
      <c r="K1758" s="110" t="s">
        <v>275</v>
      </c>
      <c r="L1758" s="10" t="s">
        <v>12983</v>
      </c>
    </row>
    <row r="1759" spans="7:12" ht="15" x14ac:dyDescent="0.2">
      <c r="G1759" s="106"/>
      <c r="H1759" s="104" t="str">
        <f t="shared" si="32"/>
        <v/>
      </c>
      <c r="I1759" s="104"/>
      <c r="J1759" s="110" t="s">
        <v>12984</v>
      </c>
      <c r="K1759" s="110" t="s">
        <v>275</v>
      </c>
      <c r="L1759" s="10" t="s">
        <v>12985</v>
      </c>
    </row>
    <row r="1760" spans="7:12" ht="15" x14ac:dyDescent="0.2">
      <c r="G1760" s="106"/>
      <c r="H1760" s="104" t="str">
        <f t="shared" si="32"/>
        <v/>
      </c>
      <c r="I1760" s="104"/>
      <c r="J1760" s="110" t="s">
        <v>12986</v>
      </c>
      <c r="K1760" s="110" t="s">
        <v>275</v>
      </c>
      <c r="L1760" s="10" t="s">
        <v>12987</v>
      </c>
    </row>
    <row r="1761" spans="7:12" ht="15" x14ac:dyDescent="0.2">
      <c r="G1761" s="106"/>
      <c r="H1761" s="104" t="str">
        <f t="shared" si="32"/>
        <v/>
      </c>
      <c r="I1761" s="104"/>
      <c r="J1761" s="110" t="s">
        <v>12988</v>
      </c>
      <c r="K1761" s="110" t="s">
        <v>275</v>
      </c>
      <c r="L1761" s="10" t="s">
        <v>12989</v>
      </c>
    </row>
    <row r="1762" spans="7:12" ht="15" x14ac:dyDescent="0.2">
      <c r="G1762" s="106"/>
      <c r="H1762" s="104" t="str">
        <f t="shared" si="32"/>
        <v/>
      </c>
      <c r="I1762" s="104"/>
      <c r="J1762" s="110" t="s">
        <v>12990</v>
      </c>
      <c r="K1762" s="110" t="s">
        <v>275</v>
      </c>
      <c r="L1762" s="10" t="s">
        <v>12991</v>
      </c>
    </row>
    <row r="1763" spans="7:12" ht="15" x14ac:dyDescent="0.2">
      <c r="G1763" s="106"/>
      <c r="H1763" s="104" t="str">
        <f t="shared" si="32"/>
        <v/>
      </c>
      <c r="I1763" s="104"/>
      <c r="J1763" s="110" t="s">
        <v>12992</v>
      </c>
      <c r="K1763" s="110" t="s">
        <v>275</v>
      </c>
      <c r="L1763" s="10" t="s">
        <v>12993</v>
      </c>
    </row>
    <row r="1764" spans="7:12" ht="15" x14ac:dyDescent="0.2">
      <c r="G1764" s="106"/>
      <c r="H1764" s="104" t="str">
        <f t="shared" si="32"/>
        <v/>
      </c>
      <c r="I1764" s="104"/>
      <c r="J1764" s="110" t="s">
        <v>12994</v>
      </c>
      <c r="K1764" s="110" t="s">
        <v>275</v>
      </c>
      <c r="L1764" s="10" t="s">
        <v>12995</v>
      </c>
    </row>
    <row r="1765" spans="7:12" ht="15" x14ac:dyDescent="0.2">
      <c r="G1765" s="106"/>
      <c r="H1765" s="104" t="str">
        <f t="shared" si="32"/>
        <v/>
      </c>
      <c r="I1765" s="104"/>
      <c r="J1765" s="110" t="s">
        <v>12996</v>
      </c>
      <c r="K1765" s="110" t="s">
        <v>275</v>
      </c>
      <c r="L1765" s="10" t="s">
        <v>12997</v>
      </c>
    </row>
    <row r="1766" spans="7:12" ht="15" x14ac:dyDescent="0.2">
      <c r="G1766" s="106"/>
      <c r="H1766" s="104" t="str">
        <f t="shared" si="32"/>
        <v/>
      </c>
      <c r="I1766" s="104"/>
      <c r="J1766" s="110" t="s">
        <v>12998</v>
      </c>
      <c r="K1766" s="110" t="s">
        <v>275</v>
      </c>
      <c r="L1766" s="10" t="s">
        <v>12999</v>
      </c>
    </row>
    <row r="1767" spans="7:12" ht="15" x14ac:dyDescent="0.2">
      <c r="G1767" s="106"/>
      <c r="H1767" s="104" t="str">
        <f t="shared" si="32"/>
        <v/>
      </c>
      <c r="I1767" s="104"/>
      <c r="J1767" s="110" t="s">
        <v>13000</v>
      </c>
      <c r="K1767" s="110" t="s">
        <v>275</v>
      </c>
      <c r="L1767" s="10" t="s">
        <v>13001</v>
      </c>
    </row>
    <row r="1768" spans="7:12" ht="15" x14ac:dyDescent="0.2">
      <c r="G1768" s="106"/>
      <c r="H1768" s="104" t="str">
        <f t="shared" si="32"/>
        <v/>
      </c>
      <c r="I1768" s="104"/>
      <c r="J1768" s="110" t="s">
        <v>13002</v>
      </c>
      <c r="K1768" s="110" t="s">
        <v>275</v>
      </c>
      <c r="L1768" s="10" t="s">
        <v>13003</v>
      </c>
    </row>
    <row r="1769" spans="7:12" ht="15" x14ac:dyDescent="0.2">
      <c r="G1769" s="106"/>
      <c r="H1769" s="104" t="str">
        <f t="shared" si="32"/>
        <v/>
      </c>
      <c r="I1769" s="104"/>
      <c r="J1769" s="110" t="s">
        <v>13004</v>
      </c>
      <c r="K1769" s="110" t="s">
        <v>275</v>
      </c>
      <c r="L1769" s="10" t="s">
        <v>13005</v>
      </c>
    </row>
    <row r="1770" spans="7:12" ht="15" x14ac:dyDescent="0.2">
      <c r="G1770" s="106"/>
      <c r="H1770" s="104" t="str">
        <f t="shared" si="32"/>
        <v/>
      </c>
      <c r="I1770" s="104"/>
      <c r="J1770" s="110" t="s">
        <v>13006</v>
      </c>
      <c r="K1770" s="110" t="s">
        <v>275</v>
      </c>
      <c r="L1770" s="10" t="s">
        <v>13007</v>
      </c>
    </row>
    <row r="1771" spans="7:12" ht="15" x14ac:dyDescent="0.2">
      <c r="G1771" s="106"/>
      <c r="H1771" s="104" t="str">
        <f t="shared" si="32"/>
        <v/>
      </c>
      <c r="I1771" s="104"/>
      <c r="J1771" s="110" t="s">
        <v>13008</v>
      </c>
      <c r="K1771" s="110" t="s">
        <v>275</v>
      </c>
      <c r="L1771" s="10" t="s">
        <v>13009</v>
      </c>
    </row>
    <row r="1772" spans="7:12" ht="15" x14ac:dyDescent="0.2">
      <c r="G1772" s="106"/>
      <c r="H1772" s="104" t="str">
        <f t="shared" si="32"/>
        <v/>
      </c>
      <c r="I1772" s="104"/>
      <c r="J1772" s="110" t="s">
        <v>13010</v>
      </c>
      <c r="K1772" s="110" t="s">
        <v>275</v>
      </c>
      <c r="L1772" s="10" t="s">
        <v>275</v>
      </c>
    </row>
    <row r="1773" spans="7:12" ht="15" x14ac:dyDescent="0.2">
      <c r="G1773" s="106"/>
      <c r="H1773" s="104" t="str">
        <f t="shared" si="32"/>
        <v/>
      </c>
      <c r="I1773" s="104"/>
      <c r="J1773" s="110" t="s">
        <v>13011</v>
      </c>
      <c r="K1773" s="110" t="s">
        <v>275</v>
      </c>
      <c r="L1773" s="10" t="s">
        <v>13012</v>
      </c>
    </row>
    <row r="1774" spans="7:12" ht="15" x14ac:dyDescent="0.2">
      <c r="G1774" s="106"/>
      <c r="H1774" s="104" t="str">
        <f t="shared" si="32"/>
        <v/>
      </c>
      <c r="I1774" s="104"/>
      <c r="J1774" s="110" t="s">
        <v>13013</v>
      </c>
      <c r="K1774" s="110" t="s">
        <v>275</v>
      </c>
      <c r="L1774" s="10" t="s">
        <v>13014</v>
      </c>
    </row>
    <row r="1775" spans="7:12" ht="15" x14ac:dyDescent="0.2">
      <c r="G1775" s="106"/>
      <c r="H1775" s="104" t="str">
        <f t="shared" si="32"/>
        <v/>
      </c>
      <c r="I1775" s="104"/>
      <c r="J1775" s="110" t="s">
        <v>13015</v>
      </c>
      <c r="K1775" s="110" t="s">
        <v>275</v>
      </c>
      <c r="L1775" s="10" t="s">
        <v>13016</v>
      </c>
    </row>
    <row r="1776" spans="7:12" ht="15" x14ac:dyDescent="0.2">
      <c r="G1776" s="106"/>
      <c r="H1776" s="104" t="str">
        <f t="shared" si="32"/>
        <v/>
      </c>
      <c r="I1776" s="104"/>
      <c r="J1776" s="110" t="s">
        <v>13017</v>
      </c>
      <c r="K1776" s="110" t="s">
        <v>275</v>
      </c>
      <c r="L1776" s="10" t="s">
        <v>13018</v>
      </c>
    </row>
    <row r="1777" spans="7:12" ht="15" x14ac:dyDescent="0.2">
      <c r="G1777" s="106"/>
      <c r="H1777" s="104" t="str">
        <f t="shared" si="32"/>
        <v/>
      </c>
      <c r="I1777" s="104"/>
      <c r="J1777" s="110" t="s">
        <v>13019</v>
      </c>
      <c r="K1777" s="110" t="s">
        <v>275</v>
      </c>
      <c r="L1777" s="10" t="s">
        <v>13020</v>
      </c>
    </row>
    <row r="1778" spans="7:12" ht="15" x14ac:dyDescent="0.2">
      <c r="G1778" s="106"/>
      <c r="H1778" s="104" t="str">
        <f t="shared" si="32"/>
        <v/>
      </c>
      <c r="I1778" s="104"/>
      <c r="J1778" s="110" t="s">
        <v>13021</v>
      </c>
      <c r="K1778" s="110" t="s">
        <v>275</v>
      </c>
      <c r="L1778" s="10" t="s">
        <v>13022</v>
      </c>
    </row>
    <row r="1779" spans="7:12" ht="15" x14ac:dyDescent="0.2">
      <c r="G1779" s="106"/>
      <c r="H1779" s="104" t="str">
        <f t="shared" si="32"/>
        <v/>
      </c>
      <c r="I1779" s="104"/>
      <c r="J1779" s="110" t="s">
        <v>13023</v>
      </c>
      <c r="K1779" s="110" t="s">
        <v>275</v>
      </c>
      <c r="L1779" s="10" t="s">
        <v>13024</v>
      </c>
    </row>
    <row r="1780" spans="7:12" ht="15" x14ac:dyDescent="0.2">
      <c r="G1780" s="106"/>
      <c r="H1780" s="104" t="str">
        <f t="shared" si="32"/>
        <v/>
      </c>
      <c r="I1780" s="104"/>
      <c r="J1780" s="110" t="s">
        <v>13025</v>
      </c>
      <c r="K1780" s="110" t="s">
        <v>275</v>
      </c>
      <c r="L1780" s="10" t="s">
        <v>13026</v>
      </c>
    </row>
    <row r="1781" spans="7:12" ht="15" x14ac:dyDescent="0.2">
      <c r="G1781" s="106"/>
      <c r="H1781" s="104" t="str">
        <f t="shared" si="32"/>
        <v/>
      </c>
      <c r="I1781" s="104"/>
      <c r="J1781" s="110" t="s">
        <v>13027</v>
      </c>
      <c r="K1781" s="110" t="s">
        <v>275</v>
      </c>
      <c r="L1781" s="10" t="s">
        <v>13028</v>
      </c>
    </row>
    <row r="1782" spans="7:12" ht="15" x14ac:dyDescent="0.2">
      <c r="G1782" s="106"/>
      <c r="H1782" s="104" t="str">
        <f t="shared" si="32"/>
        <v/>
      </c>
      <c r="I1782" s="104"/>
      <c r="J1782" s="110" t="s">
        <v>13029</v>
      </c>
      <c r="K1782" s="110" t="s">
        <v>275</v>
      </c>
      <c r="L1782" s="10" t="s">
        <v>13030</v>
      </c>
    </row>
    <row r="1783" spans="7:12" ht="15" x14ac:dyDescent="0.2">
      <c r="G1783" s="106"/>
      <c r="H1783" s="104" t="str">
        <f t="shared" si="32"/>
        <v/>
      </c>
      <c r="I1783" s="104"/>
      <c r="J1783" s="110" t="s">
        <v>13031</v>
      </c>
      <c r="K1783" s="110" t="s">
        <v>275</v>
      </c>
      <c r="L1783" s="10" t="s">
        <v>13032</v>
      </c>
    </row>
    <row r="1784" spans="7:12" ht="15" x14ac:dyDescent="0.2">
      <c r="G1784" s="106"/>
      <c r="H1784" s="104" t="str">
        <f t="shared" si="32"/>
        <v/>
      </c>
      <c r="I1784" s="104"/>
      <c r="J1784" s="110" t="s">
        <v>13033</v>
      </c>
      <c r="K1784" s="110" t="s">
        <v>275</v>
      </c>
      <c r="L1784" s="10" t="s">
        <v>13034</v>
      </c>
    </row>
    <row r="1785" spans="7:12" ht="15" x14ac:dyDescent="0.2">
      <c r="G1785" s="106"/>
      <c r="H1785" s="104" t="str">
        <f t="shared" si="32"/>
        <v/>
      </c>
      <c r="I1785" s="104"/>
      <c r="J1785" s="110" t="s">
        <v>13035</v>
      </c>
      <c r="K1785" s="110" t="s">
        <v>275</v>
      </c>
      <c r="L1785" s="10" t="s">
        <v>13036</v>
      </c>
    </row>
    <row r="1786" spans="7:12" ht="15" x14ac:dyDescent="0.2">
      <c r="G1786" s="106"/>
      <c r="H1786" s="104" t="str">
        <f t="shared" si="32"/>
        <v/>
      </c>
      <c r="I1786" s="104"/>
      <c r="J1786" s="110" t="s">
        <v>13037</v>
      </c>
      <c r="K1786" s="110" t="s">
        <v>275</v>
      </c>
      <c r="L1786" s="10" t="s">
        <v>13038</v>
      </c>
    </row>
    <row r="1787" spans="7:12" ht="15" x14ac:dyDescent="0.2">
      <c r="G1787" s="106"/>
      <c r="H1787" s="104" t="str">
        <f t="shared" si="32"/>
        <v/>
      </c>
      <c r="I1787" s="104"/>
      <c r="J1787" s="110" t="s">
        <v>13039</v>
      </c>
      <c r="K1787" s="110" t="s">
        <v>275</v>
      </c>
      <c r="L1787" s="10" t="s">
        <v>13040</v>
      </c>
    </row>
    <row r="1788" spans="7:12" ht="15" x14ac:dyDescent="0.2">
      <c r="G1788" s="106"/>
      <c r="H1788" s="104" t="str">
        <f t="shared" si="32"/>
        <v/>
      </c>
      <c r="I1788" s="104"/>
      <c r="J1788" s="110" t="s">
        <v>13041</v>
      </c>
      <c r="K1788" s="110" t="s">
        <v>275</v>
      </c>
      <c r="L1788" s="10" t="s">
        <v>13042</v>
      </c>
    </row>
    <row r="1789" spans="7:12" ht="15" x14ac:dyDescent="0.2">
      <c r="G1789" s="106"/>
      <c r="H1789" s="104" t="str">
        <f t="shared" si="32"/>
        <v/>
      </c>
      <c r="I1789" s="104"/>
      <c r="J1789" s="110" t="s">
        <v>13043</v>
      </c>
      <c r="K1789" s="110" t="s">
        <v>275</v>
      </c>
      <c r="L1789" s="10" t="s">
        <v>13044</v>
      </c>
    </row>
    <row r="1790" spans="7:12" ht="15" x14ac:dyDescent="0.2">
      <c r="G1790" s="106"/>
      <c r="H1790" s="104" t="str">
        <f t="shared" si="32"/>
        <v/>
      </c>
      <c r="I1790" s="104"/>
      <c r="J1790" s="110" t="s">
        <v>13045</v>
      </c>
      <c r="K1790" s="110" t="s">
        <v>275</v>
      </c>
      <c r="L1790" s="10" t="s">
        <v>275</v>
      </c>
    </row>
    <row r="1791" spans="7:12" ht="15" x14ac:dyDescent="0.2">
      <c r="G1791" s="106"/>
      <c r="H1791" s="104" t="str">
        <f t="shared" si="32"/>
        <v/>
      </c>
      <c r="I1791" s="104"/>
      <c r="J1791" s="110" t="s">
        <v>13046</v>
      </c>
      <c r="K1791" s="110" t="s">
        <v>275</v>
      </c>
      <c r="L1791" s="10" t="s">
        <v>13047</v>
      </c>
    </row>
    <row r="1792" spans="7:12" ht="15" x14ac:dyDescent="0.2">
      <c r="G1792" s="106"/>
      <c r="H1792" s="104" t="str">
        <f t="shared" si="32"/>
        <v/>
      </c>
      <c r="I1792" s="104"/>
      <c r="J1792" s="110" t="s">
        <v>13048</v>
      </c>
      <c r="K1792" s="110" t="s">
        <v>275</v>
      </c>
      <c r="L1792" s="10" t="s">
        <v>13049</v>
      </c>
    </row>
    <row r="1793" spans="7:12" ht="15" x14ac:dyDescent="0.2">
      <c r="G1793" s="106"/>
      <c r="H1793" s="104" t="str">
        <f t="shared" si="32"/>
        <v/>
      </c>
      <c r="I1793" s="104"/>
      <c r="J1793" s="110" t="s">
        <v>13050</v>
      </c>
      <c r="K1793" s="110" t="s">
        <v>275</v>
      </c>
      <c r="L1793" s="10" t="s">
        <v>13051</v>
      </c>
    </row>
    <row r="1794" spans="7:12" ht="15" x14ac:dyDescent="0.2">
      <c r="G1794" s="106"/>
      <c r="H1794" s="104" t="str">
        <f t="shared" si="32"/>
        <v/>
      </c>
      <c r="I1794" s="104"/>
      <c r="J1794" s="110" t="s">
        <v>13052</v>
      </c>
      <c r="K1794" s="110" t="s">
        <v>275</v>
      </c>
      <c r="L1794" s="10" t="s">
        <v>13053</v>
      </c>
    </row>
    <row r="1795" spans="7:12" ht="15" x14ac:dyDescent="0.2">
      <c r="G1795" s="106"/>
      <c r="H1795" s="104" t="str">
        <f t="shared" si="32"/>
        <v/>
      </c>
      <c r="I1795" s="104"/>
      <c r="J1795" s="110" t="s">
        <v>13054</v>
      </c>
      <c r="K1795" s="110" t="s">
        <v>275</v>
      </c>
      <c r="L1795" s="10" t="s">
        <v>275</v>
      </c>
    </row>
    <row r="1796" spans="7:12" ht="15" x14ac:dyDescent="0.2">
      <c r="G1796" s="106"/>
      <c r="H1796" s="104" t="str">
        <f t="shared" si="32"/>
        <v/>
      </c>
      <c r="I1796" s="104"/>
      <c r="J1796" s="110" t="s">
        <v>13055</v>
      </c>
      <c r="K1796" s="110" t="s">
        <v>275</v>
      </c>
      <c r="L1796" s="10" t="s">
        <v>13056</v>
      </c>
    </row>
    <row r="1797" spans="7:12" ht="15" x14ac:dyDescent="0.2">
      <c r="G1797" s="106"/>
      <c r="H1797" s="104" t="str">
        <f t="shared" si="32"/>
        <v/>
      </c>
      <c r="I1797" s="104"/>
      <c r="J1797" s="110" t="s">
        <v>13057</v>
      </c>
      <c r="K1797" s="110" t="s">
        <v>275</v>
      </c>
      <c r="L1797" s="10" t="s">
        <v>13058</v>
      </c>
    </row>
    <row r="1798" spans="7:12" ht="15" x14ac:dyDescent="0.2">
      <c r="G1798" s="106"/>
      <c r="H1798" s="104" t="str">
        <f t="shared" si="32"/>
        <v/>
      </c>
      <c r="I1798" s="104"/>
      <c r="J1798" s="110" t="s">
        <v>13059</v>
      </c>
      <c r="K1798" s="110" t="s">
        <v>275</v>
      </c>
      <c r="L1798" s="10" t="s">
        <v>13060</v>
      </c>
    </row>
    <row r="1799" spans="7:12" ht="15" x14ac:dyDescent="0.2">
      <c r="G1799" s="106"/>
      <c r="H1799" s="104" t="str">
        <f t="shared" si="32"/>
        <v/>
      </c>
      <c r="I1799" s="104"/>
      <c r="J1799" s="110" t="s">
        <v>13061</v>
      </c>
      <c r="K1799" s="110" t="s">
        <v>275</v>
      </c>
      <c r="L1799" s="10" t="s">
        <v>13062</v>
      </c>
    </row>
    <row r="1800" spans="7:12" ht="15" x14ac:dyDescent="0.2">
      <c r="G1800" s="106"/>
      <c r="H1800" s="104" t="str">
        <f t="shared" si="32"/>
        <v/>
      </c>
      <c r="I1800" s="104"/>
      <c r="J1800" s="110" t="s">
        <v>13063</v>
      </c>
      <c r="K1800" s="110" t="s">
        <v>275</v>
      </c>
      <c r="L1800" s="10" t="s">
        <v>13064</v>
      </c>
    </row>
    <row r="1801" spans="7:12" ht="15" x14ac:dyDescent="0.2">
      <c r="G1801" s="106"/>
      <c r="H1801" s="104" t="str">
        <f t="shared" ref="H1801:H1864" si="33">IF(I1801="","",IFERROR((INDEX(A:D,MATCH($I1801,D:D,0),2)),""))</f>
        <v/>
      </c>
      <c r="I1801" s="104"/>
      <c r="J1801" s="110" t="s">
        <v>13065</v>
      </c>
      <c r="K1801" s="110" t="s">
        <v>275</v>
      </c>
      <c r="L1801" s="10" t="s">
        <v>275</v>
      </c>
    </row>
    <row r="1802" spans="7:12" ht="15" x14ac:dyDescent="0.2">
      <c r="G1802" s="106"/>
      <c r="H1802" s="104" t="str">
        <f t="shared" si="33"/>
        <v/>
      </c>
      <c r="I1802" s="104"/>
      <c r="J1802" s="110" t="s">
        <v>13066</v>
      </c>
      <c r="K1802" s="110" t="s">
        <v>275</v>
      </c>
      <c r="L1802" s="10" t="s">
        <v>13067</v>
      </c>
    </row>
    <row r="1803" spans="7:12" ht="15" x14ac:dyDescent="0.2">
      <c r="G1803" s="106"/>
      <c r="H1803" s="104" t="str">
        <f t="shared" si="33"/>
        <v/>
      </c>
      <c r="I1803" s="104"/>
      <c r="J1803" s="110" t="s">
        <v>13068</v>
      </c>
      <c r="K1803" s="110" t="s">
        <v>275</v>
      </c>
      <c r="L1803" s="10" t="s">
        <v>13069</v>
      </c>
    </row>
    <row r="1804" spans="7:12" ht="15" x14ac:dyDescent="0.2">
      <c r="G1804" s="106"/>
      <c r="H1804" s="104" t="str">
        <f t="shared" si="33"/>
        <v/>
      </c>
      <c r="I1804" s="104"/>
      <c r="J1804" s="110" t="s">
        <v>13070</v>
      </c>
      <c r="K1804" s="110" t="s">
        <v>275</v>
      </c>
      <c r="L1804" s="10" t="s">
        <v>13071</v>
      </c>
    </row>
    <row r="1805" spans="7:12" ht="15" x14ac:dyDescent="0.2">
      <c r="G1805" s="106"/>
      <c r="H1805" s="104" t="str">
        <f t="shared" si="33"/>
        <v/>
      </c>
      <c r="I1805" s="104"/>
      <c r="J1805" s="110" t="s">
        <v>13072</v>
      </c>
      <c r="K1805" s="110" t="s">
        <v>275</v>
      </c>
      <c r="L1805" s="10" t="s">
        <v>13073</v>
      </c>
    </row>
    <row r="1806" spans="7:12" ht="15" x14ac:dyDescent="0.2">
      <c r="G1806" s="106"/>
      <c r="H1806" s="104" t="str">
        <f t="shared" si="33"/>
        <v/>
      </c>
      <c r="I1806" s="104"/>
      <c r="J1806" s="110" t="s">
        <v>13074</v>
      </c>
      <c r="K1806" s="110" t="s">
        <v>275</v>
      </c>
      <c r="L1806" s="10" t="s">
        <v>275</v>
      </c>
    </row>
    <row r="1807" spans="7:12" ht="15" x14ac:dyDescent="0.2">
      <c r="G1807" s="106"/>
      <c r="H1807" s="104" t="str">
        <f t="shared" si="33"/>
        <v/>
      </c>
      <c r="I1807" s="104"/>
      <c r="J1807" s="110" t="s">
        <v>13075</v>
      </c>
      <c r="K1807" s="110" t="s">
        <v>275</v>
      </c>
      <c r="L1807" s="10" t="s">
        <v>13076</v>
      </c>
    </row>
    <row r="1808" spans="7:12" ht="15" x14ac:dyDescent="0.2">
      <c r="G1808" s="106"/>
      <c r="H1808" s="104" t="str">
        <f t="shared" si="33"/>
        <v/>
      </c>
      <c r="I1808" s="104"/>
      <c r="J1808" s="110" t="s">
        <v>13077</v>
      </c>
      <c r="K1808" s="110" t="s">
        <v>275</v>
      </c>
      <c r="L1808" s="10" t="s">
        <v>275</v>
      </c>
    </row>
    <row r="1809" spans="7:12" ht="15" x14ac:dyDescent="0.2">
      <c r="G1809" s="106"/>
      <c r="H1809" s="104" t="str">
        <f t="shared" si="33"/>
        <v/>
      </c>
      <c r="I1809" s="104"/>
      <c r="J1809" s="110" t="s">
        <v>13078</v>
      </c>
      <c r="K1809" s="110" t="s">
        <v>275</v>
      </c>
      <c r="L1809" s="10" t="s">
        <v>13079</v>
      </c>
    </row>
    <row r="1810" spans="7:12" ht="15" x14ac:dyDescent="0.2">
      <c r="G1810" s="106"/>
      <c r="H1810" s="104" t="str">
        <f t="shared" si="33"/>
        <v/>
      </c>
      <c r="I1810" s="104"/>
      <c r="J1810" s="110" t="s">
        <v>13080</v>
      </c>
      <c r="K1810" s="110" t="s">
        <v>275</v>
      </c>
      <c r="L1810" s="10" t="s">
        <v>13081</v>
      </c>
    </row>
    <row r="1811" spans="7:12" ht="15" x14ac:dyDescent="0.2">
      <c r="G1811" s="106"/>
      <c r="H1811" s="104" t="str">
        <f t="shared" si="33"/>
        <v/>
      </c>
      <c r="I1811" s="104"/>
      <c r="J1811" s="110" t="s">
        <v>13082</v>
      </c>
      <c r="K1811" s="110" t="s">
        <v>275</v>
      </c>
      <c r="L1811" s="10" t="s">
        <v>13081</v>
      </c>
    </row>
    <row r="1812" spans="7:12" ht="15" x14ac:dyDescent="0.2">
      <c r="G1812" s="106"/>
      <c r="H1812" s="104" t="str">
        <f t="shared" si="33"/>
        <v/>
      </c>
      <c r="I1812" s="104"/>
      <c r="J1812" s="110" t="s">
        <v>13083</v>
      </c>
      <c r="K1812" s="110" t="s">
        <v>275</v>
      </c>
      <c r="L1812" s="10" t="s">
        <v>13084</v>
      </c>
    </row>
    <row r="1813" spans="7:12" ht="15" x14ac:dyDescent="0.2">
      <c r="G1813" s="106"/>
      <c r="H1813" s="104" t="str">
        <f t="shared" si="33"/>
        <v/>
      </c>
      <c r="I1813" s="104"/>
      <c r="J1813" s="110" t="s">
        <v>13085</v>
      </c>
      <c r="K1813" s="110" t="s">
        <v>275</v>
      </c>
      <c r="L1813" s="10" t="s">
        <v>13086</v>
      </c>
    </row>
    <row r="1814" spans="7:12" ht="15" x14ac:dyDescent="0.2">
      <c r="G1814" s="106"/>
      <c r="H1814" s="104" t="str">
        <f t="shared" si="33"/>
        <v/>
      </c>
      <c r="I1814" s="104"/>
      <c r="J1814" s="110" t="s">
        <v>13087</v>
      </c>
      <c r="K1814" s="110" t="s">
        <v>275</v>
      </c>
      <c r="L1814" s="10" t="s">
        <v>13088</v>
      </c>
    </row>
    <row r="1815" spans="7:12" ht="15" x14ac:dyDescent="0.2">
      <c r="G1815" s="106"/>
      <c r="H1815" s="104" t="str">
        <f t="shared" si="33"/>
        <v/>
      </c>
      <c r="I1815" s="104"/>
      <c r="J1815" s="110" t="s">
        <v>13089</v>
      </c>
      <c r="K1815" s="110" t="s">
        <v>275</v>
      </c>
      <c r="L1815" s="10" t="s">
        <v>13090</v>
      </c>
    </row>
    <row r="1816" spans="7:12" ht="15" x14ac:dyDescent="0.2">
      <c r="G1816" s="106"/>
      <c r="H1816" s="104" t="str">
        <f t="shared" si="33"/>
        <v/>
      </c>
      <c r="I1816" s="104"/>
      <c r="J1816" s="110" t="s">
        <v>13091</v>
      </c>
      <c r="K1816" s="110" t="s">
        <v>275</v>
      </c>
      <c r="L1816" s="10" t="s">
        <v>13092</v>
      </c>
    </row>
    <row r="1817" spans="7:12" ht="15" x14ac:dyDescent="0.2">
      <c r="G1817" s="106"/>
      <c r="H1817" s="104" t="str">
        <f t="shared" si="33"/>
        <v/>
      </c>
      <c r="I1817" s="104"/>
      <c r="J1817" s="110" t="s">
        <v>13093</v>
      </c>
      <c r="K1817" s="110" t="s">
        <v>275</v>
      </c>
      <c r="L1817" s="10" t="s">
        <v>13094</v>
      </c>
    </row>
    <row r="1818" spans="7:12" ht="15" x14ac:dyDescent="0.2">
      <c r="G1818" s="106"/>
      <c r="H1818" s="104" t="str">
        <f t="shared" si="33"/>
        <v/>
      </c>
      <c r="I1818" s="104"/>
      <c r="J1818" s="110" t="s">
        <v>13095</v>
      </c>
      <c r="K1818" s="110" t="s">
        <v>275</v>
      </c>
      <c r="L1818" s="10" t="s">
        <v>13096</v>
      </c>
    </row>
    <row r="1819" spans="7:12" ht="15" x14ac:dyDescent="0.2">
      <c r="G1819" s="106"/>
      <c r="H1819" s="104" t="str">
        <f t="shared" si="33"/>
        <v/>
      </c>
      <c r="I1819" s="104"/>
      <c r="J1819" s="110" t="s">
        <v>13097</v>
      </c>
      <c r="K1819" s="110" t="s">
        <v>275</v>
      </c>
      <c r="L1819" s="10" t="s">
        <v>275</v>
      </c>
    </row>
    <row r="1820" spans="7:12" ht="15" x14ac:dyDescent="0.2">
      <c r="G1820" s="106"/>
      <c r="H1820" s="104" t="str">
        <f t="shared" si="33"/>
        <v/>
      </c>
      <c r="I1820" s="104"/>
      <c r="J1820" s="110" t="s">
        <v>13098</v>
      </c>
      <c r="K1820" s="110" t="s">
        <v>275</v>
      </c>
      <c r="L1820" s="10" t="s">
        <v>13099</v>
      </c>
    </row>
    <row r="1821" spans="7:12" ht="15" x14ac:dyDescent="0.2">
      <c r="G1821" s="106"/>
      <c r="H1821" s="104" t="str">
        <f t="shared" si="33"/>
        <v/>
      </c>
      <c r="I1821" s="104"/>
      <c r="J1821" s="110" t="s">
        <v>13100</v>
      </c>
      <c r="K1821" s="110" t="s">
        <v>275</v>
      </c>
      <c r="L1821" s="10" t="s">
        <v>13101</v>
      </c>
    </row>
    <row r="1822" spans="7:12" ht="15" x14ac:dyDescent="0.2">
      <c r="G1822" s="106"/>
      <c r="H1822" s="104" t="str">
        <f t="shared" si="33"/>
        <v/>
      </c>
      <c r="I1822" s="104"/>
      <c r="J1822" s="110" t="s">
        <v>13102</v>
      </c>
      <c r="K1822" s="110" t="s">
        <v>275</v>
      </c>
      <c r="L1822" s="10" t="s">
        <v>13099</v>
      </c>
    </row>
    <row r="1823" spans="7:12" ht="15" x14ac:dyDescent="0.2">
      <c r="G1823" s="106"/>
      <c r="H1823" s="104" t="str">
        <f t="shared" si="33"/>
        <v/>
      </c>
      <c r="I1823" s="104"/>
      <c r="J1823" s="110" t="s">
        <v>13103</v>
      </c>
      <c r="K1823" s="110" t="s">
        <v>275</v>
      </c>
      <c r="L1823" s="10" t="s">
        <v>13104</v>
      </c>
    </row>
    <row r="1824" spans="7:12" ht="15" x14ac:dyDescent="0.2">
      <c r="G1824" s="106"/>
      <c r="H1824" s="104" t="str">
        <f t="shared" si="33"/>
        <v/>
      </c>
      <c r="I1824" s="104"/>
      <c r="J1824" s="110" t="s">
        <v>13105</v>
      </c>
      <c r="K1824" s="110" t="s">
        <v>275</v>
      </c>
      <c r="L1824" s="10" t="s">
        <v>13106</v>
      </c>
    </row>
    <row r="1825" spans="7:12" ht="15" x14ac:dyDescent="0.2">
      <c r="G1825" s="106"/>
      <c r="H1825" s="104" t="str">
        <f t="shared" si="33"/>
        <v/>
      </c>
      <c r="I1825" s="104"/>
      <c r="J1825" s="110" t="s">
        <v>13107</v>
      </c>
      <c r="K1825" s="110" t="s">
        <v>275</v>
      </c>
      <c r="L1825" s="10" t="s">
        <v>13108</v>
      </c>
    </row>
    <row r="1826" spans="7:12" ht="15" x14ac:dyDescent="0.2">
      <c r="G1826" s="106"/>
      <c r="H1826" s="104" t="str">
        <f t="shared" si="33"/>
        <v/>
      </c>
      <c r="I1826" s="104"/>
      <c r="J1826" s="110" t="s">
        <v>13109</v>
      </c>
      <c r="K1826" s="110" t="s">
        <v>275</v>
      </c>
      <c r="L1826" s="10" t="s">
        <v>13110</v>
      </c>
    </row>
    <row r="1827" spans="7:12" ht="15" x14ac:dyDescent="0.2">
      <c r="G1827" s="106"/>
      <c r="H1827" s="104" t="str">
        <f t="shared" si="33"/>
        <v/>
      </c>
      <c r="I1827" s="104"/>
      <c r="J1827" s="110" t="s">
        <v>13111</v>
      </c>
      <c r="K1827" s="110" t="s">
        <v>275</v>
      </c>
      <c r="L1827" s="10" t="s">
        <v>275</v>
      </c>
    </row>
    <row r="1828" spans="7:12" ht="15" x14ac:dyDescent="0.2">
      <c r="G1828" s="106"/>
      <c r="H1828" s="104" t="str">
        <f t="shared" si="33"/>
        <v/>
      </c>
      <c r="I1828" s="104"/>
      <c r="J1828" s="110" t="s">
        <v>13112</v>
      </c>
      <c r="K1828" s="110" t="s">
        <v>275</v>
      </c>
      <c r="L1828" s="10" t="s">
        <v>13113</v>
      </c>
    </row>
    <row r="1829" spans="7:12" ht="15" x14ac:dyDescent="0.2">
      <c r="G1829" s="106"/>
      <c r="H1829" s="104" t="str">
        <f t="shared" si="33"/>
        <v/>
      </c>
      <c r="I1829" s="104"/>
      <c r="J1829" s="110" t="s">
        <v>13114</v>
      </c>
      <c r="K1829" s="110" t="s">
        <v>275</v>
      </c>
      <c r="L1829" s="10" t="s">
        <v>13115</v>
      </c>
    </row>
    <row r="1830" spans="7:12" ht="15" x14ac:dyDescent="0.2">
      <c r="G1830" s="106"/>
      <c r="H1830" s="104" t="str">
        <f t="shared" si="33"/>
        <v/>
      </c>
      <c r="I1830" s="104"/>
      <c r="J1830" s="110" t="s">
        <v>13116</v>
      </c>
      <c r="K1830" s="110" t="s">
        <v>275</v>
      </c>
      <c r="L1830" s="10" t="s">
        <v>13117</v>
      </c>
    </row>
    <row r="1831" spans="7:12" ht="15" x14ac:dyDescent="0.2">
      <c r="G1831" s="106"/>
      <c r="H1831" s="104" t="str">
        <f t="shared" si="33"/>
        <v/>
      </c>
      <c r="I1831" s="104"/>
      <c r="J1831" s="110" t="s">
        <v>13118</v>
      </c>
      <c r="K1831" s="110" t="s">
        <v>275</v>
      </c>
      <c r="L1831" s="10" t="s">
        <v>13119</v>
      </c>
    </row>
    <row r="1832" spans="7:12" ht="15" x14ac:dyDescent="0.2">
      <c r="G1832" s="106"/>
      <c r="H1832" s="104" t="str">
        <f t="shared" si="33"/>
        <v/>
      </c>
      <c r="I1832" s="104"/>
      <c r="J1832" s="110" t="s">
        <v>13120</v>
      </c>
      <c r="K1832" s="110" t="s">
        <v>275</v>
      </c>
      <c r="L1832" s="10" t="s">
        <v>13121</v>
      </c>
    </row>
    <row r="1833" spans="7:12" ht="15" x14ac:dyDescent="0.2">
      <c r="G1833" s="106"/>
      <c r="H1833" s="104" t="str">
        <f t="shared" si="33"/>
        <v/>
      </c>
      <c r="I1833" s="104"/>
      <c r="J1833" s="110" t="s">
        <v>13122</v>
      </c>
      <c r="K1833" s="110" t="s">
        <v>275</v>
      </c>
      <c r="L1833" s="10" t="s">
        <v>275</v>
      </c>
    </row>
    <row r="1834" spans="7:12" ht="15" x14ac:dyDescent="0.2">
      <c r="G1834" s="106"/>
      <c r="H1834" s="104" t="str">
        <f t="shared" si="33"/>
        <v/>
      </c>
      <c r="I1834" s="104"/>
      <c r="J1834" s="110" t="s">
        <v>13123</v>
      </c>
      <c r="K1834" s="110" t="s">
        <v>275</v>
      </c>
      <c r="L1834" s="10" t="s">
        <v>13124</v>
      </c>
    </row>
    <row r="1835" spans="7:12" ht="15" x14ac:dyDescent="0.2">
      <c r="G1835" s="106"/>
      <c r="H1835" s="104" t="str">
        <f t="shared" si="33"/>
        <v/>
      </c>
      <c r="I1835" s="104"/>
      <c r="J1835" s="110" t="s">
        <v>13125</v>
      </c>
      <c r="K1835" s="110" t="s">
        <v>275</v>
      </c>
      <c r="L1835" s="10" t="s">
        <v>13126</v>
      </c>
    </row>
    <row r="1836" spans="7:12" ht="15" x14ac:dyDescent="0.2">
      <c r="G1836" s="106"/>
      <c r="H1836" s="104" t="str">
        <f t="shared" si="33"/>
        <v/>
      </c>
      <c r="I1836" s="104"/>
      <c r="J1836" s="110" t="s">
        <v>13127</v>
      </c>
      <c r="K1836" s="110" t="s">
        <v>275</v>
      </c>
      <c r="L1836" s="10" t="s">
        <v>13128</v>
      </c>
    </row>
    <row r="1837" spans="7:12" ht="15" x14ac:dyDescent="0.2">
      <c r="G1837" s="106"/>
      <c r="H1837" s="104" t="str">
        <f t="shared" si="33"/>
        <v/>
      </c>
      <c r="I1837" s="104"/>
      <c r="J1837" s="110" t="s">
        <v>13129</v>
      </c>
      <c r="K1837" s="110" t="s">
        <v>275</v>
      </c>
      <c r="L1837" s="10" t="s">
        <v>13130</v>
      </c>
    </row>
    <row r="1838" spans="7:12" ht="15" x14ac:dyDescent="0.2">
      <c r="G1838" s="106"/>
      <c r="H1838" s="104" t="str">
        <f t="shared" si="33"/>
        <v/>
      </c>
      <c r="I1838" s="104"/>
      <c r="J1838" s="110" t="s">
        <v>13131</v>
      </c>
      <c r="K1838" s="110" t="s">
        <v>275</v>
      </c>
      <c r="L1838" s="10" t="s">
        <v>13132</v>
      </c>
    </row>
    <row r="1839" spans="7:12" ht="15" x14ac:dyDescent="0.2">
      <c r="G1839" s="106"/>
      <c r="H1839" s="104" t="str">
        <f t="shared" si="33"/>
        <v/>
      </c>
      <c r="I1839" s="104"/>
      <c r="J1839" s="110" t="s">
        <v>13133</v>
      </c>
      <c r="K1839" s="110" t="s">
        <v>275</v>
      </c>
      <c r="L1839" s="10" t="s">
        <v>13134</v>
      </c>
    </row>
    <row r="1840" spans="7:12" ht="15" x14ac:dyDescent="0.2">
      <c r="G1840" s="106"/>
      <c r="H1840" s="104" t="str">
        <f t="shared" si="33"/>
        <v/>
      </c>
      <c r="I1840" s="104"/>
      <c r="J1840" s="110" t="s">
        <v>13135</v>
      </c>
      <c r="K1840" s="110" t="s">
        <v>275</v>
      </c>
      <c r="L1840" s="10" t="s">
        <v>13136</v>
      </c>
    </row>
    <row r="1841" spans="7:12" ht="15" x14ac:dyDescent="0.2">
      <c r="G1841" s="106"/>
      <c r="H1841" s="104" t="str">
        <f t="shared" si="33"/>
        <v/>
      </c>
      <c r="I1841" s="104"/>
      <c r="J1841" s="110" t="s">
        <v>13137</v>
      </c>
      <c r="K1841" s="110" t="s">
        <v>275</v>
      </c>
      <c r="L1841" s="10" t="s">
        <v>13138</v>
      </c>
    </row>
    <row r="1842" spans="7:12" ht="15" x14ac:dyDescent="0.2">
      <c r="G1842" s="106"/>
      <c r="H1842" s="104" t="str">
        <f t="shared" si="33"/>
        <v/>
      </c>
      <c r="I1842" s="104"/>
      <c r="J1842" s="110" t="s">
        <v>13139</v>
      </c>
      <c r="K1842" s="110" t="s">
        <v>275</v>
      </c>
      <c r="L1842" s="10" t="s">
        <v>13140</v>
      </c>
    </row>
    <row r="1843" spans="7:12" ht="15" x14ac:dyDescent="0.2">
      <c r="G1843" s="106"/>
      <c r="H1843" s="104" t="str">
        <f t="shared" si="33"/>
        <v/>
      </c>
      <c r="I1843" s="104"/>
      <c r="J1843" s="110" t="s">
        <v>13141</v>
      </c>
      <c r="K1843" s="110" t="s">
        <v>275</v>
      </c>
      <c r="L1843" s="10" t="s">
        <v>13142</v>
      </c>
    </row>
    <row r="1844" spans="7:12" ht="15" x14ac:dyDescent="0.2">
      <c r="G1844" s="106"/>
      <c r="H1844" s="104" t="str">
        <f t="shared" si="33"/>
        <v/>
      </c>
      <c r="I1844" s="104"/>
      <c r="J1844" s="110" t="s">
        <v>13143</v>
      </c>
      <c r="K1844" s="110" t="s">
        <v>275</v>
      </c>
      <c r="L1844" s="10" t="s">
        <v>13144</v>
      </c>
    </row>
    <row r="1845" spans="7:12" ht="15" x14ac:dyDescent="0.2">
      <c r="G1845" s="106"/>
      <c r="H1845" s="104" t="str">
        <f t="shared" si="33"/>
        <v/>
      </c>
      <c r="I1845" s="104"/>
      <c r="J1845" s="110" t="s">
        <v>13145</v>
      </c>
      <c r="K1845" s="110" t="s">
        <v>275</v>
      </c>
      <c r="L1845" s="10" t="s">
        <v>13146</v>
      </c>
    </row>
    <row r="1846" spans="7:12" ht="15" x14ac:dyDescent="0.2">
      <c r="G1846" s="106"/>
      <c r="H1846" s="104" t="str">
        <f t="shared" si="33"/>
        <v/>
      </c>
      <c r="I1846" s="104"/>
      <c r="J1846" s="110" t="s">
        <v>13147</v>
      </c>
      <c r="K1846" s="110" t="s">
        <v>275</v>
      </c>
      <c r="L1846" s="10" t="s">
        <v>13146</v>
      </c>
    </row>
    <row r="1847" spans="7:12" ht="15" x14ac:dyDescent="0.2">
      <c r="G1847" s="106"/>
      <c r="H1847" s="104" t="str">
        <f t="shared" si="33"/>
        <v/>
      </c>
      <c r="I1847" s="104"/>
      <c r="J1847" s="110" t="s">
        <v>13148</v>
      </c>
      <c r="K1847" s="110" t="s">
        <v>275</v>
      </c>
      <c r="L1847" s="10" t="s">
        <v>13149</v>
      </c>
    </row>
    <row r="1848" spans="7:12" ht="15" x14ac:dyDescent="0.2">
      <c r="G1848" s="106"/>
      <c r="H1848" s="104" t="str">
        <f t="shared" si="33"/>
        <v/>
      </c>
      <c r="I1848" s="104"/>
      <c r="J1848" s="110" t="s">
        <v>13150</v>
      </c>
      <c r="K1848" s="110" t="s">
        <v>275</v>
      </c>
      <c r="L1848" s="10" t="s">
        <v>13151</v>
      </c>
    </row>
    <row r="1849" spans="7:12" ht="15" x14ac:dyDescent="0.2">
      <c r="G1849" s="106"/>
      <c r="H1849" s="104" t="str">
        <f t="shared" si="33"/>
        <v/>
      </c>
      <c r="I1849" s="104"/>
      <c r="J1849" s="110" t="s">
        <v>13152</v>
      </c>
      <c r="K1849" s="110" t="s">
        <v>275</v>
      </c>
      <c r="L1849" s="10" t="s">
        <v>13153</v>
      </c>
    </row>
    <row r="1850" spans="7:12" ht="15" x14ac:dyDescent="0.2">
      <c r="G1850" s="106"/>
      <c r="H1850" s="104" t="str">
        <f t="shared" si="33"/>
        <v/>
      </c>
      <c r="I1850" s="104"/>
      <c r="J1850" s="110" t="s">
        <v>13154</v>
      </c>
      <c r="K1850" s="110" t="s">
        <v>275</v>
      </c>
      <c r="L1850" s="10" t="s">
        <v>13155</v>
      </c>
    </row>
    <row r="1851" spans="7:12" ht="15" x14ac:dyDescent="0.2">
      <c r="G1851" s="106"/>
      <c r="H1851" s="104" t="str">
        <f t="shared" si="33"/>
        <v/>
      </c>
      <c r="I1851" s="104"/>
      <c r="J1851" s="110" t="s">
        <v>13156</v>
      </c>
      <c r="K1851" s="110" t="s">
        <v>275</v>
      </c>
      <c r="L1851" s="10" t="s">
        <v>275</v>
      </c>
    </row>
    <row r="1852" spans="7:12" ht="15" x14ac:dyDescent="0.2">
      <c r="G1852" s="106"/>
      <c r="H1852" s="104" t="str">
        <f t="shared" si="33"/>
        <v/>
      </c>
      <c r="I1852" s="104"/>
      <c r="J1852" s="110" t="s">
        <v>13157</v>
      </c>
      <c r="K1852" s="110" t="s">
        <v>275</v>
      </c>
      <c r="L1852" s="10" t="s">
        <v>13158</v>
      </c>
    </row>
    <row r="1853" spans="7:12" ht="15" x14ac:dyDescent="0.2">
      <c r="G1853" s="106"/>
      <c r="H1853" s="104" t="str">
        <f t="shared" si="33"/>
        <v/>
      </c>
      <c r="I1853" s="104"/>
      <c r="J1853" s="110" t="s">
        <v>13159</v>
      </c>
      <c r="K1853" s="110" t="s">
        <v>275</v>
      </c>
      <c r="L1853" s="10" t="s">
        <v>13160</v>
      </c>
    </row>
    <row r="1854" spans="7:12" ht="15" x14ac:dyDescent="0.2">
      <c r="G1854" s="106"/>
      <c r="H1854" s="104" t="str">
        <f t="shared" si="33"/>
        <v/>
      </c>
      <c r="I1854" s="104"/>
      <c r="J1854" s="110" t="s">
        <v>13161</v>
      </c>
      <c r="K1854" s="110" t="s">
        <v>275</v>
      </c>
      <c r="L1854" s="10" t="s">
        <v>13162</v>
      </c>
    </row>
    <row r="1855" spans="7:12" ht="15" x14ac:dyDescent="0.2">
      <c r="G1855" s="106"/>
      <c r="H1855" s="104" t="str">
        <f t="shared" si="33"/>
        <v/>
      </c>
      <c r="I1855" s="104"/>
      <c r="J1855" s="110" t="s">
        <v>13163</v>
      </c>
      <c r="K1855" s="110" t="s">
        <v>275</v>
      </c>
      <c r="L1855" s="10" t="s">
        <v>13164</v>
      </c>
    </row>
    <row r="1856" spans="7:12" ht="15" x14ac:dyDescent="0.2">
      <c r="G1856" s="106"/>
      <c r="H1856" s="104" t="str">
        <f t="shared" si="33"/>
        <v/>
      </c>
      <c r="I1856" s="104"/>
      <c r="J1856" s="110" t="s">
        <v>13165</v>
      </c>
      <c r="K1856" s="110" t="s">
        <v>275</v>
      </c>
      <c r="L1856" s="10" t="s">
        <v>13166</v>
      </c>
    </row>
    <row r="1857" spans="7:12" ht="15" x14ac:dyDescent="0.2">
      <c r="G1857" s="106"/>
      <c r="H1857" s="104" t="str">
        <f t="shared" si="33"/>
        <v/>
      </c>
      <c r="I1857" s="104"/>
      <c r="J1857" s="110" t="s">
        <v>13167</v>
      </c>
      <c r="K1857" s="110" t="s">
        <v>275</v>
      </c>
      <c r="L1857" s="10" t="s">
        <v>13168</v>
      </c>
    </row>
    <row r="1858" spans="7:12" ht="15" x14ac:dyDescent="0.2">
      <c r="G1858" s="106"/>
      <c r="H1858" s="104" t="str">
        <f t="shared" si="33"/>
        <v/>
      </c>
      <c r="I1858" s="104"/>
      <c r="J1858" s="110" t="s">
        <v>13169</v>
      </c>
      <c r="K1858" s="110" t="s">
        <v>275</v>
      </c>
      <c r="L1858" s="10" t="s">
        <v>275</v>
      </c>
    </row>
    <row r="1859" spans="7:12" ht="15" x14ac:dyDescent="0.2">
      <c r="G1859" s="106"/>
      <c r="H1859" s="104" t="str">
        <f t="shared" si="33"/>
        <v/>
      </c>
      <c r="I1859" s="104"/>
      <c r="J1859" s="110" t="s">
        <v>13170</v>
      </c>
      <c r="K1859" s="110" t="s">
        <v>275</v>
      </c>
      <c r="L1859" s="10" t="s">
        <v>13171</v>
      </c>
    </row>
    <row r="1860" spans="7:12" ht="15" x14ac:dyDescent="0.2">
      <c r="G1860" s="106"/>
      <c r="H1860" s="104" t="str">
        <f t="shared" si="33"/>
        <v/>
      </c>
      <c r="I1860" s="104"/>
      <c r="J1860" s="110" t="s">
        <v>13172</v>
      </c>
      <c r="K1860" s="110" t="s">
        <v>275</v>
      </c>
      <c r="L1860" s="10" t="s">
        <v>13173</v>
      </c>
    </row>
    <row r="1861" spans="7:12" ht="15" x14ac:dyDescent="0.2">
      <c r="G1861" s="106"/>
      <c r="H1861" s="104" t="str">
        <f t="shared" si="33"/>
        <v/>
      </c>
      <c r="I1861" s="104"/>
      <c r="J1861" s="110" t="s">
        <v>13174</v>
      </c>
      <c r="K1861" s="110" t="s">
        <v>275</v>
      </c>
      <c r="L1861" s="10" t="s">
        <v>13175</v>
      </c>
    </row>
    <row r="1862" spans="7:12" ht="15" x14ac:dyDescent="0.2">
      <c r="G1862" s="106"/>
      <c r="H1862" s="104" t="str">
        <f t="shared" si="33"/>
        <v/>
      </c>
      <c r="I1862" s="104"/>
      <c r="J1862" s="110" t="s">
        <v>13176</v>
      </c>
      <c r="K1862" s="110" t="s">
        <v>275</v>
      </c>
      <c r="L1862" s="10" t="s">
        <v>13177</v>
      </c>
    </row>
    <row r="1863" spans="7:12" ht="15" x14ac:dyDescent="0.2">
      <c r="G1863" s="106"/>
      <c r="H1863" s="104" t="str">
        <f t="shared" si="33"/>
        <v/>
      </c>
      <c r="I1863" s="104"/>
      <c r="J1863" s="110" t="s">
        <v>13178</v>
      </c>
      <c r="K1863" s="110" t="s">
        <v>275</v>
      </c>
      <c r="L1863" s="10" t="s">
        <v>13179</v>
      </c>
    </row>
    <row r="1864" spans="7:12" ht="15" x14ac:dyDescent="0.2">
      <c r="G1864" s="106"/>
      <c r="H1864" s="104" t="str">
        <f t="shared" si="33"/>
        <v/>
      </c>
      <c r="I1864" s="104"/>
      <c r="J1864" s="110" t="s">
        <v>13180</v>
      </c>
      <c r="K1864" s="110" t="s">
        <v>275</v>
      </c>
      <c r="L1864" s="10" t="s">
        <v>13181</v>
      </c>
    </row>
    <row r="1865" spans="7:12" ht="15" x14ac:dyDescent="0.2">
      <c r="G1865" s="106"/>
      <c r="H1865" s="104" t="str">
        <f t="shared" ref="H1865:H1928" si="34">IF(I1865="","",IFERROR((INDEX(A:D,MATCH($I1865,D:D,0),2)),""))</f>
        <v/>
      </c>
      <c r="I1865" s="104"/>
      <c r="J1865" s="110" t="s">
        <v>13182</v>
      </c>
      <c r="K1865" s="110" t="s">
        <v>275</v>
      </c>
      <c r="L1865" s="10" t="s">
        <v>275</v>
      </c>
    </row>
    <row r="1866" spans="7:12" ht="15" x14ac:dyDescent="0.2">
      <c r="G1866" s="106"/>
      <c r="H1866" s="104" t="str">
        <f t="shared" si="34"/>
        <v/>
      </c>
      <c r="I1866" s="104"/>
      <c r="J1866" s="110" t="s">
        <v>13183</v>
      </c>
      <c r="K1866" s="110" t="s">
        <v>275</v>
      </c>
      <c r="L1866" s="10" t="s">
        <v>13184</v>
      </c>
    </row>
    <row r="1867" spans="7:12" ht="15" x14ac:dyDescent="0.2">
      <c r="G1867" s="106"/>
      <c r="H1867" s="104" t="str">
        <f t="shared" si="34"/>
        <v/>
      </c>
      <c r="I1867" s="104"/>
      <c r="J1867" s="110" t="s">
        <v>13185</v>
      </c>
      <c r="K1867" s="110" t="s">
        <v>275</v>
      </c>
      <c r="L1867" s="10" t="s">
        <v>13186</v>
      </c>
    </row>
    <row r="1868" spans="7:12" ht="15" x14ac:dyDescent="0.2">
      <c r="G1868" s="106"/>
      <c r="H1868" s="104" t="str">
        <f t="shared" si="34"/>
        <v/>
      </c>
      <c r="I1868" s="104"/>
      <c r="J1868" s="110" t="s">
        <v>13187</v>
      </c>
      <c r="K1868" s="110" t="s">
        <v>275</v>
      </c>
      <c r="L1868" s="10" t="s">
        <v>13188</v>
      </c>
    </row>
    <row r="1869" spans="7:12" ht="15" x14ac:dyDescent="0.2">
      <c r="G1869" s="106"/>
      <c r="H1869" s="104" t="str">
        <f t="shared" si="34"/>
        <v/>
      </c>
      <c r="I1869" s="104"/>
      <c r="J1869" s="110" t="s">
        <v>13189</v>
      </c>
      <c r="K1869" s="110" t="s">
        <v>275</v>
      </c>
      <c r="L1869" s="10" t="s">
        <v>13188</v>
      </c>
    </row>
    <row r="1870" spans="7:12" ht="15" x14ac:dyDescent="0.2">
      <c r="G1870" s="106"/>
      <c r="H1870" s="104" t="str">
        <f t="shared" si="34"/>
        <v/>
      </c>
      <c r="I1870" s="104"/>
      <c r="J1870" s="110" t="s">
        <v>13190</v>
      </c>
      <c r="K1870" s="110" t="s">
        <v>275</v>
      </c>
      <c r="L1870" s="10" t="s">
        <v>13191</v>
      </c>
    </row>
    <row r="1871" spans="7:12" ht="15" x14ac:dyDescent="0.2">
      <c r="G1871" s="106"/>
      <c r="H1871" s="104" t="str">
        <f t="shared" si="34"/>
        <v/>
      </c>
      <c r="I1871" s="104"/>
      <c r="J1871" s="110" t="s">
        <v>13192</v>
      </c>
      <c r="K1871" s="110" t="s">
        <v>275</v>
      </c>
      <c r="L1871" s="10" t="s">
        <v>13193</v>
      </c>
    </row>
    <row r="1872" spans="7:12" ht="15" x14ac:dyDescent="0.2">
      <c r="G1872" s="106"/>
      <c r="H1872" s="104" t="str">
        <f t="shared" si="34"/>
        <v/>
      </c>
      <c r="I1872" s="104"/>
      <c r="J1872" s="110" t="s">
        <v>13194</v>
      </c>
      <c r="K1872" s="110" t="s">
        <v>275</v>
      </c>
      <c r="L1872" s="10" t="s">
        <v>13195</v>
      </c>
    </row>
    <row r="1873" spans="7:12" ht="15" x14ac:dyDescent="0.2">
      <c r="G1873" s="106"/>
      <c r="H1873" s="104" t="str">
        <f t="shared" si="34"/>
        <v/>
      </c>
      <c r="I1873" s="104"/>
      <c r="J1873" s="110" t="s">
        <v>13196</v>
      </c>
      <c r="K1873" s="110" t="s">
        <v>275</v>
      </c>
      <c r="L1873" s="10" t="s">
        <v>275</v>
      </c>
    </row>
    <row r="1874" spans="7:12" ht="15" x14ac:dyDescent="0.2">
      <c r="G1874" s="106"/>
      <c r="H1874" s="104" t="str">
        <f t="shared" si="34"/>
        <v/>
      </c>
      <c r="I1874" s="104"/>
      <c r="J1874" s="110" t="s">
        <v>13197</v>
      </c>
      <c r="K1874" s="110" t="s">
        <v>275</v>
      </c>
      <c r="L1874" s="10" t="s">
        <v>275</v>
      </c>
    </row>
    <row r="1875" spans="7:12" ht="15" x14ac:dyDescent="0.2">
      <c r="G1875" s="106"/>
      <c r="H1875" s="104" t="str">
        <f t="shared" si="34"/>
        <v/>
      </c>
      <c r="I1875" s="104"/>
      <c r="J1875" s="110" t="s">
        <v>13198</v>
      </c>
      <c r="K1875" s="110" t="s">
        <v>275</v>
      </c>
      <c r="L1875" s="10" t="s">
        <v>13199</v>
      </c>
    </row>
    <row r="1876" spans="7:12" ht="15" x14ac:dyDescent="0.2">
      <c r="G1876" s="106"/>
      <c r="H1876" s="104" t="str">
        <f t="shared" si="34"/>
        <v/>
      </c>
      <c r="I1876" s="104"/>
      <c r="J1876" s="110" t="s">
        <v>13200</v>
      </c>
      <c r="K1876" s="110" t="s">
        <v>275</v>
      </c>
      <c r="L1876" s="10" t="s">
        <v>275</v>
      </c>
    </row>
    <row r="1877" spans="7:12" ht="15" x14ac:dyDescent="0.2">
      <c r="G1877" s="106"/>
      <c r="H1877" s="104" t="str">
        <f t="shared" si="34"/>
        <v/>
      </c>
      <c r="I1877" s="104"/>
      <c r="J1877" s="110" t="s">
        <v>13201</v>
      </c>
      <c r="K1877" s="110" t="s">
        <v>275</v>
      </c>
      <c r="L1877" s="10" t="s">
        <v>13202</v>
      </c>
    </row>
    <row r="1878" spans="7:12" ht="15" x14ac:dyDescent="0.2">
      <c r="G1878" s="106"/>
      <c r="H1878" s="104" t="str">
        <f t="shared" si="34"/>
        <v/>
      </c>
      <c r="I1878" s="104"/>
      <c r="J1878" s="110" t="s">
        <v>13203</v>
      </c>
      <c r="K1878" s="110" t="s">
        <v>275</v>
      </c>
      <c r="L1878" s="10" t="s">
        <v>13204</v>
      </c>
    </row>
    <row r="1879" spans="7:12" ht="15" x14ac:dyDescent="0.2">
      <c r="G1879" s="106"/>
      <c r="H1879" s="104" t="str">
        <f t="shared" si="34"/>
        <v/>
      </c>
      <c r="I1879" s="104"/>
      <c r="J1879" s="110" t="s">
        <v>13205</v>
      </c>
      <c r="K1879" s="110" t="s">
        <v>275</v>
      </c>
      <c r="L1879" s="10" t="s">
        <v>13206</v>
      </c>
    </row>
    <row r="1880" spans="7:12" ht="15" x14ac:dyDescent="0.2">
      <c r="G1880" s="106"/>
      <c r="H1880" s="104" t="str">
        <f t="shared" si="34"/>
        <v/>
      </c>
      <c r="I1880" s="104"/>
      <c r="J1880" s="110" t="s">
        <v>13207</v>
      </c>
      <c r="K1880" s="110" t="s">
        <v>275</v>
      </c>
      <c r="L1880" s="10" t="s">
        <v>275</v>
      </c>
    </row>
    <row r="1881" spans="7:12" ht="15" x14ac:dyDescent="0.2">
      <c r="G1881" s="106"/>
      <c r="H1881" s="104" t="str">
        <f t="shared" si="34"/>
        <v/>
      </c>
      <c r="I1881" s="104"/>
      <c r="J1881" s="110" t="s">
        <v>13208</v>
      </c>
      <c r="K1881" s="110" t="s">
        <v>275</v>
      </c>
      <c r="L1881" s="10" t="s">
        <v>13209</v>
      </c>
    </row>
    <row r="1882" spans="7:12" ht="15" x14ac:dyDescent="0.2">
      <c r="G1882" s="106"/>
      <c r="H1882" s="104" t="str">
        <f t="shared" si="34"/>
        <v/>
      </c>
      <c r="I1882" s="104"/>
      <c r="J1882" s="110" t="s">
        <v>13210</v>
      </c>
      <c r="K1882" s="110" t="s">
        <v>275</v>
      </c>
      <c r="L1882" s="10" t="s">
        <v>13211</v>
      </c>
    </row>
    <row r="1883" spans="7:12" ht="15" x14ac:dyDescent="0.2">
      <c r="G1883" s="106"/>
      <c r="H1883" s="104" t="str">
        <f t="shared" si="34"/>
        <v/>
      </c>
      <c r="I1883" s="104"/>
      <c r="J1883" s="110" t="s">
        <v>13212</v>
      </c>
      <c r="K1883" s="110" t="s">
        <v>275</v>
      </c>
      <c r="L1883" s="10" t="s">
        <v>275</v>
      </c>
    </row>
    <row r="1884" spans="7:12" ht="15" x14ac:dyDescent="0.2">
      <c r="G1884" s="106"/>
      <c r="H1884" s="104" t="str">
        <f t="shared" si="34"/>
        <v/>
      </c>
      <c r="I1884" s="104"/>
      <c r="J1884" s="110" t="s">
        <v>13213</v>
      </c>
      <c r="K1884" s="110" t="s">
        <v>275</v>
      </c>
      <c r="L1884" s="10" t="s">
        <v>13214</v>
      </c>
    </row>
    <row r="1885" spans="7:12" ht="15" x14ac:dyDescent="0.2">
      <c r="G1885" s="106"/>
      <c r="H1885" s="104" t="str">
        <f t="shared" si="34"/>
        <v/>
      </c>
      <c r="I1885" s="104"/>
      <c r="J1885" s="110" t="s">
        <v>13215</v>
      </c>
      <c r="K1885" s="110" t="s">
        <v>275</v>
      </c>
      <c r="L1885" s="10" t="s">
        <v>13216</v>
      </c>
    </row>
    <row r="1886" spans="7:12" ht="15" x14ac:dyDescent="0.2">
      <c r="G1886" s="106"/>
      <c r="H1886" s="104" t="str">
        <f t="shared" si="34"/>
        <v/>
      </c>
      <c r="I1886" s="104"/>
      <c r="J1886" s="110" t="s">
        <v>13217</v>
      </c>
      <c r="K1886" s="110" t="s">
        <v>275</v>
      </c>
      <c r="L1886" s="10" t="s">
        <v>275</v>
      </c>
    </row>
    <row r="1887" spans="7:12" ht="15" x14ac:dyDescent="0.2">
      <c r="G1887" s="106"/>
      <c r="H1887" s="104" t="str">
        <f t="shared" si="34"/>
        <v/>
      </c>
      <c r="I1887" s="104"/>
      <c r="J1887" s="110" t="s">
        <v>13218</v>
      </c>
      <c r="K1887" s="110" t="s">
        <v>275</v>
      </c>
      <c r="L1887" s="10" t="s">
        <v>275</v>
      </c>
    </row>
    <row r="1888" spans="7:12" ht="15" x14ac:dyDescent="0.2">
      <c r="G1888" s="106"/>
      <c r="H1888" s="104" t="str">
        <f t="shared" si="34"/>
        <v/>
      </c>
      <c r="I1888" s="104"/>
      <c r="J1888" s="110" t="s">
        <v>13219</v>
      </c>
      <c r="K1888" s="110" t="s">
        <v>275</v>
      </c>
      <c r="L1888" s="10" t="s">
        <v>13220</v>
      </c>
    </row>
    <row r="1889" spans="7:12" ht="15" x14ac:dyDescent="0.2">
      <c r="G1889" s="106"/>
      <c r="H1889" s="104" t="str">
        <f t="shared" si="34"/>
        <v/>
      </c>
      <c r="I1889" s="104"/>
      <c r="J1889" s="110" t="s">
        <v>13221</v>
      </c>
      <c r="K1889" s="110" t="s">
        <v>275</v>
      </c>
      <c r="L1889" s="10" t="s">
        <v>13222</v>
      </c>
    </row>
    <row r="1890" spans="7:12" ht="15" x14ac:dyDescent="0.2">
      <c r="G1890" s="106"/>
      <c r="H1890" s="104" t="str">
        <f t="shared" si="34"/>
        <v/>
      </c>
      <c r="I1890" s="104"/>
      <c r="J1890" s="110" t="s">
        <v>13223</v>
      </c>
      <c r="K1890" s="110" t="s">
        <v>275</v>
      </c>
      <c r="L1890" s="10" t="s">
        <v>13224</v>
      </c>
    </row>
    <row r="1891" spans="7:12" ht="15" x14ac:dyDescent="0.2">
      <c r="G1891" s="106"/>
      <c r="H1891" s="104" t="str">
        <f t="shared" si="34"/>
        <v/>
      </c>
      <c r="I1891" s="104"/>
      <c r="J1891" s="110" t="s">
        <v>13225</v>
      </c>
      <c r="K1891" s="110" t="s">
        <v>275</v>
      </c>
      <c r="L1891" s="10" t="s">
        <v>13226</v>
      </c>
    </row>
    <row r="1892" spans="7:12" ht="15" x14ac:dyDescent="0.2">
      <c r="G1892" s="106"/>
      <c r="H1892" s="104" t="str">
        <f t="shared" si="34"/>
        <v/>
      </c>
      <c r="I1892" s="104"/>
      <c r="J1892" s="110" t="s">
        <v>13227</v>
      </c>
      <c r="K1892" s="110" t="s">
        <v>275</v>
      </c>
      <c r="L1892" s="10" t="s">
        <v>13228</v>
      </c>
    </row>
    <row r="1893" spans="7:12" ht="15" x14ac:dyDescent="0.2">
      <c r="G1893" s="106"/>
      <c r="H1893" s="104" t="str">
        <f t="shared" si="34"/>
        <v/>
      </c>
      <c r="I1893" s="104"/>
      <c r="J1893" s="110" t="s">
        <v>13229</v>
      </c>
      <c r="K1893" s="110" t="s">
        <v>275</v>
      </c>
      <c r="L1893" s="10" t="s">
        <v>13230</v>
      </c>
    </row>
    <row r="1894" spans="7:12" ht="15" x14ac:dyDescent="0.2">
      <c r="G1894" s="106"/>
      <c r="H1894" s="104" t="str">
        <f t="shared" si="34"/>
        <v/>
      </c>
      <c r="I1894" s="104"/>
      <c r="J1894" s="110" t="s">
        <v>13231</v>
      </c>
      <c r="K1894" s="110" t="s">
        <v>275</v>
      </c>
      <c r="L1894" s="10" t="s">
        <v>13232</v>
      </c>
    </row>
    <row r="1895" spans="7:12" ht="15" x14ac:dyDescent="0.2">
      <c r="G1895" s="106"/>
      <c r="H1895" s="104" t="str">
        <f t="shared" si="34"/>
        <v/>
      </c>
      <c r="I1895" s="104"/>
      <c r="J1895" s="110" t="s">
        <v>13233</v>
      </c>
      <c r="K1895" s="110" t="s">
        <v>275</v>
      </c>
      <c r="L1895" s="10" t="s">
        <v>13234</v>
      </c>
    </row>
    <row r="1896" spans="7:12" ht="15" x14ac:dyDescent="0.2">
      <c r="G1896" s="106"/>
      <c r="H1896" s="104" t="str">
        <f t="shared" si="34"/>
        <v/>
      </c>
      <c r="I1896" s="104"/>
      <c r="J1896" s="110" t="s">
        <v>13235</v>
      </c>
      <c r="K1896" s="110" t="s">
        <v>275</v>
      </c>
      <c r="L1896" s="10" t="s">
        <v>13236</v>
      </c>
    </row>
    <row r="1897" spans="7:12" ht="15" x14ac:dyDescent="0.2">
      <c r="G1897" s="106"/>
      <c r="H1897" s="104" t="str">
        <f t="shared" si="34"/>
        <v/>
      </c>
      <c r="I1897" s="104"/>
      <c r="J1897" s="110" t="s">
        <v>13237</v>
      </c>
      <c r="K1897" s="110" t="s">
        <v>275</v>
      </c>
      <c r="L1897" s="10" t="s">
        <v>13238</v>
      </c>
    </row>
    <row r="1898" spans="7:12" ht="15" x14ac:dyDescent="0.2">
      <c r="G1898" s="106"/>
      <c r="H1898" s="104" t="str">
        <f t="shared" si="34"/>
        <v/>
      </c>
      <c r="I1898" s="104"/>
      <c r="J1898" s="110" t="s">
        <v>13239</v>
      </c>
      <c r="K1898" s="110" t="s">
        <v>275</v>
      </c>
      <c r="L1898" s="10" t="s">
        <v>13240</v>
      </c>
    </row>
    <row r="1899" spans="7:12" ht="15" x14ac:dyDescent="0.2">
      <c r="G1899" s="106"/>
      <c r="H1899" s="104" t="str">
        <f t="shared" si="34"/>
        <v/>
      </c>
      <c r="I1899" s="104"/>
      <c r="J1899" s="110" t="s">
        <v>13241</v>
      </c>
      <c r="K1899" s="110" t="s">
        <v>275</v>
      </c>
      <c r="L1899" s="10" t="s">
        <v>13242</v>
      </c>
    </row>
    <row r="1900" spans="7:12" ht="15" x14ac:dyDescent="0.2">
      <c r="G1900" s="106"/>
      <c r="H1900" s="104" t="str">
        <f t="shared" si="34"/>
        <v/>
      </c>
      <c r="I1900" s="104"/>
      <c r="J1900" s="110" t="s">
        <v>13243</v>
      </c>
      <c r="K1900" s="110" t="s">
        <v>275</v>
      </c>
      <c r="L1900" s="10" t="s">
        <v>13244</v>
      </c>
    </row>
    <row r="1901" spans="7:12" ht="15" x14ac:dyDescent="0.2">
      <c r="G1901" s="106"/>
      <c r="H1901" s="104" t="str">
        <f t="shared" si="34"/>
        <v/>
      </c>
      <c r="I1901" s="104"/>
      <c r="J1901" s="110" t="s">
        <v>13245</v>
      </c>
      <c r="K1901" s="110" t="s">
        <v>275</v>
      </c>
      <c r="L1901" s="10" t="s">
        <v>13246</v>
      </c>
    </row>
    <row r="1902" spans="7:12" ht="15" x14ac:dyDescent="0.2">
      <c r="G1902" s="106"/>
      <c r="H1902" s="104" t="str">
        <f t="shared" si="34"/>
        <v/>
      </c>
      <c r="I1902" s="104"/>
      <c r="J1902" s="110" t="s">
        <v>13247</v>
      </c>
      <c r="K1902" s="110" t="s">
        <v>275</v>
      </c>
      <c r="L1902" s="10" t="s">
        <v>11933</v>
      </c>
    </row>
    <row r="1903" spans="7:12" ht="15" x14ac:dyDescent="0.2">
      <c r="G1903" s="106"/>
      <c r="H1903" s="104" t="str">
        <f t="shared" si="34"/>
        <v/>
      </c>
      <c r="I1903" s="104"/>
      <c r="J1903" s="110" t="s">
        <v>13248</v>
      </c>
      <c r="K1903" s="110" t="s">
        <v>275</v>
      </c>
      <c r="L1903" s="10" t="s">
        <v>13249</v>
      </c>
    </row>
    <row r="1904" spans="7:12" ht="15" x14ac:dyDescent="0.2">
      <c r="G1904" s="106"/>
      <c r="H1904" s="104" t="str">
        <f t="shared" si="34"/>
        <v/>
      </c>
      <c r="I1904" s="104"/>
      <c r="J1904" s="110" t="s">
        <v>13250</v>
      </c>
      <c r="K1904" s="110" t="s">
        <v>275</v>
      </c>
      <c r="L1904" s="10" t="s">
        <v>275</v>
      </c>
    </row>
    <row r="1905" spans="7:12" ht="15" x14ac:dyDescent="0.2">
      <c r="G1905" s="106"/>
      <c r="H1905" s="104" t="str">
        <f t="shared" si="34"/>
        <v/>
      </c>
      <c r="I1905" s="104"/>
      <c r="J1905" s="110" t="s">
        <v>13251</v>
      </c>
      <c r="K1905" s="110" t="s">
        <v>275</v>
      </c>
      <c r="L1905" s="10" t="s">
        <v>275</v>
      </c>
    </row>
    <row r="1906" spans="7:12" ht="15" x14ac:dyDescent="0.2">
      <c r="G1906" s="106"/>
      <c r="H1906" s="104" t="str">
        <f t="shared" si="34"/>
        <v/>
      </c>
      <c r="I1906" s="104"/>
      <c r="J1906" s="110" t="s">
        <v>13252</v>
      </c>
      <c r="K1906" s="110" t="s">
        <v>275</v>
      </c>
      <c r="L1906" s="10" t="s">
        <v>13253</v>
      </c>
    </row>
    <row r="1907" spans="7:12" ht="15" x14ac:dyDescent="0.2">
      <c r="G1907" s="106"/>
      <c r="H1907" s="104" t="str">
        <f t="shared" si="34"/>
        <v/>
      </c>
      <c r="I1907" s="104"/>
      <c r="J1907" s="110" t="s">
        <v>13254</v>
      </c>
      <c r="K1907" s="110" t="s">
        <v>275</v>
      </c>
      <c r="L1907" s="10" t="s">
        <v>13255</v>
      </c>
    </row>
    <row r="1908" spans="7:12" ht="15" x14ac:dyDescent="0.2">
      <c r="G1908" s="106"/>
      <c r="H1908" s="104" t="str">
        <f t="shared" si="34"/>
        <v/>
      </c>
      <c r="I1908" s="104"/>
      <c r="J1908" s="110" t="s">
        <v>13256</v>
      </c>
      <c r="K1908" s="98" t="s">
        <v>275</v>
      </c>
      <c r="L1908" s="10" t="s">
        <v>13257</v>
      </c>
    </row>
    <row r="1909" spans="7:12" ht="15" x14ac:dyDescent="0.2">
      <c r="G1909" s="106"/>
      <c r="H1909" s="104" t="str">
        <f t="shared" si="34"/>
        <v/>
      </c>
      <c r="I1909" s="104"/>
      <c r="J1909" s="110" t="s">
        <v>13258</v>
      </c>
      <c r="K1909" s="110" t="s">
        <v>275</v>
      </c>
      <c r="L1909" s="10" t="s">
        <v>13259</v>
      </c>
    </row>
    <row r="1910" spans="7:12" ht="15" x14ac:dyDescent="0.2">
      <c r="G1910" s="106"/>
      <c r="H1910" s="104" t="str">
        <f t="shared" si="34"/>
        <v/>
      </c>
      <c r="I1910" s="104"/>
      <c r="J1910" s="110" t="s">
        <v>13260</v>
      </c>
      <c r="K1910" s="110" t="s">
        <v>275</v>
      </c>
      <c r="L1910" s="10" t="s">
        <v>13261</v>
      </c>
    </row>
    <row r="1911" spans="7:12" ht="15" x14ac:dyDescent="0.2">
      <c r="G1911" s="106"/>
      <c r="H1911" s="104" t="str">
        <f t="shared" si="34"/>
        <v/>
      </c>
      <c r="I1911" s="104"/>
      <c r="J1911" s="110" t="s">
        <v>13262</v>
      </c>
      <c r="K1911" s="110" t="s">
        <v>275</v>
      </c>
      <c r="L1911" s="10" t="s">
        <v>13263</v>
      </c>
    </row>
    <row r="1912" spans="7:12" ht="15" x14ac:dyDescent="0.2">
      <c r="G1912" s="106"/>
      <c r="H1912" s="104" t="str">
        <f t="shared" si="34"/>
        <v/>
      </c>
      <c r="I1912" s="104"/>
      <c r="J1912" s="110" t="s">
        <v>13264</v>
      </c>
      <c r="K1912" s="110" t="s">
        <v>275</v>
      </c>
      <c r="L1912" s="10" t="s">
        <v>13265</v>
      </c>
    </row>
    <row r="1913" spans="7:12" ht="15" x14ac:dyDescent="0.2">
      <c r="G1913" s="106"/>
      <c r="H1913" s="104" t="str">
        <f t="shared" si="34"/>
        <v/>
      </c>
      <c r="I1913" s="104"/>
      <c r="J1913" s="110" t="s">
        <v>13266</v>
      </c>
      <c r="K1913" s="110" t="s">
        <v>275</v>
      </c>
      <c r="L1913" s="10" t="s">
        <v>275</v>
      </c>
    </row>
    <row r="1914" spans="7:12" ht="15" x14ac:dyDescent="0.2">
      <c r="G1914" s="106"/>
      <c r="H1914" s="104" t="str">
        <f t="shared" si="34"/>
        <v/>
      </c>
      <c r="I1914" s="104"/>
      <c r="J1914" s="110" t="s">
        <v>13267</v>
      </c>
      <c r="K1914" s="110" t="s">
        <v>275</v>
      </c>
      <c r="L1914" s="10" t="s">
        <v>13268</v>
      </c>
    </row>
    <row r="1915" spans="7:12" ht="15" x14ac:dyDescent="0.2">
      <c r="G1915" s="106"/>
      <c r="H1915" s="104" t="str">
        <f t="shared" si="34"/>
        <v/>
      </c>
      <c r="I1915" s="104"/>
      <c r="J1915" s="110" t="s">
        <v>13269</v>
      </c>
      <c r="K1915" s="110" t="s">
        <v>275</v>
      </c>
      <c r="L1915" s="10" t="s">
        <v>13270</v>
      </c>
    </row>
    <row r="1916" spans="7:12" ht="15" x14ac:dyDescent="0.2">
      <c r="G1916" s="106"/>
      <c r="H1916" s="104" t="str">
        <f t="shared" si="34"/>
        <v/>
      </c>
      <c r="I1916" s="104"/>
      <c r="J1916" s="110" t="s">
        <v>13271</v>
      </c>
      <c r="K1916" s="110" t="s">
        <v>275</v>
      </c>
      <c r="L1916" s="10" t="s">
        <v>13272</v>
      </c>
    </row>
    <row r="1917" spans="7:12" ht="15" x14ac:dyDescent="0.2">
      <c r="G1917" s="106"/>
      <c r="H1917" s="104" t="str">
        <f t="shared" si="34"/>
        <v/>
      </c>
      <c r="I1917" s="104"/>
      <c r="J1917" s="110" t="s">
        <v>13273</v>
      </c>
      <c r="K1917" s="110" t="s">
        <v>275</v>
      </c>
      <c r="L1917" s="10" t="s">
        <v>13274</v>
      </c>
    </row>
    <row r="1918" spans="7:12" ht="15" x14ac:dyDescent="0.2">
      <c r="G1918" s="106"/>
      <c r="H1918" s="104" t="str">
        <f t="shared" si="34"/>
        <v/>
      </c>
      <c r="I1918" s="104" t="s">
        <v>13275</v>
      </c>
      <c r="J1918" s="110" t="s">
        <v>13276</v>
      </c>
      <c r="K1918" s="110" t="s">
        <v>275</v>
      </c>
      <c r="L1918" s="10" t="s">
        <v>13277</v>
      </c>
    </row>
    <row r="1919" spans="7:12" ht="15" x14ac:dyDescent="0.2">
      <c r="G1919" s="106"/>
      <c r="H1919" s="104" t="str">
        <f t="shared" si="34"/>
        <v/>
      </c>
      <c r="I1919" s="104"/>
      <c r="J1919" s="110" t="s">
        <v>13278</v>
      </c>
      <c r="K1919" s="110" t="s">
        <v>275</v>
      </c>
      <c r="L1919" s="10" t="s">
        <v>13279</v>
      </c>
    </row>
    <row r="1920" spans="7:12" ht="15" x14ac:dyDescent="0.2">
      <c r="G1920" s="106"/>
      <c r="H1920" s="104" t="str">
        <f t="shared" si="34"/>
        <v/>
      </c>
      <c r="I1920" s="104"/>
      <c r="J1920" s="110" t="s">
        <v>13280</v>
      </c>
      <c r="K1920" s="110" t="s">
        <v>275</v>
      </c>
      <c r="L1920" s="10" t="s">
        <v>13281</v>
      </c>
    </row>
    <row r="1921" spans="7:12" ht="15" x14ac:dyDescent="0.2">
      <c r="G1921" s="106"/>
      <c r="H1921" s="104" t="str">
        <f t="shared" si="34"/>
        <v/>
      </c>
      <c r="I1921" s="104"/>
      <c r="J1921" s="110" t="s">
        <v>13282</v>
      </c>
      <c r="K1921" s="110" t="s">
        <v>275</v>
      </c>
      <c r="L1921" s="10" t="s">
        <v>13283</v>
      </c>
    </row>
    <row r="1922" spans="7:12" ht="15" x14ac:dyDescent="0.2">
      <c r="G1922" s="106"/>
      <c r="H1922" s="104" t="str">
        <f t="shared" si="34"/>
        <v/>
      </c>
      <c r="I1922" s="104"/>
      <c r="J1922" s="110" t="s">
        <v>13284</v>
      </c>
      <c r="K1922" s="110" t="s">
        <v>275</v>
      </c>
      <c r="L1922" s="10" t="s">
        <v>9608</v>
      </c>
    </row>
    <row r="1923" spans="7:12" ht="15" x14ac:dyDescent="0.2">
      <c r="G1923" s="106"/>
      <c r="H1923" s="104" t="str">
        <f t="shared" si="34"/>
        <v/>
      </c>
      <c r="I1923" s="104"/>
      <c r="J1923" s="110" t="s">
        <v>13285</v>
      </c>
      <c r="K1923" s="110" t="s">
        <v>275</v>
      </c>
      <c r="L1923" s="10" t="s">
        <v>13286</v>
      </c>
    </row>
    <row r="1924" spans="7:12" ht="15" x14ac:dyDescent="0.2">
      <c r="G1924" s="106"/>
      <c r="H1924" s="104" t="str">
        <f t="shared" si="34"/>
        <v/>
      </c>
      <c r="I1924" s="104"/>
      <c r="J1924" s="110" t="s">
        <v>13287</v>
      </c>
      <c r="K1924" s="110" t="s">
        <v>275</v>
      </c>
      <c r="L1924" s="10" t="s">
        <v>13288</v>
      </c>
    </row>
    <row r="1925" spans="7:12" ht="15" x14ac:dyDescent="0.2">
      <c r="G1925" s="106"/>
      <c r="H1925" s="104" t="str">
        <f t="shared" si="34"/>
        <v/>
      </c>
      <c r="I1925" s="104"/>
      <c r="J1925" s="110" t="s">
        <v>13289</v>
      </c>
      <c r="K1925" s="110" t="s">
        <v>275</v>
      </c>
      <c r="L1925" s="10" t="s">
        <v>9608</v>
      </c>
    </row>
    <row r="1926" spans="7:12" ht="15" x14ac:dyDescent="0.2">
      <c r="G1926" s="106"/>
      <c r="H1926" s="104" t="str">
        <f t="shared" si="34"/>
        <v/>
      </c>
      <c r="I1926" s="104"/>
      <c r="J1926" s="110" t="s">
        <v>13290</v>
      </c>
      <c r="K1926" s="110" t="s">
        <v>275</v>
      </c>
      <c r="L1926" s="10" t="s">
        <v>13291</v>
      </c>
    </row>
    <row r="1927" spans="7:12" ht="15" x14ac:dyDescent="0.2">
      <c r="G1927" s="106"/>
      <c r="H1927" s="104" t="str">
        <f t="shared" si="34"/>
        <v/>
      </c>
      <c r="I1927" s="104"/>
      <c r="J1927" s="110" t="s">
        <v>13292</v>
      </c>
      <c r="K1927" s="110" t="s">
        <v>275</v>
      </c>
      <c r="L1927" s="10" t="s">
        <v>13293</v>
      </c>
    </row>
    <row r="1928" spans="7:12" ht="15" x14ac:dyDescent="0.2">
      <c r="G1928" s="106"/>
      <c r="H1928" s="104" t="str">
        <f t="shared" si="34"/>
        <v/>
      </c>
      <c r="I1928" s="104"/>
      <c r="J1928" s="110" t="s">
        <v>13294</v>
      </c>
      <c r="K1928" s="110" t="s">
        <v>275</v>
      </c>
      <c r="L1928" s="10" t="s">
        <v>13295</v>
      </c>
    </row>
    <row r="1929" spans="7:12" ht="15" x14ac:dyDescent="0.2">
      <c r="G1929" s="106"/>
      <c r="H1929" s="104" t="str">
        <f t="shared" ref="H1929:H1992" si="35">IF(I1929="","",IFERROR((INDEX(A:D,MATCH($I1929,D:D,0),2)),""))</f>
        <v/>
      </c>
      <c r="I1929" s="104"/>
      <c r="J1929" s="110" t="s">
        <v>13296</v>
      </c>
      <c r="K1929" s="110" t="s">
        <v>275</v>
      </c>
      <c r="L1929" s="10" t="s">
        <v>13297</v>
      </c>
    </row>
    <row r="1930" spans="7:12" ht="15" x14ac:dyDescent="0.2">
      <c r="G1930" s="106"/>
      <c r="H1930" s="104" t="str">
        <f t="shared" si="35"/>
        <v/>
      </c>
      <c r="I1930" s="104"/>
      <c r="J1930" s="110" t="s">
        <v>13298</v>
      </c>
      <c r="K1930" s="110" t="s">
        <v>275</v>
      </c>
      <c r="L1930" s="10" t="s">
        <v>13295</v>
      </c>
    </row>
    <row r="1931" spans="7:12" ht="15" x14ac:dyDescent="0.2">
      <c r="G1931" s="106"/>
      <c r="H1931" s="104" t="str">
        <f t="shared" si="35"/>
        <v/>
      </c>
      <c r="I1931" s="104"/>
      <c r="J1931" s="110" t="s">
        <v>13299</v>
      </c>
      <c r="K1931" s="110" t="s">
        <v>275</v>
      </c>
      <c r="L1931" s="10" t="s">
        <v>13295</v>
      </c>
    </row>
    <row r="1932" spans="7:12" ht="15" x14ac:dyDescent="0.2">
      <c r="G1932" s="106"/>
      <c r="H1932" s="104" t="str">
        <f t="shared" si="35"/>
        <v/>
      </c>
      <c r="I1932" s="104"/>
      <c r="J1932" s="110" t="s">
        <v>13300</v>
      </c>
      <c r="K1932" s="110" t="s">
        <v>275</v>
      </c>
      <c r="L1932" s="10" t="s">
        <v>13301</v>
      </c>
    </row>
    <row r="1933" spans="7:12" ht="15" x14ac:dyDescent="0.2">
      <c r="G1933" s="106"/>
      <c r="H1933" s="104" t="str">
        <f t="shared" si="35"/>
        <v/>
      </c>
      <c r="I1933" s="104"/>
      <c r="J1933" s="110" t="s">
        <v>13302</v>
      </c>
      <c r="K1933" s="110" t="s">
        <v>275</v>
      </c>
      <c r="L1933" s="10" t="s">
        <v>13303</v>
      </c>
    </row>
    <row r="1934" spans="7:12" ht="15" x14ac:dyDescent="0.2">
      <c r="G1934" s="106"/>
      <c r="H1934" s="104" t="str">
        <f t="shared" si="35"/>
        <v/>
      </c>
      <c r="I1934" s="104"/>
      <c r="J1934" s="110" t="s">
        <v>13304</v>
      </c>
      <c r="K1934" s="110" t="s">
        <v>275</v>
      </c>
      <c r="L1934" s="10" t="s">
        <v>13305</v>
      </c>
    </row>
    <row r="1935" spans="7:12" ht="15" x14ac:dyDescent="0.2">
      <c r="G1935" s="106"/>
      <c r="H1935" s="104" t="str">
        <f t="shared" si="35"/>
        <v/>
      </c>
      <c r="I1935" s="104"/>
      <c r="J1935" s="110" t="s">
        <v>13306</v>
      </c>
      <c r="K1935" s="110" t="s">
        <v>275</v>
      </c>
      <c r="L1935" s="10" t="s">
        <v>275</v>
      </c>
    </row>
    <row r="1936" spans="7:12" ht="15" x14ac:dyDescent="0.2">
      <c r="G1936" s="106"/>
      <c r="H1936" s="104" t="str">
        <f t="shared" si="35"/>
        <v/>
      </c>
      <c r="I1936" s="104"/>
      <c r="J1936" s="110" t="s">
        <v>13307</v>
      </c>
      <c r="K1936" s="110" t="s">
        <v>275</v>
      </c>
      <c r="L1936" s="10" t="s">
        <v>13308</v>
      </c>
    </row>
    <row r="1937" spans="7:12" ht="15" x14ac:dyDescent="0.2">
      <c r="G1937" s="106"/>
      <c r="H1937" s="104" t="str">
        <f t="shared" si="35"/>
        <v/>
      </c>
      <c r="I1937" s="104"/>
      <c r="J1937" s="110" t="s">
        <v>13309</v>
      </c>
      <c r="K1937" s="110" t="s">
        <v>275</v>
      </c>
      <c r="L1937" s="10" t="s">
        <v>13310</v>
      </c>
    </row>
    <row r="1938" spans="7:12" ht="15" x14ac:dyDescent="0.2">
      <c r="G1938" s="106"/>
      <c r="H1938" s="104" t="str">
        <f t="shared" si="35"/>
        <v/>
      </c>
      <c r="I1938" s="104"/>
      <c r="J1938" s="110" t="s">
        <v>13311</v>
      </c>
      <c r="K1938" s="110" t="s">
        <v>275</v>
      </c>
      <c r="L1938" s="10" t="s">
        <v>13310</v>
      </c>
    </row>
    <row r="1939" spans="7:12" ht="15" x14ac:dyDescent="0.2">
      <c r="G1939" s="106"/>
      <c r="H1939" s="104" t="str">
        <f t="shared" si="35"/>
        <v/>
      </c>
      <c r="I1939" s="104"/>
      <c r="J1939" s="110" t="s">
        <v>13312</v>
      </c>
      <c r="K1939" s="110" t="s">
        <v>275</v>
      </c>
      <c r="L1939" s="10" t="s">
        <v>13313</v>
      </c>
    </row>
    <row r="1940" spans="7:12" ht="15" x14ac:dyDescent="0.2">
      <c r="G1940" s="106"/>
      <c r="H1940" s="104" t="str">
        <f t="shared" si="35"/>
        <v/>
      </c>
      <c r="I1940" s="104"/>
      <c r="J1940" s="110" t="s">
        <v>13314</v>
      </c>
      <c r="K1940" s="110" t="s">
        <v>275</v>
      </c>
      <c r="L1940" s="10" t="s">
        <v>13315</v>
      </c>
    </row>
    <row r="1941" spans="7:12" ht="15" x14ac:dyDescent="0.2">
      <c r="G1941" s="106"/>
      <c r="H1941" s="104" t="str">
        <f t="shared" si="35"/>
        <v/>
      </c>
      <c r="I1941" s="104"/>
      <c r="J1941" s="110" t="s">
        <v>13316</v>
      </c>
      <c r="K1941" s="110" t="s">
        <v>275</v>
      </c>
      <c r="L1941" s="10" t="s">
        <v>13315</v>
      </c>
    </row>
    <row r="1942" spans="7:12" ht="15" x14ac:dyDescent="0.2">
      <c r="G1942" s="106"/>
      <c r="H1942" s="104" t="str">
        <f t="shared" si="35"/>
        <v/>
      </c>
      <c r="I1942" s="104"/>
      <c r="J1942" s="110" t="s">
        <v>13317</v>
      </c>
      <c r="K1942" s="110" t="s">
        <v>275</v>
      </c>
      <c r="L1942" s="10" t="s">
        <v>13318</v>
      </c>
    </row>
    <row r="1943" spans="7:12" ht="15" x14ac:dyDescent="0.2">
      <c r="G1943" s="106"/>
      <c r="H1943" s="104" t="str">
        <f t="shared" si="35"/>
        <v/>
      </c>
      <c r="I1943" s="104"/>
      <c r="J1943" s="110" t="s">
        <v>13319</v>
      </c>
      <c r="K1943" s="110" t="s">
        <v>275</v>
      </c>
      <c r="L1943" s="10" t="s">
        <v>13320</v>
      </c>
    </row>
    <row r="1944" spans="7:12" ht="15" x14ac:dyDescent="0.2">
      <c r="G1944" s="106"/>
      <c r="H1944" s="104" t="str">
        <f t="shared" si="35"/>
        <v/>
      </c>
      <c r="I1944" s="104"/>
      <c r="J1944" s="110" t="s">
        <v>13321</v>
      </c>
      <c r="K1944" s="110" t="s">
        <v>275</v>
      </c>
      <c r="L1944" s="10" t="s">
        <v>13322</v>
      </c>
    </row>
    <row r="1945" spans="7:12" ht="15" x14ac:dyDescent="0.2">
      <c r="G1945" s="106"/>
      <c r="H1945" s="104" t="str">
        <f t="shared" si="35"/>
        <v/>
      </c>
      <c r="I1945" s="104"/>
      <c r="J1945" s="110" t="s">
        <v>13323</v>
      </c>
      <c r="K1945" s="110" t="s">
        <v>275</v>
      </c>
      <c r="L1945" s="10" t="s">
        <v>13324</v>
      </c>
    </row>
    <row r="1946" spans="7:12" ht="15" x14ac:dyDescent="0.2">
      <c r="G1946" s="106"/>
      <c r="H1946" s="104" t="str">
        <f t="shared" si="35"/>
        <v/>
      </c>
      <c r="I1946" s="104"/>
      <c r="J1946" s="110" t="s">
        <v>13325</v>
      </c>
      <c r="K1946" s="110" t="s">
        <v>275</v>
      </c>
      <c r="L1946" s="10" t="s">
        <v>13326</v>
      </c>
    </row>
    <row r="1947" spans="7:12" ht="15" x14ac:dyDescent="0.2">
      <c r="G1947" s="106"/>
      <c r="H1947" s="104" t="str">
        <f t="shared" si="35"/>
        <v/>
      </c>
      <c r="I1947" s="104"/>
      <c r="J1947" s="110" t="s">
        <v>13327</v>
      </c>
      <c r="K1947" s="110" t="s">
        <v>275</v>
      </c>
      <c r="L1947" s="10" t="s">
        <v>275</v>
      </c>
    </row>
    <row r="1948" spans="7:12" ht="15" x14ac:dyDescent="0.2">
      <c r="G1948" s="106"/>
      <c r="H1948" s="104" t="str">
        <f t="shared" si="35"/>
        <v/>
      </c>
      <c r="I1948" s="104"/>
      <c r="J1948" s="110" t="s">
        <v>13328</v>
      </c>
      <c r="K1948" s="110" t="s">
        <v>275</v>
      </c>
      <c r="L1948" s="10" t="s">
        <v>13329</v>
      </c>
    </row>
    <row r="1949" spans="7:12" ht="15" x14ac:dyDescent="0.2">
      <c r="G1949" s="106"/>
      <c r="H1949" s="104" t="str">
        <f t="shared" si="35"/>
        <v/>
      </c>
      <c r="I1949" s="104"/>
      <c r="J1949" s="110" t="s">
        <v>13330</v>
      </c>
      <c r="K1949" s="110" t="s">
        <v>275</v>
      </c>
      <c r="L1949" s="10" t="s">
        <v>13331</v>
      </c>
    </row>
    <row r="1950" spans="7:12" ht="15" x14ac:dyDescent="0.2">
      <c r="G1950" s="106"/>
      <c r="H1950" s="104" t="str">
        <f t="shared" si="35"/>
        <v/>
      </c>
      <c r="I1950" s="104"/>
      <c r="J1950" s="110" t="s">
        <v>13332</v>
      </c>
      <c r="K1950" s="110" t="s">
        <v>275</v>
      </c>
      <c r="L1950" s="10" t="s">
        <v>13333</v>
      </c>
    </row>
    <row r="1951" spans="7:12" ht="15" x14ac:dyDescent="0.2">
      <c r="G1951" s="106"/>
      <c r="H1951" s="104" t="str">
        <f t="shared" si="35"/>
        <v/>
      </c>
      <c r="I1951" s="104"/>
      <c r="J1951" s="110" t="s">
        <v>13334</v>
      </c>
      <c r="K1951" s="110" t="s">
        <v>275</v>
      </c>
      <c r="L1951" s="10" t="s">
        <v>13335</v>
      </c>
    </row>
    <row r="1952" spans="7:12" ht="15" x14ac:dyDescent="0.2">
      <c r="G1952" s="106"/>
      <c r="H1952" s="104" t="str">
        <f t="shared" si="35"/>
        <v/>
      </c>
      <c r="I1952" s="104"/>
      <c r="J1952" s="110" t="s">
        <v>13336</v>
      </c>
      <c r="K1952" s="110" t="s">
        <v>275</v>
      </c>
      <c r="L1952" s="10" t="s">
        <v>13337</v>
      </c>
    </row>
    <row r="1953" spans="7:12" ht="15" x14ac:dyDescent="0.2">
      <c r="G1953" s="106"/>
      <c r="H1953" s="104" t="str">
        <f t="shared" si="35"/>
        <v/>
      </c>
      <c r="I1953" s="104"/>
      <c r="J1953" s="110" t="s">
        <v>13338</v>
      </c>
      <c r="K1953" s="110" t="s">
        <v>275</v>
      </c>
      <c r="L1953" s="10" t="s">
        <v>275</v>
      </c>
    </row>
    <row r="1954" spans="7:12" ht="15" x14ac:dyDescent="0.2">
      <c r="G1954" s="106"/>
      <c r="H1954" s="104" t="str">
        <f t="shared" si="35"/>
        <v/>
      </c>
      <c r="I1954" s="104"/>
      <c r="J1954" s="110" t="s">
        <v>13339</v>
      </c>
      <c r="K1954" s="110" t="s">
        <v>275</v>
      </c>
      <c r="L1954" s="10" t="s">
        <v>275</v>
      </c>
    </row>
    <row r="1955" spans="7:12" ht="15" x14ac:dyDescent="0.2">
      <c r="G1955" s="106"/>
      <c r="H1955" s="104" t="str">
        <f t="shared" si="35"/>
        <v/>
      </c>
      <c r="I1955" s="104"/>
      <c r="J1955" s="110" t="s">
        <v>13340</v>
      </c>
      <c r="K1955" s="110" t="s">
        <v>275</v>
      </c>
      <c r="L1955" s="10" t="s">
        <v>13341</v>
      </c>
    </row>
    <row r="1956" spans="7:12" ht="15" x14ac:dyDescent="0.2">
      <c r="G1956" s="106"/>
      <c r="H1956" s="104" t="str">
        <f t="shared" si="35"/>
        <v/>
      </c>
      <c r="I1956" s="104"/>
      <c r="J1956" s="110" t="s">
        <v>13342</v>
      </c>
      <c r="K1956" s="110" t="s">
        <v>275</v>
      </c>
      <c r="L1956" s="10" t="s">
        <v>13343</v>
      </c>
    </row>
    <row r="1957" spans="7:12" ht="15" x14ac:dyDescent="0.2">
      <c r="G1957" s="106"/>
      <c r="H1957" s="104" t="str">
        <f t="shared" si="35"/>
        <v/>
      </c>
      <c r="I1957" s="104"/>
      <c r="J1957" s="110" t="s">
        <v>13344</v>
      </c>
      <c r="K1957" s="110" t="s">
        <v>275</v>
      </c>
      <c r="L1957" s="10" t="s">
        <v>13345</v>
      </c>
    </row>
    <row r="1958" spans="7:12" ht="15" x14ac:dyDescent="0.2">
      <c r="G1958" s="106"/>
      <c r="H1958" s="104" t="str">
        <f t="shared" si="35"/>
        <v/>
      </c>
      <c r="I1958" s="104"/>
      <c r="J1958" s="110" t="s">
        <v>13346</v>
      </c>
      <c r="K1958" s="110" t="s">
        <v>275</v>
      </c>
      <c r="L1958" s="10" t="s">
        <v>13347</v>
      </c>
    </row>
    <row r="1959" spans="7:12" ht="15" x14ac:dyDescent="0.2">
      <c r="G1959" s="106"/>
      <c r="H1959" s="104" t="str">
        <f t="shared" si="35"/>
        <v/>
      </c>
      <c r="I1959" s="104"/>
      <c r="J1959" s="110" t="s">
        <v>13348</v>
      </c>
      <c r="K1959" s="110" t="s">
        <v>275</v>
      </c>
      <c r="L1959" s="10" t="s">
        <v>13349</v>
      </c>
    </row>
    <row r="1960" spans="7:12" ht="15" x14ac:dyDescent="0.2">
      <c r="G1960" s="106"/>
      <c r="H1960" s="104" t="str">
        <f t="shared" si="35"/>
        <v/>
      </c>
      <c r="I1960" s="104"/>
      <c r="J1960" s="110" t="s">
        <v>13350</v>
      </c>
      <c r="K1960" s="110" t="s">
        <v>275</v>
      </c>
      <c r="L1960" s="10" t="s">
        <v>13351</v>
      </c>
    </row>
    <row r="1961" spans="7:12" ht="15" x14ac:dyDescent="0.2">
      <c r="G1961" s="106"/>
      <c r="H1961" s="104" t="str">
        <f t="shared" si="35"/>
        <v/>
      </c>
      <c r="I1961" s="104"/>
      <c r="J1961" s="110" t="s">
        <v>13352</v>
      </c>
      <c r="K1961" s="110" t="s">
        <v>275</v>
      </c>
      <c r="L1961" s="10" t="s">
        <v>13353</v>
      </c>
    </row>
    <row r="1962" spans="7:12" ht="15" x14ac:dyDescent="0.2">
      <c r="G1962" s="106"/>
      <c r="H1962" s="104" t="str">
        <f t="shared" si="35"/>
        <v/>
      </c>
      <c r="I1962" s="104"/>
      <c r="J1962" s="110" t="s">
        <v>13354</v>
      </c>
      <c r="K1962" s="110" t="s">
        <v>275</v>
      </c>
      <c r="L1962" s="10" t="s">
        <v>13355</v>
      </c>
    </row>
    <row r="1963" spans="7:12" ht="15" x14ac:dyDescent="0.2">
      <c r="G1963" s="106"/>
      <c r="H1963" s="104" t="str">
        <f t="shared" si="35"/>
        <v/>
      </c>
      <c r="I1963" s="104"/>
      <c r="J1963" s="110" t="s">
        <v>13356</v>
      </c>
      <c r="K1963" s="110" t="s">
        <v>275</v>
      </c>
      <c r="L1963" s="10" t="s">
        <v>13357</v>
      </c>
    </row>
    <row r="1964" spans="7:12" ht="15" x14ac:dyDescent="0.2">
      <c r="G1964" s="106"/>
      <c r="H1964" s="104" t="str">
        <f t="shared" si="35"/>
        <v/>
      </c>
      <c r="I1964" s="104"/>
      <c r="J1964" s="110" t="s">
        <v>13358</v>
      </c>
      <c r="K1964" s="110" t="s">
        <v>275</v>
      </c>
      <c r="L1964" s="10" t="s">
        <v>13359</v>
      </c>
    </row>
    <row r="1965" spans="7:12" ht="15" x14ac:dyDescent="0.2">
      <c r="G1965" s="106"/>
      <c r="H1965" s="104" t="str">
        <f t="shared" si="35"/>
        <v/>
      </c>
      <c r="I1965" s="104"/>
      <c r="J1965" s="110" t="s">
        <v>13360</v>
      </c>
      <c r="K1965" s="110" t="s">
        <v>275</v>
      </c>
      <c r="L1965" s="10" t="s">
        <v>13361</v>
      </c>
    </row>
    <row r="1966" spans="7:12" ht="15" x14ac:dyDescent="0.2">
      <c r="G1966" s="106"/>
      <c r="H1966" s="104" t="str">
        <f t="shared" si="35"/>
        <v/>
      </c>
      <c r="I1966" s="104"/>
      <c r="J1966" s="110" t="s">
        <v>13362</v>
      </c>
      <c r="K1966" s="110" t="s">
        <v>275</v>
      </c>
      <c r="L1966" s="10" t="s">
        <v>13363</v>
      </c>
    </row>
    <row r="1967" spans="7:12" ht="15" x14ac:dyDescent="0.2">
      <c r="G1967" s="106"/>
      <c r="H1967" s="104" t="str">
        <f t="shared" si="35"/>
        <v/>
      </c>
      <c r="I1967" s="104"/>
      <c r="J1967" s="110" t="s">
        <v>13364</v>
      </c>
      <c r="K1967" s="110" t="s">
        <v>275</v>
      </c>
      <c r="L1967" s="10" t="s">
        <v>13365</v>
      </c>
    </row>
    <row r="1968" spans="7:12" ht="15" x14ac:dyDescent="0.2">
      <c r="G1968" s="106"/>
      <c r="H1968" s="104" t="str">
        <f t="shared" si="35"/>
        <v/>
      </c>
      <c r="I1968" s="104"/>
      <c r="J1968" s="110" t="s">
        <v>13366</v>
      </c>
      <c r="K1968" s="110" t="s">
        <v>275</v>
      </c>
      <c r="L1968" s="10" t="s">
        <v>13367</v>
      </c>
    </row>
    <row r="1969" spans="7:12" ht="15" x14ac:dyDescent="0.2">
      <c r="G1969" s="106"/>
      <c r="H1969" s="104" t="str">
        <f t="shared" si="35"/>
        <v/>
      </c>
      <c r="I1969" s="104"/>
      <c r="J1969" s="110" t="s">
        <v>13368</v>
      </c>
      <c r="K1969" s="110" t="s">
        <v>275</v>
      </c>
      <c r="L1969" s="10" t="s">
        <v>13369</v>
      </c>
    </row>
    <row r="1970" spans="7:12" ht="15" x14ac:dyDescent="0.2">
      <c r="G1970" s="106"/>
      <c r="H1970" s="104" t="str">
        <f t="shared" si="35"/>
        <v/>
      </c>
      <c r="I1970" s="104"/>
      <c r="J1970" s="110" t="s">
        <v>13370</v>
      </c>
      <c r="K1970" s="110" t="s">
        <v>275</v>
      </c>
      <c r="L1970" s="10" t="s">
        <v>275</v>
      </c>
    </row>
    <row r="1971" spans="7:12" ht="15" x14ac:dyDescent="0.2">
      <c r="G1971" s="106"/>
      <c r="H1971" s="104" t="str">
        <f t="shared" si="35"/>
        <v/>
      </c>
      <c r="I1971" s="104"/>
      <c r="J1971" s="110" t="s">
        <v>13371</v>
      </c>
      <c r="K1971" s="110" t="s">
        <v>275</v>
      </c>
      <c r="L1971" s="10" t="s">
        <v>13372</v>
      </c>
    </row>
    <row r="1972" spans="7:12" ht="15" x14ac:dyDescent="0.2">
      <c r="G1972" s="106"/>
      <c r="H1972" s="104" t="str">
        <f t="shared" si="35"/>
        <v/>
      </c>
      <c r="I1972" s="104"/>
      <c r="J1972" s="110" t="s">
        <v>13373</v>
      </c>
      <c r="K1972" s="110" t="s">
        <v>275</v>
      </c>
      <c r="L1972" s="10" t="s">
        <v>13374</v>
      </c>
    </row>
    <row r="1973" spans="7:12" ht="15" x14ac:dyDescent="0.2">
      <c r="G1973" s="106"/>
      <c r="H1973" s="104" t="str">
        <f t="shared" si="35"/>
        <v/>
      </c>
      <c r="I1973" s="104"/>
      <c r="J1973" s="110" t="s">
        <v>13375</v>
      </c>
      <c r="K1973" s="110" t="s">
        <v>275</v>
      </c>
      <c r="L1973" s="10" t="s">
        <v>13376</v>
      </c>
    </row>
    <row r="1974" spans="7:12" ht="15" x14ac:dyDescent="0.2">
      <c r="G1974" s="106"/>
      <c r="H1974" s="104" t="str">
        <f t="shared" si="35"/>
        <v/>
      </c>
      <c r="I1974" s="104"/>
      <c r="J1974" s="110" t="s">
        <v>13377</v>
      </c>
      <c r="K1974" s="110" t="s">
        <v>275</v>
      </c>
      <c r="L1974" s="10" t="s">
        <v>13378</v>
      </c>
    </row>
    <row r="1975" spans="7:12" ht="15" x14ac:dyDescent="0.2">
      <c r="G1975" s="106"/>
      <c r="H1975" s="104" t="str">
        <f t="shared" si="35"/>
        <v/>
      </c>
      <c r="I1975" s="104"/>
      <c r="J1975" s="110" t="s">
        <v>13379</v>
      </c>
      <c r="K1975" s="110" t="s">
        <v>275</v>
      </c>
      <c r="L1975" s="10" t="s">
        <v>275</v>
      </c>
    </row>
    <row r="1976" spans="7:12" ht="15" x14ac:dyDescent="0.2">
      <c r="G1976" s="106"/>
      <c r="H1976" s="104" t="str">
        <f t="shared" si="35"/>
        <v/>
      </c>
      <c r="I1976" s="104"/>
      <c r="J1976" s="110" t="s">
        <v>13380</v>
      </c>
      <c r="K1976" s="110" t="s">
        <v>275</v>
      </c>
      <c r="L1976" s="10" t="s">
        <v>13381</v>
      </c>
    </row>
    <row r="1977" spans="7:12" ht="15" x14ac:dyDescent="0.2">
      <c r="G1977" s="106"/>
      <c r="H1977" s="104" t="str">
        <f t="shared" si="35"/>
        <v/>
      </c>
      <c r="I1977" s="104"/>
      <c r="J1977" s="110" t="s">
        <v>13382</v>
      </c>
      <c r="K1977" s="110" t="s">
        <v>275</v>
      </c>
      <c r="L1977" s="10" t="s">
        <v>13383</v>
      </c>
    </row>
    <row r="1978" spans="7:12" ht="15" x14ac:dyDescent="0.2">
      <c r="G1978" s="106"/>
      <c r="H1978" s="104" t="str">
        <f t="shared" si="35"/>
        <v/>
      </c>
      <c r="I1978" s="104"/>
      <c r="J1978" s="110" t="s">
        <v>13384</v>
      </c>
      <c r="K1978" s="110" t="s">
        <v>275</v>
      </c>
      <c r="L1978" s="10" t="s">
        <v>13385</v>
      </c>
    </row>
    <row r="1979" spans="7:12" ht="15" x14ac:dyDescent="0.2">
      <c r="G1979" s="106"/>
      <c r="H1979" s="104" t="str">
        <f t="shared" si="35"/>
        <v/>
      </c>
      <c r="I1979" s="104"/>
      <c r="J1979" s="110" t="s">
        <v>13386</v>
      </c>
      <c r="K1979" s="110" t="s">
        <v>275</v>
      </c>
      <c r="L1979" s="10" t="s">
        <v>275</v>
      </c>
    </row>
    <row r="1980" spans="7:12" ht="15" x14ac:dyDescent="0.2">
      <c r="G1980" s="106"/>
      <c r="H1980" s="104" t="str">
        <f t="shared" si="35"/>
        <v/>
      </c>
      <c r="I1980" s="104"/>
      <c r="J1980" s="110" t="s">
        <v>13387</v>
      </c>
      <c r="K1980" s="110" t="s">
        <v>275</v>
      </c>
      <c r="L1980" s="10" t="s">
        <v>13388</v>
      </c>
    </row>
    <row r="1981" spans="7:12" ht="15" x14ac:dyDescent="0.2">
      <c r="G1981" s="106"/>
      <c r="H1981" s="104" t="str">
        <f t="shared" si="35"/>
        <v/>
      </c>
      <c r="I1981" s="104"/>
      <c r="J1981" s="110" t="s">
        <v>13389</v>
      </c>
      <c r="K1981" s="110" t="s">
        <v>275</v>
      </c>
      <c r="L1981" s="10" t="s">
        <v>13390</v>
      </c>
    </row>
    <row r="1982" spans="7:12" ht="15" x14ac:dyDescent="0.2">
      <c r="G1982" s="106"/>
      <c r="H1982" s="104" t="str">
        <f t="shared" si="35"/>
        <v/>
      </c>
      <c r="I1982" s="104"/>
      <c r="J1982" s="110" t="s">
        <v>13391</v>
      </c>
      <c r="K1982" s="110" t="s">
        <v>275</v>
      </c>
      <c r="L1982" s="10" t="s">
        <v>13392</v>
      </c>
    </row>
    <row r="1983" spans="7:12" ht="15" x14ac:dyDescent="0.2">
      <c r="G1983" s="106"/>
      <c r="H1983" s="104" t="str">
        <f t="shared" si="35"/>
        <v/>
      </c>
      <c r="I1983" s="104"/>
      <c r="J1983" s="110" t="s">
        <v>13393</v>
      </c>
      <c r="K1983" s="110" t="s">
        <v>275</v>
      </c>
      <c r="L1983" s="10" t="s">
        <v>13394</v>
      </c>
    </row>
    <row r="1984" spans="7:12" ht="15" x14ac:dyDescent="0.2">
      <c r="G1984" s="106"/>
      <c r="H1984" s="104" t="str">
        <f t="shared" si="35"/>
        <v/>
      </c>
      <c r="I1984" s="104"/>
      <c r="J1984" s="110" t="s">
        <v>13395</v>
      </c>
      <c r="K1984" s="110" t="s">
        <v>275</v>
      </c>
      <c r="L1984" s="10" t="s">
        <v>13394</v>
      </c>
    </row>
    <row r="1985" spans="7:12" ht="15" x14ac:dyDescent="0.2">
      <c r="G1985" s="106"/>
      <c r="H1985" s="104" t="str">
        <f t="shared" si="35"/>
        <v/>
      </c>
      <c r="I1985" s="104"/>
      <c r="J1985" s="110" t="s">
        <v>13396</v>
      </c>
      <c r="K1985" s="110" t="s">
        <v>275</v>
      </c>
      <c r="L1985" s="10" t="s">
        <v>13397</v>
      </c>
    </row>
    <row r="1986" spans="7:12" ht="15" x14ac:dyDescent="0.2">
      <c r="G1986" s="106"/>
      <c r="H1986" s="104" t="str">
        <f t="shared" si="35"/>
        <v/>
      </c>
      <c r="I1986" s="104"/>
      <c r="J1986" s="110" t="s">
        <v>13398</v>
      </c>
      <c r="K1986" s="110" t="s">
        <v>275</v>
      </c>
      <c r="L1986" s="10" t="s">
        <v>13399</v>
      </c>
    </row>
    <row r="1987" spans="7:12" ht="15" x14ac:dyDescent="0.2">
      <c r="G1987" s="106"/>
      <c r="H1987" s="104" t="str">
        <f t="shared" si="35"/>
        <v/>
      </c>
      <c r="I1987" s="104"/>
      <c r="J1987" s="110" t="s">
        <v>13400</v>
      </c>
      <c r="K1987" s="110" t="s">
        <v>275</v>
      </c>
      <c r="L1987" s="10" t="s">
        <v>13401</v>
      </c>
    </row>
    <row r="1988" spans="7:12" ht="15" x14ac:dyDescent="0.2">
      <c r="G1988" s="106"/>
      <c r="H1988" s="104" t="str">
        <f t="shared" si="35"/>
        <v/>
      </c>
      <c r="I1988" s="104"/>
      <c r="J1988" s="110" t="s">
        <v>13402</v>
      </c>
      <c r="K1988" s="110" t="s">
        <v>275</v>
      </c>
      <c r="L1988" s="10" t="s">
        <v>13403</v>
      </c>
    </row>
    <row r="1989" spans="7:12" ht="15" x14ac:dyDescent="0.2">
      <c r="G1989" s="106"/>
      <c r="H1989" s="104" t="str">
        <f t="shared" si="35"/>
        <v/>
      </c>
      <c r="I1989" s="104"/>
      <c r="J1989" s="110" t="s">
        <v>13404</v>
      </c>
      <c r="K1989" s="110" t="s">
        <v>275</v>
      </c>
      <c r="L1989" s="10" t="s">
        <v>13405</v>
      </c>
    </row>
    <row r="1990" spans="7:12" ht="15" x14ac:dyDescent="0.2">
      <c r="G1990" s="106"/>
      <c r="H1990" s="104" t="str">
        <f t="shared" si="35"/>
        <v/>
      </c>
      <c r="I1990" s="104"/>
      <c r="J1990" s="110" t="s">
        <v>13406</v>
      </c>
      <c r="K1990" s="110" t="s">
        <v>275</v>
      </c>
      <c r="L1990" s="10" t="s">
        <v>13407</v>
      </c>
    </row>
    <row r="1991" spans="7:12" ht="15" x14ac:dyDescent="0.2">
      <c r="G1991" s="106"/>
      <c r="H1991" s="104" t="str">
        <f t="shared" si="35"/>
        <v/>
      </c>
      <c r="I1991" s="104"/>
      <c r="J1991" s="110" t="s">
        <v>13408</v>
      </c>
      <c r="K1991" s="110" t="s">
        <v>275</v>
      </c>
      <c r="L1991" s="10" t="s">
        <v>13409</v>
      </c>
    </row>
    <row r="1992" spans="7:12" ht="15" x14ac:dyDescent="0.2">
      <c r="G1992" s="106"/>
      <c r="H1992" s="104" t="str">
        <f t="shared" si="35"/>
        <v/>
      </c>
      <c r="I1992" s="104"/>
      <c r="J1992" s="110" t="s">
        <v>13410</v>
      </c>
      <c r="K1992" s="110" t="s">
        <v>275</v>
      </c>
      <c r="L1992" s="10" t="s">
        <v>13411</v>
      </c>
    </row>
    <row r="1993" spans="7:12" ht="15" x14ac:dyDescent="0.2">
      <c r="G1993" s="106"/>
      <c r="H1993" s="104" t="str">
        <f t="shared" ref="H1993:H2056" si="36">IF(I1993="","",IFERROR((INDEX(A:D,MATCH($I1993,D:D,0),2)),""))</f>
        <v/>
      </c>
      <c r="I1993" s="104"/>
      <c r="J1993" s="110" t="s">
        <v>13412</v>
      </c>
      <c r="K1993" s="110" t="s">
        <v>275</v>
      </c>
      <c r="L1993" s="10" t="s">
        <v>13413</v>
      </c>
    </row>
    <row r="1994" spans="7:12" ht="15" x14ac:dyDescent="0.2">
      <c r="G1994" s="106"/>
      <c r="H1994" s="104" t="str">
        <f t="shared" si="36"/>
        <v/>
      </c>
      <c r="I1994" s="104"/>
      <c r="J1994" s="110" t="s">
        <v>13414</v>
      </c>
      <c r="K1994" s="110" t="s">
        <v>275</v>
      </c>
      <c r="L1994" s="10" t="s">
        <v>13415</v>
      </c>
    </row>
    <row r="1995" spans="7:12" ht="15" x14ac:dyDescent="0.2">
      <c r="G1995" s="106"/>
      <c r="H1995" s="104" t="str">
        <f t="shared" si="36"/>
        <v/>
      </c>
      <c r="I1995" s="104"/>
      <c r="J1995" s="110" t="s">
        <v>13416</v>
      </c>
      <c r="K1995" s="110" t="s">
        <v>275</v>
      </c>
      <c r="L1995" s="10" t="s">
        <v>13417</v>
      </c>
    </row>
    <row r="1996" spans="7:12" ht="15" x14ac:dyDescent="0.2">
      <c r="G1996" s="106"/>
      <c r="H1996" s="104" t="str">
        <f t="shared" si="36"/>
        <v/>
      </c>
      <c r="I1996" s="104"/>
      <c r="J1996" s="110" t="s">
        <v>13418</v>
      </c>
      <c r="K1996" s="110" t="s">
        <v>275</v>
      </c>
      <c r="L1996" s="10" t="s">
        <v>13419</v>
      </c>
    </row>
    <row r="1997" spans="7:12" ht="15" x14ac:dyDescent="0.2">
      <c r="G1997" s="106"/>
      <c r="H1997" s="104" t="str">
        <f t="shared" si="36"/>
        <v/>
      </c>
      <c r="I1997" s="104"/>
      <c r="J1997" s="110" t="s">
        <v>13420</v>
      </c>
      <c r="K1997" s="110" t="s">
        <v>275</v>
      </c>
      <c r="L1997" s="10" t="s">
        <v>13421</v>
      </c>
    </row>
    <row r="1998" spans="7:12" ht="15" x14ac:dyDescent="0.2">
      <c r="G1998" s="106"/>
      <c r="H1998" s="104" t="str">
        <f t="shared" si="36"/>
        <v/>
      </c>
      <c r="I1998" s="104"/>
      <c r="J1998" s="110" t="s">
        <v>13422</v>
      </c>
      <c r="K1998" s="110" t="s">
        <v>275</v>
      </c>
      <c r="L1998" s="10" t="s">
        <v>13423</v>
      </c>
    </row>
    <row r="1999" spans="7:12" ht="15" x14ac:dyDescent="0.2">
      <c r="G1999" s="106"/>
      <c r="H1999" s="104" t="str">
        <f t="shared" si="36"/>
        <v/>
      </c>
      <c r="I1999" s="104"/>
      <c r="J1999" s="110" t="s">
        <v>13424</v>
      </c>
      <c r="K1999" s="110" t="s">
        <v>275</v>
      </c>
      <c r="L1999" s="10" t="s">
        <v>13425</v>
      </c>
    </row>
    <row r="2000" spans="7:12" ht="15" x14ac:dyDescent="0.2">
      <c r="G2000" s="106"/>
      <c r="H2000" s="104" t="str">
        <f t="shared" si="36"/>
        <v/>
      </c>
      <c r="I2000" s="104"/>
      <c r="J2000" s="110" t="s">
        <v>13426</v>
      </c>
      <c r="K2000" s="110" t="s">
        <v>275</v>
      </c>
      <c r="L2000" s="10" t="s">
        <v>13427</v>
      </c>
    </row>
    <row r="2001" spans="7:12" ht="15" x14ac:dyDescent="0.2">
      <c r="G2001" s="106"/>
      <c r="H2001" s="104" t="str">
        <f t="shared" si="36"/>
        <v/>
      </c>
      <c r="I2001" s="104"/>
      <c r="J2001" s="110" t="s">
        <v>13428</v>
      </c>
      <c r="K2001" s="110" t="s">
        <v>275</v>
      </c>
      <c r="L2001" s="10" t="s">
        <v>13429</v>
      </c>
    </row>
    <row r="2002" spans="7:12" ht="15" x14ac:dyDescent="0.2">
      <c r="G2002" s="106"/>
      <c r="H2002" s="104" t="str">
        <f t="shared" si="36"/>
        <v/>
      </c>
      <c r="I2002" s="104"/>
      <c r="J2002" s="110" t="s">
        <v>13430</v>
      </c>
      <c r="K2002" s="110" t="s">
        <v>275</v>
      </c>
      <c r="L2002" s="10" t="s">
        <v>13431</v>
      </c>
    </row>
    <row r="2003" spans="7:12" ht="15" x14ac:dyDescent="0.2">
      <c r="G2003" s="106"/>
      <c r="H2003" s="104" t="str">
        <f t="shared" si="36"/>
        <v/>
      </c>
      <c r="I2003" s="104"/>
      <c r="J2003" s="110" t="s">
        <v>13432</v>
      </c>
      <c r="K2003" s="110" t="s">
        <v>275</v>
      </c>
      <c r="L2003" s="10" t="s">
        <v>275</v>
      </c>
    </row>
    <row r="2004" spans="7:12" ht="15" x14ac:dyDescent="0.2">
      <c r="G2004" s="106"/>
      <c r="H2004" s="104" t="str">
        <f t="shared" si="36"/>
        <v/>
      </c>
      <c r="I2004" s="104"/>
      <c r="J2004" s="110" t="s">
        <v>13433</v>
      </c>
      <c r="K2004" s="110" t="s">
        <v>275</v>
      </c>
      <c r="L2004" s="10" t="s">
        <v>13434</v>
      </c>
    </row>
    <row r="2005" spans="7:12" ht="15" x14ac:dyDescent="0.2">
      <c r="G2005" s="106"/>
      <c r="H2005" s="104" t="str">
        <f t="shared" si="36"/>
        <v/>
      </c>
      <c r="I2005" s="104"/>
      <c r="J2005" s="110" t="s">
        <v>13435</v>
      </c>
      <c r="K2005" s="110" t="s">
        <v>275</v>
      </c>
      <c r="L2005" s="10" t="s">
        <v>13436</v>
      </c>
    </row>
    <row r="2006" spans="7:12" ht="15" x14ac:dyDescent="0.2">
      <c r="G2006" s="106"/>
      <c r="H2006" s="104" t="str">
        <f t="shared" si="36"/>
        <v/>
      </c>
      <c r="I2006" s="104"/>
      <c r="J2006" s="110" t="s">
        <v>13437</v>
      </c>
      <c r="K2006" s="110" t="s">
        <v>275</v>
      </c>
      <c r="L2006" s="10" t="s">
        <v>13438</v>
      </c>
    </row>
    <row r="2007" spans="7:12" ht="15" x14ac:dyDescent="0.2">
      <c r="G2007" s="106"/>
      <c r="H2007" s="104" t="str">
        <f t="shared" si="36"/>
        <v/>
      </c>
      <c r="I2007" s="104"/>
      <c r="J2007" s="110" t="s">
        <v>13439</v>
      </c>
      <c r="K2007" s="110" t="s">
        <v>275</v>
      </c>
      <c r="L2007" s="10" t="s">
        <v>13440</v>
      </c>
    </row>
    <row r="2008" spans="7:12" ht="15" x14ac:dyDescent="0.2">
      <c r="G2008" s="106"/>
      <c r="H2008" s="104" t="str">
        <f t="shared" si="36"/>
        <v/>
      </c>
      <c r="I2008" s="104"/>
      <c r="J2008" s="110" t="s">
        <v>13441</v>
      </c>
      <c r="K2008" s="110" t="s">
        <v>275</v>
      </c>
      <c r="L2008" s="10" t="s">
        <v>13442</v>
      </c>
    </row>
    <row r="2009" spans="7:12" ht="15" x14ac:dyDescent="0.2">
      <c r="G2009" s="106"/>
      <c r="H2009" s="104" t="str">
        <f t="shared" si="36"/>
        <v/>
      </c>
      <c r="I2009" s="104"/>
      <c r="J2009" s="110" t="s">
        <v>13443</v>
      </c>
      <c r="K2009" s="110" t="s">
        <v>275</v>
      </c>
      <c r="L2009" s="10" t="s">
        <v>13444</v>
      </c>
    </row>
    <row r="2010" spans="7:12" ht="15" x14ac:dyDescent="0.2">
      <c r="G2010" s="106"/>
      <c r="H2010" s="104" t="str">
        <f t="shared" si="36"/>
        <v/>
      </c>
      <c r="I2010" s="104"/>
      <c r="J2010" s="110" t="s">
        <v>13445</v>
      </c>
      <c r="K2010" s="110" t="s">
        <v>275</v>
      </c>
      <c r="L2010" s="10" t="s">
        <v>13446</v>
      </c>
    </row>
    <row r="2011" spans="7:12" ht="15" x14ac:dyDescent="0.2">
      <c r="G2011" s="106"/>
      <c r="H2011" s="104" t="str">
        <f t="shared" si="36"/>
        <v/>
      </c>
      <c r="I2011" s="104"/>
      <c r="J2011" s="110" t="s">
        <v>13447</v>
      </c>
      <c r="K2011" s="110" t="s">
        <v>275</v>
      </c>
      <c r="L2011" s="10" t="s">
        <v>275</v>
      </c>
    </row>
    <row r="2012" spans="7:12" ht="15" x14ac:dyDescent="0.2">
      <c r="G2012" s="106"/>
      <c r="H2012" s="104" t="str">
        <f t="shared" si="36"/>
        <v/>
      </c>
      <c r="I2012" s="104"/>
      <c r="J2012" s="110" t="s">
        <v>13448</v>
      </c>
      <c r="K2012" s="110" t="s">
        <v>275</v>
      </c>
      <c r="L2012" s="10" t="s">
        <v>13449</v>
      </c>
    </row>
    <row r="2013" spans="7:12" ht="15" x14ac:dyDescent="0.2">
      <c r="G2013" s="106"/>
      <c r="H2013" s="104" t="str">
        <f t="shared" si="36"/>
        <v/>
      </c>
      <c r="I2013" s="104"/>
      <c r="J2013" s="110" t="s">
        <v>13450</v>
      </c>
      <c r="K2013" s="110" t="s">
        <v>275</v>
      </c>
      <c r="L2013" s="10" t="s">
        <v>13451</v>
      </c>
    </row>
    <row r="2014" spans="7:12" ht="15" x14ac:dyDescent="0.2">
      <c r="G2014" s="106"/>
      <c r="H2014" s="104" t="str">
        <f t="shared" si="36"/>
        <v/>
      </c>
      <c r="I2014" s="104"/>
      <c r="J2014" s="110" t="s">
        <v>13452</v>
      </c>
      <c r="K2014" s="110" t="s">
        <v>275</v>
      </c>
      <c r="L2014" s="10" t="s">
        <v>13453</v>
      </c>
    </row>
    <row r="2015" spans="7:12" ht="15" x14ac:dyDescent="0.2">
      <c r="G2015" s="106"/>
      <c r="H2015" s="104" t="str">
        <f t="shared" si="36"/>
        <v/>
      </c>
      <c r="I2015" s="104"/>
      <c r="J2015" s="110" t="s">
        <v>13454</v>
      </c>
      <c r="K2015" s="110" t="s">
        <v>275</v>
      </c>
      <c r="L2015" s="10" t="s">
        <v>13455</v>
      </c>
    </row>
    <row r="2016" spans="7:12" ht="15" x14ac:dyDescent="0.2">
      <c r="G2016" s="106"/>
      <c r="H2016" s="104" t="str">
        <f t="shared" si="36"/>
        <v/>
      </c>
      <c r="I2016" s="104"/>
      <c r="J2016" s="110" t="s">
        <v>13456</v>
      </c>
      <c r="K2016" s="110" t="s">
        <v>275</v>
      </c>
      <c r="L2016" s="10" t="s">
        <v>13457</v>
      </c>
    </row>
    <row r="2017" spans="7:12" ht="15" x14ac:dyDescent="0.2">
      <c r="G2017" s="106"/>
      <c r="H2017" s="104" t="str">
        <f t="shared" si="36"/>
        <v/>
      </c>
      <c r="I2017" s="104"/>
      <c r="J2017" s="110" t="s">
        <v>13458</v>
      </c>
      <c r="K2017" s="110" t="s">
        <v>275</v>
      </c>
      <c r="L2017" s="10" t="s">
        <v>13459</v>
      </c>
    </row>
    <row r="2018" spans="7:12" ht="15" x14ac:dyDescent="0.2">
      <c r="G2018" s="106"/>
      <c r="H2018" s="104" t="str">
        <f t="shared" si="36"/>
        <v/>
      </c>
      <c r="I2018" s="104"/>
      <c r="J2018" s="110" t="s">
        <v>13460</v>
      </c>
      <c r="K2018" s="110" t="s">
        <v>275</v>
      </c>
      <c r="L2018" s="10" t="s">
        <v>13461</v>
      </c>
    </row>
    <row r="2019" spans="7:12" ht="15" x14ac:dyDescent="0.2">
      <c r="G2019" s="106"/>
      <c r="H2019" s="104" t="str">
        <f t="shared" si="36"/>
        <v/>
      </c>
      <c r="I2019" s="104"/>
      <c r="J2019" s="110" t="s">
        <v>13462</v>
      </c>
      <c r="K2019" s="110" t="s">
        <v>275</v>
      </c>
      <c r="L2019" s="10" t="s">
        <v>13463</v>
      </c>
    </row>
    <row r="2020" spans="7:12" ht="15" x14ac:dyDescent="0.2">
      <c r="G2020" s="106"/>
      <c r="H2020" s="104" t="str">
        <f t="shared" si="36"/>
        <v/>
      </c>
      <c r="I2020" s="104"/>
      <c r="J2020" s="110" t="s">
        <v>13464</v>
      </c>
      <c r="K2020" s="110" t="s">
        <v>275</v>
      </c>
      <c r="L2020" s="10" t="s">
        <v>13465</v>
      </c>
    </row>
    <row r="2021" spans="7:12" ht="15" x14ac:dyDescent="0.2">
      <c r="G2021" s="106"/>
      <c r="H2021" s="104" t="str">
        <f t="shared" si="36"/>
        <v/>
      </c>
      <c r="I2021" s="104"/>
      <c r="J2021" s="110" t="s">
        <v>13466</v>
      </c>
      <c r="K2021" s="110" t="s">
        <v>275</v>
      </c>
      <c r="L2021" s="10" t="s">
        <v>13467</v>
      </c>
    </row>
    <row r="2022" spans="7:12" ht="15" x14ac:dyDescent="0.2">
      <c r="G2022" s="106"/>
      <c r="H2022" s="104" t="str">
        <f t="shared" si="36"/>
        <v/>
      </c>
      <c r="I2022" s="104"/>
      <c r="J2022" s="110" t="s">
        <v>13468</v>
      </c>
      <c r="K2022" s="110" t="s">
        <v>275</v>
      </c>
      <c r="L2022" s="10" t="s">
        <v>13469</v>
      </c>
    </row>
    <row r="2023" spans="7:12" ht="15" x14ac:dyDescent="0.2">
      <c r="G2023" s="106"/>
      <c r="H2023" s="104" t="str">
        <f t="shared" si="36"/>
        <v/>
      </c>
      <c r="I2023" s="104"/>
      <c r="J2023" s="110" t="s">
        <v>13470</v>
      </c>
      <c r="K2023" s="110" t="s">
        <v>275</v>
      </c>
      <c r="L2023" s="10" t="s">
        <v>13471</v>
      </c>
    </row>
    <row r="2024" spans="7:12" ht="15" x14ac:dyDescent="0.2">
      <c r="G2024" s="106"/>
      <c r="H2024" s="104" t="str">
        <f t="shared" si="36"/>
        <v/>
      </c>
      <c r="I2024" s="104"/>
      <c r="J2024" s="110" t="s">
        <v>13472</v>
      </c>
      <c r="K2024" s="110" t="s">
        <v>275</v>
      </c>
      <c r="L2024" s="10" t="s">
        <v>13473</v>
      </c>
    </row>
    <row r="2025" spans="7:12" ht="15" x14ac:dyDescent="0.2">
      <c r="G2025" s="106"/>
      <c r="H2025" s="104" t="str">
        <f t="shared" si="36"/>
        <v/>
      </c>
      <c r="I2025" s="104"/>
      <c r="J2025" s="110" t="s">
        <v>13474</v>
      </c>
      <c r="K2025" s="110" t="s">
        <v>275</v>
      </c>
      <c r="L2025" s="10" t="s">
        <v>13475</v>
      </c>
    </row>
    <row r="2026" spans="7:12" ht="15" x14ac:dyDescent="0.2">
      <c r="G2026" s="106"/>
      <c r="H2026" s="104" t="str">
        <f t="shared" si="36"/>
        <v/>
      </c>
      <c r="I2026" s="104"/>
      <c r="J2026" s="110" t="s">
        <v>13476</v>
      </c>
      <c r="K2026" s="110" t="s">
        <v>275</v>
      </c>
      <c r="L2026" s="10" t="s">
        <v>13475</v>
      </c>
    </row>
    <row r="2027" spans="7:12" ht="15" x14ac:dyDescent="0.2">
      <c r="G2027" s="106"/>
      <c r="H2027" s="104" t="str">
        <f t="shared" si="36"/>
        <v/>
      </c>
      <c r="I2027" s="104"/>
      <c r="J2027" s="110" t="s">
        <v>13477</v>
      </c>
      <c r="K2027" s="110" t="s">
        <v>275</v>
      </c>
      <c r="L2027" s="10" t="s">
        <v>13475</v>
      </c>
    </row>
    <row r="2028" spans="7:12" ht="15" x14ac:dyDescent="0.2">
      <c r="G2028" s="106"/>
      <c r="H2028" s="104" t="str">
        <f t="shared" si="36"/>
        <v/>
      </c>
      <c r="I2028" s="104"/>
      <c r="J2028" s="110" t="s">
        <v>13478</v>
      </c>
      <c r="K2028" s="110" t="s">
        <v>275</v>
      </c>
      <c r="L2028" s="10" t="s">
        <v>275</v>
      </c>
    </row>
    <row r="2029" spans="7:12" ht="15" x14ac:dyDescent="0.2">
      <c r="G2029" s="106"/>
      <c r="H2029" s="104" t="str">
        <f t="shared" si="36"/>
        <v/>
      </c>
      <c r="I2029" s="104"/>
      <c r="J2029" s="110" t="s">
        <v>13479</v>
      </c>
      <c r="K2029" s="110" t="s">
        <v>275</v>
      </c>
      <c r="L2029" s="10" t="s">
        <v>275</v>
      </c>
    </row>
    <row r="2030" spans="7:12" ht="15" x14ac:dyDescent="0.2">
      <c r="G2030" s="106"/>
      <c r="H2030" s="104" t="str">
        <f t="shared" si="36"/>
        <v/>
      </c>
      <c r="I2030" s="104"/>
      <c r="J2030" s="110" t="s">
        <v>13480</v>
      </c>
      <c r="K2030" s="110" t="s">
        <v>275</v>
      </c>
      <c r="L2030" s="10" t="s">
        <v>13481</v>
      </c>
    </row>
    <row r="2031" spans="7:12" ht="15" x14ac:dyDescent="0.2">
      <c r="G2031" s="106"/>
      <c r="H2031" s="104" t="str">
        <f t="shared" si="36"/>
        <v/>
      </c>
      <c r="I2031" s="104"/>
      <c r="J2031" s="110" t="s">
        <v>13482</v>
      </c>
      <c r="K2031" s="110" t="s">
        <v>275</v>
      </c>
      <c r="L2031" s="10" t="s">
        <v>13483</v>
      </c>
    </row>
    <row r="2032" spans="7:12" ht="15" x14ac:dyDescent="0.2">
      <c r="G2032" s="106"/>
      <c r="H2032" s="104" t="str">
        <f t="shared" si="36"/>
        <v/>
      </c>
      <c r="I2032" s="104"/>
      <c r="J2032" s="110" t="s">
        <v>13484</v>
      </c>
      <c r="K2032" s="110" t="s">
        <v>275</v>
      </c>
      <c r="L2032" s="10" t="s">
        <v>13485</v>
      </c>
    </row>
    <row r="2033" spans="7:12" ht="15" x14ac:dyDescent="0.2">
      <c r="G2033" s="106"/>
      <c r="H2033" s="104" t="str">
        <f t="shared" si="36"/>
        <v/>
      </c>
      <c r="I2033" s="104"/>
      <c r="J2033" s="110" t="s">
        <v>13486</v>
      </c>
      <c r="K2033" s="110" t="s">
        <v>275</v>
      </c>
      <c r="L2033" s="10" t="s">
        <v>13487</v>
      </c>
    </row>
    <row r="2034" spans="7:12" ht="15" x14ac:dyDescent="0.2">
      <c r="G2034" s="106"/>
      <c r="H2034" s="104" t="str">
        <f t="shared" si="36"/>
        <v/>
      </c>
      <c r="I2034" s="104"/>
      <c r="J2034" s="110" t="s">
        <v>13488</v>
      </c>
      <c r="K2034" s="110" t="s">
        <v>275</v>
      </c>
      <c r="L2034" s="10" t="s">
        <v>275</v>
      </c>
    </row>
    <row r="2035" spans="7:12" ht="15" x14ac:dyDescent="0.2">
      <c r="G2035" s="106"/>
      <c r="H2035" s="104" t="str">
        <f t="shared" si="36"/>
        <v/>
      </c>
      <c r="I2035" s="104"/>
      <c r="J2035" s="110" t="s">
        <v>13489</v>
      </c>
      <c r="K2035" s="110" t="s">
        <v>275</v>
      </c>
      <c r="L2035" s="10" t="s">
        <v>13490</v>
      </c>
    </row>
    <row r="2036" spans="7:12" ht="15" x14ac:dyDescent="0.2">
      <c r="G2036" s="106"/>
      <c r="H2036" s="104" t="str">
        <f t="shared" si="36"/>
        <v/>
      </c>
      <c r="I2036" s="104"/>
      <c r="J2036" s="110" t="s">
        <v>13491</v>
      </c>
      <c r="K2036" s="110" t="s">
        <v>275</v>
      </c>
      <c r="L2036" s="10" t="s">
        <v>13492</v>
      </c>
    </row>
    <row r="2037" spans="7:12" ht="15" x14ac:dyDescent="0.2">
      <c r="G2037" s="106"/>
      <c r="H2037" s="104" t="str">
        <f t="shared" si="36"/>
        <v/>
      </c>
      <c r="I2037" s="104"/>
      <c r="J2037" s="110" t="s">
        <v>13493</v>
      </c>
      <c r="K2037" s="110" t="s">
        <v>275</v>
      </c>
      <c r="L2037" s="10" t="s">
        <v>13494</v>
      </c>
    </row>
    <row r="2038" spans="7:12" ht="15" x14ac:dyDescent="0.2">
      <c r="G2038" s="106"/>
      <c r="H2038" s="104" t="str">
        <f t="shared" si="36"/>
        <v/>
      </c>
      <c r="I2038" s="104"/>
      <c r="J2038" s="110" t="s">
        <v>13495</v>
      </c>
      <c r="K2038" s="110" t="s">
        <v>275</v>
      </c>
      <c r="L2038" s="10" t="s">
        <v>13496</v>
      </c>
    </row>
    <row r="2039" spans="7:12" ht="15" x14ac:dyDescent="0.2">
      <c r="G2039" s="106"/>
      <c r="H2039" s="104" t="str">
        <f t="shared" si="36"/>
        <v/>
      </c>
      <c r="I2039" s="104"/>
      <c r="J2039" s="110" t="s">
        <v>13497</v>
      </c>
      <c r="K2039" s="110" t="s">
        <v>275</v>
      </c>
      <c r="L2039" s="10" t="s">
        <v>13498</v>
      </c>
    </row>
    <row r="2040" spans="7:12" ht="15" x14ac:dyDescent="0.2">
      <c r="G2040" s="106"/>
      <c r="H2040" s="104" t="str">
        <f t="shared" si="36"/>
        <v/>
      </c>
      <c r="I2040" s="104"/>
      <c r="J2040" s="110" t="s">
        <v>13499</v>
      </c>
      <c r="K2040" s="110" t="s">
        <v>275</v>
      </c>
      <c r="L2040" s="10" t="s">
        <v>13500</v>
      </c>
    </row>
    <row r="2041" spans="7:12" ht="15" x14ac:dyDescent="0.2">
      <c r="G2041" s="106"/>
      <c r="H2041" s="104" t="str">
        <f t="shared" si="36"/>
        <v/>
      </c>
      <c r="I2041" s="104"/>
      <c r="J2041" s="110" t="s">
        <v>13501</v>
      </c>
      <c r="K2041" s="110" t="s">
        <v>275</v>
      </c>
      <c r="L2041" s="10" t="s">
        <v>13502</v>
      </c>
    </row>
    <row r="2042" spans="7:12" ht="15" x14ac:dyDescent="0.2">
      <c r="G2042" s="106"/>
      <c r="H2042" s="104" t="str">
        <f t="shared" si="36"/>
        <v/>
      </c>
      <c r="I2042" s="104"/>
      <c r="J2042" s="110" t="s">
        <v>13503</v>
      </c>
      <c r="K2042" s="110" t="s">
        <v>275</v>
      </c>
      <c r="L2042" s="10" t="s">
        <v>13504</v>
      </c>
    </row>
    <row r="2043" spans="7:12" ht="15" x14ac:dyDescent="0.2">
      <c r="G2043" s="106"/>
      <c r="H2043" s="104" t="str">
        <f t="shared" si="36"/>
        <v/>
      </c>
      <c r="I2043" s="104"/>
      <c r="J2043" s="110" t="s">
        <v>13505</v>
      </c>
      <c r="K2043" s="110" t="s">
        <v>275</v>
      </c>
      <c r="L2043" s="10" t="s">
        <v>13506</v>
      </c>
    </row>
    <row r="2044" spans="7:12" ht="15" x14ac:dyDescent="0.2">
      <c r="G2044" s="106"/>
      <c r="H2044" s="104" t="str">
        <f t="shared" si="36"/>
        <v/>
      </c>
      <c r="I2044" s="104"/>
      <c r="J2044" s="110" t="s">
        <v>13507</v>
      </c>
      <c r="K2044" s="110" t="s">
        <v>275</v>
      </c>
      <c r="L2044" s="10" t="s">
        <v>13508</v>
      </c>
    </row>
    <row r="2045" spans="7:12" ht="15" x14ac:dyDescent="0.2">
      <c r="G2045" s="106"/>
      <c r="H2045" s="104" t="str">
        <f t="shared" si="36"/>
        <v/>
      </c>
      <c r="I2045" s="104"/>
      <c r="J2045" s="110" t="s">
        <v>13509</v>
      </c>
      <c r="K2045" s="110" t="s">
        <v>275</v>
      </c>
      <c r="L2045" s="10" t="s">
        <v>275</v>
      </c>
    </row>
    <row r="2046" spans="7:12" ht="15" x14ac:dyDescent="0.2">
      <c r="G2046" s="106"/>
      <c r="H2046" s="104" t="str">
        <f t="shared" si="36"/>
        <v/>
      </c>
      <c r="I2046" s="104"/>
      <c r="J2046" s="110" t="s">
        <v>13510</v>
      </c>
      <c r="K2046" s="110" t="s">
        <v>275</v>
      </c>
      <c r="L2046" s="10" t="s">
        <v>13511</v>
      </c>
    </row>
    <row r="2047" spans="7:12" ht="15" x14ac:dyDescent="0.2">
      <c r="G2047" s="106"/>
      <c r="H2047" s="104" t="str">
        <f t="shared" si="36"/>
        <v/>
      </c>
      <c r="I2047" s="104"/>
      <c r="J2047" s="110" t="s">
        <v>13512</v>
      </c>
      <c r="K2047" s="110" t="s">
        <v>275</v>
      </c>
      <c r="L2047" s="10" t="s">
        <v>13513</v>
      </c>
    </row>
    <row r="2048" spans="7:12" ht="15" x14ac:dyDescent="0.2">
      <c r="G2048" s="106"/>
      <c r="H2048" s="104" t="str">
        <f t="shared" si="36"/>
        <v/>
      </c>
      <c r="I2048" s="104"/>
      <c r="J2048" s="110" t="s">
        <v>13514</v>
      </c>
      <c r="K2048" s="110" t="s">
        <v>275</v>
      </c>
      <c r="L2048" s="10" t="s">
        <v>13515</v>
      </c>
    </row>
    <row r="2049" spans="7:12" ht="15" x14ac:dyDescent="0.2">
      <c r="G2049" s="106"/>
      <c r="H2049" s="104" t="str">
        <f t="shared" si="36"/>
        <v/>
      </c>
      <c r="I2049" s="104"/>
      <c r="J2049" s="110" t="s">
        <v>13516</v>
      </c>
      <c r="K2049" s="110" t="s">
        <v>275</v>
      </c>
      <c r="L2049" s="10" t="s">
        <v>13517</v>
      </c>
    </row>
    <row r="2050" spans="7:12" ht="15" x14ac:dyDescent="0.2">
      <c r="G2050" s="106"/>
      <c r="H2050" s="104" t="str">
        <f t="shared" si="36"/>
        <v/>
      </c>
      <c r="I2050" s="104"/>
      <c r="J2050" s="110" t="s">
        <v>13518</v>
      </c>
      <c r="K2050" s="110" t="s">
        <v>275</v>
      </c>
      <c r="L2050" s="10" t="s">
        <v>13519</v>
      </c>
    </row>
    <row r="2051" spans="7:12" ht="15" x14ac:dyDescent="0.2">
      <c r="G2051" s="106"/>
      <c r="H2051" s="104" t="str">
        <f t="shared" si="36"/>
        <v/>
      </c>
      <c r="I2051" s="104"/>
      <c r="J2051" s="110" t="s">
        <v>13520</v>
      </c>
      <c r="K2051" s="110" t="s">
        <v>275</v>
      </c>
      <c r="L2051" s="10" t="s">
        <v>13521</v>
      </c>
    </row>
    <row r="2052" spans="7:12" ht="15" x14ac:dyDescent="0.2">
      <c r="G2052" s="106"/>
      <c r="H2052" s="104" t="str">
        <f t="shared" si="36"/>
        <v/>
      </c>
      <c r="I2052" s="104"/>
      <c r="J2052" s="110" t="s">
        <v>13522</v>
      </c>
      <c r="K2052" s="110" t="s">
        <v>275</v>
      </c>
      <c r="L2052" s="10" t="s">
        <v>13523</v>
      </c>
    </row>
    <row r="2053" spans="7:12" ht="15" x14ac:dyDescent="0.2">
      <c r="G2053" s="106"/>
      <c r="H2053" s="104" t="str">
        <f t="shared" si="36"/>
        <v/>
      </c>
      <c r="I2053" s="104"/>
      <c r="J2053" s="110" t="s">
        <v>13524</v>
      </c>
      <c r="K2053" s="110" t="s">
        <v>275</v>
      </c>
      <c r="L2053" s="10" t="s">
        <v>13525</v>
      </c>
    </row>
    <row r="2054" spans="7:12" ht="15" x14ac:dyDescent="0.2">
      <c r="G2054" s="106"/>
      <c r="H2054" s="104" t="str">
        <f t="shared" si="36"/>
        <v/>
      </c>
      <c r="I2054" s="104"/>
      <c r="J2054" s="110" t="s">
        <v>13526</v>
      </c>
      <c r="K2054" s="110" t="s">
        <v>275</v>
      </c>
      <c r="L2054" s="10" t="s">
        <v>13527</v>
      </c>
    </row>
    <row r="2055" spans="7:12" ht="15" x14ac:dyDescent="0.2">
      <c r="G2055" s="106"/>
      <c r="H2055" s="104" t="str">
        <f t="shared" si="36"/>
        <v/>
      </c>
      <c r="I2055" s="104"/>
      <c r="J2055" s="110" t="s">
        <v>13528</v>
      </c>
      <c r="K2055" s="110" t="s">
        <v>275</v>
      </c>
      <c r="L2055" s="10" t="s">
        <v>13529</v>
      </c>
    </row>
    <row r="2056" spans="7:12" ht="15" x14ac:dyDescent="0.2">
      <c r="G2056" s="106"/>
      <c r="H2056" s="104" t="str">
        <f t="shared" si="36"/>
        <v/>
      </c>
      <c r="I2056" s="104"/>
      <c r="J2056" s="110" t="s">
        <v>13530</v>
      </c>
      <c r="K2056" s="110" t="s">
        <v>275</v>
      </c>
      <c r="L2056" s="10" t="s">
        <v>13531</v>
      </c>
    </row>
    <row r="2057" spans="7:12" ht="15" x14ac:dyDescent="0.2">
      <c r="G2057" s="106"/>
      <c r="H2057" s="104" t="str">
        <f t="shared" ref="H2057:H2120" si="37">IF(I2057="","",IFERROR((INDEX(A:D,MATCH($I2057,D:D,0),2)),""))</f>
        <v/>
      </c>
      <c r="I2057" s="104"/>
      <c r="J2057" s="110" t="s">
        <v>13532</v>
      </c>
      <c r="K2057" s="110" t="s">
        <v>275</v>
      </c>
      <c r="L2057" s="10" t="s">
        <v>13533</v>
      </c>
    </row>
    <row r="2058" spans="7:12" ht="15" x14ac:dyDescent="0.2">
      <c r="G2058" s="106"/>
      <c r="H2058" s="104" t="str">
        <f t="shared" si="37"/>
        <v/>
      </c>
      <c r="I2058" s="104"/>
      <c r="J2058" s="110" t="s">
        <v>13534</v>
      </c>
      <c r="K2058" s="110" t="s">
        <v>275</v>
      </c>
      <c r="L2058" s="10" t="s">
        <v>13535</v>
      </c>
    </row>
    <row r="2059" spans="7:12" ht="15" x14ac:dyDescent="0.2">
      <c r="G2059" s="106"/>
      <c r="H2059" s="104" t="str">
        <f t="shared" si="37"/>
        <v/>
      </c>
      <c r="I2059" s="104"/>
      <c r="J2059" s="110" t="s">
        <v>13536</v>
      </c>
      <c r="K2059" s="110" t="s">
        <v>275</v>
      </c>
      <c r="L2059" s="10" t="s">
        <v>13537</v>
      </c>
    </row>
    <row r="2060" spans="7:12" ht="15" x14ac:dyDescent="0.2">
      <c r="G2060" s="106"/>
      <c r="H2060" s="104" t="str">
        <f t="shared" si="37"/>
        <v/>
      </c>
      <c r="I2060" s="104"/>
      <c r="J2060" s="110" t="s">
        <v>13538</v>
      </c>
      <c r="K2060" s="110" t="s">
        <v>275</v>
      </c>
      <c r="L2060" s="10" t="s">
        <v>13539</v>
      </c>
    </row>
    <row r="2061" spans="7:12" ht="15" x14ac:dyDescent="0.2">
      <c r="G2061" s="106"/>
      <c r="H2061" s="104" t="str">
        <f t="shared" si="37"/>
        <v/>
      </c>
      <c r="I2061" s="104"/>
      <c r="J2061" s="110" t="s">
        <v>13540</v>
      </c>
      <c r="K2061" s="110" t="s">
        <v>275</v>
      </c>
      <c r="L2061" s="10" t="s">
        <v>13541</v>
      </c>
    </row>
    <row r="2062" spans="7:12" ht="15" x14ac:dyDescent="0.2">
      <c r="G2062" s="106"/>
      <c r="H2062" s="104" t="str">
        <f t="shared" si="37"/>
        <v/>
      </c>
      <c r="I2062" s="104"/>
      <c r="J2062" s="110" t="s">
        <v>13542</v>
      </c>
      <c r="K2062" s="110" t="s">
        <v>275</v>
      </c>
      <c r="L2062" s="10" t="s">
        <v>13543</v>
      </c>
    </row>
    <row r="2063" spans="7:12" ht="15" x14ac:dyDescent="0.2">
      <c r="G2063" s="106"/>
      <c r="H2063" s="104" t="str">
        <f t="shared" si="37"/>
        <v/>
      </c>
      <c r="I2063" s="104"/>
      <c r="J2063" s="110" t="s">
        <v>13544</v>
      </c>
      <c r="K2063" s="110" t="s">
        <v>275</v>
      </c>
      <c r="L2063" s="10" t="s">
        <v>275</v>
      </c>
    </row>
    <row r="2064" spans="7:12" ht="15" x14ac:dyDescent="0.2">
      <c r="G2064" s="106"/>
      <c r="H2064" s="104" t="str">
        <f t="shared" si="37"/>
        <v/>
      </c>
      <c r="I2064" s="104"/>
      <c r="J2064" s="110" t="s">
        <v>13545</v>
      </c>
      <c r="K2064" s="110" t="s">
        <v>275</v>
      </c>
      <c r="L2064" s="10" t="s">
        <v>275</v>
      </c>
    </row>
    <row r="2065" spans="7:12" ht="15" x14ac:dyDescent="0.2">
      <c r="G2065" s="106"/>
      <c r="H2065" s="104" t="str">
        <f t="shared" si="37"/>
        <v/>
      </c>
      <c r="I2065" s="104"/>
      <c r="J2065" s="110" t="s">
        <v>13546</v>
      </c>
      <c r="K2065" s="110" t="s">
        <v>275</v>
      </c>
      <c r="L2065" s="10" t="s">
        <v>13547</v>
      </c>
    </row>
    <row r="2066" spans="7:12" ht="15" x14ac:dyDescent="0.2">
      <c r="G2066" s="106"/>
      <c r="H2066" s="104" t="str">
        <f t="shared" si="37"/>
        <v/>
      </c>
      <c r="I2066" s="104"/>
      <c r="J2066" s="110" t="s">
        <v>13548</v>
      </c>
      <c r="K2066" s="110" t="s">
        <v>275</v>
      </c>
      <c r="L2066" s="10" t="s">
        <v>13547</v>
      </c>
    </row>
    <row r="2067" spans="7:12" ht="15" x14ac:dyDescent="0.2">
      <c r="G2067" s="106"/>
      <c r="H2067" s="104" t="str">
        <f t="shared" si="37"/>
        <v/>
      </c>
      <c r="I2067" s="104"/>
      <c r="J2067" s="110" t="s">
        <v>13549</v>
      </c>
      <c r="K2067" s="110" t="s">
        <v>275</v>
      </c>
      <c r="L2067" s="10" t="s">
        <v>13550</v>
      </c>
    </row>
    <row r="2068" spans="7:12" ht="15" x14ac:dyDescent="0.2">
      <c r="G2068" s="106"/>
      <c r="H2068" s="104" t="str">
        <f t="shared" si="37"/>
        <v/>
      </c>
      <c r="I2068" s="104"/>
      <c r="J2068" s="110" t="s">
        <v>13551</v>
      </c>
      <c r="K2068" s="110" t="s">
        <v>275</v>
      </c>
      <c r="L2068" s="10" t="s">
        <v>13552</v>
      </c>
    </row>
    <row r="2069" spans="7:12" ht="15" x14ac:dyDescent="0.2">
      <c r="G2069" s="106"/>
      <c r="H2069" s="104" t="str">
        <f t="shared" si="37"/>
        <v/>
      </c>
      <c r="I2069" s="104"/>
      <c r="J2069" s="110" t="s">
        <v>13553</v>
      </c>
      <c r="K2069" s="110" t="s">
        <v>275</v>
      </c>
      <c r="L2069" s="10" t="s">
        <v>13554</v>
      </c>
    </row>
    <row r="2070" spans="7:12" ht="15" x14ac:dyDescent="0.2">
      <c r="G2070" s="106"/>
      <c r="H2070" s="104" t="str">
        <f t="shared" si="37"/>
        <v/>
      </c>
      <c r="I2070" s="104"/>
      <c r="J2070" s="110" t="s">
        <v>13555</v>
      </c>
      <c r="K2070" s="110" t="s">
        <v>275</v>
      </c>
      <c r="L2070" s="10" t="s">
        <v>13556</v>
      </c>
    </row>
    <row r="2071" spans="7:12" ht="15" x14ac:dyDescent="0.2">
      <c r="G2071" s="106"/>
      <c r="H2071" s="104" t="str">
        <f t="shared" si="37"/>
        <v/>
      </c>
      <c r="I2071" s="104"/>
      <c r="J2071" s="110" t="s">
        <v>13557</v>
      </c>
      <c r="K2071" s="110" t="s">
        <v>275</v>
      </c>
      <c r="L2071" s="10" t="s">
        <v>13558</v>
      </c>
    </row>
    <row r="2072" spans="7:12" ht="15" x14ac:dyDescent="0.2">
      <c r="G2072" s="106"/>
      <c r="H2072" s="104" t="str">
        <f t="shared" si="37"/>
        <v/>
      </c>
      <c r="I2072" s="104"/>
      <c r="J2072" s="110" t="s">
        <v>13559</v>
      </c>
      <c r="K2072" s="110" t="s">
        <v>275</v>
      </c>
      <c r="L2072" s="10" t="s">
        <v>13560</v>
      </c>
    </row>
    <row r="2073" spans="7:12" ht="15" x14ac:dyDescent="0.2">
      <c r="G2073" s="106"/>
      <c r="H2073" s="104" t="str">
        <f t="shared" si="37"/>
        <v/>
      </c>
      <c r="I2073" s="104"/>
      <c r="J2073" s="110" t="s">
        <v>13561</v>
      </c>
      <c r="K2073" s="110" t="s">
        <v>275</v>
      </c>
      <c r="L2073" s="10" t="s">
        <v>13562</v>
      </c>
    </row>
    <row r="2074" spans="7:12" ht="15" x14ac:dyDescent="0.2">
      <c r="G2074" s="106"/>
      <c r="H2074" s="104" t="str">
        <f t="shared" si="37"/>
        <v/>
      </c>
      <c r="I2074" s="104"/>
      <c r="J2074" s="110" t="s">
        <v>13563</v>
      </c>
      <c r="K2074" s="110" t="s">
        <v>275</v>
      </c>
      <c r="L2074" s="10" t="s">
        <v>13564</v>
      </c>
    </row>
    <row r="2075" spans="7:12" ht="15" x14ac:dyDescent="0.2">
      <c r="G2075" s="106"/>
      <c r="H2075" s="104" t="str">
        <f t="shared" si="37"/>
        <v/>
      </c>
      <c r="I2075" s="104"/>
      <c r="J2075" s="110" t="s">
        <v>13565</v>
      </c>
      <c r="K2075" s="110" t="s">
        <v>275</v>
      </c>
      <c r="L2075" s="10" t="s">
        <v>13566</v>
      </c>
    </row>
    <row r="2076" spans="7:12" ht="15" x14ac:dyDescent="0.2">
      <c r="G2076" s="106"/>
      <c r="H2076" s="104" t="str">
        <f t="shared" si="37"/>
        <v/>
      </c>
      <c r="I2076" s="104"/>
      <c r="J2076" s="110" t="s">
        <v>13567</v>
      </c>
      <c r="K2076" s="110" t="s">
        <v>275</v>
      </c>
      <c r="L2076" s="10" t="s">
        <v>13568</v>
      </c>
    </row>
    <row r="2077" spans="7:12" ht="15" x14ac:dyDescent="0.2">
      <c r="G2077" s="106"/>
      <c r="H2077" s="104" t="str">
        <f t="shared" si="37"/>
        <v/>
      </c>
      <c r="I2077" s="104"/>
      <c r="J2077" s="110" t="s">
        <v>13569</v>
      </c>
      <c r="K2077" s="110" t="s">
        <v>275</v>
      </c>
      <c r="L2077" s="10" t="s">
        <v>13570</v>
      </c>
    </row>
    <row r="2078" spans="7:12" ht="15" x14ac:dyDescent="0.2">
      <c r="G2078" s="106"/>
      <c r="H2078" s="104" t="str">
        <f t="shared" si="37"/>
        <v/>
      </c>
      <c r="I2078" s="104"/>
      <c r="J2078" s="110" t="s">
        <v>13571</v>
      </c>
      <c r="K2078" s="110" t="s">
        <v>275</v>
      </c>
      <c r="L2078" s="10" t="s">
        <v>13570</v>
      </c>
    </row>
    <row r="2079" spans="7:12" ht="15" x14ac:dyDescent="0.2">
      <c r="G2079" s="106"/>
      <c r="H2079" s="104" t="str">
        <f t="shared" si="37"/>
        <v/>
      </c>
      <c r="I2079" s="104"/>
      <c r="J2079" s="110" t="s">
        <v>13572</v>
      </c>
      <c r="K2079" s="110" t="s">
        <v>275</v>
      </c>
      <c r="L2079" s="10" t="s">
        <v>13573</v>
      </c>
    </row>
    <row r="2080" spans="7:12" ht="15" x14ac:dyDescent="0.2">
      <c r="G2080" s="106"/>
      <c r="H2080" s="104" t="str">
        <f t="shared" si="37"/>
        <v/>
      </c>
      <c r="I2080" s="104"/>
      <c r="J2080" s="110" t="s">
        <v>13574</v>
      </c>
      <c r="K2080" s="110" t="s">
        <v>275</v>
      </c>
      <c r="L2080" s="10" t="s">
        <v>13575</v>
      </c>
    </row>
    <row r="2081" spans="7:12" ht="15" x14ac:dyDescent="0.2">
      <c r="G2081" s="106"/>
      <c r="H2081" s="104" t="str">
        <f t="shared" si="37"/>
        <v/>
      </c>
      <c r="I2081" s="104"/>
      <c r="J2081" s="110" t="s">
        <v>13576</v>
      </c>
      <c r="K2081" s="110" t="s">
        <v>275</v>
      </c>
      <c r="L2081" s="10" t="s">
        <v>13575</v>
      </c>
    </row>
    <row r="2082" spans="7:12" ht="15" x14ac:dyDescent="0.2">
      <c r="G2082" s="106"/>
      <c r="H2082" s="104" t="str">
        <f t="shared" si="37"/>
        <v/>
      </c>
      <c r="I2082" s="104"/>
      <c r="J2082" s="110" t="s">
        <v>13577</v>
      </c>
      <c r="K2082" s="110" t="s">
        <v>275</v>
      </c>
      <c r="L2082" s="10" t="s">
        <v>13578</v>
      </c>
    </row>
    <row r="2083" spans="7:12" ht="15" x14ac:dyDescent="0.2">
      <c r="G2083" s="106"/>
      <c r="H2083" s="104" t="str">
        <f t="shared" si="37"/>
        <v/>
      </c>
      <c r="I2083" s="104"/>
      <c r="J2083" s="110" t="s">
        <v>13579</v>
      </c>
      <c r="K2083" s="110" t="s">
        <v>275</v>
      </c>
      <c r="L2083" s="10" t="s">
        <v>13580</v>
      </c>
    </row>
    <row r="2084" spans="7:12" ht="15" x14ac:dyDescent="0.2">
      <c r="G2084" s="106"/>
      <c r="H2084" s="104" t="str">
        <f t="shared" si="37"/>
        <v/>
      </c>
      <c r="I2084" s="104"/>
      <c r="J2084" s="110" t="s">
        <v>13581</v>
      </c>
      <c r="K2084" s="110" t="s">
        <v>275</v>
      </c>
      <c r="L2084" s="10" t="s">
        <v>13582</v>
      </c>
    </row>
    <row r="2085" spans="7:12" ht="15" x14ac:dyDescent="0.2">
      <c r="G2085" s="106"/>
      <c r="H2085" s="104" t="str">
        <f t="shared" si="37"/>
        <v/>
      </c>
      <c r="I2085" s="104"/>
      <c r="J2085" s="110" t="s">
        <v>13583</v>
      </c>
      <c r="K2085" s="110" t="s">
        <v>275</v>
      </c>
      <c r="L2085" s="10" t="s">
        <v>13584</v>
      </c>
    </row>
    <row r="2086" spans="7:12" ht="15" x14ac:dyDescent="0.2">
      <c r="G2086" s="106"/>
      <c r="H2086" s="104" t="str">
        <f t="shared" si="37"/>
        <v/>
      </c>
      <c r="I2086" s="104"/>
      <c r="J2086" s="110" t="s">
        <v>13585</v>
      </c>
      <c r="K2086" s="110" t="s">
        <v>275</v>
      </c>
      <c r="L2086" s="10" t="s">
        <v>13586</v>
      </c>
    </row>
    <row r="2087" spans="7:12" ht="15" x14ac:dyDescent="0.2">
      <c r="G2087" s="106"/>
      <c r="H2087" s="104" t="str">
        <f t="shared" si="37"/>
        <v/>
      </c>
      <c r="I2087" s="104"/>
      <c r="J2087" s="110" t="s">
        <v>13587</v>
      </c>
      <c r="K2087" s="110" t="s">
        <v>275</v>
      </c>
      <c r="L2087" s="10" t="s">
        <v>13588</v>
      </c>
    </row>
    <row r="2088" spans="7:12" ht="15" x14ac:dyDescent="0.2">
      <c r="G2088" s="106"/>
      <c r="H2088" s="104" t="str">
        <f t="shared" si="37"/>
        <v/>
      </c>
      <c r="I2088" s="104"/>
      <c r="J2088" s="110" t="s">
        <v>13589</v>
      </c>
      <c r="K2088" s="110" t="s">
        <v>275</v>
      </c>
      <c r="L2088" s="10" t="s">
        <v>13590</v>
      </c>
    </row>
    <row r="2089" spans="7:12" ht="15" x14ac:dyDescent="0.2">
      <c r="G2089" s="106"/>
      <c r="H2089" s="104" t="str">
        <f t="shared" si="37"/>
        <v/>
      </c>
      <c r="I2089" s="104"/>
      <c r="J2089" s="110" t="s">
        <v>13591</v>
      </c>
      <c r="K2089" s="110" t="s">
        <v>275</v>
      </c>
      <c r="L2089" s="10" t="s">
        <v>13592</v>
      </c>
    </row>
    <row r="2090" spans="7:12" ht="15" x14ac:dyDescent="0.2">
      <c r="G2090" s="106"/>
      <c r="H2090" s="104" t="str">
        <f t="shared" si="37"/>
        <v/>
      </c>
      <c r="I2090" s="104"/>
      <c r="J2090" s="110" t="s">
        <v>13593</v>
      </c>
      <c r="K2090" s="110" t="s">
        <v>275</v>
      </c>
      <c r="L2090" s="10" t="s">
        <v>13586</v>
      </c>
    </row>
    <row r="2091" spans="7:12" ht="15" x14ac:dyDescent="0.2">
      <c r="G2091" s="106"/>
      <c r="H2091" s="104" t="str">
        <f t="shared" si="37"/>
        <v/>
      </c>
      <c r="I2091" s="104"/>
      <c r="J2091" s="110" t="s">
        <v>13594</v>
      </c>
      <c r="K2091" s="110" t="s">
        <v>275</v>
      </c>
      <c r="L2091" s="10" t="s">
        <v>13588</v>
      </c>
    </row>
    <row r="2092" spans="7:12" ht="15" x14ac:dyDescent="0.2">
      <c r="G2092" s="106"/>
      <c r="H2092" s="104" t="str">
        <f t="shared" si="37"/>
        <v/>
      </c>
      <c r="I2092" s="104"/>
      <c r="J2092" s="110" t="s">
        <v>13595</v>
      </c>
      <c r="K2092" s="110" t="s">
        <v>275</v>
      </c>
      <c r="L2092" s="10" t="s">
        <v>13596</v>
      </c>
    </row>
    <row r="2093" spans="7:12" ht="15" x14ac:dyDescent="0.2">
      <c r="G2093" s="106"/>
      <c r="H2093" s="104" t="str">
        <f t="shared" si="37"/>
        <v/>
      </c>
      <c r="I2093" s="104"/>
      <c r="J2093" s="110" t="s">
        <v>13597</v>
      </c>
      <c r="K2093" s="110" t="s">
        <v>275</v>
      </c>
      <c r="L2093" s="10" t="s">
        <v>13580</v>
      </c>
    </row>
    <row r="2094" spans="7:12" ht="15" x14ac:dyDescent="0.2">
      <c r="G2094" s="106"/>
      <c r="H2094" s="104" t="str">
        <f t="shared" si="37"/>
        <v/>
      </c>
      <c r="I2094" s="104"/>
      <c r="J2094" s="110" t="s">
        <v>13598</v>
      </c>
      <c r="K2094" s="110" t="s">
        <v>275</v>
      </c>
      <c r="L2094" s="10" t="s">
        <v>13599</v>
      </c>
    </row>
    <row r="2095" spans="7:12" ht="15" x14ac:dyDescent="0.2">
      <c r="G2095" s="106"/>
      <c r="H2095" s="104" t="str">
        <f t="shared" si="37"/>
        <v/>
      </c>
      <c r="I2095" s="104"/>
      <c r="J2095" s="110" t="s">
        <v>13600</v>
      </c>
      <c r="K2095" s="110" t="s">
        <v>275</v>
      </c>
      <c r="L2095" s="10" t="s">
        <v>13601</v>
      </c>
    </row>
    <row r="2096" spans="7:12" ht="15" x14ac:dyDescent="0.2">
      <c r="G2096" s="106"/>
      <c r="H2096" s="104" t="str">
        <f t="shared" si="37"/>
        <v/>
      </c>
      <c r="I2096" s="104"/>
      <c r="J2096" s="110" t="s">
        <v>13602</v>
      </c>
      <c r="K2096" s="110" t="s">
        <v>275</v>
      </c>
      <c r="L2096" s="10" t="s">
        <v>13603</v>
      </c>
    </row>
    <row r="2097" spans="7:12" ht="15" x14ac:dyDescent="0.2">
      <c r="G2097" s="106"/>
      <c r="H2097" s="104" t="str">
        <f t="shared" si="37"/>
        <v/>
      </c>
      <c r="I2097" s="104"/>
      <c r="J2097" s="110" t="s">
        <v>13604</v>
      </c>
      <c r="K2097" s="110" t="s">
        <v>275</v>
      </c>
      <c r="L2097" s="10" t="s">
        <v>13605</v>
      </c>
    </row>
    <row r="2098" spans="7:12" ht="15" x14ac:dyDescent="0.2">
      <c r="G2098" s="106"/>
      <c r="H2098" s="104" t="str">
        <f t="shared" si="37"/>
        <v/>
      </c>
      <c r="I2098" s="104"/>
      <c r="J2098" s="110" t="s">
        <v>13606</v>
      </c>
      <c r="K2098" s="110" t="s">
        <v>275</v>
      </c>
      <c r="L2098" s="10" t="s">
        <v>13607</v>
      </c>
    </row>
    <row r="2099" spans="7:12" ht="15" x14ac:dyDescent="0.2">
      <c r="G2099" s="106"/>
      <c r="H2099" s="104" t="str">
        <f t="shared" si="37"/>
        <v/>
      </c>
      <c r="I2099" s="104"/>
      <c r="J2099" s="110" t="s">
        <v>13608</v>
      </c>
      <c r="K2099" s="110" t="s">
        <v>275</v>
      </c>
      <c r="L2099" s="10" t="s">
        <v>275</v>
      </c>
    </row>
    <row r="2100" spans="7:12" ht="15" x14ac:dyDescent="0.2">
      <c r="G2100" s="106"/>
      <c r="H2100" s="104" t="str">
        <f t="shared" si="37"/>
        <v/>
      </c>
      <c r="I2100" s="104"/>
      <c r="J2100" s="110" t="s">
        <v>13609</v>
      </c>
      <c r="K2100" s="110" t="s">
        <v>275</v>
      </c>
      <c r="L2100" s="10" t="s">
        <v>13610</v>
      </c>
    </row>
    <row r="2101" spans="7:12" ht="15" x14ac:dyDescent="0.2">
      <c r="G2101" s="106"/>
      <c r="H2101" s="104" t="str">
        <f t="shared" si="37"/>
        <v/>
      </c>
      <c r="I2101" s="104"/>
      <c r="J2101" s="110" t="s">
        <v>13611</v>
      </c>
      <c r="K2101" s="110" t="s">
        <v>275</v>
      </c>
      <c r="L2101" s="10" t="s">
        <v>13612</v>
      </c>
    </row>
    <row r="2102" spans="7:12" ht="15" x14ac:dyDescent="0.2">
      <c r="G2102" s="106"/>
      <c r="H2102" s="104" t="str">
        <f t="shared" si="37"/>
        <v/>
      </c>
      <c r="I2102" s="104"/>
      <c r="J2102" s="110" t="s">
        <v>13613</v>
      </c>
      <c r="K2102" s="110" t="s">
        <v>275</v>
      </c>
      <c r="L2102" s="10" t="s">
        <v>13614</v>
      </c>
    </row>
    <row r="2103" spans="7:12" ht="15" x14ac:dyDescent="0.2">
      <c r="G2103" s="106"/>
      <c r="H2103" s="104" t="str">
        <f t="shared" si="37"/>
        <v/>
      </c>
      <c r="I2103" s="104"/>
      <c r="J2103" s="110" t="s">
        <v>13615</v>
      </c>
      <c r="K2103" s="110" t="s">
        <v>275</v>
      </c>
      <c r="L2103" s="10" t="s">
        <v>13616</v>
      </c>
    </row>
    <row r="2104" spans="7:12" ht="15" x14ac:dyDescent="0.2">
      <c r="G2104" s="106"/>
      <c r="H2104" s="104" t="str">
        <f t="shared" si="37"/>
        <v/>
      </c>
      <c r="I2104" s="104"/>
      <c r="J2104" s="110" t="s">
        <v>13617</v>
      </c>
      <c r="K2104" s="110" t="s">
        <v>275</v>
      </c>
      <c r="L2104" s="10" t="s">
        <v>13618</v>
      </c>
    </row>
    <row r="2105" spans="7:12" ht="15" x14ac:dyDescent="0.2">
      <c r="G2105" s="106"/>
      <c r="H2105" s="104" t="str">
        <f t="shared" si="37"/>
        <v/>
      </c>
      <c r="I2105" s="104"/>
      <c r="J2105" s="110" t="s">
        <v>13619</v>
      </c>
      <c r="K2105" s="110" t="s">
        <v>275</v>
      </c>
      <c r="L2105" s="10" t="s">
        <v>13620</v>
      </c>
    </row>
    <row r="2106" spans="7:12" ht="15" x14ac:dyDescent="0.2">
      <c r="G2106" s="106"/>
      <c r="H2106" s="104" t="str">
        <f t="shared" si="37"/>
        <v/>
      </c>
      <c r="I2106" s="104"/>
      <c r="J2106" s="110" t="s">
        <v>13621</v>
      </c>
      <c r="K2106" s="110" t="s">
        <v>275</v>
      </c>
      <c r="L2106" s="10" t="s">
        <v>13622</v>
      </c>
    </row>
    <row r="2107" spans="7:12" ht="15" x14ac:dyDescent="0.2">
      <c r="G2107" s="106"/>
      <c r="H2107" s="104" t="str">
        <f t="shared" si="37"/>
        <v/>
      </c>
      <c r="I2107" s="104"/>
      <c r="J2107" s="110" t="s">
        <v>13623</v>
      </c>
      <c r="K2107" s="110" t="s">
        <v>275</v>
      </c>
      <c r="L2107" s="10" t="s">
        <v>13624</v>
      </c>
    </row>
    <row r="2108" spans="7:12" ht="15" x14ac:dyDescent="0.2">
      <c r="G2108" s="106"/>
      <c r="H2108" s="104" t="str">
        <f t="shared" si="37"/>
        <v/>
      </c>
      <c r="I2108" s="104"/>
      <c r="J2108" s="110" t="s">
        <v>13625</v>
      </c>
      <c r="K2108" s="110" t="s">
        <v>275</v>
      </c>
      <c r="L2108" s="10" t="s">
        <v>13626</v>
      </c>
    </row>
    <row r="2109" spans="7:12" ht="15" x14ac:dyDescent="0.2">
      <c r="G2109" s="106"/>
      <c r="H2109" s="104" t="str">
        <f t="shared" si="37"/>
        <v/>
      </c>
      <c r="I2109" s="104"/>
      <c r="J2109" s="110" t="s">
        <v>13627</v>
      </c>
      <c r="K2109" s="110" t="s">
        <v>275</v>
      </c>
      <c r="L2109" s="10" t="s">
        <v>13628</v>
      </c>
    </row>
    <row r="2110" spans="7:12" ht="15" x14ac:dyDescent="0.2">
      <c r="G2110" s="106"/>
      <c r="H2110" s="104" t="str">
        <f t="shared" si="37"/>
        <v/>
      </c>
      <c r="I2110" s="104"/>
      <c r="J2110" s="110" t="s">
        <v>13629</v>
      </c>
      <c r="K2110" s="110" t="s">
        <v>275</v>
      </c>
      <c r="L2110" s="10" t="s">
        <v>13630</v>
      </c>
    </row>
    <row r="2111" spans="7:12" ht="15" x14ac:dyDescent="0.2">
      <c r="G2111" s="106"/>
      <c r="H2111" s="104" t="str">
        <f t="shared" si="37"/>
        <v/>
      </c>
      <c r="I2111" s="104"/>
      <c r="J2111" s="110" t="s">
        <v>13631</v>
      </c>
      <c r="K2111" s="110" t="s">
        <v>275</v>
      </c>
      <c r="L2111" s="10" t="s">
        <v>13632</v>
      </c>
    </row>
    <row r="2112" spans="7:12" ht="15" x14ac:dyDescent="0.2">
      <c r="G2112" s="106"/>
      <c r="H2112" s="104" t="str">
        <f t="shared" si="37"/>
        <v/>
      </c>
      <c r="I2112" s="104"/>
      <c r="J2112" s="110" t="s">
        <v>13633</v>
      </c>
      <c r="K2112" s="110" t="s">
        <v>275</v>
      </c>
      <c r="L2112" s="10" t="s">
        <v>13634</v>
      </c>
    </row>
    <row r="2113" spans="7:12" ht="15" x14ac:dyDescent="0.2">
      <c r="G2113" s="106"/>
      <c r="H2113" s="104" t="str">
        <f t="shared" si="37"/>
        <v/>
      </c>
      <c r="I2113" s="104"/>
      <c r="J2113" s="110" t="s">
        <v>13635</v>
      </c>
      <c r="K2113" s="110" t="s">
        <v>275</v>
      </c>
      <c r="L2113" s="10" t="s">
        <v>275</v>
      </c>
    </row>
    <row r="2114" spans="7:12" ht="15" x14ac:dyDescent="0.2">
      <c r="G2114" s="106"/>
      <c r="H2114" s="104" t="str">
        <f t="shared" si="37"/>
        <v/>
      </c>
      <c r="I2114" s="104"/>
      <c r="J2114" s="110" t="s">
        <v>13636</v>
      </c>
      <c r="K2114" s="110" t="s">
        <v>275</v>
      </c>
      <c r="L2114" s="10" t="s">
        <v>13637</v>
      </c>
    </row>
    <row r="2115" spans="7:12" ht="15" x14ac:dyDescent="0.2">
      <c r="G2115" s="106"/>
      <c r="H2115" s="104" t="str">
        <f t="shared" si="37"/>
        <v/>
      </c>
      <c r="I2115" s="104"/>
      <c r="J2115" s="110" t="s">
        <v>13638</v>
      </c>
      <c r="K2115" s="110" t="s">
        <v>275</v>
      </c>
      <c r="L2115" s="10" t="s">
        <v>13639</v>
      </c>
    </row>
    <row r="2116" spans="7:12" ht="15" x14ac:dyDescent="0.2">
      <c r="G2116" s="106"/>
      <c r="H2116" s="104" t="str">
        <f t="shared" si="37"/>
        <v/>
      </c>
      <c r="I2116" s="104"/>
      <c r="J2116" s="110" t="s">
        <v>13640</v>
      </c>
      <c r="K2116" s="110" t="s">
        <v>275</v>
      </c>
      <c r="L2116" s="10" t="s">
        <v>13641</v>
      </c>
    </row>
    <row r="2117" spans="7:12" ht="15" x14ac:dyDescent="0.2">
      <c r="G2117" s="106"/>
      <c r="H2117" s="104" t="str">
        <f t="shared" si="37"/>
        <v/>
      </c>
      <c r="I2117" s="104"/>
      <c r="J2117" s="110" t="s">
        <v>13642</v>
      </c>
      <c r="K2117" s="110" t="s">
        <v>275</v>
      </c>
      <c r="L2117" s="10" t="s">
        <v>13643</v>
      </c>
    </row>
    <row r="2118" spans="7:12" ht="15" x14ac:dyDescent="0.2">
      <c r="G2118" s="106"/>
      <c r="H2118" s="104" t="str">
        <f t="shared" si="37"/>
        <v/>
      </c>
      <c r="I2118" s="104"/>
      <c r="J2118" s="110" t="s">
        <v>13644</v>
      </c>
      <c r="K2118" s="110" t="s">
        <v>275</v>
      </c>
      <c r="L2118" s="10" t="s">
        <v>13645</v>
      </c>
    </row>
    <row r="2119" spans="7:12" ht="15" x14ac:dyDescent="0.2">
      <c r="G2119" s="106"/>
      <c r="H2119" s="104" t="str">
        <f t="shared" si="37"/>
        <v/>
      </c>
      <c r="I2119" s="104"/>
      <c r="J2119" s="110" t="s">
        <v>13646</v>
      </c>
      <c r="K2119" s="110" t="s">
        <v>275</v>
      </c>
      <c r="L2119" s="10" t="s">
        <v>13409</v>
      </c>
    </row>
    <row r="2120" spans="7:12" ht="15" x14ac:dyDescent="0.2">
      <c r="G2120" s="106"/>
      <c r="H2120" s="104" t="str">
        <f t="shared" si="37"/>
        <v/>
      </c>
      <c r="I2120" s="104"/>
      <c r="J2120" s="110" t="s">
        <v>13647</v>
      </c>
      <c r="K2120" s="110" t="s">
        <v>275</v>
      </c>
      <c r="L2120" s="10" t="s">
        <v>13648</v>
      </c>
    </row>
    <row r="2121" spans="7:12" ht="15" x14ac:dyDescent="0.2">
      <c r="G2121" s="106"/>
      <c r="H2121" s="104" t="str">
        <f t="shared" ref="H2121:H2184" si="38">IF(I2121="","",IFERROR((INDEX(A:D,MATCH($I2121,D:D,0),2)),""))</f>
        <v/>
      </c>
      <c r="I2121" s="104"/>
      <c r="J2121" s="110" t="s">
        <v>13649</v>
      </c>
      <c r="K2121" s="110" t="s">
        <v>275</v>
      </c>
      <c r="L2121" s="10" t="s">
        <v>13650</v>
      </c>
    </row>
    <row r="2122" spans="7:12" ht="15" x14ac:dyDescent="0.2">
      <c r="G2122" s="106"/>
      <c r="H2122" s="104" t="str">
        <f t="shared" si="38"/>
        <v/>
      </c>
      <c r="I2122" s="104"/>
      <c r="J2122" s="110" t="s">
        <v>13651</v>
      </c>
      <c r="K2122" s="110" t="s">
        <v>275</v>
      </c>
      <c r="L2122" s="10" t="s">
        <v>13652</v>
      </c>
    </row>
    <row r="2123" spans="7:12" ht="15" x14ac:dyDescent="0.2">
      <c r="G2123" s="106"/>
      <c r="H2123" s="104" t="str">
        <f t="shared" si="38"/>
        <v/>
      </c>
      <c r="I2123" s="104"/>
      <c r="J2123" s="110" t="s">
        <v>13653</v>
      </c>
      <c r="K2123" s="110" t="s">
        <v>275</v>
      </c>
      <c r="L2123" s="10" t="s">
        <v>13654</v>
      </c>
    </row>
    <row r="2124" spans="7:12" ht="15" x14ac:dyDescent="0.2">
      <c r="G2124" s="106"/>
      <c r="H2124" s="104" t="str">
        <f t="shared" si="38"/>
        <v/>
      </c>
      <c r="I2124" s="104"/>
      <c r="J2124" s="110" t="s">
        <v>13655</v>
      </c>
      <c r="K2124" s="110" t="s">
        <v>275</v>
      </c>
      <c r="L2124" s="10" t="s">
        <v>13656</v>
      </c>
    </row>
    <row r="2125" spans="7:12" ht="15" x14ac:dyDescent="0.2">
      <c r="G2125" s="106"/>
      <c r="H2125" s="104" t="str">
        <f t="shared" si="38"/>
        <v/>
      </c>
      <c r="I2125" s="104"/>
      <c r="J2125" s="110" t="s">
        <v>13657</v>
      </c>
      <c r="K2125" s="110" t="s">
        <v>275</v>
      </c>
      <c r="L2125" s="10" t="s">
        <v>13656</v>
      </c>
    </row>
    <row r="2126" spans="7:12" ht="15" x14ac:dyDescent="0.2">
      <c r="G2126" s="106"/>
      <c r="H2126" s="104" t="str">
        <f t="shared" si="38"/>
        <v/>
      </c>
      <c r="I2126" s="104"/>
      <c r="J2126" s="110" t="s">
        <v>13658</v>
      </c>
      <c r="K2126" s="110" t="s">
        <v>275</v>
      </c>
      <c r="L2126" s="10" t="s">
        <v>13659</v>
      </c>
    </row>
    <row r="2127" spans="7:12" ht="15" x14ac:dyDescent="0.2">
      <c r="G2127" s="106"/>
      <c r="H2127" s="104" t="str">
        <f t="shared" si="38"/>
        <v/>
      </c>
      <c r="I2127" s="104"/>
      <c r="J2127" s="110" t="s">
        <v>13660</v>
      </c>
      <c r="K2127" s="110" t="s">
        <v>275</v>
      </c>
      <c r="L2127" s="10" t="s">
        <v>275</v>
      </c>
    </row>
    <row r="2128" spans="7:12" ht="15" x14ac:dyDescent="0.2">
      <c r="G2128" s="106"/>
      <c r="H2128" s="104" t="str">
        <f t="shared" si="38"/>
        <v/>
      </c>
      <c r="I2128" s="104"/>
      <c r="J2128" s="110" t="s">
        <v>13661</v>
      </c>
      <c r="K2128" s="110" t="s">
        <v>275</v>
      </c>
      <c r="L2128" s="10" t="s">
        <v>275</v>
      </c>
    </row>
    <row r="2129" spans="7:12" ht="15" x14ac:dyDescent="0.2">
      <c r="G2129" s="106"/>
      <c r="H2129" s="104" t="str">
        <f t="shared" si="38"/>
        <v/>
      </c>
      <c r="I2129" s="104"/>
      <c r="J2129" s="110" t="s">
        <v>13662</v>
      </c>
      <c r="K2129" s="110" t="s">
        <v>275</v>
      </c>
      <c r="L2129" s="10" t="s">
        <v>13663</v>
      </c>
    </row>
    <row r="2130" spans="7:12" ht="15" x14ac:dyDescent="0.2">
      <c r="G2130" s="106"/>
      <c r="H2130" s="104" t="str">
        <f t="shared" si="38"/>
        <v/>
      </c>
      <c r="I2130" s="104"/>
      <c r="J2130" s="110" t="s">
        <v>13664</v>
      </c>
      <c r="K2130" s="110" t="s">
        <v>275</v>
      </c>
      <c r="L2130" s="10" t="s">
        <v>13665</v>
      </c>
    </row>
    <row r="2131" spans="7:12" ht="15" x14ac:dyDescent="0.2">
      <c r="G2131" s="106"/>
      <c r="H2131" s="104" t="str">
        <f t="shared" si="38"/>
        <v/>
      </c>
      <c r="I2131" s="104"/>
      <c r="J2131" s="110" t="s">
        <v>13666</v>
      </c>
      <c r="K2131" s="110" t="s">
        <v>275</v>
      </c>
      <c r="L2131" s="10" t="s">
        <v>13667</v>
      </c>
    </row>
    <row r="2132" spans="7:12" ht="15" x14ac:dyDescent="0.2">
      <c r="G2132" s="106"/>
      <c r="H2132" s="104" t="str">
        <f t="shared" si="38"/>
        <v/>
      </c>
      <c r="I2132" s="104"/>
      <c r="J2132" s="110" t="s">
        <v>13668</v>
      </c>
      <c r="K2132" s="110" t="s">
        <v>275</v>
      </c>
      <c r="L2132" s="10" t="s">
        <v>13669</v>
      </c>
    </row>
    <row r="2133" spans="7:12" ht="15" x14ac:dyDescent="0.2">
      <c r="G2133" s="106"/>
      <c r="H2133" s="104" t="str">
        <f t="shared" si="38"/>
        <v/>
      </c>
      <c r="I2133" s="104"/>
      <c r="J2133" s="110" t="s">
        <v>13670</v>
      </c>
      <c r="K2133" s="110" t="s">
        <v>275</v>
      </c>
      <c r="L2133" s="10" t="s">
        <v>13671</v>
      </c>
    </row>
    <row r="2134" spans="7:12" ht="15" x14ac:dyDescent="0.2">
      <c r="G2134" s="106"/>
      <c r="H2134" s="104" t="str">
        <f t="shared" si="38"/>
        <v/>
      </c>
      <c r="I2134" s="104"/>
      <c r="J2134" s="110" t="s">
        <v>13672</v>
      </c>
      <c r="K2134" s="110" t="s">
        <v>275</v>
      </c>
      <c r="L2134" s="10" t="s">
        <v>13673</v>
      </c>
    </row>
    <row r="2135" spans="7:12" ht="15" x14ac:dyDescent="0.2">
      <c r="G2135" s="106"/>
      <c r="H2135" s="104" t="str">
        <f t="shared" si="38"/>
        <v/>
      </c>
      <c r="I2135" s="104"/>
      <c r="J2135" s="110" t="s">
        <v>13674</v>
      </c>
      <c r="K2135" s="110" t="s">
        <v>275</v>
      </c>
      <c r="L2135" s="10" t="s">
        <v>275</v>
      </c>
    </row>
    <row r="2136" spans="7:12" ht="15" x14ac:dyDescent="0.2">
      <c r="G2136" s="106"/>
      <c r="H2136" s="104" t="str">
        <f t="shared" si="38"/>
        <v/>
      </c>
      <c r="I2136" s="104"/>
      <c r="J2136" s="110" t="s">
        <v>13675</v>
      </c>
      <c r="K2136" s="110" t="s">
        <v>275</v>
      </c>
      <c r="L2136" s="10" t="s">
        <v>13676</v>
      </c>
    </row>
    <row r="2137" spans="7:12" ht="15" x14ac:dyDescent="0.2">
      <c r="G2137" s="106"/>
      <c r="H2137" s="104" t="str">
        <f t="shared" si="38"/>
        <v/>
      </c>
      <c r="I2137" s="104"/>
      <c r="J2137" s="110" t="s">
        <v>13677</v>
      </c>
      <c r="K2137" s="110" t="s">
        <v>275</v>
      </c>
      <c r="L2137" s="10" t="s">
        <v>13678</v>
      </c>
    </row>
    <row r="2138" spans="7:12" ht="15" x14ac:dyDescent="0.2">
      <c r="G2138" s="106"/>
      <c r="H2138" s="104" t="str">
        <f t="shared" si="38"/>
        <v/>
      </c>
      <c r="I2138" s="104"/>
      <c r="J2138" s="110" t="s">
        <v>13679</v>
      </c>
      <c r="K2138" s="110" t="s">
        <v>275</v>
      </c>
      <c r="L2138" s="10" t="s">
        <v>13680</v>
      </c>
    </row>
    <row r="2139" spans="7:12" ht="15" x14ac:dyDescent="0.2">
      <c r="G2139" s="106"/>
      <c r="H2139" s="104" t="str">
        <f t="shared" si="38"/>
        <v/>
      </c>
      <c r="I2139" s="104"/>
      <c r="J2139" s="110" t="s">
        <v>13681</v>
      </c>
      <c r="K2139" s="110" t="s">
        <v>275</v>
      </c>
      <c r="L2139" s="10" t="s">
        <v>13682</v>
      </c>
    </row>
    <row r="2140" spans="7:12" ht="15" x14ac:dyDescent="0.2">
      <c r="G2140" s="106"/>
      <c r="H2140" s="104" t="str">
        <f t="shared" si="38"/>
        <v/>
      </c>
      <c r="I2140" s="104"/>
      <c r="J2140" s="110" t="s">
        <v>13683</v>
      </c>
      <c r="K2140" s="110" t="s">
        <v>275</v>
      </c>
      <c r="L2140" s="10" t="s">
        <v>275</v>
      </c>
    </row>
    <row r="2141" spans="7:12" ht="15" x14ac:dyDescent="0.2">
      <c r="G2141" s="106"/>
      <c r="H2141" s="104" t="str">
        <f t="shared" si="38"/>
        <v/>
      </c>
      <c r="I2141" s="104"/>
      <c r="J2141" s="110" t="s">
        <v>13684</v>
      </c>
      <c r="K2141" s="110" t="s">
        <v>275</v>
      </c>
      <c r="L2141" s="10" t="s">
        <v>13685</v>
      </c>
    </row>
    <row r="2142" spans="7:12" ht="15" x14ac:dyDescent="0.2">
      <c r="G2142" s="106"/>
      <c r="H2142" s="104" t="str">
        <f t="shared" si="38"/>
        <v/>
      </c>
      <c r="I2142" s="104"/>
      <c r="J2142" s="110" t="s">
        <v>13686</v>
      </c>
      <c r="K2142" s="110" t="s">
        <v>275</v>
      </c>
      <c r="L2142" s="10" t="s">
        <v>13687</v>
      </c>
    </row>
    <row r="2143" spans="7:12" ht="15" x14ac:dyDescent="0.2">
      <c r="G2143" s="106"/>
      <c r="H2143" s="104" t="str">
        <f t="shared" si="38"/>
        <v/>
      </c>
      <c r="I2143" s="104"/>
      <c r="J2143" s="110" t="s">
        <v>13688</v>
      </c>
      <c r="K2143" s="110" t="s">
        <v>275</v>
      </c>
      <c r="L2143" s="10" t="s">
        <v>13689</v>
      </c>
    </row>
    <row r="2144" spans="7:12" ht="15" x14ac:dyDescent="0.2">
      <c r="G2144" s="106"/>
      <c r="H2144" s="104" t="str">
        <f t="shared" si="38"/>
        <v/>
      </c>
      <c r="I2144" s="104"/>
      <c r="J2144" s="110" t="s">
        <v>13690</v>
      </c>
      <c r="K2144" s="110" t="s">
        <v>275</v>
      </c>
      <c r="L2144" s="10" t="s">
        <v>275</v>
      </c>
    </row>
    <row r="2145" spans="7:12" ht="15" x14ac:dyDescent="0.2">
      <c r="G2145" s="106"/>
      <c r="H2145" s="104" t="str">
        <f t="shared" si="38"/>
        <v/>
      </c>
      <c r="I2145" s="104"/>
      <c r="J2145" s="110" t="s">
        <v>13691</v>
      </c>
      <c r="K2145" s="110" t="s">
        <v>275</v>
      </c>
      <c r="L2145" s="10" t="s">
        <v>13692</v>
      </c>
    </row>
    <row r="2146" spans="7:12" ht="15" x14ac:dyDescent="0.2">
      <c r="G2146" s="106"/>
      <c r="H2146" s="104" t="str">
        <f t="shared" si="38"/>
        <v/>
      </c>
      <c r="I2146" s="104"/>
      <c r="J2146" s="110" t="s">
        <v>13693</v>
      </c>
      <c r="K2146" s="110" t="s">
        <v>275</v>
      </c>
      <c r="L2146" s="10" t="s">
        <v>13694</v>
      </c>
    </row>
    <row r="2147" spans="7:12" ht="15" x14ac:dyDescent="0.2">
      <c r="G2147" s="106"/>
      <c r="H2147" s="104" t="str">
        <f t="shared" si="38"/>
        <v/>
      </c>
      <c r="I2147" s="104"/>
      <c r="J2147" s="110" t="s">
        <v>13695</v>
      </c>
      <c r="K2147" s="110" t="s">
        <v>275</v>
      </c>
      <c r="L2147" s="10" t="s">
        <v>13696</v>
      </c>
    </row>
    <row r="2148" spans="7:12" ht="15" x14ac:dyDescent="0.2">
      <c r="G2148" s="106"/>
      <c r="H2148" s="104" t="str">
        <f t="shared" si="38"/>
        <v/>
      </c>
      <c r="I2148" s="104"/>
      <c r="J2148" s="110" t="s">
        <v>13697</v>
      </c>
      <c r="K2148" s="110" t="s">
        <v>275</v>
      </c>
      <c r="L2148" s="10" t="s">
        <v>13698</v>
      </c>
    </row>
    <row r="2149" spans="7:12" ht="15" x14ac:dyDescent="0.2">
      <c r="G2149" s="106"/>
      <c r="H2149" s="104" t="str">
        <f t="shared" si="38"/>
        <v/>
      </c>
      <c r="I2149" s="104"/>
      <c r="J2149" s="110" t="s">
        <v>13699</v>
      </c>
      <c r="K2149" s="110" t="s">
        <v>275</v>
      </c>
      <c r="L2149" s="10" t="s">
        <v>13700</v>
      </c>
    </row>
    <row r="2150" spans="7:12" ht="15" x14ac:dyDescent="0.2">
      <c r="G2150" s="106"/>
      <c r="H2150" s="104" t="str">
        <f t="shared" si="38"/>
        <v/>
      </c>
      <c r="I2150" s="104"/>
      <c r="J2150" s="110" t="s">
        <v>13701</v>
      </c>
      <c r="K2150" s="110" t="s">
        <v>275</v>
      </c>
      <c r="L2150" s="10" t="s">
        <v>13702</v>
      </c>
    </row>
    <row r="2151" spans="7:12" ht="15" x14ac:dyDescent="0.2">
      <c r="G2151" s="106"/>
      <c r="H2151" s="104" t="str">
        <f t="shared" si="38"/>
        <v/>
      </c>
      <c r="I2151" s="104"/>
      <c r="J2151" s="110" t="s">
        <v>13703</v>
      </c>
      <c r="K2151" s="110" t="s">
        <v>275</v>
      </c>
      <c r="L2151" s="10" t="s">
        <v>13704</v>
      </c>
    </row>
    <row r="2152" spans="7:12" ht="15" x14ac:dyDescent="0.2">
      <c r="G2152" s="106"/>
      <c r="H2152" s="104" t="str">
        <f t="shared" si="38"/>
        <v/>
      </c>
      <c r="I2152" s="104"/>
      <c r="J2152" s="110" t="s">
        <v>13705</v>
      </c>
      <c r="K2152" s="110" t="s">
        <v>275</v>
      </c>
      <c r="L2152" s="10" t="s">
        <v>13706</v>
      </c>
    </row>
    <row r="2153" spans="7:12" ht="15" x14ac:dyDescent="0.2">
      <c r="G2153" s="106"/>
      <c r="H2153" s="104" t="str">
        <f t="shared" si="38"/>
        <v/>
      </c>
      <c r="I2153" s="104"/>
      <c r="J2153" s="110" t="s">
        <v>13707</v>
      </c>
      <c r="K2153" s="110" t="s">
        <v>275</v>
      </c>
      <c r="L2153" s="10" t="s">
        <v>13708</v>
      </c>
    </row>
    <row r="2154" spans="7:12" ht="15" x14ac:dyDescent="0.2">
      <c r="G2154" s="106"/>
      <c r="H2154" s="104" t="str">
        <f t="shared" si="38"/>
        <v/>
      </c>
      <c r="I2154" s="104"/>
      <c r="J2154" s="110" t="s">
        <v>13709</v>
      </c>
      <c r="K2154" s="110" t="s">
        <v>275</v>
      </c>
      <c r="L2154" s="10" t="s">
        <v>13710</v>
      </c>
    </row>
    <row r="2155" spans="7:12" ht="15" x14ac:dyDescent="0.2">
      <c r="G2155" s="106"/>
      <c r="H2155" s="104" t="str">
        <f t="shared" si="38"/>
        <v/>
      </c>
      <c r="I2155" s="104"/>
      <c r="J2155" s="110" t="s">
        <v>13711</v>
      </c>
      <c r="K2155" s="110" t="s">
        <v>275</v>
      </c>
      <c r="L2155" s="10" t="s">
        <v>275</v>
      </c>
    </row>
    <row r="2156" spans="7:12" ht="15" x14ac:dyDescent="0.2">
      <c r="G2156" s="106"/>
      <c r="H2156" s="104" t="str">
        <f t="shared" si="38"/>
        <v/>
      </c>
      <c r="I2156" s="104"/>
      <c r="J2156" s="110" t="s">
        <v>13712</v>
      </c>
      <c r="K2156" s="110" t="s">
        <v>275</v>
      </c>
      <c r="L2156" s="10" t="s">
        <v>13713</v>
      </c>
    </row>
    <row r="2157" spans="7:12" ht="15" x14ac:dyDescent="0.2">
      <c r="G2157" s="106"/>
      <c r="H2157" s="104" t="str">
        <f t="shared" si="38"/>
        <v/>
      </c>
      <c r="I2157" s="104"/>
      <c r="J2157" s="110" t="s">
        <v>13714</v>
      </c>
      <c r="K2157" s="110" t="s">
        <v>275</v>
      </c>
      <c r="L2157" s="10" t="s">
        <v>13715</v>
      </c>
    </row>
    <row r="2158" spans="7:12" ht="15" x14ac:dyDescent="0.2">
      <c r="G2158" s="106"/>
      <c r="H2158" s="104" t="str">
        <f t="shared" si="38"/>
        <v/>
      </c>
      <c r="I2158" s="104"/>
      <c r="J2158" s="110" t="s">
        <v>13716</v>
      </c>
      <c r="K2158" s="110" t="s">
        <v>275</v>
      </c>
      <c r="L2158" s="10" t="s">
        <v>275</v>
      </c>
    </row>
    <row r="2159" spans="7:12" ht="15" x14ac:dyDescent="0.2">
      <c r="G2159" s="106"/>
      <c r="H2159" s="104" t="str">
        <f t="shared" si="38"/>
        <v/>
      </c>
      <c r="I2159" s="104"/>
      <c r="J2159" s="110" t="s">
        <v>13717</v>
      </c>
      <c r="K2159" s="110" t="s">
        <v>275</v>
      </c>
      <c r="L2159" s="10" t="s">
        <v>13718</v>
      </c>
    </row>
    <row r="2160" spans="7:12" ht="15" x14ac:dyDescent="0.2">
      <c r="G2160" s="106"/>
      <c r="H2160" s="104" t="str">
        <f t="shared" si="38"/>
        <v/>
      </c>
      <c r="I2160" s="104"/>
      <c r="J2160" s="110" t="s">
        <v>13719</v>
      </c>
      <c r="K2160" s="110" t="s">
        <v>275</v>
      </c>
      <c r="L2160" s="10" t="s">
        <v>275</v>
      </c>
    </row>
    <row r="2161" spans="7:12" ht="15" x14ac:dyDescent="0.2">
      <c r="G2161" s="106"/>
      <c r="H2161" s="104" t="str">
        <f t="shared" si="38"/>
        <v/>
      </c>
      <c r="I2161" s="104"/>
      <c r="J2161" s="110" t="s">
        <v>13720</v>
      </c>
      <c r="K2161" s="110" t="s">
        <v>275</v>
      </c>
      <c r="L2161" s="10" t="s">
        <v>13721</v>
      </c>
    </row>
    <row r="2162" spans="7:12" ht="15" x14ac:dyDescent="0.2">
      <c r="G2162" s="106"/>
      <c r="H2162" s="104" t="str">
        <f t="shared" si="38"/>
        <v/>
      </c>
      <c r="I2162" s="104"/>
      <c r="J2162" s="110" t="s">
        <v>13722</v>
      </c>
      <c r="K2162" s="110" t="s">
        <v>275</v>
      </c>
      <c r="L2162" s="10" t="s">
        <v>13723</v>
      </c>
    </row>
    <row r="2163" spans="7:12" ht="15" x14ac:dyDescent="0.2">
      <c r="G2163" s="106"/>
      <c r="H2163" s="104" t="str">
        <f t="shared" si="38"/>
        <v/>
      </c>
      <c r="I2163" s="104"/>
      <c r="J2163" s="110" t="s">
        <v>13724</v>
      </c>
      <c r="K2163" s="110" t="s">
        <v>275</v>
      </c>
      <c r="L2163" s="10" t="s">
        <v>275</v>
      </c>
    </row>
    <row r="2164" spans="7:12" ht="15" x14ac:dyDescent="0.2">
      <c r="G2164" s="106"/>
      <c r="H2164" s="104" t="str">
        <f t="shared" si="38"/>
        <v/>
      </c>
      <c r="I2164" s="104"/>
      <c r="J2164" s="110" t="s">
        <v>13725</v>
      </c>
      <c r="K2164" s="110" t="s">
        <v>275</v>
      </c>
      <c r="L2164" s="10" t="s">
        <v>275</v>
      </c>
    </row>
    <row r="2165" spans="7:12" ht="15" x14ac:dyDescent="0.2">
      <c r="G2165" s="106"/>
      <c r="H2165" s="104" t="str">
        <f t="shared" si="38"/>
        <v/>
      </c>
      <c r="I2165" s="104"/>
      <c r="J2165" s="110" t="s">
        <v>13726</v>
      </c>
      <c r="K2165" s="110" t="s">
        <v>275</v>
      </c>
      <c r="L2165" s="10" t="s">
        <v>13727</v>
      </c>
    </row>
    <row r="2166" spans="7:12" ht="15" x14ac:dyDescent="0.2">
      <c r="G2166" s="106"/>
      <c r="H2166" s="104" t="str">
        <f t="shared" si="38"/>
        <v/>
      </c>
      <c r="I2166" s="104"/>
      <c r="J2166" s="110" t="s">
        <v>13728</v>
      </c>
      <c r="K2166" s="110" t="s">
        <v>275</v>
      </c>
      <c r="L2166" s="10" t="s">
        <v>13729</v>
      </c>
    </row>
    <row r="2167" spans="7:12" ht="15" x14ac:dyDescent="0.2">
      <c r="G2167" s="106"/>
      <c r="H2167" s="104" t="str">
        <f t="shared" si="38"/>
        <v/>
      </c>
      <c r="I2167" s="104"/>
      <c r="J2167" s="110" t="s">
        <v>13730</v>
      </c>
      <c r="K2167" s="110" t="s">
        <v>275</v>
      </c>
      <c r="L2167" s="10" t="s">
        <v>13731</v>
      </c>
    </row>
    <row r="2168" spans="7:12" ht="15" x14ac:dyDescent="0.2">
      <c r="G2168" s="106"/>
      <c r="H2168" s="104" t="str">
        <f t="shared" si="38"/>
        <v/>
      </c>
      <c r="I2168" s="104"/>
      <c r="J2168" s="110" t="s">
        <v>13732</v>
      </c>
      <c r="K2168" s="110" t="s">
        <v>275</v>
      </c>
      <c r="L2168" s="10" t="s">
        <v>13733</v>
      </c>
    </row>
    <row r="2169" spans="7:12" ht="15" x14ac:dyDescent="0.2">
      <c r="G2169" s="106"/>
      <c r="H2169" s="104" t="str">
        <f t="shared" si="38"/>
        <v/>
      </c>
      <c r="I2169" s="104"/>
      <c r="J2169" s="110" t="s">
        <v>13734</v>
      </c>
      <c r="K2169" s="110" t="s">
        <v>275</v>
      </c>
      <c r="L2169" s="10" t="s">
        <v>275</v>
      </c>
    </row>
    <row r="2170" spans="7:12" ht="15" x14ac:dyDescent="0.2">
      <c r="G2170" s="106"/>
      <c r="H2170" s="104" t="str">
        <f t="shared" si="38"/>
        <v/>
      </c>
      <c r="I2170" s="104"/>
      <c r="J2170" s="110" t="s">
        <v>13735</v>
      </c>
      <c r="K2170" s="110" t="s">
        <v>275</v>
      </c>
      <c r="L2170" s="10" t="s">
        <v>13736</v>
      </c>
    </row>
    <row r="2171" spans="7:12" ht="15" x14ac:dyDescent="0.2">
      <c r="G2171" s="106"/>
      <c r="H2171" s="104" t="str">
        <f t="shared" si="38"/>
        <v/>
      </c>
      <c r="I2171" s="104"/>
      <c r="J2171" s="110" t="s">
        <v>13737</v>
      </c>
      <c r="K2171" s="110" t="s">
        <v>275</v>
      </c>
      <c r="L2171" s="10" t="s">
        <v>13736</v>
      </c>
    </row>
    <row r="2172" spans="7:12" ht="15" x14ac:dyDescent="0.2">
      <c r="G2172" s="106"/>
      <c r="H2172" s="104" t="str">
        <f t="shared" si="38"/>
        <v/>
      </c>
      <c r="I2172" s="104"/>
      <c r="J2172" s="110" t="s">
        <v>13738</v>
      </c>
      <c r="K2172" s="110" t="s">
        <v>275</v>
      </c>
      <c r="L2172" s="10" t="s">
        <v>275</v>
      </c>
    </row>
    <row r="2173" spans="7:12" ht="15" x14ac:dyDescent="0.2">
      <c r="G2173" s="106"/>
      <c r="H2173" s="104" t="str">
        <f t="shared" si="38"/>
        <v/>
      </c>
      <c r="I2173" s="104"/>
      <c r="J2173" s="110" t="s">
        <v>13739</v>
      </c>
      <c r="K2173" s="110" t="s">
        <v>275</v>
      </c>
      <c r="L2173" s="10" t="s">
        <v>13740</v>
      </c>
    </row>
    <row r="2174" spans="7:12" ht="15" x14ac:dyDescent="0.2">
      <c r="G2174" s="106"/>
      <c r="H2174" s="104" t="str">
        <f t="shared" si="38"/>
        <v/>
      </c>
      <c r="I2174" s="104"/>
      <c r="J2174" s="110" t="s">
        <v>13741</v>
      </c>
      <c r="K2174" s="110" t="s">
        <v>275</v>
      </c>
      <c r="L2174" s="10" t="s">
        <v>13742</v>
      </c>
    </row>
    <row r="2175" spans="7:12" ht="15" x14ac:dyDescent="0.2">
      <c r="G2175" s="106"/>
      <c r="H2175" s="104" t="str">
        <f t="shared" si="38"/>
        <v/>
      </c>
      <c r="I2175" s="104"/>
      <c r="J2175" s="110" t="s">
        <v>13743</v>
      </c>
      <c r="K2175" s="110" t="s">
        <v>275</v>
      </c>
      <c r="L2175" s="10" t="s">
        <v>275</v>
      </c>
    </row>
    <row r="2176" spans="7:12" ht="15" x14ac:dyDescent="0.2">
      <c r="G2176" s="106"/>
      <c r="H2176" s="104" t="str">
        <f t="shared" si="38"/>
        <v/>
      </c>
      <c r="I2176" s="104"/>
      <c r="J2176" s="110" t="s">
        <v>13744</v>
      </c>
      <c r="K2176" s="110" t="s">
        <v>275</v>
      </c>
      <c r="L2176" s="10" t="s">
        <v>13745</v>
      </c>
    </row>
    <row r="2177" spans="7:12" ht="15" x14ac:dyDescent="0.2">
      <c r="G2177" s="106"/>
      <c r="H2177" s="104" t="str">
        <f t="shared" si="38"/>
        <v/>
      </c>
      <c r="I2177" s="104"/>
      <c r="J2177" s="110" t="s">
        <v>13746</v>
      </c>
      <c r="K2177" s="110" t="s">
        <v>275</v>
      </c>
      <c r="L2177" s="10" t="s">
        <v>13747</v>
      </c>
    </row>
    <row r="2178" spans="7:12" ht="15" x14ac:dyDescent="0.2">
      <c r="G2178" s="106"/>
      <c r="H2178" s="104" t="str">
        <f t="shared" si="38"/>
        <v/>
      </c>
      <c r="I2178" s="104"/>
      <c r="J2178" s="110" t="s">
        <v>13748</v>
      </c>
      <c r="K2178" s="110" t="s">
        <v>275</v>
      </c>
      <c r="L2178" s="10" t="s">
        <v>13749</v>
      </c>
    </row>
    <row r="2179" spans="7:12" ht="15" x14ac:dyDescent="0.2">
      <c r="G2179" s="106"/>
      <c r="H2179" s="104" t="str">
        <f t="shared" si="38"/>
        <v/>
      </c>
      <c r="I2179" s="104"/>
      <c r="J2179" s="110" t="s">
        <v>13750</v>
      </c>
      <c r="K2179" s="110" t="s">
        <v>275</v>
      </c>
      <c r="L2179" s="10" t="s">
        <v>13751</v>
      </c>
    </row>
    <row r="2180" spans="7:12" ht="15" x14ac:dyDescent="0.2">
      <c r="G2180" s="106"/>
      <c r="H2180" s="104" t="str">
        <f t="shared" si="38"/>
        <v/>
      </c>
      <c r="I2180" s="104"/>
      <c r="J2180" s="110" t="s">
        <v>13752</v>
      </c>
      <c r="K2180" s="110" t="s">
        <v>275</v>
      </c>
      <c r="L2180" s="10" t="s">
        <v>275</v>
      </c>
    </row>
    <row r="2181" spans="7:12" ht="15" x14ac:dyDescent="0.2">
      <c r="G2181" s="106"/>
      <c r="H2181" s="104" t="str">
        <f t="shared" si="38"/>
        <v/>
      </c>
      <c r="I2181" s="104"/>
      <c r="J2181" s="110" t="s">
        <v>13753</v>
      </c>
      <c r="K2181" s="110" t="s">
        <v>275</v>
      </c>
      <c r="L2181" s="10" t="s">
        <v>275</v>
      </c>
    </row>
    <row r="2182" spans="7:12" ht="15" x14ac:dyDescent="0.2">
      <c r="G2182" s="106"/>
      <c r="H2182" s="104" t="str">
        <f t="shared" si="38"/>
        <v/>
      </c>
      <c r="I2182" s="104"/>
      <c r="J2182" s="110" t="s">
        <v>13754</v>
      </c>
      <c r="K2182" s="110" t="s">
        <v>275</v>
      </c>
      <c r="L2182" s="10" t="s">
        <v>13755</v>
      </c>
    </row>
    <row r="2183" spans="7:12" ht="15" x14ac:dyDescent="0.2">
      <c r="G2183" s="106"/>
      <c r="H2183" s="104" t="str">
        <f t="shared" si="38"/>
        <v/>
      </c>
      <c r="I2183" s="104"/>
      <c r="J2183" s="110" t="s">
        <v>13756</v>
      </c>
      <c r="K2183" s="110" t="s">
        <v>275</v>
      </c>
      <c r="L2183" s="10" t="s">
        <v>13757</v>
      </c>
    </row>
    <row r="2184" spans="7:12" ht="15" x14ac:dyDescent="0.2">
      <c r="G2184" s="106"/>
      <c r="H2184" s="104" t="str">
        <f t="shared" si="38"/>
        <v/>
      </c>
      <c r="I2184" s="104"/>
      <c r="J2184" s="110" t="s">
        <v>13758</v>
      </c>
      <c r="K2184" s="110" t="s">
        <v>275</v>
      </c>
      <c r="L2184" s="10" t="s">
        <v>275</v>
      </c>
    </row>
    <row r="2185" spans="7:12" ht="15" x14ac:dyDescent="0.2">
      <c r="G2185" s="106"/>
      <c r="H2185" s="104" t="str">
        <f t="shared" ref="H2185:H2248" si="39">IF(I2185="","",IFERROR((INDEX(A:D,MATCH($I2185,D:D,0),2)),""))</f>
        <v/>
      </c>
      <c r="I2185" s="104"/>
      <c r="J2185" s="110" t="s">
        <v>13759</v>
      </c>
      <c r="K2185" s="110" t="s">
        <v>275</v>
      </c>
      <c r="L2185" s="10" t="s">
        <v>13760</v>
      </c>
    </row>
    <row r="2186" spans="7:12" ht="15" x14ac:dyDescent="0.2">
      <c r="G2186" s="106"/>
      <c r="H2186" s="104" t="str">
        <f t="shared" si="39"/>
        <v/>
      </c>
      <c r="I2186" s="104"/>
      <c r="J2186" s="110" t="s">
        <v>13761</v>
      </c>
      <c r="K2186" s="110" t="s">
        <v>275</v>
      </c>
      <c r="L2186" s="10" t="s">
        <v>275</v>
      </c>
    </row>
    <row r="2187" spans="7:12" ht="15" x14ac:dyDescent="0.2">
      <c r="G2187" s="106"/>
      <c r="H2187" s="104" t="str">
        <f t="shared" si="39"/>
        <v/>
      </c>
      <c r="I2187" s="104"/>
      <c r="J2187" s="110" t="s">
        <v>13762</v>
      </c>
      <c r="K2187" s="110" t="s">
        <v>275</v>
      </c>
      <c r="L2187" s="10" t="s">
        <v>275</v>
      </c>
    </row>
    <row r="2188" spans="7:12" ht="15" x14ac:dyDescent="0.2">
      <c r="G2188" s="106"/>
      <c r="H2188" s="104" t="str">
        <f t="shared" si="39"/>
        <v/>
      </c>
      <c r="I2188" s="104"/>
      <c r="J2188" s="110" t="s">
        <v>13763</v>
      </c>
      <c r="K2188" s="110" t="s">
        <v>275</v>
      </c>
      <c r="L2188" s="10" t="s">
        <v>13764</v>
      </c>
    </row>
    <row r="2189" spans="7:12" ht="15" x14ac:dyDescent="0.2">
      <c r="G2189" s="106"/>
      <c r="H2189" s="104" t="str">
        <f t="shared" si="39"/>
        <v/>
      </c>
      <c r="I2189" s="104"/>
      <c r="J2189" s="110" t="s">
        <v>13765</v>
      </c>
      <c r="K2189" s="110" t="s">
        <v>275</v>
      </c>
      <c r="L2189" s="10" t="s">
        <v>13766</v>
      </c>
    </row>
    <row r="2190" spans="7:12" ht="15" x14ac:dyDescent="0.2">
      <c r="G2190" s="106"/>
      <c r="H2190" s="104" t="str">
        <f t="shared" si="39"/>
        <v/>
      </c>
      <c r="I2190" s="104"/>
      <c r="J2190" s="110" t="s">
        <v>13767</v>
      </c>
      <c r="K2190" s="110" t="s">
        <v>275</v>
      </c>
      <c r="L2190" s="10" t="s">
        <v>13768</v>
      </c>
    </row>
    <row r="2191" spans="7:12" ht="15" x14ac:dyDescent="0.2">
      <c r="G2191" s="106"/>
      <c r="H2191" s="104" t="str">
        <f t="shared" si="39"/>
        <v/>
      </c>
      <c r="I2191" s="104"/>
      <c r="J2191" s="110" t="s">
        <v>13769</v>
      </c>
      <c r="K2191" s="110" t="s">
        <v>275</v>
      </c>
      <c r="L2191" s="10" t="s">
        <v>13770</v>
      </c>
    </row>
    <row r="2192" spans="7:12" ht="15" x14ac:dyDescent="0.2">
      <c r="G2192" s="106"/>
      <c r="H2192" s="104" t="str">
        <f t="shared" si="39"/>
        <v/>
      </c>
      <c r="I2192" s="104"/>
      <c r="J2192" s="110" t="s">
        <v>13771</v>
      </c>
      <c r="K2192" s="110" t="s">
        <v>275</v>
      </c>
      <c r="L2192" s="10" t="s">
        <v>13772</v>
      </c>
    </row>
    <row r="2193" spans="7:12" ht="15" x14ac:dyDescent="0.2">
      <c r="G2193" s="106"/>
      <c r="H2193" s="104" t="str">
        <f t="shared" si="39"/>
        <v/>
      </c>
      <c r="I2193" s="104"/>
      <c r="J2193" s="110" t="s">
        <v>13773</v>
      </c>
      <c r="K2193" s="110" t="s">
        <v>275</v>
      </c>
      <c r="L2193" s="10" t="s">
        <v>13774</v>
      </c>
    </row>
    <row r="2194" spans="7:12" ht="15" x14ac:dyDescent="0.2">
      <c r="G2194" s="106"/>
      <c r="H2194" s="104" t="str">
        <f t="shared" si="39"/>
        <v/>
      </c>
      <c r="I2194" s="104"/>
      <c r="J2194" s="110" t="s">
        <v>13775</v>
      </c>
      <c r="K2194" s="110" t="s">
        <v>275</v>
      </c>
      <c r="L2194" s="10" t="s">
        <v>275</v>
      </c>
    </row>
    <row r="2195" spans="7:12" ht="15" x14ac:dyDescent="0.2">
      <c r="G2195" s="106"/>
      <c r="H2195" s="104" t="str">
        <f t="shared" si="39"/>
        <v/>
      </c>
      <c r="I2195" s="104"/>
      <c r="J2195" s="110" t="s">
        <v>13776</v>
      </c>
      <c r="K2195" s="110" t="s">
        <v>275</v>
      </c>
      <c r="L2195" s="10" t="s">
        <v>13777</v>
      </c>
    </row>
    <row r="2196" spans="7:12" ht="15" x14ac:dyDescent="0.2">
      <c r="G2196" s="106"/>
      <c r="H2196" s="104" t="str">
        <f t="shared" si="39"/>
        <v/>
      </c>
      <c r="I2196" s="104"/>
      <c r="J2196" s="110" t="s">
        <v>13778</v>
      </c>
      <c r="K2196" s="110" t="s">
        <v>275</v>
      </c>
      <c r="L2196" s="10" t="s">
        <v>13779</v>
      </c>
    </row>
    <row r="2197" spans="7:12" ht="15" x14ac:dyDescent="0.2">
      <c r="G2197" s="106"/>
      <c r="H2197" s="104" t="str">
        <f t="shared" si="39"/>
        <v/>
      </c>
      <c r="I2197" s="104"/>
      <c r="J2197" s="110" t="s">
        <v>13780</v>
      </c>
      <c r="K2197" s="110" t="s">
        <v>275</v>
      </c>
      <c r="L2197" s="10" t="s">
        <v>13781</v>
      </c>
    </row>
    <row r="2198" spans="7:12" ht="15" x14ac:dyDescent="0.2">
      <c r="G2198" s="106"/>
      <c r="H2198" s="104" t="str">
        <f t="shared" si="39"/>
        <v/>
      </c>
      <c r="I2198" s="104"/>
      <c r="J2198" s="110" t="s">
        <v>13782</v>
      </c>
      <c r="K2198" s="110" t="s">
        <v>275</v>
      </c>
      <c r="L2198" s="10" t="s">
        <v>13783</v>
      </c>
    </row>
    <row r="2199" spans="7:12" ht="15" x14ac:dyDescent="0.2">
      <c r="G2199" s="106"/>
      <c r="H2199" s="104" t="str">
        <f t="shared" si="39"/>
        <v/>
      </c>
      <c r="I2199" s="104"/>
      <c r="J2199" s="110" t="s">
        <v>13784</v>
      </c>
      <c r="K2199" s="110" t="s">
        <v>275</v>
      </c>
      <c r="L2199" s="10" t="s">
        <v>13785</v>
      </c>
    </row>
    <row r="2200" spans="7:12" ht="15" x14ac:dyDescent="0.2">
      <c r="G2200" s="106"/>
      <c r="H2200" s="104" t="str">
        <f t="shared" si="39"/>
        <v/>
      </c>
      <c r="I2200" s="104"/>
      <c r="J2200" s="110" t="s">
        <v>13786</v>
      </c>
      <c r="K2200" s="110" t="s">
        <v>275</v>
      </c>
      <c r="L2200" s="10" t="s">
        <v>13787</v>
      </c>
    </row>
    <row r="2201" spans="7:12" ht="15" x14ac:dyDescent="0.2">
      <c r="G2201" s="106"/>
      <c r="H2201" s="104" t="str">
        <f t="shared" si="39"/>
        <v/>
      </c>
      <c r="I2201" s="104"/>
      <c r="J2201" s="110" t="s">
        <v>13788</v>
      </c>
      <c r="K2201" s="110" t="s">
        <v>275</v>
      </c>
      <c r="L2201" s="10" t="s">
        <v>13789</v>
      </c>
    </row>
    <row r="2202" spans="7:12" ht="15" x14ac:dyDescent="0.2">
      <c r="G2202" s="106"/>
      <c r="H2202" s="104" t="str">
        <f t="shared" si="39"/>
        <v/>
      </c>
      <c r="I2202" s="104"/>
      <c r="J2202" s="110" t="s">
        <v>13790</v>
      </c>
      <c r="K2202" s="110" t="s">
        <v>275</v>
      </c>
      <c r="L2202" s="10" t="s">
        <v>13791</v>
      </c>
    </row>
    <row r="2203" spans="7:12" ht="15" x14ac:dyDescent="0.2">
      <c r="G2203" s="106"/>
      <c r="H2203" s="104" t="str">
        <f t="shared" si="39"/>
        <v/>
      </c>
      <c r="I2203" s="104"/>
      <c r="J2203" s="110" t="s">
        <v>13792</v>
      </c>
      <c r="K2203" s="110" t="s">
        <v>275</v>
      </c>
      <c r="L2203" s="10" t="s">
        <v>13793</v>
      </c>
    </row>
    <row r="2204" spans="7:12" ht="15" x14ac:dyDescent="0.2">
      <c r="G2204" s="106"/>
      <c r="H2204" s="104" t="str">
        <f t="shared" si="39"/>
        <v/>
      </c>
      <c r="I2204" s="104"/>
      <c r="J2204" s="110" t="s">
        <v>13794</v>
      </c>
      <c r="K2204" s="110" t="s">
        <v>275</v>
      </c>
      <c r="L2204" s="10" t="s">
        <v>13795</v>
      </c>
    </row>
    <row r="2205" spans="7:12" ht="15" x14ac:dyDescent="0.2">
      <c r="G2205" s="106"/>
      <c r="H2205" s="104" t="str">
        <f t="shared" si="39"/>
        <v/>
      </c>
      <c r="I2205" s="104"/>
      <c r="J2205" s="110" t="s">
        <v>13796</v>
      </c>
      <c r="K2205" s="110" t="s">
        <v>275</v>
      </c>
      <c r="L2205" s="10" t="s">
        <v>13797</v>
      </c>
    </row>
    <row r="2206" spans="7:12" ht="15" x14ac:dyDescent="0.2">
      <c r="G2206" s="106"/>
      <c r="H2206" s="104" t="str">
        <f t="shared" si="39"/>
        <v/>
      </c>
      <c r="I2206" s="104"/>
      <c r="J2206" s="110" t="s">
        <v>13798</v>
      </c>
      <c r="K2206" s="110" t="s">
        <v>275</v>
      </c>
      <c r="L2206" s="10" t="s">
        <v>13799</v>
      </c>
    </row>
    <row r="2207" spans="7:12" ht="15" x14ac:dyDescent="0.2">
      <c r="G2207" s="106"/>
      <c r="H2207" s="104" t="str">
        <f t="shared" si="39"/>
        <v/>
      </c>
      <c r="I2207" s="104"/>
      <c r="J2207" s="110" t="s">
        <v>13800</v>
      </c>
      <c r="K2207" s="110" t="s">
        <v>275</v>
      </c>
      <c r="L2207" s="10" t="s">
        <v>13801</v>
      </c>
    </row>
    <row r="2208" spans="7:12" ht="15" x14ac:dyDescent="0.2">
      <c r="G2208" s="106"/>
      <c r="H2208" s="104" t="str">
        <f t="shared" si="39"/>
        <v/>
      </c>
      <c r="I2208" s="104"/>
      <c r="J2208" s="110" t="s">
        <v>13802</v>
      </c>
      <c r="K2208" s="110" t="s">
        <v>275</v>
      </c>
      <c r="L2208" s="10" t="s">
        <v>13803</v>
      </c>
    </row>
    <row r="2209" spans="7:12" ht="15" x14ac:dyDescent="0.2">
      <c r="G2209" s="106"/>
      <c r="H2209" s="104" t="str">
        <f t="shared" si="39"/>
        <v/>
      </c>
      <c r="I2209" s="104"/>
      <c r="J2209" s="110" t="s">
        <v>13804</v>
      </c>
      <c r="K2209" s="110" t="s">
        <v>275</v>
      </c>
      <c r="L2209" s="10" t="s">
        <v>13799</v>
      </c>
    </row>
    <row r="2210" spans="7:12" ht="15" x14ac:dyDescent="0.2">
      <c r="G2210" s="106"/>
      <c r="H2210" s="104" t="str">
        <f t="shared" si="39"/>
        <v/>
      </c>
      <c r="I2210" s="104"/>
      <c r="J2210" s="110" t="s">
        <v>13805</v>
      </c>
      <c r="K2210" s="110" t="s">
        <v>275</v>
      </c>
      <c r="L2210" s="10" t="s">
        <v>13806</v>
      </c>
    </row>
    <row r="2211" spans="7:12" ht="15" x14ac:dyDescent="0.2">
      <c r="G2211" s="106"/>
      <c r="H2211" s="104" t="str">
        <f t="shared" si="39"/>
        <v/>
      </c>
      <c r="I2211" s="104"/>
      <c r="J2211" s="110" t="s">
        <v>13807</v>
      </c>
      <c r="K2211" s="110" t="s">
        <v>275</v>
      </c>
      <c r="L2211" s="10" t="s">
        <v>13808</v>
      </c>
    </row>
    <row r="2212" spans="7:12" ht="15" x14ac:dyDescent="0.2">
      <c r="G2212" s="106"/>
      <c r="H2212" s="104" t="str">
        <f t="shared" si="39"/>
        <v/>
      </c>
      <c r="I2212" s="104"/>
      <c r="J2212" s="110" t="s">
        <v>13809</v>
      </c>
      <c r="K2212" s="110" t="s">
        <v>275</v>
      </c>
      <c r="L2212" s="10" t="s">
        <v>13810</v>
      </c>
    </row>
    <row r="2213" spans="7:12" ht="15" x14ac:dyDescent="0.2">
      <c r="G2213" s="106"/>
      <c r="H2213" s="104" t="str">
        <f t="shared" si="39"/>
        <v/>
      </c>
      <c r="I2213" s="104"/>
      <c r="J2213" s="110" t="s">
        <v>13811</v>
      </c>
      <c r="K2213" s="110" t="s">
        <v>275</v>
      </c>
      <c r="L2213" s="10" t="s">
        <v>13812</v>
      </c>
    </row>
    <row r="2214" spans="7:12" ht="15" x14ac:dyDescent="0.2">
      <c r="G2214" s="106"/>
      <c r="H2214" s="104" t="str">
        <f t="shared" si="39"/>
        <v/>
      </c>
      <c r="I2214" s="104"/>
      <c r="J2214" s="110" t="s">
        <v>13813</v>
      </c>
      <c r="K2214" s="110" t="s">
        <v>275</v>
      </c>
      <c r="L2214" s="10" t="s">
        <v>13814</v>
      </c>
    </row>
    <row r="2215" spans="7:12" ht="15" x14ac:dyDescent="0.2">
      <c r="G2215" s="106"/>
      <c r="H2215" s="104" t="str">
        <f t="shared" si="39"/>
        <v/>
      </c>
      <c r="I2215" s="104"/>
      <c r="J2215" s="110" t="s">
        <v>13815</v>
      </c>
      <c r="K2215" s="110" t="s">
        <v>275</v>
      </c>
      <c r="L2215" s="10" t="s">
        <v>13816</v>
      </c>
    </row>
    <row r="2216" spans="7:12" ht="15" x14ac:dyDescent="0.2">
      <c r="G2216" s="106"/>
      <c r="H2216" s="104" t="str">
        <f t="shared" si="39"/>
        <v/>
      </c>
      <c r="I2216" s="104"/>
      <c r="J2216" s="110" t="s">
        <v>13817</v>
      </c>
      <c r="K2216" s="110" t="s">
        <v>275</v>
      </c>
      <c r="L2216" s="10" t="s">
        <v>13818</v>
      </c>
    </row>
    <row r="2217" spans="7:12" ht="15" x14ac:dyDescent="0.2">
      <c r="G2217" s="106"/>
      <c r="H2217" s="104" t="str">
        <f t="shared" si="39"/>
        <v/>
      </c>
      <c r="I2217" s="104"/>
      <c r="J2217" s="110" t="s">
        <v>13819</v>
      </c>
      <c r="K2217" s="110" t="s">
        <v>275</v>
      </c>
      <c r="L2217" s="10" t="s">
        <v>13820</v>
      </c>
    </row>
    <row r="2218" spans="7:12" ht="15" x14ac:dyDescent="0.2">
      <c r="G2218" s="106"/>
      <c r="H2218" s="104" t="str">
        <f t="shared" si="39"/>
        <v/>
      </c>
      <c r="I2218" s="104"/>
      <c r="J2218" s="110" t="s">
        <v>13821</v>
      </c>
      <c r="K2218" s="110" t="s">
        <v>275</v>
      </c>
      <c r="L2218" s="10" t="s">
        <v>13822</v>
      </c>
    </row>
    <row r="2219" spans="7:12" ht="15" x14ac:dyDescent="0.2">
      <c r="G2219" s="106"/>
      <c r="H2219" s="104" t="str">
        <f t="shared" si="39"/>
        <v/>
      </c>
      <c r="I2219" s="104"/>
      <c r="J2219" s="110" t="s">
        <v>13823</v>
      </c>
      <c r="K2219" s="110" t="s">
        <v>275</v>
      </c>
      <c r="L2219" s="10" t="s">
        <v>13824</v>
      </c>
    </row>
    <row r="2220" spans="7:12" ht="15" x14ac:dyDescent="0.2">
      <c r="G2220" s="106"/>
      <c r="H2220" s="104" t="str">
        <f t="shared" si="39"/>
        <v/>
      </c>
      <c r="I2220" s="104"/>
      <c r="J2220" s="110" t="s">
        <v>13825</v>
      </c>
      <c r="K2220" s="110" t="s">
        <v>275</v>
      </c>
      <c r="L2220" s="10" t="s">
        <v>13826</v>
      </c>
    </row>
    <row r="2221" spans="7:12" ht="15" x14ac:dyDescent="0.2">
      <c r="G2221" s="106"/>
      <c r="H2221" s="104" t="str">
        <f t="shared" si="39"/>
        <v/>
      </c>
      <c r="I2221" s="104"/>
      <c r="J2221" s="110" t="s">
        <v>13827</v>
      </c>
      <c r="K2221" s="110" t="s">
        <v>275</v>
      </c>
      <c r="L2221" s="10" t="s">
        <v>13828</v>
      </c>
    </row>
    <row r="2222" spans="7:12" ht="15" x14ac:dyDescent="0.2">
      <c r="G2222" s="106"/>
      <c r="H2222" s="104" t="str">
        <f t="shared" si="39"/>
        <v/>
      </c>
      <c r="I2222" s="104"/>
      <c r="J2222" s="110" t="s">
        <v>13829</v>
      </c>
      <c r="K2222" s="110" t="s">
        <v>275</v>
      </c>
      <c r="L2222" s="10" t="s">
        <v>13830</v>
      </c>
    </row>
    <row r="2223" spans="7:12" ht="15" x14ac:dyDescent="0.2">
      <c r="G2223" s="106"/>
      <c r="H2223" s="104" t="str">
        <f t="shared" si="39"/>
        <v/>
      </c>
      <c r="I2223" s="104"/>
      <c r="J2223" s="110" t="s">
        <v>13831</v>
      </c>
      <c r="K2223" s="110" t="s">
        <v>275</v>
      </c>
      <c r="L2223" s="10" t="s">
        <v>13832</v>
      </c>
    </row>
    <row r="2224" spans="7:12" ht="15" x14ac:dyDescent="0.2">
      <c r="G2224" s="106"/>
      <c r="H2224" s="104" t="str">
        <f t="shared" si="39"/>
        <v/>
      </c>
      <c r="I2224" s="104"/>
      <c r="J2224" s="110" t="s">
        <v>13833</v>
      </c>
      <c r="K2224" s="110" t="s">
        <v>275</v>
      </c>
      <c r="L2224" s="10" t="s">
        <v>13834</v>
      </c>
    </row>
    <row r="2225" spans="7:12" ht="15" x14ac:dyDescent="0.2">
      <c r="G2225" s="106"/>
      <c r="H2225" s="104" t="str">
        <f t="shared" si="39"/>
        <v/>
      </c>
      <c r="I2225" s="104"/>
      <c r="J2225" s="110" t="s">
        <v>13835</v>
      </c>
      <c r="K2225" s="110" t="s">
        <v>275</v>
      </c>
      <c r="L2225" s="10" t="s">
        <v>275</v>
      </c>
    </row>
    <row r="2226" spans="7:12" ht="15" x14ac:dyDescent="0.2">
      <c r="G2226" s="106"/>
      <c r="H2226" s="104" t="str">
        <f t="shared" si="39"/>
        <v/>
      </c>
      <c r="I2226" s="104"/>
      <c r="J2226" s="110" t="s">
        <v>13836</v>
      </c>
      <c r="K2226" s="110" t="s">
        <v>275</v>
      </c>
      <c r="L2226" s="10" t="s">
        <v>13837</v>
      </c>
    </row>
    <row r="2227" spans="7:12" ht="15" x14ac:dyDescent="0.2">
      <c r="G2227" s="106"/>
      <c r="H2227" s="104" t="str">
        <f t="shared" si="39"/>
        <v/>
      </c>
      <c r="I2227" s="104"/>
      <c r="J2227" s="110" t="s">
        <v>13838</v>
      </c>
      <c r="K2227" s="110" t="s">
        <v>275</v>
      </c>
      <c r="L2227" s="10" t="s">
        <v>13839</v>
      </c>
    </row>
    <row r="2228" spans="7:12" ht="15" x14ac:dyDescent="0.2">
      <c r="G2228" s="106"/>
      <c r="H2228" s="104" t="str">
        <f t="shared" si="39"/>
        <v/>
      </c>
      <c r="I2228" s="104"/>
      <c r="J2228" s="110" t="s">
        <v>13840</v>
      </c>
      <c r="K2228" s="110" t="s">
        <v>275</v>
      </c>
      <c r="L2228" s="10" t="s">
        <v>13841</v>
      </c>
    </row>
    <row r="2229" spans="7:12" ht="15" x14ac:dyDescent="0.2">
      <c r="G2229" s="106"/>
      <c r="H2229" s="104" t="str">
        <f t="shared" si="39"/>
        <v/>
      </c>
      <c r="I2229" s="104"/>
      <c r="J2229" s="110" t="s">
        <v>13842</v>
      </c>
      <c r="K2229" s="110" t="s">
        <v>275</v>
      </c>
      <c r="L2229" s="10" t="s">
        <v>13843</v>
      </c>
    </row>
    <row r="2230" spans="7:12" ht="15" x14ac:dyDescent="0.2">
      <c r="G2230" s="106"/>
      <c r="H2230" s="104" t="str">
        <f t="shared" si="39"/>
        <v/>
      </c>
      <c r="I2230" s="104"/>
      <c r="J2230" s="110" t="s">
        <v>13844</v>
      </c>
      <c r="K2230" s="110" t="s">
        <v>275</v>
      </c>
      <c r="L2230" s="10" t="s">
        <v>13845</v>
      </c>
    </row>
    <row r="2231" spans="7:12" ht="15" x14ac:dyDescent="0.2">
      <c r="G2231" s="106"/>
      <c r="H2231" s="104" t="str">
        <f t="shared" si="39"/>
        <v/>
      </c>
      <c r="I2231" s="104"/>
      <c r="J2231" s="110" t="s">
        <v>13846</v>
      </c>
      <c r="K2231" s="110" t="s">
        <v>275</v>
      </c>
      <c r="L2231" s="10" t="s">
        <v>13847</v>
      </c>
    </row>
    <row r="2232" spans="7:12" ht="15" x14ac:dyDescent="0.2">
      <c r="G2232" s="106"/>
      <c r="H2232" s="104" t="str">
        <f t="shared" si="39"/>
        <v/>
      </c>
      <c r="I2232" s="104"/>
      <c r="J2232" s="110" t="s">
        <v>13848</v>
      </c>
      <c r="K2232" s="110" t="s">
        <v>275</v>
      </c>
      <c r="L2232" s="10" t="s">
        <v>13849</v>
      </c>
    </row>
    <row r="2233" spans="7:12" ht="15" x14ac:dyDescent="0.2">
      <c r="G2233" s="106"/>
      <c r="H2233" s="104" t="str">
        <f t="shared" si="39"/>
        <v/>
      </c>
      <c r="I2233" s="104"/>
      <c r="J2233" s="110" t="s">
        <v>13850</v>
      </c>
      <c r="K2233" s="110" t="s">
        <v>275</v>
      </c>
      <c r="L2233" s="10" t="s">
        <v>13851</v>
      </c>
    </row>
    <row r="2234" spans="7:12" ht="15" x14ac:dyDescent="0.2">
      <c r="G2234" s="106"/>
      <c r="H2234" s="104" t="str">
        <f t="shared" si="39"/>
        <v/>
      </c>
      <c r="I2234" s="104"/>
      <c r="J2234" s="110" t="s">
        <v>13852</v>
      </c>
      <c r="K2234" s="110" t="s">
        <v>275</v>
      </c>
      <c r="L2234" s="10" t="s">
        <v>13853</v>
      </c>
    </row>
    <row r="2235" spans="7:12" ht="15" x14ac:dyDescent="0.2">
      <c r="G2235" s="106"/>
      <c r="H2235" s="104" t="str">
        <f t="shared" si="39"/>
        <v/>
      </c>
      <c r="I2235" s="104"/>
      <c r="J2235" s="110" t="s">
        <v>13854</v>
      </c>
      <c r="K2235" s="110" t="s">
        <v>275</v>
      </c>
      <c r="L2235" s="10" t="s">
        <v>13855</v>
      </c>
    </row>
    <row r="2236" spans="7:12" ht="15" x14ac:dyDescent="0.2">
      <c r="G2236" s="106"/>
      <c r="H2236" s="104" t="str">
        <f t="shared" si="39"/>
        <v/>
      </c>
      <c r="I2236" s="104"/>
      <c r="J2236" s="110" t="s">
        <v>13856</v>
      </c>
      <c r="K2236" s="110" t="s">
        <v>275</v>
      </c>
      <c r="L2236" s="10" t="s">
        <v>13857</v>
      </c>
    </row>
    <row r="2237" spans="7:12" ht="15" x14ac:dyDescent="0.2">
      <c r="G2237" s="106"/>
      <c r="H2237" s="104" t="str">
        <f t="shared" si="39"/>
        <v/>
      </c>
      <c r="I2237" s="104"/>
      <c r="J2237" s="110" t="s">
        <v>13858</v>
      </c>
      <c r="K2237" s="110" t="s">
        <v>275</v>
      </c>
      <c r="L2237" s="10" t="s">
        <v>13859</v>
      </c>
    </row>
    <row r="2238" spans="7:12" ht="15" x14ac:dyDescent="0.2">
      <c r="G2238" s="106"/>
      <c r="H2238" s="104" t="str">
        <f t="shared" si="39"/>
        <v/>
      </c>
      <c r="I2238" s="104"/>
      <c r="J2238" s="110" t="s">
        <v>13860</v>
      </c>
      <c r="K2238" s="110" t="s">
        <v>275</v>
      </c>
      <c r="L2238" s="10" t="s">
        <v>13861</v>
      </c>
    </row>
    <row r="2239" spans="7:12" ht="15" x14ac:dyDescent="0.2">
      <c r="G2239" s="106"/>
      <c r="H2239" s="104" t="str">
        <f t="shared" si="39"/>
        <v/>
      </c>
      <c r="I2239" s="104"/>
      <c r="J2239" s="110" t="s">
        <v>13862</v>
      </c>
      <c r="K2239" s="110" t="s">
        <v>275</v>
      </c>
      <c r="L2239" s="10" t="s">
        <v>13863</v>
      </c>
    </row>
    <row r="2240" spans="7:12" ht="15" x14ac:dyDescent="0.2">
      <c r="G2240" s="106"/>
      <c r="H2240" s="104" t="str">
        <f t="shared" si="39"/>
        <v/>
      </c>
      <c r="I2240" s="104"/>
      <c r="J2240" s="110" t="s">
        <v>13864</v>
      </c>
      <c r="K2240" s="110" t="s">
        <v>275</v>
      </c>
      <c r="L2240" s="10" t="s">
        <v>13865</v>
      </c>
    </row>
    <row r="2241" spans="7:12" ht="15" x14ac:dyDescent="0.2">
      <c r="G2241" s="106"/>
      <c r="H2241" s="104" t="str">
        <f t="shared" si="39"/>
        <v/>
      </c>
      <c r="I2241" s="104"/>
      <c r="J2241" s="110" t="s">
        <v>13866</v>
      </c>
      <c r="K2241" s="110" t="s">
        <v>275</v>
      </c>
      <c r="L2241" s="10" t="s">
        <v>275</v>
      </c>
    </row>
    <row r="2242" spans="7:12" ht="15" x14ac:dyDescent="0.2">
      <c r="G2242" s="106"/>
      <c r="H2242" s="104" t="str">
        <f t="shared" si="39"/>
        <v/>
      </c>
      <c r="I2242" s="104"/>
      <c r="J2242" s="110" t="s">
        <v>13867</v>
      </c>
      <c r="K2242" s="110" t="s">
        <v>275</v>
      </c>
      <c r="L2242" s="10" t="s">
        <v>275</v>
      </c>
    </row>
    <row r="2243" spans="7:12" ht="15" x14ac:dyDescent="0.2">
      <c r="G2243" s="106"/>
      <c r="H2243" s="104" t="str">
        <f t="shared" si="39"/>
        <v/>
      </c>
      <c r="I2243" s="104"/>
      <c r="J2243" s="110" t="s">
        <v>13868</v>
      </c>
      <c r="K2243" s="110" t="s">
        <v>275</v>
      </c>
      <c r="L2243" s="10" t="s">
        <v>13869</v>
      </c>
    </row>
    <row r="2244" spans="7:12" ht="15" x14ac:dyDescent="0.2">
      <c r="G2244" s="106"/>
      <c r="H2244" s="104" t="str">
        <f t="shared" si="39"/>
        <v/>
      </c>
      <c r="I2244" s="104"/>
      <c r="J2244" s="110" t="s">
        <v>13870</v>
      </c>
      <c r="K2244" s="110" t="s">
        <v>275</v>
      </c>
      <c r="L2244" s="10" t="s">
        <v>13871</v>
      </c>
    </row>
    <row r="2245" spans="7:12" ht="15" x14ac:dyDescent="0.2">
      <c r="G2245" s="106"/>
      <c r="H2245" s="104" t="str">
        <f t="shared" si="39"/>
        <v/>
      </c>
      <c r="I2245" s="104"/>
      <c r="J2245" s="110" t="s">
        <v>13872</v>
      </c>
      <c r="K2245" s="110" t="s">
        <v>275</v>
      </c>
      <c r="L2245" s="10" t="s">
        <v>13873</v>
      </c>
    </row>
    <row r="2246" spans="7:12" ht="15" x14ac:dyDescent="0.2">
      <c r="G2246" s="106"/>
      <c r="H2246" s="104" t="str">
        <f t="shared" si="39"/>
        <v/>
      </c>
      <c r="I2246" s="104"/>
      <c r="J2246" s="110" t="s">
        <v>13874</v>
      </c>
      <c r="K2246" s="110" t="s">
        <v>275</v>
      </c>
      <c r="L2246" s="10" t="s">
        <v>13875</v>
      </c>
    </row>
    <row r="2247" spans="7:12" ht="15" x14ac:dyDescent="0.2">
      <c r="G2247" s="106"/>
      <c r="H2247" s="104" t="str">
        <f t="shared" si="39"/>
        <v/>
      </c>
      <c r="I2247" s="104"/>
      <c r="J2247" s="110" t="s">
        <v>13876</v>
      </c>
      <c r="K2247" s="110" t="s">
        <v>275</v>
      </c>
      <c r="L2247" s="10" t="s">
        <v>13877</v>
      </c>
    </row>
    <row r="2248" spans="7:12" ht="15" x14ac:dyDescent="0.2">
      <c r="G2248" s="106"/>
      <c r="H2248" s="104" t="str">
        <f t="shared" si="39"/>
        <v/>
      </c>
      <c r="I2248" s="104"/>
      <c r="J2248" s="110" t="s">
        <v>13878</v>
      </c>
      <c r="K2248" s="110" t="s">
        <v>275</v>
      </c>
      <c r="L2248" s="10" t="s">
        <v>13879</v>
      </c>
    </row>
    <row r="2249" spans="7:12" ht="15" x14ac:dyDescent="0.2">
      <c r="G2249" s="106"/>
      <c r="H2249" s="104" t="str">
        <f t="shared" ref="H2249:H2312" si="40">IF(I2249="","",IFERROR((INDEX(A:D,MATCH($I2249,D:D,0),2)),""))</f>
        <v/>
      </c>
      <c r="I2249" s="104"/>
      <c r="J2249" s="110" t="s">
        <v>13880</v>
      </c>
      <c r="K2249" s="110" t="s">
        <v>275</v>
      </c>
      <c r="L2249" s="10" t="s">
        <v>275</v>
      </c>
    </row>
    <row r="2250" spans="7:12" ht="15" x14ac:dyDescent="0.2">
      <c r="G2250" s="106"/>
      <c r="H2250" s="104" t="str">
        <f t="shared" si="40"/>
        <v/>
      </c>
      <c r="I2250" s="104"/>
      <c r="J2250" s="110" t="s">
        <v>13881</v>
      </c>
      <c r="K2250" s="110" t="s">
        <v>275</v>
      </c>
      <c r="L2250" s="10" t="s">
        <v>13882</v>
      </c>
    </row>
    <row r="2251" spans="7:12" ht="15" x14ac:dyDescent="0.2">
      <c r="G2251" s="106"/>
      <c r="H2251" s="104" t="str">
        <f t="shared" si="40"/>
        <v/>
      </c>
      <c r="I2251" s="104"/>
      <c r="J2251" s="110" t="s">
        <v>13883</v>
      </c>
      <c r="K2251" s="110" t="s">
        <v>275</v>
      </c>
      <c r="L2251" s="10" t="s">
        <v>13884</v>
      </c>
    </row>
    <row r="2252" spans="7:12" ht="15" x14ac:dyDescent="0.2">
      <c r="G2252" s="106"/>
      <c r="H2252" s="104" t="str">
        <f t="shared" si="40"/>
        <v/>
      </c>
      <c r="I2252" s="104"/>
      <c r="J2252" s="110" t="s">
        <v>13885</v>
      </c>
      <c r="K2252" s="110" t="s">
        <v>275</v>
      </c>
      <c r="L2252" s="10" t="s">
        <v>275</v>
      </c>
    </row>
    <row r="2253" spans="7:12" ht="15" x14ac:dyDescent="0.2">
      <c r="G2253" s="106"/>
      <c r="H2253" s="104" t="str">
        <f t="shared" si="40"/>
        <v/>
      </c>
      <c r="I2253" s="104"/>
      <c r="J2253" s="110" t="s">
        <v>13886</v>
      </c>
      <c r="K2253" s="110" t="s">
        <v>275</v>
      </c>
      <c r="L2253" s="10" t="s">
        <v>13887</v>
      </c>
    </row>
    <row r="2254" spans="7:12" ht="15" x14ac:dyDescent="0.2">
      <c r="G2254" s="106"/>
      <c r="H2254" s="104" t="str">
        <f t="shared" si="40"/>
        <v/>
      </c>
      <c r="I2254" s="104"/>
      <c r="J2254" s="110" t="s">
        <v>13888</v>
      </c>
      <c r="K2254" s="110" t="s">
        <v>275</v>
      </c>
      <c r="L2254" s="10" t="s">
        <v>13889</v>
      </c>
    </row>
    <row r="2255" spans="7:12" ht="15" x14ac:dyDescent="0.2">
      <c r="G2255" s="106"/>
      <c r="H2255" s="104" t="str">
        <f t="shared" si="40"/>
        <v/>
      </c>
      <c r="I2255" s="104"/>
      <c r="J2255" s="110" t="s">
        <v>13890</v>
      </c>
      <c r="K2255" s="110" t="s">
        <v>275</v>
      </c>
      <c r="L2255" s="10" t="s">
        <v>13891</v>
      </c>
    </row>
    <row r="2256" spans="7:12" ht="15" x14ac:dyDescent="0.2">
      <c r="G2256" s="106"/>
      <c r="H2256" s="104" t="str">
        <f t="shared" si="40"/>
        <v/>
      </c>
      <c r="I2256" s="104"/>
      <c r="J2256" s="110" t="s">
        <v>13892</v>
      </c>
      <c r="K2256" s="110" t="s">
        <v>275</v>
      </c>
      <c r="L2256" s="10" t="s">
        <v>13893</v>
      </c>
    </row>
    <row r="2257" spans="7:12" ht="15" x14ac:dyDescent="0.2">
      <c r="G2257" s="106"/>
      <c r="H2257" s="104" t="str">
        <f t="shared" si="40"/>
        <v/>
      </c>
      <c r="I2257" s="104"/>
      <c r="J2257" s="110" t="s">
        <v>13894</v>
      </c>
      <c r="K2257" s="110" t="s">
        <v>275</v>
      </c>
      <c r="L2257" s="10" t="s">
        <v>13895</v>
      </c>
    </row>
    <row r="2258" spans="7:12" ht="15" x14ac:dyDescent="0.2">
      <c r="G2258" s="106"/>
      <c r="H2258" s="104" t="str">
        <f t="shared" si="40"/>
        <v/>
      </c>
      <c r="I2258" s="104"/>
      <c r="J2258" s="110" t="s">
        <v>13896</v>
      </c>
      <c r="K2258" s="110" t="s">
        <v>275</v>
      </c>
      <c r="L2258" s="10" t="s">
        <v>275</v>
      </c>
    </row>
    <row r="2259" spans="7:12" ht="15" x14ac:dyDescent="0.2">
      <c r="G2259" s="106"/>
      <c r="H2259" s="104" t="str">
        <f t="shared" si="40"/>
        <v/>
      </c>
      <c r="I2259" s="104"/>
      <c r="J2259" s="110" t="s">
        <v>13897</v>
      </c>
      <c r="K2259" s="110" t="s">
        <v>275</v>
      </c>
      <c r="L2259" s="10" t="s">
        <v>13898</v>
      </c>
    </row>
    <row r="2260" spans="7:12" ht="15" x14ac:dyDescent="0.2">
      <c r="G2260" s="106"/>
      <c r="H2260" s="104" t="str">
        <f t="shared" si="40"/>
        <v/>
      </c>
      <c r="I2260" s="104"/>
      <c r="J2260" s="110" t="s">
        <v>13899</v>
      </c>
      <c r="K2260" s="110" t="s">
        <v>275</v>
      </c>
      <c r="L2260" s="10" t="s">
        <v>275</v>
      </c>
    </row>
    <row r="2261" spans="7:12" ht="15" x14ac:dyDescent="0.2">
      <c r="G2261" s="106"/>
      <c r="H2261" s="104" t="str">
        <f t="shared" si="40"/>
        <v/>
      </c>
      <c r="I2261" s="104"/>
      <c r="J2261" s="110" t="s">
        <v>13900</v>
      </c>
      <c r="K2261" s="110" t="s">
        <v>275</v>
      </c>
      <c r="L2261" s="10" t="s">
        <v>275</v>
      </c>
    </row>
    <row r="2262" spans="7:12" ht="15" x14ac:dyDescent="0.2">
      <c r="G2262" s="106"/>
      <c r="H2262" s="104" t="str">
        <f t="shared" si="40"/>
        <v/>
      </c>
      <c r="I2262" s="104"/>
      <c r="J2262" s="110" t="s">
        <v>13901</v>
      </c>
      <c r="K2262" s="110" t="s">
        <v>275</v>
      </c>
      <c r="L2262" s="10" t="s">
        <v>13902</v>
      </c>
    </row>
    <row r="2263" spans="7:12" ht="15" x14ac:dyDescent="0.2">
      <c r="G2263" s="106"/>
      <c r="H2263" s="104" t="str">
        <f t="shared" si="40"/>
        <v/>
      </c>
      <c r="I2263" s="104"/>
      <c r="J2263" s="110" t="s">
        <v>13903</v>
      </c>
      <c r="K2263" s="110" t="s">
        <v>275</v>
      </c>
      <c r="L2263" s="10" t="s">
        <v>13904</v>
      </c>
    </row>
    <row r="2264" spans="7:12" ht="15" x14ac:dyDescent="0.2">
      <c r="G2264" s="106"/>
      <c r="H2264" s="104" t="str">
        <f t="shared" si="40"/>
        <v/>
      </c>
      <c r="I2264" s="104"/>
      <c r="J2264" s="110" t="s">
        <v>13905</v>
      </c>
      <c r="K2264" s="110" t="s">
        <v>275</v>
      </c>
      <c r="L2264" s="10" t="s">
        <v>13904</v>
      </c>
    </row>
    <row r="2265" spans="7:12" ht="15" x14ac:dyDescent="0.2">
      <c r="G2265" s="106"/>
      <c r="H2265" s="104" t="str">
        <f t="shared" si="40"/>
        <v/>
      </c>
      <c r="I2265" s="104"/>
      <c r="J2265" s="110" t="s">
        <v>13906</v>
      </c>
      <c r="K2265" s="110" t="s">
        <v>275</v>
      </c>
      <c r="L2265" s="10" t="s">
        <v>13907</v>
      </c>
    </row>
    <row r="2266" spans="7:12" ht="15" x14ac:dyDescent="0.2">
      <c r="G2266" s="106"/>
      <c r="H2266" s="104" t="str">
        <f t="shared" si="40"/>
        <v/>
      </c>
      <c r="I2266" s="104"/>
      <c r="J2266" s="110" t="s">
        <v>13908</v>
      </c>
      <c r="K2266" s="110" t="s">
        <v>275</v>
      </c>
      <c r="L2266" s="10" t="s">
        <v>13909</v>
      </c>
    </row>
    <row r="2267" spans="7:12" ht="15" x14ac:dyDescent="0.2">
      <c r="G2267" s="106"/>
      <c r="H2267" s="104" t="str">
        <f t="shared" si="40"/>
        <v/>
      </c>
      <c r="I2267" s="104"/>
      <c r="J2267" s="110" t="s">
        <v>13910</v>
      </c>
      <c r="K2267" s="110" t="s">
        <v>275</v>
      </c>
      <c r="L2267" s="10" t="s">
        <v>13911</v>
      </c>
    </row>
    <row r="2268" spans="7:12" ht="15" x14ac:dyDescent="0.2">
      <c r="G2268" s="106"/>
      <c r="H2268" s="104" t="str">
        <f t="shared" si="40"/>
        <v/>
      </c>
      <c r="I2268" s="104"/>
      <c r="J2268" s="110" t="s">
        <v>13912</v>
      </c>
      <c r="K2268" s="110" t="s">
        <v>275</v>
      </c>
      <c r="L2268" s="10" t="s">
        <v>13913</v>
      </c>
    </row>
    <row r="2269" spans="7:12" ht="15" x14ac:dyDescent="0.2">
      <c r="G2269" s="106"/>
      <c r="H2269" s="104" t="str">
        <f t="shared" si="40"/>
        <v/>
      </c>
      <c r="I2269" s="104"/>
      <c r="J2269" s="110" t="s">
        <v>13914</v>
      </c>
      <c r="K2269" s="110" t="s">
        <v>275</v>
      </c>
      <c r="L2269" s="10" t="s">
        <v>13915</v>
      </c>
    </row>
    <row r="2270" spans="7:12" ht="15" x14ac:dyDescent="0.2">
      <c r="G2270" s="106"/>
      <c r="H2270" s="104" t="str">
        <f t="shared" si="40"/>
        <v/>
      </c>
      <c r="I2270" s="104"/>
      <c r="J2270" s="110" t="s">
        <v>13916</v>
      </c>
      <c r="K2270" s="110" t="s">
        <v>275</v>
      </c>
      <c r="L2270" s="10" t="s">
        <v>13917</v>
      </c>
    </row>
    <row r="2271" spans="7:12" ht="15" x14ac:dyDescent="0.2">
      <c r="G2271" s="106"/>
      <c r="H2271" s="104" t="str">
        <f t="shared" si="40"/>
        <v/>
      </c>
      <c r="I2271" s="104"/>
      <c r="J2271" s="110" t="s">
        <v>13918</v>
      </c>
      <c r="K2271" s="110" t="s">
        <v>275</v>
      </c>
      <c r="L2271" s="10" t="s">
        <v>13919</v>
      </c>
    </row>
    <row r="2272" spans="7:12" ht="15" x14ac:dyDescent="0.2">
      <c r="G2272" s="106"/>
      <c r="H2272" s="104" t="str">
        <f t="shared" si="40"/>
        <v/>
      </c>
      <c r="I2272" s="104"/>
      <c r="J2272" s="110" t="s">
        <v>13920</v>
      </c>
      <c r="K2272" s="110" t="s">
        <v>275</v>
      </c>
      <c r="L2272" s="10" t="s">
        <v>275</v>
      </c>
    </row>
    <row r="2273" spans="7:12" ht="15" x14ac:dyDescent="0.2">
      <c r="G2273" s="106"/>
      <c r="H2273" s="104" t="str">
        <f t="shared" si="40"/>
        <v/>
      </c>
      <c r="I2273" s="104"/>
      <c r="J2273" s="110" t="s">
        <v>13921</v>
      </c>
      <c r="K2273" s="110" t="s">
        <v>275</v>
      </c>
      <c r="L2273" s="10" t="s">
        <v>13922</v>
      </c>
    </row>
    <row r="2274" spans="7:12" ht="15" x14ac:dyDescent="0.2">
      <c r="G2274" s="106"/>
      <c r="H2274" s="104" t="str">
        <f t="shared" si="40"/>
        <v/>
      </c>
      <c r="I2274" s="104"/>
      <c r="J2274" s="110" t="s">
        <v>13923</v>
      </c>
      <c r="K2274" s="110" t="s">
        <v>275</v>
      </c>
      <c r="L2274" s="10" t="s">
        <v>13924</v>
      </c>
    </row>
    <row r="2275" spans="7:12" ht="15" x14ac:dyDescent="0.2">
      <c r="G2275" s="106"/>
      <c r="H2275" s="104" t="str">
        <f t="shared" si="40"/>
        <v/>
      </c>
      <c r="I2275" s="104"/>
      <c r="J2275" s="110" t="s">
        <v>13925</v>
      </c>
      <c r="K2275" s="110" t="s">
        <v>275</v>
      </c>
      <c r="L2275" s="10" t="s">
        <v>13926</v>
      </c>
    </row>
    <row r="2276" spans="7:12" ht="15" x14ac:dyDescent="0.2">
      <c r="G2276" s="106"/>
      <c r="H2276" s="104" t="str">
        <f t="shared" si="40"/>
        <v/>
      </c>
      <c r="I2276" s="104"/>
      <c r="J2276" s="110" t="s">
        <v>13927</v>
      </c>
      <c r="K2276" s="110" t="s">
        <v>275</v>
      </c>
      <c r="L2276" s="10" t="s">
        <v>13928</v>
      </c>
    </row>
    <row r="2277" spans="7:12" ht="15" x14ac:dyDescent="0.2">
      <c r="G2277" s="106"/>
      <c r="H2277" s="104" t="str">
        <f t="shared" si="40"/>
        <v/>
      </c>
      <c r="I2277" s="104"/>
      <c r="J2277" s="110" t="s">
        <v>13929</v>
      </c>
      <c r="K2277" s="110" t="s">
        <v>275</v>
      </c>
      <c r="L2277" s="10" t="s">
        <v>275</v>
      </c>
    </row>
    <row r="2278" spans="7:12" ht="15" x14ac:dyDescent="0.2">
      <c r="G2278" s="106"/>
      <c r="H2278" s="104" t="str">
        <f t="shared" si="40"/>
        <v/>
      </c>
      <c r="I2278" s="104"/>
      <c r="J2278" s="110" t="s">
        <v>13930</v>
      </c>
      <c r="K2278" s="110" t="s">
        <v>275</v>
      </c>
      <c r="L2278" s="10" t="s">
        <v>13931</v>
      </c>
    </row>
    <row r="2279" spans="7:12" ht="15" x14ac:dyDescent="0.2">
      <c r="G2279" s="106"/>
      <c r="H2279" s="104" t="str">
        <f t="shared" si="40"/>
        <v/>
      </c>
      <c r="I2279" s="104"/>
      <c r="J2279" s="110" t="s">
        <v>13932</v>
      </c>
      <c r="K2279" s="110" t="s">
        <v>275</v>
      </c>
      <c r="L2279" s="10" t="s">
        <v>275</v>
      </c>
    </row>
    <row r="2280" spans="7:12" ht="15" x14ac:dyDescent="0.2">
      <c r="G2280" s="106"/>
      <c r="H2280" s="104" t="str">
        <f t="shared" si="40"/>
        <v/>
      </c>
      <c r="I2280" s="104"/>
      <c r="J2280" s="110" t="s">
        <v>13933</v>
      </c>
      <c r="K2280" s="110" t="s">
        <v>275</v>
      </c>
      <c r="L2280" s="10" t="s">
        <v>275</v>
      </c>
    </row>
    <row r="2281" spans="7:12" ht="15" x14ac:dyDescent="0.2">
      <c r="G2281" s="106"/>
      <c r="H2281" s="104" t="str">
        <f t="shared" si="40"/>
        <v/>
      </c>
      <c r="I2281" s="104"/>
      <c r="J2281" s="110" t="s">
        <v>13934</v>
      </c>
      <c r="K2281" s="110" t="s">
        <v>275</v>
      </c>
      <c r="L2281" s="10" t="s">
        <v>13935</v>
      </c>
    </row>
    <row r="2282" spans="7:12" ht="15" x14ac:dyDescent="0.2">
      <c r="G2282" s="106"/>
      <c r="H2282" s="104" t="str">
        <f t="shared" si="40"/>
        <v/>
      </c>
      <c r="I2282" s="104"/>
      <c r="J2282" s="110" t="s">
        <v>13936</v>
      </c>
      <c r="K2282" s="110" t="s">
        <v>275</v>
      </c>
      <c r="L2282" s="10" t="s">
        <v>13937</v>
      </c>
    </row>
    <row r="2283" spans="7:12" ht="15" x14ac:dyDescent="0.2">
      <c r="G2283" s="106"/>
      <c r="H2283" s="104" t="str">
        <f t="shared" si="40"/>
        <v/>
      </c>
      <c r="I2283" s="104"/>
      <c r="J2283" s="110" t="s">
        <v>13938</v>
      </c>
      <c r="K2283" s="110" t="s">
        <v>275</v>
      </c>
      <c r="L2283" s="10" t="s">
        <v>13939</v>
      </c>
    </row>
    <row r="2284" spans="7:12" ht="15" x14ac:dyDescent="0.2">
      <c r="G2284" s="106"/>
      <c r="H2284" s="104" t="str">
        <f t="shared" si="40"/>
        <v/>
      </c>
      <c r="I2284" s="104"/>
      <c r="J2284" s="110" t="s">
        <v>13940</v>
      </c>
      <c r="K2284" s="110" t="s">
        <v>275</v>
      </c>
      <c r="L2284" s="10" t="s">
        <v>13941</v>
      </c>
    </row>
    <row r="2285" spans="7:12" ht="15" x14ac:dyDescent="0.2">
      <c r="G2285" s="106"/>
      <c r="H2285" s="104" t="str">
        <f t="shared" si="40"/>
        <v/>
      </c>
      <c r="I2285" s="104"/>
      <c r="J2285" s="110" t="s">
        <v>13942</v>
      </c>
      <c r="K2285" s="110" t="s">
        <v>275</v>
      </c>
      <c r="L2285" s="10" t="s">
        <v>13943</v>
      </c>
    </row>
    <row r="2286" spans="7:12" ht="15" x14ac:dyDescent="0.2">
      <c r="G2286" s="106"/>
      <c r="H2286" s="104" t="str">
        <f t="shared" si="40"/>
        <v/>
      </c>
      <c r="I2286" s="104"/>
      <c r="J2286" s="110" t="s">
        <v>13944</v>
      </c>
      <c r="K2286" s="110" t="s">
        <v>275</v>
      </c>
      <c r="L2286" s="10" t="s">
        <v>13945</v>
      </c>
    </row>
    <row r="2287" spans="7:12" ht="15" x14ac:dyDescent="0.2">
      <c r="G2287" s="106"/>
      <c r="H2287" s="104" t="str">
        <f t="shared" si="40"/>
        <v/>
      </c>
      <c r="I2287" s="104"/>
      <c r="J2287" s="110" t="s">
        <v>13946</v>
      </c>
      <c r="K2287" s="110" t="s">
        <v>275</v>
      </c>
      <c r="L2287" s="10" t="s">
        <v>13891</v>
      </c>
    </row>
    <row r="2288" spans="7:12" ht="15" x14ac:dyDescent="0.2">
      <c r="G2288" s="106"/>
      <c r="H2288" s="104" t="str">
        <f t="shared" si="40"/>
        <v/>
      </c>
      <c r="I2288" s="104"/>
      <c r="J2288" s="110" t="s">
        <v>13947</v>
      </c>
      <c r="K2288" s="110" t="s">
        <v>275</v>
      </c>
      <c r="L2288" s="10" t="s">
        <v>13948</v>
      </c>
    </row>
    <row r="2289" spans="7:12" ht="15" x14ac:dyDescent="0.2">
      <c r="G2289" s="106"/>
      <c r="H2289" s="104" t="str">
        <f t="shared" si="40"/>
        <v/>
      </c>
      <c r="I2289" s="104"/>
      <c r="J2289" s="110" t="s">
        <v>13949</v>
      </c>
      <c r="K2289" s="110" t="s">
        <v>275</v>
      </c>
      <c r="L2289" s="10" t="s">
        <v>13950</v>
      </c>
    </row>
    <row r="2290" spans="7:12" ht="15" x14ac:dyDescent="0.2">
      <c r="G2290" s="106"/>
      <c r="H2290" s="104" t="str">
        <f t="shared" si="40"/>
        <v/>
      </c>
      <c r="I2290" s="104"/>
      <c r="J2290" s="110" t="s">
        <v>13951</v>
      </c>
      <c r="K2290" s="110" t="s">
        <v>275</v>
      </c>
      <c r="L2290" s="10" t="s">
        <v>275</v>
      </c>
    </row>
    <row r="2291" spans="7:12" ht="15" x14ac:dyDescent="0.2">
      <c r="G2291" s="106"/>
      <c r="H2291" s="104" t="str">
        <f t="shared" si="40"/>
        <v/>
      </c>
      <c r="I2291" s="104"/>
      <c r="J2291" s="110" t="s">
        <v>13952</v>
      </c>
      <c r="K2291" s="110" t="s">
        <v>275</v>
      </c>
      <c r="L2291" s="10" t="s">
        <v>13953</v>
      </c>
    </row>
    <row r="2292" spans="7:12" ht="15" x14ac:dyDescent="0.2">
      <c r="G2292" s="106"/>
      <c r="H2292" s="104" t="str">
        <f t="shared" si="40"/>
        <v/>
      </c>
      <c r="I2292" s="104"/>
      <c r="J2292" s="110" t="s">
        <v>13954</v>
      </c>
      <c r="K2292" s="110" t="s">
        <v>275</v>
      </c>
      <c r="L2292" s="10" t="s">
        <v>275</v>
      </c>
    </row>
    <row r="2293" spans="7:12" ht="15" x14ac:dyDescent="0.2">
      <c r="G2293" s="106"/>
      <c r="H2293" s="104" t="str">
        <f t="shared" si="40"/>
        <v/>
      </c>
      <c r="I2293" s="104"/>
      <c r="J2293" s="110" t="s">
        <v>13955</v>
      </c>
      <c r="K2293" s="110" t="s">
        <v>275</v>
      </c>
      <c r="L2293" s="10" t="s">
        <v>13956</v>
      </c>
    </row>
    <row r="2294" spans="7:12" ht="15" x14ac:dyDescent="0.2">
      <c r="G2294" s="106"/>
      <c r="H2294" s="104" t="str">
        <f t="shared" si="40"/>
        <v/>
      </c>
      <c r="I2294" s="104"/>
      <c r="J2294" s="110" t="s">
        <v>13957</v>
      </c>
      <c r="K2294" s="110" t="s">
        <v>275</v>
      </c>
      <c r="L2294" s="10" t="s">
        <v>275</v>
      </c>
    </row>
    <row r="2295" spans="7:12" ht="15" x14ac:dyDescent="0.2">
      <c r="G2295" s="106"/>
      <c r="H2295" s="104" t="str">
        <f t="shared" si="40"/>
        <v/>
      </c>
      <c r="I2295" s="104"/>
      <c r="J2295" s="110" t="s">
        <v>13958</v>
      </c>
      <c r="K2295" s="110" t="s">
        <v>275</v>
      </c>
      <c r="L2295" s="10" t="s">
        <v>275</v>
      </c>
    </row>
    <row r="2296" spans="7:12" ht="15" x14ac:dyDescent="0.2">
      <c r="G2296" s="106"/>
      <c r="H2296" s="104" t="str">
        <f t="shared" si="40"/>
        <v/>
      </c>
      <c r="I2296" s="104"/>
      <c r="J2296" s="110" t="s">
        <v>13959</v>
      </c>
      <c r="K2296" s="110" t="s">
        <v>275</v>
      </c>
      <c r="L2296" s="10" t="s">
        <v>13960</v>
      </c>
    </row>
    <row r="2297" spans="7:12" ht="15" x14ac:dyDescent="0.2">
      <c r="G2297" s="106"/>
      <c r="H2297" s="104" t="str">
        <f t="shared" si="40"/>
        <v/>
      </c>
      <c r="I2297" s="104"/>
      <c r="J2297" s="110" t="s">
        <v>13961</v>
      </c>
      <c r="K2297" s="110" t="s">
        <v>275</v>
      </c>
      <c r="L2297" s="10" t="s">
        <v>13962</v>
      </c>
    </row>
    <row r="2298" spans="7:12" ht="15" x14ac:dyDescent="0.2">
      <c r="G2298" s="106"/>
      <c r="H2298" s="104" t="str">
        <f t="shared" si="40"/>
        <v/>
      </c>
      <c r="I2298" s="104"/>
      <c r="J2298" s="110" t="s">
        <v>13963</v>
      </c>
      <c r="K2298" s="110" t="s">
        <v>275</v>
      </c>
      <c r="L2298" s="10" t="s">
        <v>13964</v>
      </c>
    </row>
    <row r="2299" spans="7:12" ht="15" x14ac:dyDescent="0.2">
      <c r="G2299" s="106"/>
      <c r="H2299" s="104" t="str">
        <f t="shared" si="40"/>
        <v/>
      </c>
      <c r="I2299" s="104"/>
      <c r="J2299" s="110" t="s">
        <v>13965</v>
      </c>
      <c r="K2299" s="110" t="s">
        <v>275</v>
      </c>
      <c r="L2299" s="10" t="s">
        <v>13966</v>
      </c>
    </row>
    <row r="2300" spans="7:12" ht="15" x14ac:dyDescent="0.2">
      <c r="G2300" s="106"/>
      <c r="H2300" s="104" t="str">
        <f t="shared" si="40"/>
        <v/>
      </c>
      <c r="I2300" s="104"/>
      <c r="J2300" s="110" t="s">
        <v>13967</v>
      </c>
      <c r="K2300" s="110" t="s">
        <v>275</v>
      </c>
      <c r="L2300" s="10" t="s">
        <v>13968</v>
      </c>
    </row>
    <row r="2301" spans="7:12" ht="15" x14ac:dyDescent="0.2">
      <c r="G2301" s="106"/>
      <c r="H2301" s="104" t="str">
        <f t="shared" si="40"/>
        <v/>
      </c>
      <c r="I2301" s="104"/>
      <c r="J2301" s="110" t="s">
        <v>13969</v>
      </c>
      <c r="K2301" s="110" t="s">
        <v>275</v>
      </c>
      <c r="L2301" s="10" t="s">
        <v>13970</v>
      </c>
    </row>
    <row r="2302" spans="7:12" ht="15" x14ac:dyDescent="0.2">
      <c r="G2302" s="106"/>
      <c r="H2302" s="104" t="str">
        <f t="shared" si="40"/>
        <v/>
      </c>
      <c r="I2302" s="104"/>
      <c r="J2302" s="110" t="s">
        <v>13971</v>
      </c>
      <c r="K2302" s="110" t="s">
        <v>275</v>
      </c>
      <c r="L2302" s="10" t="s">
        <v>275</v>
      </c>
    </row>
    <row r="2303" spans="7:12" ht="15" x14ac:dyDescent="0.2">
      <c r="G2303" s="106"/>
      <c r="H2303" s="104" t="str">
        <f t="shared" si="40"/>
        <v/>
      </c>
      <c r="I2303" s="104"/>
      <c r="J2303" s="110" t="s">
        <v>13972</v>
      </c>
      <c r="K2303" s="110" t="s">
        <v>275</v>
      </c>
      <c r="L2303" s="10" t="s">
        <v>13973</v>
      </c>
    </row>
    <row r="2304" spans="7:12" ht="15" x14ac:dyDescent="0.2">
      <c r="G2304" s="106"/>
      <c r="H2304" s="104" t="str">
        <f t="shared" si="40"/>
        <v/>
      </c>
      <c r="I2304" s="104"/>
      <c r="J2304" s="110" t="s">
        <v>13974</v>
      </c>
      <c r="K2304" s="110" t="s">
        <v>275</v>
      </c>
      <c r="L2304" s="10" t="s">
        <v>13975</v>
      </c>
    </row>
    <row r="2305" spans="7:12" ht="15" x14ac:dyDescent="0.2">
      <c r="G2305" s="106"/>
      <c r="H2305" s="104" t="str">
        <f t="shared" si="40"/>
        <v/>
      </c>
      <c r="I2305" s="104"/>
      <c r="J2305" s="110" t="s">
        <v>13976</v>
      </c>
      <c r="K2305" s="110" t="s">
        <v>275</v>
      </c>
      <c r="L2305" s="10" t="s">
        <v>13977</v>
      </c>
    </row>
    <row r="2306" spans="7:12" ht="15" x14ac:dyDescent="0.2">
      <c r="G2306" s="106"/>
      <c r="H2306" s="104" t="str">
        <f t="shared" si="40"/>
        <v/>
      </c>
      <c r="I2306" s="104"/>
      <c r="J2306" s="110" t="s">
        <v>13978</v>
      </c>
      <c r="K2306" s="110" t="s">
        <v>275</v>
      </c>
      <c r="L2306" s="10" t="s">
        <v>13979</v>
      </c>
    </row>
    <row r="2307" spans="7:12" ht="15" x14ac:dyDescent="0.2">
      <c r="G2307" s="106"/>
      <c r="H2307" s="104" t="str">
        <f t="shared" si="40"/>
        <v/>
      </c>
      <c r="I2307" s="104"/>
      <c r="J2307" s="110" t="s">
        <v>13980</v>
      </c>
      <c r="K2307" s="110" t="s">
        <v>275</v>
      </c>
      <c r="L2307" s="10" t="s">
        <v>13981</v>
      </c>
    </row>
    <row r="2308" spans="7:12" ht="15" x14ac:dyDescent="0.2">
      <c r="G2308" s="106"/>
      <c r="H2308" s="104" t="str">
        <f t="shared" si="40"/>
        <v/>
      </c>
      <c r="I2308" s="104"/>
      <c r="J2308" s="110" t="s">
        <v>13982</v>
      </c>
      <c r="K2308" s="110" t="s">
        <v>275</v>
      </c>
      <c r="L2308" s="10" t="s">
        <v>275</v>
      </c>
    </row>
    <row r="2309" spans="7:12" ht="15" x14ac:dyDescent="0.2">
      <c r="G2309" s="106"/>
      <c r="H2309" s="104" t="str">
        <f t="shared" si="40"/>
        <v/>
      </c>
      <c r="I2309" s="104"/>
      <c r="J2309" s="110" t="s">
        <v>13983</v>
      </c>
      <c r="K2309" s="110" t="s">
        <v>275</v>
      </c>
      <c r="L2309" s="10" t="s">
        <v>13984</v>
      </c>
    </row>
    <row r="2310" spans="7:12" ht="15" x14ac:dyDescent="0.2">
      <c r="G2310" s="106"/>
      <c r="H2310" s="104" t="str">
        <f t="shared" si="40"/>
        <v/>
      </c>
      <c r="I2310" s="104"/>
      <c r="J2310" s="110" t="s">
        <v>13985</v>
      </c>
      <c r="K2310" s="110" t="s">
        <v>275</v>
      </c>
      <c r="L2310" s="10" t="s">
        <v>13986</v>
      </c>
    </row>
    <row r="2311" spans="7:12" ht="15" x14ac:dyDescent="0.2">
      <c r="G2311" s="106"/>
      <c r="H2311" s="104" t="str">
        <f t="shared" si="40"/>
        <v/>
      </c>
      <c r="I2311" s="104"/>
      <c r="J2311" s="110" t="s">
        <v>13987</v>
      </c>
      <c r="K2311" s="110" t="s">
        <v>275</v>
      </c>
      <c r="L2311" s="10" t="s">
        <v>13988</v>
      </c>
    </row>
    <row r="2312" spans="7:12" ht="15" x14ac:dyDescent="0.2">
      <c r="G2312" s="106"/>
      <c r="H2312" s="104" t="str">
        <f t="shared" si="40"/>
        <v/>
      </c>
      <c r="I2312" s="104"/>
      <c r="J2312" s="110" t="s">
        <v>13989</v>
      </c>
      <c r="K2312" s="110" t="s">
        <v>275</v>
      </c>
      <c r="L2312" s="10" t="s">
        <v>13990</v>
      </c>
    </row>
    <row r="2313" spans="7:12" ht="15" x14ac:dyDescent="0.2">
      <c r="G2313" s="106"/>
      <c r="H2313" s="104" t="str">
        <f t="shared" ref="H2313:H2376" si="41">IF(I2313="","",IFERROR((INDEX(A:D,MATCH($I2313,D:D,0),2)),""))</f>
        <v/>
      </c>
      <c r="I2313" s="104"/>
      <c r="J2313" s="110" t="s">
        <v>13991</v>
      </c>
      <c r="K2313" s="110" t="s">
        <v>275</v>
      </c>
      <c r="L2313" s="10" t="s">
        <v>13990</v>
      </c>
    </row>
    <row r="2314" spans="7:12" ht="15" x14ac:dyDescent="0.2">
      <c r="G2314" s="106"/>
      <c r="H2314" s="104" t="str">
        <f t="shared" si="41"/>
        <v/>
      </c>
      <c r="I2314" s="104"/>
      <c r="J2314" s="110" t="s">
        <v>13992</v>
      </c>
      <c r="K2314" s="110" t="s">
        <v>275</v>
      </c>
      <c r="L2314" s="10" t="s">
        <v>13990</v>
      </c>
    </row>
    <row r="2315" spans="7:12" ht="15" x14ac:dyDescent="0.2">
      <c r="G2315" s="106"/>
      <c r="H2315" s="104" t="str">
        <f t="shared" si="41"/>
        <v/>
      </c>
      <c r="I2315" s="104"/>
      <c r="J2315" s="110" t="s">
        <v>13993</v>
      </c>
      <c r="K2315" s="110" t="s">
        <v>275</v>
      </c>
      <c r="L2315" s="10" t="s">
        <v>13994</v>
      </c>
    </row>
    <row r="2316" spans="7:12" ht="15" x14ac:dyDescent="0.2">
      <c r="G2316" s="106"/>
      <c r="H2316" s="104" t="str">
        <f t="shared" si="41"/>
        <v/>
      </c>
      <c r="I2316" s="104"/>
      <c r="J2316" s="110" t="s">
        <v>13995</v>
      </c>
      <c r="K2316" s="110" t="s">
        <v>275</v>
      </c>
      <c r="L2316" s="10" t="s">
        <v>13996</v>
      </c>
    </row>
    <row r="2317" spans="7:12" ht="15" x14ac:dyDescent="0.2">
      <c r="G2317" s="106"/>
      <c r="H2317" s="104" t="str">
        <f t="shared" si="41"/>
        <v/>
      </c>
      <c r="I2317" s="104"/>
      <c r="J2317" s="110" t="s">
        <v>13997</v>
      </c>
      <c r="K2317" s="110" t="s">
        <v>275</v>
      </c>
      <c r="L2317" s="10" t="s">
        <v>13998</v>
      </c>
    </row>
    <row r="2318" spans="7:12" ht="15" x14ac:dyDescent="0.2">
      <c r="G2318" s="106"/>
      <c r="H2318" s="104" t="str">
        <f t="shared" si="41"/>
        <v/>
      </c>
      <c r="I2318" s="104"/>
      <c r="J2318" s="110" t="s">
        <v>13999</v>
      </c>
      <c r="K2318" s="110" t="s">
        <v>275</v>
      </c>
      <c r="L2318" s="10" t="s">
        <v>14000</v>
      </c>
    </row>
    <row r="2319" spans="7:12" ht="15" x14ac:dyDescent="0.2">
      <c r="G2319" s="106"/>
      <c r="H2319" s="104" t="str">
        <f t="shared" si="41"/>
        <v/>
      </c>
      <c r="I2319" s="104"/>
      <c r="J2319" s="110" t="s">
        <v>14001</v>
      </c>
      <c r="K2319" s="110" t="s">
        <v>275</v>
      </c>
      <c r="L2319" s="10" t="s">
        <v>275</v>
      </c>
    </row>
    <row r="2320" spans="7:12" ht="15" x14ac:dyDescent="0.2">
      <c r="G2320" s="106"/>
      <c r="H2320" s="104" t="str">
        <f t="shared" si="41"/>
        <v/>
      </c>
      <c r="I2320" s="104"/>
      <c r="J2320" s="110" t="s">
        <v>14002</v>
      </c>
      <c r="K2320" s="110" t="s">
        <v>275</v>
      </c>
      <c r="L2320" s="10" t="s">
        <v>14003</v>
      </c>
    </row>
    <row r="2321" spans="7:12" ht="15" x14ac:dyDescent="0.2">
      <c r="G2321" s="106"/>
      <c r="H2321" s="104" t="str">
        <f t="shared" si="41"/>
        <v/>
      </c>
      <c r="I2321" s="104"/>
      <c r="J2321" s="110" t="s">
        <v>14004</v>
      </c>
      <c r="K2321" s="110" t="s">
        <v>275</v>
      </c>
      <c r="L2321" s="10" t="s">
        <v>14005</v>
      </c>
    </row>
    <row r="2322" spans="7:12" ht="15" x14ac:dyDescent="0.2">
      <c r="G2322" s="106"/>
      <c r="H2322" s="104" t="str">
        <f t="shared" si="41"/>
        <v/>
      </c>
      <c r="I2322" s="104"/>
      <c r="J2322" s="110" t="s">
        <v>14006</v>
      </c>
      <c r="K2322" s="110" t="s">
        <v>275</v>
      </c>
      <c r="L2322" s="10" t="s">
        <v>14007</v>
      </c>
    </row>
    <row r="2323" spans="7:12" ht="15" x14ac:dyDescent="0.2">
      <c r="G2323" s="106"/>
      <c r="H2323" s="104" t="str">
        <f t="shared" si="41"/>
        <v/>
      </c>
      <c r="I2323" s="104"/>
      <c r="J2323" s="110" t="s">
        <v>14008</v>
      </c>
      <c r="K2323" s="110" t="s">
        <v>275</v>
      </c>
      <c r="L2323" s="10" t="s">
        <v>14009</v>
      </c>
    </row>
    <row r="2324" spans="7:12" ht="15" x14ac:dyDescent="0.2">
      <c r="G2324" s="106"/>
      <c r="H2324" s="104" t="str">
        <f t="shared" si="41"/>
        <v/>
      </c>
      <c r="I2324" s="104"/>
      <c r="J2324" s="110" t="s">
        <v>14010</v>
      </c>
      <c r="K2324" s="110" t="s">
        <v>275</v>
      </c>
      <c r="L2324" s="10" t="s">
        <v>275</v>
      </c>
    </row>
    <row r="2325" spans="7:12" ht="15" x14ac:dyDescent="0.2">
      <c r="G2325" s="106"/>
      <c r="H2325" s="104" t="str">
        <f t="shared" si="41"/>
        <v/>
      </c>
      <c r="I2325" s="104"/>
      <c r="J2325" s="110" t="s">
        <v>14011</v>
      </c>
      <c r="K2325" s="110" t="s">
        <v>275</v>
      </c>
      <c r="L2325" s="10" t="s">
        <v>275</v>
      </c>
    </row>
    <row r="2326" spans="7:12" ht="15" x14ac:dyDescent="0.2">
      <c r="G2326" s="106"/>
      <c r="H2326" s="104" t="str">
        <f t="shared" si="41"/>
        <v/>
      </c>
      <c r="I2326" s="104"/>
      <c r="J2326" s="110" t="s">
        <v>14012</v>
      </c>
      <c r="K2326" s="110" t="s">
        <v>275</v>
      </c>
      <c r="L2326" s="10" t="s">
        <v>14013</v>
      </c>
    </row>
    <row r="2327" spans="7:12" ht="15" x14ac:dyDescent="0.2">
      <c r="G2327" s="106"/>
      <c r="H2327" s="104" t="str">
        <f t="shared" si="41"/>
        <v/>
      </c>
      <c r="I2327" s="104"/>
      <c r="J2327" s="110" t="s">
        <v>14014</v>
      </c>
      <c r="K2327" s="110" t="s">
        <v>275</v>
      </c>
      <c r="L2327" s="10" t="s">
        <v>14015</v>
      </c>
    </row>
    <row r="2328" spans="7:12" ht="15" x14ac:dyDescent="0.2">
      <c r="G2328" s="106"/>
      <c r="H2328" s="104" t="str">
        <f t="shared" si="41"/>
        <v/>
      </c>
      <c r="I2328" s="104"/>
      <c r="J2328" s="110" t="s">
        <v>14016</v>
      </c>
      <c r="K2328" s="110" t="s">
        <v>275</v>
      </c>
      <c r="L2328" s="10" t="s">
        <v>14017</v>
      </c>
    </row>
    <row r="2329" spans="7:12" ht="15" x14ac:dyDescent="0.2">
      <c r="G2329" s="106"/>
      <c r="H2329" s="104" t="str">
        <f t="shared" si="41"/>
        <v/>
      </c>
      <c r="I2329" s="104"/>
      <c r="J2329" s="110" t="s">
        <v>14018</v>
      </c>
      <c r="K2329" s="110" t="s">
        <v>275</v>
      </c>
      <c r="L2329" s="10" t="s">
        <v>14019</v>
      </c>
    </row>
    <row r="2330" spans="7:12" ht="15" x14ac:dyDescent="0.2">
      <c r="G2330" s="106"/>
      <c r="H2330" s="104" t="str">
        <f t="shared" si="41"/>
        <v/>
      </c>
      <c r="I2330" s="104"/>
      <c r="J2330" s="110" t="s">
        <v>14020</v>
      </c>
      <c r="K2330" s="110" t="s">
        <v>275</v>
      </c>
      <c r="L2330" s="10" t="s">
        <v>14021</v>
      </c>
    </row>
    <row r="2331" spans="7:12" ht="15" x14ac:dyDescent="0.2">
      <c r="G2331" s="106"/>
      <c r="H2331" s="104" t="str">
        <f t="shared" si="41"/>
        <v/>
      </c>
      <c r="I2331" s="104"/>
      <c r="J2331" s="110" t="s">
        <v>14022</v>
      </c>
      <c r="K2331" s="110" t="s">
        <v>275</v>
      </c>
      <c r="L2331" s="10" t="s">
        <v>275</v>
      </c>
    </row>
    <row r="2332" spans="7:12" ht="15" x14ac:dyDescent="0.2">
      <c r="G2332" s="106"/>
      <c r="H2332" s="104" t="str">
        <f t="shared" si="41"/>
        <v/>
      </c>
      <c r="I2332" s="104"/>
      <c r="J2332" s="110" t="s">
        <v>14023</v>
      </c>
      <c r="K2332" s="110" t="s">
        <v>275</v>
      </c>
      <c r="L2332" s="10" t="s">
        <v>14024</v>
      </c>
    </row>
    <row r="2333" spans="7:12" ht="15" x14ac:dyDescent="0.2">
      <c r="G2333" s="106"/>
      <c r="H2333" s="104" t="str">
        <f t="shared" si="41"/>
        <v/>
      </c>
      <c r="I2333" s="104"/>
      <c r="J2333" s="110" t="s">
        <v>14025</v>
      </c>
      <c r="K2333" s="110" t="s">
        <v>275</v>
      </c>
      <c r="L2333" s="10" t="s">
        <v>14026</v>
      </c>
    </row>
    <row r="2334" spans="7:12" ht="15" x14ac:dyDescent="0.2">
      <c r="G2334" s="106"/>
      <c r="H2334" s="104" t="str">
        <f t="shared" si="41"/>
        <v/>
      </c>
      <c r="I2334" s="104"/>
      <c r="J2334" s="110" t="s">
        <v>14027</v>
      </c>
      <c r="K2334" s="110" t="s">
        <v>275</v>
      </c>
      <c r="L2334" s="10" t="s">
        <v>275</v>
      </c>
    </row>
    <row r="2335" spans="7:12" ht="15" x14ac:dyDescent="0.2">
      <c r="G2335" s="106"/>
      <c r="H2335" s="104" t="str">
        <f t="shared" si="41"/>
        <v/>
      </c>
      <c r="I2335" s="104"/>
      <c r="J2335" s="110" t="s">
        <v>14028</v>
      </c>
      <c r="K2335" s="110" t="s">
        <v>275</v>
      </c>
      <c r="L2335" s="10" t="s">
        <v>14029</v>
      </c>
    </row>
    <row r="2336" spans="7:12" ht="15" x14ac:dyDescent="0.2">
      <c r="G2336" s="106"/>
      <c r="H2336" s="104" t="str">
        <f t="shared" si="41"/>
        <v/>
      </c>
      <c r="I2336" s="104"/>
      <c r="J2336" s="110" t="s">
        <v>14030</v>
      </c>
      <c r="K2336" s="110" t="s">
        <v>275</v>
      </c>
      <c r="L2336" s="10" t="s">
        <v>14031</v>
      </c>
    </row>
    <row r="2337" spans="7:12" ht="15" x14ac:dyDescent="0.2">
      <c r="G2337" s="106"/>
      <c r="H2337" s="104" t="str">
        <f t="shared" si="41"/>
        <v/>
      </c>
      <c r="I2337" s="104"/>
      <c r="J2337" s="110" t="s">
        <v>14032</v>
      </c>
      <c r="K2337" s="110" t="s">
        <v>275</v>
      </c>
      <c r="L2337" s="10" t="s">
        <v>14033</v>
      </c>
    </row>
    <row r="2338" spans="7:12" ht="15" x14ac:dyDescent="0.2">
      <c r="G2338" s="106"/>
      <c r="H2338" s="104" t="str">
        <f t="shared" si="41"/>
        <v/>
      </c>
      <c r="I2338" s="104"/>
      <c r="J2338" s="110" t="s">
        <v>14034</v>
      </c>
      <c r="K2338" s="110" t="s">
        <v>275</v>
      </c>
      <c r="L2338" s="10" t="s">
        <v>14035</v>
      </c>
    </row>
    <row r="2339" spans="7:12" ht="15" x14ac:dyDescent="0.2">
      <c r="G2339" s="106"/>
      <c r="H2339" s="104" t="str">
        <f t="shared" si="41"/>
        <v/>
      </c>
      <c r="I2339" s="104"/>
      <c r="J2339" s="110" t="s">
        <v>14036</v>
      </c>
      <c r="K2339" s="110" t="s">
        <v>275</v>
      </c>
      <c r="L2339" s="10" t="s">
        <v>14037</v>
      </c>
    </row>
    <row r="2340" spans="7:12" ht="15" x14ac:dyDescent="0.2">
      <c r="G2340" s="106"/>
      <c r="H2340" s="104" t="str">
        <f t="shared" si="41"/>
        <v/>
      </c>
      <c r="I2340" s="104"/>
      <c r="J2340" s="110" t="s">
        <v>14038</v>
      </c>
      <c r="K2340" s="110" t="s">
        <v>275</v>
      </c>
      <c r="L2340" s="10" t="s">
        <v>14039</v>
      </c>
    </row>
    <row r="2341" spans="7:12" ht="15" x14ac:dyDescent="0.2">
      <c r="G2341" s="106"/>
      <c r="H2341" s="104" t="str">
        <f t="shared" si="41"/>
        <v/>
      </c>
      <c r="I2341" s="104"/>
      <c r="J2341" s="110" t="s">
        <v>14040</v>
      </c>
      <c r="K2341" s="110" t="s">
        <v>275</v>
      </c>
      <c r="L2341" s="10" t="s">
        <v>14041</v>
      </c>
    </row>
    <row r="2342" spans="7:12" ht="15" x14ac:dyDescent="0.2">
      <c r="G2342" s="106"/>
      <c r="H2342" s="104" t="str">
        <f t="shared" si="41"/>
        <v/>
      </c>
      <c r="I2342" s="104"/>
      <c r="J2342" s="110" t="s">
        <v>14042</v>
      </c>
      <c r="K2342" s="110" t="s">
        <v>275</v>
      </c>
      <c r="L2342" s="10" t="s">
        <v>275</v>
      </c>
    </row>
    <row r="2343" spans="7:12" ht="15" x14ac:dyDescent="0.2">
      <c r="G2343" s="106"/>
      <c r="H2343" s="104" t="str">
        <f t="shared" si="41"/>
        <v/>
      </c>
      <c r="I2343" s="104"/>
      <c r="J2343" s="110" t="s">
        <v>14043</v>
      </c>
      <c r="K2343" s="110" t="s">
        <v>275</v>
      </c>
      <c r="L2343" s="10" t="s">
        <v>275</v>
      </c>
    </row>
    <row r="2344" spans="7:12" ht="15" x14ac:dyDescent="0.2">
      <c r="G2344" s="106"/>
      <c r="H2344" s="104" t="str">
        <f t="shared" si="41"/>
        <v/>
      </c>
      <c r="I2344" s="104"/>
      <c r="J2344" s="110" t="s">
        <v>14044</v>
      </c>
      <c r="K2344" s="110" t="s">
        <v>275</v>
      </c>
      <c r="L2344" s="10" t="s">
        <v>14045</v>
      </c>
    </row>
    <row r="2345" spans="7:12" ht="15" x14ac:dyDescent="0.2">
      <c r="G2345" s="106"/>
      <c r="H2345" s="104" t="str">
        <f t="shared" si="41"/>
        <v/>
      </c>
      <c r="I2345" s="104"/>
      <c r="J2345" s="110" t="s">
        <v>14046</v>
      </c>
      <c r="K2345" s="110" t="s">
        <v>275</v>
      </c>
      <c r="L2345" s="10" t="s">
        <v>14047</v>
      </c>
    </row>
    <row r="2346" spans="7:12" ht="15" x14ac:dyDescent="0.2">
      <c r="G2346" s="106"/>
      <c r="H2346" s="104" t="str">
        <f t="shared" si="41"/>
        <v/>
      </c>
      <c r="I2346" s="104"/>
      <c r="J2346" s="110" t="s">
        <v>14048</v>
      </c>
      <c r="K2346" s="110" t="s">
        <v>275</v>
      </c>
      <c r="L2346" s="10" t="s">
        <v>14049</v>
      </c>
    </row>
    <row r="2347" spans="7:12" ht="15" x14ac:dyDescent="0.2">
      <c r="G2347" s="106"/>
      <c r="H2347" s="104" t="str">
        <f t="shared" si="41"/>
        <v/>
      </c>
      <c r="I2347" s="104"/>
      <c r="J2347" s="110" t="s">
        <v>14050</v>
      </c>
      <c r="K2347" s="110" t="s">
        <v>275</v>
      </c>
      <c r="L2347" s="10" t="s">
        <v>14049</v>
      </c>
    </row>
    <row r="2348" spans="7:12" ht="15" x14ac:dyDescent="0.2">
      <c r="G2348" s="106"/>
      <c r="H2348" s="104" t="str">
        <f t="shared" si="41"/>
        <v/>
      </c>
      <c r="I2348" s="104"/>
      <c r="J2348" s="110" t="s">
        <v>14051</v>
      </c>
      <c r="K2348" s="110" t="s">
        <v>275</v>
      </c>
      <c r="L2348" s="10" t="s">
        <v>14052</v>
      </c>
    </row>
    <row r="2349" spans="7:12" ht="15" x14ac:dyDescent="0.2">
      <c r="G2349" s="106"/>
      <c r="H2349" s="104" t="str">
        <f t="shared" si="41"/>
        <v/>
      </c>
      <c r="I2349" s="104"/>
      <c r="J2349" s="110" t="s">
        <v>14053</v>
      </c>
      <c r="K2349" s="110" t="s">
        <v>275</v>
      </c>
      <c r="L2349" s="10" t="s">
        <v>275</v>
      </c>
    </row>
    <row r="2350" spans="7:12" ht="15" x14ac:dyDescent="0.2">
      <c r="G2350" s="106"/>
      <c r="H2350" s="104" t="str">
        <f t="shared" si="41"/>
        <v/>
      </c>
      <c r="I2350" s="104"/>
      <c r="J2350" s="110" t="s">
        <v>14054</v>
      </c>
      <c r="K2350" s="110" t="s">
        <v>275</v>
      </c>
      <c r="L2350" s="10" t="s">
        <v>14055</v>
      </c>
    </row>
    <row r="2351" spans="7:12" ht="15" x14ac:dyDescent="0.2">
      <c r="G2351" s="106"/>
      <c r="H2351" s="104" t="str">
        <f t="shared" si="41"/>
        <v/>
      </c>
      <c r="I2351" s="104"/>
      <c r="J2351" s="110" t="s">
        <v>14056</v>
      </c>
      <c r="K2351" s="110" t="s">
        <v>275</v>
      </c>
      <c r="L2351" s="10" t="s">
        <v>14057</v>
      </c>
    </row>
    <row r="2352" spans="7:12" ht="15" x14ac:dyDescent="0.2">
      <c r="G2352" s="106"/>
      <c r="H2352" s="104" t="str">
        <f t="shared" si="41"/>
        <v/>
      </c>
      <c r="I2352" s="104"/>
      <c r="J2352" s="110" t="s">
        <v>14058</v>
      </c>
      <c r="K2352" s="110" t="s">
        <v>275</v>
      </c>
      <c r="L2352" s="10" t="s">
        <v>14059</v>
      </c>
    </row>
    <row r="2353" spans="7:12" ht="15" x14ac:dyDescent="0.2">
      <c r="G2353" s="106"/>
      <c r="H2353" s="104" t="str">
        <f t="shared" si="41"/>
        <v/>
      </c>
      <c r="I2353" s="104"/>
      <c r="J2353" s="110" t="s">
        <v>14060</v>
      </c>
      <c r="K2353" s="110" t="s">
        <v>275</v>
      </c>
      <c r="L2353" s="10" t="s">
        <v>14061</v>
      </c>
    </row>
    <row r="2354" spans="7:12" ht="15" x14ac:dyDescent="0.2">
      <c r="G2354" s="106"/>
      <c r="H2354" s="104" t="str">
        <f t="shared" si="41"/>
        <v/>
      </c>
      <c r="I2354" s="104"/>
      <c r="J2354" s="110" t="s">
        <v>14062</v>
      </c>
      <c r="K2354" s="110" t="s">
        <v>275</v>
      </c>
      <c r="L2354" s="10" t="s">
        <v>275</v>
      </c>
    </row>
    <row r="2355" spans="7:12" ht="15" x14ac:dyDescent="0.2">
      <c r="G2355" s="106"/>
      <c r="H2355" s="104" t="str">
        <f t="shared" si="41"/>
        <v/>
      </c>
      <c r="I2355" s="104"/>
      <c r="J2355" s="110" t="s">
        <v>14063</v>
      </c>
      <c r="K2355" s="110" t="s">
        <v>275</v>
      </c>
      <c r="L2355" s="10" t="s">
        <v>14064</v>
      </c>
    </row>
    <row r="2356" spans="7:12" ht="15" x14ac:dyDescent="0.2">
      <c r="G2356" s="106"/>
      <c r="H2356" s="104" t="str">
        <f t="shared" si="41"/>
        <v/>
      </c>
      <c r="I2356" s="104"/>
      <c r="J2356" s="110" t="s">
        <v>14065</v>
      </c>
      <c r="K2356" s="110" t="s">
        <v>275</v>
      </c>
      <c r="L2356" s="10" t="s">
        <v>14066</v>
      </c>
    </row>
    <row r="2357" spans="7:12" ht="15" x14ac:dyDescent="0.2">
      <c r="G2357" s="106"/>
      <c r="H2357" s="104" t="str">
        <f t="shared" si="41"/>
        <v/>
      </c>
      <c r="I2357" s="104"/>
      <c r="J2357" s="110" t="s">
        <v>14067</v>
      </c>
      <c r="K2357" s="110" t="s">
        <v>275</v>
      </c>
      <c r="L2357" s="10" t="s">
        <v>275</v>
      </c>
    </row>
    <row r="2358" spans="7:12" ht="15" x14ac:dyDescent="0.2">
      <c r="G2358" s="106"/>
      <c r="H2358" s="104" t="str">
        <f t="shared" si="41"/>
        <v/>
      </c>
      <c r="I2358" s="104"/>
      <c r="J2358" s="110" t="s">
        <v>14068</v>
      </c>
      <c r="K2358" s="110" t="s">
        <v>275</v>
      </c>
      <c r="L2358" s="10" t="s">
        <v>14069</v>
      </c>
    </row>
    <row r="2359" spans="7:12" ht="15" x14ac:dyDescent="0.2">
      <c r="G2359" s="106"/>
      <c r="H2359" s="104" t="str">
        <f t="shared" si="41"/>
        <v/>
      </c>
      <c r="I2359" s="104"/>
      <c r="J2359" s="110" t="s">
        <v>14070</v>
      </c>
      <c r="K2359" s="110" t="s">
        <v>275</v>
      </c>
      <c r="L2359" s="10" t="s">
        <v>14069</v>
      </c>
    </row>
    <row r="2360" spans="7:12" ht="15" x14ac:dyDescent="0.2">
      <c r="G2360" s="106"/>
      <c r="H2360" s="104" t="str">
        <f t="shared" si="41"/>
        <v/>
      </c>
      <c r="I2360" s="104"/>
      <c r="J2360" s="110" t="s">
        <v>14071</v>
      </c>
      <c r="K2360" s="110" t="s">
        <v>275</v>
      </c>
      <c r="L2360" s="10" t="s">
        <v>14072</v>
      </c>
    </row>
    <row r="2361" spans="7:12" ht="15" x14ac:dyDescent="0.2">
      <c r="G2361" s="106"/>
      <c r="H2361" s="104" t="str">
        <f t="shared" si="41"/>
        <v/>
      </c>
      <c r="I2361" s="104"/>
      <c r="J2361" s="110" t="s">
        <v>14073</v>
      </c>
      <c r="K2361" s="110" t="s">
        <v>275</v>
      </c>
      <c r="L2361" s="10" t="s">
        <v>275</v>
      </c>
    </row>
    <row r="2362" spans="7:12" ht="15" x14ac:dyDescent="0.2">
      <c r="G2362" s="106"/>
      <c r="H2362" s="104" t="str">
        <f t="shared" si="41"/>
        <v/>
      </c>
      <c r="I2362" s="104"/>
      <c r="J2362" s="110" t="s">
        <v>14074</v>
      </c>
      <c r="K2362" s="110" t="s">
        <v>275</v>
      </c>
      <c r="L2362" s="10" t="s">
        <v>275</v>
      </c>
    </row>
    <row r="2363" spans="7:12" ht="15" x14ac:dyDescent="0.2">
      <c r="G2363" s="106"/>
      <c r="H2363" s="104" t="str">
        <f t="shared" si="41"/>
        <v/>
      </c>
      <c r="I2363" s="104"/>
      <c r="J2363" s="110" t="s">
        <v>14075</v>
      </c>
      <c r="K2363" s="110" t="s">
        <v>275</v>
      </c>
      <c r="L2363" s="10" t="s">
        <v>14076</v>
      </c>
    </row>
    <row r="2364" spans="7:12" ht="15" x14ac:dyDescent="0.2">
      <c r="G2364" s="106"/>
      <c r="H2364" s="104" t="str">
        <f t="shared" si="41"/>
        <v/>
      </c>
      <c r="I2364" s="104"/>
      <c r="J2364" s="110" t="s">
        <v>14077</v>
      </c>
      <c r="K2364" s="110" t="s">
        <v>275</v>
      </c>
      <c r="L2364" s="10" t="s">
        <v>14078</v>
      </c>
    </row>
    <row r="2365" spans="7:12" ht="15" x14ac:dyDescent="0.2">
      <c r="G2365" s="106"/>
      <c r="H2365" s="104" t="str">
        <f t="shared" si="41"/>
        <v/>
      </c>
      <c r="I2365" s="104"/>
      <c r="J2365" s="110" t="s">
        <v>14079</v>
      </c>
      <c r="K2365" s="110" t="s">
        <v>275</v>
      </c>
      <c r="L2365" s="10" t="s">
        <v>14080</v>
      </c>
    </row>
    <row r="2366" spans="7:12" ht="15" x14ac:dyDescent="0.2">
      <c r="G2366" s="106"/>
      <c r="H2366" s="104" t="str">
        <f t="shared" si="41"/>
        <v/>
      </c>
      <c r="I2366" s="104"/>
      <c r="J2366" s="110" t="s">
        <v>14081</v>
      </c>
      <c r="K2366" s="110" t="s">
        <v>275</v>
      </c>
      <c r="L2366" s="10" t="s">
        <v>14082</v>
      </c>
    </row>
    <row r="2367" spans="7:12" ht="15" x14ac:dyDescent="0.2">
      <c r="G2367" s="106"/>
      <c r="H2367" s="104" t="str">
        <f t="shared" si="41"/>
        <v/>
      </c>
      <c r="I2367" s="104"/>
      <c r="J2367" s="110" t="s">
        <v>14083</v>
      </c>
      <c r="K2367" s="110" t="s">
        <v>275</v>
      </c>
      <c r="L2367" s="10" t="s">
        <v>14084</v>
      </c>
    </row>
    <row r="2368" spans="7:12" ht="15" x14ac:dyDescent="0.2">
      <c r="G2368" s="106"/>
      <c r="H2368" s="104" t="str">
        <f t="shared" si="41"/>
        <v/>
      </c>
      <c r="I2368" s="104"/>
      <c r="J2368" s="110" t="s">
        <v>14085</v>
      </c>
      <c r="K2368" s="110" t="s">
        <v>275</v>
      </c>
      <c r="L2368" s="10" t="s">
        <v>14086</v>
      </c>
    </row>
    <row r="2369" spans="7:12" ht="15" x14ac:dyDescent="0.2">
      <c r="G2369" s="106"/>
      <c r="H2369" s="104" t="str">
        <f t="shared" si="41"/>
        <v/>
      </c>
      <c r="I2369" s="104"/>
      <c r="J2369" s="110" t="s">
        <v>14087</v>
      </c>
      <c r="K2369" s="110" t="s">
        <v>275</v>
      </c>
      <c r="L2369" s="10" t="s">
        <v>14088</v>
      </c>
    </row>
    <row r="2370" spans="7:12" ht="15" x14ac:dyDescent="0.2">
      <c r="G2370" s="106"/>
      <c r="H2370" s="104" t="str">
        <f t="shared" si="41"/>
        <v/>
      </c>
      <c r="I2370" s="104"/>
      <c r="J2370" s="110" t="s">
        <v>14089</v>
      </c>
      <c r="K2370" s="110" t="s">
        <v>275</v>
      </c>
      <c r="L2370" s="10" t="s">
        <v>14090</v>
      </c>
    </row>
    <row r="2371" spans="7:12" ht="15" x14ac:dyDescent="0.2">
      <c r="G2371" s="106"/>
      <c r="H2371" s="104" t="str">
        <f t="shared" si="41"/>
        <v/>
      </c>
      <c r="I2371" s="104"/>
      <c r="J2371" s="110" t="s">
        <v>14091</v>
      </c>
      <c r="K2371" s="110" t="s">
        <v>275</v>
      </c>
      <c r="L2371" s="10" t="s">
        <v>14092</v>
      </c>
    </row>
    <row r="2372" spans="7:12" ht="15" x14ac:dyDescent="0.2">
      <c r="G2372" s="106"/>
      <c r="H2372" s="104" t="str">
        <f t="shared" si="41"/>
        <v/>
      </c>
      <c r="I2372" s="104"/>
      <c r="J2372" s="110" t="s">
        <v>14093</v>
      </c>
      <c r="K2372" s="110" t="s">
        <v>275</v>
      </c>
      <c r="L2372" s="10" t="s">
        <v>14094</v>
      </c>
    </row>
    <row r="2373" spans="7:12" ht="15" x14ac:dyDescent="0.2">
      <c r="G2373" s="106"/>
      <c r="H2373" s="104" t="str">
        <f t="shared" si="41"/>
        <v/>
      </c>
      <c r="I2373" s="104"/>
      <c r="J2373" s="110" t="s">
        <v>14095</v>
      </c>
      <c r="K2373" s="110" t="s">
        <v>275</v>
      </c>
      <c r="L2373" s="10" t="s">
        <v>14096</v>
      </c>
    </row>
    <row r="2374" spans="7:12" ht="15" x14ac:dyDescent="0.2">
      <c r="G2374" s="106"/>
      <c r="H2374" s="104" t="str">
        <f t="shared" si="41"/>
        <v/>
      </c>
      <c r="I2374" s="104"/>
      <c r="J2374" s="110" t="s">
        <v>14097</v>
      </c>
      <c r="K2374" s="110" t="s">
        <v>275</v>
      </c>
      <c r="L2374" s="10" t="s">
        <v>275</v>
      </c>
    </row>
    <row r="2375" spans="7:12" ht="15" x14ac:dyDescent="0.2">
      <c r="G2375" s="106"/>
      <c r="H2375" s="104" t="str">
        <f t="shared" si="41"/>
        <v/>
      </c>
      <c r="I2375" s="104"/>
      <c r="J2375" s="110" t="s">
        <v>14098</v>
      </c>
      <c r="K2375" s="110" t="s">
        <v>275</v>
      </c>
      <c r="L2375" s="10" t="s">
        <v>275</v>
      </c>
    </row>
    <row r="2376" spans="7:12" ht="15" x14ac:dyDescent="0.2">
      <c r="G2376" s="106"/>
      <c r="H2376" s="104" t="str">
        <f t="shared" si="41"/>
        <v/>
      </c>
      <c r="I2376" s="104"/>
      <c r="J2376" s="110" t="s">
        <v>14099</v>
      </c>
      <c r="K2376" s="110" t="s">
        <v>275</v>
      </c>
      <c r="L2376" s="10" t="s">
        <v>275</v>
      </c>
    </row>
    <row r="2377" spans="7:12" ht="15" x14ac:dyDescent="0.2">
      <c r="G2377" s="106"/>
      <c r="H2377" s="104" t="str">
        <f t="shared" ref="H2377:H2440" si="42">IF(I2377="","",IFERROR((INDEX(A:D,MATCH($I2377,D:D,0),2)),""))</f>
        <v/>
      </c>
      <c r="I2377" s="104"/>
      <c r="J2377" s="110" t="s">
        <v>14100</v>
      </c>
      <c r="K2377" s="110" t="s">
        <v>275</v>
      </c>
      <c r="L2377" s="10" t="s">
        <v>14101</v>
      </c>
    </row>
    <row r="2378" spans="7:12" ht="15" x14ac:dyDescent="0.2">
      <c r="G2378" s="106"/>
      <c r="H2378" s="104" t="str">
        <f t="shared" si="42"/>
        <v/>
      </c>
      <c r="I2378" s="104"/>
      <c r="J2378" s="110" t="s">
        <v>14102</v>
      </c>
      <c r="K2378" s="110" t="s">
        <v>275</v>
      </c>
      <c r="L2378" s="10" t="s">
        <v>14103</v>
      </c>
    </row>
    <row r="2379" spans="7:12" ht="15" x14ac:dyDescent="0.2">
      <c r="G2379" s="106"/>
      <c r="H2379" s="104" t="str">
        <f t="shared" si="42"/>
        <v/>
      </c>
      <c r="I2379" s="104"/>
      <c r="J2379" s="110" t="s">
        <v>14104</v>
      </c>
      <c r="K2379" s="110" t="s">
        <v>275</v>
      </c>
      <c r="L2379" s="10" t="s">
        <v>14105</v>
      </c>
    </row>
    <row r="2380" spans="7:12" ht="15" x14ac:dyDescent="0.2">
      <c r="G2380" s="106"/>
      <c r="H2380" s="104" t="str">
        <f t="shared" si="42"/>
        <v/>
      </c>
      <c r="I2380" s="104"/>
      <c r="J2380" s="110" t="s">
        <v>14106</v>
      </c>
      <c r="K2380" s="110" t="s">
        <v>275</v>
      </c>
      <c r="L2380" s="10" t="s">
        <v>14107</v>
      </c>
    </row>
    <row r="2381" spans="7:12" ht="15" x14ac:dyDescent="0.2">
      <c r="G2381" s="106"/>
      <c r="H2381" s="104" t="str">
        <f t="shared" si="42"/>
        <v/>
      </c>
      <c r="I2381" s="104"/>
      <c r="J2381" s="110" t="s">
        <v>14108</v>
      </c>
      <c r="K2381" s="110" t="s">
        <v>275</v>
      </c>
      <c r="L2381" s="10" t="s">
        <v>275</v>
      </c>
    </row>
    <row r="2382" spans="7:12" ht="15" x14ac:dyDescent="0.2">
      <c r="G2382" s="106"/>
      <c r="H2382" s="104" t="str">
        <f t="shared" si="42"/>
        <v/>
      </c>
      <c r="I2382" s="104"/>
      <c r="J2382" s="110" t="s">
        <v>14109</v>
      </c>
      <c r="K2382" s="110" t="s">
        <v>275</v>
      </c>
      <c r="L2382" s="10" t="s">
        <v>14110</v>
      </c>
    </row>
    <row r="2383" spans="7:12" ht="15" x14ac:dyDescent="0.2">
      <c r="G2383" s="106"/>
      <c r="H2383" s="104" t="str">
        <f t="shared" si="42"/>
        <v/>
      </c>
      <c r="I2383" s="104"/>
      <c r="J2383" s="110" t="s">
        <v>14111</v>
      </c>
      <c r="K2383" s="110" t="s">
        <v>275</v>
      </c>
      <c r="L2383" s="10" t="s">
        <v>14112</v>
      </c>
    </row>
    <row r="2384" spans="7:12" ht="15" x14ac:dyDescent="0.2">
      <c r="G2384" s="106"/>
      <c r="H2384" s="104" t="str">
        <f t="shared" si="42"/>
        <v/>
      </c>
      <c r="I2384" s="104"/>
      <c r="J2384" s="110" t="s">
        <v>14113</v>
      </c>
      <c r="K2384" s="110" t="s">
        <v>275</v>
      </c>
      <c r="L2384" s="10" t="s">
        <v>14114</v>
      </c>
    </row>
    <row r="2385" spans="7:12" ht="15" x14ac:dyDescent="0.2">
      <c r="G2385" s="106"/>
      <c r="H2385" s="104" t="str">
        <f t="shared" si="42"/>
        <v/>
      </c>
      <c r="I2385" s="104"/>
      <c r="J2385" s="110" t="s">
        <v>14115</v>
      </c>
      <c r="K2385" s="110" t="s">
        <v>275</v>
      </c>
      <c r="L2385" s="10" t="s">
        <v>14116</v>
      </c>
    </row>
    <row r="2386" spans="7:12" ht="15" x14ac:dyDescent="0.2">
      <c r="G2386" s="106"/>
      <c r="H2386" s="104" t="str">
        <f t="shared" si="42"/>
        <v/>
      </c>
      <c r="I2386" s="104"/>
      <c r="J2386" s="110" t="s">
        <v>14117</v>
      </c>
      <c r="K2386" s="110" t="s">
        <v>275</v>
      </c>
      <c r="L2386" s="10" t="s">
        <v>14118</v>
      </c>
    </row>
    <row r="2387" spans="7:12" ht="15" x14ac:dyDescent="0.2">
      <c r="G2387" s="106"/>
      <c r="H2387" s="104" t="str">
        <f t="shared" si="42"/>
        <v/>
      </c>
      <c r="I2387" s="104"/>
      <c r="J2387" s="110" t="s">
        <v>14119</v>
      </c>
      <c r="K2387" s="110" t="s">
        <v>275</v>
      </c>
      <c r="L2387" s="10" t="s">
        <v>14120</v>
      </c>
    </row>
    <row r="2388" spans="7:12" ht="15" x14ac:dyDescent="0.2">
      <c r="G2388" s="106"/>
      <c r="H2388" s="104" t="str">
        <f t="shared" si="42"/>
        <v/>
      </c>
      <c r="I2388" s="104"/>
      <c r="J2388" s="110" t="s">
        <v>14121</v>
      </c>
      <c r="K2388" s="110" t="s">
        <v>275</v>
      </c>
      <c r="L2388" s="10" t="s">
        <v>14122</v>
      </c>
    </row>
    <row r="2389" spans="7:12" ht="15" x14ac:dyDescent="0.2">
      <c r="G2389" s="106"/>
      <c r="H2389" s="104" t="str">
        <f t="shared" si="42"/>
        <v/>
      </c>
      <c r="I2389" s="104"/>
      <c r="J2389" s="110" t="s">
        <v>14123</v>
      </c>
      <c r="K2389" s="110" t="s">
        <v>275</v>
      </c>
      <c r="L2389" s="10" t="s">
        <v>14124</v>
      </c>
    </row>
    <row r="2390" spans="7:12" ht="15" x14ac:dyDescent="0.2">
      <c r="G2390" s="106"/>
      <c r="H2390" s="104" t="str">
        <f t="shared" si="42"/>
        <v/>
      </c>
      <c r="I2390" s="104"/>
      <c r="J2390" s="110" t="s">
        <v>14125</v>
      </c>
      <c r="K2390" s="110" t="s">
        <v>275</v>
      </c>
      <c r="L2390" s="10" t="s">
        <v>14126</v>
      </c>
    </row>
    <row r="2391" spans="7:12" ht="15" x14ac:dyDescent="0.2">
      <c r="G2391" s="106"/>
      <c r="H2391" s="104" t="str">
        <f t="shared" si="42"/>
        <v/>
      </c>
      <c r="I2391" s="104"/>
      <c r="J2391" s="110" t="s">
        <v>14127</v>
      </c>
      <c r="K2391" s="110" t="s">
        <v>275</v>
      </c>
      <c r="L2391" s="10" t="s">
        <v>14128</v>
      </c>
    </row>
    <row r="2392" spans="7:12" ht="15" x14ac:dyDescent="0.2">
      <c r="G2392" s="106"/>
      <c r="H2392" s="104" t="str">
        <f t="shared" si="42"/>
        <v/>
      </c>
      <c r="I2392" s="104"/>
      <c r="J2392" s="110" t="s">
        <v>14129</v>
      </c>
      <c r="K2392" s="110" t="s">
        <v>275</v>
      </c>
      <c r="L2392" s="10" t="s">
        <v>14130</v>
      </c>
    </row>
    <row r="2393" spans="7:12" ht="15" x14ac:dyDescent="0.2">
      <c r="G2393" s="106"/>
      <c r="H2393" s="104" t="str">
        <f t="shared" si="42"/>
        <v/>
      </c>
      <c r="I2393" s="104"/>
      <c r="J2393" s="110" t="s">
        <v>14131</v>
      </c>
      <c r="K2393" s="110" t="s">
        <v>275</v>
      </c>
      <c r="L2393" s="10" t="s">
        <v>275</v>
      </c>
    </row>
    <row r="2394" spans="7:12" ht="15" x14ac:dyDescent="0.2">
      <c r="G2394" s="106"/>
      <c r="H2394" s="104" t="str">
        <f t="shared" si="42"/>
        <v/>
      </c>
      <c r="I2394" s="104"/>
      <c r="J2394" s="110" t="s">
        <v>14132</v>
      </c>
      <c r="K2394" s="110" t="s">
        <v>275</v>
      </c>
      <c r="L2394" s="10" t="s">
        <v>14133</v>
      </c>
    </row>
    <row r="2395" spans="7:12" ht="15" x14ac:dyDescent="0.2">
      <c r="G2395" s="106"/>
      <c r="H2395" s="104" t="str">
        <f t="shared" si="42"/>
        <v/>
      </c>
      <c r="I2395" s="104"/>
      <c r="J2395" s="110" t="s">
        <v>14134</v>
      </c>
      <c r="K2395" s="110" t="s">
        <v>275</v>
      </c>
      <c r="L2395" s="10" t="s">
        <v>14135</v>
      </c>
    </row>
    <row r="2396" spans="7:12" ht="15" x14ac:dyDescent="0.2">
      <c r="G2396" s="106"/>
      <c r="H2396" s="104" t="str">
        <f t="shared" si="42"/>
        <v/>
      </c>
      <c r="I2396" s="104"/>
      <c r="J2396" s="110" t="s">
        <v>14136</v>
      </c>
      <c r="K2396" s="110" t="s">
        <v>275</v>
      </c>
      <c r="L2396" s="10" t="s">
        <v>14137</v>
      </c>
    </row>
    <row r="2397" spans="7:12" ht="15" x14ac:dyDescent="0.2">
      <c r="G2397" s="106"/>
      <c r="H2397" s="104" t="str">
        <f t="shared" si="42"/>
        <v/>
      </c>
      <c r="I2397" s="104"/>
      <c r="J2397" s="110" t="s">
        <v>14138</v>
      </c>
      <c r="K2397" s="110" t="s">
        <v>275</v>
      </c>
      <c r="L2397" s="10" t="s">
        <v>14139</v>
      </c>
    </row>
    <row r="2398" spans="7:12" ht="15" x14ac:dyDescent="0.2">
      <c r="G2398" s="106"/>
      <c r="H2398" s="104" t="str">
        <f t="shared" si="42"/>
        <v/>
      </c>
      <c r="I2398" s="104"/>
      <c r="J2398" s="110" t="s">
        <v>14140</v>
      </c>
      <c r="K2398" s="110" t="s">
        <v>275</v>
      </c>
      <c r="L2398" s="10" t="s">
        <v>14141</v>
      </c>
    </row>
    <row r="2399" spans="7:12" ht="15" x14ac:dyDescent="0.2">
      <c r="G2399" s="106"/>
      <c r="H2399" s="104" t="str">
        <f t="shared" si="42"/>
        <v/>
      </c>
      <c r="I2399" s="104"/>
      <c r="J2399" s="110" t="s">
        <v>14142</v>
      </c>
      <c r="K2399" s="110" t="s">
        <v>275</v>
      </c>
      <c r="L2399" s="10" t="s">
        <v>14143</v>
      </c>
    </row>
    <row r="2400" spans="7:12" ht="15" x14ac:dyDescent="0.2">
      <c r="G2400" s="106"/>
      <c r="H2400" s="104" t="str">
        <f t="shared" si="42"/>
        <v/>
      </c>
      <c r="I2400" s="104"/>
      <c r="J2400" s="110" t="s">
        <v>14144</v>
      </c>
      <c r="K2400" s="110" t="s">
        <v>275</v>
      </c>
      <c r="L2400" s="10" t="s">
        <v>14145</v>
      </c>
    </row>
    <row r="2401" spans="7:12" ht="15" x14ac:dyDescent="0.2">
      <c r="G2401" s="106"/>
      <c r="H2401" s="104" t="str">
        <f t="shared" si="42"/>
        <v/>
      </c>
      <c r="I2401" s="104"/>
      <c r="J2401" s="110" t="s">
        <v>14146</v>
      </c>
      <c r="K2401" s="110" t="s">
        <v>275</v>
      </c>
      <c r="L2401" s="10" t="s">
        <v>14147</v>
      </c>
    </row>
    <row r="2402" spans="7:12" ht="15" x14ac:dyDescent="0.2">
      <c r="G2402" s="106"/>
      <c r="H2402" s="104" t="str">
        <f t="shared" si="42"/>
        <v/>
      </c>
      <c r="I2402" s="104"/>
      <c r="J2402" s="110" t="s">
        <v>14148</v>
      </c>
      <c r="K2402" s="110" t="s">
        <v>275</v>
      </c>
      <c r="L2402" s="10" t="s">
        <v>14149</v>
      </c>
    </row>
    <row r="2403" spans="7:12" ht="15" x14ac:dyDescent="0.2">
      <c r="G2403" s="106"/>
      <c r="H2403" s="104" t="str">
        <f t="shared" si="42"/>
        <v/>
      </c>
      <c r="I2403" s="104"/>
      <c r="J2403" s="110" t="s">
        <v>14150</v>
      </c>
      <c r="K2403" s="110" t="s">
        <v>275</v>
      </c>
      <c r="L2403" s="10" t="s">
        <v>14151</v>
      </c>
    </row>
    <row r="2404" spans="7:12" ht="15" x14ac:dyDescent="0.2">
      <c r="G2404" s="106"/>
      <c r="H2404" s="104" t="str">
        <f t="shared" si="42"/>
        <v/>
      </c>
      <c r="I2404" s="104"/>
      <c r="J2404" s="110" t="s">
        <v>14152</v>
      </c>
      <c r="K2404" s="110" t="s">
        <v>275</v>
      </c>
      <c r="L2404" s="10" t="s">
        <v>14153</v>
      </c>
    </row>
    <row r="2405" spans="7:12" ht="15" x14ac:dyDescent="0.2">
      <c r="G2405" s="106"/>
      <c r="H2405" s="104" t="str">
        <f t="shared" si="42"/>
        <v/>
      </c>
      <c r="I2405" s="104"/>
      <c r="J2405" s="110" t="s">
        <v>14154</v>
      </c>
      <c r="K2405" s="110" t="s">
        <v>275</v>
      </c>
      <c r="L2405" s="10" t="s">
        <v>14155</v>
      </c>
    </row>
    <row r="2406" spans="7:12" ht="15" x14ac:dyDescent="0.2">
      <c r="G2406" s="106"/>
      <c r="H2406" s="104" t="str">
        <f t="shared" si="42"/>
        <v/>
      </c>
      <c r="I2406" s="104"/>
      <c r="J2406" s="110" t="s">
        <v>14156</v>
      </c>
      <c r="K2406" s="110" t="s">
        <v>275</v>
      </c>
      <c r="L2406" s="10" t="s">
        <v>275</v>
      </c>
    </row>
    <row r="2407" spans="7:12" ht="15" x14ac:dyDescent="0.2">
      <c r="G2407" s="106"/>
      <c r="H2407" s="104" t="str">
        <f t="shared" si="42"/>
        <v/>
      </c>
      <c r="I2407" s="104"/>
      <c r="J2407" s="110" t="s">
        <v>14157</v>
      </c>
      <c r="K2407" s="110" t="s">
        <v>275</v>
      </c>
      <c r="L2407" s="10" t="s">
        <v>275</v>
      </c>
    </row>
    <row r="2408" spans="7:12" ht="15" x14ac:dyDescent="0.2">
      <c r="G2408" s="106"/>
      <c r="H2408" s="104" t="str">
        <f t="shared" si="42"/>
        <v/>
      </c>
      <c r="I2408" s="104"/>
      <c r="J2408" s="110" t="s">
        <v>14158</v>
      </c>
      <c r="K2408" s="110" t="s">
        <v>275</v>
      </c>
      <c r="L2408" s="10" t="s">
        <v>14159</v>
      </c>
    </row>
    <row r="2409" spans="7:12" ht="15" x14ac:dyDescent="0.2">
      <c r="G2409" s="106"/>
      <c r="H2409" s="104" t="str">
        <f t="shared" si="42"/>
        <v/>
      </c>
      <c r="I2409" s="104"/>
      <c r="J2409" s="110" t="s">
        <v>14160</v>
      </c>
      <c r="K2409" s="110" t="s">
        <v>275</v>
      </c>
      <c r="L2409" s="10" t="s">
        <v>14161</v>
      </c>
    </row>
    <row r="2410" spans="7:12" ht="15" x14ac:dyDescent="0.2">
      <c r="G2410" s="106"/>
      <c r="H2410" s="104" t="str">
        <f t="shared" si="42"/>
        <v/>
      </c>
      <c r="I2410" s="104"/>
      <c r="J2410" s="110" t="s">
        <v>14162</v>
      </c>
      <c r="K2410" s="110" t="s">
        <v>275</v>
      </c>
      <c r="L2410" s="10" t="s">
        <v>14163</v>
      </c>
    </row>
    <row r="2411" spans="7:12" ht="15" x14ac:dyDescent="0.2">
      <c r="G2411" s="106"/>
      <c r="H2411" s="104" t="str">
        <f t="shared" si="42"/>
        <v/>
      </c>
      <c r="I2411" s="104"/>
      <c r="J2411" s="110" t="s">
        <v>14164</v>
      </c>
      <c r="K2411" s="110" t="s">
        <v>275</v>
      </c>
      <c r="L2411" s="10" t="s">
        <v>14165</v>
      </c>
    </row>
    <row r="2412" spans="7:12" ht="15" x14ac:dyDescent="0.2">
      <c r="G2412" s="106"/>
      <c r="H2412" s="104" t="str">
        <f t="shared" si="42"/>
        <v/>
      </c>
      <c r="I2412" s="104"/>
      <c r="J2412" s="110" t="s">
        <v>14166</v>
      </c>
      <c r="K2412" s="110" t="s">
        <v>275</v>
      </c>
      <c r="L2412" s="10" t="s">
        <v>14167</v>
      </c>
    </row>
    <row r="2413" spans="7:12" ht="15" x14ac:dyDescent="0.2">
      <c r="G2413" s="106"/>
      <c r="H2413" s="104" t="str">
        <f t="shared" si="42"/>
        <v/>
      </c>
      <c r="I2413" s="104"/>
      <c r="J2413" s="110" t="s">
        <v>14168</v>
      </c>
      <c r="K2413" s="110" t="s">
        <v>275</v>
      </c>
      <c r="L2413" s="10" t="s">
        <v>14169</v>
      </c>
    </row>
    <row r="2414" spans="7:12" ht="15" x14ac:dyDescent="0.2">
      <c r="G2414" s="106"/>
      <c r="H2414" s="104" t="str">
        <f t="shared" si="42"/>
        <v/>
      </c>
      <c r="I2414" s="104"/>
      <c r="J2414" s="110" t="s">
        <v>14170</v>
      </c>
      <c r="K2414" s="110" t="s">
        <v>275</v>
      </c>
      <c r="L2414" s="10" t="s">
        <v>14171</v>
      </c>
    </row>
    <row r="2415" spans="7:12" ht="15" x14ac:dyDescent="0.2">
      <c r="G2415" s="106"/>
      <c r="H2415" s="104" t="str">
        <f t="shared" si="42"/>
        <v/>
      </c>
      <c r="I2415" s="104"/>
      <c r="J2415" s="110" t="s">
        <v>14172</v>
      </c>
      <c r="K2415" s="110" t="s">
        <v>275</v>
      </c>
      <c r="L2415" s="10" t="s">
        <v>14173</v>
      </c>
    </row>
    <row r="2416" spans="7:12" ht="15" x14ac:dyDescent="0.2">
      <c r="G2416" s="106"/>
      <c r="H2416" s="104" t="str">
        <f t="shared" si="42"/>
        <v/>
      </c>
      <c r="I2416" s="104"/>
      <c r="J2416" s="110" t="s">
        <v>14174</v>
      </c>
      <c r="K2416" s="110" t="s">
        <v>275</v>
      </c>
      <c r="L2416" s="10" t="s">
        <v>14175</v>
      </c>
    </row>
    <row r="2417" spans="7:12" ht="15" x14ac:dyDescent="0.2">
      <c r="G2417" s="106"/>
      <c r="H2417" s="104" t="str">
        <f t="shared" si="42"/>
        <v/>
      </c>
      <c r="I2417" s="104"/>
      <c r="J2417" s="110" t="s">
        <v>14176</v>
      </c>
      <c r="K2417" s="110" t="s">
        <v>275</v>
      </c>
      <c r="L2417" s="10" t="s">
        <v>14177</v>
      </c>
    </row>
    <row r="2418" spans="7:12" ht="15" x14ac:dyDescent="0.2">
      <c r="G2418" s="106"/>
      <c r="H2418" s="104" t="str">
        <f t="shared" si="42"/>
        <v/>
      </c>
      <c r="I2418" s="104"/>
      <c r="J2418" s="110" t="s">
        <v>14178</v>
      </c>
      <c r="K2418" s="110" t="s">
        <v>275</v>
      </c>
      <c r="L2418" s="10" t="s">
        <v>14179</v>
      </c>
    </row>
    <row r="2419" spans="7:12" ht="15" x14ac:dyDescent="0.2">
      <c r="G2419" s="106"/>
      <c r="H2419" s="104" t="str">
        <f t="shared" si="42"/>
        <v/>
      </c>
      <c r="I2419" s="104"/>
      <c r="J2419" s="110" t="s">
        <v>14180</v>
      </c>
      <c r="K2419" s="110" t="s">
        <v>275</v>
      </c>
      <c r="L2419" s="10" t="s">
        <v>275</v>
      </c>
    </row>
    <row r="2420" spans="7:12" ht="15" x14ac:dyDescent="0.2">
      <c r="G2420" s="106"/>
      <c r="H2420" s="104" t="str">
        <f t="shared" si="42"/>
        <v/>
      </c>
      <c r="I2420" s="104"/>
      <c r="J2420" s="110" t="s">
        <v>14181</v>
      </c>
      <c r="K2420" s="110" t="s">
        <v>275</v>
      </c>
      <c r="L2420" s="10" t="s">
        <v>14182</v>
      </c>
    </row>
    <row r="2421" spans="7:12" ht="15" x14ac:dyDescent="0.2">
      <c r="G2421" s="106"/>
      <c r="H2421" s="104" t="str">
        <f t="shared" si="42"/>
        <v/>
      </c>
      <c r="I2421" s="104"/>
      <c r="J2421" s="110" t="s">
        <v>14183</v>
      </c>
      <c r="K2421" s="110" t="s">
        <v>275</v>
      </c>
      <c r="L2421" s="10" t="s">
        <v>14184</v>
      </c>
    </row>
    <row r="2422" spans="7:12" ht="15" x14ac:dyDescent="0.2">
      <c r="G2422" s="106"/>
      <c r="H2422" s="104" t="str">
        <f t="shared" si="42"/>
        <v/>
      </c>
      <c r="I2422" s="104"/>
      <c r="J2422" s="110" t="s">
        <v>14185</v>
      </c>
      <c r="K2422" s="110" t="s">
        <v>275</v>
      </c>
      <c r="L2422" s="10" t="s">
        <v>14186</v>
      </c>
    </row>
    <row r="2423" spans="7:12" ht="15" x14ac:dyDescent="0.2">
      <c r="G2423" s="106"/>
      <c r="H2423" s="104" t="str">
        <f t="shared" si="42"/>
        <v/>
      </c>
      <c r="I2423" s="104"/>
      <c r="J2423" s="110" t="s">
        <v>14187</v>
      </c>
      <c r="K2423" s="110" t="s">
        <v>275</v>
      </c>
      <c r="L2423" s="10" t="s">
        <v>14188</v>
      </c>
    </row>
    <row r="2424" spans="7:12" ht="15" x14ac:dyDescent="0.2">
      <c r="G2424" s="106"/>
      <c r="H2424" s="104" t="str">
        <f t="shared" si="42"/>
        <v/>
      </c>
      <c r="I2424" s="104"/>
      <c r="J2424" s="110" t="s">
        <v>14189</v>
      </c>
      <c r="K2424" s="110" t="s">
        <v>275</v>
      </c>
      <c r="L2424" s="10" t="s">
        <v>14190</v>
      </c>
    </row>
    <row r="2425" spans="7:12" ht="15" x14ac:dyDescent="0.2">
      <c r="G2425" s="106"/>
      <c r="H2425" s="104" t="str">
        <f t="shared" si="42"/>
        <v/>
      </c>
      <c r="I2425" s="104"/>
      <c r="J2425" s="110" t="s">
        <v>14191</v>
      </c>
      <c r="K2425" s="110" t="s">
        <v>275</v>
      </c>
      <c r="L2425" s="10" t="s">
        <v>14192</v>
      </c>
    </row>
    <row r="2426" spans="7:12" ht="15" x14ac:dyDescent="0.2">
      <c r="G2426" s="106"/>
      <c r="H2426" s="104" t="str">
        <f t="shared" si="42"/>
        <v/>
      </c>
      <c r="I2426" s="104"/>
      <c r="J2426" s="110" t="s">
        <v>14193</v>
      </c>
      <c r="K2426" s="110" t="s">
        <v>275</v>
      </c>
      <c r="L2426" s="10" t="s">
        <v>14194</v>
      </c>
    </row>
    <row r="2427" spans="7:12" ht="15" x14ac:dyDescent="0.2">
      <c r="G2427" s="106"/>
      <c r="H2427" s="104" t="str">
        <f t="shared" si="42"/>
        <v/>
      </c>
      <c r="I2427" s="104"/>
      <c r="J2427" s="110" t="s">
        <v>14195</v>
      </c>
      <c r="K2427" s="110" t="s">
        <v>275</v>
      </c>
      <c r="L2427" s="10" t="s">
        <v>14196</v>
      </c>
    </row>
    <row r="2428" spans="7:12" ht="15" x14ac:dyDescent="0.2">
      <c r="G2428" s="106"/>
      <c r="H2428" s="104" t="str">
        <f t="shared" si="42"/>
        <v/>
      </c>
      <c r="I2428" s="104"/>
      <c r="J2428" s="110" t="s">
        <v>14197</v>
      </c>
      <c r="K2428" s="110" t="s">
        <v>275</v>
      </c>
      <c r="L2428" s="10" t="s">
        <v>14198</v>
      </c>
    </row>
    <row r="2429" spans="7:12" ht="15" x14ac:dyDescent="0.2">
      <c r="G2429" s="106"/>
      <c r="H2429" s="104" t="str">
        <f t="shared" si="42"/>
        <v/>
      </c>
      <c r="I2429" s="104"/>
      <c r="J2429" s="110" t="s">
        <v>14199</v>
      </c>
      <c r="K2429" s="110" t="s">
        <v>275</v>
      </c>
      <c r="L2429" s="10" t="s">
        <v>14200</v>
      </c>
    </row>
    <row r="2430" spans="7:12" ht="15" x14ac:dyDescent="0.2">
      <c r="G2430" s="106"/>
      <c r="H2430" s="104" t="str">
        <f t="shared" si="42"/>
        <v/>
      </c>
      <c r="I2430" s="104"/>
      <c r="J2430" s="110" t="s">
        <v>14201</v>
      </c>
      <c r="K2430" s="110" t="s">
        <v>275</v>
      </c>
      <c r="L2430" s="10" t="s">
        <v>14202</v>
      </c>
    </row>
    <row r="2431" spans="7:12" ht="15" x14ac:dyDescent="0.2">
      <c r="G2431" s="106"/>
      <c r="H2431" s="104" t="str">
        <f t="shared" si="42"/>
        <v/>
      </c>
      <c r="I2431" s="104"/>
      <c r="J2431" s="110" t="s">
        <v>14203</v>
      </c>
      <c r="K2431" s="110" t="s">
        <v>275</v>
      </c>
      <c r="L2431" s="10" t="s">
        <v>14204</v>
      </c>
    </row>
    <row r="2432" spans="7:12" ht="15" x14ac:dyDescent="0.2">
      <c r="G2432" s="106"/>
      <c r="H2432" s="104" t="str">
        <f t="shared" si="42"/>
        <v/>
      </c>
      <c r="I2432" s="104"/>
      <c r="J2432" s="110" t="s">
        <v>14205</v>
      </c>
      <c r="K2432" s="110" t="s">
        <v>275</v>
      </c>
      <c r="L2432" s="10" t="s">
        <v>14206</v>
      </c>
    </row>
    <row r="2433" spans="7:12" ht="15" x14ac:dyDescent="0.2">
      <c r="G2433" s="106"/>
      <c r="H2433" s="104" t="str">
        <f t="shared" si="42"/>
        <v/>
      </c>
      <c r="I2433" s="104"/>
      <c r="J2433" s="110" t="s">
        <v>14207</v>
      </c>
      <c r="K2433" s="110" t="s">
        <v>275</v>
      </c>
      <c r="L2433" s="10" t="s">
        <v>14208</v>
      </c>
    </row>
    <row r="2434" spans="7:12" ht="15" x14ac:dyDescent="0.2">
      <c r="G2434" s="106"/>
      <c r="H2434" s="104" t="str">
        <f t="shared" si="42"/>
        <v/>
      </c>
      <c r="I2434" s="104"/>
      <c r="J2434" s="110" t="s">
        <v>14209</v>
      </c>
      <c r="K2434" s="110" t="s">
        <v>275</v>
      </c>
      <c r="L2434" s="10" t="s">
        <v>14210</v>
      </c>
    </row>
    <row r="2435" spans="7:12" ht="15" x14ac:dyDescent="0.2">
      <c r="G2435" s="106"/>
      <c r="H2435" s="104" t="str">
        <f t="shared" si="42"/>
        <v/>
      </c>
      <c r="I2435" s="104"/>
      <c r="J2435" s="110" t="s">
        <v>14211</v>
      </c>
      <c r="K2435" s="110" t="s">
        <v>275</v>
      </c>
      <c r="L2435" s="10" t="s">
        <v>14212</v>
      </c>
    </row>
    <row r="2436" spans="7:12" ht="15" x14ac:dyDescent="0.2">
      <c r="G2436" s="106"/>
      <c r="H2436" s="104" t="str">
        <f t="shared" si="42"/>
        <v/>
      </c>
      <c r="I2436" s="104"/>
      <c r="J2436" s="110" t="s">
        <v>14213</v>
      </c>
      <c r="K2436" s="110" t="s">
        <v>275</v>
      </c>
      <c r="L2436" s="10" t="s">
        <v>14214</v>
      </c>
    </row>
    <row r="2437" spans="7:12" ht="15" x14ac:dyDescent="0.2">
      <c r="G2437" s="106"/>
      <c r="H2437" s="104" t="str">
        <f t="shared" si="42"/>
        <v/>
      </c>
      <c r="I2437" s="104"/>
      <c r="J2437" s="110" t="s">
        <v>14215</v>
      </c>
      <c r="K2437" s="110" t="s">
        <v>275</v>
      </c>
      <c r="L2437" s="10" t="s">
        <v>14216</v>
      </c>
    </row>
    <row r="2438" spans="7:12" ht="15" x14ac:dyDescent="0.2">
      <c r="G2438" s="106"/>
      <c r="H2438" s="104" t="str">
        <f t="shared" si="42"/>
        <v/>
      </c>
      <c r="I2438" s="104"/>
      <c r="J2438" s="110" t="s">
        <v>14217</v>
      </c>
      <c r="K2438" s="110" t="s">
        <v>275</v>
      </c>
      <c r="L2438" s="10" t="s">
        <v>14218</v>
      </c>
    </row>
    <row r="2439" spans="7:12" ht="15" x14ac:dyDescent="0.2">
      <c r="G2439" s="106"/>
      <c r="H2439" s="104" t="str">
        <f t="shared" si="42"/>
        <v/>
      </c>
      <c r="I2439" s="104"/>
      <c r="J2439" s="110" t="s">
        <v>14219</v>
      </c>
      <c r="K2439" s="110" t="s">
        <v>275</v>
      </c>
      <c r="L2439" s="10" t="s">
        <v>14220</v>
      </c>
    </row>
    <row r="2440" spans="7:12" ht="15" x14ac:dyDescent="0.2">
      <c r="G2440" s="106"/>
      <c r="H2440" s="104" t="str">
        <f t="shared" si="42"/>
        <v/>
      </c>
      <c r="I2440" s="104"/>
      <c r="J2440" s="110" t="s">
        <v>14221</v>
      </c>
      <c r="K2440" s="110" t="s">
        <v>275</v>
      </c>
      <c r="L2440" s="10" t="s">
        <v>14222</v>
      </c>
    </row>
    <row r="2441" spans="7:12" ht="15" x14ac:dyDescent="0.2">
      <c r="G2441" s="106"/>
      <c r="H2441" s="104" t="str">
        <f t="shared" ref="H2441:H2504" si="43">IF(I2441="","",IFERROR((INDEX(A:D,MATCH($I2441,D:D,0),2)),""))</f>
        <v/>
      </c>
      <c r="I2441" s="104"/>
      <c r="J2441" s="110" t="s">
        <v>14223</v>
      </c>
      <c r="K2441" s="110" t="s">
        <v>275</v>
      </c>
      <c r="L2441" s="10" t="s">
        <v>14224</v>
      </c>
    </row>
    <row r="2442" spans="7:12" ht="15" x14ac:dyDescent="0.2">
      <c r="G2442" s="106"/>
      <c r="H2442" s="104" t="str">
        <f t="shared" si="43"/>
        <v/>
      </c>
      <c r="I2442" s="104"/>
      <c r="J2442" s="110" t="s">
        <v>14225</v>
      </c>
      <c r="K2442" s="110" t="s">
        <v>275</v>
      </c>
      <c r="L2442" s="10" t="s">
        <v>14226</v>
      </c>
    </row>
    <row r="2443" spans="7:12" ht="15" x14ac:dyDescent="0.2">
      <c r="G2443" s="106"/>
      <c r="H2443" s="104" t="str">
        <f t="shared" si="43"/>
        <v/>
      </c>
      <c r="I2443" s="104"/>
      <c r="J2443" s="110" t="s">
        <v>14227</v>
      </c>
      <c r="K2443" s="110" t="s">
        <v>275</v>
      </c>
      <c r="L2443" s="10" t="s">
        <v>14228</v>
      </c>
    </row>
    <row r="2444" spans="7:12" ht="15" x14ac:dyDescent="0.2">
      <c r="G2444" s="106"/>
      <c r="H2444" s="104" t="str">
        <f t="shared" si="43"/>
        <v/>
      </c>
      <c r="I2444" s="104"/>
      <c r="J2444" s="110" t="s">
        <v>14229</v>
      </c>
      <c r="K2444" s="110" t="s">
        <v>275</v>
      </c>
      <c r="L2444" s="10" t="s">
        <v>14230</v>
      </c>
    </row>
    <row r="2445" spans="7:12" ht="15" x14ac:dyDescent="0.2">
      <c r="G2445" s="106"/>
      <c r="H2445" s="104" t="str">
        <f t="shared" si="43"/>
        <v/>
      </c>
      <c r="I2445" s="104"/>
      <c r="J2445" s="110" t="s">
        <v>14231</v>
      </c>
      <c r="K2445" s="110" t="s">
        <v>275</v>
      </c>
      <c r="L2445" s="10" t="s">
        <v>14232</v>
      </c>
    </row>
    <row r="2446" spans="7:12" ht="15" x14ac:dyDescent="0.2">
      <c r="G2446" s="106"/>
      <c r="H2446" s="104" t="str">
        <f t="shared" si="43"/>
        <v/>
      </c>
      <c r="I2446" s="104"/>
      <c r="J2446" s="110" t="s">
        <v>14233</v>
      </c>
      <c r="K2446" s="110" t="s">
        <v>275</v>
      </c>
      <c r="L2446" s="10" t="s">
        <v>14234</v>
      </c>
    </row>
    <row r="2447" spans="7:12" ht="15" x14ac:dyDescent="0.2">
      <c r="G2447" s="106"/>
      <c r="H2447" s="104" t="str">
        <f t="shared" si="43"/>
        <v/>
      </c>
      <c r="I2447" s="104"/>
      <c r="J2447" s="110" t="s">
        <v>14235</v>
      </c>
      <c r="K2447" s="110" t="s">
        <v>275</v>
      </c>
      <c r="L2447" s="10" t="s">
        <v>14236</v>
      </c>
    </row>
    <row r="2448" spans="7:12" ht="15" x14ac:dyDescent="0.2">
      <c r="G2448" s="106"/>
      <c r="H2448" s="104" t="str">
        <f t="shared" si="43"/>
        <v/>
      </c>
      <c r="I2448" s="104"/>
      <c r="J2448" s="110" t="s">
        <v>14237</v>
      </c>
      <c r="K2448" s="110" t="s">
        <v>275</v>
      </c>
      <c r="L2448" s="10" t="s">
        <v>14238</v>
      </c>
    </row>
    <row r="2449" spans="7:12" ht="15" x14ac:dyDescent="0.2">
      <c r="G2449" s="106"/>
      <c r="H2449" s="104" t="str">
        <f t="shared" si="43"/>
        <v/>
      </c>
      <c r="I2449" s="104"/>
      <c r="J2449" s="110" t="s">
        <v>14239</v>
      </c>
      <c r="K2449" s="110" t="s">
        <v>275</v>
      </c>
      <c r="L2449" s="10" t="s">
        <v>14240</v>
      </c>
    </row>
    <row r="2450" spans="7:12" ht="15" x14ac:dyDescent="0.2">
      <c r="G2450" s="106"/>
      <c r="H2450" s="104" t="str">
        <f t="shared" si="43"/>
        <v/>
      </c>
      <c r="I2450" s="104"/>
      <c r="J2450" s="110" t="s">
        <v>14241</v>
      </c>
      <c r="K2450" s="110" t="s">
        <v>275</v>
      </c>
      <c r="L2450" s="10" t="s">
        <v>14242</v>
      </c>
    </row>
    <row r="2451" spans="7:12" ht="15" x14ac:dyDescent="0.2">
      <c r="G2451" s="106"/>
      <c r="H2451" s="104" t="str">
        <f t="shared" si="43"/>
        <v/>
      </c>
      <c r="I2451" s="104"/>
      <c r="J2451" s="110" t="s">
        <v>14243</v>
      </c>
      <c r="K2451" s="110" t="s">
        <v>275</v>
      </c>
      <c r="L2451" s="10" t="s">
        <v>14244</v>
      </c>
    </row>
    <row r="2452" spans="7:12" ht="15" x14ac:dyDescent="0.2">
      <c r="G2452" s="106"/>
      <c r="H2452" s="104" t="str">
        <f t="shared" si="43"/>
        <v/>
      </c>
      <c r="I2452" s="104"/>
      <c r="J2452" s="110" t="s">
        <v>14245</v>
      </c>
      <c r="K2452" s="110" t="s">
        <v>275</v>
      </c>
      <c r="L2452" s="10" t="s">
        <v>14246</v>
      </c>
    </row>
    <row r="2453" spans="7:12" ht="15" x14ac:dyDescent="0.2">
      <c r="G2453" s="106"/>
      <c r="H2453" s="104" t="str">
        <f t="shared" si="43"/>
        <v/>
      </c>
      <c r="I2453" s="104"/>
      <c r="J2453" s="110" t="s">
        <v>14247</v>
      </c>
      <c r="K2453" s="110" t="s">
        <v>275</v>
      </c>
      <c r="L2453" s="10" t="s">
        <v>14248</v>
      </c>
    </row>
    <row r="2454" spans="7:12" ht="15" x14ac:dyDescent="0.2">
      <c r="G2454" s="106"/>
      <c r="H2454" s="104" t="str">
        <f t="shared" si="43"/>
        <v/>
      </c>
      <c r="I2454" s="104"/>
      <c r="J2454" s="110" t="s">
        <v>14249</v>
      </c>
      <c r="K2454" s="110" t="s">
        <v>275</v>
      </c>
      <c r="L2454" s="10" t="s">
        <v>14250</v>
      </c>
    </row>
    <row r="2455" spans="7:12" ht="15" x14ac:dyDescent="0.2">
      <c r="G2455" s="106"/>
      <c r="H2455" s="104" t="str">
        <f t="shared" si="43"/>
        <v/>
      </c>
      <c r="I2455" s="104"/>
      <c r="J2455" s="110" t="s">
        <v>14251</v>
      </c>
      <c r="K2455" s="110" t="s">
        <v>275</v>
      </c>
      <c r="L2455" s="10" t="s">
        <v>14252</v>
      </c>
    </row>
    <row r="2456" spans="7:12" ht="15" x14ac:dyDescent="0.2">
      <c r="G2456" s="106"/>
      <c r="H2456" s="104" t="str">
        <f t="shared" si="43"/>
        <v/>
      </c>
      <c r="I2456" s="104"/>
      <c r="J2456" s="110" t="s">
        <v>14253</v>
      </c>
      <c r="K2456" s="110" t="s">
        <v>275</v>
      </c>
      <c r="L2456" s="10" t="s">
        <v>14254</v>
      </c>
    </row>
    <row r="2457" spans="7:12" ht="15" x14ac:dyDescent="0.2">
      <c r="G2457" s="106"/>
      <c r="H2457" s="104" t="str">
        <f t="shared" si="43"/>
        <v/>
      </c>
      <c r="I2457" s="104"/>
      <c r="J2457" s="110" t="s">
        <v>14255</v>
      </c>
      <c r="K2457" s="110" t="s">
        <v>275</v>
      </c>
      <c r="L2457" s="10" t="s">
        <v>275</v>
      </c>
    </row>
    <row r="2458" spans="7:12" ht="15" x14ac:dyDescent="0.2">
      <c r="G2458" s="106"/>
      <c r="H2458" s="104" t="str">
        <f t="shared" si="43"/>
        <v/>
      </c>
      <c r="I2458" s="104"/>
      <c r="J2458" s="110" t="s">
        <v>14256</v>
      </c>
      <c r="K2458" s="110" t="s">
        <v>275</v>
      </c>
      <c r="L2458" s="10" t="s">
        <v>14257</v>
      </c>
    </row>
    <row r="2459" spans="7:12" ht="15" x14ac:dyDescent="0.2">
      <c r="G2459" s="106"/>
      <c r="H2459" s="104" t="str">
        <f t="shared" si="43"/>
        <v/>
      </c>
      <c r="I2459" s="104"/>
      <c r="J2459" s="110" t="s">
        <v>14258</v>
      </c>
      <c r="K2459" s="110" t="s">
        <v>275</v>
      </c>
      <c r="L2459" s="10" t="s">
        <v>14259</v>
      </c>
    </row>
    <row r="2460" spans="7:12" ht="15" x14ac:dyDescent="0.2">
      <c r="G2460" s="106"/>
      <c r="H2460" s="104" t="str">
        <f t="shared" si="43"/>
        <v/>
      </c>
      <c r="I2460" s="104"/>
      <c r="J2460" s="110" t="s">
        <v>14260</v>
      </c>
      <c r="K2460" s="110" t="s">
        <v>275</v>
      </c>
      <c r="L2460" s="10" t="s">
        <v>14261</v>
      </c>
    </row>
    <row r="2461" spans="7:12" ht="15" x14ac:dyDescent="0.2">
      <c r="G2461" s="106"/>
      <c r="H2461" s="104" t="str">
        <f t="shared" si="43"/>
        <v/>
      </c>
      <c r="I2461" s="104"/>
      <c r="J2461" s="110" t="s">
        <v>14262</v>
      </c>
      <c r="K2461" s="110" t="s">
        <v>275</v>
      </c>
      <c r="L2461" s="10" t="s">
        <v>14263</v>
      </c>
    </row>
    <row r="2462" spans="7:12" ht="15" x14ac:dyDescent="0.2">
      <c r="G2462" s="106"/>
      <c r="H2462" s="104" t="str">
        <f t="shared" si="43"/>
        <v/>
      </c>
      <c r="I2462" s="104"/>
      <c r="J2462" s="110" t="s">
        <v>14264</v>
      </c>
      <c r="K2462" s="110" t="s">
        <v>275</v>
      </c>
      <c r="L2462" s="10" t="s">
        <v>14265</v>
      </c>
    </row>
    <row r="2463" spans="7:12" ht="15" x14ac:dyDescent="0.2">
      <c r="G2463" s="106"/>
      <c r="H2463" s="104" t="str">
        <f t="shared" si="43"/>
        <v/>
      </c>
      <c r="I2463" s="104"/>
      <c r="J2463" s="110" t="s">
        <v>14266</v>
      </c>
      <c r="K2463" s="110" t="s">
        <v>275</v>
      </c>
      <c r="L2463" s="10" t="s">
        <v>14267</v>
      </c>
    </row>
    <row r="2464" spans="7:12" ht="15" x14ac:dyDescent="0.2">
      <c r="G2464" s="106"/>
      <c r="H2464" s="104" t="str">
        <f t="shared" si="43"/>
        <v/>
      </c>
      <c r="I2464" s="104"/>
      <c r="J2464" s="110" t="s">
        <v>14268</v>
      </c>
      <c r="K2464" s="110" t="s">
        <v>275</v>
      </c>
      <c r="L2464" s="10" t="s">
        <v>14269</v>
      </c>
    </row>
    <row r="2465" spans="7:12" ht="15" x14ac:dyDescent="0.2">
      <c r="G2465" s="106"/>
      <c r="H2465" s="104" t="str">
        <f t="shared" si="43"/>
        <v/>
      </c>
      <c r="I2465" s="104"/>
      <c r="J2465" s="110" t="s">
        <v>14270</v>
      </c>
      <c r="K2465" s="110" t="s">
        <v>275</v>
      </c>
      <c r="L2465" s="10" t="s">
        <v>14271</v>
      </c>
    </row>
    <row r="2466" spans="7:12" ht="15" x14ac:dyDescent="0.2">
      <c r="G2466" s="106"/>
      <c r="H2466" s="104" t="str">
        <f t="shared" si="43"/>
        <v/>
      </c>
      <c r="I2466" s="104"/>
      <c r="J2466" s="110" t="s">
        <v>14272</v>
      </c>
      <c r="K2466" s="110" t="s">
        <v>275</v>
      </c>
      <c r="L2466" s="10" t="s">
        <v>14273</v>
      </c>
    </row>
    <row r="2467" spans="7:12" ht="15" x14ac:dyDescent="0.2">
      <c r="G2467" s="106"/>
      <c r="H2467" s="104" t="str">
        <f t="shared" si="43"/>
        <v/>
      </c>
      <c r="I2467" s="104"/>
      <c r="J2467" s="110" t="s">
        <v>14274</v>
      </c>
      <c r="K2467" s="110" t="s">
        <v>275</v>
      </c>
      <c r="L2467" s="10" t="s">
        <v>14275</v>
      </c>
    </row>
    <row r="2468" spans="7:12" ht="15" x14ac:dyDescent="0.2">
      <c r="G2468" s="106"/>
      <c r="H2468" s="104" t="str">
        <f t="shared" si="43"/>
        <v/>
      </c>
      <c r="I2468" s="104"/>
      <c r="J2468" s="110" t="s">
        <v>14276</v>
      </c>
      <c r="K2468" s="110" t="s">
        <v>275</v>
      </c>
      <c r="L2468" s="10" t="s">
        <v>14277</v>
      </c>
    </row>
    <row r="2469" spans="7:12" ht="15" x14ac:dyDescent="0.2">
      <c r="G2469" s="106"/>
      <c r="H2469" s="104" t="str">
        <f t="shared" si="43"/>
        <v/>
      </c>
      <c r="I2469" s="104"/>
      <c r="J2469" s="110" t="s">
        <v>14278</v>
      </c>
      <c r="K2469" s="110" t="s">
        <v>275</v>
      </c>
      <c r="L2469" s="10" t="s">
        <v>14279</v>
      </c>
    </row>
    <row r="2470" spans="7:12" ht="15" x14ac:dyDescent="0.2">
      <c r="G2470" s="106"/>
      <c r="H2470" s="104" t="str">
        <f t="shared" si="43"/>
        <v/>
      </c>
      <c r="I2470" s="104"/>
      <c r="J2470" s="110" t="s">
        <v>14280</v>
      </c>
      <c r="K2470" s="110" t="s">
        <v>275</v>
      </c>
      <c r="L2470" s="10" t="s">
        <v>14281</v>
      </c>
    </row>
    <row r="2471" spans="7:12" ht="15" x14ac:dyDescent="0.2">
      <c r="G2471" s="106"/>
      <c r="H2471" s="104" t="str">
        <f t="shared" si="43"/>
        <v/>
      </c>
      <c r="I2471" s="104"/>
      <c r="J2471" s="110" t="s">
        <v>14282</v>
      </c>
      <c r="K2471" s="110" t="s">
        <v>275</v>
      </c>
      <c r="L2471" s="10" t="s">
        <v>14283</v>
      </c>
    </row>
    <row r="2472" spans="7:12" ht="15" x14ac:dyDescent="0.2">
      <c r="G2472" s="106"/>
      <c r="H2472" s="104" t="str">
        <f t="shared" si="43"/>
        <v/>
      </c>
      <c r="I2472" s="104"/>
      <c r="J2472" s="110" t="s">
        <v>14284</v>
      </c>
      <c r="K2472" s="110" t="s">
        <v>275</v>
      </c>
      <c r="L2472" s="10" t="s">
        <v>14285</v>
      </c>
    </row>
    <row r="2473" spans="7:12" ht="15" x14ac:dyDescent="0.2">
      <c r="G2473" s="106"/>
      <c r="H2473" s="104" t="str">
        <f t="shared" si="43"/>
        <v/>
      </c>
      <c r="I2473" s="104"/>
      <c r="J2473" s="110" t="s">
        <v>14286</v>
      </c>
      <c r="K2473" s="110" t="s">
        <v>275</v>
      </c>
      <c r="L2473" s="10" t="s">
        <v>14287</v>
      </c>
    </row>
    <row r="2474" spans="7:12" ht="15" x14ac:dyDescent="0.2">
      <c r="G2474" s="106"/>
      <c r="H2474" s="104" t="str">
        <f t="shared" si="43"/>
        <v/>
      </c>
      <c r="I2474" s="104"/>
      <c r="J2474" s="110" t="s">
        <v>14288</v>
      </c>
      <c r="K2474" s="110" t="s">
        <v>275</v>
      </c>
      <c r="L2474" s="10" t="s">
        <v>275</v>
      </c>
    </row>
    <row r="2475" spans="7:12" ht="15" x14ac:dyDescent="0.2">
      <c r="G2475" s="106"/>
      <c r="H2475" s="104" t="str">
        <f t="shared" si="43"/>
        <v/>
      </c>
      <c r="I2475" s="104"/>
      <c r="J2475" s="110" t="s">
        <v>14289</v>
      </c>
      <c r="K2475" s="110" t="s">
        <v>275</v>
      </c>
      <c r="L2475" s="10" t="s">
        <v>275</v>
      </c>
    </row>
    <row r="2476" spans="7:12" ht="15" x14ac:dyDescent="0.2">
      <c r="G2476" s="106"/>
      <c r="H2476" s="104" t="str">
        <f t="shared" si="43"/>
        <v/>
      </c>
      <c r="I2476" s="104"/>
      <c r="J2476" s="110" t="s">
        <v>14290</v>
      </c>
      <c r="K2476" s="110" t="s">
        <v>275</v>
      </c>
      <c r="L2476" s="10" t="s">
        <v>14291</v>
      </c>
    </row>
    <row r="2477" spans="7:12" ht="15" x14ac:dyDescent="0.2">
      <c r="G2477" s="106"/>
      <c r="H2477" s="104" t="str">
        <f t="shared" si="43"/>
        <v/>
      </c>
      <c r="I2477" s="104"/>
      <c r="J2477" s="110" t="s">
        <v>14292</v>
      </c>
      <c r="K2477" s="110" t="s">
        <v>275</v>
      </c>
      <c r="L2477" s="10" t="s">
        <v>14293</v>
      </c>
    </row>
    <row r="2478" spans="7:12" ht="15" x14ac:dyDescent="0.2">
      <c r="G2478" s="106"/>
      <c r="H2478" s="104" t="str">
        <f t="shared" si="43"/>
        <v/>
      </c>
      <c r="I2478" s="104"/>
      <c r="J2478" s="110" t="s">
        <v>14294</v>
      </c>
      <c r="K2478" s="110" t="s">
        <v>275</v>
      </c>
      <c r="L2478" s="10" t="s">
        <v>14295</v>
      </c>
    </row>
    <row r="2479" spans="7:12" ht="15" x14ac:dyDescent="0.2">
      <c r="G2479" s="106"/>
      <c r="H2479" s="104" t="str">
        <f t="shared" si="43"/>
        <v/>
      </c>
      <c r="I2479" s="104"/>
      <c r="J2479" s="110" t="s">
        <v>14296</v>
      </c>
      <c r="K2479" s="110" t="s">
        <v>275</v>
      </c>
      <c r="L2479" s="10" t="s">
        <v>14297</v>
      </c>
    </row>
    <row r="2480" spans="7:12" ht="15" x14ac:dyDescent="0.2">
      <c r="G2480" s="106"/>
      <c r="H2480" s="104" t="str">
        <f t="shared" si="43"/>
        <v/>
      </c>
      <c r="I2480" s="104"/>
      <c r="J2480" s="110" t="s">
        <v>14298</v>
      </c>
      <c r="K2480" s="110" t="s">
        <v>275</v>
      </c>
      <c r="L2480" s="10" t="s">
        <v>14299</v>
      </c>
    </row>
    <row r="2481" spans="7:12" ht="15" x14ac:dyDescent="0.2">
      <c r="G2481" s="106"/>
      <c r="H2481" s="104" t="str">
        <f t="shared" si="43"/>
        <v/>
      </c>
      <c r="I2481" s="104"/>
      <c r="J2481" s="110" t="s">
        <v>14300</v>
      </c>
      <c r="K2481" s="110" t="s">
        <v>275</v>
      </c>
      <c r="L2481" s="10" t="s">
        <v>14301</v>
      </c>
    </row>
    <row r="2482" spans="7:12" ht="15" x14ac:dyDescent="0.2">
      <c r="G2482" s="106"/>
      <c r="H2482" s="104" t="str">
        <f t="shared" si="43"/>
        <v/>
      </c>
      <c r="I2482" s="104"/>
      <c r="J2482" s="110" t="s">
        <v>14302</v>
      </c>
      <c r="K2482" s="110" t="s">
        <v>275</v>
      </c>
      <c r="L2482" s="10" t="s">
        <v>14303</v>
      </c>
    </row>
    <row r="2483" spans="7:12" ht="15" x14ac:dyDescent="0.2">
      <c r="G2483" s="106"/>
      <c r="H2483" s="104" t="str">
        <f t="shared" si="43"/>
        <v/>
      </c>
      <c r="I2483" s="104"/>
      <c r="J2483" s="110" t="s">
        <v>14304</v>
      </c>
      <c r="K2483" s="110" t="s">
        <v>275</v>
      </c>
      <c r="L2483" s="10" t="s">
        <v>14305</v>
      </c>
    </row>
    <row r="2484" spans="7:12" ht="15" x14ac:dyDescent="0.2">
      <c r="G2484" s="106"/>
      <c r="H2484" s="104" t="str">
        <f t="shared" si="43"/>
        <v/>
      </c>
      <c r="I2484" s="104"/>
      <c r="J2484" s="110" t="s">
        <v>14306</v>
      </c>
      <c r="K2484" s="110" t="s">
        <v>275</v>
      </c>
      <c r="L2484" s="10" t="s">
        <v>14307</v>
      </c>
    </row>
    <row r="2485" spans="7:12" ht="15" x14ac:dyDescent="0.2">
      <c r="G2485" s="106"/>
      <c r="H2485" s="104" t="str">
        <f t="shared" si="43"/>
        <v/>
      </c>
      <c r="I2485" s="104"/>
      <c r="J2485" s="110" t="s">
        <v>14308</v>
      </c>
      <c r="K2485" s="110" t="s">
        <v>275</v>
      </c>
      <c r="L2485" s="10" t="s">
        <v>14309</v>
      </c>
    </row>
    <row r="2486" spans="7:12" ht="15" x14ac:dyDescent="0.2">
      <c r="G2486" s="106"/>
      <c r="H2486" s="104" t="str">
        <f t="shared" si="43"/>
        <v/>
      </c>
      <c r="I2486" s="104"/>
      <c r="J2486" s="110" t="s">
        <v>14310</v>
      </c>
      <c r="K2486" s="110" t="s">
        <v>275</v>
      </c>
      <c r="L2486" s="10" t="s">
        <v>14311</v>
      </c>
    </row>
    <row r="2487" spans="7:12" ht="15" x14ac:dyDescent="0.2">
      <c r="G2487" s="106"/>
      <c r="H2487" s="104" t="str">
        <f t="shared" si="43"/>
        <v/>
      </c>
      <c r="I2487" s="104"/>
      <c r="J2487" s="110" t="s">
        <v>14312</v>
      </c>
      <c r="K2487" s="110" t="s">
        <v>275</v>
      </c>
      <c r="L2487" s="10" t="s">
        <v>14313</v>
      </c>
    </row>
    <row r="2488" spans="7:12" ht="15" x14ac:dyDescent="0.2">
      <c r="G2488" s="106"/>
      <c r="H2488" s="104" t="str">
        <f t="shared" si="43"/>
        <v/>
      </c>
      <c r="I2488" s="104"/>
      <c r="J2488" s="110" t="s">
        <v>14314</v>
      </c>
      <c r="K2488" s="110" t="s">
        <v>275</v>
      </c>
      <c r="L2488" s="10" t="s">
        <v>14315</v>
      </c>
    </row>
    <row r="2489" spans="7:12" ht="15" x14ac:dyDescent="0.2">
      <c r="G2489" s="106"/>
      <c r="H2489" s="104" t="str">
        <f t="shared" si="43"/>
        <v/>
      </c>
      <c r="I2489" s="104"/>
      <c r="J2489" s="110" t="s">
        <v>14316</v>
      </c>
      <c r="K2489" s="110" t="s">
        <v>275</v>
      </c>
      <c r="L2489" s="10" t="s">
        <v>14317</v>
      </c>
    </row>
    <row r="2490" spans="7:12" ht="15" x14ac:dyDescent="0.2">
      <c r="G2490" s="106"/>
      <c r="H2490" s="104" t="str">
        <f t="shared" si="43"/>
        <v/>
      </c>
      <c r="I2490" s="104"/>
      <c r="J2490" s="110" t="s">
        <v>14318</v>
      </c>
      <c r="K2490" s="110" t="s">
        <v>275</v>
      </c>
      <c r="L2490" s="10" t="s">
        <v>14319</v>
      </c>
    </row>
    <row r="2491" spans="7:12" ht="15" x14ac:dyDescent="0.2">
      <c r="G2491" s="106"/>
      <c r="H2491" s="104" t="str">
        <f t="shared" si="43"/>
        <v/>
      </c>
      <c r="I2491" s="104"/>
      <c r="J2491" s="110" t="s">
        <v>14320</v>
      </c>
      <c r="K2491" s="110" t="s">
        <v>275</v>
      </c>
      <c r="L2491" s="10" t="s">
        <v>14321</v>
      </c>
    </row>
    <row r="2492" spans="7:12" ht="15" x14ac:dyDescent="0.2">
      <c r="G2492" s="106"/>
      <c r="H2492" s="104" t="str">
        <f t="shared" si="43"/>
        <v/>
      </c>
      <c r="I2492" s="104"/>
      <c r="J2492" s="110" t="s">
        <v>14322</v>
      </c>
      <c r="K2492" s="110" t="s">
        <v>275</v>
      </c>
      <c r="L2492" s="10" t="s">
        <v>14323</v>
      </c>
    </row>
    <row r="2493" spans="7:12" ht="15" x14ac:dyDescent="0.2">
      <c r="G2493" s="106"/>
      <c r="H2493" s="104" t="str">
        <f t="shared" si="43"/>
        <v/>
      </c>
      <c r="I2493" s="104"/>
      <c r="J2493" s="110" t="s">
        <v>14324</v>
      </c>
      <c r="K2493" s="110" t="s">
        <v>275</v>
      </c>
      <c r="L2493" s="10" t="s">
        <v>14325</v>
      </c>
    </row>
    <row r="2494" spans="7:12" ht="15" x14ac:dyDescent="0.2">
      <c r="G2494" s="106"/>
      <c r="H2494" s="104" t="str">
        <f t="shared" si="43"/>
        <v/>
      </c>
      <c r="I2494" s="104"/>
      <c r="J2494" s="110" t="s">
        <v>14326</v>
      </c>
      <c r="K2494" s="110" t="s">
        <v>275</v>
      </c>
      <c r="L2494" s="10" t="s">
        <v>14327</v>
      </c>
    </row>
    <row r="2495" spans="7:12" ht="15" x14ac:dyDescent="0.2">
      <c r="G2495" s="106"/>
      <c r="H2495" s="104" t="str">
        <f t="shared" si="43"/>
        <v/>
      </c>
      <c r="I2495" s="104"/>
      <c r="J2495" s="110" t="s">
        <v>14328</v>
      </c>
      <c r="K2495" s="110" t="s">
        <v>275</v>
      </c>
      <c r="L2495" s="10" t="s">
        <v>14329</v>
      </c>
    </row>
    <row r="2496" spans="7:12" ht="15" x14ac:dyDescent="0.2">
      <c r="G2496" s="106"/>
      <c r="H2496" s="104" t="str">
        <f t="shared" si="43"/>
        <v/>
      </c>
      <c r="I2496" s="104"/>
      <c r="J2496" s="110" t="s">
        <v>14330</v>
      </c>
      <c r="K2496" s="110" t="s">
        <v>275</v>
      </c>
      <c r="L2496" s="10" t="s">
        <v>14331</v>
      </c>
    </row>
    <row r="2497" spans="7:12" ht="15" x14ac:dyDescent="0.2">
      <c r="G2497" s="106"/>
      <c r="H2497" s="104" t="str">
        <f t="shared" si="43"/>
        <v/>
      </c>
      <c r="I2497" s="104"/>
      <c r="J2497" s="110" t="s">
        <v>14332</v>
      </c>
      <c r="K2497" s="110" t="s">
        <v>275</v>
      </c>
      <c r="L2497" s="10" t="s">
        <v>14333</v>
      </c>
    </row>
    <row r="2498" spans="7:12" ht="15" x14ac:dyDescent="0.2">
      <c r="G2498" s="106"/>
      <c r="H2498" s="104" t="str">
        <f t="shared" si="43"/>
        <v/>
      </c>
      <c r="I2498" s="104"/>
      <c r="J2498" s="110" t="s">
        <v>14334</v>
      </c>
      <c r="K2498" s="110" t="s">
        <v>275</v>
      </c>
      <c r="L2498" s="10" t="s">
        <v>14335</v>
      </c>
    </row>
    <row r="2499" spans="7:12" ht="15" x14ac:dyDescent="0.2">
      <c r="G2499" s="106"/>
      <c r="H2499" s="104" t="str">
        <f t="shared" si="43"/>
        <v/>
      </c>
      <c r="I2499" s="104"/>
      <c r="J2499" s="110" t="s">
        <v>14336</v>
      </c>
      <c r="K2499" s="110" t="s">
        <v>275</v>
      </c>
      <c r="L2499" s="10" t="s">
        <v>14337</v>
      </c>
    </row>
    <row r="2500" spans="7:12" ht="15" x14ac:dyDescent="0.2">
      <c r="G2500" s="106"/>
      <c r="H2500" s="104" t="str">
        <f t="shared" si="43"/>
        <v/>
      </c>
      <c r="I2500" s="104"/>
      <c r="J2500" s="110" t="s">
        <v>14338</v>
      </c>
      <c r="K2500" s="110" t="s">
        <v>275</v>
      </c>
      <c r="L2500" s="10" t="s">
        <v>14339</v>
      </c>
    </row>
    <row r="2501" spans="7:12" ht="15" x14ac:dyDescent="0.2">
      <c r="G2501" s="106"/>
      <c r="H2501" s="104" t="str">
        <f t="shared" si="43"/>
        <v/>
      </c>
      <c r="I2501" s="104"/>
      <c r="J2501" s="110" t="s">
        <v>14340</v>
      </c>
      <c r="K2501" s="110" t="s">
        <v>275</v>
      </c>
      <c r="L2501" s="10" t="s">
        <v>14341</v>
      </c>
    </row>
    <row r="2502" spans="7:12" ht="15" x14ac:dyDescent="0.2">
      <c r="G2502" s="106"/>
      <c r="H2502" s="104" t="str">
        <f t="shared" si="43"/>
        <v/>
      </c>
      <c r="I2502" s="104"/>
      <c r="J2502" s="110" t="s">
        <v>14342</v>
      </c>
      <c r="K2502" s="110" t="s">
        <v>275</v>
      </c>
      <c r="L2502" s="10" t="s">
        <v>14343</v>
      </c>
    </row>
    <row r="2503" spans="7:12" ht="15" x14ac:dyDescent="0.2">
      <c r="G2503" s="106"/>
      <c r="H2503" s="104" t="str">
        <f t="shared" si="43"/>
        <v/>
      </c>
      <c r="I2503" s="104"/>
      <c r="J2503" s="110" t="s">
        <v>14344</v>
      </c>
      <c r="K2503" s="110" t="s">
        <v>275</v>
      </c>
      <c r="L2503" s="10" t="s">
        <v>14345</v>
      </c>
    </row>
    <row r="2504" spans="7:12" ht="15" x14ac:dyDescent="0.2">
      <c r="G2504" s="106"/>
      <c r="H2504" s="104" t="str">
        <f t="shared" si="43"/>
        <v/>
      </c>
      <c r="I2504" s="104"/>
      <c r="J2504" s="110" t="s">
        <v>14346</v>
      </c>
      <c r="K2504" s="110" t="s">
        <v>275</v>
      </c>
      <c r="L2504" s="10" t="s">
        <v>14347</v>
      </c>
    </row>
    <row r="2505" spans="7:12" ht="15" x14ac:dyDescent="0.2">
      <c r="G2505" s="106"/>
      <c r="H2505" s="104" t="str">
        <f t="shared" ref="H2505:H2568" si="44">IF(I2505="","",IFERROR((INDEX(A:D,MATCH($I2505,D:D,0),2)),""))</f>
        <v/>
      </c>
      <c r="I2505" s="104"/>
      <c r="J2505" s="110" t="s">
        <v>14348</v>
      </c>
      <c r="K2505" s="110" t="s">
        <v>275</v>
      </c>
      <c r="L2505" s="10" t="s">
        <v>14349</v>
      </c>
    </row>
    <row r="2506" spans="7:12" ht="15" x14ac:dyDescent="0.2">
      <c r="G2506" s="106"/>
      <c r="H2506" s="104" t="str">
        <f t="shared" si="44"/>
        <v/>
      </c>
      <c r="I2506" s="104"/>
      <c r="J2506" s="110" t="s">
        <v>14350</v>
      </c>
      <c r="K2506" s="110" t="s">
        <v>275</v>
      </c>
      <c r="L2506" s="10" t="s">
        <v>14351</v>
      </c>
    </row>
    <row r="2507" spans="7:12" ht="15" x14ac:dyDescent="0.2">
      <c r="G2507" s="106"/>
      <c r="H2507" s="104" t="str">
        <f t="shared" si="44"/>
        <v/>
      </c>
      <c r="I2507" s="104"/>
      <c r="J2507" s="110" t="s">
        <v>14352</v>
      </c>
      <c r="K2507" s="110" t="s">
        <v>275</v>
      </c>
      <c r="L2507" s="10" t="s">
        <v>14353</v>
      </c>
    </row>
    <row r="2508" spans="7:12" ht="15" x14ac:dyDescent="0.2">
      <c r="G2508" s="106"/>
      <c r="H2508" s="104" t="str">
        <f t="shared" si="44"/>
        <v/>
      </c>
      <c r="I2508" s="104"/>
      <c r="J2508" s="110" t="s">
        <v>14354</v>
      </c>
      <c r="K2508" s="110" t="s">
        <v>275</v>
      </c>
      <c r="L2508" s="10" t="s">
        <v>14355</v>
      </c>
    </row>
    <row r="2509" spans="7:12" ht="15" x14ac:dyDescent="0.2">
      <c r="G2509" s="106"/>
      <c r="H2509" s="104" t="str">
        <f t="shared" si="44"/>
        <v/>
      </c>
      <c r="I2509" s="104"/>
      <c r="J2509" s="110" t="s">
        <v>14356</v>
      </c>
      <c r="K2509" s="110" t="s">
        <v>275</v>
      </c>
      <c r="L2509" s="10" t="s">
        <v>14357</v>
      </c>
    </row>
    <row r="2510" spans="7:12" ht="15" x14ac:dyDescent="0.2">
      <c r="G2510" s="106"/>
      <c r="H2510" s="104" t="str">
        <f t="shared" si="44"/>
        <v/>
      </c>
      <c r="I2510" s="104"/>
      <c r="J2510" s="110" t="s">
        <v>14358</v>
      </c>
      <c r="K2510" s="110" t="s">
        <v>275</v>
      </c>
      <c r="L2510" s="10" t="s">
        <v>14359</v>
      </c>
    </row>
    <row r="2511" spans="7:12" ht="15" x14ac:dyDescent="0.2">
      <c r="G2511" s="106"/>
      <c r="H2511" s="104" t="str">
        <f t="shared" si="44"/>
        <v/>
      </c>
      <c r="I2511" s="104"/>
      <c r="J2511" s="110" t="s">
        <v>14360</v>
      </c>
      <c r="K2511" s="110" t="s">
        <v>275</v>
      </c>
      <c r="L2511" s="10" t="s">
        <v>14361</v>
      </c>
    </row>
    <row r="2512" spans="7:12" ht="15" x14ac:dyDescent="0.2">
      <c r="G2512" s="106"/>
      <c r="H2512" s="104" t="str">
        <f t="shared" si="44"/>
        <v/>
      </c>
      <c r="I2512" s="104"/>
      <c r="J2512" s="110" t="s">
        <v>14362</v>
      </c>
      <c r="K2512" s="110" t="s">
        <v>275</v>
      </c>
      <c r="L2512" s="10" t="s">
        <v>14363</v>
      </c>
    </row>
    <row r="2513" spans="7:12" ht="15" x14ac:dyDescent="0.2">
      <c r="G2513" s="106"/>
      <c r="H2513" s="104" t="str">
        <f t="shared" si="44"/>
        <v/>
      </c>
      <c r="I2513" s="104"/>
      <c r="J2513" s="110" t="s">
        <v>14364</v>
      </c>
      <c r="K2513" s="110" t="s">
        <v>275</v>
      </c>
      <c r="L2513" s="10" t="s">
        <v>14365</v>
      </c>
    </row>
    <row r="2514" spans="7:12" ht="15" x14ac:dyDescent="0.2">
      <c r="G2514" s="106"/>
      <c r="H2514" s="104" t="str">
        <f t="shared" si="44"/>
        <v/>
      </c>
      <c r="I2514" s="104"/>
      <c r="J2514" s="110" t="s">
        <v>14366</v>
      </c>
      <c r="K2514" s="110" t="s">
        <v>275</v>
      </c>
      <c r="L2514" s="10" t="s">
        <v>14365</v>
      </c>
    </row>
    <row r="2515" spans="7:12" ht="15" x14ac:dyDescent="0.2">
      <c r="G2515" s="106"/>
      <c r="H2515" s="104" t="str">
        <f t="shared" si="44"/>
        <v/>
      </c>
      <c r="I2515" s="104"/>
      <c r="J2515" s="110" t="s">
        <v>14367</v>
      </c>
      <c r="K2515" s="110" t="s">
        <v>275</v>
      </c>
      <c r="L2515" s="10" t="s">
        <v>14368</v>
      </c>
    </row>
    <row r="2516" spans="7:12" ht="15" x14ac:dyDescent="0.2">
      <c r="G2516" s="106"/>
      <c r="H2516" s="104" t="str">
        <f t="shared" si="44"/>
        <v/>
      </c>
      <c r="I2516" s="104"/>
      <c r="J2516" s="110" t="s">
        <v>14369</v>
      </c>
      <c r="K2516" s="110" t="s">
        <v>275</v>
      </c>
      <c r="L2516" s="10" t="s">
        <v>14370</v>
      </c>
    </row>
    <row r="2517" spans="7:12" ht="15" x14ac:dyDescent="0.2">
      <c r="G2517" s="106"/>
      <c r="H2517" s="104" t="str">
        <f t="shared" si="44"/>
        <v/>
      </c>
      <c r="I2517" s="104"/>
      <c r="J2517" s="110" t="s">
        <v>14371</v>
      </c>
      <c r="K2517" s="110" t="s">
        <v>275</v>
      </c>
      <c r="L2517" s="10" t="s">
        <v>14372</v>
      </c>
    </row>
    <row r="2518" spans="7:12" ht="15" x14ac:dyDescent="0.2">
      <c r="G2518" s="106"/>
      <c r="H2518" s="104" t="str">
        <f t="shared" si="44"/>
        <v/>
      </c>
      <c r="I2518" s="104"/>
      <c r="J2518" s="110" t="s">
        <v>14373</v>
      </c>
      <c r="K2518" s="110" t="s">
        <v>275</v>
      </c>
      <c r="L2518" s="10" t="s">
        <v>14374</v>
      </c>
    </row>
    <row r="2519" spans="7:12" ht="15" x14ac:dyDescent="0.2">
      <c r="G2519" s="106"/>
      <c r="H2519" s="104" t="str">
        <f t="shared" si="44"/>
        <v/>
      </c>
      <c r="I2519" s="104"/>
      <c r="J2519" s="110" t="s">
        <v>14375</v>
      </c>
      <c r="K2519" s="110" t="s">
        <v>275</v>
      </c>
      <c r="L2519" s="10" t="s">
        <v>14376</v>
      </c>
    </row>
    <row r="2520" spans="7:12" ht="15" x14ac:dyDescent="0.2">
      <c r="G2520" s="106"/>
      <c r="H2520" s="104" t="str">
        <f t="shared" si="44"/>
        <v/>
      </c>
      <c r="I2520" s="104"/>
      <c r="J2520" s="110" t="s">
        <v>14377</v>
      </c>
      <c r="K2520" s="110" t="s">
        <v>275</v>
      </c>
      <c r="L2520" s="10" t="s">
        <v>14378</v>
      </c>
    </row>
    <row r="2521" spans="7:12" ht="15" x14ac:dyDescent="0.2">
      <c r="G2521" s="106"/>
      <c r="H2521" s="104" t="str">
        <f t="shared" si="44"/>
        <v/>
      </c>
      <c r="I2521" s="104"/>
      <c r="J2521" s="110" t="s">
        <v>14379</v>
      </c>
      <c r="K2521" s="110" t="s">
        <v>275</v>
      </c>
      <c r="L2521" s="10" t="s">
        <v>14380</v>
      </c>
    </row>
    <row r="2522" spans="7:12" ht="15" x14ac:dyDescent="0.2">
      <c r="G2522" s="106"/>
      <c r="H2522" s="104" t="str">
        <f t="shared" si="44"/>
        <v/>
      </c>
      <c r="I2522" s="104"/>
      <c r="J2522" s="110" t="s">
        <v>14381</v>
      </c>
      <c r="K2522" s="110" t="s">
        <v>275</v>
      </c>
      <c r="L2522" s="10" t="s">
        <v>14382</v>
      </c>
    </row>
    <row r="2523" spans="7:12" ht="15" x14ac:dyDescent="0.2">
      <c r="G2523" s="106"/>
      <c r="H2523" s="104" t="str">
        <f t="shared" si="44"/>
        <v/>
      </c>
      <c r="I2523" s="104"/>
      <c r="J2523" s="110" t="s">
        <v>14383</v>
      </c>
      <c r="K2523" s="110" t="s">
        <v>275</v>
      </c>
      <c r="L2523" s="10" t="s">
        <v>14384</v>
      </c>
    </row>
    <row r="2524" spans="7:12" ht="15" x14ac:dyDescent="0.2">
      <c r="G2524" s="106"/>
      <c r="H2524" s="104" t="str">
        <f t="shared" si="44"/>
        <v/>
      </c>
      <c r="I2524" s="104"/>
      <c r="J2524" s="110" t="s">
        <v>14385</v>
      </c>
      <c r="K2524" s="110" t="s">
        <v>275</v>
      </c>
      <c r="L2524" s="10" t="s">
        <v>14386</v>
      </c>
    </row>
    <row r="2525" spans="7:12" ht="15" x14ac:dyDescent="0.2">
      <c r="G2525" s="106"/>
      <c r="H2525" s="104" t="str">
        <f t="shared" si="44"/>
        <v/>
      </c>
      <c r="I2525" s="104"/>
      <c r="J2525" s="110" t="s">
        <v>14387</v>
      </c>
      <c r="K2525" s="110" t="s">
        <v>275</v>
      </c>
      <c r="L2525" s="10" t="s">
        <v>14388</v>
      </c>
    </row>
    <row r="2526" spans="7:12" ht="15" x14ac:dyDescent="0.2">
      <c r="G2526" s="106"/>
      <c r="H2526" s="104" t="str">
        <f t="shared" si="44"/>
        <v/>
      </c>
      <c r="I2526" s="104"/>
      <c r="J2526" s="110" t="s">
        <v>14389</v>
      </c>
      <c r="K2526" s="110" t="s">
        <v>275</v>
      </c>
      <c r="L2526" s="10" t="s">
        <v>14390</v>
      </c>
    </row>
    <row r="2527" spans="7:12" ht="15" x14ac:dyDescent="0.2">
      <c r="G2527" s="106"/>
      <c r="H2527" s="104" t="str">
        <f t="shared" si="44"/>
        <v/>
      </c>
      <c r="I2527" s="104"/>
      <c r="J2527" s="110" t="s">
        <v>14391</v>
      </c>
      <c r="K2527" s="110" t="s">
        <v>275</v>
      </c>
      <c r="L2527" s="10" t="s">
        <v>14392</v>
      </c>
    </row>
    <row r="2528" spans="7:12" ht="15" x14ac:dyDescent="0.2">
      <c r="G2528" s="106"/>
      <c r="H2528" s="104" t="str">
        <f t="shared" si="44"/>
        <v/>
      </c>
      <c r="I2528" s="104"/>
      <c r="J2528" s="110" t="s">
        <v>14393</v>
      </c>
      <c r="K2528" s="110" t="s">
        <v>275</v>
      </c>
      <c r="L2528" s="10" t="s">
        <v>14394</v>
      </c>
    </row>
    <row r="2529" spans="7:12" ht="15" x14ac:dyDescent="0.2">
      <c r="G2529" s="106"/>
      <c r="H2529" s="104" t="str">
        <f t="shared" si="44"/>
        <v/>
      </c>
      <c r="I2529" s="104"/>
      <c r="J2529" s="110" t="s">
        <v>14395</v>
      </c>
      <c r="K2529" s="110" t="s">
        <v>275</v>
      </c>
      <c r="L2529" s="10" t="s">
        <v>14396</v>
      </c>
    </row>
    <row r="2530" spans="7:12" ht="15" x14ac:dyDescent="0.2">
      <c r="G2530" s="106"/>
      <c r="H2530" s="104" t="str">
        <f t="shared" si="44"/>
        <v/>
      </c>
      <c r="I2530" s="104"/>
      <c r="J2530" s="110" t="s">
        <v>14397</v>
      </c>
      <c r="K2530" s="110" t="s">
        <v>275</v>
      </c>
      <c r="L2530" s="10" t="s">
        <v>14398</v>
      </c>
    </row>
    <row r="2531" spans="7:12" ht="15" x14ac:dyDescent="0.2">
      <c r="G2531" s="106"/>
      <c r="H2531" s="104" t="str">
        <f t="shared" si="44"/>
        <v/>
      </c>
      <c r="I2531" s="104"/>
      <c r="J2531" s="110" t="s">
        <v>14399</v>
      </c>
      <c r="K2531" s="110" t="s">
        <v>275</v>
      </c>
      <c r="L2531" s="10" t="s">
        <v>275</v>
      </c>
    </row>
    <row r="2532" spans="7:12" ht="15" x14ac:dyDescent="0.2">
      <c r="G2532" s="106"/>
      <c r="H2532" s="104" t="str">
        <f t="shared" si="44"/>
        <v/>
      </c>
      <c r="I2532" s="104"/>
      <c r="J2532" s="110" t="s">
        <v>14400</v>
      </c>
      <c r="K2532" s="110" t="s">
        <v>275</v>
      </c>
      <c r="L2532" s="10" t="s">
        <v>14401</v>
      </c>
    </row>
    <row r="2533" spans="7:12" ht="15" x14ac:dyDescent="0.2">
      <c r="G2533" s="106"/>
      <c r="H2533" s="104" t="str">
        <f t="shared" si="44"/>
        <v/>
      </c>
      <c r="I2533" s="104"/>
      <c r="J2533" s="110" t="s">
        <v>14402</v>
      </c>
      <c r="K2533" s="110" t="s">
        <v>275</v>
      </c>
      <c r="L2533" s="10" t="s">
        <v>14403</v>
      </c>
    </row>
    <row r="2534" spans="7:12" ht="15" x14ac:dyDescent="0.2">
      <c r="G2534" s="106"/>
      <c r="H2534" s="104" t="str">
        <f t="shared" si="44"/>
        <v/>
      </c>
      <c r="I2534" s="104"/>
      <c r="J2534" s="110" t="s">
        <v>14404</v>
      </c>
      <c r="K2534" s="110" t="s">
        <v>275</v>
      </c>
      <c r="L2534" s="10" t="s">
        <v>14405</v>
      </c>
    </row>
    <row r="2535" spans="7:12" ht="15" x14ac:dyDescent="0.2">
      <c r="G2535" s="106"/>
      <c r="H2535" s="104" t="str">
        <f t="shared" si="44"/>
        <v/>
      </c>
      <c r="I2535" s="104"/>
      <c r="J2535" s="110" t="s">
        <v>14406</v>
      </c>
      <c r="K2535" s="110" t="s">
        <v>275</v>
      </c>
      <c r="L2535" s="10" t="s">
        <v>14407</v>
      </c>
    </row>
    <row r="2536" spans="7:12" ht="15" x14ac:dyDescent="0.2">
      <c r="G2536" s="106"/>
      <c r="H2536" s="104" t="str">
        <f t="shared" si="44"/>
        <v/>
      </c>
      <c r="I2536" s="104"/>
      <c r="J2536" s="110" t="s">
        <v>14408</v>
      </c>
      <c r="K2536" s="110" t="s">
        <v>275</v>
      </c>
      <c r="L2536" s="10" t="s">
        <v>14409</v>
      </c>
    </row>
    <row r="2537" spans="7:12" ht="15" x14ac:dyDescent="0.2">
      <c r="G2537" s="106"/>
      <c r="H2537" s="104" t="str">
        <f t="shared" si="44"/>
        <v/>
      </c>
      <c r="I2537" s="104"/>
      <c r="J2537" s="110" t="s">
        <v>14410</v>
      </c>
      <c r="K2537" s="110" t="s">
        <v>275</v>
      </c>
      <c r="L2537" s="10" t="s">
        <v>14411</v>
      </c>
    </row>
    <row r="2538" spans="7:12" ht="15" x14ac:dyDescent="0.2">
      <c r="G2538" s="106"/>
      <c r="H2538" s="104" t="str">
        <f t="shared" si="44"/>
        <v/>
      </c>
      <c r="I2538" s="104"/>
      <c r="J2538" s="110" t="s">
        <v>14412</v>
      </c>
      <c r="K2538" s="110" t="s">
        <v>275</v>
      </c>
      <c r="L2538" s="10" t="s">
        <v>14413</v>
      </c>
    </row>
    <row r="2539" spans="7:12" ht="15" x14ac:dyDescent="0.2">
      <c r="G2539" s="106"/>
      <c r="H2539" s="104" t="str">
        <f t="shared" si="44"/>
        <v/>
      </c>
      <c r="I2539" s="104"/>
      <c r="J2539" s="110" t="s">
        <v>14414</v>
      </c>
      <c r="K2539" s="110" t="s">
        <v>275</v>
      </c>
      <c r="L2539" s="10" t="s">
        <v>14415</v>
      </c>
    </row>
    <row r="2540" spans="7:12" ht="15" x14ac:dyDescent="0.2">
      <c r="G2540" s="106"/>
      <c r="H2540" s="104" t="str">
        <f t="shared" si="44"/>
        <v/>
      </c>
      <c r="I2540" s="104"/>
      <c r="J2540" s="110" t="s">
        <v>14416</v>
      </c>
      <c r="K2540" s="110" t="s">
        <v>275</v>
      </c>
      <c r="L2540" s="10" t="s">
        <v>14417</v>
      </c>
    </row>
    <row r="2541" spans="7:12" ht="15" x14ac:dyDescent="0.2">
      <c r="G2541" s="106"/>
      <c r="H2541" s="104" t="str">
        <f t="shared" si="44"/>
        <v/>
      </c>
      <c r="I2541" s="104"/>
      <c r="J2541" s="110" t="s">
        <v>14418</v>
      </c>
      <c r="K2541" s="110" t="s">
        <v>275</v>
      </c>
      <c r="L2541" s="10" t="s">
        <v>14419</v>
      </c>
    </row>
    <row r="2542" spans="7:12" ht="15" x14ac:dyDescent="0.2">
      <c r="G2542" s="106"/>
      <c r="H2542" s="104" t="str">
        <f t="shared" si="44"/>
        <v/>
      </c>
      <c r="I2542" s="104"/>
      <c r="J2542" s="110" t="s">
        <v>14420</v>
      </c>
      <c r="K2542" s="110" t="s">
        <v>275</v>
      </c>
      <c r="L2542" s="10" t="s">
        <v>14421</v>
      </c>
    </row>
    <row r="2543" spans="7:12" ht="15" x14ac:dyDescent="0.2">
      <c r="G2543" s="106"/>
      <c r="H2543" s="104" t="str">
        <f t="shared" si="44"/>
        <v/>
      </c>
      <c r="I2543" s="104"/>
      <c r="J2543" s="110" t="s">
        <v>14422</v>
      </c>
      <c r="K2543" s="110" t="s">
        <v>275</v>
      </c>
      <c r="L2543" s="10" t="s">
        <v>14423</v>
      </c>
    </row>
    <row r="2544" spans="7:12" ht="15" x14ac:dyDescent="0.2">
      <c r="G2544" s="106"/>
      <c r="H2544" s="104" t="str">
        <f t="shared" si="44"/>
        <v/>
      </c>
      <c r="I2544" s="104"/>
      <c r="J2544" s="110" t="s">
        <v>14424</v>
      </c>
      <c r="K2544" s="110" t="s">
        <v>275</v>
      </c>
      <c r="L2544" s="10" t="s">
        <v>14425</v>
      </c>
    </row>
    <row r="2545" spans="7:12" ht="15" x14ac:dyDescent="0.2">
      <c r="G2545" s="106"/>
      <c r="H2545" s="104" t="str">
        <f t="shared" si="44"/>
        <v/>
      </c>
      <c r="I2545" s="104"/>
      <c r="J2545" s="110" t="s">
        <v>14426</v>
      </c>
      <c r="K2545" s="110" t="s">
        <v>275</v>
      </c>
      <c r="L2545" s="10" t="s">
        <v>14427</v>
      </c>
    </row>
    <row r="2546" spans="7:12" ht="15" x14ac:dyDescent="0.2">
      <c r="G2546" s="106"/>
      <c r="H2546" s="104" t="str">
        <f t="shared" si="44"/>
        <v/>
      </c>
      <c r="I2546" s="104"/>
      <c r="J2546" s="110" t="s">
        <v>14428</v>
      </c>
      <c r="K2546" s="110" t="s">
        <v>275</v>
      </c>
      <c r="L2546" s="10" t="s">
        <v>14429</v>
      </c>
    </row>
    <row r="2547" spans="7:12" ht="15" x14ac:dyDescent="0.2">
      <c r="G2547" s="106"/>
      <c r="H2547" s="104" t="str">
        <f t="shared" si="44"/>
        <v/>
      </c>
      <c r="I2547" s="104"/>
      <c r="J2547" s="110" t="s">
        <v>14430</v>
      </c>
      <c r="K2547" s="110" t="s">
        <v>275</v>
      </c>
      <c r="L2547" s="10" t="s">
        <v>14431</v>
      </c>
    </row>
    <row r="2548" spans="7:12" ht="15" x14ac:dyDescent="0.2">
      <c r="G2548" s="106"/>
      <c r="H2548" s="104" t="str">
        <f t="shared" si="44"/>
        <v/>
      </c>
      <c r="I2548" s="104"/>
      <c r="J2548" s="110" t="s">
        <v>14432</v>
      </c>
      <c r="K2548" s="110" t="s">
        <v>275</v>
      </c>
      <c r="L2548" s="10" t="s">
        <v>14433</v>
      </c>
    </row>
    <row r="2549" spans="7:12" ht="15" x14ac:dyDescent="0.2">
      <c r="G2549" s="106"/>
      <c r="H2549" s="104" t="str">
        <f t="shared" si="44"/>
        <v/>
      </c>
      <c r="I2549" s="104"/>
      <c r="J2549" s="110" t="s">
        <v>14434</v>
      </c>
      <c r="K2549" s="110" t="s">
        <v>275</v>
      </c>
      <c r="L2549" s="10" t="s">
        <v>14435</v>
      </c>
    </row>
    <row r="2550" spans="7:12" ht="15" x14ac:dyDescent="0.2">
      <c r="G2550" s="106"/>
      <c r="H2550" s="104" t="str">
        <f t="shared" si="44"/>
        <v/>
      </c>
      <c r="I2550" s="104"/>
      <c r="J2550" s="110" t="s">
        <v>14436</v>
      </c>
      <c r="K2550" s="110" t="s">
        <v>275</v>
      </c>
      <c r="L2550" s="10" t="s">
        <v>14437</v>
      </c>
    </row>
    <row r="2551" spans="7:12" ht="15" x14ac:dyDescent="0.2">
      <c r="G2551" s="106"/>
      <c r="H2551" s="104" t="str">
        <f t="shared" si="44"/>
        <v/>
      </c>
      <c r="I2551" s="104"/>
      <c r="J2551" s="110" t="s">
        <v>14438</v>
      </c>
      <c r="K2551" s="110" t="s">
        <v>275</v>
      </c>
      <c r="L2551" s="10" t="s">
        <v>14439</v>
      </c>
    </row>
    <row r="2552" spans="7:12" ht="15" x14ac:dyDescent="0.2">
      <c r="G2552" s="106"/>
      <c r="H2552" s="104" t="str">
        <f t="shared" si="44"/>
        <v/>
      </c>
      <c r="I2552" s="104"/>
      <c r="J2552" s="110" t="s">
        <v>14440</v>
      </c>
      <c r="K2552" s="110" t="s">
        <v>275</v>
      </c>
      <c r="L2552" s="10" t="s">
        <v>14441</v>
      </c>
    </row>
    <row r="2553" spans="7:12" ht="15" x14ac:dyDescent="0.2">
      <c r="G2553" s="106"/>
      <c r="H2553" s="104" t="str">
        <f t="shared" si="44"/>
        <v/>
      </c>
      <c r="I2553" s="104"/>
      <c r="J2553" s="110" t="s">
        <v>14442</v>
      </c>
      <c r="K2553" s="110" t="s">
        <v>275</v>
      </c>
      <c r="L2553" s="10" t="s">
        <v>14443</v>
      </c>
    </row>
    <row r="2554" spans="7:12" ht="15" x14ac:dyDescent="0.2">
      <c r="G2554" s="106"/>
      <c r="H2554" s="104" t="str">
        <f t="shared" si="44"/>
        <v/>
      </c>
      <c r="I2554" s="104"/>
      <c r="J2554" s="110" t="s">
        <v>14444</v>
      </c>
      <c r="K2554" s="110" t="s">
        <v>275</v>
      </c>
      <c r="L2554" s="10" t="s">
        <v>14445</v>
      </c>
    </row>
    <row r="2555" spans="7:12" ht="15" x14ac:dyDescent="0.2">
      <c r="G2555" s="106"/>
      <c r="H2555" s="104" t="str">
        <f t="shared" si="44"/>
        <v/>
      </c>
      <c r="I2555" s="104"/>
      <c r="J2555" s="110" t="s">
        <v>14446</v>
      </c>
      <c r="K2555" s="110" t="s">
        <v>275</v>
      </c>
      <c r="L2555" s="10" t="s">
        <v>14447</v>
      </c>
    </row>
    <row r="2556" spans="7:12" ht="15" x14ac:dyDescent="0.2">
      <c r="G2556" s="106"/>
      <c r="H2556" s="104" t="str">
        <f t="shared" si="44"/>
        <v/>
      </c>
      <c r="I2556" s="104"/>
      <c r="J2556" s="110" t="s">
        <v>14448</v>
      </c>
      <c r="K2556" s="110" t="s">
        <v>275</v>
      </c>
      <c r="L2556" s="10" t="s">
        <v>14449</v>
      </c>
    </row>
    <row r="2557" spans="7:12" ht="15" x14ac:dyDescent="0.2">
      <c r="G2557" s="106"/>
      <c r="H2557" s="104" t="str">
        <f t="shared" si="44"/>
        <v/>
      </c>
      <c r="I2557" s="104"/>
      <c r="J2557" s="110" t="s">
        <v>14450</v>
      </c>
      <c r="K2557" s="110" t="s">
        <v>275</v>
      </c>
      <c r="L2557" s="10" t="s">
        <v>14451</v>
      </c>
    </row>
    <row r="2558" spans="7:12" ht="15" x14ac:dyDescent="0.2">
      <c r="G2558" s="106"/>
      <c r="H2558" s="104" t="str">
        <f t="shared" si="44"/>
        <v/>
      </c>
      <c r="I2558" s="104"/>
      <c r="J2558" s="110" t="s">
        <v>14452</v>
      </c>
      <c r="K2558" s="110" t="s">
        <v>275</v>
      </c>
      <c r="L2558" s="10" t="s">
        <v>14453</v>
      </c>
    </row>
    <row r="2559" spans="7:12" ht="15" x14ac:dyDescent="0.2">
      <c r="G2559" s="106"/>
      <c r="H2559" s="104" t="str">
        <f t="shared" si="44"/>
        <v/>
      </c>
      <c r="I2559" s="104"/>
      <c r="J2559" s="110" t="s">
        <v>14454</v>
      </c>
      <c r="K2559" s="110" t="s">
        <v>275</v>
      </c>
      <c r="L2559" s="10" t="s">
        <v>14455</v>
      </c>
    </row>
    <row r="2560" spans="7:12" ht="15" x14ac:dyDescent="0.2">
      <c r="G2560" s="106"/>
      <c r="H2560" s="104" t="str">
        <f t="shared" si="44"/>
        <v/>
      </c>
      <c r="I2560" s="104"/>
      <c r="J2560" s="110" t="s">
        <v>14456</v>
      </c>
      <c r="K2560" s="110" t="s">
        <v>275</v>
      </c>
      <c r="L2560" s="10" t="s">
        <v>14457</v>
      </c>
    </row>
    <row r="2561" spans="7:12" ht="15" x14ac:dyDescent="0.2">
      <c r="G2561" s="106"/>
      <c r="H2561" s="104" t="str">
        <f t="shared" si="44"/>
        <v/>
      </c>
      <c r="I2561" s="104"/>
      <c r="J2561" s="110" t="s">
        <v>14458</v>
      </c>
      <c r="K2561" s="110" t="s">
        <v>275</v>
      </c>
      <c r="L2561" s="10" t="s">
        <v>14459</v>
      </c>
    </row>
    <row r="2562" spans="7:12" ht="15" x14ac:dyDescent="0.2">
      <c r="G2562" s="106"/>
      <c r="H2562" s="104" t="str">
        <f t="shared" si="44"/>
        <v/>
      </c>
      <c r="I2562" s="104"/>
      <c r="J2562" s="110" t="s">
        <v>14460</v>
      </c>
      <c r="K2562" s="110" t="s">
        <v>275</v>
      </c>
      <c r="L2562" s="10" t="s">
        <v>14461</v>
      </c>
    </row>
    <row r="2563" spans="7:12" ht="15" x14ac:dyDescent="0.2">
      <c r="G2563" s="106"/>
      <c r="H2563" s="104" t="str">
        <f t="shared" si="44"/>
        <v/>
      </c>
      <c r="I2563" s="104"/>
      <c r="J2563" s="110" t="s">
        <v>14462</v>
      </c>
      <c r="K2563" s="110" t="s">
        <v>275</v>
      </c>
      <c r="L2563" s="10" t="s">
        <v>14463</v>
      </c>
    </row>
    <row r="2564" spans="7:12" ht="15" x14ac:dyDescent="0.2">
      <c r="G2564" s="106"/>
      <c r="H2564" s="104" t="str">
        <f t="shared" si="44"/>
        <v/>
      </c>
      <c r="I2564" s="104"/>
      <c r="J2564" s="110" t="s">
        <v>14464</v>
      </c>
      <c r="K2564" s="110" t="s">
        <v>275</v>
      </c>
      <c r="L2564" s="10" t="s">
        <v>275</v>
      </c>
    </row>
    <row r="2565" spans="7:12" ht="15" x14ac:dyDescent="0.2">
      <c r="G2565" s="106"/>
      <c r="H2565" s="104" t="str">
        <f t="shared" si="44"/>
        <v/>
      </c>
      <c r="I2565" s="104"/>
      <c r="J2565" s="110" t="s">
        <v>14465</v>
      </c>
      <c r="K2565" s="110" t="s">
        <v>275</v>
      </c>
      <c r="L2565" s="10" t="s">
        <v>14466</v>
      </c>
    </row>
    <row r="2566" spans="7:12" ht="15" x14ac:dyDescent="0.2">
      <c r="G2566" s="106"/>
      <c r="H2566" s="104" t="str">
        <f t="shared" si="44"/>
        <v/>
      </c>
      <c r="I2566" s="104"/>
      <c r="J2566" s="110" t="s">
        <v>14467</v>
      </c>
      <c r="K2566" s="110" t="s">
        <v>275</v>
      </c>
      <c r="L2566" s="10" t="s">
        <v>14468</v>
      </c>
    </row>
    <row r="2567" spans="7:12" ht="15" x14ac:dyDescent="0.2">
      <c r="G2567" s="106"/>
      <c r="H2567" s="104" t="str">
        <f t="shared" si="44"/>
        <v/>
      </c>
      <c r="I2567" s="104"/>
      <c r="J2567" s="110" t="s">
        <v>14469</v>
      </c>
      <c r="K2567" s="110" t="s">
        <v>275</v>
      </c>
      <c r="L2567" s="10" t="s">
        <v>14470</v>
      </c>
    </row>
    <row r="2568" spans="7:12" ht="15" x14ac:dyDescent="0.2">
      <c r="G2568" s="106"/>
      <c r="H2568" s="104" t="str">
        <f t="shared" si="44"/>
        <v/>
      </c>
      <c r="I2568" s="104"/>
      <c r="J2568" s="110" t="s">
        <v>14471</v>
      </c>
      <c r="K2568" s="110" t="s">
        <v>275</v>
      </c>
      <c r="L2568" s="10" t="s">
        <v>14472</v>
      </c>
    </row>
    <row r="2569" spans="7:12" ht="15" x14ac:dyDescent="0.2">
      <c r="G2569" s="106"/>
      <c r="H2569" s="104" t="str">
        <f t="shared" ref="H2569:H2632" si="45">IF(I2569="","",IFERROR((INDEX(A:D,MATCH($I2569,D:D,0),2)),""))</f>
        <v/>
      </c>
      <c r="I2569" s="104"/>
      <c r="J2569" s="110" t="s">
        <v>14473</v>
      </c>
      <c r="K2569" s="110" t="s">
        <v>275</v>
      </c>
      <c r="L2569" s="10" t="s">
        <v>14472</v>
      </c>
    </row>
    <row r="2570" spans="7:12" ht="15" x14ac:dyDescent="0.2">
      <c r="G2570" s="106"/>
      <c r="H2570" s="104" t="str">
        <f t="shared" si="45"/>
        <v/>
      </c>
      <c r="I2570" s="104"/>
      <c r="J2570" s="110" t="s">
        <v>14474</v>
      </c>
      <c r="K2570" s="110" t="s">
        <v>275</v>
      </c>
      <c r="L2570" s="10" t="s">
        <v>14475</v>
      </c>
    </row>
    <row r="2571" spans="7:12" ht="15" x14ac:dyDescent="0.2">
      <c r="G2571" s="106"/>
      <c r="H2571" s="104" t="str">
        <f t="shared" si="45"/>
        <v/>
      </c>
      <c r="I2571" s="104"/>
      <c r="J2571" s="110" t="s">
        <v>14476</v>
      </c>
      <c r="K2571" s="110" t="s">
        <v>275</v>
      </c>
      <c r="L2571" s="10" t="s">
        <v>14477</v>
      </c>
    </row>
    <row r="2572" spans="7:12" ht="15" x14ac:dyDescent="0.2">
      <c r="G2572" s="106"/>
      <c r="H2572" s="104" t="str">
        <f t="shared" si="45"/>
        <v/>
      </c>
      <c r="I2572" s="104"/>
      <c r="J2572" s="110" t="s">
        <v>14478</v>
      </c>
      <c r="K2572" s="110" t="s">
        <v>275</v>
      </c>
      <c r="L2572" s="10" t="s">
        <v>14479</v>
      </c>
    </row>
    <row r="2573" spans="7:12" ht="15" x14ac:dyDescent="0.2">
      <c r="G2573" s="106"/>
      <c r="H2573" s="104" t="str">
        <f t="shared" si="45"/>
        <v/>
      </c>
      <c r="I2573" s="104"/>
      <c r="J2573" s="110" t="s">
        <v>14480</v>
      </c>
      <c r="K2573" s="110" t="s">
        <v>275</v>
      </c>
      <c r="L2573" s="10" t="s">
        <v>14481</v>
      </c>
    </row>
    <row r="2574" spans="7:12" ht="15" x14ac:dyDescent="0.2">
      <c r="G2574" s="106"/>
      <c r="H2574" s="104" t="str">
        <f t="shared" si="45"/>
        <v/>
      </c>
      <c r="I2574" s="104"/>
      <c r="J2574" s="110" t="s">
        <v>14482</v>
      </c>
      <c r="K2574" s="110" t="s">
        <v>275</v>
      </c>
      <c r="L2574" s="10" t="s">
        <v>14483</v>
      </c>
    </row>
    <row r="2575" spans="7:12" ht="15" x14ac:dyDescent="0.2">
      <c r="G2575" s="106"/>
      <c r="H2575" s="104" t="str">
        <f t="shared" si="45"/>
        <v/>
      </c>
      <c r="I2575" s="104"/>
      <c r="J2575" s="110" t="s">
        <v>14484</v>
      </c>
      <c r="K2575" s="110" t="s">
        <v>275</v>
      </c>
      <c r="L2575" s="10" t="s">
        <v>14485</v>
      </c>
    </row>
    <row r="2576" spans="7:12" ht="15" x14ac:dyDescent="0.2">
      <c r="G2576" s="106"/>
      <c r="H2576" s="104" t="str">
        <f t="shared" si="45"/>
        <v/>
      </c>
      <c r="I2576" s="104"/>
      <c r="J2576" s="110" t="s">
        <v>14486</v>
      </c>
      <c r="K2576" s="110" t="s">
        <v>275</v>
      </c>
      <c r="L2576" s="10" t="s">
        <v>14487</v>
      </c>
    </row>
    <row r="2577" spans="7:12" ht="15" x14ac:dyDescent="0.2">
      <c r="G2577" s="106"/>
      <c r="H2577" s="104" t="str">
        <f t="shared" si="45"/>
        <v/>
      </c>
      <c r="I2577" s="104"/>
      <c r="J2577" s="110" t="s">
        <v>14488</v>
      </c>
      <c r="K2577" s="110" t="s">
        <v>275</v>
      </c>
      <c r="L2577" s="10" t="s">
        <v>14489</v>
      </c>
    </row>
    <row r="2578" spans="7:12" ht="15" x14ac:dyDescent="0.2">
      <c r="G2578" s="106"/>
      <c r="H2578" s="104" t="str">
        <f t="shared" si="45"/>
        <v/>
      </c>
      <c r="I2578" s="104"/>
      <c r="J2578" s="110" t="s">
        <v>14490</v>
      </c>
      <c r="K2578" s="110" t="s">
        <v>275</v>
      </c>
      <c r="L2578" s="10" t="s">
        <v>275</v>
      </c>
    </row>
    <row r="2579" spans="7:12" ht="15" x14ac:dyDescent="0.2">
      <c r="G2579" s="106"/>
      <c r="H2579" s="104" t="str">
        <f t="shared" si="45"/>
        <v/>
      </c>
      <c r="I2579" s="104"/>
      <c r="J2579" s="110" t="s">
        <v>14491</v>
      </c>
      <c r="K2579" s="110" t="s">
        <v>275</v>
      </c>
      <c r="L2579" s="10" t="s">
        <v>275</v>
      </c>
    </row>
    <row r="2580" spans="7:12" ht="15" x14ac:dyDescent="0.2">
      <c r="G2580" s="106"/>
      <c r="H2580" s="104" t="str">
        <f t="shared" si="45"/>
        <v/>
      </c>
      <c r="I2580" s="104"/>
      <c r="J2580" s="110" t="s">
        <v>14492</v>
      </c>
      <c r="K2580" s="110" t="s">
        <v>275</v>
      </c>
      <c r="L2580" s="10" t="s">
        <v>14493</v>
      </c>
    </row>
    <row r="2581" spans="7:12" ht="15" x14ac:dyDescent="0.2">
      <c r="G2581" s="106"/>
      <c r="H2581" s="104" t="str">
        <f t="shared" si="45"/>
        <v/>
      </c>
      <c r="I2581" s="104"/>
      <c r="J2581" s="110" t="s">
        <v>14494</v>
      </c>
      <c r="K2581" s="110" t="s">
        <v>275</v>
      </c>
      <c r="L2581" s="10" t="s">
        <v>14495</v>
      </c>
    </row>
    <row r="2582" spans="7:12" ht="15" x14ac:dyDescent="0.2">
      <c r="G2582" s="106"/>
      <c r="H2582" s="104" t="str">
        <f t="shared" si="45"/>
        <v/>
      </c>
      <c r="I2582" s="104"/>
      <c r="J2582" s="110" t="s">
        <v>14496</v>
      </c>
      <c r="K2582" s="110" t="s">
        <v>275</v>
      </c>
      <c r="L2582" s="10" t="s">
        <v>14497</v>
      </c>
    </row>
    <row r="2583" spans="7:12" ht="15" x14ac:dyDescent="0.2">
      <c r="G2583" s="106"/>
      <c r="H2583" s="104" t="str">
        <f t="shared" si="45"/>
        <v/>
      </c>
      <c r="I2583" s="104"/>
      <c r="J2583" s="110" t="s">
        <v>14498</v>
      </c>
      <c r="K2583" s="110" t="s">
        <v>275</v>
      </c>
      <c r="L2583" s="10" t="s">
        <v>14499</v>
      </c>
    </row>
    <row r="2584" spans="7:12" ht="15" x14ac:dyDescent="0.2">
      <c r="G2584" s="106"/>
      <c r="H2584" s="104" t="str">
        <f t="shared" si="45"/>
        <v/>
      </c>
      <c r="I2584" s="104"/>
      <c r="J2584" s="110" t="s">
        <v>14500</v>
      </c>
      <c r="K2584" s="110" t="s">
        <v>275</v>
      </c>
      <c r="L2584" s="10" t="s">
        <v>14501</v>
      </c>
    </row>
    <row r="2585" spans="7:12" ht="15" x14ac:dyDescent="0.2">
      <c r="G2585" s="106"/>
      <c r="H2585" s="104" t="str">
        <f t="shared" si="45"/>
        <v/>
      </c>
      <c r="I2585" s="104"/>
      <c r="J2585" s="110" t="s">
        <v>14502</v>
      </c>
      <c r="K2585" s="110" t="s">
        <v>275</v>
      </c>
      <c r="L2585" s="10" t="s">
        <v>14503</v>
      </c>
    </row>
    <row r="2586" spans="7:12" ht="15" x14ac:dyDescent="0.2">
      <c r="G2586" s="106"/>
      <c r="H2586" s="104" t="str">
        <f t="shared" si="45"/>
        <v/>
      </c>
      <c r="I2586" s="104"/>
      <c r="J2586" s="110" t="s">
        <v>14504</v>
      </c>
      <c r="K2586" s="110" t="s">
        <v>275</v>
      </c>
      <c r="L2586" s="10" t="s">
        <v>14505</v>
      </c>
    </row>
    <row r="2587" spans="7:12" ht="15" x14ac:dyDescent="0.2">
      <c r="G2587" s="106"/>
      <c r="H2587" s="104" t="str">
        <f t="shared" si="45"/>
        <v/>
      </c>
      <c r="I2587" s="104"/>
      <c r="J2587" s="110" t="s">
        <v>14506</v>
      </c>
      <c r="K2587" s="110" t="s">
        <v>275</v>
      </c>
      <c r="L2587" s="10" t="s">
        <v>14507</v>
      </c>
    </row>
    <row r="2588" spans="7:12" ht="15" x14ac:dyDescent="0.2">
      <c r="G2588" s="106"/>
      <c r="H2588" s="104" t="str">
        <f t="shared" si="45"/>
        <v/>
      </c>
      <c r="I2588" s="104"/>
      <c r="J2588" s="110" t="s">
        <v>14508</v>
      </c>
      <c r="K2588" s="110" t="s">
        <v>275</v>
      </c>
      <c r="L2588" s="10" t="s">
        <v>14505</v>
      </c>
    </row>
    <row r="2589" spans="7:12" ht="15" x14ac:dyDescent="0.2">
      <c r="G2589" s="106"/>
      <c r="H2589" s="104" t="str">
        <f t="shared" si="45"/>
        <v/>
      </c>
      <c r="I2589" s="104"/>
      <c r="J2589" s="110" t="s">
        <v>14509</v>
      </c>
      <c r="K2589" s="110" t="s">
        <v>275</v>
      </c>
      <c r="L2589" s="10" t="s">
        <v>14510</v>
      </c>
    </row>
    <row r="2590" spans="7:12" ht="15" x14ac:dyDescent="0.2">
      <c r="G2590" s="106"/>
      <c r="H2590" s="104" t="str">
        <f t="shared" si="45"/>
        <v/>
      </c>
      <c r="I2590" s="104"/>
      <c r="J2590" s="110" t="s">
        <v>14511</v>
      </c>
      <c r="K2590" s="110" t="s">
        <v>275</v>
      </c>
      <c r="L2590" s="10" t="s">
        <v>14512</v>
      </c>
    </row>
    <row r="2591" spans="7:12" ht="15" x14ac:dyDescent="0.2">
      <c r="G2591" s="106"/>
      <c r="H2591" s="104" t="str">
        <f t="shared" si="45"/>
        <v/>
      </c>
      <c r="I2591" s="104"/>
      <c r="J2591" s="110" t="s">
        <v>14513</v>
      </c>
      <c r="K2591" s="110" t="s">
        <v>275</v>
      </c>
      <c r="L2591" s="10" t="s">
        <v>14514</v>
      </c>
    </row>
    <row r="2592" spans="7:12" ht="15" x14ac:dyDescent="0.2">
      <c r="G2592" s="106"/>
      <c r="H2592" s="104" t="str">
        <f t="shared" si="45"/>
        <v/>
      </c>
      <c r="I2592" s="104"/>
      <c r="J2592" s="110" t="s">
        <v>14515</v>
      </c>
      <c r="K2592" s="110" t="s">
        <v>275</v>
      </c>
      <c r="L2592" s="10" t="s">
        <v>14516</v>
      </c>
    </row>
    <row r="2593" spans="7:12" ht="15" x14ac:dyDescent="0.2">
      <c r="G2593" s="106"/>
      <c r="H2593" s="104" t="str">
        <f t="shared" si="45"/>
        <v/>
      </c>
      <c r="I2593" s="104"/>
      <c r="J2593" s="110" t="s">
        <v>14517</v>
      </c>
      <c r="K2593" s="110" t="s">
        <v>275</v>
      </c>
      <c r="L2593" s="10" t="s">
        <v>14518</v>
      </c>
    </row>
    <row r="2594" spans="7:12" ht="15" x14ac:dyDescent="0.2">
      <c r="G2594" s="106"/>
      <c r="H2594" s="104" t="str">
        <f t="shared" si="45"/>
        <v/>
      </c>
      <c r="I2594" s="104"/>
      <c r="J2594" s="110" t="s">
        <v>14519</v>
      </c>
      <c r="K2594" s="110" t="s">
        <v>275</v>
      </c>
      <c r="L2594" s="10" t="s">
        <v>14520</v>
      </c>
    </row>
    <row r="2595" spans="7:12" ht="15" x14ac:dyDescent="0.2">
      <c r="G2595" s="106"/>
      <c r="H2595" s="104" t="str">
        <f t="shared" si="45"/>
        <v/>
      </c>
      <c r="I2595" s="104"/>
      <c r="J2595" s="110" t="s">
        <v>14521</v>
      </c>
      <c r="K2595" s="110" t="s">
        <v>275</v>
      </c>
      <c r="L2595" s="10" t="s">
        <v>14522</v>
      </c>
    </row>
    <row r="2596" spans="7:12" ht="15" x14ac:dyDescent="0.2">
      <c r="G2596" s="106"/>
      <c r="H2596" s="104" t="str">
        <f t="shared" si="45"/>
        <v/>
      </c>
      <c r="I2596" s="104"/>
      <c r="J2596" s="110" t="s">
        <v>14523</v>
      </c>
      <c r="K2596" s="110" t="s">
        <v>275</v>
      </c>
      <c r="L2596" s="10" t="s">
        <v>14524</v>
      </c>
    </row>
    <row r="2597" spans="7:12" ht="15" x14ac:dyDescent="0.2">
      <c r="G2597" s="106"/>
      <c r="H2597" s="104" t="str">
        <f t="shared" si="45"/>
        <v/>
      </c>
      <c r="I2597" s="104"/>
      <c r="J2597" s="110" t="s">
        <v>14525</v>
      </c>
      <c r="K2597" s="110" t="s">
        <v>275</v>
      </c>
      <c r="L2597" s="10" t="s">
        <v>14526</v>
      </c>
    </row>
    <row r="2598" spans="7:12" ht="15" x14ac:dyDescent="0.2">
      <c r="G2598" s="106"/>
      <c r="H2598" s="104" t="str">
        <f t="shared" si="45"/>
        <v/>
      </c>
      <c r="I2598" s="104"/>
      <c r="J2598" s="110" t="s">
        <v>14527</v>
      </c>
      <c r="K2598" s="110" t="s">
        <v>275</v>
      </c>
      <c r="L2598" s="10" t="s">
        <v>14528</v>
      </c>
    </row>
    <row r="2599" spans="7:12" ht="15" x14ac:dyDescent="0.2">
      <c r="G2599" s="106"/>
      <c r="H2599" s="104" t="str">
        <f t="shared" si="45"/>
        <v/>
      </c>
      <c r="I2599" s="104"/>
      <c r="J2599" s="110" t="s">
        <v>14529</v>
      </c>
      <c r="K2599" s="110" t="s">
        <v>275</v>
      </c>
      <c r="L2599" s="10" t="s">
        <v>14530</v>
      </c>
    </row>
    <row r="2600" spans="7:12" ht="15" x14ac:dyDescent="0.2">
      <c r="G2600" s="106"/>
      <c r="H2600" s="104" t="str">
        <f t="shared" si="45"/>
        <v/>
      </c>
      <c r="I2600" s="104"/>
      <c r="J2600" s="110" t="s">
        <v>14531</v>
      </c>
      <c r="K2600" s="110" t="s">
        <v>275</v>
      </c>
      <c r="L2600" s="10" t="s">
        <v>275</v>
      </c>
    </row>
    <row r="2601" spans="7:12" ht="15" x14ac:dyDescent="0.2">
      <c r="G2601" s="106"/>
      <c r="H2601" s="104" t="str">
        <f t="shared" si="45"/>
        <v/>
      </c>
      <c r="I2601" s="104"/>
      <c r="J2601" s="110" t="s">
        <v>14532</v>
      </c>
      <c r="K2601" s="110" t="s">
        <v>275</v>
      </c>
      <c r="L2601" s="10" t="s">
        <v>14533</v>
      </c>
    </row>
    <row r="2602" spans="7:12" ht="15" x14ac:dyDescent="0.2">
      <c r="G2602" s="106"/>
      <c r="H2602" s="104" t="str">
        <f t="shared" si="45"/>
        <v/>
      </c>
      <c r="I2602" s="104"/>
      <c r="J2602" s="110" t="s">
        <v>14534</v>
      </c>
      <c r="K2602" s="110" t="s">
        <v>275</v>
      </c>
      <c r="L2602" s="10" t="s">
        <v>14535</v>
      </c>
    </row>
    <row r="2603" spans="7:12" ht="15" x14ac:dyDescent="0.2">
      <c r="G2603" s="106"/>
      <c r="H2603" s="104" t="str">
        <f t="shared" si="45"/>
        <v/>
      </c>
      <c r="I2603" s="104"/>
      <c r="J2603" s="110" t="s">
        <v>14536</v>
      </c>
      <c r="K2603" s="110" t="s">
        <v>275</v>
      </c>
      <c r="L2603" s="10" t="s">
        <v>14537</v>
      </c>
    </row>
    <row r="2604" spans="7:12" ht="15" x14ac:dyDescent="0.2">
      <c r="G2604" s="106"/>
      <c r="H2604" s="104" t="str">
        <f t="shared" si="45"/>
        <v/>
      </c>
      <c r="I2604" s="104"/>
      <c r="J2604" s="110" t="s">
        <v>14538</v>
      </c>
      <c r="K2604" s="110" t="s">
        <v>275</v>
      </c>
      <c r="L2604" s="10" t="s">
        <v>14537</v>
      </c>
    </row>
    <row r="2605" spans="7:12" ht="15" x14ac:dyDescent="0.2">
      <c r="G2605" s="106"/>
      <c r="H2605" s="104" t="str">
        <f t="shared" si="45"/>
        <v/>
      </c>
      <c r="I2605" s="104"/>
      <c r="J2605" s="110" t="s">
        <v>14539</v>
      </c>
      <c r="K2605" s="110" t="s">
        <v>275</v>
      </c>
      <c r="L2605" s="10" t="s">
        <v>14540</v>
      </c>
    </row>
    <row r="2606" spans="7:12" ht="15" x14ac:dyDescent="0.2">
      <c r="G2606" s="106"/>
      <c r="H2606" s="104" t="str">
        <f t="shared" si="45"/>
        <v/>
      </c>
      <c r="I2606" s="104"/>
      <c r="J2606" s="110" t="s">
        <v>14541</v>
      </c>
      <c r="K2606" s="110" t="s">
        <v>275</v>
      </c>
      <c r="L2606" s="10" t="s">
        <v>14542</v>
      </c>
    </row>
    <row r="2607" spans="7:12" ht="15" x14ac:dyDescent="0.2">
      <c r="G2607" s="106"/>
      <c r="H2607" s="104" t="str">
        <f t="shared" si="45"/>
        <v/>
      </c>
      <c r="I2607" s="104"/>
      <c r="J2607" s="110" t="s">
        <v>14543</v>
      </c>
      <c r="K2607" s="110" t="s">
        <v>275</v>
      </c>
      <c r="L2607" s="10" t="s">
        <v>14544</v>
      </c>
    </row>
    <row r="2608" spans="7:12" ht="15" x14ac:dyDescent="0.2">
      <c r="G2608" s="106"/>
      <c r="H2608" s="104" t="str">
        <f t="shared" si="45"/>
        <v/>
      </c>
      <c r="I2608" s="104"/>
      <c r="J2608" s="110" t="s">
        <v>14545</v>
      </c>
      <c r="K2608" s="110" t="s">
        <v>275</v>
      </c>
      <c r="L2608" s="10" t="s">
        <v>14546</v>
      </c>
    </row>
    <row r="2609" spans="7:12" ht="15" x14ac:dyDescent="0.2">
      <c r="G2609" s="106"/>
      <c r="H2609" s="104" t="str">
        <f t="shared" si="45"/>
        <v/>
      </c>
      <c r="I2609" s="104"/>
      <c r="J2609" s="110" t="s">
        <v>14547</v>
      </c>
      <c r="K2609" s="110" t="s">
        <v>275</v>
      </c>
      <c r="L2609" s="10" t="s">
        <v>14548</v>
      </c>
    </row>
    <row r="2610" spans="7:12" ht="15" x14ac:dyDescent="0.2">
      <c r="G2610" s="106"/>
      <c r="H2610" s="104" t="str">
        <f t="shared" si="45"/>
        <v/>
      </c>
      <c r="I2610" s="104"/>
      <c r="J2610" s="110" t="s">
        <v>14549</v>
      </c>
      <c r="K2610" s="110" t="s">
        <v>275</v>
      </c>
      <c r="L2610" s="10" t="s">
        <v>14550</v>
      </c>
    </row>
    <row r="2611" spans="7:12" ht="15" x14ac:dyDescent="0.2">
      <c r="G2611" s="106"/>
      <c r="H2611" s="104" t="str">
        <f t="shared" si="45"/>
        <v/>
      </c>
      <c r="I2611" s="104"/>
      <c r="J2611" s="110" t="s">
        <v>14551</v>
      </c>
      <c r="K2611" s="110" t="s">
        <v>275</v>
      </c>
      <c r="L2611" s="10" t="s">
        <v>275</v>
      </c>
    </row>
    <row r="2612" spans="7:12" ht="15" x14ac:dyDescent="0.2">
      <c r="G2612" s="106"/>
      <c r="H2612" s="104" t="str">
        <f t="shared" si="45"/>
        <v/>
      </c>
      <c r="I2612" s="104"/>
      <c r="J2612" s="110" t="s">
        <v>14552</v>
      </c>
      <c r="K2612" s="110" t="s">
        <v>275</v>
      </c>
      <c r="L2612" s="10" t="s">
        <v>14553</v>
      </c>
    </row>
    <row r="2613" spans="7:12" ht="15" x14ac:dyDescent="0.2">
      <c r="G2613" s="106"/>
      <c r="H2613" s="104" t="str">
        <f t="shared" si="45"/>
        <v/>
      </c>
      <c r="I2613" s="104"/>
      <c r="J2613" s="110" t="s">
        <v>14554</v>
      </c>
      <c r="K2613" s="110" t="s">
        <v>275</v>
      </c>
      <c r="L2613" s="10" t="s">
        <v>14553</v>
      </c>
    </row>
    <row r="2614" spans="7:12" ht="15" x14ac:dyDescent="0.2">
      <c r="G2614" s="106"/>
      <c r="H2614" s="104" t="str">
        <f t="shared" si="45"/>
        <v/>
      </c>
      <c r="I2614" s="104"/>
      <c r="J2614" s="110" t="s">
        <v>14555</v>
      </c>
      <c r="K2614" s="110" t="s">
        <v>275</v>
      </c>
      <c r="L2614" s="10" t="s">
        <v>14556</v>
      </c>
    </row>
    <row r="2615" spans="7:12" ht="15" x14ac:dyDescent="0.2">
      <c r="G2615" s="106"/>
      <c r="H2615" s="104" t="str">
        <f t="shared" si="45"/>
        <v/>
      </c>
      <c r="I2615" s="104"/>
      <c r="J2615" s="110" t="s">
        <v>14557</v>
      </c>
      <c r="K2615" s="110" t="s">
        <v>275</v>
      </c>
      <c r="L2615" s="10" t="s">
        <v>14558</v>
      </c>
    </row>
    <row r="2616" spans="7:12" ht="15" x14ac:dyDescent="0.2">
      <c r="G2616" s="106"/>
      <c r="H2616" s="104" t="str">
        <f t="shared" si="45"/>
        <v/>
      </c>
      <c r="I2616" s="104"/>
      <c r="J2616" s="110" t="s">
        <v>14559</v>
      </c>
      <c r="K2616" s="110" t="s">
        <v>275</v>
      </c>
      <c r="L2616" s="10" t="s">
        <v>14560</v>
      </c>
    </row>
    <row r="2617" spans="7:12" ht="15" x14ac:dyDescent="0.2">
      <c r="G2617" s="106"/>
      <c r="H2617" s="104" t="str">
        <f t="shared" si="45"/>
        <v/>
      </c>
      <c r="I2617" s="104"/>
      <c r="J2617" s="110" t="s">
        <v>14561</v>
      </c>
      <c r="K2617" s="110" t="s">
        <v>275</v>
      </c>
      <c r="L2617" s="10" t="s">
        <v>14562</v>
      </c>
    </row>
    <row r="2618" spans="7:12" ht="15" x14ac:dyDescent="0.2">
      <c r="G2618" s="106"/>
      <c r="H2618" s="104" t="str">
        <f t="shared" si="45"/>
        <v/>
      </c>
      <c r="I2618" s="104"/>
      <c r="J2618" s="110" t="s">
        <v>14563</v>
      </c>
      <c r="K2618" s="110" t="s">
        <v>275</v>
      </c>
      <c r="L2618" s="10" t="s">
        <v>14560</v>
      </c>
    </row>
    <row r="2619" spans="7:12" ht="15" x14ac:dyDescent="0.2">
      <c r="G2619" s="106"/>
      <c r="H2619" s="104" t="str">
        <f t="shared" si="45"/>
        <v/>
      </c>
      <c r="I2619" s="104"/>
      <c r="J2619" s="110" t="s">
        <v>14564</v>
      </c>
      <c r="K2619" s="110" t="s">
        <v>275</v>
      </c>
      <c r="L2619" s="10" t="s">
        <v>14565</v>
      </c>
    </row>
    <row r="2620" spans="7:12" ht="15" x14ac:dyDescent="0.2">
      <c r="G2620" s="106"/>
      <c r="H2620" s="104" t="str">
        <f t="shared" si="45"/>
        <v/>
      </c>
      <c r="I2620" s="104"/>
      <c r="J2620" s="110" t="s">
        <v>14566</v>
      </c>
      <c r="K2620" s="110" t="s">
        <v>275</v>
      </c>
      <c r="L2620" s="10" t="s">
        <v>14567</v>
      </c>
    </row>
    <row r="2621" spans="7:12" ht="15" x14ac:dyDescent="0.2">
      <c r="G2621" s="106"/>
      <c r="H2621" s="104" t="str">
        <f t="shared" si="45"/>
        <v/>
      </c>
      <c r="I2621" s="104"/>
      <c r="J2621" s="110" t="s">
        <v>14568</v>
      </c>
      <c r="K2621" s="110" t="s">
        <v>275</v>
      </c>
      <c r="L2621" s="10" t="s">
        <v>14569</v>
      </c>
    </row>
    <row r="2622" spans="7:12" ht="15" x14ac:dyDescent="0.2">
      <c r="G2622" s="106"/>
      <c r="H2622" s="104" t="str">
        <f t="shared" si="45"/>
        <v/>
      </c>
      <c r="I2622" s="104"/>
      <c r="J2622" s="110" t="s">
        <v>14570</v>
      </c>
      <c r="K2622" s="110" t="s">
        <v>275</v>
      </c>
      <c r="L2622" s="10" t="s">
        <v>14571</v>
      </c>
    </row>
    <row r="2623" spans="7:12" ht="15" x14ac:dyDescent="0.2">
      <c r="G2623" s="106"/>
      <c r="H2623" s="104" t="str">
        <f t="shared" si="45"/>
        <v/>
      </c>
      <c r="I2623" s="104"/>
      <c r="J2623" s="110" t="s">
        <v>14572</v>
      </c>
      <c r="K2623" s="110" t="s">
        <v>275</v>
      </c>
      <c r="L2623" s="10" t="s">
        <v>14573</v>
      </c>
    </row>
    <row r="2624" spans="7:12" ht="15" x14ac:dyDescent="0.2">
      <c r="G2624" s="106"/>
      <c r="H2624" s="104" t="str">
        <f t="shared" si="45"/>
        <v/>
      </c>
      <c r="I2624" s="104"/>
      <c r="J2624" s="110" t="s">
        <v>14574</v>
      </c>
      <c r="K2624" s="110" t="s">
        <v>275</v>
      </c>
      <c r="L2624" s="10" t="s">
        <v>14575</v>
      </c>
    </row>
    <row r="2625" spans="7:12" ht="15" x14ac:dyDescent="0.2">
      <c r="G2625" s="106"/>
      <c r="H2625" s="104" t="str">
        <f t="shared" si="45"/>
        <v/>
      </c>
      <c r="I2625" s="104"/>
      <c r="J2625" s="110" t="s">
        <v>14576</v>
      </c>
      <c r="K2625" s="110" t="s">
        <v>275</v>
      </c>
      <c r="L2625" s="10" t="s">
        <v>14577</v>
      </c>
    </row>
    <row r="2626" spans="7:12" ht="15" x14ac:dyDescent="0.2">
      <c r="G2626" s="106"/>
      <c r="H2626" s="104" t="str">
        <f t="shared" si="45"/>
        <v/>
      </c>
      <c r="I2626" s="104"/>
      <c r="J2626" s="110" t="s">
        <v>14578</v>
      </c>
      <c r="K2626" s="110" t="s">
        <v>275</v>
      </c>
      <c r="L2626" s="10" t="s">
        <v>14575</v>
      </c>
    </row>
    <row r="2627" spans="7:12" ht="15" x14ac:dyDescent="0.2">
      <c r="G2627" s="106"/>
      <c r="H2627" s="104" t="str">
        <f t="shared" si="45"/>
        <v/>
      </c>
      <c r="I2627" s="104"/>
      <c r="J2627" s="110" t="s">
        <v>14579</v>
      </c>
      <c r="K2627" s="110" t="s">
        <v>275</v>
      </c>
      <c r="L2627" s="10" t="s">
        <v>14580</v>
      </c>
    </row>
    <row r="2628" spans="7:12" ht="15" x14ac:dyDescent="0.2">
      <c r="G2628" s="106"/>
      <c r="H2628" s="104" t="str">
        <f t="shared" si="45"/>
        <v/>
      </c>
      <c r="I2628" s="104"/>
      <c r="J2628" s="110" t="s">
        <v>14581</v>
      </c>
      <c r="K2628" s="110" t="s">
        <v>275</v>
      </c>
      <c r="L2628" s="10" t="s">
        <v>14582</v>
      </c>
    </row>
    <row r="2629" spans="7:12" ht="15" x14ac:dyDescent="0.2">
      <c r="G2629" s="106"/>
      <c r="H2629" s="104" t="str">
        <f t="shared" si="45"/>
        <v/>
      </c>
      <c r="I2629" s="104"/>
      <c r="J2629" s="110" t="s">
        <v>14583</v>
      </c>
      <c r="K2629" s="110" t="s">
        <v>275</v>
      </c>
      <c r="L2629" s="10" t="s">
        <v>14584</v>
      </c>
    </row>
    <row r="2630" spans="7:12" ht="15" x14ac:dyDescent="0.2">
      <c r="G2630" s="106"/>
      <c r="H2630" s="104" t="str">
        <f t="shared" si="45"/>
        <v/>
      </c>
      <c r="I2630" s="104"/>
      <c r="J2630" s="110" t="s">
        <v>14585</v>
      </c>
      <c r="K2630" s="110" t="s">
        <v>275</v>
      </c>
      <c r="L2630" s="10" t="s">
        <v>14586</v>
      </c>
    </row>
    <row r="2631" spans="7:12" ht="15" x14ac:dyDescent="0.2">
      <c r="G2631" s="106"/>
      <c r="H2631" s="104" t="str">
        <f t="shared" si="45"/>
        <v/>
      </c>
      <c r="I2631" s="104"/>
      <c r="J2631" s="110" t="s">
        <v>14587</v>
      </c>
      <c r="K2631" s="110" t="s">
        <v>275</v>
      </c>
      <c r="L2631" s="10" t="s">
        <v>14588</v>
      </c>
    </row>
    <row r="2632" spans="7:12" ht="15" x14ac:dyDescent="0.2">
      <c r="G2632" s="106"/>
      <c r="H2632" s="104" t="str">
        <f t="shared" si="45"/>
        <v/>
      </c>
      <c r="I2632" s="104"/>
      <c r="J2632" s="110" t="s">
        <v>14589</v>
      </c>
      <c r="K2632" s="110" t="s">
        <v>275</v>
      </c>
      <c r="L2632" s="10" t="s">
        <v>14590</v>
      </c>
    </row>
    <row r="2633" spans="7:12" ht="15" x14ac:dyDescent="0.2">
      <c r="G2633" s="106"/>
      <c r="H2633" s="104" t="str">
        <f t="shared" ref="H2633:H2696" si="46">IF(I2633="","",IFERROR((INDEX(A:D,MATCH($I2633,D:D,0),2)),""))</f>
        <v/>
      </c>
      <c r="I2633" s="104"/>
      <c r="J2633" s="110" t="s">
        <v>14591</v>
      </c>
      <c r="K2633" s="110" t="s">
        <v>275</v>
      </c>
      <c r="L2633" s="10" t="s">
        <v>14592</v>
      </c>
    </row>
    <row r="2634" spans="7:12" ht="15" x14ac:dyDescent="0.2">
      <c r="G2634" s="106"/>
      <c r="H2634" s="104" t="str">
        <f t="shared" si="46"/>
        <v/>
      </c>
      <c r="I2634" s="104"/>
      <c r="J2634" s="110" t="s">
        <v>14593</v>
      </c>
      <c r="K2634" s="110" t="s">
        <v>275</v>
      </c>
      <c r="L2634" s="10" t="s">
        <v>14594</v>
      </c>
    </row>
    <row r="2635" spans="7:12" ht="15" x14ac:dyDescent="0.2">
      <c r="G2635" s="106"/>
      <c r="H2635" s="104" t="str">
        <f t="shared" si="46"/>
        <v/>
      </c>
      <c r="I2635" s="104"/>
      <c r="J2635" s="110" t="s">
        <v>14595</v>
      </c>
      <c r="K2635" s="110" t="s">
        <v>275</v>
      </c>
      <c r="L2635" s="10" t="s">
        <v>14596</v>
      </c>
    </row>
    <row r="2636" spans="7:12" ht="15" x14ac:dyDescent="0.2">
      <c r="G2636" s="106"/>
      <c r="H2636" s="104" t="str">
        <f t="shared" si="46"/>
        <v/>
      </c>
      <c r="I2636" s="104"/>
      <c r="J2636" s="110" t="s">
        <v>14597</v>
      </c>
      <c r="K2636" s="110" t="s">
        <v>275</v>
      </c>
      <c r="L2636" s="10" t="s">
        <v>14598</v>
      </c>
    </row>
    <row r="2637" spans="7:12" ht="15" x14ac:dyDescent="0.2">
      <c r="G2637" s="106"/>
      <c r="H2637" s="104" t="str">
        <f t="shared" si="46"/>
        <v/>
      </c>
      <c r="I2637" s="104"/>
      <c r="J2637" s="110" t="s">
        <v>14599</v>
      </c>
      <c r="K2637" s="110" t="s">
        <v>275</v>
      </c>
      <c r="L2637" s="10" t="s">
        <v>14600</v>
      </c>
    </row>
    <row r="2638" spans="7:12" ht="15" x14ac:dyDescent="0.2">
      <c r="G2638" s="106"/>
      <c r="H2638" s="104" t="str">
        <f t="shared" si="46"/>
        <v/>
      </c>
      <c r="I2638" s="104"/>
      <c r="J2638" s="110" t="s">
        <v>14601</v>
      </c>
      <c r="K2638" s="110" t="s">
        <v>275</v>
      </c>
      <c r="L2638" s="10" t="s">
        <v>14602</v>
      </c>
    </row>
    <row r="2639" spans="7:12" ht="15" x14ac:dyDescent="0.2">
      <c r="G2639" s="106"/>
      <c r="H2639" s="104" t="str">
        <f t="shared" si="46"/>
        <v/>
      </c>
      <c r="I2639" s="104"/>
      <c r="J2639" s="110" t="s">
        <v>14603</v>
      </c>
      <c r="K2639" s="110" t="s">
        <v>275</v>
      </c>
      <c r="L2639" s="10" t="s">
        <v>14604</v>
      </c>
    </row>
    <row r="2640" spans="7:12" ht="15" x14ac:dyDescent="0.2">
      <c r="G2640" s="106"/>
      <c r="H2640" s="104" t="str">
        <f t="shared" si="46"/>
        <v/>
      </c>
      <c r="I2640" s="104"/>
      <c r="J2640" s="110" t="s">
        <v>14605</v>
      </c>
      <c r="K2640" s="110" t="s">
        <v>275</v>
      </c>
      <c r="L2640" s="10" t="s">
        <v>14606</v>
      </c>
    </row>
    <row r="2641" spans="7:12" ht="15" x14ac:dyDescent="0.2">
      <c r="G2641" s="106"/>
      <c r="H2641" s="104" t="str">
        <f t="shared" si="46"/>
        <v/>
      </c>
      <c r="I2641" s="104"/>
      <c r="J2641" s="110" t="s">
        <v>14607</v>
      </c>
      <c r="K2641" s="110" t="s">
        <v>275</v>
      </c>
      <c r="L2641" s="10" t="s">
        <v>14608</v>
      </c>
    </row>
    <row r="2642" spans="7:12" ht="15" x14ac:dyDescent="0.2">
      <c r="G2642" s="106"/>
      <c r="H2642" s="104" t="str">
        <f t="shared" si="46"/>
        <v/>
      </c>
      <c r="I2642" s="104"/>
      <c r="J2642" s="110" t="s">
        <v>14609</v>
      </c>
      <c r="K2642" s="110" t="s">
        <v>275</v>
      </c>
      <c r="L2642" s="10" t="s">
        <v>14608</v>
      </c>
    </row>
    <row r="2643" spans="7:12" ht="15" x14ac:dyDescent="0.2">
      <c r="G2643" s="106"/>
      <c r="H2643" s="104" t="str">
        <f t="shared" si="46"/>
        <v/>
      </c>
      <c r="I2643" s="104"/>
      <c r="J2643" s="110" t="s">
        <v>14610</v>
      </c>
      <c r="K2643" s="110" t="s">
        <v>275</v>
      </c>
      <c r="L2643" s="10" t="s">
        <v>14611</v>
      </c>
    </row>
    <row r="2644" spans="7:12" ht="15" x14ac:dyDescent="0.2">
      <c r="G2644" s="106"/>
      <c r="H2644" s="104" t="str">
        <f t="shared" si="46"/>
        <v/>
      </c>
      <c r="I2644" s="104"/>
      <c r="J2644" s="110" t="s">
        <v>14612</v>
      </c>
      <c r="K2644" s="110" t="s">
        <v>275</v>
      </c>
      <c r="L2644" s="10" t="s">
        <v>14613</v>
      </c>
    </row>
    <row r="2645" spans="7:12" ht="15" x14ac:dyDescent="0.2">
      <c r="G2645" s="106"/>
      <c r="H2645" s="104" t="str">
        <f t="shared" si="46"/>
        <v/>
      </c>
      <c r="I2645" s="104"/>
      <c r="J2645" s="110" t="s">
        <v>14614</v>
      </c>
      <c r="K2645" s="110" t="s">
        <v>275</v>
      </c>
      <c r="L2645" s="10" t="s">
        <v>14615</v>
      </c>
    </row>
    <row r="2646" spans="7:12" ht="15" x14ac:dyDescent="0.2">
      <c r="G2646" s="106"/>
      <c r="H2646" s="104" t="str">
        <f t="shared" si="46"/>
        <v/>
      </c>
      <c r="I2646" s="104"/>
      <c r="J2646" s="110" t="s">
        <v>14616</v>
      </c>
      <c r="K2646" s="110" t="s">
        <v>275</v>
      </c>
      <c r="L2646" s="10" t="s">
        <v>14617</v>
      </c>
    </row>
    <row r="2647" spans="7:12" ht="15" x14ac:dyDescent="0.2">
      <c r="G2647" s="106"/>
      <c r="H2647" s="104" t="str">
        <f t="shared" si="46"/>
        <v/>
      </c>
      <c r="I2647" s="104"/>
      <c r="J2647" s="110" t="s">
        <v>14618</v>
      </c>
      <c r="K2647" s="110" t="s">
        <v>275</v>
      </c>
      <c r="L2647" s="10" t="s">
        <v>14619</v>
      </c>
    </row>
    <row r="2648" spans="7:12" ht="15" x14ac:dyDescent="0.2">
      <c r="G2648" s="106"/>
      <c r="H2648" s="104" t="str">
        <f t="shared" si="46"/>
        <v/>
      </c>
      <c r="I2648" s="104"/>
      <c r="J2648" s="110" t="s">
        <v>14620</v>
      </c>
      <c r="K2648" s="110" t="s">
        <v>275</v>
      </c>
      <c r="L2648" s="10" t="s">
        <v>14621</v>
      </c>
    </row>
    <row r="2649" spans="7:12" ht="15" x14ac:dyDescent="0.2">
      <c r="G2649" s="106"/>
      <c r="H2649" s="104" t="str">
        <f t="shared" si="46"/>
        <v/>
      </c>
      <c r="I2649" s="104"/>
      <c r="J2649" s="110" t="s">
        <v>14622</v>
      </c>
      <c r="K2649" s="110" t="s">
        <v>275</v>
      </c>
      <c r="L2649" s="10" t="s">
        <v>14623</v>
      </c>
    </row>
    <row r="2650" spans="7:12" ht="15" x14ac:dyDescent="0.2">
      <c r="G2650" s="106"/>
      <c r="H2650" s="104" t="str">
        <f t="shared" si="46"/>
        <v/>
      </c>
      <c r="I2650" s="104"/>
      <c r="J2650" s="110" t="s">
        <v>14624</v>
      </c>
      <c r="K2650" s="110" t="s">
        <v>275</v>
      </c>
      <c r="L2650" s="10" t="s">
        <v>14625</v>
      </c>
    </row>
    <row r="2651" spans="7:12" ht="15" x14ac:dyDescent="0.2">
      <c r="G2651" s="106"/>
      <c r="H2651" s="104" t="str">
        <f t="shared" si="46"/>
        <v/>
      </c>
      <c r="I2651" s="104"/>
      <c r="J2651" s="110" t="s">
        <v>14626</v>
      </c>
      <c r="K2651" s="110" t="s">
        <v>275</v>
      </c>
      <c r="L2651" s="10" t="s">
        <v>14627</v>
      </c>
    </row>
    <row r="2652" spans="7:12" ht="15" x14ac:dyDescent="0.2">
      <c r="G2652" s="106"/>
      <c r="H2652" s="104" t="str">
        <f t="shared" si="46"/>
        <v/>
      </c>
      <c r="I2652" s="104"/>
      <c r="J2652" s="110" t="s">
        <v>14628</v>
      </c>
      <c r="K2652" s="110" t="s">
        <v>275</v>
      </c>
      <c r="L2652" s="10" t="s">
        <v>14629</v>
      </c>
    </row>
    <row r="2653" spans="7:12" ht="15" x14ac:dyDescent="0.2">
      <c r="G2653" s="106"/>
      <c r="H2653" s="104" t="str">
        <f t="shared" si="46"/>
        <v/>
      </c>
      <c r="I2653" s="104"/>
      <c r="J2653" s="110" t="s">
        <v>14630</v>
      </c>
      <c r="K2653" s="110" t="s">
        <v>275</v>
      </c>
      <c r="L2653" s="10" t="s">
        <v>14631</v>
      </c>
    </row>
    <row r="2654" spans="7:12" ht="15" x14ac:dyDescent="0.2">
      <c r="G2654" s="106"/>
      <c r="H2654" s="104" t="str">
        <f t="shared" si="46"/>
        <v/>
      </c>
      <c r="I2654" s="104"/>
      <c r="J2654" s="110" t="s">
        <v>14632</v>
      </c>
      <c r="K2654" s="110" t="s">
        <v>275</v>
      </c>
      <c r="L2654" s="10" t="s">
        <v>14633</v>
      </c>
    </row>
    <row r="2655" spans="7:12" ht="15" x14ac:dyDescent="0.2">
      <c r="G2655" s="106"/>
      <c r="H2655" s="104" t="str">
        <f t="shared" si="46"/>
        <v/>
      </c>
      <c r="I2655" s="104"/>
      <c r="J2655" s="110" t="s">
        <v>14634</v>
      </c>
      <c r="K2655" s="110" t="s">
        <v>275</v>
      </c>
      <c r="L2655" s="10" t="s">
        <v>14635</v>
      </c>
    </row>
    <row r="2656" spans="7:12" ht="15" x14ac:dyDescent="0.2">
      <c r="G2656" s="106"/>
      <c r="H2656" s="104" t="str">
        <f t="shared" si="46"/>
        <v/>
      </c>
      <c r="I2656" s="104"/>
      <c r="J2656" s="110" t="s">
        <v>14636</v>
      </c>
      <c r="K2656" s="110" t="s">
        <v>275</v>
      </c>
      <c r="L2656" s="10" t="s">
        <v>14637</v>
      </c>
    </row>
    <row r="2657" spans="7:12" ht="15" x14ac:dyDescent="0.2">
      <c r="G2657" s="106"/>
      <c r="H2657" s="104" t="str">
        <f t="shared" si="46"/>
        <v/>
      </c>
      <c r="I2657" s="104"/>
      <c r="J2657" s="110" t="s">
        <v>14638</v>
      </c>
      <c r="K2657" s="110" t="s">
        <v>275</v>
      </c>
      <c r="L2657" s="10" t="s">
        <v>275</v>
      </c>
    </row>
    <row r="2658" spans="7:12" ht="15" x14ac:dyDescent="0.2">
      <c r="G2658" s="106"/>
      <c r="H2658" s="104" t="str">
        <f t="shared" si="46"/>
        <v/>
      </c>
      <c r="I2658" s="104"/>
      <c r="J2658" s="110" t="s">
        <v>14639</v>
      </c>
      <c r="K2658" s="110" t="s">
        <v>275</v>
      </c>
      <c r="L2658" s="10" t="s">
        <v>14640</v>
      </c>
    </row>
    <row r="2659" spans="7:12" ht="15" x14ac:dyDescent="0.2">
      <c r="G2659" s="106"/>
      <c r="H2659" s="104" t="str">
        <f t="shared" si="46"/>
        <v/>
      </c>
      <c r="I2659" s="104"/>
      <c r="J2659" s="110" t="s">
        <v>14641</v>
      </c>
      <c r="K2659" s="110" t="s">
        <v>275</v>
      </c>
      <c r="L2659" s="10" t="s">
        <v>14642</v>
      </c>
    </row>
    <row r="2660" spans="7:12" ht="15" x14ac:dyDescent="0.2">
      <c r="G2660" s="106"/>
      <c r="H2660" s="104" t="str">
        <f t="shared" si="46"/>
        <v/>
      </c>
      <c r="I2660" s="104"/>
      <c r="J2660" s="110" t="s">
        <v>14643</v>
      </c>
      <c r="K2660" s="110" t="s">
        <v>275</v>
      </c>
      <c r="L2660" s="10" t="s">
        <v>14644</v>
      </c>
    </row>
    <row r="2661" spans="7:12" ht="15" x14ac:dyDescent="0.2">
      <c r="G2661" s="106"/>
      <c r="H2661" s="104" t="str">
        <f t="shared" si="46"/>
        <v/>
      </c>
      <c r="I2661" s="104"/>
      <c r="J2661" s="110" t="s">
        <v>14645</v>
      </c>
      <c r="K2661" s="110" t="s">
        <v>275</v>
      </c>
      <c r="L2661" s="10" t="s">
        <v>14646</v>
      </c>
    </row>
    <row r="2662" spans="7:12" ht="15" x14ac:dyDescent="0.2">
      <c r="G2662" s="106"/>
      <c r="H2662" s="104" t="str">
        <f t="shared" si="46"/>
        <v/>
      </c>
      <c r="I2662" s="104"/>
      <c r="J2662" s="110" t="s">
        <v>14647</v>
      </c>
      <c r="K2662" s="110" t="s">
        <v>275</v>
      </c>
      <c r="L2662" s="10" t="s">
        <v>14648</v>
      </c>
    </row>
    <row r="2663" spans="7:12" ht="15" x14ac:dyDescent="0.2">
      <c r="G2663" s="106"/>
      <c r="H2663" s="104" t="str">
        <f t="shared" si="46"/>
        <v/>
      </c>
      <c r="I2663" s="104"/>
      <c r="J2663" s="110" t="s">
        <v>14649</v>
      </c>
      <c r="K2663" s="110" t="s">
        <v>275</v>
      </c>
      <c r="L2663" s="10" t="s">
        <v>14650</v>
      </c>
    </row>
    <row r="2664" spans="7:12" ht="15" x14ac:dyDescent="0.2">
      <c r="G2664" s="106"/>
      <c r="H2664" s="104" t="str">
        <f t="shared" si="46"/>
        <v/>
      </c>
      <c r="I2664" s="104"/>
      <c r="J2664" s="110" t="s">
        <v>14651</v>
      </c>
      <c r="K2664" s="110" t="s">
        <v>275</v>
      </c>
      <c r="L2664" s="10" t="s">
        <v>14652</v>
      </c>
    </row>
    <row r="2665" spans="7:12" ht="15" x14ac:dyDescent="0.2">
      <c r="G2665" s="106"/>
      <c r="H2665" s="104" t="str">
        <f t="shared" si="46"/>
        <v/>
      </c>
      <c r="I2665" s="104"/>
      <c r="J2665" s="110" t="s">
        <v>14653</v>
      </c>
      <c r="K2665" s="110" t="s">
        <v>275</v>
      </c>
      <c r="L2665" s="10" t="s">
        <v>14654</v>
      </c>
    </row>
    <row r="2666" spans="7:12" ht="15" x14ac:dyDescent="0.2">
      <c r="G2666" s="106"/>
      <c r="H2666" s="104" t="str">
        <f t="shared" si="46"/>
        <v/>
      </c>
      <c r="I2666" s="104"/>
      <c r="J2666" s="110" t="s">
        <v>14655</v>
      </c>
      <c r="K2666" s="110" t="s">
        <v>275</v>
      </c>
      <c r="L2666" s="10" t="s">
        <v>14656</v>
      </c>
    </row>
    <row r="2667" spans="7:12" ht="15" x14ac:dyDescent="0.2">
      <c r="G2667" s="106"/>
      <c r="H2667" s="104" t="str">
        <f t="shared" si="46"/>
        <v/>
      </c>
      <c r="I2667" s="104"/>
      <c r="J2667" s="110" t="s">
        <v>14657</v>
      </c>
      <c r="K2667" s="110" t="s">
        <v>275</v>
      </c>
      <c r="L2667" s="10" t="s">
        <v>14658</v>
      </c>
    </row>
    <row r="2668" spans="7:12" ht="15" x14ac:dyDescent="0.2">
      <c r="G2668" s="106"/>
      <c r="H2668" s="104" t="str">
        <f t="shared" si="46"/>
        <v/>
      </c>
      <c r="I2668" s="104"/>
      <c r="J2668" s="110" t="s">
        <v>14659</v>
      </c>
      <c r="K2668" s="110" t="s">
        <v>275</v>
      </c>
      <c r="L2668" s="10" t="s">
        <v>14660</v>
      </c>
    </row>
    <row r="2669" spans="7:12" ht="15" x14ac:dyDescent="0.2">
      <c r="G2669" s="106"/>
      <c r="H2669" s="104" t="str">
        <f t="shared" si="46"/>
        <v/>
      </c>
      <c r="I2669" s="104"/>
      <c r="J2669" s="110" t="s">
        <v>14661</v>
      </c>
      <c r="K2669" s="110" t="s">
        <v>275</v>
      </c>
      <c r="L2669" s="10" t="s">
        <v>14662</v>
      </c>
    </row>
    <row r="2670" spans="7:12" ht="15" x14ac:dyDescent="0.2">
      <c r="G2670" s="106"/>
      <c r="H2670" s="104" t="str">
        <f t="shared" si="46"/>
        <v/>
      </c>
      <c r="I2670" s="104"/>
      <c r="J2670" s="110" t="s">
        <v>14663</v>
      </c>
      <c r="K2670" s="110" t="s">
        <v>275</v>
      </c>
      <c r="L2670" s="10" t="s">
        <v>14664</v>
      </c>
    </row>
    <row r="2671" spans="7:12" ht="15" x14ac:dyDescent="0.2">
      <c r="G2671" s="106"/>
      <c r="H2671" s="104" t="str">
        <f t="shared" si="46"/>
        <v/>
      </c>
      <c r="I2671" s="104"/>
      <c r="J2671" s="110" t="s">
        <v>14665</v>
      </c>
      <c r="K2671" s="110" t="s">
        <v>275</v>
      </c>
      <c r="L2671" s="10" t="s">
        <v>14666</v>
      </c>
    </row>
    <row r="2672" spans="7:12" ht="15" x14ac:dyDescent="0.2">
      <c r="G2672" s="106"/>
      <c r="H2672" s="104" t="str">
        <f t="shared" si="46"/>
        <v/>
      </c>
      <c r="I2672" s="104"/>
      <c r="J2672" s="110" t="s">
        <v>14667</v>
      </c>
      <c r="K2672" s="110" t="s">
        <v>275</v>
      </c>
      <c r="L2672" s="10" t="s">
        <v>14668</v>
      </c>
    </row>
    <row r="2673" spans="7:12" ht="15" x14ac:dyDescent="0.2">
      <c r="G2673" s="106"/>
      <c r="H2673" s="104" t="str">
        <f t="shared" si="46"/>
        <v/>
      </c>
      <c r="I2673" s="104"/>
      <c r="J2673" s="110" t="s">
        <v>14669</v>
      </c>
      <c r="K2673" s="110" t="s">
        <v>275</v>
      </c>
      <c r="L2673" s="10" t="s">
        <v>14670</v>
      </c>
    </row>
    <row r="2674" spans="7:12" ht="15" x14ac:dyDescent="0.2">
      <c r="G2674" s="106"/>
      <c r="H2674" s="104" t="str">
        <f t="shared" si="46"/>
        <v/>
      </c>
      <c r="I2674" s="104"/>
      <c r="J2674" s="110" t="s">
        <v>14671</v>
      </c>
      <c r="K2674" s="110" t="s">
        <v>275</v>
      </c>
      <c r="L2674" s="10" t="s">
        <v>275</v>
      </c>
    </row>
    <row r="2675" spans="7:12" ht="15" x14ac:dyDescent="0.2">
      <c r="G2675" s="106"/>
      <c r="H2675" s="104" t="str">
        <f t="shared" si="46"/>
        <v/>
      </c>
      <c r="I2675" s="104"/>
      <c r="J2675" s="110" t="s">
        <v>14672</v>
      </c>
      <c r="K2675" s="110" t="s">
        <v>275</v>
      </c>
      <c r="L2675" s="10" t="s">
        <v>14673</v>
      </c>
    </row>
    <row r="2676" spans="7:12" ht="15" x14ac:dyDescent="0.2">
      <c r="G2676" s="106"/>
      <c r="H2676" s="104" t="str">
        <f t="shared" si="46"/>
        <v/>
      </c>
      <c r="I2676" s="104"/>
      <c r="J2676" s="110" t="s">
        <v>14674</v>
      </c>
      <c r="K2676" s="110" t="s">
        <v>275</v>
      </c>
      <c r="L2676" s="10" t="s">
        <v>14675</v>
      </c>
    </row>
    <row r="2677" spans="7:12" ht="15" x14ac:dyDescent="0.2">
      <c r="G2677" s="106"/>
      <c r="H2677" s="104" t="str">
        <f t="shared" si="46"/>
        <v/>
      </c>
      <c r="I2677" s="104"/>
      <c r="J2677" s="110" t="s">
        <v>14676</v>
      </c>
      <c r="K2677" s="110" t="s">
        <v>275</v>
      </c>
      <c r="L2677" s="10" t="s">
        <v>14677</v>
      </c>
    </row>
    <row r="2678" spans="7:12" ht="15" x14ac:dyDescent="0.2">
      <c r="G2678" s="106"/>
      <c r="H2678" s="104" t="str">
        <f t="shared" si="46"/>
        <v/>
      </c>
      <c r="I2678" s="104"/>
      <c r="J2678" s="110" t="s">
        <v>14678</v>
      </c>
      <c r="K2678" s="110" t="s">
        <v>275</v>
      </c>
      <c r="L2678" s="10" t="s">
        <v>14679</v>
      </c>
    </row>
    <row r="2679" spans="7:12" ht="15" x14ac:dyDescent="0.2">
      <c r="G2679" s="106"/>
      <c r="H2679" s="104" t="str">
        <f t="shared" si="46"/>
        <v/>
      </c>
      <c r="I2679" s="104"/>
      <c r="J2679" s="110" t="s">
        <v>14680</v>
      </c>
      <c r="K2679" s="110" t="s">
        <v>275</v>
      </c>
      <c r="L2679" s="10" t="s">
        <v>14681</v>
      </c>
    </row>
    <row r="2680" spans="7:12" ht="15" x14ac:dyDescent="0.2">
      <c r="G2680" s="106"/>
      <c r="H2680" s="104" t="str">
        <f t="shared" si="46"/>
        <v/>
      </c>
      <c r="I2680" s="104"/>
      <c r="J2680" s="110" t="s">
        <v>14682</v>
      </c>
      <c r="K2680" s="110" t="s">
        <v>275</v>
      </c>
      <c r="L2680" s="10" t="s">
        <v>14683</v>
      </c>
    </row>
    <row r="2681" spans="7:12" ht="15" x14ac:dyDescent="0.2">
      <c r="G2681" s="106"/>
      <c r="H2681" s="104" t="str">
        <f t="shared" si="46"/>
        <v/>
      </c>
      <c r="I2681" s="104"/>
      <c r="J2681" s="110" t="s">
        <v>14684</v>
      </c>
      <c r="K2681" s="110" t="s">
        <v>275</v>
      </c>
      <c r="L2681" s="10" t="s">
        <v>14685</v>
      </c>
    </row>
    <row r="2682" spans="7:12" ht="15" x14ac:dyDescent="0.2">
      <c r="G2682" s="106"/>
      <c r="H2682" s="104" t="str">
        <f t="shared" si="46"/>
        <v/>
      </c>
      <c r="I2682" s="104"/>
      <c r="J2682" s="110" t="s">
        <v>14686</v>
      </c>
      <c r="K2682" s="110" t="s">
        <v>275</v>
      </c>
      <c r="L2682" s="10" t="s">
        <v>14687</v>
      </c>
    </row>
    <row r="2683" spans="7:12" ht="15" x14ac:dyDescent="0.2">
      <c r="G2683" s="106"/>
      <c r="H2683" s="104" t="str">
        <f t="shared" si="46"/>
        <v/>
      </c>
      <c r="I2683" s="104"/>
      <c r="J2683" s="110" t="s">
        <v>14688</v>
      </c>
      <c r="K2683" s="110" t="s">
        <v>275</v>
      </c>
      <c r="L2683" s="10" t="s">
        <v>14689</v>
      </c>
    </row>
    <row r="2684" spans="7:12" ht="15" x14ac:dyDescent="0.2">
      <c r="G2684" s="106"/>
      <c r="H2684" s="104" t="str">
        <f t="shared" si="46"/>
        <v/>
      </c>
      <c r="I2684" s="104"/>
      <c r="J2684" s="110" t="s">
        <v>14690</v>
      </c>
      <c r="K2684" s="110" t="s">
        <v>275</v>
      </c>
      <c r="L2684" s="10" t="s">
        <v>14691</v>
      </c>
    </row>
    <row r="2685" spans="7:12" ht="15" x14ac:dyDescent="0.2">
      <c r="G2685" s="106"/>
      <c r="H2685" s="104" t="str">
        <f t="shared" si="46"/>
        <v/>
      </c>
      <c r="I2685" s="104"/>
      <c r="J2685" s="110" t="s">
        <v>14692</v>
      </c>
      <c r="K2685" s="110" t="s">
        <v>275</v>
      </c>
      <c r="L2685" s="10" t="s">
        <v>14693</v>
      </c>
    </row>
    <row r="2686" spans="7:12" ht="15" x14ac:dyDescent="0.2">
      <c r="G2686" s="106"/>
      <c r="H2686" s="104" t="str">
        <f t="shared" si="46"/>
        <v/>
      </c>
      <c r="I2686" s="104"/>
      <c r="J2686" s="110" t="s">
        <v>14694</v>
      </c>
      <c r="K2686" s="110" t="s">
        <v>275</v>
      </c>
      <c r="L2686" s="10" t="s">
        <v>14695</v>
      </c>
    </row>
    <row r="2687" spans="7:12" ht="15" x14ac:dyDescent="0.2">
      <c r="G2687" s="106"/>
      <c r="H2687" s="104" t="str">
        <f t="shared" si="46"/>
        <v/>
      </c>
      <c r="I2687" s="104"/>
      <c r="J2687" s="110" t="s">
        <v>14696</v>
      </c>
      <c r="K2687" s="110" t="s">
        <v>275</v>
      </c>
      <c r="L2687" s="10" t="s">
        <v>14697</v>
      </c>
    </row>
    <row r="2688" spans="7:12" ht="15" x14ac:dyDescent="0.2">
      <c r="G2688" s="106"/>
      <c r="H2688" s="104" t="str">
        <f t="shared" si="46"/>
        <v/>
      </c>
      <c r="I2688" s="104"/>
      <c r="J2688" s="110" t="s">
        <v>14698</v>
      </c>
      <c r="K2688" s="110" t="s">
        <v>275</v>
      </c>
      <c r="L2688" s="10" t="s">
        <v>14699</v>
      </c>
    </row>
    <row r="2689" spans="7:12" ht="15" x14ac:dyDescent="0.2">
      <c r="G2689" s="106"/>
      <c r="H2689" s="104" t="str">
        <f t="shared" si="46"/>
        <v/>
      </c>
      <c r="I2689" s="104"/>
      <c r="J2689" s="110" t="s">
        <v>14700</v>
      </c>
      <c r="K2689" s="110" t="s">
        <v>275</v>
      </c>
      <c r="L2689" s="10" t="s">
        <v>14701</v>
      </c>
    </row>
    <row r="2690" spans="7:12" ht="15" x14ac:dyDescent="0.2">
      <c r="G2690" s="106"/>
      <c r="H2690" s="104" t="str">
        <f t="shared" si="46"/>
        <v/>
      </c>
      <c r="I2690" s="104"/>
      <c r="J2690" s="110" t="s">
        <v>14702</v>
      </c>
      <c r="K2690" s="110" t="s">
        <v>275</v>
      </c>
      <c r="L2690" s="10" t="s">
        <v>14703</v>
      </c>
    </row>
    <row r="2691" spans="7:12" ht="15" x14ac:dyDescent="0.2">
      <c r="G2691" s="106"/>
      <c r="H2691" s="104" t="str">
        <f t="shared" si="46"/>
        <v/>
      </c>
      <c r="I2691" s="104"/>
      <c r="J2691" s="110" t="s">
        <v>14704</v>
      </c>
      <c r="K2691" s="110" t="s">
        <v>275</v>
      </c>
      <c r="L2691" s="10" t="s">
        <v>14705</v>
      </c>
    </row>
    <row r="2692" spans="7:12" ht="15" x14ac:dyDescent="0.2">
      <c r="G2692" s="106"/>
      <c r="H2692" s="104" t="str">
        <f t="shared" si="46"/>
        <v/>
      </c>
      <c r="I2692" s="104"/>
      <c r="J2692" s="110" t="s">
        <v>14706</v>
      </c>
      <c r="K2692" s="110" t="s">
        <v>275</v>
      </c>
      <c r="L2692" s="10" t="s">
        <v>14707</v>
      </c>
    </row>
    <row r="2693" spans="7:12" ht="15" x14ac:dyDescent="0.2">
      <c r="G2693" s="106"/>
      <c r="H2693" s="104" t="str">
        <f t="shared" si="46"/>
        <v/>
      </c>
      <c r="I2693" s="104"/>
      <c r="J2693" s="110" t="s">
        <v>14708</v>
      </c>
      <c r="K2693" s="110" t="s">
        <v>275</v>
      </c>
      <c r="L2693" s="10" t="s">
        <v>14709</v>
      </c>
    </row>
    <row r="2694" spans="7:12" ht="15" x14ac:dyDescent="0.2">
      <c r="G2694" s="106"/>
      <c r="H2694" s="104" t="str">
        <f t="shared" si="46"/>
        <v/>
      </c>
      <c r="I2694" s="104"/>
      <c r="J2694" s="110" t="s">
        <v>14710</v>
      </c>
      <c r="K2694" s="110" t="s">
        <v>275</v>
      </c>
      <c r="L2694" s="10" t="s">
        <v>14711</v>
      </c>
    </row>
    <row r="2695" spans="7:12" ht="15" x14ac:dyDescent="0.2">
      <c r="G2695" s="106"/>
      <c r="H2695" s="104" t="str">
        <f t="shared" si="46"/>
        <v/>
      </c>
      <c r="I2695" s="104"/>
      <c r="J2695" s="110" t="s">
        <v>14712</v>
      </c>
      <c r="K2695" s="110" t="s">
        <v>275</v>
      </c>
      <c r="L2695" s="10" t="s">
        <v>14713</v>
      </c>
    </row>
    <row r="2696" spans="7:12" ht="15" x14ac:dyDescent="0.2">
      <c r="G2696" s="106"/>
      <c r="H2696" s="104" t="str">
        <f t="shared" si="46"/>
        <v/>
      </c>
      <c r="I2696" s="104"/>
      <c r="J2696" s="110" t="s">
        <v>14714</v>
      </c>
      <c r="K2696" s="110" t="s">
        <v>275</v>
      </c>
      <c r="L2696" s="10" t="s">
        <v>14715</v>
      </c>
    </row>
    <row r="2697" spans="7:12" ht="15" x14ac:dyDescent="0.2">
      <c r="G2697" s="106"/>
      <c r="H2697" s="104" t="str">
        <f t="shared" ref="H2697:H2760" si="47">IF(I2697="","",IFERROR((INDEX(A:D,MATCH($I2697,D:D,0),2)),""))</f>
        <v/>
      </c>
      <c r="I2697" s="104"/>
      <c r="J2697" s="110" t="s">
        <v>14716</v>
      </c>
      <c r="K2697" s="110" t="s">
        <v>275</v>
      </c>
      <c r="L2697" s="10" t="s">
        <v>275</v>
      </c>
    </row>
    <row r="2698" spans="7:12" ht="15" x14ac:dyDescent="0.2">
      <c r="G2698" s="106"/>
      <c r="H2698" s="104" t="str">
        <f t="shared" si="47"/>
        <v/>
      </c>
      <c r="I2698" s="104"/>
      <c r="J2698" s="110" t="s">
        <v>14717</v>
      </c>
      <c r="K2698" s="110" t="s">
        <v>275</v>
      </c>
      <c r="L2698" s="10" t="s">
        <v>14718</v>
      </c>
    </row>
    <row r="2699" spans="7:12" ht="15" x14ac:dyDescent="0.2">
      <c r="G2699" s="106"/>
      <c r="H2699" s="104" t="str">
        <f t="shared" si="47"/>
        <v/>
      </c>
      <c r="I2699" s="104"/>
      <c r="J2699" s="110" t="s">
        <v>14719</v>
      </c>
      <c r="K2699" s="110" t="s">
        <v>275</v>
      </c>
      <c r="L2699" s="10" t="s">
        <v>14720</v>
      </c>
    </row>
    <row r="2700" spans="7:12" ht="15" x14ac:dyDescent="0.2">
      <c r="G2700" s="106"/>
      <c r="H2700" s="104" t="str">
        <f t="shared" si="47"/>
        <v/>
      </c>
      <c r="I2700" s="104"/>
      <c r="J2700" s="110" t="s">
        <v>14721</v>
      </c>
      <c r="K2700" s="110" t="s">
        <v>275</v>
      </c>
      <c r="L2700" s="10" t="s">
        <v>14722</v>
      </c>
    </row>
    <row r="2701" spans="7:12" ht="15" x14ac:dyDescent="0.2">
      <c r="G2701" s="106"/>
      <c r="H2701" s="104" t="str">
        <f t="shared" si="47"/>
        <v/>
      </c>
      <c r="I2701" s="104"/>
      <c r="J2701" s="110" t="s">
        <v>14723</v>
      </c>
      <c r="K2701" s="110" t="s">
        <v>275</v>
      </c>
      <c r="L2701" s="10" t="s">
        <v>14724</v>
      </c>
    </row>
    <row r="2702" spans="7:12" ht="15" x14ac:dyDescent="0.2">
      <c r="G2702" s="106"/>
      <c r="H2702" s="104" t="str">
        <f t="shared" si="47"/>
        <v/>
      </c>
      <c r="I2702" s="104"/>
      <c r="J2702" s="110" t="s">
        <v>14725</v>
      </c>
      <c r="K2702" s="110" t="s">
        <v>275</v>
      </c>
      <c r="L2702" s="10" t="s">
        <v>14726</v>
      </c>
    </row>
    <row r="2703" spans="7:12" ht="15" x14ac:dyDescent="0.2">
      <c r="G2703" s="106"/>
      <c r="H2703" s="104" t="str">
        <f t="shared" si="47"/>
        <v/>
      </c>
      <c r="I2703" s="104"/>
      <c r="J2703" s="110" t="s">
        <v>14727</v>
      </c>
      <c r="K2703" s="110" t="s">
        <v>275</v>
      </c>
      <c r="L2703" s="10" t="s">
        <v>14728</v>
      </c>
    </row>
    <row r="2704" spans="7:12" ht="15" x14ac:dyDescent="0.2">
      <c r="G2704" s="106"/>
      <c r="H2704" s="104" t="str">
        <f t="shared" si="47"/>
        <v/>
      </c>
      <c r="I2704" s="104"/>
      <c r="J2704" s="110" t="s">
        <v>14729</v>
      </c>
      <c r="K2704" s="110" t="s">
        <v>275</v>
      </c>
      <c r="L2704" s="10" t="s">
        <v>14730</v>
      </c>
    </row>
    <row r="2705" spans="7:12" ht="15" x14ac:dyDescent="0.2">
      <c r="G2705" s="106"/>
      <c r="H2705" s="104" t="str">
        <f t="shared" si="47"/>
        <v/>
      </c>
      <c r="I2705" s="104"/>
      <c r="J2705" s="110" t="s">
        <v>14731</v>
      </c>
      <c r="K2705" s="110" t="s">
        <v>275</v>
      </c>
      <c r="L2705" s="10" t="s">
        <v>14732</v>
      </c>
    </row>
    <row r="2706" spans="7:12" ht="15" x14ac:dyDescent="0.2">
      <c r="G2706" s="106"/>
      <c r="H2706" s="104" t="str">
        <f t="shared" si="47"/>
        <v/>
      </c>
      <c r="I2706" s="104"/>
      <c r="J2706" s="110" t="s">
        <v>14733</v>
      </c>
      <c r="K2706" s="110" t="s">
        <v>275</v>
      </c>
      <c r="L2706" s="10" t="s">
        <v>14734</v>
      </c>
    </row>
    <row r="2707" spans="7:12" ht="15" x14ac:dyDescent="0.2">
      <c r="G2707" s="106"/>
      <c r="H2707" s="104" t="str">
        <f t="shared" si="47"/>
        <v/>
      </c>
      <c r="I2707" s="104"/>
      <c r="J2707" s="110" t="s">
        <v>14735</v>
      </c>
      <c r="K2707" s="110" t="s">
        <v>275</v>
      </c>
      <c r="L2707" s="10" t="s">
        <v>14736</v>
      </c>
    </row>
    <row r="2708" spans="7:12" ht="15" x14ac:dyDescent="0.2">
      <c r="G2708" s="106"/>
      <c r="H2708" s="104" t="str">
        <f t="shared" si="47"/>
        <v/>
      </c>
      <c r="I2708" s="104"/>
      <c r="J2708" s="110" t="s">
        <v>14737</v>
      </c>
      <c r="K2708" s="110" t="s">
        <v>275</v>
      </c>
      <c r="L2708" s="10" t="s">
        <v>14738</v>
      </c>
    </row>
    <row r="2709" spans="7:12" ht="15" x14ac:dyDescent="0.2">
      <c r="G2709" s="106"/>
      <c r="H2709" s="104" t="str">
        <f t="shared" si="47"/>
        <v/>
      </c>
      <c r="I2709" s="104"/>
      <c r="J2709" s="110" t="s">
        <v>14739</v>
      </c>
      <c r="K2709" s="110" t="s">
        <v>275</v>
      </c>
      <c r="L2709" s="10" t="s">
        <v>14740</v>
      </c>
    </row>
    <row r="2710" spans="7:12" ht="15" x14ac:dyDescent="0.2">
      <c r="G2710" s="106"/>
      <c r="H2710" s="104" t="str">
        <f t="shared" si="47"/>
        <v/>
      </c>
      <c r="I2710" s="104"/>
      <c r="J2710" s="110" t="s">
        <v>14741</v>
      </c>
      <c r="K2710" s="110" t="s">
        <v>275</v>
      </c>
      <c r="L2710" s="10" t="s">
        <v>14742</v>
      </c>
    </row>
    <row r="2711" spans="7:12" ht="15" x14ac:dyDescent="0.2">
      <c r="G2711" s="106"/>
      <c r="H2711" s="104" t="str">
        <f t="shared" si="47"/>
        <v/>
      </c>
      <c r="I2711" s="104"/>
      <c r="J2711" s="110" t="s">
        <v>14743</v>
      </c>
      <c r="K2711" s="110" t="s">
        <v>275</v>
      </c>
      <c r="L2711" s="10" t="s">
        <v>14744</v>
      </c>
    </row>
    <row r="2712" spans="7:12" ht="15" x14ac:dyDescent="0.2">
      <c r="G2712" s="106"/>
      <c r="H2712" s="104" t="str">
        <f t="shared" si="47"/>
        <v/>
      </c>
      <c r="I2712" s="104"/>
      <c r="J2712" s="110" t="s">
        <v>14745</v>
      </c>
      <c r="K2712" s="110" t="s">
        <v>275</v>
      </c>
      <c r="L2712" s="10" t="s">
        <v>14746</v>
      </c>
    </row>
    <row r="2713" spans="7:12" ht="15" x14ac:dyDescent="0.2">
      <c r="G2713" s="106"/>
      <c r="H2713" s="104" t="str">
        <f t="shared" si="47"/>
        <v/>
      </c>
      <c r="I2713" s="104"/>
      <c r="J2713" s="110" t="s">
        <v>14747</v>
      </c>
      <c r="K2713" s="110" t="s">
        <v>275</v>
      </c>
      <c r="L2713" s="10" t="s">
        <v>14748</v>
      </c>
    </row>
    <row r="2714" spans="7:12" ht="15" x14ac:dyDescent="0.2">
      <c r="G2714" s="106"/>
      <c r="H2714" s="104" t="str">
        <f t="shared" si="47"/>
        <v/>
      </c>
      <c r="I2714" s="104"/>
      <c r="J2714" s="110" t="s">
        <v>14749</v>
      </c>
      <c r="K2714" s="110" t="s">
        <v>275</v>
      </c>
      <c r="L2714" s="10" t="s">
        <v>14750</v>
      </c>
    </row>
    <row r="2715" spans="7:12" ht="15" x14ac:dyDescent="0.2">
      <c r="G2715" s="106"/>
      <c r="H2715" s="104" t="str">
        <f t="shared" si="47"/>
        <v/>
      </c>
      <c r="I2715" s="104"/>
      <c r="J2715" s="110" t="s">
        <v>14751</v>
      </c>
      <c r="K2715" s="110" t="s">
        <v>275</v>
      </c>
      <c r="L2715" s="10" t="s">
        <v>14752</v>
      </c>
    </row>
    <row r="2716" spans="7:12" ht="15" x14ac:dyDescent="0.2">
      <c r="G2716" s="106"/>
      <c r="H2716" s="104" t="str">
        <f t="shared" si="47"/>
        <v/>
      </c>
      <c r="I2716" s="104"/>
      <c r="J2716" s="110" t="s">
        <v>14753</v>
      </c>
      <c r="K2716" s="110" t="s">
        <v>275</v>
      </c>
      <c r="L2716" s="10" t="s">
        <v>14754</v>
      </c>
    </row>
    <row r="2717" spans="7:12" ht="15" x14ac:dyDescent="0.2">
      <c r="G2717" s="106"/>
      <c r="H2717" s="104" t="str">
        <f t="shared" si="47"/>
        <v/>
      </c>
      <c r="I2717" s="104"/>
      <c r="J2717" s="110" t="s">
        <v>14755</v>
      </c>
      <c r="K2717" s="110" t="s">
        <v>275</v>
      </c>
      <c r="L2717" s="10" t="s">
        <v>275</v>
      </c>
    </row>
    <row r="2718" spans="7:12" ht="15" x14ac:dyDescent="0.2">
      <c r="G2718" s="106"/>
      <c r="H2718" s="104" t="str">
        <f t="shared" si="47"/>
        <v/>
      </c>
      <c r="I2718" s="104"/>
      <c r="J2718" s="110" t="s">
        <v>14756</v>
      </c>
      <c r="K2718" s="110" t="s">
        <v>275</v>
      </c>
      <c r="L2718" s="10" t="s">
        <v>275</v>
      </c>
    </row>
    <row r="2719" spans="7:12" ht="15" x14ac:dyDescent="0.2">
      <c r="G2719" s="106"/>
      <c r="H2719" s="104" t="str">
        <f t="shared" si="47"/>
        <v/>
      </c>
      <c r="I2719" s="104"/>
      <c r="J2719" s="110" t="s">
        <v>14757</v>
      </c>
      <c r="K2719" s="110" t="s">
        <v>275</v>
      </c>
      <c r="L2719" s="10" t="s">
        <v>14758</v>
      </c>
    </row>
    <row r="2720" spans="7:12" ht="15" x14ac:dyDescent="0.2">
      <c r="G2720" s="106"/>
      <c r="H2720" s="104" t="str">
        <f t="shared" si="47"/>
        <v/>
      </c>
      <c r="I2720" s="104"/>
      <c r="J2720" s="110" t="s">
        <v>14759</v>
      </c>
      <c r="K2720" s="110" t="s">
        <v>275</v>
      </c>
      <c r="L2720" s="10" t="s">
        <v>14760</v>
      </c>
    </row>
    <row r="2721" spans="7:12" ht="15" x14ac:dyDescent="0.2">
      <c r="G2721" s="106"/>
      <c r="H2721" s="104" t="str">
        <f t="shared" si="47"/>
        <v/>
      </c>
      <c r="I2721" s="104"/>
      <c r="J2721" s="110" t="s">
        <v>14761</v>
      </c>
      <c r="K2721" s="110" t="s">
        <v>275</v>
      </c>
      <c r="L2721" s="10" t="s">
        <v>14762</v>
      </c>
    </row>
    <row r="2722" spans="7:12" ht="15" x14ac:dyDescent="0.2">
      <c r="G2722" s="106"/>
      <c r="H2722" s="104" t="str">
        <f t="shared" si="47"/>
        <v/>
      </c>
      <c r="I2722" s="104"/>
      <c r="J2722" s="110" t="s">
        <v>14763</v>
      </c>
      <c r="K2722" s="110" t="s">
        <v>275</v>
      </c>
      <c r="L2722" s="10" t="s">
        <v>275</v>
      </c>
    </row>
    <row r="2723" spans="7:12" ht="15" x14ac:dyDescent="0.2">
      <c r="G2723" s="106"/>
      <c r="H2723" s="104" t="str">
        <f t="shared" si="47"/>
        <v/>
      </c>
      <c r="I2723" s="104"/>
      <c r="J2723" s="110" t="s">
        <v>14764</v>
      </c>
      <c r="K2723" s="110" t="s">
        <v>275</v>
      </c>
      <c r="L2723" s="10" t="s">
        <v>14765</v>
      </c>
    </row>
    <row r="2724" spans="7:12" ht="15" x14ac:dyDescent="0.2">
      <c r="G2724" s="106"/>
      <c r="H2724" s="104" t="str">
        <f t="shared" si="47"/>
        <v/>
      </c>
      <c r="I2724" s="104"/>
      <c r="J2724" s="110" t="s">
        <v>14766</v>
      </c>
      <c r="K2724" s="110" t="s">
        <v>275</v>
      </c>
      <c r="L2724" s="10" t="s">
        <v>14767</v>
      </c>
    </row>
    <row r="2725" spans="7:12" ht="15" x14ac:dyDescent="0.2">
      <c r="G2725" s="106"/>
      <c r="H2725" s="104" t="str">
        <f t="shared" si="47"/>
        <v/>
      </c>
      <c r="I2725" s="104"/>
      <c r="J2725" s="110" t="s">
        <v>14768</v>
      </c>
      <c r="K2725" s="110" t="s">
        <v>275</v>
      </c>
      <c r="L2725" s="10" t="s">
        <v>275</v>
      </c>
    </row>
    <row r="2726" spans="7:12" ht="15" x14ac:dyDescent="0.2">
      <c r="G2726" s="106"/>
      <c r="H2726" s="104" t="str">
        <f t="shared" si="47"/>
        <v/>
      </c>
      <c r="I2726" s="104"/>
      <c r="J2726" s="110" t="s">
        <v>14769</v>
      </c>
      <c r="K2726" s="110" t="s">
        <v>275</v>
      </c>
      <c r="L2726" s="10" t="s">
        <v>14770</v>
      </c>
    </row>
    <row r="2727" spans="7:12" ht="15" x14ac:dyDescent="0.2">
      <c r="G2727" s="106"/>
      <c r="H2727" s="104" t="str">
        <f t="shared" si="47"/>
        <v/>
      </c>
      <c r="I2727" s="104"/>
      <c r="J2727" s="110" t="s">
        <v>14771</v>
      </c>
      <c r="K2727" s="110" t="s">
        <v>275</v>
      </c>
      <c r="L2727" s="10" t="s">
        <v>14772</v>
      </c>
    </row>
    <row r="2728" spans="7:12" ht="15" x14ac:dyDescent="0.2">
      <c r="G2728" s="106"/>
      <c r="H2728" s="104" t="str">
        <f t="shared" si="47"/>
        <v/>
      </c>
      <c r="I2728" s="104"/>
      <c r="J2728" s="110" t="s">
        <v>14773</v>
      </c>
      <c r="K2728" s="110" t="s">
        <v>275</v>
      </c>
      <c r="L2728" s="10" t="s">
        <v>14774</v>
      </c>
    </row>
    <row r="2729" spans="7:12" ht="15" x14ac:dyDescent="0.2">
      <c r="G2729" s="106"/>
      <c r="H2729" s="104" t="str">
        <f t="shared" si="47"/>
        <v/>
      </c>
      <c r="I2729" s="104"/>
      <c r="J2729" s="110" t="s">
        <v>14775</v>
      </c>
      <c r="K2729" s="110" t="s">
        <v>275</v>
      </c>
      <c r="L2729" s="10" t="s">
        <v>14776</v>
      </c>
    </row>
    <row r="2730" spans="7:12" ht="15" x14ac:dyDescent="0.2">
      <c r="G2730" s="106"/>
      <c r="H2730" s="104" t="str">
        <f t="shared" si="47"/>
        <v/>
      </c>
      <c r="I2730" s="104"/>
      <c r="J2730" s="110" t="s">
        <v>14777</v>
      </c>
      <c r="K2730" s="110" t="s">
        <v>275</v>
      </c>
      <c r="L2730" s="10" t="s">
        <v>14778</v>
      </c>
    </row>
    <row r="2731" spans="7:12" ht="15" x14ac:dyDescent="0.2">
      <c r="G2731" s="106"/>
      <c r="H2731" s="104" t="str">
        <f t="shared" si="47"/>
        <v/>
      </c>
      <c r="I2731" s="104"/>
      <c r="J2731" s="110" t="s">
        <v>14779</v>
      </c>
      <c r="K2731" s="110" t="s">
        <v>275</v>
      </c>
      <c r="L2731" s="10" t="s">
        <v>14780</v>
      </c>
    </row>
    <row r="2732" spans="7:12" ht="15" x14ac:dyDescent="0.2">
      <c r="G2732" s="106"/>
      <c r="H2732" s="104" t="str">
        <f t="shared" si="47"/>
        <v/>
      </c>
      <c r="I2732" s="104"/>
      <c r="J2732" s="110" t="s">
        <v>14781</v>
      </c>
      <c r="K2732" s="110" t="s">
        <v>275</v>
      </c>
      <c r="L2732" s="10" t="s">
        <v>14782</v>
      </c>
    </row>
    <row r="2733" spans="7:12" ht="15" x14ac:dyDescent="0.2">
      <c r="G2733" s="106"/>
      <c r="H2733" s="104" t="str">
        <f t="shared" si="47"/>
        <v/>
      </c>
      <c r="I2733" s="104"/>
      <c r="J2733" s="110" t="s">
        <v>14783</v>
      </c>
      <c r="K2733" s="110" t="s">
        <v>275</v>
      </c>
      <c r="L2733" s="10" t="s">
        <v>14784</v>
      </c>
    </row>
    <row r="2734" spans="7:12" ht="15" x14ac:dyDescent="0.2">
      <c r="G2734" s="106"/>
      <c r="H2734" s="104" t="str">
        <f t="shared" si="47"/>
        <v/>
      </c>
      <c r="I2734" s="104"/>
      <c r="J2734" s="110" t="s">
        <v>14785</v>
      </c>
      <c r="K2734" s="110" t="s">
        <v>275</v>
      </c>
      <c r="L2734" s="10" t="s">
        <v>14786</v>
      </c>
    </row>
    <row r="2735" spans="7:12" ht="15" x14ac:dyDescent="0.2">
      <c r="G2735" s="106"/>
      <c r="H2735" s="104" t="str">
        <f t="shared" si="47"/>
        <v/>
      </c>
      <c r="I2735" s="104"/>
      <c r="J2735" s="110" t="s">
        <v>14787</v>
      </c>
      <c r="K2735" s="110" t="s">
        <v>275</v>
      </c>
      <c r="L2735" s="10" t="s">
        <v>275</v>
      </c>
    </row>
    <row r="2736" spans="7:12" ht="15" x14ac:dyDescent="0.2">
      <c r="G2736" s="106"/>
      <c r="H2736" s="104" t="str">
        <f t="shared" si="47"/>
        <v/>
      </c>
      <c r="I2736" s="104"/>
      <c r="J2736" s="110" t="s">
        <v>14788</v>
      </c>
      <c r="K2736" s="110" t="s">
        <v>275</v>
      </c>
      <c r="L2736" s="10" t="s">
        <v>275</v>
      </c>
    </row>
    <row r="2737" spans="7:12" ht="15" x14ac:dyDescent="0.2">
      <c r="G2737" s="106"/>
      <c r="H2737" s="104" t="str">
        <f t="shared" si="47"/>
        <v/>
      </c>
      <c r="I2737" s="104"/>
      <c r="J2737" s="110" t="s">
        <v>14789</v>
      </c>
      <c r="K2737" s="110" t="s">
        <v>275</v>
      </c>
      <c r="L2737" s="10" t="s">
        <v>14790</v>
      </c>
    </row>
    <row r="2738" spans="7:12" ht="15" x14ac:dyDescent="0.2">
      <c r="G2738" s="106"/>
      <c r="H2738" s="104" t="str">
        <f t="shared" si="47"/>
        <v/>
      </c>
      <c r="I2738" s="104"/>
      <c r="J2738" s="110" t="s">
        <v>14791</v>
      </c>
      <c r="K2738" s="110" t="s">
        <v>275</v>
      </c>
      <c r="L2738" s="10" t="s">
        <v>14792</v>
      </c>
    </row>
    <row r="2739" spans="7:12" ht="15" x14ac:dyDescent="0.2">
      <c r="G2739" s="106"/>
      <c r="H2739" s="104" t="str">
        <f t="shared" si="47"/>
        <v/>
      </c>
      <c r="I2739" s="104"/>
      <c r="J2739" s="110" t="s">
        <v>14793</v>
      </c>
      <c r="K2739" s="110" t="s">
        <v>275</v>
      </c>
      <c r="L2739" s="10" t="s">
        <v>14794</v>
      </c>
    </row>
    <row r="2740" spans="7:12" ht="15" x14ac:dyDescent="0.2">
      <c r="G2740" s="106"/>
      <c r="H2740" s="104" t="str">
        <f t="shared" si="47"/>
        <v/>
      </c>
      <c r="I2740" s="104"/>
      <c r="J2740" s="110" t="s">
        <v>14795</v>
      </c>
      <c r="K2740" s="110" t="s">
        <v>275</v>
      </c>
      <c r="L2740" s="10" t="s">
        <v>14796</v>
      </c>
    </row>
    <row r="2741" spans="7:12" ht="15" x14ac:dyDescent="0.2">
      <c r="G2741" s="106"/>
      <c r="H2741" s="104" t="str">
        <f t="shared" si="47"/>
        <v/>
      </c>
      <c r="I2741" s="104"/>
      <c r="J2741" s="110" t="s">
        <v>14797</v>
      </c>
      <c r="K2741" s="110" t="s">
        <v>275</v>
      </c>
      <c r="L2741" s="10" t="s">
        <v>275</v>
      </c>
    </row>
    <row r="2742" spans="7:12" ht="15" x14ac:dyDescent="0.2">
      <c r="G2742" s="106"/>
      <c r="H2742" s="104" t="str">
        <f t="shared" si="47"/>
        <v/>
      </c>
      <c r="I2742" s="104"/>
      <c r="J2742" s="110" t="s">
        <v>14798</v>
      </c>
      <c r="K2742" s="110" t="s">
        <v>275</v>
      </c>
      <c r="L2742" s="10" t="s">
        <v>14799</v>
      </c>
    </row>
    <row r="2743" spans="7:12" ht="15" x14ac:dyDescent="0.2">
      <c r="G2743" s="106"/>
      <c r="H2743" s="104" t="str">
        <f t="shared" si="47"/>
        <v/>
      </c>
      <c r="I2743" s="104"/>
      <c r="J2743" s="110" t="s">
        <v>14800</v>
      </c>
      <c r="K2743" s="110" t="s">
        <v>275</v>
      </c>
      <c r="L2743" s="10" t="s">
        <v>14801</v>
      </c>
    </row>
    <row r="2744" spans="7:12" ht="15" x14ac:dyDescent="0.2">
      <c r="G2744" s="106"/>
      <c r="H2744" s="104" t="str">
        <f t="shared" si="47"/>
        <v/>
      </c>
      <c r="I2744" s="104"/>
      <c r="J2744" s="110" t="s">
        <v>14802</v>
      </c>
      <c r="K2744" s="110" t="s">
        <v>275</v>
      </c>
      <c r="L2744" s="10" t="s">
        <v>14803</v>
      </c>
    </row>
    <row r="2745" spans="7:12" ht="15" x14ac:dyDescent="0.2">
      <c r="G2745" s="106"/>
      <c r="H2745" s="104" t="str">
        <f t="shared" si="47"/>
        <v/>
      </c>
      <c r="I2745" s="104"/>
      <c r="J2745" s="110" t="s">
        <v>14804</v>
      </c>
      <c r="K2745" s="110" t="s">
        <v>275</v>
      </c>
      <c r="L2745" s="10" t="s">
        <v>14805</v>
      </c>
    </row>
    <row r="2746" spans="7:12" ht="15" x14ac:dyDescent="0.2">
      <c r="G2746" s="106"/>
      <c r="H2746" s="104" t="str">
        <f t="shared" si="47"/>
        <v/>
      </c>
      <c r="I2746" s="104"/>
      <c r="J2746" s="110" t="s">
        <v>14806</v>
      </c>
      <c r="K2746" s="110" t="s">
        <v>275</v>
      </c>
      <c r="L2746" s="10" t="s">
        <v>14807</v>
      </c>
    </row>
    <row r="2747" spans="7:12" ht="15" x14ac:dyDescent="0.2">
      <c r="G2747" s="106"/>
      <c r="H2747" s="104" t="str">
        <f t="shared" si="47"/>
        <v/>
      </c>
      <c r="I2747" s="104"/>
      <c r="J2747" s="110" t="s">
        <v>14808</v>
      </c>
      <c r="K2747" s="110" t="s">
        <v>275</v>
      </c>
      <c r="L2747" s="10" t="s">
        <v>275</v>
      </c>
    </row>
    <row r="2748" spans="7:12" ht="15" x14ac:dyDescent="0.2">
      <c r="G2748" s="106"/>
      <c r="H2748" s="104" t="str">
        <f t="shared" si="47"/>
        <v/>
      </c>
      <c r="I2748" s="104"/>
      <c r="J2748" s="110" t="s">
        <v>14809</v>
      </c>
      <c r="K2748" s="110" t="s">
        <v>275</v>
      </c>
      <c r="L2748" s="10" t="s">
        <v>14810</v>
      </c>
    </row>
    <row r="2749" spans="7:12" ht="15" x14ac:dyDescent="0.2">
      <c r="G2749" s="106"/>
      <c r="H2749" s="104" t="str">
        <f t="shared" si="47"/>
        <v/>
      </c>
      <c r="I2749" s="104"/>
      <c r="J2749" s="110" t="s">
        <v>14811</v>
      </c>
      <c r="K2749" s="110" t="s">
        <v>275</v>
      </c>
      <c r="L2749" s="10" t="s">
        <v>14812</v>
      </c>
    </row>
    <row r="2750" spans="7:12" ht="15" x14ac:dyDescent="0.2">
      <c r="G2750" s="106"/>
      <c r="H2750" s="104" t="str">
        <f t="shared" si="47"/>
        <v/>
      </c>
      <c r="I2750" s="104"/>
      <c r="J2750" s="110" t="s">
        <v>14813</v>
      </c>
      <c r="K2750" s="110" t="s">
        <v>275</v>
      </c>
      <c r="L2750" s="10" t="s">
        <v>14814</v>
      </c>
    </row>
    <row r="2751" spans="7:12" ht="15" x14ac:dyDescent="0.2">
      <c r="G2751" s="106"/>
      <c r="H2751" s="104" t="str">
        <f t="shared" si="47"/>
        <v/>
      </c>
      <c r="I2751" s="104"/>
      <c r="J2751" s="110" t="s">
        <v>14815</v>
      </c>
      <c r="K2751" s="110" t="s">
        <v>275</v>
      </c>
      <c r="L2751" s="10" t="s">
        <v>14816</v>
      </c>
    </row>
    <row r="2752" spans="7:12" ht="15" x14ac:dyDescent="0.2">
      <c r="G2752" s="106"/>
      <c r="H2752" s="104" t="str">
        <f t="shared" si="47"/>
        <v/>
      </c>
      <c r="I2752" s="104"/>
      <c r="J2752" s="110" t="s">
        <v>14817</v>
      </c>
      <c r="K2752" s="110" t="s">
        <v>275</v>
      </c>
      <c r="L2752" s="10" t="s">
        <v>14818</v>
      </c>
    </row>
    <row r="2753" spans="7:12" ht="15" x14ac:dyDescent="0.2">
      <c r="G2753" s="106"/>
      <c r="H2753" s="104" t="str">
        <f t="shared" si="47"/>
        <v/>
      </c>
      <c r="I2753" s="104"/>
      <c r="J2753" s="110" t="s">
        <v>14819</v>
      </c>
      <c r="K2753" s="110" t="s">
        <v>275</v>
      </c>
      <c r="L2753" s="10" t="s">
        <v>14820</v>
      </c>
    </row>
    <row r="2754" spans="7:12" ht="15" x14ac:dyDescent="0.2">
      <c r="G2754" s="106"/>
      <c r="H2754" s="104" t="str">
        <f t="shared" si="47"/>
        <v/>
      </c>
      <c r="I2754" s="104"/>
      <c r="J2754" s="110" t="s">
        <v>14821</v>
      </c>
      <c r="K2754" s="110" t="s">
        <v>275</v>
      </c>
      <c r="L2754" s="10" t="s">
        <v>14822</v>
      </c>
    </row>
    <row r="2755" spans="7:12" ht="15" x14ac:dyDescent="0.2">
      <c r="G2755" s="106"/>
      <c r="H2755" s="104" t="str">
        <f t="shared" si="47"/>
        <v/>
      </c>
      <c r="I2755" s="104"/>
      <c r="J2755" s="110" t="s">
        <v>14823</v>
      </c>
      <c r="K2755" s="110" t="s">
        <v>275</v>
      </c>
      <c r="L2755" s="10" t="s">
        <v>275</v>
      </c>
    </row>
    <row r="2756" spans="7:12" ht="15" x14ac:dyDescent="0.2">
      <c r="G2756" s="106"/>
      <c r="H2756" s="104" t="str">
        <f t="shared" si="47"/>
        <v/>
      </c>
      <c r="I2756" s="104"/>
      <c r="J2756" s="110" t="s">
        <v>14824</v>
      </c>
      <c r="K2756" s="110" t="s">
        <v>275</v>
      </c>
      <c r="L2756" s="10" t="s">
        <v>14825</v>
      </c>
    </row>
    <row r="2757" spans="7:12" ht="15" x14ac:dyDescent="0.2">
      <c r="G2757" s="106"/>
      <c r="H2757" s="104" t="str">
        <f t="shared" si="47"/>
        <v/>
      </c>
      <c r="I2757" s="104"/>
      <c r="J2757" s="110" t="s">
        <v>14826</v>
      </c>
      <c r="K2757" s="110" t="s">
        <v>275</v>
      </c>
      <c r="L2757" s="10" t="s">
        <v>275</v>
      </c>
    </row>
    <row r="2758" spans="7:12" ht="15" x14ac:dyDescent="0.2">
      <c r="G2758" s="106"/>
      <c r="H2758" s="104" t="str">
        <f t="shared" si="47"/>
        <v/>
      </c>
      <c r="I2758" s="104"/>
      <c r="J2758" s="110" t="s">
        <v>14827</v>
      </c>
      <c r="K2758" s="110" t="s">
        <v>275</v>
      </c>
      <c r="L2758" s="10" t="s">
        <v>275</v>
      </c>
    </row>
    <row r="2759" spans="7:12" ht="15" x14ac:dyDescent="0.2">
      <c r="G2759" s="106"/>
      <c r="H2759" s="104" t="str">
        <f t="shared" si="47"/>
        <v/>
      </c>
      <c r="I2759" s="104"/>
      <c r="J2759" s="110" t="s">
        <v>14828</v>
      </c>
      <c r="K2759" s="110" t="s">
        <v>275</v>
      </c>
      <c r="L2759" s="10" t="s">
        <v>14829</v>
      </c>
    </row>
    <row r="2760" spans="7:12" ht="15" x14ac:dyDescent="0.2">
      <c r="G2760" s="106"/>
      <c r="H2760" s="104" t="str">
        <f t="shared" si="47"/>
        <v/>
      </c>
      <c r="I2760" s="104"/>
      <c r="J2760" s="110" t="s">
        <v>14830</v>
      </c>
      <c r="K2760" s="110" t="s">
        <v>275</v>
      </c>
      <c r="L2760" s="10" t="s">
        <v>14831</v>
      </c>
    </row>
    <row r="2761" spans="7:12" ht="15" x14ac:dyDescent="0.2">
      <c r="G2761" s="106"/>
      <c r="H2761" s="104" t="str">
        <f t="shared" ref="H2761:H2824" si="48">IF(I2761="","",IFERROR((INDEX(A:D,MATCH($I2761,D:D,0),2)),""))</f>
        <v/>
      </c>
      <c r="I2761" s="104"/>
      <c r="J2761" s="110" t="s">
        <v>14832</v>
      </c>
      <c r="K2761" s="110" t="s">
        <v>275</v>
      </c>
      <c r="L2761" s="10" t="s">
        <v>12404</v>
      </c>
    </row>
    <row r="2762" spans="7:12" ht="15" x14ac:dyDescent="0.2">
      <c r="G2762" s="106"/>
      <c r="H2762" s="104" t="str">
        <f t="shared" si="48"/>
        <v/>
      </c>
      <c r="I2762" s="104"/>
      <c r="J2762" s="110" t="s">
        <v>14833</v>
      </c>
      <c r="K2762" s="110" t="s">
        <v>275</v>
      </c>
      <c r="L2762" s="10" t="s">
        <v>12414</v>
      </c>
    </row>
    <row r="2763" spans="7:12" ht="15" x14ac:dyDescent="0.2">
      <c r="G2763" s="106"/>
      <c r="H2763" s="104" t="str">
        <f t="shared" si="48"/>
        <v/>
      </c>
      <c r="I2763" s="104"/>
      <c r="J2763" s="110" t="s">
        <v>14834</v>
      </c>
      <c r="K2763" s="110" t="s">
        <v>275</v>
      </c>
      <c r="L2763" s="10" t="s">
        <v>14835</v>
      </c>
    </row>
    <row r="2764" spans="7:12" ht="15" x14ac:dyDescent="0.2">
      <c r="G2764" s="106"/>
      <c r="H2764" s="104" t="str">
        <f t="shared" si="48"/>
        <v/>
      </c>
      <c r="I2764" s="104"/>
      <c r="J2764" s="110" t="s">
        <v>14836</v>
      </c>
      <c r="K2764" s="110" t="s">
        <v>275</v>
      </c>
      <c r="L2764" s="10" t="s">
        <v>14837</v>
      </c>
    </row>
    <row r="2765" spans="7:12" ht="15" x14ac:dyDescent="0.2">
      <c r="G2765" s="106"/>
      <c r="H2765" s="104" t="str">
        <f t="shared" si="48"/>
        <v/>
      </c>
      <c r="I2765" s="104"/>
      <c r="J2765" s="110" t="s">
        <v>14838</v>
      </c>
      <c r="K2765" s="110" t="s">
        <v>275</v>
      </c>
      <c r="L2765" s="10" t="s">
        <v>14839</v>
      </c>
    </row>
    <row r="2766" spans="7:12" ht="15" x14ac:dyDescent="0.2">
      <c r="G2766" s="106"/>
      <c r="H2766" s="104" t="str">
        <f t="shared" si="48"/>
        <v/>
      </c>
      <c r="I2766" s="104"/>
      <c r="J2766" s="110" t="s">
        <v>14840</v>
      </c>
      <c r="K2766" s="110" t="s">
        <v>275</v>
      </c>
      <c r="L2766" s="10" t="s">
        <v>14839</v>
      </c>
    </row>
    <row r="2767" spans="7:12" ht="15" x14ac:dyDescent="0.2">
      <c r="G2767" s="106"/>
      <c r="H2767" s="104" t="str">
        <f t="shared" si="48"/>
        <v/>
      </c>
      <c r="I2767" s="104"/>
      <c r="J2767" s="110" t="s">
        <v>14841</v>
      </c>
      <c r="K2767" s="110" t="s">
        <v>275</v>
      </c>
      <c r="L2767" s="10" t="s">
        <v>14842</v>
      </c>
    </row>
    <row r="2768" spans="7:12" ht="15" x14ac:dyDescent="0.2">
      <c r="G2768" s="106"/>
      <c r="H2768" s="104" t="str">
        <f t="shared" si="48"/>
        <v/>
      </c>
      <c r="I2768" s="104"/>
      <c r="J2768" s="110" t="s">
        <v>14843</v>
      </c>
      <c r="K2768" s="110" t="s">
        <v>275</v>
      </c>
      <c r="L2768" s="10" t="s">
        <v>275</v>
      </c>
    </row>
    <row r="2769" spans="7:12" ht="15" x14ac:dyDescent="0.2">
      <c r="G2769" s="106"/>
      <c r="H2769" s="104" t="str">
        <f t="shared" si="48"/>
        <v/>
      </c>
      <c r="I2769" s="104"/>
      <c r="J2769" s="110" t="s">
        <v>14844</v>
      </c>
      <c r="K2769" s="110" t="s">
        <v>275</v>
      </c>
      <c r="L2769" s="10" t="s">
        <v>14845</v>
      </c>
    </row>
    <row r="2770" spans="7:12" ht="15" x14ac:dyDescent="0.2">
      <c r="G2770" s="106"/>
      <c r="H2770" s="104" t="str">
        <f t="shared" si="48"/>
        <v/>
      </c>
      <c r="I2770" s="104"/>
      <c r="J2770" s="110" t="s">
        <v>14846</v>
      </c>
      <c r="K2770" s="110" t="s">
        <v>275</v>
      </c>
      <c r="L2770" s="10" t="s">
        <v>14847</v>
      </c>
    </row>
    <row r="2771" spans="7:12" ht="15" x14ac:dyDescent="0.2">
      <c r="G2771" s="106"/>
      <c r="H2771" s="104" t="str">
        <f t="shared" si="48"/>
        <v/>
      </c>
      <c r="I2771" s="104"/>
      <c r="J2771" s="110" t="s">
        <v>14848</v>
      </c>
      <c r="K2771" s="110" t="s">
        <v>275</v>
      </c>
      <c r="L2771" s="10" t="s">
        <v>14849</v>
      </c>
    </row>
    <row r="2772" spans="7:12" ht="15" x14ac:dyDescent="0.2">
      <c r="G2772" s="106"/>
      <c r="H2772" s="104" t="str">
        <f t="shared" si="48"/>
        <v/>
      </c>
      <c r="I2772" s="104"/>
      <c r="J2772" s="110" t="s">
        <v>14850</v>
      </c>
      <c r="K2772" s="110" t="s">
        <v>275</v>
      </c>
      <c r="L2772" s="10" t="s">
        <v>14851</v>
      </c>
    </row>
    <row r="2773" spans="7:12" ht="15" x14ac:dyDescent="0.2">
      <c r="G2773" s="106"/>
      <c r="H2773" s="104" t="str">
        <f t="shared" si="48"/>
        <v/>
      </c>
      <c r="I2773" s="104"/>
      <c r="J2773" s="110" t="s">
        <v>14852</v>
      </c>
      <c r="K2773" s="110" t="s">
        <v>275</v>
      </c>
      <c r="L2773" s="10" t="s">
        <v>14853</v>
      </c>
    </row>
    <row r="2774" spans="7:12" ht="15" x14ac:dyDescent="0.2">
      <c r="G2774" s="106"/>
      <c r="H2774" s="104" t="str">
        <f t="shared" si="48"/>
        <v/>
      </c>
      <c r="I2774" s="104"/>
      <c r="J2774" s="110" t="s">
        <v>14854</v>
      </c>
      <c r="K2774" s="110" t="s">
        <v>275</v>
      </c>
      <c r="L2774" s="10" t="s">
        <v>14855</v>
      </c>
    </row>
    <row r="2775" spans="7:12" ht="15" x14ac:dyDescent="0.2">
      <c r="G2775" s="106"/>
      <c r="H2775" s="104" t="str">
        <f t="shared" si="48"/>
        <v/>
      </c>
      <c r="I2775" s="104"/>
      <c r="J2775" s="110" t="s">
        <v>14856</v>
      </c>
      <c r="K2775" s="110" t="s">
        <v>275</v>
      </c>
      <c r="L2775" s="10" t="s">
        <v>14857</v>
      </c>
    </row>
    <row r="2776" spans="7:12" ht="15" x14ac:dyDescent="0.2">
      <c r="G2776" s="106"/>
      <c r="H2776" s="104" t="str">
        <f t="shared" si="48"/>
        <v/>
      </c>
      <c r="I2776" s="104"/>
      <c r="J2776" s="110" t="s">
        <v>14858</v>
      </c>
      <c r="K2776" s="110" t="s">
        <v>275</v>
      </c>
      <c r="L2776" s="10" t="s">
        <v>14859</v>
      </c>
    </row>
    <row r="2777" spans="7:12" ht="15" x14ac:dyDescent="0.2">
      <c r="G2777" s="106"/>
      <c r="H2777" s="104" t="str">
        <f t="shared" si="48"/>
        <v/>
      </c>
      <c r="I2777" s="104"/>
      <c r="J2777" s="110" t="s">
        <v>14860</v>
      </c>
      <c r="K2777" s="110" t="s">
        <v>275</v>
      </c>
      <c r="L2777" s="10" t="s">
        <v>14861</v>
      </c>
    </row>
    <row r="2778" spans="7:12" ht="15" x14ac:dyDescent="0.2">
      <c r="G2778" s="106"/>
      <c r="H2778" s="104" t="str">
        <f t="shared" si="48"/>
        <v/>
      </c>
      <c r="I2778" s="104"/>
      <c r="J2778" s="110" t="s">
        <v>14862</v>
      </c>
      <c r="K2778" s="110" t="s">
        <v>275</v>
      </c>
      <c r="L2778" s="10" t="s">
        <v>14863</v>
      </c>
    </row>
    <row r="2779" spans="7:12" ht="15" x14ac:dyDescent="0.2">
      <c r="G2779" s="106"/>
      <c r="H2779" s="104" t="str">
        <f t="shared" si="48"/>
        <v/>
      </c>
      <c r="I2779" s="104"/>
      <c r="J2779" s="110" t="s">
        <v>14864</v>
      </c>
      <c r="K2779" s="110" t="s">
        <v>275</v>
      </c>
      <c r="L2779" s="10" t="s">
        <v>14865</v>
      </c>
    </row>
    <row r="2780" spans="7:12" ht="15" x14ac:dyDescent="0.2">
      <c r="G2780" s="106"/>
      <c r="H2780" s="104" t="str">
        <f t="shared" si="48"/>
        <v/>
      </c>
      <c r="I2780" s="104"/>
      <c r="J2780" s="110" t="s">
        <v>14866</v>
      </c>
      <c r="K2780" s="110" t="s">
        <v>275</v>
      </c>
      <c r="L2780" s="10" t="s">
        <v>275</v>
      </c>
    </row>
    <row r="2781" spans="7:12" ht="15" x14ac:dyDescent="0.2">
      <c r="G2781" s="106"/>
      <c r="H2781" s="104" t="str">
        <f t="shared" si="48"/>
        <v/>
      </c>
      <c r="I2781" s="104"/>
      <c r="J2781" s="110" t="s">
        <v>14867</v>
      </c>
      <c r="K2781" s="110" t="s">
        <v>275</v>
      </c>
      <c r="L2781" s="10" t="s">
        <v>275</v>
      </c>
    </row>
    <row r="2782" spans="7:12" ht="15" x14ac:dyDescent="0.2">
      <c r="G2782" s="106"/>
      <c r="H2782" s="104" t="str">
        <f t="shared" si="48"/>
        <v/>
      </c>
      <c r="I2782" s="104"/>
      <c r="J2782" s="110" t="s">
        <v>14868</v>
      </c>
      <c r="K2782" s="110" t="s">
        <v>275</v>
      </c>
      <c r="L2782" s="10" t="s">
        <v>14869</v>
      </c>
    </row>
    <row r="2783" spans="7:12" ht="15" x14ac:dyDescent="0.2">
      <c r="G2783" s="106"/>
      <c r="H2783" s="104" t="str">
        <f t="shared" si="48"/>
        <v/>
      </c>
      <c r="I2783" s="104"/>
      <c r="J2783" s="110" t="s">
        <v>14870</v>
      </c>
      <c r="K2783" s="110" t="s">
        <v>275</v>
      </c>
      <c r="L2783" s="10" t="s">
        <v>14871</v>
      </c>
    </row>
    <row r="2784" spans="7:12" ht="15" x14ac:dyDescent="0.2">
      <c r="G2784" s="106"/>
      <c r="H2784" s="104" t="str">
        <f t="shared" si="48"/>
        <v/>
      </c>
      <c r="I2784" s="104"/>
      <c r="J2784" s="110" t="s">
        <v>14872</v>
      </c>
      <c r="K2784" s="110" t="s">
        <v>275</v>
      </c>
      <c r="L2784" s="10" t="s">
        <v>14873</v>
      </c>
    </row>
    <row r="2785" spans="7:12" ht="15" x14ac:dyDescent="0.2">
      <c r="G2785" s="106"/>
      <c r="H2785" s="104" t="str">
        <f t="shared" si="48"/>
        <v/>
      </c>
      <c r="I2785" s="104"/>
      <c r="J2785" s="110" t="s">
        <v>14874</v>
      </c>
      <c r="K2785" s="110" t="s">
        <v>275</v>
      </c>
      <c r="L2785" s="10" t="s">
        <v>275</v>
      </c>
    </row>
    <row r="2786" spans="7:12" ht="15" x14ac:dyDescent="0.2">
      <c r="G2786" s="106"/>
      <c r="H2786" s="104" t="str">
        <f t="shared" si="48"/>
        <v/>
      </c>
      <c r="I2786" s="104"/>
      <c r="J2786" s="110" t="s">
        <v>14875</v>
      </c>
      <c r="K2786" s="110" t="s">
        <v>275</v>
      </c>
      <c r="L2786" s="10" t="s">
        <v>14876</v>
      </c>
    </row>
    <row r="2787" spans="7:12" ht="15" x14ac:dyDescent="0.2">
      <c r="G2787" s="106"/>
      <c r="H2787" s="104" t="str">
        <f t="shared" si="48"/>
        <v/>
      </c>
      <c r="I2787" s="104"/>
      <c r="J2787" s="110" t="s">
        <v>14877</v>
      </c>
      <c r="K2787" s="110" t="s">
        <v>275</v>
      </c>
      <c r="L2787" s="10" t="s">
        <v>14878</v>
      </c>
    </row>
    <row r="2788" spans="7:12" ht="15" x14ac:dyDescent="0.2">
      <c r="G2788" s="106"/>
      <c r="H2788" s="104" t="str">
        <f t="shared" si="48"/>
        <v/>
      </c>
      <c r="I2788" s="104"/>
      <c r="J2788" s="110" t="s">
        <v>14879</v>
      </c>
      <c r="K2788" s="110" t="s">
        <v>275</v>
      </c>
      <c r="L2788" s="10" t="s">
        <v>14880</v>
      </c>
    </row>
    <row r="2789" spans="7:12" ht="15" x14ac:dyDescent="0.2">
      <c r="G2789" s="106"/>
      <c r="H2789" s="104" t="str">
        <f t="shared" si="48"/>
        <v/>
      </c>
      <c r="I2789" s="104"/>
      <c r="J2789" s="110" t="s">
        <v>14881</v>
      </c>
      <c r="K2789" s="110" t="s">
        <v>275</v>
      </c>
      <c r="L2789" s="10" t="s">
        <v>275</v>
      </c>
    </row>
    <row r="2790" spans="7:12" ht="15" x14ac:dyDescent="0.2">
      <c r="G2790" s="106"/>
      <c r="H2790" s="104" t="str">
        <f t="shared" si="48"/>
        <v/>
      </c>
      <c r="I2790" s="104"/>
      <c r="J2790" s="110" t="s">
        <v>14882</v>
      </c>
      <c r="K2790" s="110" t="s">
        <v>275</v>
      </c>
      <c r="L2790" s="10" t="s">
        <v>275</v>
      </c>
    </row>
    <row r="2791" spans="7:12" ht="15" x14ac:dyDescent="0.2">
      <c r="G2791" s="106"/>
      <c r="H2791" s="104" t="str">
        <f t="shared" si="48"/>
        <v/>
      </c>
      <c r="I2791" s="104"/>
      <c r="J2791" s="110" t="s">
        <v>14883</v>
      </c>
      <c r="K2791" s="110" t="s">
        <v>275</v>
      </c>
      <c r="L2791" s="10" t="s">
        <v>14884</v>
      </c>
    </row>
    <row r="2792" spans="7:12" ht="15" x14ac:dyDescent="0.2">
      <c r="G2792" s="106"/>
      <c r="H2792" s="104" t="str">
        <f t="shared" si="48"/>
        <v/>
      </c>
      <c r="I2792" s="104"/>
      <c r="J2792" s="110" t="s">
        <v>14885</v>
      </c>
      <c r="K2792" s="110" t="s">
        <v>275</v>
      </c>
      <c r="L2792" s="10" t="s">
        <v>275</v>
      </c>
    </row>
    <row r="2793" spans="7:12" ht="15" x14ac:dyDescent="0.2">
      <c r="G2793" s="106"/>
      <c r="H2793" s="104" t="str">
        <f t="shared" si="48"/>
        <v/>
      </c>
      <c r="I2793" s="104"/>
      <c r="J2793" s="110" t="s">
        <v>14886</v>
      </c>
      <c r="K2793" s="110" t="s">
        <v>275</v>
      </c>
      <c r="L2793" s="10" t="s">
        <v>275</v>
      </c>
    </row>
    <row r="2794" spans="7:12" ht="15" x14ac:dyDescent="0.2">
      <c r="G2794" s="106"/>
      <c r="H2794" s="104" t="str">
        <f t="shared" si="48"/>
        <v/>
      </c>
      <c r="I2794" s="104"/>
      <c r="J2794" s="110" t="s">
        <v>14887</v>
      </c>
      <c r="K2794" s="110" t="s">
        <v>275</v>
      </c>
      <c r="L2794" s="10" t="s">
        <v>14888</v>
      </c>
    </row>
    <row r="2795" spans="7:12" ht="15" x14ac:dyDescent="0.2">
      <c r="G2795" s="106"/>
      <c r="H2795" s="104" t="str">
        <f t="shared" si="48"/>
        <v/>
      </c>
      <c r="I2795" s="104"/>
      <c r="J2795" s="110" t="s">
        <v>14889</v>
      </c>
      <c r="K2795" s="110" t="s">
        <v>275</v>
      </c>
      <c r="L2795" s="10" t="s">
        <v>14890</v>
      </c>
    </row>
    <row r="2796" spans="7:12" ht="15" x14ac:dyDescent="0.2">
      <c r="G2796" s="106"/>
      <c r="H2796" s="104" t="str">
        <f t="shared" si="48"/>
        <v/>
      </c>
      <c r="I2796" s="104"/>
      <c r="J2796" s="110" t="s">
        <v>14891</v>
      </c>
      <c r="K2796" s="110" t="s">
        <v>275</v>
      </c>
      <c r="L2796" s="10" t="s">
        <v>14892</v>
      </c>
    </row>
    <row r="2797" spans="7:12" ht="15" x14ac:dyDescent="0.2">
      <c r="G2797" s="106"/>
      <c r="H2797" s="104" t="str">
        <f t="shared" si="48"/>
        <v/>
      </c>
      <c r="I2797" s="104"/>
      <c r="J2797" s="110" t="s">
        <v>14893</v>
      </c>
      <c r="K2797" s="110" t="s">
        <v>275</v>
      </c>
      <c r="L2797" s="10" t="s">
        <v>14894</v>
      </c>
    </row>
    <row r="2798" spans="7:12" ht="15" x14ac:dyDescent="0.2">
      <c r="G2798" s="106"/>
      <c r="H2798" s="104" t="str">
        <f t="shared" si="48"/>
        <v/>
      </c>
      <c r="I2798" s="104"/>
      <c r="J2798" s="110" t="s">
        <v>14181</v>
      </c>
      <c r="K2798" s="110" t="s">
        <v>275</v>
      </c>
      <c r="L2798" s="10" t="s">
        <v>14895</v>
      </c>
    </row>
    <row r="2799" spans="7:12" ht="15" x14ac:dyDescent="0.2">
      <c r="G2799" s="106"/>
      <c r="H2799" s="104" t="str">
        <f t="shared" si="48"/>
        <v/>
      </c>
      <c r="I2799" s="104"/>
      <c r="J2799" s="110" t="s">
        <v>14896</v>
      </c>
      <c r="K2799" s="110" t="s">
        <v>275</v>
      </c>
      <c r="L2799" s="10" t="s">
        <v>14897</v>
      </c>
    </row>
    <row r="2800" spans="7:12" ht="15" x14ac:dyDescent="0.2">
      <c r="G2800" s="106"/>
      <c r="H2800" s="104" t="str">
        <f t="shared" si="48"/>
        <v/>
      </c>
      <c r="I2800" s="104"/>
      <c r="J2800" s="110" t="s">
        <v>14898</v>
      </c>
      <c r="K2800" s="135" t="s">
        <v>14899</v>
      </c>
      <c r="L2800" s="10" t="s">
        <v>275</v>
      </c>
    </row>
    <row r="2801" spans="7:12" ht="15" x14ac:dyDescent="0.2">
      <c r="G2801" s="106"/>
      <c r="H2801" s="104" t="str">
        <f t="shared" si="48"/>
        <v/>
      </c>
      <c r="I2801" s="104"/>
      <c r="J2801" s="110" t="s">
        <v>14900</v>
      </c>
      <c r="K2801" s="110" t="s">
        <v>275</v>
      </c>
      <c r="L2801" s="10" t="s">
        <v>275</v>
      </c>
    </row>
    <row r="2802" spans="7:12" ht="15" x14ac:dyDescent="0.2">
      <c r="G2802" s="106"/>
      <c r="H2802" s="104" t="str">
        <f t="shared" si="48"/>
        <v/>
      </c>
      <c r="I2802" s="104"/>
      <c r="J2802" s="110" t="s">
        <v>14901</v>
      </c>
      <c r="K2802" s="110" t="s">
        <v>275</v>
      </c>
      <c r="L2802" s="10" t="s">
        <v>275</v>
      </c>
    </row>
    <row r="2803" spans="7:12" ht="15" x14ac:dyDescent="0.2">
      <c r="G2803" s="106"/>
      <c r="H2803" s="104" t="str">
        <f t="shared" si="48"/>
        <v/>
      </c>
      <c r="I2803" s="104"/>
      <c r="J2803" s="110" t="s">
        <v>14902</v>
      </c>
      <c r="K2803" s="110" t="s">
        <v>275</v>
      </c>
      <c r="L2803" s="10" t="s">
        <v>14903</v>
      </c>
    </row>
    <row r="2804" spans="7:12" ht="15" x14ac:dyDescent="0.2">
      <c r="G2804" s="106"/>
      <c r="H2804" s="104" t="str">
        <f t="shared" si="48"/>
        <v/>
      </c>
      <c r="I2804" s="104"/>
      <c r="J2804" s="110" t="s">
        <v>14904</v>
      </c>
      <c r="K2804" s="110" t="s">
        <v>275</v>
      </c>
      <c r="L2804" s="10" t="s">
        <v>14905</v>
      </c>
    </row>
    <row r="2805" spans="7:12" ht="15" x14ac:dyDescent="0.2">
      <c r="G2805" s="106"/>
      <c r="H2805" s="104" t="str">
        <f t="shared" si="48"/>
        <v/>
      </c>
      <c r="I2805" s="104"/>
      <c r="J2805" s="110" t="s">
        <v>14906</v>
      </c>
      <c r="K2805" s="110" t="s">
        <v>275</v>
      </c>
      <c r="L2805" s="10" t="s">
        <v>14907</v>
      </c>
    </row>
    <row r="2806" spans="7:12" ht="15" x14ac:dyDescent="0.2">
      <c r="G2806" s="106"/>
      <c r="H2806" s="104" t="str">
        <f t="shared" si="48"/>
        <v/>
      </c>
      <c r="I2806" s="104"/>
      <c r="J2806" s="110" t="s">
        <v>14908</v>
      </c>
      <c r="K2806" s="110" t="s">
        <v>275</v>
      </c>
      <c r="L2806" s="10" t="s">
        <v>14909</v>
      </c>
    </row>
    <row r="2807" spans="7:12" ht="15" x14ac:dyDescent="0.2">
      <c r="G2807" s="106"/>
      <c r="H2807" s="104" t="str">
        <f t="shared" si="48"/>
        <v/>
      </c>
      <c r="I2807" s="104"/>
      <c r="J2807" s="110" t="s">
        <v>14910</v>
      </c>
      <c r="K2807" s="110" t="s">
        <v>275</v>
      </c>
      <c r="L2807" s="10" t="s">
        <v>14911</v>
      </c>
    </row>
    <row r="2808" spans="7:12" ht="15" x14ac:dyDescent="0.2">
      <c r="G2808" s="106"/>
      <c r="H2808" s="104" t="str">
        <f t="shared" si="48"/>
        <v/>
      </c>
      <c r="I2808" s="104"/>
      <c r="J2808" s="110" t="s">
        <v>14912</v>
      </c>
      <c r="K2808" s="110" t="s">
        <v>275</v>
      </c>
      <c r="L2808" s="10" t="s">
        <v>14913</v>
      </c>
    </row>
    <row r="2809" spans="7:12" ht="15" x14ac:dyDescent="0.2">
      <c r="G2809" s="106"/>
      <c r="H2809" s="104" t="str">
        <f t="shared" si="48"/>
        <v/>
      </c>
      <c r="I2809" s="104"/>
      <c r="J2809" s="110" t="s">
        <v>14914</v>
      </c>
      <c r="K2809" s="110" t="s">
        <v>275</v>
      </c>
      <c r="L2809" s="10" t="s">
        <v>14915</v>
      </c>
    </row>
    <row r="2810" spans="7:12" ht="15" x14ac:dyDescent="0.2">
      <c r="G2810" s="106"/>
      <c r="H2810" s="104" t="str">
        <f t="shared" si="48"/>
        <v/>
      </c>
      <c r="I2810" s="104"/>
      <c r="J2810" s="110" t="s">
        <v>14916</v>
      </c>
      <c r="K2810" s="110" t="s">
        <v>275</v>
      </c>
      <c r="L2810" s="10" t="s">
        <v>14917</v>
      </c>
    </row>
    <row r="2811" spans="7:12" ht="15" x14ac:dyDescent="0.2">
      <c r="G2811" s="106"/>
      <c r="H2811" s="104" t="str">
        <f t="shared" si="48"/>
        <v/>
      </c>
      <c r="I2811" s="104"/>
      <c r="J2811" s="110" t="s">
        <v>14918</v>
      </c>
      <c r="K2811" s="110" t="s">
        <v>275</v>
      </c>
      <c r="L2811" s="10" t="s">
        <v>275</v>
      </c>
    </row>
    <row r="2812" spans="7:12" ht="15" x14ac:dyDescent="0.2">
      <c r="G2812" s="106"/>
      <c r="H2812" s="104" t="str">
        <f t="shared" si="48"/>
        <v/>
      </c>
      <c r="I2812" s="104"/>
      <c r="J2812" s="110" t="s">
        <v>14919</v>
      </c>
      <c r="K2812" s="110" t="s">
        <v>275</v>
      </c>
      <c r="L2812" s="10" t="s">
        <v>14920</v>
      </c>
    </row>
    <row r="2813" spans="7:12" ht="15" x14ac:dyDescent="0.2">
      <c r="G2813" s="106"/>
      <c r="H2813" s="104" t="str">
        <f t="shared" si="48"/>
        <v/>
      </c>
      <c r="I2813" s="104"/>
      <c r="J2813" s="110" t="s">
        <v>14921</v>
      </c>
      <c r="K2813" s="110" t="s">
        <v>275</v>
      </c>
      <c r="L2813" s="10" t="s">
        <v>14922</v>
      </c>
    </row>
    <row r="2814" spans="7:12" ht="15" x14ac:dyDescent="0.2">
      <c r="G2814" s="106"/>
      <c r="H2814" s="104" t="str">
        <f t="shared" si="48"/>
        <v/>
      </c>
      <c r="I2814" s="104"/>
      <c r="J2814" s="110" t="s">
        <v>14923</v>
      </c>
      <c r="K2814" s="110" t="s">
        <v>275</v>
      </c>
      <c r="L2814" s="10" t="s">
        <v>14907</v>
      </c>
    </row>
    <row r="2815" spans="7:12" ht="15" x14ac:dyDescent="0.2">
      <c r="G2815" s="106"/>
      <c r="H2815" s="104" t="str">
        <f t="shared" si="48"/>
        <v/>
      </c>
      <c r="I2815" s="104"/>
      <c r="J2815" s="110" t="s">
        <v>14924</v>
      </c>
      <c r="K2815" s="110" t="s">
        <v>275</v>
      </c>
      <c r="L2815" s="10" t="s">
        <v>14925</v>
      </c>
    </row>
    <row r="2816" spans="7:12" ht="15" x14ac:dyDescent="0.2">
      <c r="G2816" s="106"/>
      <c r="H2816" s="104" t="str">
        <f t="shared" si="48"/>
        <v/>
      </c>
      <c r="I2816" s="104"/>
      <c r="J2816" s="110" t="s">
        <v>14926</v>
      </c>
      <c r="K2816" s="110" t="s">
        <v>275</v>
      </c>
      <c r="L2816" s="10" t="s">
        <v>14927</v>
      </c>
    </row>
    <row r="2817" spans="7:12" ht="15" x14ac:dyDescent="0.2">
      <c r="G2817" s="106"/>
      <c r="H2817" s="104" t="str">
        <f t="shared" si="48"/>
        <v/>
      </c>
      <c r="I2817" s="104"/>
      <c r="J2817" s="110" t="s">
        <v>14928</v>
      </c>
      <c r="K2817" s="110" t="s">
        <v>275</v>
      </c>
      <c r="L2817" s="10" t="s">
        <v>14929</v>
      </c>
    </row>
    <row r="2818" spans="7:12" ht="15" x14ac:dyDescent="0.2">
      <c r="G2818" s="106"/>
      <c r="H2818" s="104" t="str">
        <f t="shared" si="48"/>
        <v/>
      </c>
      <c r="I2818" s="104"/>
      <c r="J2818" s="110" t="s">
        <v>14930</v>
      </c>
      <c r="K2818" s="110" t="s">
        <v>275</v>
      </c>
      <c r="L2818" s="10" t="s">
        <v>14931</v>
      </c>
    </row>
    <row r="2819" spans="7:12" ht="15" x14ac:dyDescent="0.2">
      <c r="G2819" s="106"/>
      <c r="H2819" s="104" t="str">
        <f t="shared" si="48"/>
        <v/>
      </c>
      <c r="I2819" s="104"/>
      <c r="J2819" s="110" t="s">
        <v>14932</v>
      </c>
      <c r="K2819" s="110" t="s">
        <v>275</v>
      </c>
      <c r="L2819" s="10" t="s">
        <v>14933</v>
      </c>
    </row>
    <row r="2820" spans="7:12" ht="15" x14ac:dyDescent="0.2">
      <c r="G2820" s="106"/>
      <c r="H2820" s="104" t="str">
        <f t="shared" si="48"/>
        <v/>
      </c>
      <c r="I2820" s="104"/>
      <c r="J2820" s="110" t="s">
        <v>14934</v>
      </c>
      <c r="K2820" s="110" t="s">
        <v>275</v>
      </c>
      <c r="L2820" s="10" t="s">
        <v>14935</v>
      </c>
    </row>
    <row r="2821" spans="7:12" ht="15" x14ac:dyDescent="0.2">
      <c r="G2821" s="106"/>
      <c r="H2821" s="104" t="str">
        <f t="shared" si="48"/>
        <v/>
      </c>
      <c r="I2821" s="104"/>
      <c r="J2821" s="110" t="s">
        <v>14936</v>
      </c>
      <c r="K2821" s="110" t="s">
        <v>275</v>
      </c>
      <c r="L2821" s="10" t="s">
        <v>14937</v>
      </c>
    </row>
    <row r="2822" spans="7:12" ht="15" x14ac:dyDescent="0.2">
      <c r="G2822" s="106"/>
      <c r="H2822" s="104" t="str">
        <f t="shared" si="48"/>
        <v/>
      </c>
      <c r="I2822" s="104"/>
      <c r="J2822" s="110" t="s">
        <v>14938</v>
      </c>
      <c r="K2822" s="110" t="s">
        <v>275</v>
      </c>
      <c r="L2822" s="10" t="s">
        <v>14939</v>
      </c>
    </row>
    <row r="2823" spans="7:12" ht="15" x14ac:dyDescent="0.2">
      <c r="G2823" s="106"/>
      <c r="H2823" s="104" t="str">
        <f t="shared" si="48"/>
        <v/>
      </c>
      <c r="I2823" s="104"/>
      <c r="J2823" s="110" t="s">
        <v>14940</v>
      </c>
      <c r="K2823" s="110" t="s">
        <v>275</v>
      </c>
      <c r="L2823" s="10" t="s">
        <v>14941</v>
      </c>
    </row>
    <row r="2824" spans="7:12" ht="15" x14ac:dyDescent="0.2">
      <c r="G2824" s="106"/>
      <c r="H2824" s="104" t="str">
        <f t="shared" si="48"/>
        <v/>
      </c>
      <c r="I2824" s="104"/>
      <c r="J2824" s="110" t="s">
        <v>14942</v>
      </c>
      <c r="K2824" s="110" t="s">
        <v>275</v>
      </c>
      <c r="L2824" s="10" t="s">
        <v>14943</v>
      </c>
    </row>
    <row r="2825" spans="7:12" ht="15" x14ac:dyDescent="0.2">
      <c r="G2825" s="106"/>
      <c r="H2825" s="104" t="str">
        <f t="shared" ref="H2825:H2888" si="49">IF(I2825="","",IFERROR((INDEX(A:D,MATCH($I2825,D:D,0),2)),""))</f>
        <v/>
      </c>
      <c r="I2825" s="104"/>
      <c r="J2825" s="110" t="s">
        <v>14944</v>
      </c>
      <c r="K2825" s="110" t="s">
        <v>275</v>
      </c>
      <c r="L2825" s="10" t="s">
        <v>14945</v>
      </c>
    </row>
    <row r="2826" spans="7:12" ht="15" x14ac:dyDescent="0.2">
      <c r="G2826" s="106"/>
      <c r="H2826" s="104" t="str">
        <f t="shared" si="49"/>
        <v/>
      </c>
      <c r="I2826" s="104"/>
      <c r="J2826" s="110" t="s">
        <v>14946</v>
      </c>
      <c r="K2826" s="110" t="s">
        <v>275</v>
      </c>
      <c r="L2826" s="10" t="s">
        <v>14947</v>
      </c>
    </row>
    <row r="2827" spans="7:12" ht="15" x14ac:dyDescent="0.2">
      <c r="G2827" s="106"/>
      <c r="H2827" s="104" t="str">
        <f t="shared" si="49"/>
        <v/>
      </c>
      <c r="I2827" s="104"/>
      <c r="J2827" s="110" t="s">
        <v>14948</v>
      </c>
      <c r="K2827" s="110" t="s">
        <v>275</v>
      </c>
      <c r="L2827" s="10" t="s">
        <v>14949</v>
      </c>
    </row>
    <row r="2828" spans="7:12" ht="15" x14ac:dyDescent="0.2">
      <c r="G2828" s="106"/>
      <c r="H2828" s="104" t="str">
        <f t="shared" si="49"/>
        <v/>
      </c>
      <c r="I2828" s="104"/>
      <c r="J2828" s="110" t="s">
        <v>14950</v>
      </c>
      <c r="K2828" s="110" t="s">
        <v>275</v>
      </c>
      <c r="L2828" s="10" t="s">
        <v>14951</v>
      </c>
    </row>
    <row r="2829" spans="7:12" ht="15" x14ac:dyDescent="0.2">
      <c r="G2829" s="106"/>
      <c r="H2829" s="104" t="str">
        <f t="shared" si="49"/>
        <v/>
      </c>
      <c r="I2829" s="104"/>
      <c r="J2829" s="110" t="s">
        <v>14952</v>
      </c>
      <c r="K2829" s="110" t="s">
        <v>275</v>
      </c>
      <c r="L2829" s="10" t="s">
        <v>14953</v>
      </c>
    </row>
    <row r="2830" spans="7:12" ht="15" x14ac:dyDescent="0.2">
      <c r="G2830" s="106"/>
      <c r="H2830" s="104" t="str">
        <f t="shared" si="49"/>
        <v/>
      </c>
      <c r="I2830" s="104"/>
      <c r="J2830" s="110" t="s">
        <v>14954</v>
      </c>
      <c r="K2830" s="110" t="s">
        <v>275</v>
      </c>
      <c r="L2830" s="10" t="s">
        <v>275</v>
      </c>
    </row>
    <row r="2831" spans="7:12" ht="15" x14ac:dyDescent="0.2">
      <c r="G2831" s="106"/>
      <c r="H2831" s="104" t="str">
        <f t="shared" si="49"/>
        <v/>
      </c>
      <c r="I2831" s="104"/>
      <c r="J2831" s="110" t="s">
        <v>14955</v>
      </c>
      <c r="K2831" s="110" t="s">
        <v>275</v>
      </c>
      <c r="L2831" s="10" t="s">
        <v>14956</v>
      </c>
    </row>
    <row r="2832" spans="7:12" ht="15" x14ac:dyDescent="0.2">
      <c r="G2832" s="106"/>
      <c r="H2832" s="104" t="str">
        <f t="shared" si="49"/>
        <v/>
      </c>
      <c r="I2832" s="104"/>
      <c r="J2832" s="110" t="s">
        <v>14957</v>
      </c>
      <c r="K2832" s="110" t="s">
        <v>275</v>
      </c>
      <c r="L2832" s="10" t="s">
        <v>14958</v>
      </c>
    </row>
    <row r="2833" spans="7:12" ht="15" x14ac:dyDescent="0.2">
      <c r="G2833" s="106"/>
      <c r="H2833" s="104" t="str">
        <f t="shared" si="49"/>
        <v/>
      </c>
      <c r="I2833" s="104"/>
      <c r="J2833" s="110" t="s">
        <v>14959</v>
      </c>
      <c r="K2833" s="110" t="s">
        <v>275</v>
      </c>
      <c r="L2833" s="10" t="s">
        <v>14960</v>
      </c>
    </row>
    <row r="2834" spans="7:12" ht="15" x14ac:dyDescent="0.2">
      <c r="G2834" s="106"/>
      <c r="H2834" s="104" t="str">
        <f t="shared" si="49"/>
        <v/>
      </c>
      <c r="I2834" s="104"/>
      <c r="J2834" s="110" t="s">
        <v>14961</v>
      </c>
      <c r="K2834" s="110" t="s">
        <v>275</v>
      </c>
      <c r="L2834" s="10" t="s">
        <v>14962</v>
      </c>
    </row>
    <row r="2835" spans="7:12" ht="15" x14ac:dyDescent="0.2">
      <c r="G2835" s="106"/>
      <c r="H2835" s="104" t="str">
        <f t="shared" si="49"/>
        <v/>
      </c>
      <c r="I2835" s="104"/>
      <c r="J2835" s="110" t="s">
        <v>14963</v>
      </c>
      <c r="K2835" s="110" t="s">
        <v>275</v>
      </c>
      <c r="L2835" s="10" t="s">
        <v>14964</v>
      </c>
    </row>
    <row r="2836" spans="7:12" ht="15" x14ac:dyDescent="0.2">
      <c r="G2836" s="106"/>
      <c r="H2836" s="104" t="str">
        <f t="shared" si="49"/>
        <v/>
      </c>
      <c r="I2836" s="104"/>
      <c r="J2836" s="110" t="s">
        <v>14965</v>
      </c>
      <c r="K2836" s="110" t="s">
        <v>275</v>
      </c>
      <c r="L2836" s="10" t="s">
        <v>14966</v>
      </c>
    </row>
    <row r="2837" spans="7:12" ht="15" x14ac:dyDescent="0.2">
      <c r="G2837" s="106"/>
      <c r="H2837" s="104" t="str">
        <f t="shared" si="49"/>
        <v/>
      </c>
      <c r="I2837" s="104"/>
      <c r="J2837" s="110" t="s">
        <v>14967</v>
      </c>
      <c r="K2837" s="110" t="s">
        <v>275</v>
      </c>
      <c r="L2837" s="10" t="s">
        <v>14968</v>
      </c>
    </row>
    <row r="2838" spans="7:12" ht="15" x14ac:dyDescent="0.2">
      <c r="G2838" s="106"/>
      <c r="H2838" s="104" t="str">
        <f t="shared" si="49"/>
        <v/>
      </c>
      <c r="I2838" s="104"/>
      <c r="J2838" s="110" t="s">
        <v>14969</v>
      </c>
      <c r="K2838" s="110" t="s">
        <v>275</v>
      </c>
      <c r="L2838" s="10" t="s">
        <v>14970</v>
      </c>
    </row>
    <row r="2839" spans="7:12" ht="15" x14ac:dyDescent="0.2">
      <c r="G2839" s="106"/>
      <c r="H2839" s="104" t="str">
        <f t="shared" si="49"/>
        <v/>
      </c>
      <c r="I2839" s="104"/>
      <c r="J2839" s="110" t="s">
        <v>14971</v>
      </c>
      <c r="K2839" s="110" t="s">
        <v>275</v>
      </c>
      <c r="L2839" s="10" t="s">
        <v>14972</v>
      </c>
    </row>
    <row r="2840" spans="7:12" ht="15" x14ac:dyDescent="0.2">
      <c r="G2840" s="106"/>
      <c r="H2840" s="104" t="str">
        <f t="shared" si="49"/>
        <v/>
      </c>
      <c r="I2840" s="104"/>
      <c r="J2840" s="110" t="s">
        <v>14973</v>
      </c>
      <c r="K2840" s="110" t="s">
        <v>275</v>
      </c>
      <c r="L2840" s="10" t="s">
        <v>14974</v>
      </c>
    </row>
    <row r="2841" spans="7:12" ht="15" x14ac:dyDescent="0.2">
      <c r="G2841" s="106"/>
      <c r="H2841" s="104" t="str">
        <f t="shared" si="49"/>
        <v/>
      </c>
      <c r="I2841" s="104"/>
      <c r="J2841" s="110" t="s">
        <v>14975</v>
      </c>
      <c r="K2841" s="110" t="s">
        <v>275</v>
      </c>
      <c r="L2841" s="10" t="s">
        <v>14976</v>
      </c>
    </row>
    <row r="2842" spans="7:12" ht="15" x14ac:dyDescent="0.2">
      <c r="G2842" s="106"/>
      <c r="H2842" s="104" t="str">
        <f t="shared" si="49"/>
        <v/>
      </c>
      <c r="I2842" s="104"/>
      <c r="J2842" s="110" t="s">
        <v>14977</v>
      </c>
      <c r="K2842" s="110" t="s">
        <v>275</v>
      </c>
      <c r="L2842" s="10" t="s">
        <v>14978</v>
      </c>
    </row>
    <row r="2843" spans="7:12" ht="15" x14ac:dyDescent="0.2">
      <c r="G2843" s="106"/>
      <c r="H2843" s="104" t="str">
        <f t="shared" si="49"/>
        <v/>
      </c>
      <c r="I2843" s="104"/>
      <c r="J2843" s="110" t="s">
        <v>14979</v>
      </c>
      <c r="K2843" s="110" t="s">
        <v>275</v>
      </c>
      <c r="L2843" s="10" t="s">
        <v>14980</v>
      </c>
    </row>
    <row r="2844" spans="7:12" ht="15" x14ac:dyDescent="0.2">
      <c r="G2844" s="106"/>
      <c r="H2844" s="104" t="str">
        <f t="shared" si="49"/>
        <v/>
      </c>
      <c r="I2844" s="104"/>
      <c r="J2844" s="110" t="s">
        <v>14981</v>
      </c>
      <c r="K2844" s="110" t="s">
        <v>275</v>
      </c>
      <c r="L2844" s="10" t="s">
        <v>14982</v>
      </c>
    </row>
    <row r="2845" spans="7:12" ht="15" x14ac:dyDescent="0.2">
      <c r="G2845" s="106"/>
      <c r="H2845" s="104" t="str">
        <f t="shared" si="49"/>
        <v/>
      </c>
      <c r="I2845" s="104"/>
      <c r="J2845" s="110" t="s">
        <v>14983</v>
      </c>
      <c r="K2845" s="110" t="s">
        <v>275</v>
      </c>
      <c r="L2845" s="10" t="s">
        <v>14984</v>
      </c>
    </row>
    <row r="2846" spans="7:12" ht="15" x14ac:dyDescent="0.2">
      <c r="G2846" s="106"/>
      <c r="H2846" s="104" t="str">
        <f t="shared" si="49"/>
        <v/>
      </c>
      <c r="I2846" s="104"/>
      <c r="J2846" s="110" t="s">
        <v>14985</v>
      </c>
      <c r="K2846" s="110" t="s">
        <v>275</v>
      </c>
      <c r="L2846" s="10" t="s">
        <v>14986</v>
      </c>
    </row>
    <row r="2847" spans="7:12" ht="15" x14ac:dyDescent="0.2">
      <c r="G2847" s="106"/>
      <c r="H2847" s="104" t="str">
        <f t="shared" si="49"/>
        <v/>
      </c>
      <c r="I2847" s="104"/>
      <c r="J2847" s="110" t="s">
        <v>14987</v>
      </c>
      <c r="K2847" s="110" t="s">
        <v>275</v>
      </c>
      <c r="L2847" s="10" t="s">
        <v>14988</v>
      </c>
    </row>
    <row r="2848" spans="7:12" ht="15" x14ac:dyDescent="0.2">
      <c r="G2848" s="106"/>
      <c r="H2848" s="104" t="str">
        <f t="shared" si="49"/>
        <v/>
      </c>
      <c r="I2848" s="104"/>
      <c r="J2848" s="110" t="s">
        <v>14989</v>
      </c>
      <c r="K2848" s="110" t="s">
        <v>275</v>
      </c>
      <c r="L2848" s="10" t="s">
        <v>14990</v>
      </c>
    </row>
    <row r="2849" spans="7:12" ht="15" x14ac:dyDescent="0.2">
      <c r="G2849" s="106"/>
      <c r="H2849" s="104" t="str">
        <f t="shared" si="49"/>
        <v/>
      </c>
      <c r="I2849" s="104"/>
      <c r="J2849" s="110" t="s">
        <v>14991</v>
      </c>
      <c r="K2849" s="110" t="s">
        <v>275</v>
      </c>
      <c r="L2849" s="10" t="s">
        <v>14992</v>
      </c>
    </row>
    <row r="2850" spans="7:12" ht="15" x14ac:dyDescent="0.2">
      <c r="G2850" s="106"/>
      <c r="H2850" s="104" t="str">
        <f t="shared" si="49"/>
        <v/>
      </c>
      <c r="I2850" s="104"/>
      <c r="J2850" s="110" t="s">
        <v>14993</v>
      </c>
      <c r="K2850" s="110" t="s">
        <v>275</v>
      </c>
      <c r="L2850" s="10" t="s">
        <v>14994</v>
      </c>
    </row>
    <row r="2851" spans="7:12" ht="15" x14ac:dyDescent="0.2">
      <c r="G2851" s="106"/>
      <c r="H2851" s="104" t="str">
        <f t="shared" si="49"/>
        <v/>
      </c>
      <c r="I2851" s="104"/>
      <c r="J2851" s="110" t="s">
        <v>14995</v>
      </c>
      <c r="K2851" s="110" t="s">
        <v>275</v>
      </c>
      <c r="L2851" s="10" t="s">
        <v>14996</v>
      </c>
    </row>
    <row r="2852" spans="7:12" ht="15" x14ac:dyDescent="0.2">
      <c r="G2852" s="106"/>
      <c r="H2852" s="104" t="str">
        <f t="shared" si="49"/>
        <v/>
      </c>
      <c r="I2852" s="104"/>
      <c r="J2852" s="110" t="s">
        <v>14997</v>
      </c>
      <c r="K2852" s="110" t="s">
        <v>275</v>
      </c>
      <c r="L2852" s="10" t="s">
        <v>14998</v>
      </c>
    </row>
    <row r="2853" spans="7:12" ht="15" x14ac:dyDescent="0.2">
      <c r="G2853" s="106"/>
      <c r="H2853" s="104" t="str">
        <f t="shared" si="49"/>
        <v/>
      </c>
      <c r="I2853" s="104"/>
      <c r="J2853" s="110" t="s">
        <v>14999</v>
      </c>
      <c r="K2853" s="110" t="s">
        <v>275</v>
      </c>
      <c r="L2853" s="10" t="s">
        <v>15000</v>
      </c>
    </row>
    <row r="2854" spans="7:12" ht="15" x14ac:dyDescent="0.2">
      <c r="G2854" s="106"/>
      <c r="H2854" s="104" t="str">
        <f t="shared" si="49"/>
        <v/>
      </c>
      <c r="I2854" s="104"/>
      <c r="J2854" s="110" t="s">
        <v>15001</v>
      </c>
      <c r="K2854" s="110" t="s">
        <v>275</v>
      </c>
      <c r="L2854" s="10" t="s">
        <v>15002</v>
      </c>
    </row>
    <row r="2855" spans="7:12" ht="15" x14ac:dyDescent="0.2">
      <c r="G2855" s="106"/>
      <c r="H2855" s="104" t="str">
        <f t="shared" si="49"/>
        <v/>
      </c>
      <c r="I2855" s="104"/>
      <c r="J2855" s="110" t="s">
        <v>15003</v>
      </c>
      <c r="K2855" s="110" t="s">
        <v>275</v>
      </c>
      <c r="L2855" s="10" t="s">
        <v>15004</v>
      </c>
    </row>
    <row r="2856" spans="7:12" ht="15" x14ac:dyDescent="0.2">
      <c r="G2856" s="106"/>
      <c r="H2856" s="104" t="str">
        <f t="shared" si="49"/>
        <v/>
      </c>
      <c r="I2856" s="104"/>
      <c r="J2856" s="110" t="s">
        <v>15005</v>
      </c>
      <c r="K2856" s="110" t="s">
        <v>275</v>
      </c>
      <c r="L2856" s="10" t="s">
        <v>15006</v>
      </c>
    </row>
    <row r="2857" spans="7:12" ht="15" x14ac:dyDescent="0.2">
      <c r="G2857" s="106"/>
      <c r="H2857" s="104" t="str">
        <f t="shared" si="49"/>
        <v/>
      </c>
      <c r="I2857" s="104"/>
      <c r="J2857" s="110" t="s">
        <v>15007</v>
      </c>
      <c r="K2857" s="110" t="s">
        <v>275</v>
      </c>
      <c r="L2857" s="10" t="s">
        <v>15008</v>
      </c>
    </row>
    <row r="2858" spans="7:12" ht="15" x14ac:dyDescent="0.2">
      <c r="G2858" s="106"/>
      <c r="H2858" s="104" t="str">
        <f t="shared" si="49"/>
        <v/>
      </c>
      <c r="I2858" s="104"/>
      <c r="J2858" s="110" t="s">
        <v>15009</v>
      </c>
      <c r="K2858" s="110" t="s">
        <v>275</v>
      </c>
      <c r="L2858" s="10" t="s">
        <v>15010</v>
      </c>
    </row>
    <row r="2859" spans="7:12" ht="15" x14ac:dyDescent="0.2">
      <c r="G2859" s="106"/>
      <c r="H2859" s="104" t="str">
        <f t="shared" si="49"/>
        <v/>
      </c>
      <c r="I2859" s="104"/>
      <c r="J2859" s="110" t="s">
        <v>15011</v>
      </c>
      <c r="K2859" s="110" t="s">
        <v>275</v>
      </c>
      <c r="L2859" s="10" t="s">
        <v>15012</v>
      </c>
    </row>
    <row r="2860" spans="7:12" ht="15" x14ac:dyDescent="0.2">
      <c r="G2860" s="106"/>
      <c r="H2860" s="104" t="str">
        <f t="shared" si="49"/>
        <v/>
      </c>
      <c r="I2860" s="104"/>
      <c r="J2860" s="110" t="s">
        <v>15013</v>
      </c>
      <c r="K2860" s="110" t="s">
        <v>275</v>
      </c>
      <c r="L2860" s="10" t="s">
        <v>15014</v>
      </c>
    </row>
    <row r="2861" spans="7:12" ht="15" x14ac:dyDescent="0.2">
      <c r="G2861" s="106"/>
      <c r="H2861" s="104" t="str">
        <f t="shared" si="49"/>
        <v/>
      </c>
      <c r="I2861" s="104"/>
      <c r="J2861" s="110" t="s">
        <v>15015</v>
      </c>
      <c r="K2861" s="110" t="s">
        <v>275</v>
      </c>
      <c r="L2861" s="10" t="s">
        <v>15016</v>
      </c>
    </row>
    <row r="2862" spans="7:12" ht="15" x14ac:dyDescent="0.2">
      <c r="G2862" s="106"/>
      <c r="H2862" s="104" t="str">
        <f t="shared" si="49"/>
        <v/>
      </c>
      <c r="I2862" s="104"/>
      <c r="J2862" s="110" t="s">
        <v>15017</v>
      </c>
      <c r="K2862" s="110" t="s">
        <v>275</v>
      </c>
      <c r="L2862" s="10" t="s">
        <v>15018</v>
      </c>
    </row>
    <row r="2863" spans="7:12" ht="15" x14ac:dyDescent="0.2">
      <c r="G2863" s="106"/>
      <c r="H2863" s="104" t="str">
        <f t="shared" si="49"/>
        <v/>
      </c>
      <c r="I2863" s="104"/>
      <c r="J2863" s="110" t="s">
        <v>15019</v>
      </c>
      <c r="K2863" s="110" t="s">
        <v>275</v>
      </c>
      <c r="L2863" s="10" t="s">
        <v>15020</v>
      </c>
    </row>
    <row r="2864" spans="7:12" ht="15" x14ac:dyDescent="0.2">
      <c r="G2864" s="106"/>
      <c r="H2864" s="104" t="str">
        <f t="shared" si="49"/>
        <v/>
      </c>
      <c r="I2864" s="104"/>
      <c r="J2864" s="110" t="s">
        <v>15021</v>
      </c>
      <c r="K2864" s="110" t="s">
        <v>275</v>
      </c>
      <c r="L2864" s="10" t="s">
        <v>15022</v>
      </c>
    </row>
    <row r="2865" spans="7:12" ht="15" x14ac:dyDescent="0.2">
      <c r="G2865" s="106"/>
      <c r="H2865" s="104" t="str">
        <f t="shared" si="49"/>
        <v/>
      </c>
      <c r="I2865" s="104"/>
      <c r="J2865" s="110" t="s">
        <v>15023</v>
      </c>
      <c r="K2865" s="110" t="s">
        <v>275</v>
      </c>
      <c r="L2865" s="10" t="s">
        <v>15024</v>
      </c>
    </row>
    <row r="2866" spans="7:12" ht="15" x14ac:dyDescent="0.2">
      <c r="G2866" s="106"/>
      <c r="H2866" s="104" t="str">
        <f t="shared" si="49"/>
        <v/>
      </c>
      <c r="I2866" s="104"/>
      <c r="J2866" s="110" t="s">
        <v>15025</v>
      </c>
      <c r="K2866" s="110" t="s">
        <v>275</v>
      </c>
      <c r="L2866" s="10" t="s">
        <v>15026</v>
      </c>
    </row>
    <row r="2867" spans="7:12" ht="15" x14ac:dyDescent="0.2">
      <c r="G2867" s="106"/>
      <c r="H2867" s="104" t="str">
        <f t="shared" si="49"/>
        <v/>
      </c>
      <c r="I2867" s="104"/>
      <c r="J2867" s="110" t="s">
        <v>15027</v>
      </c>
      <c r="K2867" s="110" t="s">
        <v>275</v>
      </c>
      <c r="L2867" s="10" t="s">
        <v>15028</v>
      </c>
    </row>
    <row r="2868" spans="7:12" ht="15" x14ac:dyDescent="0.2">
      <c r="G2868" s="106"/>
      <c r="H2868" s="104" t="str">
        <f t="shared" si="49"/>
        <v/>
      </c>
      <c r="I2868" s="104"/>
      <c r="J2868" s="110" t="s">
        <v>15029</v>
      </c>
      <c r="K2868" s="110" t="s">
        <v>275</v>
      </c>
      <c r="L2868" s="10" t="s">
        <v>15030</v>
      </c>
    </row>
    <row r="2869" spans="7:12" ht="15" x14ac:dyDescent="0.2">
      <c r="G2869" s="106"/>
      <c r="H2869" s="104" t="str">
        <f t="shared" si="49"/>
        <v/>
      </c>
      <c r="I2869" s="104"/>
      <c r="J2869" s="110" t="s">
        <v>15031</v>
      </c>
      <c r="K2869" s="110" t="s">
        <v>275</v>
      </c>
      <c r="L2869" s="10" t="s">
        <v>15032</v>
      </c>
    </row>
    <row r="2870" spans="7:12" ht="15" x14ac:dyDescent="0.2">
      <c r="G2870" s="106"/>
      <c r="H2870" s="104" t="str">
        <f t="shared" si="49"/>
        <v/>
      </c>
      <c r="I2870" s="104"/>
      <c r="J2870" s="110" t="s">
        <v>15033</v>
      </c>
      <c r="K2870" s="110" t="s">
        <v>275</v>
      </c>
      <c r="L2870" s="10" t="s">
        <v>15034</v>
      </c>
    </row>
    <row r="2871" spans="7:12" ht="15" x14ac:dyDescent="0.2">
      <c r="G2871" s="106"/>
      <c r="H2871" s="104" t="str">
        <f t="shared" si="49"/>
        <v/>
      </c>
      <c r="I2871" s="104"/>
      <c r="J2871" s="110" t="s">
        <v>15035</v>
      </c>
      <c r="K2871" s="110" t="s">
        <v>275</v>
      </c>
      <c r="L2871" s="10" t="s">
        <v>15036</v>
      </c>
    </row>
    <row r="2872" spans="7:12" ht="15" x14ac:dyDescent="0.2">
      <c r="G2872" s="106"/>
      <c r="H2872" s="104" t="str">
        <f t="shared" si="49"/>
        <v/>
      </c>
      <c r="I2872" s="104"/>
      <c r="J2872" s="110" t="s">
        <v>15037</v>
      </c>
      <c r="K2872" s="110" t="s">
        <v>275</v>
      </c>
      <c r="L2872" s="10" t="s">
        <v>15038</v>
      </c>
    </row>
    <row r="2873" spans="7:12" ht="15" x14ac:dyDescent="0.2">
      <c r="G2873" s="106"/>
      <c r="H2873" s="104" t="str">
        <f t="shared" si="49"/>
        <v/>
      </c>
      <c r="I2873" s="104"/>
      <c r="J2873" s="110" t="s">
        <v>15039</v>
      </c>
      <c r="K2873" s="110" t="s">
        <v>275</v>
      </c>
      <c r="L2873" s="10" t="s">
        <v>15040</v>
      </c>
    </row>
    <row r="2874" spans="7:12" ht="15" x14ac:dyDescent="0.2">
      <c r="G2874" s="106"/>
      <c r="H2874" s="104" t="str">
        <f t="shared" si="49"/>
        <v/>
      </c>
      <c r="I2874" s="104"/>
      <c r="J2874" s="110" t="s">
        <v>15041</v>
      </c>
      <c r="K2874" s="110" t="s">
        <v>275</v>
      </c>
      <c r="L2874" s="10" t="s">
        <v>15042</v>
      </c>
    </row>
    <row r="2875" spans="7:12" ht="15" x14ac:dyDescent="0.2">
      <c r="G2875" s="106"/>
      <c r="H2875" s="104" t="str">
        <f t="shared" si="49"/>
        <v/>
      </c>
      <c r="I2875" s="104"/>
      <c r="J2875" s="110" t="s">
        <v>15043</v>
      </c>
      <c r="K2875" s="110" t="s">
        <v>275</v>
      </c>
      <c r="L2875" s="10" t="s">
        <v>15044</v>
      </c>
    </row>
    <row r="2876" spans="7:12" ht="15" x14ac:dyDescent="0.2">
      <c r="G2876" s="106"/>
      <c r="H2876" s="104" t="str">
        <f t="shared" si="49"/>
        <v/>
      </c>
      <c r="I2876" s="104"/>
      <c r="J2876" s="110" t="s">
        <v>15045</v>
      </c>
      <c r="K2876" s="110" t="s">
        <v>275</v>
      </c>
      <c r="L2876" s="10" t="s">
        <v>15046</v>
      </c>
    </row>
    <row r="2877" spans="7:12" ht="15" x14ac:dyDescent="0.2">
      <c r="G2877" s="106"/>
      <c r="H2877" s="104" t="str">
        <f t="shared" si="49"/>
        <v/>
      </c>
      <c r="I2877" s="104"/>
      <c r="J2877" s="110" t="s">
        <v>15047</v>
      </c>
      <c r="K2877" s="110" t="s">
        <v>275</v>
      </c>
      <c r="L2877" s="10" t="s">
        <v>15048</v>
      </c>
    </row>
    <row r="2878" spans="7:12" ht="15" x14ac:dyDescent="0.2">
      <c r="G2878" s="106"/>
      <c r="H2878" s="104" t="str">
        <f t="shared" si="49"/>
        <v/>
      </c>
      <c r="I2878" s="104"/>
      <c r="J2878" s="110" t="s">
        <v>15049</v>
      </c>
      <c r="K2878" s="110" t="s">
        <v>275</v>
      </c>
      <c r="L2878" s="10" t="s">
        <v>15050</v>
      </c>
    </row>
    <row r="2879" spans="7:12" ht="15" x14ac:dyDescent="0.2">
      <c r="G2879" s="106"/>
      <c r="H2879" s="104" t="str">
        <f t="shared" si="49"/>
        <v/>
      </c>
      <c r="I2879" s="104"/>
      <c r="J2879" s="110" t="s">
        <v>15051</v>
      </c>
      <c r="K2879" s="110" t="s">
        <v>275</v>
      </c>
      <c r="L2879" s="10" t="s">
        <v>15052</v>
      </c>
    </row>
    <row r="2880" spans="7:12" ht="15" x14ac:dyDescent="0.2">
      <c r="G2880" s="106"/>
      <c r="H2880" s="104" t="str">
        <f t="shared" si="49"/>
        <v/>
      </c>
      <c r="I2880" s="104"/>
      <c r="J2880" s="110" t="s">
        <v>15053</v>
      </c>
      <c r="K2880" s="110" t="s">
        <v>275</v>
      </c>
      <c r="L2880" s="10" t="s">
        <v>15054</v>
      </c>
    </row>
    <row r="2881" spans="7:12" ht="15" x14ac:dyDescent="0.2">
      <c r="G2881" s="106"/>
      <c r="H2881" s="104" t="str">
        <f t="shared" si="49"/>
        <v/>
      </c>
      <c r="I2881" s="104"/>
      <c r="J2881" s="110" t="s">
        <v>15055</v>
      </c>
      <c r="K2881" s="110" t="s">
        <v>275</v>
      </c>
      <c r="L2881" s="10" t="s">
        <v>15056</v>
      </c>
    </row>
    <row r="2882" spans="7:12" ht="15" x14ac:dyDescent="0.2">
      <c r="G2882" s="106"/>
      <c r="H2882" s="104" t="str">
        <f t="shared" si="49"/>
        <v/>
      </c>
      <c r="I2882" s="104"/>
      <c r="J2882" s="110" t="s">
        <v>15057</v>
      </c>
      <c r="K2882" s="110" t="s">
        <v>275</v>
      </c>
      <c r="L2882" s="10" t="s">
        <v>15058</v>
      </c>
    </row>
    <row r="2883" spans="7:12" ht="15" x14ac:dyDescent="0.2">
      <c r="G2883" s="106"/>
      <c r="H2883" s="104" t="str">
        <f t="shared" si="49"/>
        <v/>
      </c>
      <c r="I2883" s="104"/>
      <c r="J2883" s="110" t="s">
        <v>15059</v>
      </c>
      <c r="K2883" s="110" t="s">
        <v>275</v>
      </c>
      <c r="L2883" s="10" t="s">
        <v>275</v>
      </c>
    </row>
    <row r="2884" spans="7:12" ht="15" x14ac:dyDescent="0.2">
      <c r="G2884" s="106"/>
      <c r="H2884" s="104" t="str">
        <f t="shared" si="49"/>
        <v/>
      </c>
      <c r="I2884" s="104"/>
      <c r="J2884" s="110" t="s">
        <v>15060</v>
      </c>
      <c r="K2884" s="110" t="s">
        <v>275</v>
      </c>
      <c r="L2884" s="10" t="s">
        <v>15061</v>
      </c>
    </row>
    <row r="2885" spans="7:12" ht="15" x14ac:dyDescent="0.2">
      <c r="G2885" s="106"/>
      <c r="H2885" s="104" t="str">
        <f t="shared" si="49"/>
        <v/>
      </c>
      <c r="I2885" s="104"/>
      <c r="J2885" s="110" t="s">
        <v>15062</v>
      </c>
      <c r="K2885" s="110" t="s">
        <v>275</v>
      </c>
      <c r="L2885" s="10" t="s">
        <v>15063</v>
      </c>
    </row>
    <row r="2886" spans="7:12" ht="15" x14ac:dyDescent="0.2">
      <c r="G2886" s="106"/>
      <c r="H2886" s="104" t="str">
        <f t="shared" si="49"/>
        <v/>
      </c>
      <c r="I2886" s="104"/>
      <c r="J2886" s="110" t="s">
        <v>15064</v>
      </c>
      <c r="K2886" s="110" t="s">
        <v>275</v>
      </c>
      <c r="L2886" s="10" t="s">
        <v>15065</v>
      </c>
    </row>
    <row r="2887" spans="7:12" ht="15" x14ac:dyDescent="0.2">
      <c r="G2887" s="106"/>
      <c r="H2887" s="104" t="str">
        <f t="shared" si="49"/>
        <v/>
      </c>
      <c r="I2887" s="104"/>
      <c r="J2887" s="110" t="s">
        <v>15066</v>
      </c>
      <c r="K2887" s="110" t="s">
        <v>275</v>
      </c>
      <c r="L2887" s="10" t="s">
        <v>15067</v>
      </c>
    </row>
    <row r="2888" spans="7:12" ht="15" x14ac:dyDescent="0.2">
      <c r="G2888" s="106"/>
      <c r="H2888" s="104" t="str">
        <f t="shared" si="49"/>
        <v/>
      </c>
      <c r="I2888" s="104"/>
      <c r="J2888" s="110" t="s">
        <v>15068</v>
      </c>
      <c r="K2888" s="110" t="s">
        <v>275</v>
      </c>
      <c r="L2888" s="10" t="s">
        <v>15069</v>
      </c>
    </row>
    <row r="2889" spans="7:12" ht="15" x14ac:dyDescent="0.2">
      <c r="G2889" s="106"/>
      <c r="H2889" s="104" t="str">
        <f t="shared" ref="H2889:H2952" si="50">IF(I2889="","",IFERROR((INDEX(A:D,MATCH($I2889,D:D,0),2)),""))</f>
        <v/>
      </c>
      <c r="I2889" s="104"/>
      <c r="J2889" s="110" t="s">
        <v>15070</v>
      </c>
      <c r="K2889" s="110" t="s">
        <v>275</v>
      </c>
      <c r="L2889" s="10" t="s">
        <v>15071</v>
      </c>
    </row>
    <row r="2890" spans="7:12" ht="15" x14ac:dyDescent="0.2">
      <c r="G2890" s="106"/>
      <c r="H2890" s="104" t="str">
        <f t="shared" si="50"/>
        <v/>
      </c>
      <c r="I2890" s="104"/>
      <c r="J2890" s="110" t="s">
        <v>15072</v>
      </c>
      <c r="K2890" s="110" t="s">
        <v>275</v>
      </c>
      <c r="L2890" s="10" t="s">
        <v>15073</v>
      </c>
    </row>
    <row r="2891" spans="7:12" ht="15" x14ac:dyDescent="0.2">
      <c r="G2891" s="106"/>
      <c r="H2891" s="104" t="str">
        <f t="shared" si="50"/>
        <v/>
      </c>
      <c r="I2891" s="104"/>
      <c r="J2891" s="110" t="s">
        <v>15074</v>
      </c>
      <c r="K2891" s="110" t="s">
        <v>275</v>
      </c>
      <c r="L2891" s="10" t="s">
        <v>15075</v>
      </c>
    </row>
    <row r="2892" spans="7:12" ht="15" x14ac:dyDescent="0.2">
      <c r="G2892" s="106"/>
      <c r="H2892" s="104" t="str">
        <f t="shared" si="50"/>
        <v/>
      </c>
      <c r="I2892" s="104"/>
      <c r="J2892" s="110" t="s">
        <v>15076</v>
      </c>
      <c r="K2892" s="110" t="s">
        <v>275</v>
      </c>
      <c r="L2892" s="10" t="s">
        <v>15077</v>
      </c>
    </row>
    <row r="2893" spans="7:12" ht="15" x14ac:dyDescent="0.2">
      <c r="G2893" s="106"/>
      <c r="H2893" s="104" t="str">
        <f t="shared" si="50"/>
        <v/>
      </c>
      <c r="I2893" s="104"/>
      <c r="J2893" s="110" t="s">
        <v>15078</v>
      </c>
      <c r="K2893" s="110" t="s">
        <v>275</v>
      </c>
      <c r="L2893" s="10" t="s">
        <v>15079</v>
      </c>
    </row>
    <row r="2894" spans="7:12" ht="15" x14ac:dyDescent="0.2">
      <c r="G2894" s="106"/>
      <c r="H2894" s="104" t="str">
        <f t="shared" si="50"/>
        <v/>
      </c>
      <c r="I2894" s="104"/>
      <c r="J2894" s="110" t="s">
        <v>15080</v>
      </c>
      <c r="K2894" s="110" t="s">
        <v>275</v>
      </c>
      <c r="L2894" s="10" t="s">
        <v>15081</v>
      </c>
    </row>
    <row r="2895" spans="7:12" ht="15" x14ac:dyDescent="0.2">
      <c r="G2895" s="106"/>
      <c r="H2895" s="104" t="str">
        <f t="shared" si="50"/>
        <v/>
      </c>
      <c r="I2895" s="104"/>
      <c r="J2895" s="110" t="s">
        <v>15082</v>
      </c>
      <c r="K2895" s="110" t="s">
        <v>275</v>
      </c>
      <c r="L2895" s="10" t="s">
        <v>15083</v>
      </c>
    </row>
    <row r="2896" spans="7:12" ht="15" x14ac:dyDescent="0.2">
      <c r="G2896" s="106"/>
      <c r="H2896" s="104" t="str">
        <f t="shared" si="50"/>
        <v/>
      </c>
      <c r="I2896" s="104"/>
      <c r="J2896" s="110" t="s">
        <v>15084</v>
      </c>
      <c r="K2896" s="110" t="s">
        <v>275</v>
      </c>
      <c r="L2896" s="10" t="s">
        <v>15085</v>
      </c>
    </row>
    <row r="2897" spans="7:12" ht="15" x14ac:dyDescent="0.2">
      <c r="G2897" s="106"/>
      <c r="H2897" s="104" t="str">
        <f t="shared" si="50"/>
        <v/>
      </c>
      <c r="I2897" s="104"/>
      <c r="J2897" s="110" t="s">
        <v>15086</v>
      </c>
      <c r="K2897" s="110" t="s">
        <v>275</v>
      </c>
      <c r="L2897" s="10" t="s">
        <v>15087</v>
      </c>
    </row>
    <row r="2898" spans="7:12" ht="15" x14ac:dyDescent="0.2">
      <c r="G2898" s="106"/>
      <c r="H2898" s="104" t="str">
        <f t="shared" si="50"/>
        <v/>
      </c>
      <c r="I2898" s="104"/>
      <c r="J2898" s="110" t="s">
        <v>15088</v>
      </c>
      <c r="K2898" s="110" t="s">
        <v>275</v>
      </c>
      <c r="L2898" s="10" t="s">
        <v>15089</v>
      </c>
    </row>
    <row r="2899" spans="7:12" ht="15" x14ac:dyDescent="0.2">
      <c r="G2899" s="106"/>
      <c r="H2899" s="104" t="str">
        <f t="shared" si="50"/>
        <v/>
      </c>
      <c r="I2899" s="104"/>
      <c r="J2899" s="110" t="s">
        <v>15090</v>
      </c>
      <c r="K2899" s="110" t="s">
        <v>275</v>
      </c>
      <c r="L2899" s="10" t="s">
        <v>15091</v>
      </c>
    </row>
    <row r="2900" spans="7:12" ht="15" x14ac:dyDescent="0.2">
      <c r="G2900" s="106"/>
      <c r="H2900" s="104" t="str">
        <f t="shared" si="50"/>
        <v/>
      </c>
      <c r="I2900" s="104"/>
      <c r="J2900" s="110" t="s">
        <v>15092</v>
      </c>
      <c r="K2900" s="110" t="s">
        <v>275</v>
      </c>
      <c r="L2900" s="10" t="s">
        <v>15093</v>
      </c>
    </row>
    <row r="2901" spans="7:12" ht="15" x14ac:dyDescent="0.2">
      <c r="G2901" s="106"/>
      <c r="H2901" s="104" t="str">
        <f t="shared" si="50"/>
        <v/>
      </c>
      <c r="I2901" s="104"/>
      <c r="J2901" s="110" t="s">
        <v>15094</v>
      </c>
      <c r="K2901" s="110" t="s">
        <v>275</v>
      </c>
      <c r="L2901" s="10" t="s">
        <v>15095</v>
      </c>
    </row>
    <row r="2902" spans="7:12" ht="15" x14ac:dyDescent="0.2">
      <c r="G2902" s="106"/>
      <c r="H2902" s="104" t="str">
        <f t="shared" si="50"/>
        <v/>
      </c>
      <c r="I2902" s="104"/>
      <c r="J2902" s="110" t="s">
        <v>15096</v>
      </c>
      <c r="K2902" s="110" t="s">
        <v>275</v>
      </c>
      <c r="L2902" s="10" t="s">
        <v>15091</v>
      </c>
    </row>
    <row r="2903" spans="7:12" ht="15" x14ac:dyDescent="0.2">
      <c r="G2903" s="106"/>
      <c r="H2903" s="104" t="str">
        <f t="shared" si="50"/>
        <v/>
      </c>
      <c r="I2903" s="104"/>
      <c r="J2903" s="110" t="s">
        <v>15097</v>
      </c>
      <c r="K2903" s="110" t="s">
        <v>275</v>
      </c>
      <c r="L2903" s="10" t="s">
        <v>15098</v>
      </c>
    </row>
    <row r="2904" spans="7:12" ht="15" x14ac:dyDescent="0.2">
      <c r="G2904" s="106"/>
      <c r="H2904" s="104" t="str">
        <f t="shared" si="50"/>
        <v/>
      </c>
      <c r="I2904" s="104"/>
      <c r="J2904" s="110" t="s">
        <v>15099</v>
      </c>
      <c r="K2904" s="110" t="s">
        <v>275</v>
      </c>
      <c r="L2904" s="10" t="s">
        <v>15100</v>
      </c>
    </row>
    <row r="2905" spans="7:12" ht="15" x14ac:dyDescent="0.2">
      <c r="G2905" s="106"/>
      <c r="H2905" s="104" t="str">
        <f t="shared" si="50"/>
        <v/>
      </c>
      <c r="I2905" s="104"/>
      <c r="J2905" s="110" t="s">
        <v>15101</v>
      </c>
      <c r="K2905" s="110" t="s">
        <v>275</v>
      </c>
      <c r="L2905" s="10" t="s">
        <v>15102</v>
      </c>
    </row>
    <row r="2906" spans="7:12" ht="15" x14ac:dyDescent="0.2">
      <c r="G2906" s="106"/>
      <c r="H2906" s="104" t="str">
        <f t="shared" si="50"/>
        <v/>
      </c>
      <c r="I2906" s="104"/>
      <c r="J2906" s="110" t="s">
        <v>15103</v>
      </c>
      <c r="K2906" s="110" t="s">
        <v>275</v>
      </c>
      <c r="L2906" s="10" t="s">
        <v>15104</v>
      </c>
    </row>
    <row r="2907" spans="7:12" ht="15" x14ac:dyDescent="0.2">
      <c r="G2907" s="106"/>
      <c r="H2907" s="104" t="str">
        <f t="shared" si="50"/>
        <v/>
      </c>
      <c r="I2907" s="104"/>
      <c r="J2907" s="110" t="s">
        <v>15105</v>
      </c>
      <c r="K2907" s="110" t="s">
        <v>275</v>
      </c>
      <c r="L2907" s="10" t="s">
        <v>15106</v>
      </c>
    </row>
    <row r="2908" spans="7:12" ht="15" x14ac:dyDescent="0.2">
      <c r="G2908" s="106"/>
      <c r="H2908" s="104" t="str">
        <f t="shared" si="50"/>
        <v/>
      </c>
      <c r="I2908" s="104"/>
      <c r="J2908" s="110" t="s">
        <v>15107</v>
      </c>
      <c r="K2908" s="110" t="s">
        <v>275</v>
      </c>
      <c r="L2908" s="10" t="s">
        <v>15108</v>
      </c>
    </row>
    <row r="2909" spans="7:12" ht="15" x14ac:dyDescent="0.2">
      <c r="G2909" s="106"/>
      <c r="H2909" s="104" t="str">
        <f t="shared" si="50"/>
        <v/>
      </c>
      <c r="I2909" s="104"/>
      <c r="J2909" s="110" t="s">
        <v>15109</v>
      </c>
      <c r="K2909" s="110" t="s">
        <v>275</v>
      </c>
      <c r="L2909" s="10" t="s">
        <v>15110</v>
      </c>
    </row>
    <row r="2910" spans="7:12" ht="15" x14ac:dyDescent="0.2">
      <c r="G2910" s="106"/>
      <c r="H2910" s="104" t="str">
        <f t="shared" si="50"/>
        <v/>
      </c>
      <c r="I2910" s="104"/>
      <c r="J2910" s="110" t="s">
        <v>15111</v>
      </c>
      <c r="K2910" s="110" t="s">
        <v>275</v>
      </c>
      <c r="L2910" s="10" t="s">
        <v>15112</v>
      </c>
    </row>
    <row r="2911" spans="7:12" ht="15" x14ac:dyDescent="0.2">
      <c r="G2911" s="106"/>
      <c r="H2911" s="104" t="str">
        <f t="shared" si="50"/>
        <v/>
      </c>
      <c r="I2911" s="104"/>
      <c r="J2911" s="110" t="s">
        <v>15113</v>
      </c>
      <c r="K2911" s="110" t="s">
        <v>275</v>
      </c>
      <c r="L2911" s="10" t="s">
        <v>15108</v>
      </c>
    </row>
    <row r="2912" spans="7:12" ht="15" x14ac:dyDescent="0.2">
      <c r="G2912" s="106"/>
      <c r="H2912" s="104" t="str">
        <f t="shared" si="50"/>
        <v/>
      </c>
      <c r="I2912" s="104"/>
      <c r="J2912" s="110" t="s">
        <v>15114</v>
      </c>
      <c r="K2912" s="110" t="s">
        <v>275</v>
      </c>
      <c r="L2912" s="10" t="s">
        <v>15115</v>
      </c>
    </row>
    <row r="2913" spans="7:12" ht="15" x14ac:dyDescent="0.2">
      <c r="G2913" s="106"/>
      <c r="H2913" s="104" t="str">
        <f t="shared" si="50"/>
        <v/>
      </c>
      <c r="I2913" s="104"/>
      <c r="J2913" s="110" t="s">
        <v>15116</v>
      </c>
      <c r="K2913" s="110" t="s">
        <v>275</v>
      </c>
      <c r="L2913" s="10" t="s">
        <v>15091</v>
      </c>
    </row>
    <row r="2914" spans="7:12" ht="15" x14ac:dyDescent="0.2">
      <c r="G2914" s="106"/>
      <c r="H2914" s="104" t="str">
        <f t="shared" si="50"/>
        <v/>
      </c>
      <c r="I2914" s="104"/>
      <c r="J2914" s="110" t="s">
        <v>15117</v>
      </c>
      <c r="K2914" s="110" t="s">
        <v>275</v>
      </c>
      <c r="L2914" s="10" t="s">
        <v>275</v>
      </c>
    </row>
    <row r="2915" spans="7:12" ht="15" x14ac:dyDescent="0.2">
      <c r="G2915" s="106"/>
      <c r="H2915" s="104" t="str">
        <f t="shared" si="50"/>
        <v/>
      </c>
      <c r="I2915" s="104"/>
      <c r="J2915" s="110" t="s">
        <v>15118</v>
      </c>
      <c r="K2915" s="110" t="s">
        <v>275</v>
      </c>
      <c r="L2915" s="10" t="s">
        <v>275</v>
      </c>
    </row>
    <row r="2916" spans="7:12" ht="15" x14ac:dyDescent="0.2">
      <c r="G2916" s="106"/>
      <c r="H2916" s="104" t="str">
        <f t="shared" si="50"/>
        <v/>
      </c>
      <c r="I2916" s="104"/>
      <c r="J2916" s="110" t="s">
        <v>15119</v>
      </c>
      <c r="K2916" s="110" t="s">
        <v>275</v>
      </c>
      <c r="L2916" s="10" t="s">
        <v>15120</v>
      </c>
    </row>
    <row r="2917" spans="7:12" ht="15" x14ac:dyDescent="0.2">
      <c r="G2917" s="106"/>
      <c r="H2917" s="104" t="str">
        <f t="shared" si="50"/>
        <v/>
      </c>
      <c r="I2917" s="104"/>
      <c r="J2917" s="110" t="s">
        <v>15121</v>
      </c>
      <c r="K2917" s="110" t="s">
        <v>275</v>
      </c>
      <c r="L2917" s="10" t="s">
        <v>15122</v>
      </c>
    </row>
    <row r="2918" spans="7:12" ht="15" x14ac:dyDescent="0.2">
      <c r="G2918" s="106"/>
      <c r="H2918" s="104" t="str">
        <f t="shared" si="50"/>
        <v/>
      </c>
      <c r="I2918" s="104"/>
      <c r="J2918" s="110" t="s">
        <v>15123</v>
      </c>
      <c r="K2918" s="110" t="s">
        <v>275</v>
      </c>
      <c r="L2918" s="10" t="s">
        <v>15124</v>
      </c>
    </row>
    <row r="2919" spans="7:12" ht="15" x14ac:dyDescent="0.2">
      <c r="G2919" s="106"/>
      <c r="H2919" s="104" t="str">
        <f t="shared" si="50"/>
        <v/>
      </c>
      <c r="I2919" s="104"/>
      <c r="J2919" s="110" t="s">
        <v>15125</v>
      </c>
      <c r="K2919" s="110" t="s">
        <v>275</v>
      </c>
      <c r="L2919" s="10" t="s">
        <v>15126</v>
      </c>
    </row>
    <row r="2920" spans="7:12" ht="15" x14ac:dyDescent="0.2">
      <c r="G2920" s="106"/>
      <c r="H2920" s="104" t="str">
        <f t="shared" si="50"/>
        <v/>
      </c>
      <c r="I2920" s="104"/>
      <c r="J2920" s="110" t="s">
        <v>15127</v>
      </c>
      <c r="K2920" s="110" t="s">
        <v>275</v>
      </c>
      <c r="L2920" s="10" t="s">
        <v>15128</v>
      </c>
    </row>
    <row r="2921" spans="7:12" ht="15" x14ac:dyDescent="0.2">
      <c r="G2921" s="106"/>
      <c r="H2921" s="104" t="str">
        <f t="shared" si="50"/>
        <v/>
      </c>
      <c r="I2921" s="104"/>
      <c r="J2921" s="110" t="s">
        <v>15129</v>
      </c>
      <c r="K2921" s="110" t="s">
        <v>275</v>
      </c>
      <c r="L2921" s="10" t="s">
        <v>275</v>
      </c>
    </row>
    <row r="2922" spans="7:12" ht="15" x14ac:dyDescent="0.2">
      <c r="G2922" s="106"/>
      <c r="H2922" s="104" t="str">
        <f t="shared" si="50"/>
        <v/>
      </c>
      <c r="I2922" s="104"/>
      <c r="J2922" s="110" t="s">
        <v>15130</v>
      </c>
      <c r="K2922" s="110" t="s">
        <v>275</v>
      </c>
      <c r="L2922" s="10" t="s">
        <v>15131</v>
      </c>
    </row>
    <row r="2923" spans="7:12" ht="15" x14ac:dyDescent="0.2">
      <c r="G2923" s="106"/>
      <c r="H2923" s="104" t="str">
        <f t="shared" si="50"/>
        <v/>
      </c>
      <c r="I2923" s="104"/>
      <c r="J2923" s="110" t="s">
        <v>15132</v>
      </c>
      <c r="K2923" s="110" t="s">
        <v>275</v>
      </c>
      <c r="L2923" s="10" t="s">
        <v>15133</v>
      </c>
    </row>
    <row r="2924" spans="7:12" ht="15" x14ac:dyDescent="0.2">
      <c r="G2924" s="106"/>
      <c r="H2924" s="104" t="str">
        <f t="shared" si="50"/>
        <v/>
      </c>
      <c r="I2924" s="104"/>
      <c r="J2924" s="110" t="s">
        <v>15134</v>
      </c>
      <c r="K2924" s="110" t="s">
        <v>275</v>
      </c>
      <c r="L2924" s="10" t="s">
        <v>15135</v>
      </c>
    </row>
    <row r="2925" spans="7:12" ht="15" x14ac:dyDescent="0.2">
      <c r="G2925" s="106"/>
      <c r="H2925" s="104" t="str">
        <f t="shared" si="50"/>
        <v/>
      </c>
      <c r="I2925" s="104"/>
      <c r="J2925" s="110" t="s">
        <v>15136</v>
      </c>
      <c r="K2925" s="110" t="s">
        <v>275</v>
      </c>
      <c r="L2925" s="10" t="s">
        <v>15137</v>
      </c>
    </row>
    <row r="2926" spans="7:12" ht="15" x14ac:dyDescent="0.2">
      <c r="G2926" s="106"/>
      <c r="H2926" s="104" t="str">
        <f t="shared" si="50"/>
        <v/>
      </c>
      <c r="I2926" s="104"/>
      <c r="J2926" s="110" t="s">
        <v>15138</v>
      </c>
      <c r="K2926" s="110" t="s">
        <v>275</v>
      </c>
      <c r="L2926" s="10" t="s">
        <v>15139</v>
      </c>
    </row>
    <row r="2927" spans="7:12" ht="15" x14ac:dyDescent="0.2">
      <c r="G2927" s="106"/>
      <c r="H2927" s="104" t="str">
        <f t="shared" si="50"/>
        <v/>
      </c>
      <c r="I2927" s="104"/>
      <c r="J2927" s="110" t="s">
        <v>15140</v>
      </c>
      <c r="K2927" s="110" t="s">
        <v>275</v>
      </c>
      <c r="L2927" s="10" t="s">
        <v>15141</v>
      </c>
    </row>
    <row r="2928" spans="7:12" ht="15" x14ac:dyDescent="0.2">
      <c r="G2928" s="106"/>
      <c r="H2928" s="104" t="str">
        <f t="shared" si="50"/>
        <v/>
      </c>
      <c r="I2928" s="104"/>
      <c r="J2928" s="110" t="s">
        <v>15142</v>
      </c>
      <c r="K2928" s="110" t="s">
        <v>275</v>
      </c>
      <c r="L2928" s="10" t="s">
        <v>15143</v>
      </c>
    </row>
    <row r="2929" spans="7:12" ht="15" x14ac:dyDescent="0.2">
      <c r="G2929" s="106"/>
      <c r="H2929" s="104" t="str">
        <f t="shared" si="50"/>
        <v/>
      </c>
      <c r="I2929" s="104"/>
      <c r="J2929" s="110" t="s">
        <v>15144</v>
      </c>
      <c r="K2929" s="110" t="s">
        <v>275</v>
      </c>
      <c r="L2929" s="10" t="s">
        <v>15145</v>
      </c>
    </row>
    <row r="2930" spans="7:12" ht="15" x14ac:dyDescent="0.2">
      <c r="G2930" s="106"/>
      <c r="H2930" s="104" t="str">
        <f t="shared" si="50"/>
        <v/>
      </c>
      <c r="I2930" s="104"/>
      <c r="J2930" s="110" t="s">
        <v>15146</v>
      </c>
      <c r="K2930" s="110" t="s">
        <v>275</v>
      </c>
      <c r="L2930" s="10" t="s">
        <v>15147</v>
      </c>
    </row>
    <row r="2931" spans="7:12" ht="15" x14ac:dyDescent="0.2">
      <c r="G2931" s="106"/>
      <c r="H2931" s="104" t="str">
        <f t="shared" si="50"/>
        <v/>
      </c>
      <c r="I2931" s="104"/>
      <c r="J2931" s="110" t="s">
        <v>15148</v>
      </c>
      <c r="K2931" s="110" t="s">
        <v>275</v>
      </c>
      <c r="L2931" s="10" t="s">
        <v>15149</v>
      </c>
    </row>
    <row r="2932" spans="7:12" ht="15" x14ac:dyDescent="0.2">
      <c r="G2932" s="106"/>
      <c r="H2932" s="104" t="str">
        <f t="shared" si="50"/>
        <v/>
      </c>
      <c r="I2932" s="104"/>
      <c r="J2932" s="110" t="s">
        <v>15150</v>
      </c>
      <c r="K2932" s="110" t="s">
        <v>275</v>
      </c>
      <c r="L2932" s="10" t="s">
        <v>15151</v>
      </c>
    </row>
    <row r="2933" spans="7:12" ht="15" x14ac:dyDescent="0.2">
      <c r="G2933" s="106"/>
      <c r="H2933" s="104" t="str">
        <f t="shared" si="50"/>
        <v/>
      </c>
      <c r="I2933" s="104"/>
      <c r="J2933" s="110" t="s">
        <v>15152</v>
      </c>
      <c r="K2933" s="110" t="s">
        <v>275</v>
      </c>
      <c r="L2933" s="10" t="s">
        <v>15153</v>
      </c>
    </row>
    <row r="2934" spans="7:12" ht="15" x14ac:dyDescent="0.2">
      <c r="G2934" s="106"/>
      <c r="H2934" s="104" t="str">
        <f t="shared" si="50"/>
        <v/>
      </c>
      <c r="I2934" s="104"/>
      <c r="J2934" s="110" t="s">
        <v>15154</v>
      </c>
      <c r="K2934" s="110" t="s">
        <v>275</v>
      </c>
      <c r="L2934" s="10" t="s">
        <v>15155</v>
      </c>
    </row>
    <row r="2935" spans="7:12" ht="15" x14ac:dyDescent="0.2">
      <c r="G2935" s="106"/>
      <c r="H2935" s="104" t="str">
        <f t="shared" si="50"/>
        <v/>
      </c>
      <c r="I2935" s="104"/>
      <c r="J2935" s="110" t="s">
        <v>15156</v>
      </c>
      <c r="K2935" s="110" t="s">
        <v>275</v>
      </c>
      <c r="L2935" s="10" t="s">
        <v>15157</v>
      </c>
    </row>
    <row r="2936" spans="7:12" ht="15" x14ac:dyDescent="0.2">
      <c r="G2936" s="106"/>
      <c r="H2936" s="104" t="str">
        <f t="shared" si="50"/>
        <v/>
      </c>
      <c r="I2936" s="104"/>
      <c r="J2936" s="110" t="s">
        <v>15158</v>
      </c>
      <c r="K2936" s="110" t="s">
        <v>275</v>
      </c>
      <c r="L2936" s="10" t="s">
        <v>15159</v>
      </c>
    </row>
    <row r="2937" spans="7:12" ht="15" x14ac:dyDescent="0.2">
      <c r="G2937" s="106"/>
      <c r="H2937" s="104" t="str">
        <f t="shared" si="50"/>
        <v/>
      </c>
      <c r="I2937" s="104"/>
      <c r="J2937" s="110" t="s">
        <v>15160</v>
      </c>
      <c r="K2937" s="110" t="s">
        <v>275</v>
      </c>
      <c r="L2937" s="10" t="s">
        <v>15161</v>
      </c>
    </row>
    <row r="2938" spans="7:12" ht="15" x14ac:dyDescent="0.2">
      <c r="G2938" s="106"/>
      <c r="H2938" s="104" t="str">
        <f t="shared" si="50"/>
        <v/>
      </c>
      <c r="I2938" s="104"/>
      <c r="J2938" s="110" t="s">
        <v>15162</v>
      </c>
      <c r="K2938" s="110" t="s">
        <v>275</v>
      </c>
      <c r="L2938" s="10" t="s">
        <v>15163</v>
      </c>
    </row>
    <row r="2939" spans="7:12" ht="15" x14ac:dyDescent="0.2">
      <c r="G2939" s="106"/>
      <c r="H2939" s="104" t="str">
        <f t="shared" si="50"/>
        <v/>
      </c>
      <c r="I2939" s="104"/>
      <c r="J2939" s="110" t="s">
        <v>15164</v>
      </c>
      <c r="K2939" s="110" t="s">
        <v>275</v>
      </c>
      <c r="L2939" s="10" t="s">
        <v>15165</v>
      </c>
    </row>
    <row r="2940" spans="7:12" ht="15" x14ac:dyDescent="0.2">
      <c r="G2940" s="106"/>
      <c r="H2940" s="104" t="str">
        <f t="shared" si="50"/>
        <v/>
      </c>
      <c r="I2940" s="104"/>
      <c r="J2940" s="110" t="s">
        <v>15166</v>
      </c>
      <c r="K2940" s="110" t="s">
        <v>275</v>
      </c>
      <c r="L2940" s="10" t="s">
        <v>15167</v>
      </c>
    </row>
    <row r="2941" spans="7:12" ht="15" x14ac:dyDescent="0.2">
      <c r="G2941" s="106"/>
      <c r="H2941" s="104" t="str">
        <f t="shared" si="50"/>
        <v/>
      </c>
      <c r="I2941" s="104"/>
      <c r="J2941" s="110" t="s">
        <v>15168</v>
      </c>
      <c r="K2941" s="110" t="s">
        <v>275</v>
      </c>
      <c r="L2941" s="10" t="s">
        <v>15169</v>
      </c>
    </row>
    <row r="2942" spans="7:12" ht="15" x14ac:dyDescent="0.2">
      <c r="G2942" s="106"/>
      <c r="H2942" s="104" t="str">
        <f t="shared" si="50"/>
        <v/>
      </c>
      <c r="I2942" s="104"/>
      <c r="J2942" s="110" t="s">
        <v>15170</v>
      </c>
      <c r="K2942" s="110" t="s">
        <v>275</v>
      </c>
      <c r="L2942" s="10" t="s">
        <v>15171</v>
      </c>
    </row>
    <row r="2943" spans="7:12" ht="15" x14ac:dyDescent="0.2">
      <c r="G2943" s="106"/>
      <c r="H2943" s="104" t="str">
        <f t="shared" si="50"/>
        <v/>
      </c>
      <c r="I2943" s="104"/>
      <c r="J2943" s="110" t="s">
        <v>15172</v>
      </c>
      <c r="K2943" s="110" t="s">
        <v>275</v>
      </c>
      <c r="L2943" s="10" t="s">
        <v>15173</v>
      </c>
    </row>
    <row r="2944" spans="7:12" ht="15" x14ac:dyDescent="0.2">
      <c r="G2944" s="106"/>
      <c r="H2944" s="104" t="str">
        <f t="shared" si="50"/>
        <v/>
      </c>
      <c r="I2944" s="104"/>
      <c r="J2944" s="110" t="s">
        <v>15174</v>
      </c>
      <c r="K2944" s="110" t="s">
        <v>275</v>
      </c>
      <c r="L2944" s="10" t="s">
        <v>15175</v>
      </c>
    </row>
    <row r="2945" spans="7:12" ht="15" x14ac:dyDescent="0.2">
      <c r="G2945" s="106"/>
      <c r="H2945" s="104" t="str">
        <f t="shared" si="50"/>
        <v/>
      </c>
      <c r="I2945" s="104"/>
      <c r="J2945" s="110" t="s">
        <v>15176</v>
      </c>
      <c r="K2945" s="110" t="s">
        <v>275</v>
      </c>
      <c r="L2945" s="10" t="s">
        <v>15171</v>
      </c>
    </row>
    <row r="2946" spans="7:12" ht="15" x14ac:dyDescent="0.2">
      <c r="G2946" s="106"/>
      <c r="H2946" s="104" t="str">
        <f t="shared" si="50"/>
        <v/>
      </c>
      <c r="I2946" s="104"/>
      <c r="J2946" s="110" t="s">
        <v>15177</v>
      </c>
      <c r="K2946" s="110" t="s">
        <v>275</v>
      </c>
      <c r="L2946" s="10" t="s">
        <v>15178</v>
      </c>
    </row>
    <row r="2947" spans="7:12" ht="15" x14ac:dyDescent="0.2">
      <c r="G2947" s="106"/>
      <c r="H2947" s="104" t="str">
        <f t="shared" si="50"/>
        <v/>
      </c>
      <c r="I2947" s="104"/>
      <c r="J2947" s="110" t="s">
        <v>15179</v>
      </c>
      <c r="K2947" s="110" t="s">
        <v>275</v>
      </c>
      <c r="L2947" s="10" t="s">
        <v>15180</v>
      </c>
    </row>
    <row r="2948" spans="7:12" ht="15" x14ac:dyDescent="0.2">
      <c r="G2948" s="106"/>
      <c r="H2948" s="104" t="str">
        <f t="shared" si="50"/>
        <v/>
      </c>
      <c r="I2948" s="104"/>
      <c r="J2948" s="110" t="s">
        <v>15181</v>
      </c>
      <c r="K2948" s="110" t="s">
        <v>275</v>
      </c>
      <c r="L2948" s="10" t="s">
        <v>15182</v>
      </c>
    </row>
    <row r="2949" spans="7:12" ht="15" x14ac:dyDescent="0.2">
      <c r="G2949" s="106"/>
      <c r="H2949" s="104" t="str">
        <f t="shared" si="50"/>
        <v/>
      </c>
      <c r="I2949" s="104"/>
      <c r="J2949" s="110" t="s">
        <v>15183</v>
      </c>
      <c r="K2949" s="110" t="s">
        <v>275</v>
      </c>
      <c r="L2949" s="10" t="s">
        <v>15184</v>
      </c>
    </row>
    <row r="2950" spans="7:12" ht="15" x14ac:dyDescent="0.2">
      <c r="G2950" s="106"/>
      <c r="H2950" s="104" t="str">
        <f t="shared" si="50"/>
        <v/>
      </c>
      <c r="I2950" s="104"/>
      <c r="J2950" s="110" t="s">
        <v>15185</v>
      </c>
      <c r="K2950" s="110" t="s">
        <v>275</v>
      </c>
      <c r="L2950" s="10" t="s">
        <v>15186</v>
      </c>
    </row>
    <row r="2951" spans="7:12" ht="15" x14ac:dyDescent="0.2">
      <c r="G2951" s="106"/>
      <c r="H2951" s="104" t="str">
        <f t="shared" si="50"/>
        <v/>
      </c>
      <c r="I2951" s="104"/>
      <c r="J2951" s="110" t="s">
        <v>15187</v>
      </c>
      <c r="K2951" s="110" t="s">
        <v>275</v>
      </c>
      <c r="L2951" s="10" t="s">
        <v>15188</v>
      </c>
    </row>
    <row r="2952" spans="7:12" ht="15" x14ac:dyDescent="0.2">
      <c r="G2952" s="106"/>
      <c r="H2952" s="104" t="str">
        <f t="shared" si="50"/>
        <v/>
      </c>
      <c r="I2952" s="104"/>
      <c r="J2952" s="110" t="s">
        <v>15189</v>
      </c>
      <c r="K2952" s="110" t="s">
        <v>275</v>
      </c>
      <c r="L2952" s="10" t="s">
        <v>15190</v>
      </c>
    </row>
    <row r="2953" spans="7:12" ht="15" x14ac:dyDescent="0.2">
      <c r="G2953" s="106"/>
      <c r="H2953" s="104" t="str">
        <f t="shared" ref="H2953:H3016" si="51">IF(I2953="","",IFERROR((INDEX(A:D,MATCH($I2953,D:D,0),2)),""))</f>
        <v/>
      </c>
      <c r="I2953" s="104"/>
      <c r="J2953" s="110" t="s">
        <v>15191</v>
      </c>
      <c r="K2953" s="110" t="s">
        <v>275</v>
      </c>
      <c r="L2953" s="10" t="s">
        <v>15192</v>
      </c>
    </row>
    <row r="2954" spans="7:12" ht="15" x14ac:dyDescent="0.2">
      <c r="G2954" s="106"/>
      <c r="H2954" s="104" t="str">
        <f t="shared" si="51"/>
        <v/>
      </c>
      <c r="I2954" s="104"/>
      <c r="J2954" s="110" t="s">
        <v>15193</v>
      </c>
      <c r="K2954" s="110" t="s">
        <v>275</v>
      </c>
      <c r="L2954" s="10" t="s">
        <v>15194</v>
      </c>
    </row>
    <row r="2955" spans="7:12" ht="15" x14ac:dyDescent="0.2">
      <c r="G2955" s="106"/>
      <c r="H2955" s="104" t="str">
        <f t="shared" si="51"/>
        <v/>
      </c>
      <c r="I2955" s="104"/>
      <c r="J2955" s="110" t="s">
        <v>15195</v>
      </c>
      <c r="K2955" s="110" t="s">
        <v>275</v>
      </c>
      <c r="L2955" s="10" t="s">
        <v>15196</v>
      </c>
    </row>
    <row r="2956" spans="7:12" ht="15" x14ac:dyDescent="0.2">
      <c r="G2956" s="106"/>
      <c r="H2956" s="104" t="str">
        <f t="shared" si="51"/>
        <v/>
      </c>
      <c r="I2956" s="104"/>
      <c r="J2956" s="110" t="s">
        <v>15197</v>
      </c>
      <c r="K2956" s="110" t="s">
        <v>275</v>
      </c>
      <c r="L2956" s="10" t="s">
        <v>15198</v>
      </c>
    </row>
    <row r="2957" spans="7:12" ht="15" x14ac:dyDescent="0.2">
      <c r="G2957" s="106"/>
      <c r="H2957" s="104" t="str">
        <f t="shared" si="51"/>
        <v/>
      </c>
      <c r="I2957" s="104"/>
      <c r="J2957" s="110" t="s">
        <v>15199</v>
      </c>
      <c r="K2957" s="110" t="s">
        <v>275</v>
      </c>
      <c r="L2957" s="10" t="s">
        <v>15200</v>
      </c>
    </row>
    <row r="2958" spans="7:12" ht="15" x14ac:dyDescent="0.2">
      <c r="G2958" s="106"/>
      <c r="H2958" s="104" t="str">
        <f t="shared" si="51"/>
        <v/>
      </c>
      <c r="I2958" s="104"/>
      <c r="J2958" s="110" t="s">
        <v>15201</v>
      </c>
      <c r="K2958" s="110" t="s">
        <v>275</v>
      </c>
      <c r="L2958" s="10" t="s">
        <v>15202</v>
      </c>
    </row>
    <row r="2959" spans="7:12" ht="15" x14ac:dyDescent="0.2">
      <c r="G2959" s="106"/>
      <c r="H2959" s="104" t="str">
        <f t="shared" si="51"/>
        <v/>
      </c>
      <c r="I2959" s="104"/>
      <c r="J2959" s="110" t="s">
        <v>15203</v>
      </c>
      <c r="K2959" s="110" t="s">
        <v>275</v>
      </c>
      <c r="L2959" s="10" t="s">
        <v>15204</v>
      </c>
    </row>
    <row r="2960" spans="7:12" ht="15" x14ac:dyDescent="0.2">
      <c r="G2960" s="106"/>
      <c r="H2960" s="104" t="str">
        <f t="shared" si="51"/>
        <v/>
      </c>
      <c r="I2960" s="104"/>
      <c r="J2960" s="110" t="s">
        <v>15205</v>
      </c>
      <c r="K2960" s="110" t="s">
        <v>275</v>
      </c>
      <c r="L2960" s="10" t="s">
        <v>15206</v>
      </c>
    </row>
    <row r="2961" spans="7:12" ht="15" x14ac:dyDescent="0.2">
      <c r="G2961" s="106"/>
      <c r="H2961" s="104" t="str">
        <f t="shared" si="51"/>
        <v/>
      </c>
      <c r="I2961" s="104"/>
      <c r="J2961" s="110" t="s">
        <v>15207</v>
      </c>
      <c r="K2961" s="110" t="s">
        <v>275</v>
      </c>
      <c r="L2961" s="10" t="s">
        <v>15208</v>
      </c>
    </row>
    <row r="2962" spans="7:12" ht="15" x14ac:dyDescent="0.2">
      <c r="G2962" s="106"/>
      <c r="H2962" s="104" t="str">
        <f t="shared" si="51"/>
        <v/>
      </c>
      <c r="I2962" s="104"/>
      <c r="J2962" s="110" t="s">
        <v>15209</v>
      </c>
      <c r="K2962" s="110" t="s">
        <v>275</v>
      </c>
      <c r="L2962" s="10" t="s">
        <v>15210</v>
      </c>
    </row>
    <row r="2963" spans="7:12" ht="15" x14ac:dyDescent="0.2">
      <c r="G2963" s="106"/>
      <c r="H2963" s="104" t="str">
        <f t="shared" si="51"/>
        <v/>
      </c>
      <c r="I2963" s="104"/>
      <c r="J2963" s="110" t="s">
        <v>15211</v>
      </c>
      <c r="K2963" s="110" t="s">
        <v>275</v>
      </c>
      <c r="L2963" s="10" t="s">
        <v>15212</v>
      </c>
    </row>
    <row r="2964" spans="7:12" ht="15" x14ac:dyDescent="0.2">
      <c r="G2964" s="106"/>
      <c r="H2964" s="104" t="str">
        <f t="shared" si="51"/>
        <v/>
      </c>
      <c r="I2964" s="104"/>
      <c r="J2964" s="110" t="s">
        <v>15213</v>
      </c>
      <c r="K2964" s="110" t="s">
        <v>275</v>
      </c>
      <c r="L2964" s="10" t="s">
        <v>275</v>
      </c>
    </row>
    <row r="2965" spans="7:12" ht="15" x14ac:dyDescent="0.2">
      <c r="G2965" s="106"/>
      <c r="H2965" s="104" t="str">
        <f t="shared" si="51"/>
        <v/>
      </c>
      <c r="I2965" s="104"/>
      <c r="J2965" s="110" t="s">
        <v>15214</v>
      </c>
      <c r="K2965" s="110" t="s">
        <v>275</v>
      </c>
      <c r="L2965" s="10" t="s">
        <v>15215</v>
      </c>
    </row>
    <row r="2966" spans="7:12" ht="15" x14ac:dyDescent="0.2">
      <c r="G2966" s="106"/>
      <c r="H2966" s="104" t="str">
        <f t="shared" si="51"/>
        <v/>
      </c>
      <c r="I2966" s="104"/>
      <c r="J2966" s="110" t="s">
        <v>15216</v>
      </c>
      <c r="K2966" s="110" t="s">
        <v>275</v>
      </c>
      <c r="L2966" s="10" t="s">
        <v>15217</v>
      </c>
    </row>
    <row r="2967" spans="7:12" ht="15" x14ac:dyDescent="0.2">
      <c r="G2967" s="106"/>
      <c r="H2967" s="104" t="str">
        <f t="shared" si="51"/>
        <v/>
      </c>
      <c r="I2967" s="104"/>
      <c r="J2967" s="110" t="s">
        <v>15218</v>
      </c>
      <c r="K2967" s="110" t="s">
        <v>275</v>
      </c>
      <c r="L2967" s="10" t="s">
        <v>15219</v>
      </c>
    </row>
    <row r="2968" spans="7:12" ht="15" x14ac:dyDescent="0.2">
      <c r="G2968" s="106"/>
      <c r="H2968" s="104" t="str">
        <f t="shared" si="51"/>
        <v/>
      </c>
      <c r="I2968" s="104"/>
      <c r="J2968" s="110" t="s">
        <v>15220</v>
      </c>
      <c r="K2968" s="110" t="s">
        <v>275</v>
      </c>
      <c r="L2968" s="10" t="s">
        <v>15221</v>
      </c>
    </row>
    <row r="2969" spans="7:12" ht="15" x14ac:dyDescent="0.2">
      <c r="G2969" s="106"/>
      <c r="H2969" s="104" t="str">
        <f t="shared" si="51"/>
        <v/>
      </c>
      <c r="I2969" s="104"/>
      <c r="J2969" s="110" t="s">
        <v>15222</v>
      </c>
      <c r="K2969" s="110" t="s">
        <v>275</v>
      </c>
      <c r="L2969" s="10" t="s">
        <v>15223</v>
      </c>
    </row>
    <row r="2970" spans="7:12" ht="15" x14ac:dyDescent="0.2">
      <c r="G2970" s="106"/>
      <c r="H2970" s="104" t="str">
        <f t="shared" si="51"/>
        <v/>
      </c>
      <c r="I2970" s="104"/>
      <c r="J2970" s="110" t="s">
        <v>15224</v>
      </c>
      <c r="K2970" s="110" t="s">
        <v>275</v>
      </c>
      <c r="L2970" s="10" t="s">
        <v>275</v>
      </c>
    </row>
    <row r="2971" spans="7:12" ht="15" x14ac:dyDescent="0.2">
      <c r="G2971" s="106"/>
      <c r="H2971" s="104" t="str">
        <f t="shared" si="51"/>
        <v/>
      </c>
      <c r="I2971" s="104"/>
      <c r="J2971" s="110" t="s">
        <v>15225</v>
      </c>
      <c r="K2971" s="110" t="s">
        <v>275</v>
      </c>
      <c r="L2971" s="10" t="s">
        <v>15226</v>
      </c>
    </row>
    <row r="2972" spans="7:12" ht="15" x14ac:dyDescent="0.2">
      <c r="G2972" s="106"/>
      <c r="H2972" s="104" t="str">
        <f t="shared" si="51"/>
        <v/>
      </c>
      <c r="I2972" s="104"/>
      <c r="J2972" s="110" t="s">
        <v>15227</v>
      </c>
      <c r="K2972" s="110" t="s">
        <v>275</v>
      </c>
      <c r="L2972" s="10" t="s">
        <v>15228</v>
      </c>
    </row>
    <row r="2973" spans="7:12" ht="15" x14ac:dyDescent="0.2">
      <c r="G2973" s="106"/>
      <c r="H2973" s="104" t="str">
        <f t="shared" si="51"/>
        <v/>
      </c>
      <c r="I2973" s="104"/>
      <c r="J2973" s="110" t="s">
        <v>15229</v>
      </c>
      <c r="K2973" s="110" t="s">
        <v>275</v>
      </c>
      <c r="L2973" s="10" t="s">
        <v>15230</v>
      </c>
    </row>
    <row r="2974" spans="7:12" ht="15" x14ac:dyDescent="0.2">
      <c r="G2974" s="106"/>
      <c r="H2974" s="104" t="str">
        <f t="shared" si="51"/>
        <v/>
      </c>
      <c r="I2974" s="104"/>
      <c r="J2974" s="110" t="s">
        <v>15231</v>
      </c>
      <c r="K2974" s="110" t="s">
        <v>275</v>
      </c>
      <c r="L2974" s="10" t="s">
        <v>15232</v>
      </c>
    </row>
    <row r="2975" spans="7:12" ht="15" x14ac:dyDescent="0.2">
      <c r="G2975" s="106"/>
      <c r="H2975" s="104" t="str">
        <f t="shared" si="51"/>
        <v/>
      </c>
      <c r="I2975" s="104"/>
      <c r="J2975" s="110" t="s">
        <v>15233</v>
      </c>
      <c r="K2975" s="110" t="s">
        <v>275</v>
      </c>
      <c r="L2975" s="10" t="s">
        <v>15234</v>
      </c>
    </row>
    <row r="2976" spans="7:12" ht="15" x14ac:dyDescent="0.2">
      <c r="G2976" s="106"/>
      <c r="H2976" s="104" t="str">
        <f t="shared" si="51"/>
        <v/>
      </c>
      <c r="I2976" s="104"/>
      <c r="J2976" s="110" t="s">
        <v>15235</v>
      </c>
      <c r="K2976" s="110" t="s">
        <v>275</v>
      </c>
      <c r="L2976" s="10" t="s">
        <v>15236</v>
      </c>
    </row>
    <row r="2977" spans="7:12" ht="15" x14ac:dyDescent="0.2">
      <c r="G2977" s="106"/>
      <c r="H2977" s="104" t="str">
        <f t="shared" si="51"/>
        <v/>
      </c>
      <c r="I2977" s="104"/>
      <c r="J2977" s="110" t="s">
        <v>15237</v>
      </c>
      <c r="K2977" s="110" t="s">
        <v>275</v>
      </c>
      <c r="L2977" s="10" t="s">
        <v>15238</v>
      </c>
    </row>
    <row r="2978" spans="7:12" ht="15" x14ac:dyDescent="0.2">
      <c r="G2978" s="106"/>
      <c r="H2978" s="104" t="str">
        <f t="shared" si="51"/>
        <v/>
      </c>
      <c r="I2978" s="104"/>
      <c r="J2978" s="110" t="s">
        <v>15239</v>
      </c>
      <c r="K2978" s="110" t="s">
        <v>275</v>
      </c>
      <c r="L2978" s="10" t="s">
        <v>15228</v>
      </c>
    </row>
    <row r="2979" spans="7:12" ht="15" x14ac:dyDescent="0.2">
      <c r="G2979" s="106"/>
      <c r="H2979" s="104" t="str">
        <f t="shared" si="51"/>
        <v/>
      </c>
      <c r="I2979" s="104"/>
      <c r="J2979" s="110" t="s">
        <v>15240</v>
      </c>
      <c r="K2979" s="110" t="s">
        <v>275</v>
      </c>
      <c r="L2979" s="10" t="s">
        <v>15226</v>
      </c>
    </row>
    <row r="2980" spans="7:12" ht="15" x14ac:dyDescent="0.2">
      <c r="G2980" s="106"/>
      <c r="H2980" s="104" t="str">
        <f t="shared" si="51"/>
        <v/>
      </c>
      <c r="I2980" s="104"/>
      <c r="J2980" s="110" t="s">
        <v>15241</v>
      </c>
      <c r="K2980" s="110" t="s">
        <v>275</v>
      </c>
      <c r="L2980" s="10" t="s">
        <v>275</v>
      </c>
    </row>
    <row r="2981" spans="7:12" ht="15" x14ac:dyDescent="0.2">
      <c r="G2981" s="106"/>
      <c r="H2981" s="104" t="str">
        <f t="shared" si="51"/>
        <v/>
      </c>
      <c r="I2981" s="104"/>
      <c r="J2981" s="110" t="s">
        <v>15242</v>
      </c>
      <c r="K2981" s="110" t="s">
        <v>275</v>
      </c>
      <c r="L2981" s="10" t="s">
        <v>15243</v>
      </c>
    </row>
    <row r="2982" spans="7:12" ht="15" x14ac:dyDescent="0.2">
      <c r="G2982" s="106"/>
      <c r="H2982" s="104" t="str">
        <f t="shared" si="51"/>
        <v/>
      </c>
      <c r="I2982" s="104"/>
      <c r="J2982" s="110" t="s">
        <v>15244</v>
      </c>
      <c r="K2982" s="110" t="s">
        <v>275</v>
      </c>
      <c r="L2982" s="10" t="s">
        <v>15245</v>
      </c>
    </row>
    <row r="2983" spans="7:12" ht="15" x14ac:dyDescent="0.2">
      <c r="G2983" s="106"/>
      <c r="H2983" s="104" t="str">
        <f t="shared" si="51"/>
        <v/>
      </c>
      <c r="I2983" s="104"/>
      <c r="J2983" s="110" t="s">
        <v>15246</v>
      </c>
      <c r="K2983" s="110" t="s">
        <v>275</v>
      </c>
      <c r="L2983" s="10" t="s">
        <v>15247</v>
      </c>
    </row>
    <row r="2984" spans="7:12" ht="15" x14ac:dyDescent="0.2">
      <c r="G2984" s="106"/>
      <c r="H2984" s="104" t="str">
        <f t="shared" si="51"/>
        <v/>
      </c>
      <c r="I2984" s="104"/>
      <c r="J2984" s="110" t="s">
        <v>15248</v>
      </c>
      <c r="K2984" s="110" t="s">
        <v>275</v>
      </c>
      <c r="L2984" s="10" t="s">
        <v>15249</v>
      </c>
    </row>
    <row r="2985" spans="7:12" ht="15" x14ac:dyDescent="0.2">
      <c r="G2985" s="106"/>
      <c r="H2985" s="104" t="str">
        <f t="shared" si="51"/>
        <v/>
      </c>
      <c r="I2985" s="104"/>
      <c r="J2985" s="110" t="s">
        <v>15250</v>
      </c>
      <c r="K2985" s="110" t="s">
        <v>275</v>
      </c>
      <c r="L2985" s="10" t="s">
        <v>15249</v>
      </c>
    </row>
    <row r="2986" spans="7:12" ht="15" x14ac:dyDescent="0.2">
      <c r="G2986" s="106"/>
      <c r="H2986" s="104" t="str">
        <f t="shared" si="51"/>
        <v/>
      </c>
      <c r="I2986" s="104"/>
      <c r="J2986" s="110" t="s">
        <v>15251</v>
      </c>
      <c r="K2986" s="110" t="s">
        <v>275</v>
      </c>
      <c r="L2986" s="10" t="s">
        <v>15252</v>
      </c>
    </row>
    <row r="2987" spans="7:12" ht="15" x14ac:dyDescent="0.2">
      <c r="G2987" s="106"/>
      <c r="H2987" s="104" t="str">
        <f t="shared" si="51"/>
        <v/>
      </c>
      <c r="I2987" s="104"/>
      <c r="J2987" s="110" t="s">
        <v>15253</v>
      </c>
      <c r="K2987" s="110" t="s">
        <v>275</v>
      </c>
      <c r="L2987" s="10" t="s">
        <v>15254</v>
      </c>
    </row>
    <row r="2988" spans="7:12" ht="15" x14ac:dyDescent="0.2">
      <c r="G2988" s="106"/>
      <c r="H2988" s="104" t="str">
        <f t="shared" si="51"/>
        <v/>
      </c>
      <c r="I2988" s="104"/>
      <c r="J2988" s="110" t="s">
        <v>15255</v>
      </c>
      <c r="K2988" s="110" t="s">
        <v>275</v>
      </c>
      <c r="L2988" s="10" t="s">
        <v>15256</v>
      </c>
    </row>
    <row r="2989" spans="7:12" ht="15" x14ac:dyDescent="0.2">
      <c r="G2989" s="106"/>
      <c r="H2989" s="104" t="str">
        <f t="shared" si="51"/>
        <v/>
      </c>
      <c r="I2989" s="104"/>
      <c r="J2989" s="110" t="s">
        <v>15257</v>
      </c>
      <c r="K2989" s="110" t="s">
        <v>275</v>
      </c>
      <c r="L2989" s="10" t="s">
        <v>15258</v>
      </c>
    </row>
    <row r="2990" spans="7:12" ht="15" x14ac:dyDescent="0.2">
      <c r="G2990" s="106"/>
      <c r="H2990" s="104" t="str">
        <f t="shared" si="51"/>
        <v/>
      </c>
      <c r="I2990" s="104"/>
      <c r="J2990" s="110" t="s">
        <v>15259</v>
      </c>
      <c r="K2990" s="110" t="s">
        <v>275</v>
      </c>
      <c r="L2990" s="10" t="s">
        <v>15260</v>
      </c>
    </row>
    <row r="2991" spans="7:12" ht="15" x14ac:dyDescent="0.2">
      <c r="G2991" s="106"/>
      <c r="H2991" s="104" t="str">
        <f t="shared" si="51"/>
        <v/>
      </c>
      <c r="I2991" s="104"/>
      <c r="J2991" s="110" t="s">
        <v>15261</v>
      </c>
      <c r="K2991" s="110" t="s">
        <v>275</v>
      </c>
      <c r="L2991" s="10" t="s">
        <v>15262</v>
      </c>
    </row>
    <row r="2992" spans="7:12" ht="15" x14ac:dyDescent="0.2">
      <c r="G2992" s="106"/>
      <c r="H2992" s="104" t="str">
        <f t="shared" si="51"/>
        <v/>
      </c>
      <c r="I2992" s="104"/>
      <c r="J2992" s="110" t="s">
        <v>15263</v>
      </c>
      <c r="K2992" s="110" t="s">
        <v>275</v>
      </c>
      <c r="L2992" s="10" t="s">
        <v>15264</v>
      </c>
    </row>
    <row r="2993" spans="7:12" ht="15" x14ac:dyDescent="0.2">
      <c r="G2993" s="106"/>
      <c r="H2993" s="104" t="str">
        <f t="shared" si="51"/>
        <v/>
      </c>
      <c r="I2993" s="104"/>
      <c r="J2993" s="110" t="s">
        <v>15265</v>
      </c>
      <c r="K2993" s="110" t="s">
        <v>275</v>
      </c>
      <c r="L2993" s="10" t="s">
        <v>15266</v>
      </c>
    </row>
    <row r="2994" spans="7:12" ht="15" x14ac:dyDescent="0.2">
      <c r="G2994" s="106"/>
      <c r="H2994" s="104" t="str">
        <f t="shared" si="51"/>
        <v/>
      </c>
      <c r="I2994" s="104"/>
      <c r="J2994" s="110" t="s">
        <v>15267</v>
      </c>
      <c r="K2994" s="110" t="s">
        <v>275</v>
      </c>
      <c r="L2994" s="10" t="s">
        <v>15268</v>
      </c>
    </row>
    <row r="2995" spans="7:12" ht="15" x14ac:dyDescent="0.2">
      <c r="G2995" s="106"/>
      <c r="H2995" s="104" t="str">
        <f t="shared" si="51"/>
        <v/>
      </c>
      <c r="I2995" s="104"/>
      <c r="J2995" s="110" t="s">
        <v>15269</v>
      </c>
      <c r="K2995" s="110" t="s">
        <v>275</v>
      </c>
      <c r="L2995" s="10" t="s">
        <v>15270</v>
      </c>
    </row>
    <row r="2996" spans="7:12" ht="15" x14ac:dyDescent="0.2">
      <c r="G2996" s="106"/>
      <c r="H2996" s="104" t="str">
        <f t="shared" si="51"/>
        <v/>
      </c>
      <c r="I2996" s="104"/>
      <c r="J2996" s="110" t="s">
        <v>15271</v>
      </c>
      <c r="K2996" s="110" t="s">
        <v>275</v>
      </c>
      <c r="L2996" s="10" t="s">
        <v>15272</v>
      </c>
    </row>
    <row r="2997" spans="7:12" ht="15" x14ac:dyDescent="0.2">
      <c r="G2997" s="106"/>
      <c r="H2997" s="104" t="str">
        <f t="shared" si="51"/>
        <v/>
      </c>
      <c r="I2997" s="104"/>
      <c r="J2997" s="110" t="s">
        <v>15273</v>
      </c>
      <c r="K2997" s="110" t="s">
        <v>275</v>
      </c>
      <c r="L2997" s="10" t="s">
        <v>15274</v>
      </c>
    </row>
    <row r="2998" spans="7:12" ht="15" x14ac:dyDescent="0.2">
      <c r="G2998" s="106"/>
      <c r="H2998" s="104" t="str">
        <f t="shared" si="51"/>
        <v/>
      </c>
      <c r="I2998" s="104"/>
      <c r="J2998" s="110" t="s">
        <v>15275</v>
      </c>
      <c r="K2998" s="110" t="s">
        <v>275</v>
      </c>
      <c r="L2998" s="10" t="s">
        <v>15276</v>
      </c>
    </row>
    <row r="2999" spans="7:12" ht="15" x14ac:dyDescent="0.2">
      <c r="G2999" s="106"/>
      <c r="H2999" s="104" t="str">
        <f t="shared" si="51"/>
        <v/>
      </c>
      <c r="I2999" s="104"/>
      <c r="J2999" s="110" t="s">
        <v>15277</v>
      </c>
      <c r="K2999" s="110" t="s">
        <v>275</v>
      </c>
      <c r="L2999" s="10" t="s">
        <v>15278</v>
      </c>
    </row>
    <row r="3000" spans="7:12" ht="15" x14ac:dyDescent="0.2">
      <c r="G3000" s="106"/>
      <c r="H3000" s="104" t="str">
        <f t="shared" si="51"/>
        <v/>
      </c>
      <c r="I3000" s="104"/>
      <c r="J3000" s="110" t="s">
        <v>15279</v>
      </c>
      <c r="K3000" s="110" t="s">
        <v>275</v>
      </c>
      <c r="L3000" s="10" t="s">
        <v>15280</v>
      </c>
    </row>
    <row r="3001" spans="7:12" ht="15" x14ac:dyDescent="0.2">
      <c r="G3001" s="106"/>
      <c r="H3001" s="104" t="str">
        <f t="shared" si="51"/>
        <v/>
      </c>
      <c r="I3001" s="104"/>
      <c r="J3001" s="110" t="s">
        <v>15281</v>
      </c>
      <c r="K3001" s="110" t="s">
        <v>275</v>
      </c>
      <c r="L3001" s="10" t="s">
        <v>15282</v>
      </c>
    </row>
    <row r="3002" spans="7:12" ht="15" x14ac:dyDescent="0.2">
      <c r="G3002" s="106"/>
      <c r="H3002" s="104" t="str">
        <f t="shared" si="51"/>
        <v/>
      </c>
      <c r="I3002" s="104"/>
      <c r="J3002" s="110" t="s">
        <v>15283</v>
      </c>
      <c r="K3002" s="110" t="s">
        <v>275</v>
      </c>
      <c r="L3002" s="10" t="s">
        <v>15284</v>
      </c>
    </row>
    <row r="3003" spans="7:12" ht="15" x14ac:dyDescent="0.2">
      <c r="G3003" s="106"/>
      <c r="H3003" s="104" t="str">
        <f t="shared" si="51"/>
        <v/>
      </c>
      <c r="I3003" s="104"/>
      <c r="J3003" s="110" t="s">
        <v>15285</v>
      </c>
      <c r="K3003" s="110" t="s">
        <v>275</v>
      </c>
      <c r="L3003" s="10" t="s">
        <v>15286</v>
      </c>
    </row>
    <row r="3004" spans="7:12" ht="15" x14ac:dyDescent="0.2">
      <c r="G3004" s="106"/>
      <c r="H3004" s="104" t="str">
        <f t="shared" si="51"/>
        <v/>
      </c>
      <c r="I3004" s="104"/>
      <c r="J3004" s="110" t="s">
        <v>15287</v>
      </c>
      <c r="K3004" s="110" t="s">
        <v>275</v>
      </c>
      <c r="L3004" s="10" t="s">
        <v>15288</v>
      </c>
    </row>
    <row r="3005" spans="7:12" ht="15" x14ac:dyDescent="0.2">
      <c r="G3005" s="106"/>
      <c r="H3005" s="104" t="str">
        <f t="shared" si="51"/>
        <v/>
      </c>
      <c r="I3005" s="104"/>
      <c r="J3005" s="110" t="s">
        <v>15289</v>
      </c>
      <c r="K3005" s="110" t="s">
        <v>275</v>
      </c>
      <c r="L3005" s="10" t="s">
        <v>15290</v>
      </c>
    </row>
    <row r="3006" spans="7:12" ht="15" x14ac:dyDescent="0.2">
      <c r="G3006" s="106"/>
      <c r="H3006" s="104" t="str">
        <f t="shared" si="51"/>
        <v/>
      </c>
      <c r="I3006" s="104"/>
      <c r="J3006" s="110" t="s">
        <v>15291</v>
      </c>
      <c r="K3006" s="110" t="s">
        <v>275</v>
      </c>
      <c r="L3006" s="10" t="s">
        <v>15292</v>
      </c>
    </row>
    <row r="3007" spans="7:12" ht="15" x14ac:dyDescent="0.2">
      <c r="G3007" s="106"/>
      <c r="H3007" s="104" t="str">
        <f t="shared" si="51"/>
        <v/>
      </c>
      <c r="I3007" s="104"/>
      <c r="J3007" s="110" t="s">
        <v>15293</v>
      </c>
      <c r="K3007" s="110" t="s">
        <v>275</v>
      </c>
      <c r="L3007" s="10" t="s">
        <v>275</v>
      </c>
    </row>
    <row r="3008" spans="7:12" ht="15" x14ac:dyDescent="0.2">
      <c r="G3008" s="106"/>
      <c r="H3008" s="104" t="str">
        <f t="shared" si="51"/>
        <v/>
      </c>
      <c r="I3008" s="104"/>
      <c r="J3008" s="110" t="s">
        <v>15294</v>
      </c>
      <c r="K3008" s="110" t="s">
        <v>275</v>
      </c>
      <c r="L3008" s="10" t="s">
        <v>15295</v>
      </c>
    </row>
    <row r="3009" spans="7:12" ht="15" x14ac:dyDescent="0.2">
      <c r="G3009" s="106"/>
      <c r="H3009" s="104" t="str">
        <f t="shared" si="51"/>
        <v/>
      </c>
      <c r="I3009" s="104"/>
      <c r="J3009" s="110" t="s">
        <v>15296</v>
      </c>
      <c r="K3009" s="110" t="s">
        <v>275</v>
      </c>
      <c r="L3009" s="10" t="s">
        <v>15297</v>
      </c>
    </row>
    <row r="3010" spans="7:12" ht="15" x14ac:dyDescent="0.2">
      <c r="G3010" s="106"/>
      <c r="H3010" s="104" t="str">
        <f t="shared" si="51"/>
        <v/>
      </c>
      <c r="I3010" s="104"/>
      <c r="J3010" s="110" t="s">
        <v>15298</v>
      </c>
      <c r="K3010" s="110" t="s">
        <v>275</v>
      </c>
      <c r="L3010" s="10" t="s">
        <v>15299</v>
      </c>
    </row>
    <row r="3011" spans="7:12" ht="15" x14ac:dyDescent="0.2">
      <c r="G3011" s="106"/>
      <c r="H3011" s="104" t="str">
        <f t="shared" si="51"/>
        <v/>
      </c>
      <c r="I3011" s="104"/>
      <c r="J3011" s="110" t="s">
        <v>15300</v>
      </c>
      <c r="K3011" s="110" t="s">
        <v>275</v>
      </c>
      <c r="L3011" s="10" t="s">
        <v>15301</v>
      </c>
    </row>
    <row r="3012" spans="7:12" ht="15" x14ac:dyDescent="0.2">
      <c r="G3012" s="106"/>
      <c r="H3012" s="104" t="str">
        <f t="shared" si="51"/>
        <v/>
      </c>
      <c r="I3012" s="104"/>
      <c r="J3012" s="110" t="s">
        <v>15302</v>
      </c>
      <c r="K3012" s="110" t="s">
        <v>275</v>
      </c>
      <c r="L3012" s="10" t="s">
        <v>15303</v>
      </c>
    </row>
    <row r="3013" spans="7:12" ht="15" x14ac:dyDescent="0.2">
      <c r="G3013" s="106"/>
      <c r="H3013" s="104" t="str">
        <f t="shared" si="51"/>
        <v/>
      </c>
      <c r="I3013" s="104"/>
      <c r="J3013" s="110" t="s">
        <v>15304</v>
      </c>
      <c r="K3013" s="110" t="s">
        <v>275</v>
      </c>
      <c r="L3013" s="10" t="s">
        <v>15305</v>
      </c>
    </row>
    <row r="3014" spans="7:12" ht="15" x14ac:dyDescent="0.2">
      <c r="G3014" s="106"/>
      <c r="H3014" s="104" t="str">
        <f t="shared" si="51"/>
        <v/>
      </c>
      <c r="I3014" s="104"/>
      <c r="J3014" s="110" t="s">
        <v>15306</v>
      </c>
      <c r="K3014" s="110" t="s">
        <v>275</v>
      </c>
      <c r="L3014" s="10" t="s">
        <v>15307</v>
      </c>
    </row>
    <row r="3015" spans="7:12" ht="15" x14ac:dyDescent="0.2">
      <c r="G3015" s="106"/>
      <c r="H3015" s="104" t="str">
        <f t="shared" si="51"/>
        <v/>
      </c>
      <c r="I3015" s="104"/>
      <c r="J3015" s="110" t="s">
        <v>15308</v>
      </c>
      <c r="K3015" s="110" t="s">
        <v>275</v>
      </c>
      <c r="L3015" s="10" t="s">
        <v>15309</v>
      </c>
    </row>
    <row r="3016" spans="7:12" ht="15" x14ac:dyDescent="0.2">
      <c r="G3016" s="106"/>
      <c r="H3016" s="104" t="str">
        <f t="shared" si="51"/>
        <v/>
      </c>
      <c r="I3016" s="104"/>
      <c r="J3016" s="110" t="s">
        <v>15310</v>
      </c>
      <c r="K3016" s="110" t="s">
        <v>275</v>
      </c>
      <c r="L3016" s="10" t="s">
        <v>15311</v>
      </c>
    </row>
    <row r="3017" spans="7:12" ht="15" x14ac:dyDescent="0.2">
      <c r="G3017" s="106"/>
      <c r="H3017" s="104" t="str">
        <f t="shared" ref="H3017:H3080" si="52">IF(I3017="","",IFERROR((INDEX(A:D,MATCH($I3017,D:D,0),2)),""))</f>
        <v/>
      </c>
      <c r="I3017" s="104"/>
      <c r="J3017" s="110" t="s">
        <v>15312</v>
      </c>
      <c r="K3017" s="110" t="s">
        <v>275</v>
      </c>
      <c r="L3017" s="10" t="s">
        <v>15313</v>
      </c>
    </row>
    <row r="3018" spans="7:12" ht="15" x14ac:dyDescent="0.2">
      <c r="G3018" s="106"/>
      <c r="H3018" s="104" t="str">
        <f t="shared" si="52"/>
        <v/>
      </c>
      <c r="I3018" s="104"/>
      <c r="J3018" s="110" t="s">
        <v>15314</v>
      </c>
      <c r="K3018" s="110" t="s">
        <v>275</v>
      </c>
      <c r="L3018" s="10" t="s">
        <v>15315</v>
      </c>
    </row>
    <row r="3019" spans="7:12" ht="15" x14ac:dyDescent="0.2">
      <c r="G3019" s="106"/>
      <c r="H3019" s="104" t="str">
        <f t="shared" si="52"/>
        <v/>
      </c>
      <c r="I3019" s="104"/>
      <c r="J3019" s="110" t="s">
        <v>15316</v>
      </c>
      <c r="K3019" s="110" t="s">
        <v>275</v>
      </c>
      <c r="L3019" s="10" t="s">
        <v>15317</v>
      </c>
    </row>
    <row r="3020" spans="7:12" ht="15" x14ac:dyDescent="0.2">
      <c r="G3020" s="106"/>
      <c r="H3020" s="104" t="str">
        <f t="shared" si="52"/>
        <v/>
      </c>
      <c r="I3020" s="104"/>
      <c r="J3020" s="110" t="s">
        <v>15318</v>
      </c>
      <c r="K3020" s="110" t="s">
        <v>275</v>
      </c>
      <c r="L3020" s="10" t="s">
        <v>15319</v>
      </c>
    </row>
    <row r="3021" spans="7:12" ht="15" x14ac:dyDescent="0.2">
      <c r="G3021" s="106"/>
      <c r="H3021" s="104" t="str">
        <f t="shared" si="52"/>
        <v/>
      </c>
      <c r="I3021" s="104"/>
      <c r="J3021" s="110" t="s">
        <v>15320</v>
      </c>
      <c r="K3021" s="110" t="s">
        <v>275</v>
      </c>
      <c r="L3021" s="10" t="s">
        <v>15313</v>
      </c>
    </row>
    <row r="3022" spans="7:12" ht="15" x14ac:dyDescent="0.2">
      <c r="G3022" s="106"/>
      <c r="H3022" s="104" t="str">
        <f t="shared" si="52"/>
        <v/>
      </c>
      <c r="I3022" s="104"/>
      <c r="J3022" s="110" t="s">
        <v>15321</v>
      </c>
      <c r="K3022" s="110" t="s">
        <v>275</v>
      </c>
      <c r="L3022" s="10" t="s">
        <v>15322</v>
      </c>
    </row>
    <row r="3023" spans="7:12" ht="15" x14ac:dyDescent="0.2">
      <c r="G3023" s="106"/>
      <c r="H3023" s="104" t="str">
        <f t="shared" si="52"/>
        <v/>
      </c>
      <c r="I3023" s="104"/>
      <c r="J3023" s="110" t="s">
        <v>15323</v>
      </c>
      <c r="K3023" s="110" t="s">
        <v>275</v>
      </c>
      <c r="L3023" s="10" t="s">
        <v>15324</v>
      </c>
    </row>
    <row r="3024" spans="7:12" ht="15" x14ac:dyDescent="0.2">
      <c r="G3024" s="106"/>
      <c r="H3024" s="104" t="str">
        <f t="shared" si="52"/>
        <v/>
      </c>
      <c r="I3024" s="104"/>
      <c r="J3024" s="110" t="s">
        <v>15325</v>
      </c>
      <c r="K3024" s="110" t="s">
        <v>275</v>
      </c>
      <c r="L3024" s="10" t="s">
        <v>15326</v>
      </c>
    </row>
    <row r="3025" spans="7:12" ht="15" x14ac:dyDescent="0.2">
      <c r="G3025" s="106"/>
      <c r="H3025" s="104" t="str">
        <f t="shared" si="52"/>
        <v/>
      </c>
      <c r="I3025" s="104"/>
      <c r="J3025" s="110" t="s">
        <v>15327</v>
      </c>
      <c r="K3025" s="110" t="s">
        <v>275</v>
      </c>
      <c r="L3025" s="10" t="s">
        <v>15328</v>
      </c>
    </row>
    <row r="3026" spans="7:12" ht="15" x14ac:dyDescent="0.2">
      <c r="G3026" s="106"/>
      <c r="H3026" s="104" t="str">
        <f t="shared" si="52"/>
        <v/>
      </c>
      <c r="I3026" s="104"/>
      <c r="J3026" s="110" t="s">
        <v>15329</v>
      </c>
      <c r="K3026" s="110" t="s">
        <v>275</v>
      </c>
      <c r="L3026" s="10" t="s">
        <v>15330</v>
      </c>
    </row>
    <row r="3027" spans="7:12" ht="15" x14ac:dyDescent="0.2">
      <c r="G3027" s="106"/>
      <c r="H3027" s="104" t="str">
        <f t="shared" si="52"/>
        <v/>
      </c>
      <c r="I3027" s="104"/>
      <c r="J3027" s="110" t="s">
        <v>15331</v>
      </c>
      <c r="K3027" s="110" t="s">
        <v>275</v>
      </c>
      <c r="L3027" s="10" t="s">
        <v>15332</v>
      </c>
    </row>
    <row r="3028" spans="7:12" ht="15" x14ac:dyDescent="0.2">
      <c r="G3028" s="106"/>
      <c r="H3028" s="104" t="str">
        <f t="shared" si="52"/>
        <v/>
      </c>
      <c r="I3028" s="104"/>
      <c r="J3028" s="110" t="s">
        <v>15333</v>
      </c>
      <c r="K3028" s="110" t="s">
        <v>275</v>
      </c>
      <c r="L3028" s="10" t="s">
        <v>275</v>
      </c>
    </row>
    <row r="3029" spans="7:12" ht="15" x14ac:dyDescent="0.2">
      <c r="G3029" s="106"/>
      <c r="H3029" s="104" t="str">
        <f t="shared" si="52"/>
        <v/>
      </c>
      <c r="I3029" s="104"/>
      <c r="J3029" s="110" t="s">
        <v>15334</v>
      </c>
      <c r="K3029" s="110" t="s">
        <v>275</v>
      </c>
      <c r="L3029" s="10" t="s">
        <v>15335</v>
      </c>
    </row>
    <row r="3030" spans="7:12" ht="15" x14ac:dyDescent="0.2">
      <c r="G3030" s="106"/>
      <c r="H3030" s="104" t="str">
        <f t="shared" si="52"/>
        <v/>
      </c>
      <c r="I3030" s="104"/>
      <c r="J3030" s="110" t="s">
        <v>15336</v>
      </c>
      <c r="K3030" s="110" t="s">
        <v>275</v>
      </c>
      <c r="L3030" s="10" t="s">
        <v>15337</v>
      </c>
    </row>
    <row r="3031" spans="7:12" ht="15" x14ac:dyDescent="0.2">
      <c r="G3031" s="106"/>
      <c r="H3031" s="104" t="str">
        <f t="shared" si="52"/>
        <v/>
      </c>
      <c r="I3031" s="104"/>
      <c r="J3031" s="110" t="s">
        <v>15338</v>
      </c>
      <c r="K3031" s="110" t="s">
        <v>275</v>
      </c>
      <c r="L3031" s="10" t="s">
        <v>15339</v>
      </c>
    </row>
    <row r="3032" spans="7:12" ht="15" x14ac:dyDescent="0.2">
      <c r="G3032" s="106"/>
      <c r="H3032" s="104" t="str">
        <f t="shared" si="52"/>
        <v/>
      </c>
      <c r="I3032" s="104"/>
      <c r="J3032" s="110" t="s">
        <v>15340</v>
      </c>
      <c r="K3032" s="110" t="s">
        <v>275</v>
      </c>
      <c r="L3032" s="10" t="s">
        <v>15341</v>
      </c>
    </row>
    <row r="3033" spans="7:12" ht="15" x14ac:dyDescent="0.2">
      <c r="G3033" s="106"/>
      <c r="H3033" s="104" t="str">
        <f t="shared" si="52"/>
        <v/>
      </c>
      <c r="I3033" s="104"/>
      <c r="J3033" s="110" t="s">
        <v>15342</v>
      </c>
      <c r="K3033" s="110" t="s">
        <v>275</v>
      </c>
      <c r="L3033" s="10" t="s">
        <v>15343</v>
      </c>
    </row>
    <row r="3034" spans="7:12" ht="15" x14ac:dyDescent="0.2">
      <c r="G3034" s="106"/>
      <c r="H3034" s="104" t="str">
        <f t="shared" si="52"/>
        <v/>
      </c>
      <c r="I3034" s="104"/>
      <c r="J3034" s="110" t="s">
        <v>15344</v>
      </c>
      <c r="K3034" s="110" t="s">
        <v>275</v>
      </c>
      <c r="L3034" s="10" t="s">
        <v>15345</v>
      </c>
    </row>
    <row r="3035" spans="7:12" ht="15" x14ac:dyDescent="0.2">
      <c r="G3035" s="106"/>
      <c r="H3035" s="104" t="str">
        <f t="shared" si="52"/>
        <v/>
      </c>
      <c r="I3035" s="104"/>
      <c r="J3035" s="110" t="s">
        <v>15346</v>
      </c>
      <c r="K3035" s="110" t="s">
        <v>275</v>
      </c>
      <c r="L3035" s="10" t="s">
        <v>15347</v>
      </c>
    </row>
    <row r="3036" spans="7:12" ht="15" x14ac:dyDescent="0.2">
      <c r="G3036" s="106"/>
      <c r="H3036" s="104" t="str">
        <f t="shared" si="52"/>
        <v/>
      </c>
      <c r="I3036" s="104"/>
      <c r="J3036" s="110" t="s">
        <v>15348</v>
      </c>
      <c r="K3036" s="110" t="s">
        <v>275</v>
      </c>
      <c r="L3036" s="10" t="s">
        <v>15349</v>
      </c>
    </row>
    <row r="3037" spans="7:12" ht="15" x14ac:dyDescent="0.2">
      <c r="G3037" s="106"/>
      <c r="H3037" s="104" t="str">
        <f t="shared" si="52"/>
        <v/>
      </c>
      <c r="I3037" s="104"/>
      <c r="J3037" s="110" t="s">
        <v>15350</v>
      </c>
      <c r="K3037" s="110" t="s">
        <v>275</v>
      </c>
      <c r="L3037" s="10" t="s">
        <v>15351</v>
      </c>
    </row>
    <row r="3038" spans="7:12" ht="15" x14ac:dyDescent="0.2">
      <c r="G3038" s="106"/>
      <c r="H3038" s="104" t="str">
        <f t="shared" si="52"/>
        <v/>
      </c>
      <c r="I3038" s="104"/>
      <c r="J3038" s="110" t="s">
        <v>15352</v>
      </c>
      <c r="K3038" s="110" t="s">
        <v>275</v>
      </c>
      <c r="L3038" s="10" t="s">
        <v>15353</v>
      </c>
    </row>
    <row r="3039" spans="7:12" ht="15" x14ac:dyDescent="0.2">
      <c r="G3039" s="106"/>
      <c r="H3039" s="104" t="str">
        <f t="shared" si="52"/>
        <v/>
      </c>
      <c r="I3039" s="104"/>
      <c r="J3039" s="110" t="s">
        <v>15354</v>
      </c>
      <c r="K3039" s="110" t="s">
        <v>275</v>
      </c>
      <c r="L3039" s="10" t="s">
        <v>15355</v>
      </c>
    </row>
    <row r="3040" spans="7:12" ht="15" x14ac:dyDescent="0.2">
      <c r="G3040" s="106"/>
      <c r="H3040" s="104" t="str">
        <f t="shared" si="52"/>
        <v/>
      </c>
      <c r="I3040" s="104"/>
      <c r="J3040" s="110" t="s">
        <v>15356</v>
      </c>
      <c r="K3040" s="110" t="s">
        <v>275</v>
      </c>
      <c r="L3040" s="10" t="s">
        <v>15357</v>
      </c>
    </row>
    <row r="3041" spans="7:12" ht="15" x14ac:dyDescent="0.2">
      <c r="G3041" s="106"/>
      <c r="H3041" s="104" t="str">
        <f t="shared" si="52"/>
        <v/>
      </c>
      <c r="I3041" s="104"/>
      <c r="J3041" s="110" t="s">
        <v>15358</v>
      </c>
      <c r="K3041" s="110" t="s">
        <v>275</v>
      </c>
      <c r="L3041" s="10" t="s">
        <v>15359</v>
      </c>
    </row>
    <row r="3042" spans="7:12" ht="15" x14ac:dyDescent="0.2">
      <c r="G3042" s="106"/>
      <c r="H3042" s="104" t="str">
        <f t="shared" si="52"/>
        <v/>
      </c>
      <c r="I3042" s="104"/>
      <c r="J3042" s="110" t="s">
        <v>15360</v>
      </c>
      <c r="K3042" s="110" t="s">
        <v>275</v>
      </c>
      <c r="L3042" s="10" t="s">
        <v>275</v>
      </c>
    </row>
    <row r="3043" spans="7:12" ht="15" x14ac:dyDescent="0.2">
      <c r="G3043" s="106"/>
      <c r="H3043" s="104" t="str">
        <f t="shared" si="52"/>
        <v/>
      </c>
      <c r="I3043" s="104"/>
      <c r="J3043" s="110" t="s">
        <v>15361</v>
      </c>
      <c r="K3043" s="110" t="s">
        <v>275</v>
      </c>
      <c r="L3043" s="10" t="s">
        <v>15362</v>
      </c>
    </row>
    <row r="3044" spans="7:12" ht="15" x14ac:dyDescent="0.2">
      <c r="G3044" s="106"/>
      <c r="H3044" s="104" t="str">
        <f t="shared" si="52"/>
        <v/>
      </c>
      <c r="I3044" s="104"/>
      <c r="J3044" s="110" t="s">
        <v>15363</v>
      </c>
      <c r="K3044" s="110" t="s">
        <v>275</v>
      </c>
      <c r="L3044" s="10" t="s">
        <v>15364</v>
      </c>
    </row>
    <row r="3045" spans="7:12" ht="15" x14ac:dyDescent="0.2">
      <c r="G3045" s="106"/>
      <c r="H3045" s="104" t="str">
        <f t="shared" si="52"/>
        <v/>
      </c>
      <c r="I3045" s="104"/>
      <c r="J3045" s="110" t="s">
        <v>15365</v>
      </c>
      <c r="K3045" s="110" t="s">
        <v>275</v>
      </c>
      <c r="L3045" s="10" t="s">
        <v>15366</v>
      </c>
    </row>
    <row r="3046" spans="7:12" ht="15" x14ac:dyDescent="0.2">
      <c r="G3046" s="106"/>
      <c r="H3046" s="104" t="str">
        <f t="shared" si="52"/>
        <v/>
      </c>
      <c r="I3046" s="104"/>
      <c r="J3046" s="110" t="s">
        <v>15367</v>
      </c>
      <c r="K3046" s="110" t="s">
        <v>275</v>
      </c>
      <c r="L3046" s="10" t="s">
        <v>15368</v>
      </c>
    </row>
    <row r="3047" spans="7:12" ht="15" x14ac:dyDescent="0.2">
      <c r="G3047" s="106"/>
      <c r="H3047" s="104" t="str">
        <f t="shared" si="52"/>
        <v/>
      </c>
      <c r="I3047" s="104"/>
      <c r="J3047" s="110" t="s">
        <v>15369</v>
      </c>
      <c r="K3047" s="110" t="s">
        <v>275</v>
      </c>
      <c r="L3047" s="10" t="s">
        <v>15370</v>
      </c>
    </row>
    <row r="3048" spans="7:12" ht="15" x14ac:dyDescent="0.2">
      <c r="G3048" s="106"/>
      <c r="H3048" s="104" t="str">
        <f t="shared" si="52"/>
        <v/>
      </c>
      <c r="I3048" s="104"/>
      <c r="J3048" s="110" t="s">
        <v>15371</v>
      </c>
      <c r="K3048" s="110" t="s">
        <v>275</v>
      </c>
      <c r="L3048" s="10" t="s">
        <v>15372</v>
      </c>
    </row>
    <row r="3049" spans="7:12" ht="15" x14ac:dyDescent="0.2">
      <c r="G3049" s="106"/>
      <c r="H3049" s="104" t="str">
        <f t="shared" si="52"/>
        <v/>
      </c>
      <c r="I3049" s="104"/>
      <c r="J3049" s="110" t="s">
        <v>15373</v>
      </c>
      <c r="K3049" s="110" t="s">
        <v>275</v>
      </c>
      <c r="L3049" s="10" t="s">
        <v>15374</v>
      </c>
    </row>
    <row r="3050" spans="7:12" ht="15" x14ac:dyDescent="0.2">
      <c r="G3050" s="106"/>
      <c r="H3050" s="104" t="str">
        <f t="shared" si="52"/>
        <v/>
      </c>
      <c r="I3050" s="104"/>
      <c r="J3050" s="110" t="s">
        <v>15375</v>
      </c>
      <c r="K3050" s="110" t="s">
        <v>275</v>
      </c>
      <c r="L3050" s="10" t="s">
        <v>15376</v>
      </c>
    </row>
    <row r="3051" spans="7:12" ht="15" x14ac:dyDescent="0.2">
      <c r="G3051" s="106"/>
      <c r="H3051" s="104" t="str">
        <f t="shared" si="52"/>
        <v/>
      </c>
      <c r="I3051" s="104"/>
      <c r="J3051" s="110" t="s">
        <v>15377</v>
      </c>
      <c r="K3051" s="110" t="s">
        <v>275</v>
      </c>
      <c r="L3051" s="10" t="s">
        <v>15378</v>
      </c>
    </row>
    <row r="3052" spans="7:12" ht="15" x14ac:dyDescent="0.2">
      <c r="G3052" s="106"/>
      <c r="H3052" s="104" t="str">
        <f t="shared" si="52"/>
        <v/>
      </c>
      <c r="I3052" s="104"/>
      <c r="J3052" s="110" t="s">
        <v>15379</v>
      </c>
      <c r="K3052" s="110" t="s">
        <v>275</v>
      </c>
      <c r="L3052" s="10" t="s">
        <v>15380</v>
      </c>
    </row>
    <row r="3053" spans="7:12" ht="15" x14ac:dyDescent="0.2">
      <c r="G3053" s="106"/>
      <c r="H3053" s="104" t="str">
        <f t="shared" si="52"/>
        <v/>
      </c>
      <c r="I3053" s="104"/>
      <c r="J3053" s="110" t="s">
        <v>15381</v>
      </c>
      <c r="K3053" s="110" t="s">
        <v>275</v>
      </c>
      <c r="L3053" s="10" t="s">
        <v>15382</v>
      </c>
    </row>
    <row r="3054" spans="7:12" ht="15" x14ac:dyDescent="0.2">
      <c r="G3054" s="106"/>
      <c r="H3054" s="104" t="str">
        <f t="shared" si="52"/>
        <v/>
      </c>
      <c r="I3054" s="104"/>
      <c r="J3054" s="110" t="s">
        <v>15383</v>
      </c>
      <c r="K3054" s="110" t="s">
        <v>275</v>
      </c>
      <c r="L3054" s="10" t="s">
        <v>15384</v>
      </c>
    </row>
    <row r="3055" spans="7:12" ht="15" x14ac:dyDescent="0.2">
      <c r="G3055" s="106"/>
      <c r="H3055" s="104" t="str">
        <f t="shared" si="52"/>
        <v/>
      </c>
      <c r="I3055" s="104"/>
      <c r="J3055" s="110" t="s">
        <v>15385</v>
      </c>
      <c r="K3055" s="110" t="s">
        <v>275</v>
      </c>
      <c r="L3055" s="10" t="s">
        <v>15386</v>
      </c>
    </row>
    <row r="3056" spans="7:12" ht="15" x14ac:dyDescent="0.2">
      <c r="G3056" s="106"/>
      <c r="H3056" s="104" t="str">
        <f t="shared" si="52"/>
        <v/>
      </c>
      <c r="I3056" s="104"/>
      <c r="J3056" s="110" t="s">
        <v>15387</v>
      </c>
      <c r="K3056" s="110" t="s">
        <v>275</v>
      </c>
      <c r="L3056" s="10" t="s">
        <v>15388</v>
      </c>
    </row>
    <row r="3057" spans="7:12" ht="15" x14ac:dyDescent="0.2">
      <c r="G3057" s="106"/>
      <c r="H3057" s="104" t="str">
        <f t="shared" si="52"/>
        <v/>
      </c>
      <c r="I3057" s="104"/>
      <c r="J3057" s="110" t="s">
        <v>15389</v>
      </c>
      <c r="K3057" s="110" t="s">
        <v>275</v>
      </c>
      <c r="L3057" s="10" t="s">
        <v>15390</v>
      </c>
    </row>
    <row r="3058" spans="7:12" ht="15" x14ac:dyDescent="0.2">
      <c r="G3058" s="106"/>
      <c r="H3058" s="104" t="str">
        <f t="shared" si="52"/>
        <v/>
      </c>
      <c r="I3058" s="104"/>
      <c r="J3058" s="110" t="s">
        <v>15391</v>
      </c>
      <c r="K3058" s="110" t="s">
        <v>275</v>
      </c>
      <c r="L3058" s="10" t="s">
        <v>15392</v>
      </c>
    </row>
    <row r="3059" spans="7:12" ht="15" x14ac:dyDescent="0.2">
      <c r="G3059" s="106"/>
      <c r="H3059" s="104" t="str">
        <f t="shared" si="52"/>
        <v/>
      </c>
      <c r="I3059" s="104"/>
      <c r="J3059" s="110" t="s">
        <v>15393</v>
      </c>
      <c r="K3059" s="110" t="s">
        <v>275</v>
      </c>
      <c r="L3059" s="10" t="s">
        <v>15394</v>
      </c>
    </row>
    <row r="3060" spans="7:12" ht="15" x14ac:dyDescent="0.2">
      <c r="G3060" s="106"/>
      <c r="H3060" s="104" t="str">
        <f t="shared" si="52"/>
        <v/>
      </c>
      <c r="I3060" s="104"/>
      <c r="J3060" s="110" t="s">
        <v>15395</v>
      </c>
      <c r="K3060" s="110" t="s">
        <v>275</v>
      </c>
      <c r="L3060" s="10" t="s">
        <v>15396</v>
      </c>
    </row>
    <row r="3061" spans="7:12" ht="15" x14ac:dyDescent="0.2">
      <c r="G3061" s="106"/>
      <c r="H3061" s="104" t="str">
        <f t="shared" si="52"/>
        <v/>
      </c>
      <c r="I3061" s="104"/>
      <c r="J3061" s="110" t="s">
        <v>15397</v>
      </c>
      <c r="K3061" s="110" t="s">
        <v>275</v>
      </c>
      <c r="L3061" s="10" t="s">
        <v>15398</v>
      </c>
    </row>
    <row r="3062" spans="7:12" ht="15" x14ac:dyDescent="0.2">
      <c r="G3062" s="106"/>
      <c r="H3062" s="104" t="str">
        <f t="shared" si="52"/>
        <v/>
      </c>
      <c r="I3062" s="104"/>
      <c r="J3062" s="110" t="s">
        <v>15399</v>
      </c>
      <c r="K3062" s="110" t="s">
        <v>275</v>
      </c>
      <c r="L3062" s="10" t="s">
        <v>15400</v>
      </c>
    </row>
    <row r="3063" spans="7:12" ht="15" x14ac:dyDescent="0.2">
      <c r="G3063" s="106"/>
      <c r="H3063" s="104" t="str">
        <f t="shared" si="52"/>
        <v/>
      </c>
      <c r="I3063" s="104"/>
      <c r="J3063" s="110" t="s">
        <v>15401</v>
      </c>
      <c r="K3063" s="110" t="s">
        <v>275</v>
      </c>
      <c r="L3063" s="10" t="s">
        <v>15400</v>
      </c>
    </row>
    <row r="3064" spans="7:12" ht="15" x14ac:dyDescent="0.2">
      <c r="G3064" s="106"/>
      <c r="H3064" s="104" t="str">
        <f t="shared" si="52"/>
        <v/>
      </c>
      <c r="I3064" s="104"/>
      <c r="J3064" s="110" t="s">
        <v>15402</v>
      </c>
      <c r="K3064" s="110" t="s">
        <v>275</v>
      </c>
      <c r="L3064" s="10" t="s">
        <v>15403</v>
      </c>
    </row>
    <row r="3065" spans="7:12" ht="15" x14ac:dyDescent="0.2">
      <c r="G3065" s="106"/>
      <c r="H3065" s="104" t="str">
        <f t="shared" si="52"/>
        <v/>
      </c>
      <c r="I3065" s="104"/>
      <c r="J3065" s="110" t="s">
        <v>15404</v>
      </c>
      <c r="K3065" s="110" t="s">
        <v>275</v>
      </c>
      <c r="L3065" s="10" t="s">
        <v>15405</v>
      </c>
    </row>
    <row r="3066" spans="7:12" ht="15" x14ac:dyDescent="0.2">
      <c r="G3066" s="106"/>
      <c r="H3066" s="104" t="str">
        <f t="shared" si="52"/>
        <v/>
      </c>
      <c r="I3066" s="104"/>
      <c r="J3066" s="110" t="s">
        <v>15406</v>
      </c>
      <c r="K3066" s="110" t="s">
        <v>275</v>
      </c>
      <c r="L3066" s="10" t="s">
        <v>15407</v>
      </c>
    </row>
    <row r="3067" spans="7:12" ht="15" x14ac:dyDescent="0.2">
      <c r="G3067" s="106"/>
      <c r="H3067" s="104" t="str">
        <f t="shared" si="52"/>
        <v/>
      </c>
      <c r="I3067" s="104"/>
      <c r="J3067" s="110" t="s">
        <v>15408</v>
      </c>
      <c r="K3067" s="110" t="s">
        <v>275</v>
      </c>
      <c r="L3067" s="10" t="s">
        <v>15409</v>
      </c>
    </row>
    <row r="3068" spans="7:12" ht="15" x14ac:dyDescent="0.2">
      <c r="G3068" s="106"/>
      <c r="H3068" s="104" t="str">
        <f t="shared" si="52"/>
        <v/>
      </c>
      <c r="I3068" s="104"/>
      <c r="J3068" s="110" t="s">
        <v>15410</v>
      </c>
      <c r="K3068" s="110" t="s">
        <v>275</v>
      </c>
      <c r="L3068" s="10" t="s">
        <v>15411</v>
      </c>
    </row>
    <row r="3069" spans="7:12" ht="15" x14ac:dyDescent="0.2">
      <c r="G3069" s="106"/>
      <c r="H3069" s="104" t="str">
        <f t="shared" si="52"/>
        <v/>
      </c>
      <c r="I3069" s="104"/>
      <c r="J3069" s="110" t="s">
        <v>15412</v>
      </c>
      <c r="K3069" s="110" t="s">
        <v>275</v>
      </c>
      <c r="L3069" s="10" t="s">
        <v>15413</v>
      </c>
    </row>
    <row r="3070" spans="7:12" ht="15" x14ac:dyDescent="0.2">
      <c r="G3070" s="106"/>
      <c r="H3070" s="104" t="str">
        <f t="shared" si="52"/>
        <v/>
      </c>
      <c r="I3070" s="104"/>
      <c r="J3070" s="110" t="s">
        <v>15414</v>
      </c>
      <c r="K3070" s="110" t="s">
        <v>275</v>
      </c>
      <c r="L3070" s="10" t="s">
        <v>15415</v>
      </c>
    </row>
    <row r="3071" spans="7:12" ht="15" x14ac:dyDescent="0.2">
      <c r="G3071" s="106"/>
      <c r="H3071" s="104" t="str">
        <f t="shared" si="52"/>
        <v/>
      </c>
      <c r="I3071" s="104"/>
      <c r="J3071" s="110" t="s">
        <v>15416</v>
      </c>
      <c r="K3071" s="110" t="s">
        <v>275</v>
      </c>
      <c r="L3071" s="10" t="s">
        <v>15417</v>
      </c>
    </row>
    <row r="3072" spans="7:12" ht="15" x14ac:dyDescent="0.2">
      <c r="G3072" s="106"/>
      <c r="H3072" s="104" t="str">
        <f t="shared" si="52"/>
        <v/>
      </c>
      <c r="I3072" s="104"/>
      <c r="J3072" s="110" t="s">
        <v>15418</v>
      </c>
      <c r="K3072" s="110" t="s">
        <v>275</v>
      </c>
      <c r="L3072" s="10" t="s">
        <v>15419</v>
      </c>
    </row>
    <row r="3073" spans="7:12" ht="15" x14ac:dyDescent="0.2">
      <c r="G3073" s="106"/>
      <c r="H3073" s="104" t="str">
        <f t="shared" si="52"/>
        <v/>
      </c>
      <c r="I3073" s="104"/>
      <c r="J3073" s="110" t="s">
        <v>15420</v>
      </c>
      <c r="K3073" s="110" t="s">
        <v>275</v>
      </c>
      <c r="L3073" s="10" t="s">
        <v>15421</v>
      </c>
    </row>
    <row r="3074" spans="7:12" ht="15" x14ac:dyDescent="0.2">
      <c r="G3074" s="106"/>
      <c r="H3074" s="104" t="str">
        <f t="shared" si="52"/>
        <v/>
      </c>
      <c r="I3074" s="104"/>
      <c r="J3074" s="110" t="s">
        <v>15422</v>
      </c>
      <c r="K3074" s="110" t="s">
        <v>275</v>
      </c>
      <c r="L3074" s="10" t="s">
        <v>15423</v>
      </c>
    </row>
    <row r="3075" spans="7:12" ht="15" x14ac:dyDescent="0.2">
      <c r="G3075" s="106"/>
      <c r="H3075" s="104" t="str">
        <f t="shared" si="52"/>
        <v/>
      </c>
      <c r="I3075" s="104"/>
      <c r="J3075" s="110" t="s">
        <v>15424</v>
      </c>
      <c r="K3075" s="110" t="s">
        <v>275</v>
      </c>
      <c r="L3075" s="10" t="s">
        <v>15425</v>
      </c>
    </row>
    <row r="3076" spans="7:12" ht="15" x14ac:dyDescent="0.2">
      <c r="G3076" s="106"/>
      <c r="H3076" s="104" t="str">
        <f t="shared" si="52"/>
        <v/>
      </c>
      <c r="I3076" s="104"/>
      <c r="J3076" s="110" t="s">
        <v>15426</v>
      </c>
      <c r="K3076" s="110" t="s">
        <v>275</v>
      </c>
      <c r="L3076" s="10" t="s">
        <v>15427</v>
      </c>
    </row>
    <row r="3077" spans="7:12" ht="15" x14ac:dyDescent="0.2">
      <c r="G3077" s="106"/>
      <c r="H3077" s="104" t="str">
        <f t="shared" si="52"/>
        <v/>
      </c>
      <c r="I3077" s="104"/>
      <c r="J3077" s="110" t="s">
        <v>15428</v>
      </c>
      <c r="K3077" s="110" t="s">
        <v>275</v>
      </c>
      <c r="L3077" s="10" t="s">
        <v>15429</v>
      </c>
    </row>
    <row r="3078" spans="7:12" ht="15" x14ac:dyDescent="0.2">
      <c r="G3078" s="106"/>
      <c r="H3078" s="104" t="str">
        <f t="shared" si="52"/>
        <v/>
      </c>
      <c r="I3078" s="104"/>
      <c r="J3078" s="110" t="s">
        <v>15430</v>
      </c>
      <c r="K3078" s="110" t="s">
        <v>275</v>
      </c>
      <c r="L3078" s="10" t="s">
        <v>15431</v>
      </c>
    </row>
    <row r="3079" spans="7:12" ht="15" x14ac:dyDescent="0.2">
      <c r="G3079" s="106"/>
      <c r="H3079" s="104" t="str">
        <f t="shared" si="52"/>
        <v/>
      </c>
      <c r="I3079" s="104"/>
      <c r="J3079" s="110" t="s">
        <v>15432</v>
      </c>
      <c r="K3079" s="110" t="s">
        <v>275</v>
      </c>
      <c r="L3079" s="10" t="s">
        <v>15433</v>
      </c>
    </row>
    <row r="3080" spans="7:12" ht="15" x14ac:dyDescent="0.2">
      <c r="G3080" s="106"/>
      <c r="H3080" s="104" t="str">
        <f t="shared" si="52"/>
        <v/>
      </c>
      <c r="I3080" s="104"/>
      <c r="J3080" s="110" t="s">
        <v>15434</v>
      </c>
      <c r="K3080" s="110" t="s">
        <v>275</v>
      </c>
      <c r="L3080" s="10" t="s">
        <v>15435</v>
      </c>
    </row>
    <row r="3081" spans="7:12" ht="15" x14ac:dyDescent="0.2">
      <c r="G3081" s="106"/>
      <c r="H3081" s="104" t="str">
        <f t="shared" ref="H3081:H3144" si="53">IF(I3081="","",IFERROR((INDEX(A:D,MATCH($I3081,D:D,0),2)),""))</f>
        <v/>
      </c>
      <c r="I3081" s="104"/>
      <c r="J3081" s="110" t="s">
        <v>15436</v>
      </c>
      <c r="K3081" s="110" t="s">
        <v>275</v>
      </c>
      <c r="L3081" s="10" t="s">
        <v>15437</v>
      </c>
    </row>
    <row r="3082" spans="7:12" ht="15" x14ac:dyDescent="0.2">
      <c r="G3082" s="106"/>
      <c r="H3082" s="104" t="str">
        <f t="shared" si="53"/>
        <v/>
      </c>
      <c r="I3082" s="104"/>
      <c r="J3082" s="110" t="s">
        <v>15438</v>
      </c>
      <c r="K3082" s="110" t="s">
        <v>275</v>
      </c>
      <c r="L3082" s="10" t="s">
        <v>275</v>
      </c>
    </row>
    <row r="3083" spans="7:12" ht="15" x14ac:dyDescent="0.2">
      <c r="G3083" s="106"/>
      <c r="H3083" s="104" t="str">
        <f t="shared" si="53"/>
        <v/>
      </c>
      <c r="I3083" s="104"/>
      <c r="J3083" s="110" t="s">
        <v>15439</v>
      </c>
      <c r="K3083" s="110" t="s">
        <v>275</v>
      </c>
      <c r="L3083" s="10" t="s">
        <v>15440</v>
      </c>
    </row>
    <row r="3084" spans="7:12" ht="15" x14ac:dyDescent="0.2">
      <c r="G3084" s="106"/>
      <c r="H3084" s="104" t="str">
        <f t="shared" si="53"/>
        <v/>
      </c>
      <c r="I3084" s="104"/>
      <c r="J3084" s="110" t="s">
        <v>15441</v>
      </c>
      <c r="K3084" s="110" t="s">
        <v>275</v>
      </c>
      <c r="L3084" s="10" t="s">
        <v>15442</v>
      </c>
    </row>
    <row r="3085" spans="7:12" ht="15" x14ac:dyDescent="0.2">
      <c r="G3085" s="106"/>
      <c r="H3085" s="104" t="str">
        <f t="shared" si="53"/>
        <v/>
      </c>
      <c r="I3085" s="104"/>
      <c r="J3085" s="110" t="s">
        <v>15443</v>
      </c>
      <c r="K3085" s="110" t="s">
        <v>275</v>
      </c>
      <c r="L3085" s="10" t="s">
        <v>15444</v>
      </c>
    </row>
    <row r="3086" spans="7:12" ht="15" x14ac:dyDescent="0.2">
      <c r="G3086" s="106"/>
      <c r="H3086" s="104" t="str">
        <f t="shared" si="53"/>
        <v/>
      </c>
      <c r="I3086" s="104"/>
      <c r="J3086" s="110" t="s">
        <v>15445</v>
      </c>
      <c r="K3086" s="110" t="s">
        <v>275</v>
      </c>
      <c r="L3086" s="10" t="s">
        <v>15446</v>
      </c>
    </row>
    <row r="3087" spans="7:12" ht="15" x14ac:dyDescent="0.2">
      <c r="G3087" s="106"/>
      <c r="H3087" s="104" t="str">
        <f t="shared" si="53"/>
        <v/>
      </c>
      <c r="I3087" s="104"/>
      <c r="J3087" s="110" t="s">
        <v>15447</v>
      </c>
      <c r="K3087" s="110" t="s">
        <v>275</v>
      </c>
      <c r="L3087" s="10" t="s">
        <v>15448</v>
      </c>
    </row>
    <row r="3088" spans="7:12" ht="15" x14ac:dyDescent="0.2">
      <c r="G3088" s="106"/>
      <c r="H3088" s="104" t="str">
        <f t="shared" si="53"/>
        <v/>
      </c>
      <c r="I3088" s="104"/>
      <c r="J3088" s="110" t="s">
        <v>15449</v>
      </c>
      <c r="K3088" s="110" t="s">
        <v>275</v>
      </c>
      <c r="L3088" s="10" t="s">
        <v>15450</v>
      </c>
    </row>
    <row r="3089" spans="7:12" ht="15" x14ac:dyDescent="0.2">
      <c r="G3089" s="106"/>
      <c r="H3089" s="104" t="str">
        <f t="shared" si="53"/>
        <v/>
      </c>
      <c r="I3089" s="104"/>
      <c r="J3089" s="110" t="s">
        <v>15451</v>
      </c>
      <c r="K3089" s="110" t="s">
        <v>275</v>
      </c>
      <c r="L3089" s="10" t="s">
        <v>15452</v>
      </c>
    </row>
    <row r="3090" spans="7:12" ht="15" x14ac:dyDescent="0.2">
      <c r="G3090" s="106"/>
      <c r="H3090" s="104" t="str">
        <f t="shared" si="53"/>
        <v/>
      </c>
      <c r="I3090" s="104"/>
      <c r="J3090" s="110" t="s">
        <v>15453</v>
      </c>
      <c r="K3090" s="110" t="s">
        <v>275</v>
      </c>
      <c r="L3090" s="10" t="s">
        <v>15454</v>
      </c>
    </row>
    <row r="3091" spans="7:12" ht="15" x14ac:dyDescent="0.2">
      <c r="G3091" s="106"/>
      <c r="H3091" s="104" t="str">
        <f t="shared" si="53"/>
        <v/>
      </c>
      <c r="I3091" s="104"/>
      <c r="J3091" s="110" t="s">
        <v>15455</v>
      </c>
      <c r="K3091" s="110" t="s">
        <v>275</v>
      </c>
      <c r="L3091" s="10" t="s">
        <v>275</v>
      </c>
    </row>
    <row r="3092" spans="7:12" ht="15" x14ac:dyDescent="0.2">
      <c r="G3092" s="106"/>
      <c r="H3092" s="104" t="str">
        <f t="shared" si="53"/>
        <v/>
      </c>
      <c r="I3092" s="104"/>
      <c r="J3092" s="110" t="s">
        <v>15456</v>
      </c>
      <c r="K3092" s="110" t="s">
        <v>275</v>
      </c>
      <c r="L3092" s="10" t="s">
        <v>15457</v>
      </c>
    </row>
    <row r="3093" spans="7:12" ht="15" x14ac:dyDescent="0.2">
      <c r="G3093" s="106"/>
      <c r="H3093" s="104" t="str">
        <f t="shared" si="53"/>
        <v/>
      </c>
      <c r="I3093" s="104"/>
      <c r="J3093" s="110" t="s">
        <v>15458</v>
      </c>
      <c r="K3093" s="110" t="s">
        <v>275</v>
      </c>
      <c r="L3093" s="10" t="s">
        <v>15459</v>
      </c>
    </row>
    <row r="3094" spans="7:12" ht="15" x14ac:dyDescent="0.2">
      <c r="G3094" s="106"/>
      <c r="H3094" s="104" t="str">
        <f t="shared" si="53"/>
        <v/>
      </c>
      <c r="I3094" s="104"/>
      <c r="J3094" s="110" t="s">
        <v>15460</v>
      </c>
      <c r="K3094" s="110" t="s">
        <v>275</v>
      </c>
      <c r="L3094" s="10" t="s">
        <v>15461</v>
      </c>
    </row>
    <row r="3095" spans="7:12" ht="15" x14ac:dyDescent="0.2">
      <c r="G3095" s="106"/>
      <c r="H3095" s="104" t="str">
        <f t="shared" si="53"/>
        <v/>
      </c>
      <c r="I3095" s="104"/>
      <c r="J3095" s="110" t="s">
        <v>15462</v>
      </c>
      <c r="K3095" s="110" t="s">
        <v>275</v>
      </c>
      <c r="L3095" s="10" t="s">
        <v>15463</v>
      </c>
    </row>
    <row r="3096" spans="7:12" ht="15" x14ac:dyDescent="0.2">
      <c r="G3096" s="106"/>
      <c r="H3096" s="104" t="str">
        <f t="shared" si="53"/>
        <v/>
      </c>
      <c r="I3096" s="104"/>
      <c r="J3096" s="110" t="s">
        <v>15464</v>
      </c>
      <c r="K3096" s="110" t="s">
        <v>275</v>
      </c>
      <c r="L3096" s="10" t="s">
        <v>15465</v>
      </c>
    </row>
    <row r="3097" spans="7:12" ht="15" x14ac:dyDescent="0.2">
      <c r="G3097" s="106"/>
      <c r="H3097" s="104" t="str">
        <f t="shared" si="53"/>
        <v/>
      </c>
      <c r="I3097" s="104"/>
      <c r="J3097" s="110" t="s">
        <v>15466</v>
      </c>
      <c r="K3097" s="110" t="s">
        <v>275</v>
      </c>
      <c r="L3097" s="10" t="s">
        <v>15467</v>
      </c>
    </row>
    <row r="3098" spans="7:12" ht="15" x14ac:dyDescent="0.2">
      <c r="G3098" s="106"/>
      <c r="H3098" s="104" t="str">
        <f t="shared" si="53"/>
        <v/>
      </c>
      <c r="I3098" s="104"/>
      <c r="J3098" s="110" t="s">
        <v>15468</v>
      </c>
      <c r="K3098" s="110" t="s">
        <v>275</v>
      </c>
      <c r="L3098" s="10" t="s">
        <v>15469</v>
      </c>
    </row>
    <row r="3099" spans="7:12" ht="15" x14ac:dyDescent="0.2">
      <c r="G3099" s="106"/>
      <c r="H3099" s="104" t="str">
        <f t="shared" si="53"/>
        <v/>
      </c>
      <c r="I3099" s="104"/>
      <c r="J3099" s="110" t="s">
        <v>15470</v>
      </c>
      <c r="K3099" s="110" t="s">
        <v>275</v>
      </c>
      <c r="L3099" s="10" t="s">
        <v>15471</v>
      </c>
    </row>
    <row r="3100" spans="7:12" ht="15" x14ac:dyDescent="0.2">
      <c r="G3100" s="106"/>
      <c r="H3100" s="104" t="str">
        <f t="shared" si="53"/>
        <v/>
      </c>
      <c r="I3100" s="104"/>
      <c r="J3100" s="110" t="s">
        <v>15472</v>
      </c>
      <c r="K3100" s="110" t="s">
        <v>275</v>
      </c>
      <c r="L3100" s="10" t="s">
        <v>15473</v>
      </c>
    </row>
    <row r="3101" spans="7:12" ht="15" x14ac:dyDescent="0.2">
      <c r="G3101" s="106"/>
      <c r="H3101" s="104" t="str">
        <f t="shared" si="53"/>
        <v/>
      </c>
      <c r="I3101" s="104"/>
      <c r="J3101" s="110" t="s">
        <v>15474</v>
      </c>
      <c r="K3101" s="110" t="s">
        <v>275</v>
      </c>
      <c r="L3101" s="10" t="s">
        <v>15475</v>
      </c>
    </row>
    <row r="3102" spans="7:12" ht="15" x14ac:dyDescent="0.2">
      <c r="G3102" s="106"/>
      <c r="H3102" s="104" t="str">
        <f t="shared" si="53"/>
        <v/>
      </c>
      <c r="I3102" s="104"/>
      <c r="J3102" s="110" t="s">
        <v>15476</v>
      </c>
      <c r="K3102" s="110" t="s">
        <v>275</v>
      </c>
      <c r="L3102" s="10" t="s">
        <v>15477</v>
      </c>
    </row>
    <row r="3103" spans="7:12" ht="15" x14ac:dyDescent="0.2">
      <c r="G3103" s="106"/>
      <c r="H3103" s="104" t="str">
        <f t="shared" si="53"/>
        <v/>
      </c>
      <c r="I3103" s="104"/>
      <c r="J3103" s="110" t="s">
        <v>15478</v>
      </c>
      <c r="K3103" s="110" t="s">
        <v>275</v>
      </c>
      <c r="L3103" s="10" t="s">
        <v>15479</v>
      </c>
    </row>
    <row r="3104" spans="7:12" ht="15" x14ac:dyDescent="0.2">
      <c r="G3104" s="106"/>
      <c r="H3104" s="104" t="str">
        <f t="shared" si="53"/>
        <v/>
      </c>
      <c r="I3104" s="104"/>
      <c r="J3104" s="110" t="s">
        <v>15480</v>
      </c>
      <c r="K3104" s="110" t="s">
        <v>275</v>
      </c>
      <c r="L3104" s="10" t="s">
        <v>15481</v>
      </c>
    </row>
    <row r="3105" spans="7:12" ht="15" x14ac:dyDescent="0.2">
      <c r="G3105" s="106"/>
      <c r="H3105" s="104" t="str">
        <f t="shared" si="53"/>
        <v/>
      </c>
      <c r="I3105" s="104"/>
      <c r="J3105" s="110" t="s">
        <v>15482</v>
      </c>
      <c r="K3105" s="110" t="s">
        <v>275</v>
      </c>
      <c r="L3105" s="10" t="s">
        <v>15483</v>
      </c>
    </row>
    <row r="3106" spans="7:12" ht="15" x14ac:dyDescent="0.2">
      <c r="G3106" s="106"/>
      <c r="H3106" s="104" t="str">
        <f t="shared" si="53"/>
        <v/>
      </c>
      <c r="I3106" s="104"/>
      <c r="J3106" s="110" t="s">
        <v>15484</v>
      </c>
      <c r="K3106" s="110" t="s">
        <v>275</v>
      </c>
      <c r="L3106" s="10" t="s">
        <v>15485</v>
      </c>
    </row>
    <row r="3107" spans="7:12" ht="15" x14ac:dyDescent="0.2">
      <c r="G3107" s="106"/>
      <c r="H3107" s="104" t="str">
        <f t="shared" si="53"/>
        <v/>
      </c>
      <c r="I3107" s="104"/>
      <c r="J3107" s="110" t="s">
        <v>15486</v>
      </c>
      <c r="K3107" s="110" t="s">
        <v>275</v>
      </c>
      <c r="L3107" s="10" t="s">
        <v>15487</v>
      </c>
    </row>
    <row r="3108" spans="7:12" ht="15" x14ac:dyDescent="0.2">
      <c r="G3108" s="106"/>
      <c r="H3108" s="104" t="str">
        <f t="shared" si="53"/>
        <v/>
      </c>
      <c r="I3108" s="104"/>
      <c r="J3108" s="110" t="s">
        <v>15488</v>
      </c>
      <c r="K3108" s="110" t="s">
        <v>275</v>
      </c>
      <c r="L3108" s="10" t="s">
        <v>15489</v>
      </c>
    </row>
    <row r="3109" spans="7:12" ht="15" x14ac:dyDescent="0.2">
      <c r="G3109" s="106"/>
      <c r="H3109" s="104" t="str">
        <f t="shared" si="53"/>
        <v/>
      </c>
      <c r="I3109" s="104"/>
      <c r="J3109" s="110" t="s">
        <v>15490</v>
      </c>
      <c r="K3109" s="110" t="s">
        <v>275</v>
      </c>
      <c r="L3109" s="10" t="s">
        <v>15491</v>
      </c>
    </row>
    <row r="3110" spans="7:12" ht="15" x14ac:dyDescent="0.2">
      <c r="G3110" s="106"/>
      <c r="H3110" s="104" t="str">
        <f t="shared" si="53"/>
        <v/>
      </c>
      <c r="I3110" s="104"/>
      <c r="J3110" s="110" t="s">
        <v>15492</v>
      </c>
      <c r="K3110" s="110" t="s">
        <v>275</v>
      </c>
      <c r="L3110" s="10" t="s">
        <v>15493</v>
      </c>
    </row>
    <row r="3111" spans="7:12" ht="15" x14ac:dyDescent="0.2">
      <c r="G3111" s="106"/>
      <c r="H3111" s="104" t="str">
        <f t="shared" si="53"/>
        <v/>
      </c>
      <c r="I3111" s="104"/>
      <c r="J3111" s="110" t="s">
        <v>15494</v>
      </c>
      <c r="K3111" s="110" t="s">
        <v>275</v>
      </c>
      <c r="L3111" s="10" t="s">
        <v>15495</v>
      </c>
    </row>
    <row r="3112" spans="7:12" ht="15" x14ac:dyDescent="0.2">
      <c r="G3112" s="106"/>
      <c r="H3112" s="104" t="str">
        <f t="shared" si="53"/>
        <v/>
      </c>
      <c r="I3112" s="104"/>
      <c r="J3112" s="110" t="s">
        <v>15496</v>
      </c>
      <c r="K3112" s="110" t="s">
        <v>275</v>
      </c>
      <c r="L3112" s="10" t="s">
        <v>15497</v>
      </c>
    </row>
    <row r="3113" spans="7:12" ht="15" x14ac:dyDescent="0.2">
      <c r="G3113" s="106"/>
      <c r="H3113" s="104" t="str">
        <f t="shared" si="53"/>
        <v/>
      </c>
      <c r="I3113" s="104"/>
      <c r="J3113" s="110" t="s">
        <v>15498</v>
      </c>
      <c r="K3113" s="110" t="s">
        <v>275</v>
      </c>
      <c r="L3113" s="10" t="s">
        <v>15499</v>
      </c>
    </row>
    <row r="3114" spans="7:12" ht="15" x14ac:dyDescent="0.2">
      <c r="G3114" s="106"/>
      <c r="H3114" s="104" t="str">
        <f t="shared" si="53"/>
        <v/>
      </c>
      <c r="I3114" s="104"/>
      <c r="J3114" s="110" t="s">
        <v>15500</v>
      </c>
      <c r="K3114" s="110" t="s">
        <v>275</v>
      </c>
      <c r="L3114" s="10" t="s">
        <v>15501</v>
      </c>
    </row>
    <row r="3115" spans="7:12" ht="15" x14ac:dyDescent="0.2">
      <c r="G3115" s="106"/>
      <c r="H3115" s="104" t="str">
        <f t="shared" si="53"/>
        <v/>
      </c>
      <c r="I3115" s="104"/>
      <c r="J3115" s="110" t="s">
        <v>15502</v>
      </c>
      <c r="K3115" s="110" t="s">
        <v>275</v>
      </c>
      <c r="L3115" s="10" t="s">
        <v>15503</v>
      </c>
    </row>
    <row r="3116" spans="7:12" ht="15" x14ac:dyDescent="0.2">
      <c r="G3116" s="106"/>
      <c r="H3116" s="104" t="str">
        <f t="shared" si="53"/>
        <v/>
      </c>
      <c r="I3116" s="104"/>
      <c r="J3116" s="110" t="s">
        <v>15504</v>
      </c>
      <c r="K3116" s="110" t="s">
        <v>275</v>
      </c>
      <c r="L3116" s="10" t="s">
        <v>15505</v>
      </c>
    </row>
    <row r="3117" spans="7:12" ht="15" x14ac:dyDescent="0.2">
      <c r="G3117" s="106"/>
      <c r="H3117" s="104" t="str">
        <f t="shared" si="53"/>
        <v/>
      </c>
      <c r="I3117" s="104"/>
      <c r="J3117" s="110" t="s">
        <v>15506</v>
      </c>
      <c r="K3117" s="110" t="s">
        <v>275</v>
      </c>
      <c r="L3117" s="10" t="s">
        <v>15507</v>
      </c>
    </row>
    <row r="3118" spans="7:12" ht="15" x14ac:dyDescent="0.2">
      <c r="G3118" s="106"/>
      <c r="H3118" s="104" t="str">
        <f t="shared" si="53"/>
        <v/>
      </c>
      <c r="I3118" s="104"/>
      <c r="J3118" s="110" t="s">
        <v>15508</v>
      </c>
      <c r="K3118" s="110" t="s">
        <v>275</v>
      </c>
      <c r="L3118" s="10" t="s">
        <v>15509</v>
      </c>
    </row>
    <row r="3119" spans="7:12" ht="15" x14ac:dyDescent="0.2">
      <c r="G3119" s="106"/>
      <c r="H3119" s="104" t="str">
        <f t="shared" si="53"/>
        <v/>
      </c>
      <c r="I3119" s="104"/>
      <c r="J3119" s="110" t="s">
        <v>15510</v>
      </c>
      <c r="K3119" s="110" t="s">
        <v>275</v>
      </c>
      <c r="L3119" s="10" t="s">
        <v>15511</v>
      </c>
    </row>
    <row r="3120" spans="7:12" ht="15" x14ac:dyDescent="0.2">
      <c r="G3120" s="106"/>
      <c r="H3120" s="104" t="str">
        <f t="shared" si="53"/>
        <v/>
      </c>
      <c r="I3120" s="104"/>
      <c r="J3120" s="110" t="s">
        <v>15512</v>
      </c>
      <c r="K3120" s="110" t="s">
        <v>275</v>
      </c>
      <c r="L3120" s="10" t="s">
        <v>15513</v>
      </c>
    </row>
    <row r="3121" spans="7:12" ht="15" x14ac:dyDescent="0.2">
      <c r="G3121" s="106"/>
      <c r="H3121" s="104" t="str">
        <f t="shared" si="53"/>
        <v/>
      </c>
      <c r="I3121" s="104"/>
      <c r="J3121" s="110" t="s">
        <v>15514</v>
      </c>
      <c r="K3121" s="110" t="s">
        <v>275</v>
      </c>
      <c r="L3121" s="10" t="s">
        <v>15515</v>
      </c>
    </row>
    <row r="3122" spans="7:12" ht="15" x14ac:dyDescent="0.2">
      <c r="G3122" s="106"/>
      <c r="H3122" s="104" t="str">
        <f t="shared" si="53"/>
        <v/>
      </c>
      <c r="I3122" s="104"/>
      <c r="J3122" s="110" t="s">
        <v>15516</v>
      </c>
      <c r="K3122" s="110" t="s">
        <v>275</v>
      </c>
      <c r="L3122" s="10" t="s">
        <v>15517</v>
      </c>
    </row>
    <row r="3123" spans="7:12" ht="15" x14ac:dyDescent="0.2">
      <c r="G3123" s="106"/>
      <c r="H3123" s="104" t="str">
        <f t="shared" si="53"/>
        <v/>
      </c>
      <c r="I3123" s="104"/>
      <c r="J3123" s="110" t="s">
        <v>15518</v>
      </c>
      <c r="K3123" s="110" t="s">
        <v>275</v>
      </c>
      <c r="L3123" s="10" t="s">
        <v>15519</v>
      </c>
    </row>
    <row r="3124" spans="7:12" ht="15" x14ac:dyDescent="0.2">
      <c r="G3124" s="106"/>
      <c r="H3124" s="104" t="str">
        <f t="shared" si="53"/>
        <v/>
      </c>
      <c r="I3124" s="104"/>
      <c r="J3124" s="110" t="s">
        <v>15520</v>
      </c>
      <c r="K3124" s="110" t="s">
        <v>275</v>
      </c>
      <c r="L3124" s="10" t="s">
        <v>15521</v>
      </c>
    </row>
    <row r="3125" spans="7:12" ht="15" x14ac:dyDescent="0.2">
      <c r="G3125" s="106"/>
      <c r="H3125" s="104" t="str">
        <f t="shared" si="53"/>
        <v/>
      </c>
      <c r="I3125" s="104"/>
      <c r="J3125" s="110" t="s">
        <v>15522</v>
      </c>
      <c r="K3125" s="110" t="s">
        <v>275</v>
      </c>
      <c r="L3125" s="10" t="s">
        <v>15523</v>
      </c>
    </row>
    <row r="3126" spans="7:12" ht="15" x14ac:dyDescent="0.2">
      <c r="G3126" s="106"/>
      <c r="H3126" s="104" t="str">
        <f t="shared" si="53"/>
        <v/>
      </c>
      <c r="I3126" s="104"/>
      <c r="J3126" s="110" t="s">
        <v>15524</v>
      </c>
      <c r="K3126" s="110" t="s">
        <v>275</v>
      </c>
      <c r="L3126" s="10" t="s">
        <v>15525</v>
      </c>
    </row>
    <row r="3127" spans="7:12" ht="15" x14ac:dyDescent="0.2">
      <c r="G3127" s="106"/>
      <c r="H3127" s="104" t="str">
        <f t="shared" si="53"/>
        <v/>
      </c>
      <c r="I3127" s="104"/>
      <c r="J3127" s="110" t="s">
        <v>15526</v>
      </c>
      <c r="K3127" s="110" t="s">
        <v>275</v>
      </c>
      <c r="L3127" s="10" t="s">
        <v>15527</v>
      </c>
    </row>
    <row r="3128" spans="7:12" ht="15" x14ac:dyDescent="0.2">
      <c r="G3128" s="106"/>
      <c r="H3128" s="104" t="str">
        <f t="shared" si="53"/>
        <v/>
      </c>
      <c r="I3128" s="104"/>
      <c r="J3128" s="110" t="s">
        <v>15528</v>
      </c>
      <c r="K3128" s="110" t="s">
        <v>275</v>
      </c>
      <c r="L3128" s="10" t="s">
        <v>15529</v>
      </c>
    </row>
    <row r="3129" spans="7:12" ht="15" x14ac:dyDescent="0.2">
      <c r="G3129" s="106"/>
      <c r="H3129" s="104" t="str">
        <f t="shared" si="53"/>
        <v/>
      </c>
      <c r="I3129" s="104"/>
      <c r="J3129" s="110" t="s">
        <v>15530</v>
      </c>
      <c r="K3129" s="110" t="s">
        <v>275</v>
      </c>
      <c r="L3129" s="10" t="s">
        <v>15531</v>
      </c>
    </row>
    <row r="3130" spans="7:12" ht="15" x14ac:dyDescent="0.2">
      <c r="G3130" s="106"/>
      <c r="H3130" s="104" t="str">
        <f t="shared" si="53"/>
        <v/>
      </c>
      <c r="I3130" s="104"/>
      <c r="J3130" s="110" t="s">
        <v>15532</v>
      </c>
      <c r="K3130" s="110" t="s">
        <v>275</v>
      </c>
      <c r="L3130" s="10" t="s">
        <v>15533</v>
      </c>
    </row>
    <row r="3131" spans="7:12" ht="15" x14ac:dyDescent="0.2">
      <c r="G3131" s="106"/>
      <c r="H3131" s="104" t="str">
        <f t="shared" si="53"/>
        <v/>
      </c>
      <c r="I3131" s="104"/>
      <c r="J3131" s="110" t="s">
        <v>15534</v>
      </c>
      <c r="K3131" s="110" t="s">
        <v>275</v>
      </c>
      <c r="L3131" s="10" t="s">
        <v>15535</v>
      </c>
    </row>
    <row r="3132" spans="7:12" ht="15" x14ac:dyDescent="0.2">
      <c r="G3132" s="106"/>
      <c r="H3132" s="104" t="str">
        <f t="shared" si="53"/>
        <v/>
      </c>
      <c r="I3132" s="104"/>
      <c r="J3132" s="110" t="s">
        <v>15536</v>
      </c>
      <c r="K3132" s="110" t="s">
        <v>275</v>
      </c>
      <c r="L3132" s="10" t="s">
        <v>15537</v>
      </c>
    </row>
    <row r="3133" spans="7:12" ht="15" x14ac:dyDescent="0.2">
      <c r="G3133" s="106"/>
      <c r="H3133" s="104" t="str">
        <f t="shared" si="53"/>
        <v/>
      </c>
      <c r="I3133" s="104"/>
      <c r="J3133" s="110" t="s">
        <v>15538</v>
      </c>
      <c r="K3133" s="110" t="s">
        <v>275</v>
      </c>
      <c r="L3133" s="10" t="s">
        <v>275</v>
      </c>
    </row>
    <row r="3134" spans="7:12" ht="15" x14ac:dyDescent="0.2">
      <c r="G3134" s="106"/>
      <c r="H3134" s="104" t="str">
        <f t="shared" si="53"/>
        <v/>
      </c>
      <c r="I3134" s="104"/>
      <c r="J3134" s="110" t="s">
        <v>15539</v>
      </c>
      <c r="K3134" s="110" t="s">
        <v>275</v>
      </c>
      <c r="L3134" s="10" t="s">
        <v>15540</v>
      </c>
    </row>
    <row r="3135" spans="7:12" ht="15" x14ac:dyDescent="0.2">
      <c r="G3135" s="106"/>
      <c r="H3135" s="104" t="str">
        <f t="shared" si="53"/>
        <v/>
      </c>
      <c r="I3135" s="104"/>
      <c r="J3135" s="110" t="s">
        <v>15541</v>
      </c>
      <c r="K3135" s="110" t="s">
        <v>275</v>
      </c>
      <c r="L3135" s="10" t="s">
        <v>15542</v>
      </c>
    </row>
    <row r="3136" spans="7:12" ht="15" x14ac:dyDescent="0.2">
      <c r="G3136" s="106"/>
      <c r="H3136" s="104" t="str">
        <f t="shared" si="53"/>
        <v/>
      </c>
      <c r="I3136" s="104"/>
      <c r="J3136" s="110" t="s">
        <v>15543</v>
      </c>
      <c r="K3136" s="110" t="s">
        <v>275</v>
      </c>
      <c r="L3136" s="10" t="s">
        <v>15544</v>
      </c>
    </row>
    <row r="3137" spans="7:12" ht="15" x14ac:dyDescent="0.2">
      <c r="G3137" s="106"/>
      <c r="H3137" s="104" t="str">
        <f t="shared" si="53"/>
        <v/>
      </c>
      <c r="I3137" s="104"/>
      <c r="J3137" s="110" t="s">
        <v>15545</v>
      </c>
      <c r="K3137" s="110" t="s">
        <v>275</v>
      </c>
      <c r="L3137" s="10" t="s">
        <v>15546</v>
      </c>
    </row>
    <row r="3138" spans="7:12" ht="15" x14ac:dyDescent="0.2">
      <c r="G3138" s="106"/>
      <c r="H3138" s="104" t="str">
        <f t="shared" si="53"/>
        <v/>
      </c>
      <c r="I3138" s="104"/>
      <c r="J3138" s="110" t="s">
        <v>15547</v>
      </c>
      <c r="K3138" s="110" t="s">
        <v>275</v>
      </c>
      <c r="L3138" s="10" t="s">
        <v>15548</v>
      </c>
    </row>
    <row r="3139" spans="7:12" ht="15" x14ac:dyDescent="0.2">
      <c r="G3139" s="106"/>
      <c r="H3139" s="104" t="str">
        <f t="shared" si="53"/>
        <v/>
      </c>
      <c r="I3139" s="104"/>
      <c r="J3139" s="110" t="s">
        <v>15549</v>
      </c>
      <c r="K3139" s="110" t="s">
        <v>275</v>
      </c>
      <c r="L3139" s="10" t="s">
        <v>275</v>
      </c>
    </row>
    <row r="3140" spans="7:12" ht="15" x14ac:dyDescent="0.2">
      <c r="G3140" s="106"/>
      <c r="H3140" s="104" t="str">
        <f t="shared" si="53"/>
        <v/>
      </c>
      <c r="I3140" s="104"/>
      <c r="J3140" s="110" t="s">
        <v>15550</v>
      </c>
      <c r="K3140" s="110" t="s">
        <v>275</v>
      </c>
      <c r="L3140" s="10" t="s">
        <v>15551</v>
      </c>
    </row>
    <row r="3141" spans="7:12" ht="15" x14ac:dyDescent="0.2">
      <c r="G3141" s="106"/>
      <c r="H3141" s="104" t="str">
        <f t="shared" si="53"/>
        <v/>
      </c>
      <c r="I3141" s="104"/>
      <c r="J3141" s="110" t="s">
        <v>15552</v>
      </c>
      <c r="K3141" s="110" t="s">
        <v>275</v>
      </c>
      <c r="L3141" s="10" t="s">
        <v>15553</v>
      </c>
    </row>
    <row r="3142" spans="7:12" ht="15" x14ac:dyDescent="0.2">
      <c r="G3142" s="106"/>
      <c r="H3142" s="104" t="str">
        <f t="shared" si="53"/>
        <v/>
      </c>
      <c r="I3142" s="104"/>
      <c r="J3142" s="110" t="s">
        <v>15554</v>
      </c>
      <c r="K3142" s="110" t="s">
        <v>275</v>
      </c>
      <c r="L3142" s="10" t="s">
        <v>15555</v>
      </c>
    </row>
    <row r="3143" spans="7:12" ht="15" x14ac:dyDescent="0.2">
      <c r="G3143" s="106"/>
      <c r="H3143" s="104" t="str">
        <f t="shared" si="53"/>
        <v/>
      </c>
      <c r="I3143" s="104"/>
      <c r="J3143" s="110" t="s">
        <v>15556</v>
      </c>
      <c r="K3143" s="110" t="s">
        <v>275</v>
      </c>
      <c r="L3143" s="10" t="s">
        <v>15557</v>
      </c>
    </row>
    <row r="3144" spans="7:12" ht="15" x14ac:dyDescent="0.2">
      <c r="G3144" s="106"/>
      <c r="H3144" s="104" t="str">
        <f t="shared" si="53"/>
        <v/>
      </c>
      <c r="I3144" s="104" t="s">
        <v>15558</v>
      </c>
      <c r="J3144" s="110" t="s">
        <v>15559</v>
      </c>
      <c r="K3144" s="110" t="s">
        <v>275</v>
      </c>
      <c r="L3144" s="10" t="s">
        <v>15560</v>
      </c>
    </row>
    <row r="3145" spans="7:12" ht="15" x14ac:dyDescent="0.2">
      <c r="G3145" s="106"/>
      <c r="H3145" s="104" t="str">
        <f t="shared" ref="H3145:H3208" si="54">IF(I3145="","",IFERROR((INDEX(A:D,MATCH($I3145,D:D,0),2)),""))</f>
        <v/>
      </c>
      <c r="I3145" s="104"/>
      <c r="J3145" s="110" t="s">
        <v>15561</v>
      </c>
      <c r="K3145" s="110" t="s">
        <v>275</v>
      </c>
      <c r="L3145" s="10" t="s">
        <v>15562</v>
      </c>
    </row>
    <row r="3146" spans="7:12" ht="15" x14ac:dyDescent="0.2">
      <c r="G3146" s="106"/>
      <c r="H3146" s="104" t="str">
        <f t="shared" si="54"/>
        <v/>
      </c>
      <c r="I3146" s="104"/>
      <c r="J3146" s="110" t="s">
        <v>15563</v>
      </c>
      <c r="K3146" s="110" t="s">
        <v>275</v>
      </c>
      <c r="L3146" s="10" t="s">
        <v>15564</v>
      </c>
    </row>
    <row r="3147" spans="7:12" ht="15" x14ac:dyDescent="0.2">
      <c r="G3147" s="106"/>
      <c r="H3147" s="104" t="str">
        <f t="shared" si="54"/>
        <v/>
      </c>
      <c r="I3147" s="104"/>
      <c r="J3147" s="110" t="s">
        <v>15565</v>
      </c>
      <c r="K3147" s="110" t="s">
        <v>275</v>
      </c>
      <c r="L3147" s="10" t="s">
        <v>15566</v>
      </c>
    </row>
    <row r="3148" spans="7:12" ht="15" x14ac:dyDescent="0.2">
      <c r="G3148" s="106"/>
      <c r="H3148" s="104" t="str">
        <f t="shared" si="54"/>
        <v/>
      </c>
      <c r="I3148" s="104"/>
      <c r="J3148" s="110" t="s">
        <v>15567</v>
      </c>
      <c r="K3148" s="110" t="s">
        <v>275</v>
      </c>
      <c r="L3148" s="10" t="s">
        <v>15568</v>
      </c>
    </row>
    <row r="3149" spans="7:12" ht="15" x14ac:dyDescent="0.2">
      <c r="G3149" s="106"/>
      <c r="H3149" s="104" t="str">
        <f t="shared" si="54"/>
        <v/>
      </c>
      <c r="I3149" s="104"/>
      <c r="J3149" s="110" t="s">
        <v>15569</v>
      </c>
      <c r="K3149" s="110" t="s">
        <v>275</v>
      </c>
      <c r="L3149" s="10" t="s">
        <v>15570</v>
      </c>
    </row>
    <row r="3150" spans="7:12" ht="15" x14ac:dyDescent="0.2">
      <c r="G3150" s="106"/>
      <c r="H3150" s="104" t="str">
        <f t="shared" si="54"/>
        <v/>
      </c>
      <c r="I3150" s="104"/>
      <c r="J3150" s="110" t="s">
        <v>15571</v>
      </c>
      <c r="K3150" s="110" t="s">
        <v>275</v>
      </c>
      <c r="L3150" s="10" t="s">
        <v>15572</v>
      </c>
    </row>
    <row r="3151" spans="7:12" ht="15" x14ac:dyDescent="0.2">
      <c r="G3151" s="106"/>
      <c r="H3151" s="104" t="str">
        <f t="shared" si="54"/>
        <v/>
      </c>
      <c r="I3151" s="104"/>
      <c r="J3151" s="110" t="s">
        <v>15573</v>
      </c>
      <c r="K3151" s="110" t="s">
        <v>275</v>
      </c>
      <c r="L3151" s="10" t="s">
        <v>15574</v>
      </c>
    </row>
    <row r="3152" spans="7:12" ht="15" x14ac:dyDescent="0.2">
      <c r="G3152" s="106"/>
      <c r="H3152" s="104" t="str">
        <f t="shared" si="54"/>
        <v/>
      </c>
      <c r="I3152" s="104"/>
      <c r="J3152" s="110" t="s">
        <v>15575</v>
      </c>
      <c r="K3152" s="110" t="s">
        <v>275</v>
      </c>
      <c r="L3152" s="10" t="s">
        <v>15576</v>
      </c>
    </row>
    <row r="3153" spans="7:12" ht="15" x14ac:dyDescent="0.2">
      <c r="G3153" s="106"/>
      <c r="H3153" s="104" t="str">
        <f t="shared" si="54"/>
        <v/>
      </c>
      <c r="I3153" s="104"/>
      <c r="J3153" s="110" t="s">
        <v>15577</v>
      </c>
      <c r="K3153" s="110" t="s">
        <v>275</v>
      </c>
      <c r="L3153" s="10" t="s">
        <v>15578</v>
      </c>
    </row>
    <row r="3154" spans="7:12" ht="15" x14ac:dyDescent="0.2">
      <c r="G3154" s="106"/>
      <c r="H3154" s="104" t="str">
        <f t="shared" si="54"/>
        <v/>
      </c>
      <c r="I3154" s="104"/>
      <c r="J3154" s="110" t="s">
        <v>15579</v>
      </c>
      <c r="K3154" s="110" t="s">
        <v>275</v>
      </c>
      <c r="L3154" s="10" t="s">
        <v>15580</v>
      </c>
    </row>
    <row r="3155" spans="7:12" ht="15" x14ac:dyDescent="0.2">
      <c r="G3155" s="106"/>
      <c r="H3155" s="104" t="str">
        <f t="shared" si="54"/>
        <v/>
      </c>
      <c r="I3155" s="104"/>
      <c r="J3155" s="110" t="s">
        <v>15581</v>
      </c>
      <c r="K3155" s="110" t="s">
        <v>275</v>
      </c>
      <c r="L3155" s="10" t="s">
        <v>15582</v>
      </c>
    </row>
    <row r="3156" spans="7:12" ht="15" x14ac:dyDescent="0.2">
      <c r="G3156" s="106"/>
      <c r="H3156" s="104" t="str">
        <f t="shared" si="54"/>
        <v/>
      </c>
      <c r="I3156" s="104"/>
      <c r="J3156" s="110" t="s">
        <v>15583</v>
      </c>
      <c r="K3156" s="110" t="s">
        <v>275</v>
      </c>
      <c r="L3156" s="10" t="s">
        <v>15584</v>
      </c>
    </row>
    <row r="3157" spans="7:12" ht="15" x14ac:dyDescent="0.2">
      <c r="G3157" s="106"/>
      <c r="H3157" s="104" t="str">
        <f t="shared" si="54"/>
        <v/>
      </c>
      <c r="I3157" s="104"/>
      <c r="J3157" s="110" t="s">
        <v>15585</v>
      </c>
      <c r="K3157" s="110" t="s">
        <v>275</v>
      </c>
      <c r="L3157" s="10" t="s">
        <v>15578</v>
      </c>
    </row>
    <row r="3158" spans="7:12" ht="15" x14ac:dyDescent="0.2">
      <c r="G3158" s="106"/>
      <c r="H3158" s="104" t="str">
        <f t="shared" si="54"/>
        <v/>
      </c>
      <c r="I3158" s="104"/>
      <c r="J3158" s="110" t="s">
        <v>15586</v>
      </c>
      <c r="K3158" s="110" t="s">
        <v>275</v>
      </c>
      <c r="L3158" s="10" t="s">
        <v>15587</v>
      </c>
    </row>
    <row r="3159" spans="7:12" ht="15" x14ac:dyDescent="0.2">
      <c r="G3159" s="106"/>
      <c r="H3159" s="104" t="str">
        <f t="shared" si="54"/>
        <v/>
      </c>
      <c r="I3159" s="104"/>
      <c r="J3159" s="110" t="s">
        <v>15588</v>
      </c>
      <c r="K3159" s="110" t="s">
        <v>275</v>
      </c>
      <c r="L3159" s="10" t="s">
        <v>15589</v>
      </c>
    </row>
    <row r="3160" spans="7:12" ht="15" x14ac:dyDescent="0.2">
      <c r="G3160" s="106"/>
      <c r="H3160" s="104" t="str">
        <f t="shared" si="54"/>
        <v/>
      </c>
      <c r="I3160" s="104"/>
      <c r="J3160" s="110" t="s">
        <v>15590</v>
      </c>
      <c r="K3160" s="110" t="s">
        <v>275</v>
      </c>
      <c r="L3160" s="10" t="s">
        <v>15591</v>
      </c>
    </row>
    <row r="3161" spans="7:12" ht="15" x14ac:dyDescent="0.2">
      <c r="G3161" s="106"/>
      <c r="H3161" s="104" t="str">
        <f t="shared" si="54"/>
        <v/>
      </c>
      <c r="I3161" s="104"/>
      <c r="J3161" s="110" t="s">
        <v>15592</v>
      </c>
      <c r="K3161" s="110" t="s">
        <v>275</v>
      </c>
      <c r="L3161" s="10" t="s">
        <v>15593</v>
      </c>
    </row>
    <row r="3162" spans="7:12" ht="15" x14ac:dyDescent="0.2">
      <c r="G3162" s="106"/>
      <c r="H3162" s="104" t="str">
        <f t="shared" si="54"/>
        <v/>
      </c>
      <c r="I3162" s="104"/>
      <c r="J3162" s="110" t="s">
        <v>15594</v>
      </c>
      <c r="K3162" s="110" t="s">
        <v>275</v>
      </c>
      <c r="L3162" s="10" t="s">
        <v>15595</v>
      </c>
    </row>
    <row r="3163" spans="7:12" ht="15" x14ac:dyDescent="0.2">
      <c r="G3163" s="106"/>
      <c r="H3163" s="104" t="str">
        <f t="shared" si="54"/>
        <v/>
      </c>
      <c r="I3163" s="104"/>
      <c r="J3163" s="110" t="s">
        <v>15596</v>
      </c>
      <c r="K3163" s="110" t="s">
        <v>275</v>
      </c>
      <c r="L3163" s="10" t="s">
        <v>15597</v>
      </c>
    </row>
    <row r="3164" spans="7:12" ht="15" x14ac:dyDescent="0.2">
      <c r="G3164" s="106"/>
      <c r="H3164" s="104" t="str">
        <f t="shared" si="54"/>
        <v/>
      </c>
      <c r="I3164" s="104"/>
      <c r="J3164" s="110" t="s">
        <v>15598</v>
      </c>
      <c r="K3164" s="110" t="s">
        <v>275</v>
      </c>
      <c r="L3164" s="10" t="s">
        <v>15599</v>
      </c>
    </row>
    <row r="3165" spans="7:12" ht="15" x14ac:dyDescent="0.2">
      <c r="G3165" s="106"/>
      <c r="H3165" s="104" t="str">
        <f t="shared" si="54"/>
        <v/>
      </c>
      <c r="I3165" s="104"/>
      <c r="J3165" s="110" t="s">
        <v>15600</v>
      </c>
      <c r="K3165" s="110" t="s">
        <v>275</v>
      </c>
      <c r="L3165" s="10" t="s">
        <v>15601</v>
      </c>
    </row>
    <row r="3166" spans="7:12" ht="15" x14ac:dyDescent="0.2">
      <c r="G3166" s="106"/>
      <c r="H3166" s="104" t="str">
        <f t="shared" si="54"/>
        <v/>
      </c>
      <c r="I3166" s="104"/>
      <c r="J3166" s="110" t="s">
        <v>15602</v>
      </c>
      <c r="K3166" s="110" t="s">
        <v>275</v>
      </c>
      <c r="L3166" s="10" t="s">
        <v>15603</v>
      </c>
    </row>
    <row r="3167" spans="7:12" ht="15" x14ac:dyDescent="0.2">
      <c r="G3167" s="106"/>
      <c r="H3167" s="104" t="str">
        <f t="shared" si="54"/>
        <v/>
      </c>
      <c r="I3167" s="104"/>
      <c r="J3167" s="110" t="s">
        <v>15604</v>
      </c>
      <c r="K3167" s="110" t="s">
        <v>275</v>
      </c>
      <c r="L3167" s="10" t="s">
        <v>15605</v>
      </c>
    </row>
    <row r="3168" spans="7:12" ht="15" x14ac:dyDescent="0.2">
      <c r="G3168" s="106"/>
      <c r="H3168" s="104" t="str">
        <f t="shared" si="54"/>
        <v/>
      </c>
      <c r="I3168" s="104"/>
      <c r="J3168" s="110" t="s">
        <v>15606</v>
      </c>
      <c r="K3168" s="110" t="s">
        <v>275</v>
      </c>
      <c r="L3168" s="10" t="s">
        <v>15607</v>
      </c>
    </row>
    <row r="3169" spans="7:12" ht="15" x14ac:dyDescent="0.2">
      <c r="G3169" s="106"/>
      <c r="H3169" s="104" t="str">
        <f t="shared" si="54"/>
        <v/>
      </c>
      <c r="I3169" s="104"/>
      <c r="J3169" s="110" t="s">
        <v>15608</v>
      </c>
      <c r="K3169" s="110" t="s">
        <v>275</v>
      </c>
      <c r="L3169" s="10" t="s">
        <v>275</v>
      </c>
    </row>
    <row r="3170" spans="7:12" ht="15" x14ac:dyDescent="0.2">
      <c r="G3170" s="106"/>
      <c r="H3170" s="104" t="str">
        <f t="shared" si="54"/>
        <v/>
      </c>
      <c r="I3170" s="104"/>
      <c r="J3170" s="110" t="s">
        <v>15609</v>
      </c>
      <c r="K3170" s="110" t="s">
        <v>275</v>
      </c>
      <c r="L3170" s="10" t="s">
        <v>15610</v>
      </c>
    </row>
    <row r="3171" spans="7:12" ht="15" x14ac:dyDescent="0.2">
      <c r="G3171" s="106"/>
      <c r="H3171" s="104" t="str">
        <f t="shared" si="54"/>
        <v/>
      </c>
      <c r="I3171" s="104"/>
      <c r="J3171" s="110" t="s">
        <v>15611</v>
      </c>
      <c r="K3171" s="110" t="s">
        <v>275</v>
      </c>
      <c r="L3171" s="10" t="s">
        <v>15612</v>
      </c>
    </row>
    <row r="3172" spans="7:12" ht="15" x14ac:dyDescent="0.2">
      <c r="G3172" s="106"/>
      <c r="H3172" s="104" t="str">
        <f t="shared" si="54"/>
        <v/>
      </c>
      <c r="I3172" s="104"/>
      <c r="J3172" s="110" t="s">
        <v>15613</v>
      </c>
      <c r="K3172" s="110" t="s">
        <v>275</v>
      </c>
      <c r="L3172" s="10" t="s">
        <v>15614</v>
      </c>
    </row>
    <row r="3173" spans="7:12" ht="15" x14ac:dyDescent="0.2">
      <c r="G3173" s="106"/>
      <c r="H3173" s="104" t="str">
        <f t="shared" si="54"/>
        <v/>
      </c>
      <c r="I3173" s="104"/>
      <c r="J3173" s="110" t="s">
        <v>15615</v>
      </c>
      <c r="K3173" s="110" t="s">
        <v>275</v>
      </c>
      <c r="L3173" s="10" t="s">
        <v>15616</v>
      </c>
    </row>
    <row r="3174" spans="7:12" ht="15" x14ac:dyDescent="0.2">
      <c r="G3174" s="106"/>
      <c r="H3174" s="104" t="str">
        <f t="shared" si="54"/>
        <v/>
      </c>
      <c r="I3174" s="104"/>
      <c r="J3174" s="110" t="s">
        <v>15617</v>
      </c>
      <c r="K3174" s="110" t="s">
        <v>275</v>
      </c>
      <c r="L3174" s="10" t="s">
        <v>15618</v>
      </c>
    </row>
    <row r="3175" spans="7:12" ht="15" x14ac:dyDescent="0.2">
      <c r="G3175" s="106"/>
      <c r="H3175" s="104" t="str">
        <f t="shared" si="54"/>
        <v/>
      </c>
      <c r="I3175" s="104"/>
      <c r="J3175" s="110" t="s">
        <v>15619</v>
      </c>
      <c r="K3175" s="110" t="s">
        <v>275</v>
      </c>
      <c r="L3175" s="10" t="s">
        <v>15620</v>
      </c>
    </row>
    <row r="3176" spans="7:12" ht="15" x14ac:dyDescent="0.2">
      <c r="G3176" s="106"/>
      <c r="H3176" s="104" t="str">
        <f t="shared" si="54"/>
        <v/>
      </c>
      <c r="I3176" s="104"/>
      <c r="J3176" s="110" t="s">
        <v>15621</v>
      </c>
      <c r="K3176" s="110" t="s">
        <v>275</v>
      </c>
      <c r="L3176" s="10" t="s">
        <v>15622</v>
      </c>
    </row>
    <row r="3177" spans="7:12" ht="15" x14ac:dyDescent="0.2">
      <c r="G3177" s="106"/>
      <c r="H3177" s="104" t="str">
        <f t="shared" si="54"/>
        <v/>
      </c>
      <c r="I3177" s="104"/>
      <c r="J3177" s="110" t="s">
        <v>15623</v>
      </c>
      <c r="K3177" s="110" t="s">
        <v>275</v>
      </c>
      <c r="L3177" s="10" t="s">
        <v>15624</v>
      </c>
    </row>
    <row r="3178" spans="7:12" ht="15" x14ac:dyDescent="0.2">
      <c r="G3178" s="106"/>
      <c r="H3178" s="104" t="str">
        <f t="shared" si="54"/>
        <v/>
      </c>
      <c r="I3178" s="104"/>
      <c r="J3178" s="110" t="s">
        <v>15625</v>
      </c>
      <c r="K3178" s="110" t="s">
        <v>275</v>
      </c>
      <c r="L3178" s="10" t="s">
        <v>15626</v>
      </c>
    </row>
    <row r="3179" spans="7:12" ht="15" x14ac:dyDescent="0.2">
      <c r="G3179" s="106"/>
      <c r="H3179" s="104" t="str">
        <f t="shared" si="54"/>
        <v/>
      </c>
      <c r="I3179" s="104"/>
      <c r="J3179" s="110" t="s">
        <v>15627</v>
      </c>
      <c r="K3179" s="110" t="s">
        <v>275</v>
      </c>
      <c r="L3179" s="10" t="s">
        <v>15628</v>
      </c>
    </row>
    <row r="3180" spans="7:12" ht="15" x14ac:dyDescent="0.2">
      <c r="G3180" s="106"/>
      <c r="H3180" s="104" t="str">
        <f t="shared" si="54"/>
        <v/>
      </c>
      <c r="I3180" s="104"/>
      <c r="J3180" s="110" t="s">
        <v>15629</v>
      </c>
      <c r="K3180" s="110" t="s">
        <v>275</v>
      </c>
      <c r="L3180" s="10" t="s">
        <v>15630</v>
      </c>
    </row>
    <row r="3181" spans="7:12" ht="15" x14ac:dyDescent="0.2">
      <c r="G3181" s="106"/>
      <c r="H3181" s="104" t="str">
        <f t="shared" si="54"/>
        <v/>
      </c>
      <c r="I3181" s="104"/>
      <c r="J3181" s="110" t="s">
        <v>15631</v>
      </c>
      <c r="K3181" s="110" t="s">
        <v>275</v>
      </c>
      <c r="L3181" s="10" t="s">
        <v>15632</v>
      </c>
    </row>
    <row r="3182" spans="7:12" ht="15" x14ac:dyDescent="0.2">
      <c r="G3182" s="106"/>
      <c r="H3182" s="104" t="str">
        <f t="shared" si="54"/>
        <v/>
      </c>
      <c r="I3182" s="104"/>
      <c r="J3182" s="110" t="s">
        <v>15633</v>
      </c>
      <c r="K3182" s="110" t="s">
        <v>275</v>
      </c>
      <c r="L3182" s="10" t="s">
        <v>15634</v>
      </c>
    </row>
    <row r="3183" spans="7:12" ht="15" x14ac:dyDescent="0.2">
      <c r="G3183" s="106"/>
      <c r="H3183" s="104" t="str">
        <f t="shared" si="54"/>
        <v/>
      </c>
      <c r="I3183" s="104"/>
      <c r="J3183" s="110" t="s">
        <v>15635</v>
      </c>
      <c r="K3183" s="110" t="s">
        <v>275</v>
      </c>
      <c r="L3183" s="10" t="s">
        <v>15636</v>
      </c>
    </row>
    <row r="3184" spans="7:12" ht="15" x14ac:dyDescent="0.2">
      <c r="G3184" s="106"/>
      <c r="H3184" s="104" t="str">
        <f t="shared" si="54"/>
        <v/>
      </c>
      <c r="I3184" s="104"/>
      <c r="J3184" s="110" t="s">
        <v>15637</v>
      </c>
      <c r="K3184" s="110" t="s">
        <v>275</v>
      </c>
      <c r="L3184" s="10" t="s">
        <v>275</v>
      </c>
    </row>
    <row r="3185" spans="7:12" ht="15" x14ac:dyDescent="0.2">
      <c r="G3185" s="106"/>
      <c r="H3185" s="104" t="str">
        <f t="shared" si="54"/>
        <v/>
      </c>
      <c r="I3185" s="104"/>
      <c r="J3185" s="110" t="s">
        <v>15638</v>
      </c>
      <c r="K3185" s="110" t="s">
        <v>275</v>
      </c>
      <c r="L3185" s="10" t="s">
        <v>275</v>
      </c>
    </row>
    <row r="3186" spans="7:12" ht="15" x14ac:dyDescent="0.2">
      <c r="G3186" s="106"/>
      <c r="H3186" s="104" t="str">
        <f t="shared" si="54"/>
        <v/>
      </c>
      <c r="I3186" s="104"/>
      <c r="J3186" s="110" t="s">
        <v>15639</v>
      </c>
      <c r="K3186" s="110" t="s">
        <v>275</v>
      </c>
      <c r="L3186" s="10" t="s">
        <v>15640</v>
      </c>
    </row>
    <row r="3187" spans="7:12" ht="15" x14ac:dyDescent="0.2">
      <c r="G3187" s="106"/>
      <c r="H3187" s="104" t="str">
        <f t="shared" si="54"/>
        <v/>
      </c>
      <c r="I3187" s="104"/>
      <c r="J3187" s="110" t="s">
        <v>15641</v>
      </c>
      <c r="K3187" s="110" t="s">
        <v>275</v>
      </c>
      <c r="L3187" s="10" t="s">
        <v>15642</v>
      </c>
    </row>
    <row r="3188" spans="7:12" ht="15" x14ac:dyDescent="0.2">
      <c r="G3188" s="106"/>
      <c r="H3188" s="104" t="str">
        <f t="shared" si="54"/>
        <v/>
      </c>
      <c r="I3188" s="104"/>
      <c r="J3188" s="110" t="s">
        <v>15643</v>
      </c>
      <c r="K3188" s="110" t="s">
        <v>275</v>
      </c>
      <c r="L3188" s="10" t="s">
        <v>15644</v>
      </c>
    </row>
    <row r="3189" spans="7:12" ht="15" x14ac:dyDescent="0.2">
      <c r="G3189" s="106"/>
      <c r="H3189" s="104" t="str">
        <f t="shared" si="54"/>
        <v/>
      </c>
      <c r="I3189" s="104"/>
      <c r="J3189" s="110" t="s">
        <v>15645</v>
      </c>
      <c r="K3189" s="110" t="s">
        <v>275</v>
      </c>
      <c r="L3189" s="10" t="s">
        <v>15646</v>
      </c>
    </row>
    <row r="3190" spans="7:12" ht="15" x14ac:dyDescent="0.2">
      <c r="G3190" s="106"/>
      <c r="H3190" s="104" t="str">
        <f t="shared" si="54"/>
        <v/>
      </c>
      <c r="I3190" s="104"/>
      <c r="J3190" s="110" t="s">
        <v>15647</v>
      </c>
      <c r="K3190" s="110" t="s">
        <v>275</v>
      </c>
      <c r="L3190" s="10" t="s">
        <v>15648</v>
      </c>
    </row>
    <row r="3191" spans="7:12" ht="15" x14ac:dyDescent="0.2">
      <c r="G3191" s="106"/>
      <c r="H3191" s="104" t="str">
        <f t="shared" si="54"/>
        <v/>
      </c>
      <c r="I3191" s="104"/>
      <c r="J3191" s="110" t="s">
        <v>15649</v>
      </c>
      <c r="K3191" s="110" t="s">
        <v>275</v>
      </c>
      <c r="L3191" s="10" t="s">
        <v>15650</v>
      </c>
    </row>
    <row r="3192" spans="7:12" ht="15" x14ac:dyDescent="0.2">
      <c r="G3192" s="106"/>
      <c r="H3192" s="104" t="str">
        <f t="shared" si="54"/>
        <v/>
      </c>
      <c r="I3192" s="104"/>
      <c r="J3192" s="110" t="s">
        <v>15651</v>
      </c>
      <c r="K3192" s="110" t="s">
        <v>275</v>
      </c>
      <c r="L3192" s="10" t="s">
        <v>15652</v>
      </c>
    </row>
    <row r="3193" spans="7:12" ht="15" x14ac:dyDescent="0.2">
      <c r="G3193" s="106"/>
      <c r="H3193" s="104" t="str">
        <f t="shared" si="54"/>
        <v/>
      </c>
      <c r="I3193" s="104"/>
      <c r="J3193" s="110" t="s">
        <v>15653</v>
      </c>
      <c r="K3193" s="110" t="s">
        <v>275</v>
      </c>
      <c r="L3193" s="10" t="s">
        <v>15654</v>
      </c>
    </row>
    <row r="3194" spans="7:12" ht="15" x14ac:dyDescent="0.2">
      <c r="G3194" s="106"/>
      <c r="H3194" s="104" t="str">
        <f t="shared" si="54"/>
        <v/>
      </c>
      <c r="I3194" s="104"/>
      <c r="J3194" s="110" t="s">
        <v>15655</v>
      </c>
      <c r="K3194" s="110" t="s">
        <v>275</v>
      </c>
      <c r="L3194" s="10" t="s">
        <v>15656</v>
      </c>
    </row>
    <row r="3195" spans="7:12" ht="15" x14ac:dyDescent="0.2">
      <c r="G3195" s="106"/>
      <c r="H3195" s="104" t="str">
        <f t="shared" si="54"/>
        <v/>
      </c>
      <c r="I3195" s="104"/>
      <c r="J3195" s="110" t="s">
        <v>15657</v>
      </c>
      <c r="K3195" s="110" t="s">
        <v>275</v>
      </c>
      <c r="L3195" s="10" t="s">
        <v>15658</v>
      </c>
    </row>
    <row r="3196" spans="7:12" ht="15" x14ac:dyDescent="0.2">
      <c r="G3196" s="106"/>
      <c r="H3196" s="104" t="str">
        <f t="shared" si="54"/>
        <v/>
      </c>
      <c r="I3196" s="104"/>
      <c r="J3196" s="110" t="s">
        <v>15659</v>
      </c>
      <c r="K3196" s="110" t="s">
        <v>275</v>
      </c>
      <c r="L3196" s="10" t="s">
        <v>15660</v>
      </c>
    </row>
    <row r="3197" spans="7:12" ht="15" x14ac:dyDescent="0.2">
      <c r="G3197" s="106"/>
      <c r="H3197" s="104" t="str">
        <f t="shared" si="54"/>
        <v/>
      </c>
      <c r="I3197" s="104"/>
      <c r="J3197" s="110" t="s">
        <v>15661</v>
      </c>
      <c r="K3197" s="110" t="s">
        <v>275</v>
      </c>
      <c r="L3197" s="10" t="s">
        <v>15662</v>
      </c>
    </row>
    <row r="3198" spans="7:12" ht="15" x14ac:dyDescent="0.2">
      <c r="G3198" s="106"/>
      <c r="H3198" s="104" t="str">
        <f t="shared" si="54"/>
        <v/>
      </c>
      <c r="I3198" s="104"/>
      <c r="J3198" s="110" t="s">
        <v>15663</v>
      </c>
      <c r="K3198" s="110" t="s">
        <v>275</v>
      </c>
      <c r="L3198" s="10" t="s">
        <v>15662</v>
      </c>
    </row>
    <row r="3199" spans="7:12" ht="15" x14ac:dyDescent="0.2">
      <c r="G3199" s="106"/>
      <c r="H3199" s="104" t="str">
        <f t="shared" si="54"/>
        <v/>
      </c>
      <c r="I3199" s="104"/>
      <c r="J3199" s="110" t="s">
        <v>15664</v>
      </c>
      <c r="K3199" s="110" t="s">
        <v>275</v>
      </c>
      <c r="L3199" s="10" t="s">
        <v>15665</v>
      </c>
    </row>
    <row r="3200" spans="7:12" ht="15" x14ac:dyDescent="0.2">
      <c r="G3200" s="106"/>
      <c r="H3200" s="104" t="str">
        <f t="shared" si="54"/>
        <v/>
      </c>
      <c r="I3200" s="104"/>
      <c r="J3200" s="110" t="s">
        <v>15666</v>
      </c>
      <c r="K3200" s="110" t="s">
        <v>275</v>
      </c>
      <c r="L3200" s="10" t="s">
        <v>15667</v>
      </c>
    </row>
    <row r="3201" spans="7:12" ht="15" x14ac:dyDescent="0.2">
      <c r="G3201" s="106"/>
      <c r="H3201" s="104" t="str">
        <f t="shared" si="54"/>
        <v/>
      </c>
      <c r="I3201" s="104"/>
      <c r="J3201" s="110" t="s">
        <v>15668</v>
      </c>
      <c r="K3201" s="110" t="s">
        <v>275</v>
      </c>
      <c r="L3201" s="10" t="s">
        <v>15669</v>
      </c>
    </row>
    <row r="3202" spans="7:12" ht="15" x14ac:dyDescent="0.2">
      <c r="G3202" s="106"/>
      <c r="H3202" s="104" t="str">
        <f t="shared" si="54"/>
        <v/>
      </c>
      <c r="I3202" s="104"/>
      <c r="J3202" s="110" t="s">
        <v>15670</v>
      </c>
      <c r="K3202" s="110" t="s">
        <v>275</v>
      </c>
      <c r="L3202" s="10" t="s">
        <v>15671</v>
      </c>
    </row>
    <row r="3203" spans="7:12" ht="15" x14ac:dyDescent="0.2">
      <c r="G3203" s="106"/>
      <c r="H3203" s="104" t="str">
        <f t="shared" si="54"/>
        <v/>
      </c>
      <c r="I3203" s="104"/>
      <c r="J3203" s="110" t="s">
        <v>15672</v>
      </c>
      <c r="K3203" s="110" t="s">
        <v>275</v>
      </c>
      <c r="L3203" s="10" t="s">
        <v>15656</v>
      </c>
    </row>
    <row r="3204" spans="7:12" ht="15" x14ac:dyDescent="0.2">
      <c r="G3204" s="106"/>
      <c r="H3204" s="104" t="str">
        <f t="shared" si="54"/>
        <v/>
      </c>
      <c r="I3204" s="104"/>
      <c r="J3204" s="110" t="s">
        <v>15673</v>
      </c>
      <c r="K3204" s="110" t="s">
        <v>275</v>
      </c>
      <c r="L3204" s="10" t="s">
        <v>275</v>
      </c>
    </row>
    <row r="3205" spans="7:12" ht="15" x14ac:dyDescent="0.2">
      <c r="G3205" s="106"/>
      <c r="H3205" s="104" t="str">
        <f t="shared" si="54"/>
        <v/>
      </c>
      <c r="I3205" s="104"/>
      <c r="J3205" s="110" t="s">
        <v>15674</v>
      </c>
      <c r="K3205" s="110" t="s">
        <v>275</v>
      </c>
      <c r="L3205" s="10" t="s">
        <v>15675</v>
      </c>
    </row>
    <row r="3206" spans="7:12" ht="15" x14ac:dyDescent="0.2">
      <c r="G3206" s="106"/>
      <c r="H3206" s="104" t="str">
        <f t="shared" si="54"/>
        <v/>
      </c>
      <c r="I3206" s="104"/>
      <c r="J3206" s="110" t="s">
        <v>15676</v>
      </c>
      <c r="K3206" s="110" t="s">
        <v>275</v>
      </c>
      <c r="L3206" s="10" t="s">
        <v>15677</v>
      </c>
    </row>
    <row r="3207" spans="7:12" ht="15" x14ac:dyDescent="0.2">
      <c r="G3207" s="106"/>
      <c r="H3207" s="104" t="str">
        <f t="shared" si="54"/>
        <v/>
      </c>
      <c r="I3207" s="104"/>
      <c r="J3207" s="110" t="s">
        <v>15678</v>
      </c>
      <c r="K3207" s="110" t="s">
        <v>275</v>
      </c>
      <c r="L3207" s="10" t="s">
        <v>15679</v>
      </c>
    </row>
    <row r="3208" spans="7:12" ht="15" x14ac:dyDescent="0.2">
      <c r="G3208" s="106"/>
      <c r="H3208" s="104" t="str">
        <f t="shared" si="54"/>
        <v/>
      </c>
      <c r="I3208" s="104"/>
      <c r="J3208" s="110" t="s">
        <v>15680</v>
      </c>
      <c r="K3208" s="110" t="s">
        <v>275</v>
      </c>
      <c r="L3208" s="10" t="s">
        <v>15681</v>
      </c>
    </row>
    <row r="3209" spans="7:12" ht="15" x14ac:dyDescent="0.2">
      <c r="G3209" s="106"/>
      <c r="H3209" s="104" t="str">
        <f t="shared" ref="H3209:H3272" si="55">IF(I3209="","",IFERROR((INDEX(A:D,MATCH($I3209,D:D,0),2)),""))</f>
        <v/>
      </c>
      <c r="I3209" s="104"/>
      <c r="J3209" s="110" t="s">
        <v>15682</v>
      </c>
      <c r="K3209" s="110" t="s">
        <v>275</v>
      </c>
      <c r="L3209" s="10" t="s">
        <v>15683</v>
      </c>
    </row>
    <row r="3210" spans="7:12" ht="15" x14ac:dyDescent="0.2">
      <c r="G3210" s="106"/>
      <c r="H3210" s="104" t="str">
        <f t="shared" si="55"/>
        <v/>
      </c>
      <c r="I3210" s="104"/>
      <c r="J3210" s="110" t="s">
        <v>15684</v>
      </c>
      <c r="K3210" s="110" t="s">
        <v>275</v>
      </c>
      <c r="L3210" s="10" t="s">
        <v>15685</v>
      </c>
    </row>
    <row r="3211" spans="7:12" ht="15" x14ac:dyDescent="0.2">
      <c r="G3211" s="106"/>
      <c r="H3211" s="104" t="str">
        <f t="shared" si="55"/>
        <v/>
      </c>
      <c r="I3211" s="104"/>
      <c r="J3211" s="110" t="s">
        <v>15686</v>
      </c>
      <c r="K3211" s="110" t="s">
        <v>275</v>
      </c>
      <c r="L3211" s="10" t="s">
        <v>15687</v>
      </c>
    </row>
    <row r="3212" spans="7:12" ht="15" x14ac:dyDescent="0.2">
      <c r="G3212" s="106"/>
      <c r="H3212" s="104" t="str">
        <f t="shared" si="55"/>
        <v/>
      </c>
      <c r="I3212" s="104"/>
      <c r="J3212" s="110" t="s">
        <v>15688</v>
      </c>
      <c r="K3212" s="110" t="s">
        <v>275</v>
      </c>
      <c r="L3212" s="10" t="s">
        <v>15689</v>
      </c>
    </row>
    <row r="3213" spans="7:12" ht="15" x14ac:dyDescent="0.2">
      <c r="G3213" s="106"/>
      <c r="H3213" s="104" t="str">
        <f t="shared" si="55"/>
        <v/>
      </c>
      <c r="I3213" s="104"/>
      <c r="J3213" s="110" t="s">
        <v>15690</v>
      </c>
      <c r="K3213" s="110" t="s">
        <v>275</v>
      </c>
      <c r="L3213" s="10" t="s">
        <v>15691</v>
      </c>
    </row>
    <row r="3214" spans="7:12" ht="15" x14ac:dyDescent="0.2">
      <c r="G3214" s="106"/>
      <c r="H3214" s="104" t="str">
        <f t="shared" si="55"/>
        <v/>
      </c>
      <c r="I3214" s="104"/>
      <c r="J3214" s="110" t="s">
        <v>15692</v>
      </c>
      <c r="K3214" s="110" t="s">
        <v>275</v>
      </c>
      <c r="L3214" s="10" t="s">
        <v>15693</v>
      </c>
    </row>
    <row r="3215" spans="7:12" ht="15" x14ac:dyDescent="0.2">
      <c r="G3215" s="106"/>
      <c r="H3215" s="104" t="str">
        <f t="shared" si="55"/>
        <v/>
      </c>
      <c r="I3215" s="104"/>
      <c r="J3215" s="110" t="s">
        <v>15694</v>
      </c>
      <c r="K3215" s="110" t="s">
        <v>275</v>
      </c>
      <c r="L3215" s="10" t="s">
        <v>15695</v>
      </c>
    </row>
    <row r="3216" spans="7:12" ht="15" x14ac:dyDescent="0.2">
      <c r="G3216" s="106"/>
      <c r="H3216" s="104" t="str">
        <f t="shared" si="55"/>
        <v/>
      </c>
      <c r="I3216" s="104"/>
      <c r="J3216" s="110" t="s">
        <v>15696</v>
      </c>
      <c r="K3216" s="110" t="s">
        <v>275</v>
      </c>
      <c r="L3216" s="10" t="s">
        <v>15697</v>
      </c>
    </row>
    <row r="3217" spans="7:12" ht="15" x14ac:dyDescent="0.2">
      <c r="G3217" s="106"/>
      <c r="H3217" s="104" t="str">
        <f t="shared" si="55"/>
        <v/>
      </c>
      <c r="I3217" s="104"/>
      <c r="J3217" s="110" t="s">
        <v>15698</v>
      </c>
      <c r="K3217" s="110" t="s">
        <v>275</v>
      </c>
      <c r="L3217" s="10" t="s">
        <v>15699</v>
      </c>
    </row>
    <row r="3218" spans="7:12" ht="15" x14ac:dyDescent="0.2">
      <c r="G3218" s="106"/>
      <c r="H3218" s="104" t="str">
        <f t="shared" si="55"/>
        <v/>
      </c>
      <c r="I3218" s="104"/>
      <c r="J3218" s="110" t="s">
        <v>15700</v>
      </c>
      <c r="K3218" s="110" t="s">
        <v>275</v>
      </c>
      <c r="L3218" s="10" t="s">
        <v>15701</v>
      </c>
    </row>
    <row r="3219" spans="7:12" ht="15" x14ac:dyDescent="0.2">
      <c r="G3219" s="106"/>
      <c r="H3219" s="104" t="str">
        <f t="shared" si="55"/>
        <v/>
      </c>
      <c r="I3219" s="104"/>
      <c r="J3219" s="110" t="s">
        <v>15702</v>
      </c>
      <c r="K3219" s="110" t="s">
        <v>275</v>
      </c>
      <c r="L3219" s="10" t="s">
        <v>15703</v>
      </c>
    </row>
    <row r="3220" spans="7:12" ht="15" x14ac:dyDescent="0.2">
      <c r="G3220" s="106"/>
      <c r="H3220" s="104" t="str">
        <f t="shared" si="55"/>
        <v/>
      </c>
      <c r="I3220" s="104"/>
      <c r="J3220" s="110" t="s">
        <v>15704</v>
      </c>
      <c r="K3220" s="110" t="s">
        <v>275</v>
      </c>
      <c r="L3220" s="10" t="s">
        <v>15705</v>
      </c>
    </row>
    <row r="3221" spans="7:12" ht="15" x14ac:dyDescent="0.2">
      <c r="G3221" s="106"/>
      <c r="H3221" s="104" t="str">
        <f t="shared" si="55"/>
        <v/>
      </c>
      <c r="I3221" s="104"/>
      <c r="J3221" s="110" t="s">
        <v>15706</v>
      </c>
      <c r="K3221" s="110" t="s">
        <v>275</v>
      </c>
      <c r="L3221" s="10" t="s">
        <v>15707</v>
      </c>
    </row>
    <row r="3222" spans="7:12" ht="15" x14ac:dyDescent="0.2">
      <c r="G3222" s="106"/>
      <c r="H3222" s="104" t="str">
        <f t="shared" si="55"/>
        <v/>
      </c>
      <c r="I3222" s="104"/>
      <c r="J3222" s="110" t="s">
        <v>15708</v>
      </c>
      <c r="K3222" s="110" t="s">
        <v>275</v>
      </c>
      <c r="L3222" s="10" t="s">
        <v>15709</v>
      </c>
    </row>
    <row r="3223" spans="7:12" ht="15" x14ac:dyDescent="0.2">
      <c r="G3223" s="106"/>
      <c r="H3223" s="104" t="str">
        <f t="shared" si="55"/>
        <v/>
      </c>
      <c r="I3223" s="104"/>
      <c r="J3223" s="110" t="s">
        <v>15710</v>
      </c>
      <c r="K3223" s="110" t="s">
        <v>275</v>
      </c>
      <c r="L3223" s="10" t="s">
        <v>275</v>
      </c>
    </row>
    <row r="3224" spans="7:12" ht="15" x14ac:dyDescent="0.2">
      <c r="G3224" s="106"/>
      <c r="H3224" s="104" t="str">
        <f t="shared" si="55"/>
        <v/>
      </c>
      <c r="I3224" s="104"/>
      <c r="J3224" s="110" t="s">
        <v>15711</v>
      </c>
      <c r="K3224" s="110" t="s">
        <v>275</v>
      </c>
      <c r="L3224" s="10" t="s">
        <v>15712</v>
      </c>
    </row>
    <row r="3225" spans="7:12" ht="15" x14ac:dyDescent="0.2">
      <c r="G3225" s="106"/>
      <c r="H3225" s="104" t="str">
        <f t="shared" si="55"/>
        <v/>
      </c>
      <c r="I3225" s="104"/>
      <c r="J3225" s="110" t="s">
        <v>15713</v>
      </c>
      <c r="K3225" s="110" t="s">
        <v>275</v>
      </c>
      <c r="L3225" s="10" t="s">
        <v>15714</v>
      </c>
    </row>
    <row r="3226" spans="7:12" ht="15" x14ac:dyDescent="0.2">
      <c r="G3226" s="106"/>
      <c r="H3226" s="104" t="str">
        <f t="shared" si="55"/>
        <v/>
      </c>
      <c r="I3226" s="104"/>
      <c r="J3226" s="110" t="s">
        <v>15715</v>
      </c>
      <c r="K3226" s="110" t="s">
        <v>275</v>
      </c>
      <c r="L3226" s="10" t="s">
        <v>15716</v>
      </c>
    </row>
    <row r="3227" spans="7:12" ht="15" x14ac:dyDescent="0.2">
      <c r="G3227" s="106"/>
      <c r="H3227" s="104" t="str">
        <f t="shared" si="55"/>
        <v/>
      </c>
      <c r="I3227" s="104"/>
      <c r="J3227" s="110" t="s">
        <v>15717</v>
      </c>
      <c r="K3227" s="110" t="s">
        <v>275</v>
      </c>
      <c r="L3227" s="10" t="s">
        <v>15718</v>
      </c>
    </row>
    <row r="3228" spans="7:12" ht="15" x14ac:dyDescent="0.2">
      <c r="G3228" s="106"/>
      <c r="H3228" s="104" t="str">
        <f t="shared" si="55"/>
        <v/>
      </c>
      <c r="I3228" s="104"/>
      <c r="J3228" s="110" t="s">
        <v>15719</v>
      </c>
      <c r="K3228" s="110" t="s">
        <v>275</v>
      </c>
      <c r="L3228" s="10" t="s">
        <v>15720</v>
      </c>
    </row>
    <row r="3229" spans="7:12" ht="15" x14ac:dyDescent="0.2">
      <c r="G3229" s="106"/>
      <c r="H3229" s="104" t="str">
        <f t="shared" si="55"/>
        <v/>
      </c>
      <c r="I3229" s="104"/>
      <c r="J3229" s="110" t="s">
        <v>15721</v>
      </c>
      <c r="K3229" s="110" t="s">
        <v>275</v>
      </c>
      <c r="L3229" s="10" t="s">
        <v>15722</v>
      </c>
    </row>
    <row r="3230" spans="7:12" ht="15" x14ac:dyDescent="0.2">
      <c r="G3230" s="106"/>
      <c r="H3230" s="104" t="str">
        <f t="shared" si="55"/>
        <v/>
      </c>
      <c r="I3230" s="104"/>
      <c r="J3230" s="110" t="s">
        <v>15723</v>
      </c>
      <c r="K3230" s="110" t="s">
        <v>275</v>
      </c>
      <c r="L3230" s="10" t="s">
        <v>15724</v>
      </c>
    </row>
    <row r="3231" spans="7:12" ht="15" x14ac:dyDescent="0.2">
      <c r="G3231" s="106"/>
      <c r="H3231" s="104" t="str">
        <f t="shared" si="55"/>
        <v/>
      </c>
      <c r="I3231" s="104"/>
      <c r="J3231" s="110" t="s">
        <v>15725</v>
      </c>
      <c r="K3231" s="110" t="s">
        <v>275</v>
      </c>
      <c r="L3231" s="10" t="s">
        <v>275</v>
      </c>
    </row>
    <row r="3232" spans="7:12" ht="15" x14ac:dyDescent="0.2">
      <c r="G3232" s="106"/>
      <c r="H3232" s="104" t="str">
        <f t="shared" si="55"/>
        <v/>
      </c>
      <c r="I3232" s="104"/>
      <c r="J3232" s="110" t="s">
        <v>15726</v>
      </c>
      <c r="K3232" s="110" t="s">
        <v>275</v>
      </c>
      <c r="L3232" s="10" t="s">
        <v>15727</v>
      </c>
    </row>
    <row r="3233" spans="7:12" ht="15" x14ac:dyDescent="0.2">
      <c r="G3233" s="106"/>
      <c r="H3233" s="104" t="str">
        <f t="shared" si="55"/>
        <v/>
      </c>
      <c r="I3233" s="104"/>
      <c r="J3233" s="110" t="s">
        <v>15728</v>
      </c>
      <c r="K3233" s="110" t="s">
        <v>275</v>
      </c>
      <c r="L3233" s="10" t="s">
        <v>15729</v>
      </c>
    </row>
    <row r="3234" spans="7:12" ht="15" x14ac:dyDescent="0.2">
      <c r="G3234" s="106"/>
      <c r="H3234" s="104" t="str">
        <f t="shared" si="55"/>
        <v/>
      </c>
      <c r="I3234" s="104"/>
      <c r="J3234" s="110" t="s">
        <v>15730</v>
      </c>
      <c r="K3234" s="110" t="s">
        <v>275</v>
      </c>
      <c r="L3234" s="10" t="s">
        <v>15731</v>
      </c>
    </row>
    <row r="3235" spans="7:12" ht="15" x14ac:dyDescent="0.2">
      <c r="G3235" s="106"/>
      <c r="H3235" s="104" t="str">
        <f t="shared" si="55"/>
        <v/>
      </c>
      <c r="I3235" s="104"/>
      <c r="J3235" s="110" t="s">
        <v>15732</v>
      </c>
      <c r="K3235" s="110" t="s">
        <v>275</v>
      </c>
      <c r="L3235" s="10" t="s">
        <v>15731</v>
      </c>
    </row>
    <row r="3236" spans="7:12" ht="15" x14ac:dyDescent="0.2">
      <c r="G3236" s="106"/>
      <c r="H3236" s="104" t="str">
        <f t="shared" si="55"/>
        <v/>
      </c>
      <c r="I3236" s="104"/>
      <c r="J3236" s="110" t="s">
        <v>15733</v>
      </c>
      <c r="K3236" s="110" t="s">
        <v>275</v>
      </c>
      <c r="L3236" s="10" t="s">
        <v>15734</v>
      </c>
    </row>
    <row r="3237" spans="7:12" ht="15" x14ac:dyDescent="0.2">
      <c r="G3237" s="106"/>
      <c r="H3237" s="104" t="str">
        <f t="shared" si="55"/>
        <v/>
      </c>
      <c r="I3237" s="104"/>
      <c r="J3237" s="110" t="s">
        <v>15735</v>
      </c>
      <c r="K3237" s="110" t="s">
        <v>275</v>
      </c>
      <c r="L3237" s="10" t="s">
        <v>15729</v>
      </c>
    </row>
    <row r="3238" spans="7:12" ht="15" x14ac:dyDescent="0.2">
      <c r="G3238" s="106"/>
      <c r="H3238" s="104" t="str">
        <f t="shared" si="55"/>
        <v/>
      </c>
      <c r="I3238" s="104"/>
      <c r="J3238" s="110" t="s">
        <v>15736</v>
      </c>
      <c r="K3238" s="110" t="s">
        <v>275</v>
      </c>
      <c r="L3238" s="10" t="s">
        <v>15737</v>
      </c>
    </row>
    <row r="3239" spans="7:12" ht="15" x14ac:dyDescent="0.2">
      <c r="G3239" s="106"/>
      <c r="H3239" s="104" t="str">
        <f t="shared" si="55"/>
        <v/>
      </c>
      <c r="I3239" s="104"/>
      <c r="J3239" s="110" t="s">
        <v>15738</v>
      </c>
      <c r="K3239" s="110" t="s">
        <v>275</v>
      </c>
      <c r="L3239" s="10" t="s">
        <v>15739</v>
      </c>
    </row>
    <row r="3240" spans="7:12" ht="15" x14ac:dyDescent="0.2">
      <c r="G3240" s="106"/>
      <c r="H3240" s="104" t="str">
        <f t="shared" si="55"/>
        <v/>
      </c>
      <c r="I3240" s="104"/>
      <c r="J3240" s="110" t="s">
        <v>15740</v>
      </c>
      <c r="K3240" s="110" t="s">
        <v>275</v>
      </c>
      <c r="L3240" s="10" t="s">
        <v>15737</v>
      </c>
    </row>
    <row r="3241" spans="7:12" ht="15" x14ac:dyDescent="0.2">
      <c r="G3241" s="106"/>
      <c r="H3241" s="104" t="str">
        <f t="shared" si="55"/>
        <v/>
      </c>
      <c r="I3241" s="104"/>
      <c r="J3241" s="110" t="s">
        <v>15741</v>
      </c>
      <c r="K3241" s="110" t="s">
        <v>275</v>
      </c>
      <c r="L3241" s="10" t="s">
        <v>15742</v>
      </c>
    </row>
    <row r="3242" spans="7:12" ht="15" x14ac:dyDescent="0.2">
      <c r="G3242" s="106"/>
      <c r="H3242" s="104" t="str">
        <f t="shared" si="55"/>
        <v/>
      </c>
      <c r="I3242" s="104"/>
      <c r="J3242" s="110" t="s">
        <v>15743</v>
      </c>
      <c r="K3242" s="110" t="s">
        <v>275</v>
      </c>
      <c r="L3242" s="10" t="s">
        <v>15744</v>
      </c>
    </row>
    <row r="3243" spans="7:12" ht="15" x14ac:dyDescent="0.2">
      <c r="G3243" s="106"/>
      <c r="H3243" s="104" t="str">
        <f t="shared" si="55"/>
        <v/>
      </c>
      <c r="I3243" s="104"/>
      <c r="J3243" s="110" t="s">
        <v>15745</v>
      </c>
      <c r="K3243" s="110" t="s">
        <v>275</v>
      </c>
      <c r="L3243" s="10" t="s">
        <v>15746</v>
      </c>
    </row>
    <row r="3244" spans="7:12" ht="15" x14ac:dyDescent="0.2">
      <c r="G3244" s="106"/>
      <c r="H3244" s="104" t="str">
        <f t="shared" si="55"/>
        <v/>
      </c>
      <c r="I3244" s="104"/>
      <c r="J3244" s="110" t="s">
        <v>15747</v>
      </c>
      <c r="K3244" s="110" t="s">
        <v>275</v>
      </c>
      <c r="L3244" s="10" t="s">
        <v>275</v>
      </c>
    </row>
    <row r="3245" spans="7:12" ht="15" x14ac:dyDescent="0.2">
      <c r="G3245" s="106"/>
      <c r="H3245" s="104" t="str">
        <f t="shared" si="55"/>
        <v/>
      </c>
      <c r="I3245" s="104"/>
      <c r="J3245" s="110" t="s">
        <v>15748</v>
      </c>
      <c r="K3245" s="110" t="s">
        <v>275</v>
      </c>
      <c r="L3245" s="10" t="s">
        <v>15749</v>
      </c>
    </row>
    <row r="3246" spans="7:12" ht="15" x14ac:dyDescent="0.2">
      <c r="G3246" s="106"/>
      <c r="H3246" s="104" t="str">
        <f t="shared" si="55"/>
        <v/>
      </c>
      <c r="I3246" s="104"/>
      <c r="J3246" s="110" t="s">
        <v>15750</v>
      </c>
      <c r="K3246" s="110" t="s">
        <v>275</v>
      </c>
      <c r="L3246" s="10" t="s">
        <v>15751</v>
      </c>
    </row>
    <row r="3247" spans="7:12" ht="15" x14ac:dyDescent="0.2">
      <c r="G3247" s="106"/>
      <c r="H3247" s="104" t="str">
        <f t="shared" si="55"/>
        <v/>
      </c>
      <c r="I3247" s="104"/>
      <c r="J3247" s="110" t="s">
        <v>15752</v>
      </c>
      <c r="K3247" s="110" t="s">
        <v>275</v>
      </c>
      <c r="L3247" s="10" t="s">
        <v>15753</v>
      </c>
    </row>
    <row r="3248" spans="7:12" ht="15" x14ac:dyDescent="0.2">
      <c r="G3248" s="106"/>
      <c r="H3248" s="104" t="str">
        <f t="shared" si="55"/>
        <v/>
      </c>
      <c r="I3248" s="104"/>
      <c r="J3248" s="110" t="s">
        <v>15754</v>
      </c>
      <c r="K3248" s="110" t="s">
        <v>275</v>
      </c>
      <c r="L3248" s="10" t="s">
        <v>15755</v>
      </c>
    </row>
    <row r="3249" spans="7:12" ht="15" x14ac:dyDescent="0.2">
      <c r="G3249" s="106"/>
      <c r="H3249" s="104" t="str">
        <f t="shared" si="55"/>
        <v/>
      </c>
      <c r="I3249" s="104"/>
      <c r="J3249" s="110" t="s">
        <v>15756</v>
      </c>
      <c r="K3249" s="110" t="s">
        <v>275</v>
      </c>
      <c r="L3249" s="10" t="s">
        <v>15757</v>
      </c>
    </row>
    <row r="3250" spans="7:12" ht="15" x14ac:dyDescent="0.2">
      <c r="G3250" s="106"/>
      <c r="H3250" s="104" t="str">
        <f t="shared" si="55"/>
        <v/>
      </c>
      <c r="I3250" s="104"/>
      <c r="J3250" s="110" t="s">
        <v>15758</v>
      </c>
      <c r="K3250" s="110" t="s">
        <v>275</v>
      </c>
      <c r="L3250" s="10" t="s">
        <v>15759</v>
      </c>
    </row>
    <row r="3251" spans="7:12" ht="15" x14ac:dyDescent="0.2">
      <c r="G3251" s="106"/>
      <c r="H3251" s="104" t="str">
        <f t="shared" si="55"/>
        <v/>
      </c>
      <c r="I3251" s="104"/>
      <c r="J3251" s="110" t="s">
        <v>15760</v>
      </c>
      <c r="K3251" s="110" t="s">
        <v>275</v>
      </c>
      <c r="L3251" s="10" t="s">
        <v>15761</v>
      </c>
    </row>
    <row r="3252" spans="7:12" ht="15" x14ac:dyDescent="0.2">
      <c r="G3252" s="106"/>
      <c r="H3252" s="104" t="str">
        <f t="shared" si="55"/>
        <v/>
      </c>
      <c r="I3252" s="104"/>
      <c r="J3252" s="110" t="s">
        <v>15762</v>
      </c>
      <c r="K3252" s="110" t="s">
        <v>275</v>
      </c>
      <c r="L3252" s="10" t="s">
        <v>15763</v>
      </c>
    </row>
    <row r="3253" spans="7:12" ht="15" x14ac:dyDescent="0.2">
      <c r="G3253" s="106"/>
      <c r="H3253" s="104" t="str">
        <f t="shared" si="55"/>
        <v/>
      </c>
      <c r="I3253" s="104"/>
      <c r="J3253" s="110" t="s">
        <v>15764</v>
      </c>
      <c r="K3253" s="110" t="s">
        <v>275</v>
      </c>
      <c r="L3253" s="10" t="s">
        <v>15765</v>
      </c>
    </row>
    <row r="3254" spans="7:12" ht="15" x14ac:dyDescent="0.2">
      <c r="G3254" s="106"/>
      <c r="H3254" s="104" t="str">
        <f t="shared" si="55"/>
        <v/>
      </c>
      <c r="I3254" s="104"/>
      <c r="J3254" s="110" t="s">
        <v>15766</v>
      </c>
      <c r="K3254" s="110" t="s">
        <v>275</v>
      </c>
      <c r="L3254" s="10" t="s">
        <v>15767</v>
      </c>
    </row>
    <row r="3255" spans="7:12" ht="15" x14ac:dyDescent="0.2">
      <c r="G3255" s="106"/>
      <c r="H3255" s="104" t="str">
        <f t="shared" si="55"/>
        <v/>
      </c>
      <c r="I3255" s="104"/>
      <c r="J3255" s="110" t="s">
        <v>15768</v>
      </c>
      <c r="K3255" s="110" t="s">
        <v>275</v>
      </c>
      <c r="L3255" s="10" t="s">
        <v>15769</v>
      </c>
    </row>
    <row r="3256" spans="7:12" ht="15" x14ac:dyDescent="0.2">
      <c r="G3256" s="106"/>
      <c r="H3256" s="104" t="str">
        <f t="shared" si="55"/>
        <v/>
      </c>
      <c r="I3256" s="104"/>
      <c r="J3256" s="110" t="s">
        <v>15770</v>
      </c>
      <c r="K3256" s="110" t="s">
        <v>275</v>
      </c>
      <c r="L3256" s="10" t="s">
        <v>15771</v>
      </c>
    </row>
    <row r="3257" spans="7:12" ht="15" x14ac:dyDescent="0.2">
      <c r="G3257" s="106"/>
      <c r="H3257" s="104" t="str">
        <f t="shared" si="55"/>
        <v/>
      </c>
      <c r="I3257" s="104"/>
      <c r="J3257" s="110" t="s">
        <v>15772</v>
      </c>
      <c r="K3257" s="110" t="s">
        <v>275</v>
      </c>
      <c r="L3257" s="10" t="s">
        <v>15773</v>
      </c>
    </row>
    <row r="3258" spans="7:12" ht="15" x14ac:dyDescent="0.2">
      <c r="G3258" s="106"/>
      <c r="H3258" s="104" t="str">
        <f t="shared" si="55"/>
        <v/>
      </c>
      <c r="I3258" s="104"/>
      <c r="J3258" s="110" t="s">
        <v>15774</v>
      </c>
      <c r="K3258" s="110" t="s">
        <v>275</v>
      </c>
      <c r="L3258" s="10" t="s">
        <v>15775</v>
      </c>
    </row>
    <row r="3259" spans="7:12" ht="15" x14ac:dyDescent="0.2">
      <c r="G3259" s="106"/>
      <c r="H3259" s="104" t="str">
        <f t="shared" si="55"/>
        <v/>
      </c>
      <c r="I3259" s="104"/>
      <c r="J3259" s="110" t="s">
        <v>15776</v>
      </c>
      <c r="K3259" s="110" t="s">
        <v>275</v>
      </c>
      <c r="L3259" s="10" t="s">
        <v>15777</v>
      </c>
    </row>
    <row r="3260" spans="7:12" ht="15" x14ac:dyDescent="0.2">
      <c r="G3260" s="106"/>
      <c r="H3260" s="104" t="str">
        <f t="shared" si="55"/>
        <v/>
      </c>
      <c r="I3260" s="104"/>
      <c r="J3260" s="110" t="s">
        <v>15778</v>
      </c>
      <c r="K3260" s="110" t="s">
        <v>275</v>
      </c>
      <c r="L3260" s="10" t="s">
        <v>15779</v>
      </c>
    </row>
    <row r="3261" spans="7:12" ht="15" x14ac:dyDescent="0.2">
      <c r="G3261" s="106"/>
      <c r="H3261" s="104" t="str">
        <f t="shared" si="55"/>
        <v/>
      </c>
      <c r="I3261" s="104"/>
      <c r="J3261" s="110" t="s">
        <v>15780</v>
      </c>
      <c r="K3261" s="110" t="s">
        <v>275</v>
      </c>
      <c r="L3261" s="10" t="s">
        <v>15781</v>
      </c>
    </row>
    <row r="3262" spans="7:12" ht="15" x14ac:dyDescent="0.2">
      <c r="G3262" s="106"/>
      <c r="H3262" s="104" t="str">
        <f t="shared" si="55"/>
        <v/>
      </c>
      <c r="I3262" s="104"/>
      <c r="J3262" s="110" t="s">
        <v>15782</v>
      </c>
      <c r="K3262" s="110" t="s">
        <v>275</v>
      </c>
      <c r="L3262" s="10" t="s">
        <v>15783</v>
      </c>
    </row>
    <row r="3263" spans="7:12" ht="15" x14ac:dyDescent="0.2">
      <c r="G3263" s="106"/>
      <c r="H3263" s="104" t="str">
        <f t="shared" si="55"/>
        <v/>
      </c>
      <c r="I3263" s="104"/>
      <c r="J3263" s="110" t="s">
        <v>15784</v>
      </c>
      <c r="K3263" s="110" t="s">
        <v>275</v>
      </c>
      <c r="L3263" s="10" t="s">
        <v>15785</v>
      </c>
    </row>
    <row r="3264" spans="7:12" ht="15" x14ac:dyDescent="0.2">
      <c r="G3264" s="106"/>
      <c r="H3264" s="104" t="str">
        <f t="shared" si="55"/>
        <v/>
      </c>
      <c r="I3264" s="104"/>
      <c r="J3264" s="110" t="s">
        <v>15786</v>
      </c>
      <c r="K3264" s="110" t="s">
        <v>275</v>
      </c>
      <c r="L3264" s="10" t="s">
        <v>15787</v>
      </c>
    </row>
    <row r="3265" spans="7:12" ht="15" x14ac:dyDescent="0.2">
      <c r="G3265" s="106"/>
      <c r="H3265" s="104" t="str">
        <f t="shared" si="55"/>
        <v/>
      </c>
      <c r="I3265" s="104"/>
      <c r="J3265" s="110" t="s">
        <v>15788</v>
      </c>
      <c r="K3265" s="110" t="s">
        <v>275</v>
      </c>
      <c r="L3265" s="10" t="s">
        <v>15789</v>
      </c>
    </row>
    <row r="3266" spans="7:12" ht="15" x14ac:dyDescent="0.2">
      <c r="G3266" s="106"/>
      <c r="H3266" s="104" t="str">
        <f t="shared" si="55"/>
        <v/>
      </c>
      <c r="I3266" s="104" t="s">
        <v>15790</v>
      </c>
      <c r="J3266" s="110" t="s">
        <v>15791</v>
      </c>
      <c r="K3266" s="110" t="s">
        <v>275</v>
      </c>
      <c r="L3266" s="10" t="s">
        <v>15792</v>
      </c>
    </row>
    <row r="3267" spans="7:12" ht="15" x14ac:dyDescent="0.2">
      <c r="G3267" s="106"/>
      <c r="H3267" s="104" t="str">
        <f t="shared" si="55"/>
        <v/>
      </c>
      <c r="I3267" s="104"/>
      <c r="J3267" s="110" t="s">
        <v>15793</v>
      </c>
      <c r="K3267" s="110" t="s">
        <v>275</v>
      </c>
      <c r="L3267" s="10" t="s">
        <v>15794</v>
      </c>
    </row>
    <row r="3268" spans="7:12" ht="15" x14ac:dyDescent="0.2">
      <c r="G3268" s="106"/>
      <c r="H3268" s="104" t="str">
        <f t="shared" si="55"/>
        <v/>
      </c>
      <c r="I3268" s="104"/>
      <c r="J3268" s="110" t="s">
        <v>15795</v>
      </c>
      <c r="K3268" s="110" t="s">
        <v>275</v>
      </c>
      <c r="L3268" s="10" t="s">
        <v>15789</v>
      </c>
    </row>
    <row r="3269" spans="7:12" ht="15" x14ac:dyDescent="0.2">
      <c r="G3269" s="106"/>
      <c r="H3269" s="104" t="str">
        <f t="shared" si="55"/>
        <v/>
      </c>
      <c r="I3269" s="104"/>
      <c r="J3269" s="110" t="s">
        <v>15796</v>
      </c>
      <c r="K3269" s="110" t="s">
        <v>275</v>
      </c>
      <c r="L3269" s="10" t="s">
        <v>15797</v>
      </c>
    </row>
    <row r="3270" spans="7:12" ht="15" x14ac:dyDescent="0.2">
      <c r="G3270" s="106"/>
      <c r="H3270" s="104" t="str">
        <f t="shared" si="55"/>
        <v/>
      </c>
      <c r="I3270" s="104"/>
      <c r="J3270" s="110" t="s">
        <v>15798</v>
      </c>
      <c r="K3270" s="110" t="s">
        <v>275</v>
      </c>
      <c r="L3270" s="10" t="s">
        <v>15799</v>
      </c>
    </row>
    <row r="3271" spans="7:12" ht="15" x14ac:dyDescent="0.2">
      <c r="G3271" s="106"/>
      <c r="H3271" s="104" t="str">
        <f t="shared" si="55"/>
        <v/>
      </c>
      <c r="I3271" s="104"/>
      <c r="J3271" s="110" t="s">
        <v>15800</v>
      </c>
      <c r="K3271" s="110" t="s">
        <v>275</v>
      </c>
      <c r="L3271" s="10" t="s">
        <v>15801</v>
      </c>
    </row>
    <row r="3272" spans="7:12" ht="15" x14ac:dyDescent="0.2">
      <c r="G3272" s="106"/>
      <c r="H3272" s="104" t="str">
        <f t="shared" si="55"/>
        <v/>
      </c>
      <c r="I3272" s="104"/>
      <c r="J3272" s="110" t="s">
        <v>15802</v>
      </c>
      <c r="K3272" s="110" t="s">
        <v>275</v>
      </c>
      <c r="L3272" s="10" t="s">
        <v>15803</v>
      </c>
    </row>
    <row r="3273" spans="7:12" ht="15" x14ac:dyDescent="0.2">
      <c r="G3273" s="106"/>
      <c r="H3273" s="104" t="str">
        <f t="shared" ref="H3273:H3336" si="56">IF(I3273="","",IFERROR((INDEX(A:D,MATCH($I3273,D:D,0),2)),""))</f>
        <v/>
      </c>
      <c r="I3273" s="104"/>
      <c r="J3273" s="110" t="s">
        <v>15804</v>
      </c>
      <c r="K3273" s="110" t="s">
        <v>275</v>
      </c>
      <c r="L3273" s="10" t="s">
        <v>15805</v>
      </c>
    </row>
    <row r="3274" spans="7:12" ht="15" x14ac:dyDescent="0.2">
      <c r="G3274" s="106"/>
      <c r="H3274" s="104" t="str">
        <f t="shared" si="56"/>
        <v/>
      </c>
      <c r="I3274" s="104"/>
      <c r="J3274" s="110" t="s">
        <v>15806</v>
      </c>
      <c r="K3274" s="110" t="s">
        <v>275</v>
      </c>
      <c r="L3274" s="10" t="s">
        <v>15807</v>
      </c>
    </row>
    <row r="3275" spans="7:12" ht="15" x14ac:dyDescent="0.2">
      <c r="G3275" s="106"/>
      <c r="H3275" s="104" t="str">
        <f t="shared" si="56"/>
        <v/>
      </c>
      <c r="I3275" s="104"/>
      <c r="J3275" s="110" t="s">
        <v>15808</v>
      </c>
      <c r="K3275" s="110" t="s">
        <v>275</v>
      </c>
      <c r="L3275" s="10" t="s">
        <v>15809</v>
      </c>
    </row>
    <row r="3276" spans="7:12" ht="15" x14ac:dyDescent="0.2">
      <c r="G3276" s="106"/>
      <c r="H3276" s="104" t="str">
        <f t="shared" si="56"/>
        <v/>
      </c>
      <c r="I3276" s="104"/>
      <c r="J3276" s="110" t="s">
        <v>15810</v>
      </c>
      <c r="K3276" s="110" t="s">
        <v>275</v>
      </c>
      <c r="L3276" s="10" t="s">
        <v>15811</v>
      </c>
    </row>
    <row r="3277" spans="7:12" ht="15" x14ac:dyDescent="0.2">
      <c r="G3277" s="106"/>
      <c r="H3277" s="104" t="str">
        <f t="shared" si="56"/>
        <v/>
      </c>
      <c r="I3277" s="104"/>
      <c r="J3277" s="110" t="s">
        <v>15812</v>
      </c>
      <c r="K3277" s="110" t="s">
        <v>275</v>
      </c>
      <c r="L3277" s="10" t="s">
        <v>15813</v>
      </c>
    </row>
    <row r="3278" spans="7:12" ht="15" x14ac:dyDescent="0.2">
      <c r="G3278" s="106"/>
      <c r="H3278" s="104" t="str">
        <f t="shared" si="56"/>
        <v/>
      </c>
      <c r="I3278" s="104"/>
      <c r="J3278" s="110" t="s">
        <v>15814</v>
      </c>
      <c r="K3278" s="110" t="s">
        <v>275</v>
      </c>
      <c r="L3278" s="10" t="s">
        <v>15815</v>
      </c>
    </row>
    <row r="3279" spans="7:12" ht="15" x14ac:dyDescent="0.2">
      <c r="G3279" s="106"/>
      <c r="H3279" s="104" t="str">
        <f t="shared" si="56"/>
        <v/>
      </c>
      <c r="I3279" s="104"/>
      <c r="J3279" s="110" t="s">
        <v>15816</v>
      </c>
      <c r="K3279" s="110" t="s">
        <v>275</v>
      </c>
      <c r="L3279" s="10" t="s">
        <v>15817</v>
      </c>
    </row>
    <row r="3280" spans="7:12" ht="15" x14ac:dyDescent="0.2">
      <c r="G3280" s="106"/>
      <c r="H3280" s="104" t="str">
        <f t="shared" si="56"/>
        <v/>
      </c>
      <c r="I3280" s="104"/>
      <c r="J3280" s="110" t="s">
        <v>15818</v>
      </c>
      <c r="K3280" s="110" t="s">
        <v>275</v>
      </c>
      <c r="L3280" s="10" t="s">
        <v>275</v>
      </c>
    </row>
    <row r="3281" spans="7:12" ht="15" x14ac:dyDescent="0.2">
      <c r="G3281" s="106"/>
      <c r="H3281" s="104" t="str">
        <f t="shared" si="56"/>
        <v/>
      </c>
      <c r="I3281" s="104"/>
      <c r="J3281" s="110" t="s">
        <v>15819</v>
      </c>
      <c r="K3281" s="110" t="s">
        <v>275</v>
      </c>
      <c r="L3281" s="10" t="s">
        <v>15820</v>
      </c>
    </row>
    <row r="3282" spans="7:12" ht="15" x14ac:dyDescent="0.2">
      <c r="G3282" s="106"/>
      <c r="H3282" s="104" t="str">
        <f t="shared" si="56"/>
        <v/>
      </c>
      <c r="I3282" s="104"/>
      <c r="J3282" s="110" t="s">
        <v>15821</v>
      </c>
      <c r="K3282" s="110" t="s">
        <v>275</v>
      </c>
      <c r="L3282" s="10" t="s">
        <v>15822</v>
      </c>
    </row>
    <row r="3283" spans="7:12" ht="15" x14ac:dyDescent="0.2">
      <c r="G3283" s="106"/>
      <c r="H3283" s="104" t="str">
        <f t="shared" si="56"/>
        <v/>
      </c>
      <c r="I3283" s="104"/>
      <c r="J3283" s="110" t="s">
        <v>15823</v>
      </c>
      <c r="K3283" s="110" t="s">
        <v>275</v>
      </c>
      <c r="L3283" s="10" t="s">
        <v>15824</v>
      </c>
    </row>
    <row r="3284" spans="7:12" ht="15" x14ac:dyDescent="0.2">
      <c r="G3284" s="106"/>
      <c r="H3284" s="104" t="str">
        <f t="shared" si="56"/>
        <v/>
      </c>
      <c r="I3284" s="104"/>
      <c r="J3284" s="110" t="s">
        <v>15825</v>
      </c>
      <c r="K3284" s="110" t="s">
        <v>275</v>
      </c>
      <c r="L3284" s="10" t="s">
        <v>15826</v>
      </c>
    </row>
    <row r="3285" spans="7:12" ht="15" x14ac:dyDescent="0.2">
      <c r="G3285" s="106"/>
      <c r="H3285" s="104" t="str">
        <f t="shared" si="56"/>
        <v/>
      </c>
      <c r="I3285" s="104"/>
      <c r="J3285" s="110" t="s">
        <v>15827</v>
      </c>
      <c r="K3285" s="110" t="s">
        <v>275</v>
      </c>
      <c r="L3285" s="10" t="s">
        <v>15828</v>
      </c>
    </row>
    <row r="3286" spans="7:12" ht="15" x14ac:dyDescent="0.2">
      <c r="G3286" s="106"/>
      <c r="H3286" s="104" t="str">
        <f t="shared" si="56"/>
        <v/>
      </c>
      <c r="I3286" s="104"/>
      <c r="J3286" s="110" t="s">
        <v>15829</v>
      </c>
      <c r="K3286" s="110" t="s">
        <v>275</v>
      </c>
      <c r="L3286" s="10" t="s">
        <v>275</v>
      </c>
    </row>
    <row r="3287" spans="7:12" ht="15" x14ac:dyDescent="0.2">
      <c r="G3287" s="106"/>
      <c r="H3287" s="104" t="str">
        <f t="shared" si="56"/>
        <v/>
      </c>
      <c r="I3287" s="104"/>
      <c r="J3287" s="110" t="s">
        <v>15830</v>
      </c>
      <c r="K3287" s="110" t="s">
        <v>275</v>
      </c>
      <c r="L3287" s="10" t="s">
        <v>15831</v>
      </c>
    </row>
    <row r="3288" spans="7:12" ht="15" x14ac:dyDescent="0.2">
      <c r="G3288" s="106"/>
      <c r="H3288" s="104" t="str">
        <f t="shared" si="56"/>
        <v/>
      </c>
      <c r="I3288" s="104"/>
      <c r="J3288" s="110" t="s">
        <v>15832</v>
      </c>
      <c r="K3288" s="110" t="s">
        <v>275</v>
      </c>
      <c r="L3288" s="10" t="s">
        <v>15833</v>
      </c>
    </row>
    <row r="3289" spans="7:12" ht="15" x14ac:dyDescent="0.2">
      <c r="G3289" s="106"/>
      <c r="H3289" s="104" t="str">
        <f t="shared" si="56"/>
        <v/>
      </c>
      <c r="I3289" s="104"/>
      <c r="J3289" s="110" t="s">
        <v>15834</v>
      </c>
      <c r="K3289" s="110" t="s">
        <v>275</v>
      </c>
      <c r="L3289" s="10" t="s">
        <v>15835</v>
      </c>
    </row>
    <row r="3290" spans="7:12" ht="15" x14ac:dyDescent="0.2">
      <c r="G3290" s="106"/>
      <c r="H3290" s="104" t="str">
        <f t="shared" si="56"/>
        <v/>
      </c>
      <c r="I3290" s="104"/>
      <c r="J3290" s="110" t="s">
        <v>15836</v>
      </c>
      <c r="K3290" s="110" t="s">
        <v>275</v>
      </c>
      <c r="L3290" s="10" t="s">
        <v>15837</v>
      </c>
    </row>
    <row r="3291" spans="7:12" ht="15" x14ac:dyDescent="0.2">
      <c r="G3291" s="106"/>
      <c r="H3291" s="104" t="str">
        <f t="shared" si="56"/>
        <v/>
      </c>
      <c r="I3291" s="104"/>
      <c r="J3291" s="110" t="s">
        <v>15838</v>
      </c>
      <c r="K3291" s="110" t="s">
        <v>275</v>
      </c>
      <c r="L3291" s="10" t="s">
        <v>15839</v>
      </c>
    </row>
    <row r="3292" spans="7:12" ht="15" x14ac:dyDescent="0.2">
      <c r="G3292" s="106"/>
      <c r="H3292" s="104" t="str">
        <f t="shared" si="56"/>
        <v/>
      </c>
      <c r="I3292" s="104"/>
      <c r="J3292" s="110" t="s">
        <v>15840</v>
      </c>
      <c r="K3292" s="110" t="s">
        <v>275</v>
      </c>
      <c r="L3292" s="10" t="s">
        <v>15841</v>
      </c>
    </row>
    <row r="3293" spans="7:12" ht="15" x14ac:dyDescent="0.2">
      <c r="G3293" s="106"/>
      <c r="H3293" s="104" t="str">
        <f t="shared" si="56"/>
        <v/>
      </c>
      <c r="I3293" s="104"/>
      <c r="J3293" s="110" t="s">
        <v>15842</v>
      </c>
      <c r="K3293" s="110" t="s">
        <v>275</v>
      </c>
      <c r="L3293" s="10" t="s">
        <v>15843</v>
      </c>
    </row>
    <row r="3294" spans="7:12" ht="15" x14ac:dyDescent="0.2">
      <c r="G3294" s="106"/>
      <c r="H3294" s="104" t="str">
        <f t="shared" si="56"/>
        <v/>
      </c>
      <c r="I3294" s="104"/>
      <c r="J3294" s="110" t="s">
        <v>15844</v>
      </c>
      <c r="K3294" s="110" t="s">
        <v>275</v>
      </c>
      <c r="L3294" s="10" t="s">
        <v>15845</v>
      </c>
    </row>
    <row r="3295" spans="7:12" ht="15" x14ac:dyDescent="0.2">
      <c r="G3295" s="106"/>
      <c r="H3295" s="104" t="str">
        <f t="shared" si="56"/>
        <v/>
      </c>
      <c r="I3295" s="104"/>
      <c r="J3295" s="110" t="s">
        <v>15846</v>
      </c>
      <c r="K3295" s="110" t="s">
        <v>275</v>
      </c>
      <c r="L3295" s="10" t="s">
        <v>15847</v>
      </c>
    </row>
    <row r="3296" spans="7:12" ht="15" x14ac:dyDescent="0.2">
      <c r="G3296" s="106"/>
      <c r="H3296" s="104" t="str">
        <f t="shared" si="56"/>
        <v/>
      </c>
      <c r="I3296" s="104"/>
      <c r="J3296" s="110" t="s">
        <v>15848</v>
      </c>
      <c r="K3296" s="110" t="s">
        <v>275</v>
      </c>
      <c r="L3296" s="10" t="s">
        <v>15849</v>
      </c>
    </row>
    <row r="3297" spans="7:12" ht="15" x14ac:dyDescent="0.2">
      <c r="G3297" s="106"/>
      <c r="H3297" s="104" t="str">
        <f t="shared" si="56"/>
        <v/>
      </c>
      <c r="I3297" s="104"/>
      <c r="J3297" s="110" t="s">
        <v>15850</v>
      </c>
      <c r="K3297" s="110" t="s">
        <v>275</v>
      </c>
      <c r="L3297" s="10" t="s">
        <v>15851</v>
      </c>
    </row>
    <row r="3298" spans="7:12" ht="15" x14ac:dyDescent="0.2">
      <c r="G3298" s="106"/>
      <c r="H3298" s="104" t="str">
        <f t="shared" si="56"/>
        <v/>
      </c>
      <c r="I3298" s="104"/>
      <c r="J3298" s="110" t="s">
        <v>15852</v>
      </c>
      <c r="K3298" s="110" t="s">
        <v>275</v>
      </c>
      <c r="L3298" s="10" t="s">
        <v>15849</v>
      </c>
    </row>
    <row r="3299" spans="7:12" ht="15" x14ac:dyDescent="0.2">
      <c r="G3299" s="106"/>
      <c r="H3299" s="104" t="str">
        <f t="shared" si="56"/>
        <v/>
      </c>
      <c r="I3299" s="104"/>
      <c r="J3299" s="110" t="s">
        <v>15853</v>
      </c>
      <c r="K3299" s="110" t="s">
        <v>275</v>
      </c>
      <c r="L3299" s="10" t="s">
        <v>15833</v>
      </c>
    </row>
    <row r="3300" spans="7:12" ht="15" x14ac:dyDescent="0.2">
      <c r="G3300" s="106"/>
      <c r="H3300" s="104" t="str">
        <f t="shared" si="56"/>
        <v/>
      </c>
      <c r="I3300" s="104"/>
      <c r="J3300" s="110" t="s">
        <v>15854</v>
      </c>
      <c r="K3300" s="110" t="s">
        <v>275</v>
      </c>
      <c r="L3300" s="10" t="s">
        <v>15855</v>
      </c>
    </row>
    <row r="3301" spans="7:12" ht="15" x14ac:dyDescent="0.2">
      <c r="G3301" s="106"/>
      <c r="H3301" s="104" t="str">
        <f t="shared" si="56"/>
        <v/>
      </c>
      <c r="I3301" s="104"/>
      <c r="J3301" s="110" t="s">
        <v>15856</v>
      </c>
      <c r="K3301" s="110" t="s">
        <v>275</v>
      </c>
      <c r="L3301" s="10" t="s">
        <v>15857</v>
      </c>
    </row>
    <row r="3302" spans="7:12" ht="15" x14ac:dyDescent="0.2">
      <c r="G3302" s="106"/>
      <c r="H3302" s="104" t="str">
        <f t="shared" si="56"/>
        <v/>
      </c>
      <c r="I3302" s="104"/>
      <c r="J3302" s="110" t="s">
        <v>15858</v>
      </c>
      <c r="K3302" s="110" t="s">
        <v>275</v>
      </c>
      <c r="L3302" s="10" t="s">
        <v>15859</v>
      </c>
    </row>
    <row r="3303" spans="7:12" ht="15" x14ac:dyDescent="0.2">
      <c r="G3303" s="106"/>
      <c r="H3303" s="104" t="str">
        <f t="shared" si="56"/>
        <v/>
      </c>
      <c r="I3303" s="104"/>
      <c r="J3303" s="110" t="s">
        <v>15860</v>
      </c>
      <c r="K3303" s="110" t="s">
        <v>275</v>
      </c>
      <c r="L3303" s="10" t="s">
        <v>15861</v>
      </c>
    </row>
    <row r="3304" spans="7:12" ht="15" x14ac:dyDescent="0.2">
      <c r="G3304" s="106"/>
      <c r="H3304" s="104" t="str">
        <f t="shared" si="56"/>
        <v/>
      </c>
      <c r="I3304" s="104"/>
      <c r="J3304" s="110" t="s">
        <v>15862</v>
      </c>
      <c r="K3304" s="110" t="s">
        <v>275</v>
      </c>
      <c r="L3304" s="10" t="s">
        <v>15863</v>
      </c>
    </row>
    <row r="3305" spans="7:12" ht="15" x14ac:dyDescent="0.2">
      <c r="G3305" s="106"/>
      <c r="H3305" s="104" t="str">
        <f t="shared" si="56"/>
        <v/>
      </c>
      <c r="I3305" s="104"/>
      <c r="J3305" s="110" t="s">
        <v>15864</v>
      </c>
      <c r="K3305" s="110" t="s">
        <v>275</v>
      </c>
      <c r="L3305" s="10" t="s">
        <v>15865</v>
      </c>
    </row>
    <row r="3306" spans="7:12" ht="15" x14ac:dyDescent="0.2">
      <c r="G3306" s="106"/>
      <c r="H3306" s="104" t="str">
        <f t="shared" si="56"/>
        <v/>
      </c>
      <c r="I3306" s="104"/>
      <c r="J3306" s="110" t="s">
        <v>15866</v>
      </c>
      <c r="K3306" s="110" t="s">
        <v>275</v>
      </c>
      <c r="L3306" s="10" t="s">
        <v>15867</v>
      </c>
    </row>
    <row r="3307" spans="7:12" ht="15" x14ac:dyDescent="0.2">
      <c r="G3307" s="106"/>
      <c r="H3307" s="104" t="str">
        <f t="shared" si="56"/>
        <v/>
      </c>
      <c r="I3307" s="104"/>
      <c r="J3307" s="110" t="s">
        <v>15868</v>
      </c>
      <c r="K3307" s="110" t="s">
        <v>275</v>
      </c>
      <c r="L3307" s="10" t="s">
        <v>15869</v>
      </c>
    </row>
    <row r="3308" spans="7:12" ht="15" x14ac:dyDescent="0.2">
      <c r="G3308" s="106"/>
      <c r="H3308" s="104" t="str">
        <f t="shared" si="56"/>
        <v/>
      </c>
      <c r="I3308" s="104"/>
      <c r="J3308" s="110" t="s">
        <v>15870</v>
      </c>
      <c r="K3308" s="110" t="s">
        <v>275</v>
      </c>
      <c r="L3308" s="10" t="s">
        <v>15871</v>
      </c>
    </row>
    <row r="3309" spans="7:12" ht="15" x14ac:dyDescent="0.2">
      <c r="G3309" s="106"/>
      <c r="H3309" s="104" t="str">
        <f t="shared" si="56"/>
        <v/>
      </c>
      <c r="I3309" s="104"/>
      <c r="J3309" s="110" t="s">
        <v>15872</v>
      </c>
      <c r="K3309" s="110" t="s">
        <v>275</v>
      </c>
      <c r="L3309" s="10" t="s">
        <v>15873</v>
      </c>
    </row>
    <row r="3310" spans="7:12" ht="15" x14ac:dyDescent="0.2">
      <c r="G3310" s="106"/>
      <c r="H3310" s="104" t="str">
        <f t="shared" si="56"/>
        <v/>
      </c>
      <c r="I3310" s="104"/>
      <c r="J3310" s="110" t="s">
        <v>15874</v>
      </c>
      <c r="K3310" s="110" t="s">
        <v>275</v>
      </c>
      <c r="L3310" s="10" t="s">
        <v>15875</v>
      </c>
    </row>
    <row r="3311" spans="7:12" ht="15" x14ac:dyDescent="0.2">
      <c r="G3311" s="106"/>
      <c r="H3311" s="104" t="str">
        <f t="shared" si="56"/>
        <v/>
      </c>
      <c r="I3311" s="104"/>
      <c r="J3311" s="110" t="s">
        <v>15876</v>
      </c>
      <c r="K3311" s="110" t="s">
        <v>275</v>
      </c>
      <c r="L3311" s="10" t="s">
        <v>15877</v>
      </c>
    </row>
    <row r="3312" spans="7:12" ht="15" x14ac:dyDescent="0.2">
      <c r="G3312" s="106"/>
      <c r="H3312" s="104" t="str">
        <f t="shared" si="56"/>
        <v/>
      </c>
      <c r="I3312" s="104"/>
      <c r="J3312" s="110" t="s">
        <v>15878</v>
      </c>
      <c r="K3312" s="110" t="s">
        <v>275</v>
      </c>
      <c r="L3312" s="10" t="s">
        <v>15879</v>
      </c>
    </row>
    <row r="3313" spans="7:12" ht="15" x14ac:dyDescent="0.2">
      <c r="G3313" s="106"/>
      <c r="H3313" s="104" t="str">
        <f t="shared" si="56"/>
        <v/>
      </c>
      <c r="I3313" s="104"/>
      <c r="J3313" s="110" t="s">
        <v>15880</v>
      </c>
      <c r="K3313" s="110" t="s">
        <v>275</v>
      </c>
      <c r="L3313" s="10" t="s">
        <v>15881</v>
      </c>
    </row>
    <row r="3314" spans="7:12" ht="15" x14ac:dyDescent="0.2">
      <c r="G3314" s="106"/>
      <c r="H3314" s="104" t="str">
        <f t="shared" si="56"/>
        <v/>
      </c>
      <c r="I3314" s="104"/>
      <c r="J3314" s="110" t="s">
        <v>15882</v>
      </c>
      <c r="K3314" s="110" t="s">
        <v>275</v>
      </c>
      <c r="L3314" s="10" t="s">
        <v>15883</v>
      </c>
    </row>
    <row r="3315" spans="7:12" ht="15" x14ac:dyDescent="0.2">
      <c r="G3315" s="106"/>
      <c r="H3315" s="104" t="str">
        <f t="shared" si="56"/>
        <v/>
      </c>
      <c r="I3315" s="104"/>
      <c r="J3315" s="110" t="s">
        <v>15884</v>
      </c>
      <c r="K3315" s="110" t="s">
        <v>275</v>
      </c>
      <c r="L3315" s="10" t="s">
        <v>15885</v>
      </c>
    </row>
    <row r="3316" spans="7:12" ht="15" x14ac:dyDescent="0.2">
      <c r="G3316" s="106"/>
      <c r="H3316" s="104" t="str">
        <f t="shared" si="56"/>
        <v/>
      </c>
      <c r="I3316" s="104"/>
      <c r="J3316" s="110" t="s">
        <v>15886</v>
      </c>
      <c r="K3316" s="110" t="s">
        <v>275</v>
      </c>
      <c r="L3316" s="10" t="s">
        <v>15887</v>
      </c>
    </row>
    <row r="3317" spans="7:12" ht="15" x14ac:dyDescent="0.2">
      <c r="G3317" s="106"/>
      <c r="H3317" s="104" t="str">
        <f t="shared" si="56"/>
        <v/>
      </c>
      <c r="I3317" s="104"/>
      <c r="J3317" s="110" t="s">
        <v>15888</v>
      </c>
      <c r="K3317" s="110" t="s">
        <v>275</v>
      </c>
      <c r="L3317" s="10" t="s">
        <v>15889</v>
      </c>
    </row>
    <row r="3318" spans="7:12" ht="15" x14ac:dyDescent="0.2">
      <c r="G3318" s="106"/>
      <c r="H3318" s="104" t="str">
        <f t="shared" si="56"/>
        <v/>
      </c>
      <c r="I3318" s="104"/>
      <c r="J3318" s="110" t="s">
        <v>15890</v>
      </c>
      <c r="K3318" s="110" t="s">
        <v>275</v>
      </c>
      <c r="L3318" s="10" t="s">
        <v>15891</v>
      </c>
    </row>
    <row r="3319" spans="7:12" ht="15" x14ac:dyDescent="0.2">
      <c r="G3319" s="106"/>
      <c r="H3319" s="104" t="str">
        <f t="shared" si="56"/>
        <v/>
      </c>
      <c r="I3319" s="104"/>
      <c r="J3319" s="110" t="s">
        <v>15892</v>
      </c>
      <c r="K3319" s="110" t="s">
        <v>275</v>
      </c>
      <c r="L3319" s="10" t="s">
        <v>15893</v>
      </c>
    </row>
    <row r="3320" spans="7:12" ht="15" x14ac:dyDescent="0.2">
      <c r="G3320" s="106"/>
      <c r="H3320" s="104" t="str">
        <f t="shared" si="56"/>
        <v/>
      </c>
      <c r="I3320" s="104"/>
      <c r="J3320" s="110" t="s">
        <v>15894</v>
      </c>
      <c r="K3320" s="110" t="s">
        <v>275</v>
      </c>
      <c r="L3320" s="10" t="s">
        <v>15895</v>
      </c>
    </row>
    <row r="3321" spans="7:12" ht="15" x14ac:dyDescent="0.2">
      <c r="G3321" s="106"/>
      <c r="H3321" s="104" t="str">
        <f t="shared" si="56"/>
        <v/>
      </c>
      <c r="I3321" s="104"/>
      <c r="J3321" s="110" t="s">
        <v>15896</v>
      </c>
      <c r="K3321" s="110" t="s">
        <v>275</v>
      </c>
      <c r="L3321" s="10" t="s">
        <v>15897</v>
      </c>
    </row>
    <row r="3322" spans="7:12" ht="15" x14ac:dyDescent="0.2">
      <c r="G3322" s="106"/>
      <c r="H3322" s="104" t="str">
        <f t="shared" si="56"/>
        <v/>
      </c>
      <c r="I3322" s="104"/>
      <c r="J3322" s="110" t="s">
        <v>15898</v>
      </c>
      <c r="K3322" s="110" t="s">
        <v>275</v>
      </c>
      <c r="L3322" s="10" t="s">
        <v>15899</v>
      </c>
    </row>
    <row r="3323" spans="7:12" ht="15" x14ac:dyDescent="0.2">
      <c r="G3323" s="106"/>
      <c r="H3323" s="104" t="str">
        <f t="shared" si="56"/>
        <v/>
      </c>
      <c r="I3323" s="104"/>
      <c r="J3323" s="110" t="s">
        <v>15900</v>
      </c>
      <c r="K3323" s="110" t="s">
        <v>275</v>
      </c>
      <c r="L3323" s="10" t="s">
        <v>275</v>
      </c>
    </row>
    <row r="3324" spans="7:12" ht="15" x14ac:dyDescent="0.2">
      <c r="G3324" s="106"/>
      <c r="H3324" s="104" t="str">
        <f t="shared" si="56"/>
        <v/>
      </c>
      <c r="I3324" s="104"/>
      <c r="J3324" s="110" t="s">
        <v>15901</v>
      </c>
      <c r="K3324" s="110" t="s">
        <v>275</v>
      </c>
      <c r="L3324" s="10" t="s">
        <v>15902</v>
      </c>
    </row>
    <row r="3325" spans="7:12" ht="15" x14ac:dyDescent="0.2">
      <c r="G3325" s="106"/>
      <c r="H3325" s="104" t="str">
        <f t="shared" si="56"/>
        <v/>
      </c>
      <c r="I3325" s="104"/>
      <c r="J3325" s="110" t="s">
        <v>15903</v>
      </c>
      <c r="K3325" s="110" t="s">
        <v>275</v>
      </c>
      <c r="L3325" s="10" t="s">
        <v>15904</v>
      </c>
    </row>
    <row r="3326" spans="7:12" ht="15" x14ac:dyDescent="0.2">
      <c r="G3326" s="106"/>
      <c r="H3326" s="104" t="str">
        <f t="shared" si="56"/>
        <v/>
      </c>
      <c r="I3326" s="104"/>
      <c r="J3326" s="110" t="s">
        <v>15905</v>
      </c>
      <c r="K3326" s="110" t="s">
        <v>275</v>
      </c>
      <c r="L3326" s="10" t="s">
        <v>15906</v>
      </c>
    </row>
    <row r="3327" spans="7:12" ht="15" x14ac:dyDescent="0.2">
      <c r="G3327" s="106"/>
      <c r="H3327" s="104" t="str">
        <f t="shared" si="56"/>
        <v/>
      </c>
      <c r="I3327" s="104"/>
      <c r="J3327" s="110" t="s">
        <v>15907</v>
      </c>
      <c r="K3327" s="110" t="s">
        <v>275</v>
      </c>
      <c r="L3327" s="10" t="s">
        <v>15908</v>
      </c>
    </row>
    <row r="3328" spans="7:12" ht="15" x14ac:dyDescent="0.2">
      <c r="G3328" s="106"/>
      <c r="H3328" s="104" t="str">
        <f t="shared" si="56"/>
        <v/>
      </c>
      <c r="I3328" s="104"/>
      <c r="J3328" s="110" t="s">
        <v>15909</v>
      </c>
      <c r="K3328" s="110" t="s">
        <v>275</v>
      </c>
      <c r="L3328" s="10" t="s">
        <v>15910</v>
      </c>
    </row>
    <row r="3329" spans="7:12" ht="15" x14ac:dyDescent="0.2">
      <c r="G3329" s="106"/>
      <c r="H3329" s="104" t="str">
        <f t="shared" si="56"/>
        <v/>
      </c>
      <c r="I3329" s="104"/>
      <c r="J3329" s="110" t="s">
        <v>15911</v>
      </c>
      <c r="K3329" s="110" t="s">
        <v>275</v>
      </c>
      <c r="L3329" s="10" t="s">
        <v>15912</v>
      </c>
    </row>
    <row r="3330" spans="7:12" ht="15" x14ac:dyDescent="0.2">
      <c r="G3330" s="106"/>
      <c r="H3330" s="104" t="str">
        <f t="shared" si="56"/>
        <v/>
      </c>
      <c r="I3330" s="104"/>
      <c r="J3330" s="110" t="s">
        <v>15913</v>
      </c>
      <c r="K3330" s="110" t="s">
        <v>275</v>
      </c>
      <c r="L3330" s="10" t="s">
        <v>15914</v>
      </c>
    </row>
    <row r="3331" spans="7:12" ht="15" x14ac:dyDescent="0.2">
      <c r="G3331" s="106"/>
      <c r="H3331" s="104" t="str">
        <f t="shared" si="56"/>
        <v/>
      </c>
      <c r="I3331" s="104"/>
      <c r="J3331" s="110" t="s">
        <v>15915</v>
      </c>
      <c r="K3331" s="110" t="s">
        <v>275</v>
      </c>
      <c r="L3331" s="10" t="s">
        <v>15916</v>
      </c>
    </row>
    <row r="3332" spans="7:12" ht="15" x14ac:dyDescent="0.2">
      <c r="G3332" s="106"/>
      <c r="H3332" s="104" t="str">
        <f t="shared" si="56"/>
        <v/>
      </c>
      <c r="I3332" s="104"/>
      <c r="J3332" s="110" t="s">
        <v>15917</v>
      </c>
      <c r="K3332" s="110" t="s">
        <v>275</v>
      </c>
      <c r="L3332" s="10" t="s">
        <v>15918</v>
      </c>
    </row>
    <row r="3333" spans="7:12" ht="15" x14ac:dyDescent="0.2">
      <c r="G3333" s="106"/>
      <c r="H3333" s="104" t="str">
        <f t="shared" si="56"/>
        <v/>
      </c>
      <c r="I3333" s="104"/>
      <c r="J3333" s="110" t="s">
        <v>15919</v>
      </c>
      <c r="K3333" s="110" t="s">
        <v>275</v>
      </c>
      <c r="L3333" s="10" t="s">
        <v>15920</v>
      </c>
    </row>
    <row r="3334" spans="7:12" ht="15" x14ac:dyDescent="0.2">
      <c r="G3334" s="106"/>
      <c r="H3334" s="104" t="str">
        <f t="shared" si="56"/>
        <v/>
      </c>
      <c r="I3334" s="104"/>
      <c r="J3334" s="110" t="s">
        <v>15921</v>
      </c>
      <c r="K3334" s="110" t="s">
        <v>275</v>
      </c>
      <c r="L3334" s="10" t="s">
        <v>15922</v>
      </c>
    </row>
    <row r="3335" spans="7:12" ht="15" x14ac:dyDescent="0.2">
      <c r="G3335" s="106"/>
      <c r="H3335" s="104" t="str">
        <f t="shared" si="56"/>
        <v/>
      </c>
      <c r="I3335" s="104"/>
      <c r="J3335" s="110" t="s">
        <v>15923</v>
      </c>
      <c r="K3335" s="110" t="s">
        <v>275</v>
      </c>
      <c r="L3335" s="10" t="s">
        <v>15924</v>
      </c>
    </row>
    <row r="3336" spans="7:12" ht="15" x14ac:dyDescent="0.2">
      <c r="G3336" s="106"/>
      <c r="H3336" s="104" t="str">
        <f t="shared" si="56"/>
        <v/>
      </c>
      <c r="I3336" s="104"/>
      <c r="J3336" s="110" t="s">
        <v>15925</v>
      </c>
      <c r="K3336" s="110" t="s">
        <v>275</v>
      </c>
      <c r="L3336" s="10" t="s">
        <v>15926</v>
      </c>
    </row>
    <row r="3337" spans="7:12" ht="15" x14ac:dyDescent="0.2">
      <c r="G3337" s="106"/>
      <c r="H3337" s="104" t="str">
        <f t="shared" ref="H3337:H3400" si="57">IF(I3337="","",IFERROR((INDEX(A:D,MATCH($I3337,D:D,0),2)),""))</f>
        <v/>
      </c>
      <c r="I3337" s="104"/>
      <c r="J3337" s="110" t="s">
        <v>15927</v>
      </c>
      <c r="K3337" s="110" t="s">
        <v>275</v>
      </c>
      <c r="L3337" s="10" t="s">
        <v>15928</v>
      </c>
    </row>
    <row r="3338" spans="7:12" ht="15" x14ac:dyDescent="0.2">
      <c r="G3338" s="106"/>
      <c r="H3338" s="104" t="str">
        <f t="shared" si="57"/>
        <v/>
      </c>
      <c r="I3338" s="104"/>
      <c r="J3338" s="110" t="s">
        <v>15929</v>
      </c>
      <c r="K3338" s="110" t="s">
        <v>275</v>
      </c>
      <c r="L3338" s="10" t="s">
        <v>15930</v>
      </c>
    </row>
    <row r="3339" spans="7:12" ht="15" x14ac:dyDescent="0.2">
      <c r="G3339" s="106"/>
      <c r="H3339" s="104" t="str">
        <f t="shared" si="57"/>
        <v/>
      </c>
      <c r="I3339" s="104"/>
      <c r="J3339" s="110" t="s">
        <v>15931</v>
      </c>
      <c r="K3339" s="110" t="s">
        <v>275</v>
      </c>
      <c r="L3339" s="10" t="s">
        <v>15932</v>
      </c>
    </row>
    <row r="3340" spans="7:12" ht="15" x14ac:dyDescent="0.2">
      <c r="G3340" s="106"/>
      <c r="H3340" s="104" t="str">
        <f t="shared" si="57"/>
        <v/>
      </c>
      <c r="I3340" s="104"/>
      <c r="J3340" s="110" t="s">
        <v>15933</v>
      </c>
      <c r="K3340" s="110" t="s">
        <v>275</v>
      </c>
      <c r="L3340" s="10" t="s">
        <v>15934</v>
      </c>
    </row>
    <row r="3341" spans="7:12" ht="15" x14ac:dyDescent="0.2">
      <c r="G3341" s="106"/>
      <c r="H3341" s="104" t="str">
        <f t="shared" si="57"/>
        <v/>
      </c>
      <c r="I3341" s="104"/>
      <c r="J3341" s="110" t="s">
        <v>15935</v>
      </c>
      <c r="K3341" s="110" t="s">
        <v>275</v>
      </c>
      <c r="L3341" s="10" t="s">
        <v>15936</v>
      </c>
    </row>
    <row r="3342" spans="7:12" ht="15" x14ac:dyDescent="0.2">
      <c r="G3342" s="106"/>
      <c r="H3342" s="104" t="str">
        <f t="shared" si="57"/>
        <v/>
      </c>
      <c r="I3342" s="104"/>
      <c r="J3342" s="110" t="s">
        <v>15937</v>
      </c>
      <c r="K3342" s="110" t="s">
        <v>275</v>
      </c>
      <c r="L3342" s="10" t="s">
        <v>15936</v>
      </c>
    </row>
    <row r="3343" spans="7:12" ht="15" x14ac:dyDescent="0.2">
      <c r="G3343" s="106"/>
      <c r="H3343" s="104" t="str">
        <f t="shared" si="57"/>
        <v/>
      </c>
      <c r="I3343" s="104"/>
      <c r="J3343" s="110" t="s">
        <v>15938</v>
      </c>
      <c r="K3343" s="110" t="s">
        <v>275</v>
      </c>
      <c r="L3343" s="10" t="s">
        <v>275</v>
      </c>
    </row>
    <row r="3344" spans="7:12" ht="15" x14ac:dyDescent="0.2">
      <c r="G3344" s="106"/>
      <c r="H3344" s="104" t="str">
        <f t="shared" si="57"/>
        <v/>
      </c>
      <c r="I3344" s="104"/>
      <c r="J3344" s="110" t="s">
        <v>15939</v>
      </c>
      <c r="K3344" s="110" t="s">
        <v>275</v>
      </c>
      <c r="L3344" s="10" t="s">
        <v>15940</v>
      </c>
    </row>
    <row r="3345" spans="7:12" ht="15" x14ac:dyDescent="0.2">
      <c r="G3345" s="106"/>
      <c r="H3345" s="104" t="str">
        <f t="shared" si="57"/>
        <v/>
      </c>
      <c r="I3345" s="104"/>
      <c r="J3345" s="110" t="s">
        <v>15941</v>
      </c>
      <c r="K3345" s="110" t="s">
        <v>275</v>
      </c>
      <c r="L3345" s="10" t="s">
        <v>15942</v>
      </c>
    </row>
    <row r="3346" spans="7:12" ht="15" x14ac:dyDescent="0.2">
      <c r="G3346" s="106"/>
      <c r="H3346" s="104" t="str">
        <f t="shared" si="57"/>
        <v/>
      </c>
      <c r="I3346" s="104"/>
      <c r="J3346" s="110" t="s">
        <v>15943</v>
      </c>
      <c r="K3346" s="110" t="s">
        <v>275</v>
      </c>
      <c r="L3346" s="10" t="s">
        <v>15942</v>
      </c>
    </row>
    <row r="3347" spans="7:12" ht="15" x14ac:dyDescent="0.2">
      <c r="G3347" s="106"/>
      <c r="H3347" s="104" t="str">
        <f t="shared" si="57"/>
        <v/>
      </c>
      <c r="I3347" s="104"/>
      <c r="J3347" s="110" t="s">
        <v>15944</v>
      </c>
      <c r="K3347" s="110" t="s">
        <v>275</v>
      </c>
      <c r="L3347" s="10" t="s">
        <v>15945</v>
      </c>
    </row>
    <row r="3348" spans="7:12" ht="15" x14ac:dyDescent="0.2">
      <c r="G3348" s="106"/>
      <c r="H3348" s="104" t="str">
        <f t="shared" si="57"/>
        <v/>
      </c>
      <c r="I3348" s="104"/>
      <c r="J3348" s="110" t="s">
        <v>15946</v>
      </c>
      <c r="K3348" s="110" t="s">
        <v>275</v>
      </c>
      <c r="L3348" s="10" t="s">
        <v>15947</v>
      </c>
    </row>
    <row r="3349" spans="7:12" ht="15" x14ac:dyDescent="0.2">
      <c r="G3349" s="106"/>
      <c r="H3349" s="104" t="str">
        <f t="shared" si="57"/>
        <v/>
      </c>
      <c r="I3349" s="104"/>
      <c r="J3349" s="110" t="s">
        <v>15948</v>
      </c>
      <c r="K3349" s="110" t="s">
        <v>275</v>
      </c>
      <c r="L3349" s="10" t="s">
        <v>15949</v>
      </c>
    </row>
    <row r="3350" spans="7:12" ht="15" x14ac:dyDescent="0.2">
      <c r="G3350" s="106"/>
      <c r="H3350" s="104" t="str">
        <f t="shared" si="57"/>
        <v/>
      </c>
      <c r="I3350" s="104"/>
      <c r="J3350" s="110" t="s">
        <v>15950</v>
      </c>
      <c r="K3350" s="110" t="s">
        <v>275</v>
      </c>
      <c r="L3350" s="10" t="s">
        <v>15951</v>
      </c>
    </row>
    <row r="3351" spans="7:12" ht="15" x14ac:dyDescent="0.2">
      <c r="G3351" s="106"/>
      <c r="H3351" s="104" t="str">
        <f t="shared" si="57"/>
        <v/>
      </c>
      <c r="I3351" s="104"/>
      <c r="J3351" s="110" t="s">
        <v>15952</v>
      </c>
      <c r="K3351" s="110" t="s">
        <v>275</v>
      </c>
      <c r="L3351" s="10" t="s">
        <v>15953</v>
      </c>
    </row>
    <row r="3352" spans="7:12" ht="15" x14ac:dyDescent="0.2">
      <c r="G3352" s="106"/>
      <c r="H3352" s="104" t="str">
        <f t="shared" si="57"/>
        <v/>
      </c>
      <c r="I3352" s="104"/>
      <c r="J3352" s="110" t="s">
        <v>15954</v>
      </c>
      <c r="K3352" s="110" t="s">
        <v>275</v>
      </c>
      <c r="L3352" s="10" t="s">
        <v>15955</v>
      </c>
    </row>
    <row r="3353" spans="7:12" ht="15" x14ac:dyDescent="0.2">
      <c r="G3353" s="106"/>
      <c r="H3353" s="104" t="str">
        <f t="shared" si="57"/>
        <v/>
      </c>
      <c r="I3353" s="104"/>
      <c r="J3353" s="110" t="s">
        <v>15956</v>
      </c>
      <c r="K3353" s="110" t="s">
        <v>275</v>
      </c>
      <c r="L3353" s="10" t="s">
        <v>15957</v>
      </c>
    </row>
    <row r="3354" spans="7:12" ht="15" x14ac:dyDescent="0.2">
      <c r="G3354" s="106"/>
      <c r="H3354" s="104" t="str">
        <f t="shared" si="57"/>
        <v/>
      </c>
      <c r="I3354" s="104"/>
      <c r="J3354" s="110" t="s">
        <v>15958</v>
      </c>
      <c r="K3354" s="110" t="s">
        <v>275</v>
      </c>
      <c r="L3354" s="10" t="s">
        <v>15959</v>
      </c>
    </row>
    <row r="3355" spans="7:12" ht="15" x14ac:dyDescent="0.2">
      <c r="G3355" s="106"/>
      <c r="H3355" s="104" t="str">
        <f t="shared" si="57"/>
        <v/>
      </c>
      <c r="I3355" s="104"/>
      <c r="J3355" s="110" t="s">
        <v>15960</v>
      </c>
      <c r="K3355" s="110" t="s">
        <v>275</v>
      </c>
      <c r="L3355" s="10" t="s">
        <v>15961</v>
      </c>
    </row>
    <row r="3356" spans="7:12" ht="15" x14ac:dyDescent="0.2">
      <c r="G3356" s="106"/>
      <c r="H3356" s="104" t="str">
        <f t="shared" si="57"/>
        <v/>
      </c>
      <c r="I3356" s="104"/>
      <c r="J3356" s="110" t="s">
        <v>15962</v>
      </c>
      <c r="K3356" s="110" t="s">
        <v>275</v>
      </c>
      <c r="L3356" s="10" t="s">
        <v>15963</v>
      </c>
    </row>
    <row r="3357" spans="7:12" ht="15" x14ac:dyDescent="0.2">
      <c r="G3357" s="106"/>
      <c r="H3357" s="104" t="str">
        <f t="shared" si="57"/>
        <v/>
      </c>
      <c r="I3357" s="104"/>
      <c r="J3357" s="110" t="s">
        <v>15964</v>
      </c>
      <c r="K3357" s="110" t="s">
        <v>275</v>
      </c>
      <c r="L3357" s="10" t="s">
        <v>15965</v>
      </c>
    </row>
    <row r="3358" spans="7:12" ht="15" x14ac:dyDescent="0.2">
      <c r="G3358" s="106"/>
      <c r="H3358" s="104" t="str">
        <f t="shared" si="57"/>
        <v/>
      </c>
      <c r="I3358" s="104"/>
      <c r="J3358" s="110" t="s">
        <v>15966</v>
      </c>
      <c r="K3358" s="110" t="s">
        <v>275</v>
      </c>
      <c r="L3358" s="10" t="s">
        <v>15967</v>
      </c>
    </row>
    <row r="3359" spans="7:12" ht="15" x14ac:dyDescent="0.2">
      <c r="G3359" s="106"/>
      <c r="H3359" s="104" t="str">
        <f t="shared" si="57"/>
        <v/>
      </c>
      <c r="I3359" s="104"/>
      <c r="J3359" s="110" t="s">
        <v>15968</v>
      </c>
      <c r="K3359" s="110" t="s">
        <v>275</v>
      </c>
      <c r="L3359" s="10" t="s">
        <v>15969</v>
      </c>
    </row>
    <row r="3360" spans="7:12" ht="15" x14ac:dyDescent="0.2">
      <c r="G3360" s="106"/>
      <c r="H3360" s="104" t="str">
        <f t="shared" si="57"/>
        <v/>
      </c>
      <c r="I3360" s="104"/>
      <c r="J3360" s="110" t="s">
        <v>15970</v>
      </c>
      <c r="K3360" s="110" t="s">
        <v>275</v>
      </c>
      <c r="L3360" s="10" t="s">
        <v>15971</v>
      </c>
    </row>
    <row r="3361" spans="7:12" ht="15" x14ac:dyDescent="0.2">
      <c r="G3361" s="106"/>
      <c r="H3361" s="104" t="str">
        <f t="shared" si="57"/>
        <v/>
      </c>
      <c r="I3361" s="104"/>
      <c r="J3361" s="110" t="s">
        <v>15972</v>
      </c>
      <c r="K3361" s="110" t="s">
        <v>275</v>
      </c>
      <c r="L3361" s="10" t="s">
        <v>15973</v>
      </c>
    </row>
    <row r="3362" spans="7:12" ht="15" x14ac:dyDescent="0.2">
      <c r="G3362" s="106"/>
      <c r="H3362" s="104" t="str">
        <f t="shared" si="57"/>
        <v/>
      </c>
      <c r="I3362" s="104"/>
      <c r="J3362" s="110" t="s">
        <v>15974</v>
      </c>
      <c r="K3362" s="110" t="s">
        <v>275</v>
      </c>
      <c r="L3362" s="10" t="s">
        <v>15975</v>
      </c>
    </row>
    <row r="3363" spans="7:12" ht="15" x14ac:dyDescent="0.2">
      <c r="G3363" s="106"/>
      <c r="H3363" s="104" t="str">
        <f t="shared" si="57"/>
        <v/>
      </c>
      <c r="I3363" s="104"/>
      <c r="J3363" s="110" t="s">
        <v>15976</v>
      </c>
      <c r="K3363" s="110" t="s">
        <v>275</v>
      </c>
      <c r="L3363" s="10" t="s">
        <v>15977</v>
      </c>
    </row>
    <row r="3364" spans="7:12" ht="15" x14ac:dyDescent="0.2">
      <c r="G3364" s="106"/>
      <c r="H3364" s="104" t="str">
        <f t="shared" si="57"/>
        <v/>
      </c>
      <c r="I3364" s="104"/>
      <c r="J3364" s="110" t="s">
        <v>15978</v>
      </c>
      <c r="K3364" s="110" t="s">
        <v>275</v>
      </c>
      <c r="L3364" s="10" t="s">
        <v>15979</v>
      </c>
    </row>
    <row r="3365" spans="7:12" ht="15" x14ac:dyDescent="0.2">
      <c r="G3365" s="106"/>
      <c r="H3365" s="104" t="str">
        <f t="shared" si="57"/>
        <v/>
      </c>
      <c r="I3365" s="104"/>
      <c r="J3365" s="110" t="s">
        <v>15980</v>
      </c>
      <c r="K3365" s="110" t="s">
        <v>275</v>
      </c>
      <c r="L3365" s="10" t="s">
        <v>15981</v>
      </c>
    </row>
    <row r="3366" spans="7:12" ht="15" x14ac:dyDescent="0.2">
      <c r="G3366" s="106"/>
      <c r="H3366" s="104" t="str">
        <f t="shared" si="57"/>
        <v/>
      </c>
      <c r="I3366" s="104"/>
      <c r="J3366" s="110" t="s">
        <v>15982</v>
      </c>
      <c r="K3366" s="110" t="s">
        <v>275</v>
      </c>
      <c r="L3366" s="10" t="s">
        <v>15983</v>
      </c>
    </row>
    <row r="3367" spans="7:12" ht="15" x14ac:dyDescent="0.2">
      <c r="G3367" s="106"/>
      <c r="H3367" s="104" t="str">
        <f t="shared" si="57"/>
        <v/>
      </c>
      <c r="I3367" s="104"/>
      <c r="J3367" s="110" t="s">
        <v>15984</v>
      </c>
      <c r="K3367" s="110" t="s">
        <v>275</v>
      </c>
      <c r="L3367" s="10" t="s">
        <v>15985</v>
      </c>
    </row>
    <row r="3368" spans="7:12" ht="15" x14ac:dyDescent="0.2">
      <c r="G3368" s="106"/>
      <c r="H3368" s="104" t="str">
        <f t="shared" si="57"/>
        <v/>
      </c>
      <c r="I3368" s="104"/>
      <c r="J3368" s="110" t="s">
        <v>15986</v>
      </c>
      <c r="K3368" s="110" t="s">
        <v>275</v>
      </c>
      <c r="L3368" s="10" t="s">
        <v>15987</v>
      </c>
    </row>
    <row r="3369" spans="7:12" ht="15" x14ac:dyDescent="0.2">
      <c r="G3369" s="106"/>
      <c r="H3369" s="104" t="str">
        <f t="shared" si="57"/>
        <v/>
      </c>
      <c r="I3369" s="104"/>
      <c r="J3369" s="110" t="s">
        <v>15988</v>
      </c>
      <c r="K3369" s="110" t="s">
        <v>275</v>
      </c>
      <c r="L3369" s="10" t="s">
        <v>15989</v>
      </c>
    </row>
    <row r="3370" spans="7:12" ht="15" x14ac:dyDescent="0.2">
      <c r="G3370" s="106"/>
      <c r="H3370" s="104" t="str">
        <f t="shared" si="57"/>
        <v/>
      </c>
      <c r="I3370" s="104"/>
      <c r="J3370" s="110" t="s">
        <v>15990</v>
      </c>
      <c r="K3370" s="110" t="s">
        <v>275</v>
      </c>
      <c r="L3370" s="10" t="s">
        <v>15991</v>
      </c>
    </row>
    <row r="3371" spans="7:12" ht="15" x14ac:dyDescent="0.2">
      <c r="G3371" s="106"/>
      <c r="H3371" s="104" t="str">
        <f t="shared" si="57"/>
        <v/>
      </c>
      <c r="I3371" s="104"/>
      <c r="J3371" s="110" t="s">
        <v>15992</v>
      </c>
      <c r="K3371" s="110" t="s">
        <v>275</v>
      </c>
      <c r="L3371" s="10" t="s">
        <v>15993</v>
      </c>
    </row>
    <row r="3372" spans="7:12" ht="15" x14ac:dyDescent="0.2">
      <c r="G3372" s="106"/>
      <c r="H3372" s="104" t="str">
        <f t="shared" si="57"/>
        <v/>
      </c>
      <c r="I3372" s="104"/>
      <c r="J3372" s="110" t="s">
        <v>15994</v>
      </c>
      <c r="K3372" s="110" t="s">
        <v>275</v>
      </c>
      <c r="L3372" s="10" t="s">
        <v>15953</v>
      </c>
    </row>
    <row r="3373" spans="7:12" ht="15" x14ac:dyDescent="0.2">
      <c r="G3373" s="106"/>
      <c r="H3373" s="104" t="str">
        <f t="shared" si="57"/>
        <v/>
      </c>
      <c r="I3373" s="104"/>
      <c r="J3373" s="110" t="s">
        <v>15995</v>
      </c>
      <c r="K3373" s="110" t="s">
        <v>275</v>
      </c>
      <c r="L3373" s="10" t="s">
        <v>15996</v>
      </c>
    </row>
    <row r="3374" spans="7:12" ht="15" x14ac:dyDescent="0.2">
      <c r="G3374" s="106"/>
      <c r="H3374" s="104" t="str">
        <f t="shared" si="57"/>
        <v/>
      </c>
      <c r="I3374" s="104"/>
      <c r="J3374" s="110" t="s">
        <v>15997</v>
      </c>
      <c r="K3374" s="110" t="s">
        <v>275</v>
      </c>
      <c r="L3374" s="10" t="s">
        <v>275</v>
      </c>
    </row>
    <row r="3375" spans="7:12" ht="15" x14ac:dyDescent="0.2">
      <c r="G3375" s="106"/>
      <c r="H3375" s="104" t="str">
        <f t="shared" si="57"/>
        <v/>
      </c>
      <c r="I3375" s="104"/>
      <c r="J3375" s="110" t="s">
        <v>15998</v>
      </c>
      <c r="K3375" s="110" t="s">
        <v>275</v>
      </c>
      <c r="L3375" s="10" t="s">
        <v>275</v>
      </c>
    </row>
    <row r="3376" spans="7:12" ht="15" x14ac:dyDescent="0.2">
      <c r="G3376" s="106"/>
      <c r="H3376" s="104" t="str">
        <f t="shared" si="57"/>
        <v/>
      </c>
      <c r="I3376" s="104"/>
      <c r="J3376" s="110" t="s">
        <v>15999</v>
      </c>
      <c r="K3376" s="110" t="s">
        <v>275</v>
      </c>
      <c r="L3376" s="10" t="s">
        <v>16000</v>
      </c>
    </row>
    <row r="3377" spans="7:12" ht="15" x14ac:dyDescent="0.2">
      <c r="G3377" s="106"/>
      <c r="H3377" s="104" t="str">
        <f t="shared" si="57"/>
        <v/>
      </c>
      <c r="I3377" s="104"/>
      <c r="J3377" s="110" t="s">
        <v>16001</v>
      </c>
      <c r="K3377" s="110" t="s">
        <v>275</v>
      </c>
      <c r="L3377" s="10" t="s">
        <v>16002</v>
      </c>
    </row>
    <row r="3378" spans="7:12" ht="15" x14ac:dyDescent="0.2">
      <c r="G3378" s="106"/>
      <c r="H3378" s="104" t="str">
        <f t="shared" si="57"/>
        <v/>
      </c>
      <c r="I3378" s="104"/>
      <c r="J3378" s="110" t="s">
        <v>16003</v>
      </c>
      <c r="K3378" s="110" t="s">
        <v>275</v>
      </c>
      <c r="L3378" s="10" t="s">
        <v>16004</v>
      </c>
    </row>
    <row r="3379" spans="7:12" ht="15" x14ac:dyDescent="0.2">
      <c r="G3379" s="106"/>
      <c r="H3379" s="104" t="str">
        <f t="shared" si="57"/>
        <v/>
      </c>
      <c r="I3379" s="104"/>
      <c r="J3379" s="110" t="s">
        <v>16005</v>
      </c>
      <c r="K3379" s="110" t="s">
        <v>275</v>
      </c>
      <c r="L3379" s="10" t="s">
        <v>16006</v>
      </c>
    </row>
    <row r="3380" spans="7:12" ht="15" x14ac:dyDescent="0.2">
      <c r="G3380" s="106"/>
      <c r="H3380" s="104" t="str">
        <f t="shared" si="57"/>
        <v/>
      </c>
      <c r="I3380" s="104"/>
      <c r="J3380" s="110" t="s">
        <v>16007</v>
      </c>
      <c r="K3380" s="110" t="s">
        <v>275</v>
      </c>
      <c r="L3380" s="10" t="s">
        <v>16008</v>
      </c>
    </row>
    <row r="3381" spans="7:12" ht="15" x14ac:dyDescent="0.2">
      <c r="G3381" s="106"/>
      <c r="H3381" s="104" t="str">
        <f t="shared" si="57"/>
        <v/>
      </c>
      <c r="I3381" s="104"/>
      <c r="J3381" s="110" t="s">
        <v>16009</v>
      </c>
      <c r="K3381" s="110" t="s">
        <v>275</v>
      </c>
      <c r="L3381" s="10" t="s">
        <v>16010</v>
      </c>
    </row>
    <row r="3382" spans="7:12" ht="15" x14ac:dyDescent="0.2">
      <c r="G3382" s="106"/>
      <c r="H3382" s="104" t="str">
        <f t="shared" si="57"/>
        <v/>
      </c>
      <c r="I3382" s="104"/>
      <c r="J3382" s="110" t="s">
        <v>16011</v>
      </c>
      <c r="K3382" s="110" t="s">
        <v>275</v>
      </c>
      <c r="L3382" s="10" t="s">
        <v>16012</v>
      </c>
    </row>
    <row r="3383" spans="7:12" ht="15" x14ac:dyDescent="0.2">
      <c r="G3383" s="106"/>
      <c r="H3383" s="104" t="str">
        <f t="shared" si="57"/>
        <v/>
      </c>
      <c r="I3383" s="104"/>
      <c r="J3383" s="110" t="s">
        <v>16013</v>
      </c>
      <c r="K3383" s="110" t="s">
        <v>275</v>
      </c>
      <c r="L3383" s="10" t="s">
        <v>16014</v>
      </c>
    </row>
    <row r="3384" spans="7:12" ht="15" x14ac:dyDescent="0.2">
      <c r="G3384" s="106"/>
      <c r="H3384" s="104" t="str">
        <f t="shared" si="57"/>
        <v/>
      </c>
      <c r="I3384" s="104"/>
      <c r="J3384" s="110" t="s">
        <v>16015</v>
      </c>
      <c r="K3384" s="110" t="s">
        <v>275</v>
      </c>
      <c r="L3384" s="10" t="s">
        <v>16016</v>
      </c>
    </row>
    <row r="3385" spans="7:12" ht="15" x14ac:dyDescent="0.2">
      <c r="G3385" s="106"/>
      <c r="H3385" s="104" t="str">
        <f t="shared" si="57"/>
        <v/>
      </c>
      <c r="I3385" s="104"/>
      <c r="J3385" s="110" t="s">
        <v>16017</v>
      </c>
      <c r="K3385" s="110" t="s">
        <v>275</v>
      </c>
      <c r="L3385" s="10" t="s">
        <v>16018</v>
      </c>
    </row>
    <row r="3386" spans="7:12" ht="15" x14ac:dyDescent="0.2">
      <c r="G3386" s="106"/>
      <c r="H3386" s="104" t="str">
        <f t="shared" si="57"/>
        <v/>
      </c>
      <c r="I3386" s="104"/>
      <c r="J3386" s="110" t="s">
        <v>16019</v>
      </c>
      <c r="K3386" s="110" t="s">
        <v>275</v>
      </c>
      <c r="L3386" s="10" t="s">
        <v>16020</v>
      </c>
    </row>
    <row r="3387" spans="7:12" ht="15" x14ac:dyDescent="0.2">
      <c r="G3387" s="106"/>
      <c r="H3387" s="104" t="str">
        <f t="shared" si="57"/>
        <v/>
      </c>
      <c r="I3387" s="104"/>
      <c r="J3387" s="110" t="s">
        <v>16021</v>
      </c>
      <c r="K3387" s="110" t="s">
        <v>275</v>
      </c>
      <c r="L3387" s="10" t="s">
        <v>16022</v>
      </c>
    </row>
    <row r="3388" spans="7:12" ht="15" x14ac:dyDescent="0.2">
      <c r="G3388" s="106"/>
      <c r="H3388" s="104" t="str">
        <f t="shared" si="57"/>
        <v/>
      </c>
      <c r="I3388" s="104"/>
      <c r="J3388" s="110" t="s">
        <v>16023</v>
      </c>
      <c r="K3388" s="110" t="s">
        <v>275</v>
      </c>
      <c r="L3388" s="10" t="s">
        <v>16024</v>
      </c>
    </row>
    <row r="3389" spans="7:12" ht="15" x14ac:dyDescent="0.2">
      <c r="G3389" s="106"/>
      <c r="H3389" s="104" t="str">
        <f t="shared" si="57"/>
        <v/>
      </c>
      <c r="I3389" s="104"/>
      <c r="J3389" s="110" t="s">
        <v>16025</v>
      </c>
      <c r="K3389" s="110" t="s">
        <v>275</v>
      </c>
      <c r="L3389" s="10" t="s">
        <v>16026</v>
      </c>
    </row>
    <row r="3390" spans="7:12" ht="15" x14ac:dyDescent="0.2">
      <c r="G3390" s="106"/>
      <c r="H3390" s="104" t="str">
        <f t="shared" si="57"/>
        <v/>
      </c>
      <c r="I3390" s="104"/>
      <c r="J3390" s="110" t="s">
        <v>16027</v>
      </c>
      <c r="K3390" s="110" t="s">
        <v>275</v>
      </c>
      <c r="L3390" s="10" t="s">
        <v>16028</v>
      </c>
    </row>
    <row r="3391" spans="7:12" ht="15" x14ac:dyDescent="0.2">
      <c r="G3391" s="106"/>
      <c r="H3391" s="104" t="str">
        <f t="shared" si="57"/>
        <v/>
      </c>
      <c r="I3391" s="104"/>
      <c r="J3391" s="110" t="s">
        <v>16029</v>
      </c>
      <c r="K3391" s="110" t="s">
        <v>275</v>
      </c>
      <c r="L3391" s="10" t="s">
        <v>16030</v>
      </c>
    </row>
    <row r="3392" spans="7:12" ht="15" x14ac:dyDescent="0.2">
      <c r="G3392" s="106"/>
      <c r="H3392" s="104" t="str">
        <f t="shared" si="57"/>
        <v/>
      </c>
      <c r="I3392" s="104"/>
      <c r="J3392" s="110" t="s">
        <v>16031</v>
      </c>
      <c r="K3392" s="110" t="s">
        <v>275</v>
      </c>
      <c r="L3392" s="10" t="s">
        <v>16032</v>
      </c>
    </row>
    <row r="3393" spans="7:12" ht="15" x14ac:dyDescent="0.2">
      <c r="G3393" s="106"/>
      <c r="H3393" s="104" t="str">
        <f t="shared" si="57"/>
        <v/>
      </c>
      <c r="I3393" s="104"/>
      <c r="J3393" s="110" t="s">
        <v>16033</v>
      </c>
      <c r="K3393" s="110" t="s">
        <v>275</v>
      </c>
      <c r="L3393" s="10" t="s">
        <v>275</v>
      </c>
    </row>
    <row r="3394" spans="7:12" ht="15" x14ac:dyDescent="0.2">
      <c r="G3394" s="106"/>
      <c r="H3394" s="104" t="str">
        <f t="shared" si="57"/>
        <v/>
      </c>
      <c r="I3394" s="104"/>
      <c r="J3394" s="110" t="s">
        <v>16034</v>
      </c>
      <c r="K3394" s="110" t="s">
        <v>275</v>
      </c>
      <c r="L3394" s="10" t="s">
        <v>15705</v>
      </c>
    </row>
    <row r="3395" spans="7:12" ht="15" x14ac:dyDescent="0.2">
      <c r="G3395" s="106"/>
      <c r="H3395" s="104" t="str">
        <f t="shared" si="57"/>
        <v/>
      </c>
      <c r="I3395" s="104"/>
      <c r="J3395" s="110" t="s">
        <v>16035</v>
      </c>
      <c r="K3395" s="110" t="s">
        <v>275</v>
      </c>
      <c r="L3395" s="10" t="s">
        <v>16036</v>
      </c>
    </row>
    <row r="3396" spans="7:12" ht="15" x14ac:dyDescent="0.2">
      <c r="G3396" s="106"/>
      <c r="H3396" s="104" t="str">
        <f t="shared" si="57"/>
        <v/>
      </c>
      <c r="I3396" s="104"/>
      <c r="J3396" s="110" t="s">
        <v>16037</v>
      </c>
      <c r="K3396" s="110" t="s">
        <v>275</v>
      </c>
      <c r="L3396" s="10" t="s">
        <v>16038</v>
      </c>
    </row>
    <row r="3397" spans="7:12" ht="15" x14ac:dyDescent="0.2">
      <c r="G3397" s="106"/>
      <c r="H3397" s="104" t="str">
        <f t="shared" si="57"/>
        <v/>
      </c>
      <c r="I3397" s="104"/>
      <c r="J3397" s="110" t="s">
        <v>16039</v>
      </c>
      <c r="K3397" s="110" t="s">
        <v>275</v>
      </c>
      <c r="L3397" s="10" t="s">
        <v>16040</v>
      </c>
    </row>
    <row r="3398" spans="7:12" ht="15" x14ac:dyDescent="0.2">
      <c r="G3398" s="106"/>
      <c r="H3398" s="104" t="str">
        <f t="shared" si="57"/>
        <v/>
      </c>
      <c r="I3398" s="104"/>
      <c r="J3398" s="110" t="s">
        <v>16041</v>
      </c>
      <c r="K3398" s="110" t="s">
        <v>275</v>
      </c>
      <c r="L3398" s="10" t="s">
        <v>16042</v>
      </c>
    </row>
    <row r="3399" spans="7:12" ht="15" x14ac:dyDescent="0.2">
      <c r="G3399" s="106"/>
      <c r="H3399" s="104" t="str">
        <f t="shared" si="57"/>
        <v/>
      </c>
      <c r="I3399" s="104"/>
      <c r="J3399" s="110" t="s">
        <v>16043</v>
      </c>
      <c r="K3399" s="110" t="s">
        <v>275</v>
      </c>
      <c r="L3399" s="10" t="s">
        <v>16044</v>
      </c>
    </row>
    <row r="3400" spans="7:12" ht="15" x14ac:dyDescent="0.2">
      <c r="G3400" s="106"/>
      <c r="H3400" s="104" t="str">
        <f t="shared" si="57"/>
        <v/>
      </c>
      <c r="I3400" s="104"/>
      <c r="J3400" s="110" t="s">
        <v>16045</v>
      </c>
      <c r="K3400" s="110" t="s">
        <v>275</v>
      </c>
      <c r="L3400" s="10" t="s">
        <v>16046</v>
      </c>
    </row>
    <row r="3401" spans="7:12" ht="15" x14ac:dyDescent="0.2">
      <c r="G3401" s="106"/>
      <c r="H3401" s="104" t="str">
        <f t="shared" ref="H3401:H3464" si="58">IF(I3401="","",IFERROR((INDEX(A:D,MATCH($I3401,D:D,0),2)),""))</f>
        <v/>
      </c>
      <c r="I3401" s="104"/>
      <c r="J3401" s="110" t="s">
        <v>16047</v>
      </c>
      <c r="K3401" s="110" t="s">
        <v>275</v>
      </c>
      <c r="L3401" s="10" t="s">
        <v>16048</v>
      </c>
    </row>
    <row r="3402" spans="7:12" ht="15" x14ac:dyDescent="0.2">
      <c r="G3402" s="106"/>
      <c r="H3402" s="104" t="str">
        <f t="shared" si="58"/>
        <v/>
      </c>
      <c r="I3402" s="104"/>
      <c r="J3402" s="110" t="s">
        <v>16049</v>
      </c>
      <c r="K3402" s="110" t="s">
        <v>275</v>
      </c>
      <c r="L3402" s="10" t="s">
        <v>16050</v>
      </c>
    </row>
    <row r="3403" spans="7:12" ht="15" x14ac:dyDescent="0.2">
      <c r="G3403" s="106"/>
      <c r="H3403" s="104" t="str">
        <f t="shared" si="58"/>
        <v/>
      </c>
      <c r="I3403" s="104"/>
      <c r="J3403" s="110" t="s">
        <v>16051</v>
      </c>
      <c r="K3403" s="110" t="s">
        <v>275</v>
      </c>
      <c r="L3403" s="10" t="s">
        <v>16052</v>
      </c>
    </row>
    <row r="3404" spans="7:12" ht="15" x14ac:dyDescent="0.2">
      <c r="G3404" s="106"/>
      <c r="H3404" s="104" t="str">
        <f t="shared" si="58"/>
        <v/>
      </c>
      <c r="I3404" s="104"/>
      <c r="J3404" s="110" t="s">
        <v>16053</v>
      </c>
      <c r="K3404" s="110" t="s">
        <v>275</v>
      </c>
      <c r="L3404" s="10" t="s">
        <v>16054</v>
      </c>
    </row>
    <row r="3405" spans="7:12" ht="15" x14ac:dyDescent="0.2">
      <c r="G3405" s="106"/>
      <c r="H3405" s="104" t="str">
        <f t="shared" si="58"/>
        <v/>
      </c>
      <c r="I3405" s="104"/>
      <c r="J3405" s="110" t="s">
        <v>16055</v>
      </c>
      <c r="K3405" s="110" t="s">
        <v>275</v>
      </c>
      <c r="L3405" s="10" t="s">
        <v>16056</v>
      </c>
    </row>
    <row r="3406" spans="7:12" ht="15" x14ac:dyDescent="0.2">
      <c r="G3406" s="106"/>
      <c r="H3406" s="104" t="str">
        <f t="shared" si="58"/>
        <v/>
      </c>
      <c r="I3406" s="104"/>
      <c r="J3406" s="110" t="s">
        <v>16057</v>
      </c>
      <c r="K3406" s="110" t="s">
        <v>275</v>
      </c>
      <c r="L3406" s="10" t="s">
        <v>16058</v>
      </c>
    </row>
    <row r="3407" spans="7:12" ht="15" x14ac:dyDescent="0.2">
      <c r="G3407" s="106"/>
      <c r="H3407" s="104" t="str">
        <f t="shared" si="58"/>
        <v/>
      </c>
      <c r="I3407" s="104"/>
      <c r="J3407" s="110" t="s">
        <v>16059</v>
      </c>
      <c r="K3407" s="110" t="s">
        <v>275</v>
      </c>
      <c r="L3407" s="10" t="s">
        <v>16060</v>
      </c>
    </row>
    <row r="3408" spans="7:12" ht="15" x14ac:dyDescent="0.2">
      <c r="G3408" s="106"/>
      <c r="H3408" s="104" t="str">
        <f t="shared" si="58"/>
        <v/>
      </c>
      <c r="I3408" s="104"/>
      <c r="J3408" s="110" t="s">
        <v>16061</v>
      </c>
      <c r="K3408" s="110" t="s">
        <v>275</v>
      </c>
      <c r="L3408" s="10" t="s">
        <v>16062</v>
      </c>
    </row>
    <row r="3409" spans="7:12" ht="15" x14ac:dyDescent="0.2">
      <c r="G3409" s="106"/>
      <c r="H3409" s="104" t="str">
        <f t="shared" si="58"/>
        <v/>
      </c>
      <c r="I3409" s="104"/>
      <c r="J3409" s="110" t="s">
        <v>16063</v>
      </c>
      <c r="K3409" s="110" t="s">
        <v>275</v>
      </c>
      <c r="L3409" s="10" t="s">
        <v>16064</v>
      </c>
    </row>
    <row r="3410" spans="7:12" ht="15" x14ac:dyDescent="0.2">
      <c r="G3410" s="106"/>
      <c r="H3410" s="104" t="str">
        <f t="shared" si="58"/>
        <v/>
      </c>
      <c r="I3410" s="104"/>
      <c r="J3410" s="110" t="s">
        <v>16065</v>
      </c>
      <c r="K3410" s="110" t="s">
        <v>275</v>
      </c>
      <c r="L3410" s="10" t="s">
        <v>275</v>
      </c>
    </row>
    <row r="3411" spans="7:12" ht="15" x14ac:dyDescent="0.2">
      <c r="G3411" s="106"/>
      <c r="H3411" s="104" t="str">
        <f t="shared" si="58"/>
        <v/>
      </c>
      <c r="I3411" s="104"/>
      <c r="J3411" s="110" t="s">
        <v>16066</v>
      </c>
      <c r="K3411" s="110" t="s">
        <v>275</v>
      </c>
      <c r="L3411" s="10" t="s">
        <v>16067</v>
      </c>
    </row>
    <row r="3412" spans="7:12" ht="15" x14ac:dyDescent="0.2">
      <c r="G3412" s="106"/>
      <c r="H3412" s="104" t="str">
        <f t="shared" si="58"/>
        <v/>
      </c>
      <c r="I3412" s="104"/>
      <c r="J3412" s="110" t="s">
        <v>16068</v>
      </c>
      <c r="K3412" s="110" t="s">
        <v>275</v>
      </c>
      <c r="L3412" s="10" t="s">
        <v>16069</v>
      </c>
    </row>
    <row r="3413" spans="7:12" ht="15" x14ac:dyDescent="0.2">
      <c r="G3413" s="106"/>
      <c r="H3413" s="104" t="str">
        <f t="shared" si="58"/>
        <v/>
      </c>
      <c r="I3413" s="104"/>
      <c r="J3413" s="110" t="s">
        <v>16070</v>
      </c>
      <c r="K3413" s="110" t="s">
        <v>275</v>
      </c>
      <c r="L3413" s="10" t="s">
        <v>16071</v>
      </c>
    </row>
    <row r="3414" spans="7:12" ht="15" x14ac:dyDescent="0.2">
      <c r="G3414" s="106"/>
      <c r="H3414" s="104" t="str">
        <f t="shared" si="58"/>
        <v/>
      </c>
      <c r="I3414" s="104"/>
      <c r="J3414" s="110" t="s">
        <v>16072</v>
      </c>
      <c r="K3414" s="110" t="s">
        <v>275</v>
      </c>
      <c r="L3414" s="10" t="s">
        <v>16073</v>
      </c>
    </row>
    <row r="3415" spans="7:12" ht="15" x14ac:dyDescent="0.2">
      <c r="G3415" s="106"/>
      <c r="H3415" s="104" t="str">
        <f t="shared" si="58"/>
        <v/>
      </c>
      <c r="I3415" s="104"/>
      <c r="J3415" s="110" t="s">
        <v>16074</v>
      </c>
      <c r="K3415" s="110" t="s">
        <v>275</v>
      </c>
      <c r="L3415" s="10" t="s">
        <v>16075</v>
      </c>
    </row>
    <row r="3416" spans="7:12" ht="15" x14ac:dyDescent="0.2">
      <c r="G3416" s="106"/>
      <c r="H3416" s="104" t="str">
        <f t="shared" si="58"/>
        <v/>
      </c>
      <c r="I3416" s="104"/>
      <c r="J3416" s="110" t="s">
        <v>16076</v>
      </c>
      <c r="K3416" s="110" t="s">
        <v>275</v>
      </c>
      <c r="L3416" s="10" t="s">
        <v>16077</v>
      </c>
    </row>
    <row r="3417" spans="7:12" ht="15" x14ac:dyDescent="0.2">
      <c r="G3417" s="106"/>
      <c r="H3417" s="104" t="str">
        <f t="shared" si="58"/>
        <v/>
      </c>
      <c r="I3417" s="104"/>
      <c r="J3417" s="110" t="s">
        <v>16078</v>
      </c>
      <c r="K3417" s="110" t="s">
        <v>275</v>
      </c>
      <c r="L3417" s="10" t="s">
        <v>16079</v>
      </c>
    </row>
    <row r="3418" spans="7:12" ht="15" x14ac:dyDescent="0.2">
      <c r="G3418" s="106"/>
      <c r="H3418" s="104" t="str">
        <f t="shared" si="58"/>
        <v/>
      </c>
      <c r="I3418" s="104"/>
      <c r="J3418" s="110" t="s">
        <v>16080</v>
      </c>
      <c r="K3418" s="110" t="s">
        <v>275</v>
      </c>
      <c r="L3418" s="10" t="s">
        <v>16081</v>
      </c>
    </row>
    <row r="3419" spans="7:12" ht="15" x14ac:dyDescent="0.2">
      <c r="G3419" s="106"/>
      <c r="H3419" s="104" t="str">
        <f t="shared" si="58"/>
        <v/>
      </c>
      <c r="I3419" s="104"/>
      <c r="J3419" s="110" t="s">
        <v>16082</v>
      </c>
      <c r="K3419" s="110" t="s">
        <v>275</v>
      </c>
      <c r="L3419" s="10" t="s">
        <v>16083</v>
      </c>
    </row>
    <row r="3420" spans="7:12" ht="15" x14ac:dyDescent="0.2">
      <c r="G3420" s="106"/>
      <c r="H3420" s="104" t="str">
        <f t="shared" si="58"/>
        <v/>
      </c>
      <c r="I3420" s="104"/>
      <c r="J3420" s="110" t="s">
        <v>16084</v>
      </c>
      <c r="K3420" s="110" t="s">
        <v>275</v>
      </c>
      <c r="L3420" s="10" t="s">
        <v>16085</v>
      </c>
    </row>
    <row r="3421" spans="7:12" ht="15" x14ac:dyDescent="0.2">
      <c r="G3421" s="106"/>
      <c r="H3421" s="104" t="str">
        <f t="shared" si="58"/>
        <v/>
      </c>
      <c r="I3421" s="104"/>
      <c r="J3421" s="110" t="s">
        <v>16086</v>
      </c>
      <c r="K3421" s="110" t="s">
        <v>275</v>
      </c>
      <c r="L3421" s="10" t="s">
        <v>16087</v>
      </c>
    </row>
    <row r="3422" spans="7:12" ht="15" x14ac:dyDescent="0.2">
      <c r="G3422" s="106"/>
      <c r="H3422" s="104" t="str">
        <f t="shared" si="58"/>
        <v/>
      </c>
      <c r="I3422" s="104"/>
      <c r="J3422" s="110" t="s">
        <v>16088</v>
      </c>
      <c r="K3422" s="110" t="s">
        <v>275</v>
      </c>
      <c r="L3422" s="10" t="s">
        <v>16089</v>
      </c>
    </row>
    <row r="3423" spans="7:12" ht="15" x14ac:dyDescent="0.2">
      <c r="G3423" s="106"/>
      <c r="H3423" s="104" t="str">
        <f t="shared" si="58"/>
        <v/>
      </c>
      <c r="I3423" s="104"/>
      <c r="J3423" s="110" t="s">
        <v>16090</v>
      </c>
      <c r="K3423" s="110" t="s">
        <v>275</v>
      </c>
      <c r="L3423" s="10" t="s">
        <v>16091</v>
      </c>
    </row>
    <row r="3424" spans="7:12" ht="15" x14ac:dyDescent="0.2">
      <c r="G3424" s="106"/>
      <c r="H3424" s="104" t="str">
        <f t="shared" si="58"/>
        <v/>
      </c>
      <c r="I3424" s="104"/>
      <c r="J3424" s="110" t="s">
        <v>16092</v>
      </c>
      <c r="K3424" s="110" t="s">
        <v>275</v>
      </c>
      <c r="L3424" s="10" t="s">
        <v>16093</v>
      </c>
    </row>
    <row r="3425" spans="7:12" ht="15" x14ac:dyDescent="0.2">
      <c r="G3425" s="106"/>
      <c r="H3425" s="104" t="str">
        <f t="shared" si="58"/>
        <v/>
      </c>
      <c r="I3425" s="104"/>
      <c r="J3425" s="110" t="s">
        <v>16094</v>
      </c>
      <c r="K3425" s="110" t="s">
        <v>275</v>
      </c>
      <c r="L3425" s="10" t="s">
        <v>16095</v>
      </c>
    </row>
    <row r="3426" spans="7:12" ht="15" x14ac:dyDescent="0.2">
      <c r="G3426" s="106"/>
      <c r="H3426" s="104" t="str">
        <f t="shared" si="58"/>
        <v/>
      </c>
      <c r="I3426" s="104"/>
      <c r="J3426" s="110" t="s">
        <v>16096</v>
      </c>
      <c r="K3426" s="110" t="s">
        <v>275</v>
      </c>
      <c r="L3426" s="10" t="s">
        <v>16097</v>
      </c>
    </row>
    <row r="3427" spans="7:12" ht="15" x14ac:dyDescent="0.2">
      <c r="G3427" s="106"/>
      <c r="H3427" s="104" t="str">
        <f t="shared" si="58"/>
        <v/>
      </c>
      <c r="I3427" s="104"/>
      <c r="J3427" s="110" t="s">
        <v>16098</v>
      </c>
      <c r="K3427" s="110" t="s">
        <v>275</v>
      </c>
      <c r="L3427" s="10" t="s">
        <v>16099</v>
      </c>
    </row>
    <row r="3428" spans="7:12" ht="15" x14ac:dyDescent="0.2">
      <c r="G3428" s="106"/>
      <c r="H3428" s="104" t="str">
        <f t="shared" si="58"/>
        <v/>
      </c>
      <c r="I3428" s="104"/>
      <c r="J3428" s="110" t="s">
        <v>16100</v>
      </c>
      <c r="K3428" s="110" t="s">
        <v>275</v>
      </c>
      <c r="L3428" s="10" t="s">
        <v>16101</v>
      </c>
    </row>
    <row r="3429" spans="7:12" ht="15" x14ac:dyDescent="0.2">
      <c r="G3429" s="106"/>
      <c r="H3429" s="104" t="str">
        <f t="shared" si="58"/>
        <v/>
      </c>
      <c r="I3429" s="104"/>
      <c r="J3429" s="110" t="s">
        <v>16102</v>
      </c>
      <c r="K3429" s="110" t="s">
        <v>275</v>
      </c>
      <c r="L3429" s="10" t="s">
        <v>16103</v>
      </c>
    </row>
    <row r="3430" spans="7:12" ht="15" x14ac:dyDescent="0.2">
      <c r="G3430" s="106"/>
      <c r="H3430" s="104" t="str">
        <f t="shared" si="58"/>
        <v/>
      </c>
      <c r="I3430" s="104"/>
      <c r="J3430" s="110" t="s">
        <v>16104</v>
      </c>
      <c r="K3430" s="110" t="s">
        <v>275</v>
      </c>
      <c r="L3430" s="10" t="s">
        <v>16105</v>
      </c>
    </row>
    <row r="3431" spans="7:12" ht="15" x14ac:dyDescent="0.2">
      <c r="G3431" s="106"/>
      <c r="H3431" s="104" t="str">
        <f t="shared" si="58"/>
        <v/>
      </c>
      <c r="I3431" s="104"/>
      <c r="J3431" s="110" t="s">
        <v>16106</v>
      </c>
      <c r="K3431" s="110" t="s">
        <v>275</v>
      </c>
      <c r="L3431" s="10" t="s">
        <v>16107</v>
      </c>
    </row>
    <row r="3432" spans="7:12" ht="15" x14ac:dyDescent="0.2">
      <c r="G3432" s="106"/>
      <c r="H3432" s="104" t="str">
        <f t="shared" si="58"/>
        <v/>
      </c>
      <c r="I3432" s="104"/>
      <c r="J3432" s="110" t="s">
        <v>16108</v>
      </c>
      <c r="K3432" s="110" t="s">
        <v>275</v>
      </c>
      <c r="L3432" s="10" t="s">
        <v>16109</v>
      </c>
    </row>
    <row r="3433" spans="7:12" ht="15" x14ac:dyDescent="0.2">
      <c r="G3433" s="106"/>
      <c r="H3433" s="104" t="str">
        <f t="shared" si="58"/>
        <v/>
      </c>
      <c r="I3433" s="104"/>
      <c r="J3433" s="110" t="s">
        <v>16110</v>
      </c>
      <c r="K3433" s="110" t="s">
        <v>275</v>
      </c>
      <c r="L3433" s="10" t="s">
        <v>16111</v>
      </c>
    </row>
    <row r="3434" spans="7:12" ht="15" x14ac:dyDescent="0.2">
      <c r="G3434" s="106"/>
      <c r="H3434" s="104" t="str">
        <f t="shared" si="58"/>
        <v/>
      </c>
      <c r="I3434" s="104"/>
      <c r="J3434" s="110" t="s">
        <v>16112</v>
      </c>
      <c r="K3434" s="110" t="s">
        <v>275</v>
      </c>
      <c r="L3434" s="10" t="s">
        <v>16113</v>
      </c>
    </row>
    <row r="3435" spans="7:12" ht="15" x14ac:dyDescent="0.2">
      <c r="G3435" s="106"/>
      <c r="H3435" s="104" t="str">
        <f t="shared" si="58"/>
        <v/>
      </c>
      <c r="I3435" s="104"/>
      <c r="J3435" s="110" t="s">
        <v>16114</v>
      </c>
      <c r="K3435" s="110" t="s">
        <v>275</v>
      </c>
      <c r="L3435" s="10" t="s">
        <v>16101</v>
      </c>
    </row>
    <row r="3436" spans="7:12" ht="15" x14ac:dyDescent="0.2">
      <c r="G3436" s="106"/>
      <c r="H3436" s="104" t="str">
        <f t="shared" si="58"/>
        <v/>
      </c>
      <c r="I3436" s="104"/>
      <c r="J3436" s="110" t="s">
        <v>16115</v>
      </c>
      <c r="K3436" s="110" t="s">
        <v>275</v>
      </c>
      <c r="L3436" s="10" t="s">
        <v>16116</v>
      </c>
    </row>
    <row r="3437" spans="7:12" ht="15" x14ac:dyDescent="0.2">
      <c r="G3437" s="106"/>
      <c r="H3437" s="104" t="str">
        <f t="shared" si="58"/>
        <v/>
      </c>
      <c r="I3437" s="104"/>
      <c r="J3437" s="110" t="s">
        <v>16117</v>
      </c>
      <c r="K3437" s="110" t="s">
        <v>275</v>
      </c>
      <c r="L3437" s="10" t="s">
        <v>16118</v>
      </c>
    </row>
    <row r="3438" spans="7:12" ht="15" x14ac:dyDescent="0.2">
      <c r="G3438" s="106"/>
      <c r="H3438" s="104" t="str">
        <f t="shared" si="58"/>
        <v/>
      </c>
      <c r="I3438" s="104"/>
      <c r="J3438" s="110" t="s">
        <v>16119</v>
      </c>
      <c r="K3438" s="110" t="s">
        <v>275</v>
      </c>
      <c r="L3438" s="10" t="s">
        <v>16120</v>
      </c>
    </row>
    <row r="3439" spans="7:12" ht="15" x14ac:dyDescent="0.2">
      <c r="G3439" s="106"/>
      <c r="H3439" s="104" t="str">
        <f t="shared" si="58"/>
        <v/>
      </c>
      <c r="I3439" s="104"/>
      <c r="J3439" s="110" t="s">
        <v>16121</v>
      </c>
      <c r="K3439" s="110" t="s">
        <v>275</v>
      </c>
      <c r="L3439" s="10" t="s">
        <v>16122</v>
      </c>
    </row>
    <row r="3440" spans="7:12" ht="15" x14ac:dyDescent="0.2">
      <c r="G3440" s="106"/>
      <c r="H3440" s="104" t="str">
        <f t="shared" si="58"/>
        <v/>
      </c>
      <c r="I3440" s="104"/>
      <c r="J3440" s="110" t="s">
        <v>16123</v>
      </c>
      <c r="K3440" s="110" t="s">
        <v>275</v>
      </c>
      <c r="L3440" s="10" t="s">
        <v>16111</v>
      </c>
    </row>
    <row r="3441" spans="7:12" ht="15" x14ac:dyDescent="0.2">
      <c r="G3441" s="106"/>
      <c r="H3441" s="104" t="str">
        <f t="shared" si="58"/>
        <v/>
      </c>
      <c r="I3441" s="104"/>
      <c r="J3441" s="110" t="s">
        <v>16124</v>
      </c>
      <c r="K3441" s="110" t="s">
        <v>275</v>
      </c>
      <c r="L3441" s="10" t="s">
        <v>16125</v>
      </c>
    </row>
    <row r="3442" spans="7:12" ht="15" x14ac:dyDescent="0.2">
      <c r="G3442" s="106"/>
      <c r="H3442" s="104" t="str">
        <f t="shared" si="58"/>
        <v/>
      </c>
      <c r="I3442" s="104"/>
      <c r="J3442" s="110" t="s">
        <v>16126</v>
      </c>
      <c r="K3442" s="110" t="s">
        <v>275</v>
      </c>
      <c r="L3442" s="10" t="s">
        <v>16127</v>
      </c>
    </row>
    <row r="3443" spans="7:12" ht="15" x14ac:dyDescent="0.2">
      <c r="G3443" s="106"/>
      <c r="H3443" s="104" t="str">
        <f t="shared" si="58"/>
        <v/>
      </c>
      <c r="I3443" s="104"/>
      <c r="J3443" s="110" t="s">
        <v>16128</v>
      </c>
      <c r="K3443" s="110" t="s">
        <v>275</v>
      </c>
      <c r="L3443" s="10" t="s">
        <v>16129</v>
      </c>
    </row>
    <row r="3444" spans="7:12" ht="15" x14ac:dyDescent="0.2">
      <c r="G3444" s="106"/>
      <c r="H3444" s="104" t="str">
        <f t="shared" si="58"/>
        <v/>
      </c>
      <c r="I3444" s="104"/>
      <c r="J3444" s="110" t="s">
        <v>16130</v>
      </c>
      <c r="K3444" s="110" t="s">
        <v>275</v>
      </c>
      <c r="L3444" s="10" t="s">
        <v>16131</v>
      </c>
    </row>
    <row r="3445" spans="7:12" ht="15" x14ac:dyDescent="0.2">
      <c r="G3445" s="106"/>
      <c r="H3445" s="104" t="str">
        <f t="shared" si="58"/>
        <v/>
      </c>
      <c r="I3445" s="104"/>
      <c r="J3445" s="110" t="s">
        <v>16132</v>
      </c>
      <c r="K3445" s="110" t="s">
        <v>275</v>
      </c>
      <c r="L3445" s="10" t="s">
        <v>16133</v>
      </c>
    </row>
    <row r="3446" spans="7:12" ht="15" x14ac:dyDescent="0.2">
      <c r="G3446" s="106"/>
      <c r="H3446" s="104" t="str">
        <f t="shared" si="58"/>
        <v/>
      </c>
      <c r="I3446" s="104"/>
      <c r="J3446" s="110" t="s">
        <v>16134</v>
      </c>
      <c r="K3446" s="110" t="s">
        <v>275</v>
      </c>
      <c r="L3446" s="10" t="s">
        <v>16135</v>
      </c>
    </row>
    <row r="3447" spans="7:12" ht="15" x14ac:dyDescent="0.2">
      <c r="G3447" s="106"/>
      <c r="H3447" s="104" t="str">
        <f t="shared" si="58"/>
        <v/>
      </c>
      <c r="I3447" s="104"/>
      <c r="J3447" s="110" t="s">
        <v>16136</v>
      </c>
      <c r="K3447" s="110" t="s">
        <v>275</v>
      </c>
      <c r="L3447" s="10" t="s">
        <v>16137</v>
      </c>
    </row>
    <row r="3448" spans="7:12" ht="15" x14ac:dyDescent="0.2">
      <c r="G3448" s="106"/>
      <c r="H3448" s="104" t="str">
        <f t="shared" si="58"/>
        <v/>
      </c>
      <c r="I3448" s="104"/>
      <c r="J3448" s="110" t="s">
        <v>16138</v>
      </c>
      <c r="K3448" s="110" t="s">
        <v>275</v>
      </c>
      <c r="L3448" s="10" t="s">
        <v>16139</v>
      </c>
    </row>
    <row r="3449" spans="7:12" ht="15" x14ac:dyDescent="0.2">
      <c r="G3449" s="106"/>
      <c r="H3449" s="104" t="str">
        <f t="shared" si="58"/>
        <v/>
      </c>
      <c r="I3449" s="104"/>
      <c r="J3449" s="110" t="s">
        <v>16140</v>
      </c>
      <c r="K3449" s="110" t="s">
        <v>275</v>
      </c>
      <c r="L3449" s="10" t="s">
        <v>16141</v>
      </c>
    </row>
    <row r="3450" spans="7:12" ht="15" x14ac:dyDescent="0.2">
      <c r="G3450" s="106"/>
      <c r="H3450" s="104" t="str">
        <f t="shared" si="58"/>
        <v/>
      </c>
      <c r="I3450" s="104"/>
      <c r="J3450" s="110" t="s">
        <v>16142</v>
      </c>
      <c r="K3450" s="110" t="s">
        <v>275</v>
      </c>
      <c r="L3450" s="10" t="s">
        <v>16143</v>
      </c>
    </row>
    <row r="3451" spans="7:12" ht="15" x14ac:dyDescent="0.2">
      <c r="G3451" s="106"/>
      <c r="H3451" s="104" t="str">
        <f t="shared" si="58"/>
        <v/>
      </c>
      <c r="I3451" s="104"/>
      <c r="J3451" s="110" t="s">
        <v>16144</v>
      </c>
      <c r="K3451" s="110" t="s">
        <v>275</v>
      </c>
      <c r="L3451" s="10" t="s">
        <v>16145</v>
      </c>
    </row>
    <row r="3452" spans="7:12" ht="15" x14ac:dyDescent="0.2">
      <c r="G3452" s="106"/>
      <c r="H3452" s="104" t="str">
        <f t="shared" si="58"/>
        <v/>
      </c>
      <c r="I3452" s="104"/>
      <c r="J3452" s="110" t="s">
        <v>16146</v>
      </c>
      <c r="K3452" s="110" t="s">
        <v>275</v>
      </c>
      <c r="L3452" s="10" t="s">
        <v>16147</v>
      </c>
    </row>
    <row r="3453" spans="7:12" ht="15" x14ac:dyDescent="0.2">
      <c r="G3453" s="106"/>
      <c r="H3453" s="104" t="str">
        <f t="shared" si="58"/>
        <v/>
      </c>
      <c r="I3453" s="104"/>
      <c r="J3453" s="110" t="s">
        <v>16148</v>
      </c>
      <c r="K3453" s="110" t="s">
        <v>275</v>
      </c>
      <c r="L3453" s="10" t="s">
        <v>16149</v>
      </c>
    </row>
    <row r="3454" spans="7:12" ht="15" x14ac:dyDescent="0.2">
      <c r="G3454" s="106"/>
      <c r="H3454" s="104" t="str">
        <f t="shared" si="58"/>
        <v/>
      </c>
      <c r="I3454" s="104"/>
      <c r="J3454" s="110" t="s">
        <v>16150</v>
      </c>
      <c r="K3454" s="110" t="s">
        <v>275</v>
      </c>
      <c r="L3454" s="10" t="s">
        <v>16151</v>
      </c>
    </row>
    <row r="3455" spans="7:12" ht="15" x14ac:dyDescent="0.2">
      <c r="G3455" s="106"/>
      <c r="H3455" s="104" t="str">
        <f t="shared" si="58"/>
        <v/>
      </c>
      <c r="I3455" s="104"/>
      <c r="J3455" s="110" t="s">
        <v>16152</v>
      </c>
      <c r="K3455" s="110" t="s">
        <v>275</v>
      </c>
      <c r="L3455" s="10" t="s">
        <v>16153</v>
      </c>
    </row>
    <row r="3456" spans="7:12" ht="15" x14ac:dyDescent="0.2">
      <c r="G3456" s="106"/>
      <c r="H3456" s="104" t="str">
        <f t="shared" si="58"/>
        <v/>
      </c>
      <c r="I3456" s="104"/>
      <c r="J3456" s="110" t="s">
        <v>16154</v>
      </c>
      <c r="K3456" s="110" t="s">
        <v>275</v>
      </c>
      <c r="L3456" s="10" t="s">
        <v>275</v>
      </c>
    </row>
    <row r="3457" spans="7:12" ht="15" x14ac:dyDescent="0.2">
      <c r="G3457" s="106"/>
      <c r="H3457" s="104" t="str">
        <f t="shared" si="58"/>
        <v/>
      </c>
      <c r="I3457" s="104"/>
      <c r="J3457" s="110" t="s">
        <v>16155</v>
      </c>
      <c r="K3457" s="110" t="s">
        <v>275</v>
      </c>
      <c r="L3457" s="10" t="s">
        <v>16156</v>
      </c>
    </row>
    <row r="3458" spans="7:12" ht="15" x14ac:dyDescent="0.2">
      <c r="G3458" s="106"/>
      <c r="H3458" s="104" t="str">
        <f t="shared" si="58"/>
        <v/>
      </c>
      <c r="I3458" s="104"/>
      <c r="J3458" s="110" t="s">
        <v>16157</v>
      </c>
      <c r="K3458" s="110" t="s">
        <v>275</v>
      </c>
      <c r="L3458" s="10" t="s">
        <v>16158</v>
      </c>
    </row>
    <row r="3459" spans="7:12" ht="15" x14ac:dyDescent="0.2">
      <c r="G3459" s="106"/>
      <c r="H3459" s="104" t="str">
        <f t="shared" si="58"/>
        <v/>
      </c>
      <c r="I3459" s="104"/>
      <c r="J3459" s="110" t="s">
        <v>16159</v>
      </c>
      <c r="K3459" s="110" t="s">
        <v>275</v>
      </c>
      <c r="L3459" s="10" t="s">
        <v>16160</v>
      </c>
    </row>
    <row r="3460" spans="7:12" ht="15" x14ac:dyDescent="0.2">
      <c r="G3460" s="106"/>
      <c r="H3460" s="104" t="str">
        <f t="shared" si="58"/>
        <v/>
      </c>
      <c r="I3460" s="104"/>
      <c r="J3460" s="110" t="s">
        <v>16161</v>
      </c>
      <c r="K3460" s="110" t="s">
        <v>275</v>
      </c>
      <c r="L3460" s="10" t="s">
        <v>16162</v>
      </c>
    </row>
    <row r="3461" spans="7:12" ht="15" x14ac:dyDescent="0.2">
      <c r="G3461" s="106"/>
      <c r="H3461" s="104" t="str">
        <f t="shared" si="58"/>
        <v/>
      </c>
      <c r="I3461" s="104"/>
      <c r="J3461" s="110" t="s">
        <v>16163</v>
      </c>
      <c r="K3461" s="110" t="s">
        <v>275</v>
      </c>
      <c r="L3461" s="10" t="s">
        <v>16164</v>
      </c>
    </row>
    <row r="3462" spans="7:12" ht="15" x14ac:dyDescent="0.2">
      <c r="G3462" s="106"/>
      <c r="H3462" s="104" t="str">
        <f t="shared" si="58"/>
        <v/>
      </c>
      <c r="I3462" s="104"/>
      <c r="J3462" s="110" t="s">
        <v>16165</v>
      </c>
      <c r="K3462" s="110" t="s">
        <v>275</v>
      </c>
      <c r="L3462" s="10" t="s">
        <v>16166</v>
      </c>
    </row>
    <row r="3463" spans="7:12" ht="15" x14ac:dyDescent="0.2">
      <c r="G3463" s="106"/>
      <c r="H3463" s="104" t="str">
        <f t="shared" si="58"/>
        <v/>
      </c>
      <c r="I3463" s="104"/>
      <c r="J3463" s="110" t="s">
        <v>16167</v>
      </c>
      <c r="K3463" s="110" t="s">
        <v>275</v>
      </c>
      <c r="L3463" s="10" t="s">
        <v>16168</v>
      </c>
    </row>
    <row r="3464" spans="7:12" ht="15" x14ac:dyDescent="0.2">
      <c r="G3464" s="106"/>
      <c r="H3464" s="104" t="str">
        <f t="shared" si="58"/>
        <v/>
      </c>
      <c r="I3464" s="104"/>
      <c r="J3464" s="110" t="s">
        <v>16169</v>
      </c>
      <c r="K3464" s="110" t="s">
        <v>275</v>
      </c>
      <c r="L3464" s="10" t="s">
        <v>16170</v>
      </c>
    </row>
    <row r="3465" spans="7:12" ht="15" x14ac:dyDescent="0.2">
      <c r="G3465" s="106"/>
      <c r="H3465" s="104" t="str">
        <f t="shared" ref="H3465:H3528" si="59">IF(I3465="","",IFERROR((INDEX(A:D,MATCH($I3465,D:D,0),2)),""))</f>
        <v/>
      </c>
      <c r="I3465" s="104"/>
      <c r="J3465" s="110" t="s">
        <v>16171</v>
      </c>
      <c r="K3465" s="110" t="s">
        <v>275</v>
      </c>
      <c r="L3465" s="10" t="s">
        <v>16172</v>
      </c>
    </row>
    <row r="3466" spans="7:12" ht="15" x14ac:dyDescent="0.2">
      <c r="G3466" s="106"/>
      <c r="H3466" s="104" t="str">
        <f t="shared" si="59"/>
        <v/>
      </c>
      <c r="I3466" s="104"/>
      <c r="J3466" s="110" t="s">
        <v>16173</v>
      </c>
      <c r="K3466" s="110" t="s">
        <v>275</v>
      </c>
      <c r="L3466" s="10" t="s">
        <v>16174</v>
      </c>
    </row>
    <row r="3467" spans="7:12" ht="15" x14ac:dyDescent="0.2">
      <c r="G3467" s="106"/>
      <c r="H3467" s="104" t="str">
        <f t="shared" si="59"/>
        <v/>
      </c>
      <c r="I3467" s="104"/>
      <c r="J3467" s="110" t="s">
        <v>16175</v>
      </c>
      <c r="K3467" s="110" t="s">
        <v>275</v>
      </c>
      <c r="L3467" s="10" t="s">
        <v>16176</v>
      </c>
    </row>
    <row r="3468" spans="7:12" ht="15" x14ac:dyDescent="0.2">
      <c r="G3468" s="106"/>
      <c r="H3468" s="104" t="str">
        <f t="shared" si="59"/>
        <v/>
      </c>
      <c r="I3468" s="104"/>
      <c r="J3468" s="110" t="s">
        <v>16177</v>
      </c>
      <c r="K3468" s="110" t="s">
        <v>275</v>
      </c>
      <c r="L3468" s="10" t="s">
        <v>16178</v>
      </c>
    </row>
    <row r="3469" spans="7:12" ht="15" x14ac:dyDescent="0.2">
      <c r="G3469" s="106"/>
      <c r="H3469" s="104" t="str">
        <f t="shared" si="59"/>
        <v/>
      </c>
      <c r="I3469" s="104"/>
      <c r="J3469" s="110" t="s">
        <v>16179</v>
      </c>
      <c r="K3469" s="110" t="s">
        <v>275</v>
      </c>
      <c r="L3469" s="10" t="s">
        <v>275</v>
      </c>
    </row>
    <row r="3470" spans="7:12" ht="15" x14ac:dyDescent="0.2">
      <c r="G3470" s="106"/>
      <c r="H3470" s="104" t="str">
        <f t="shared" si="59"/>
        <v/>
      </c>
      <c r="I3470" s="104"/>
      <c r="J3470" s="110" t="s">
        <v>16180</v>
      </c>
      <c r="K3470" s="110" t="s">
        <v>275</v>
      </c>
      <c r="L3470" s="10" t="s">
        <v>16181</v>
      </c>
    </row>
    <row r="3471" spans="7:12" ht="15" x14ac:dyDescent="0.2">
      <c r="G3471" s="106"/>
      <c r="H3471" s="104" t="str">
        <f t="shared" si="59"/>
        <v/>
      </c>
      <c r="I3471" s="104"/>
      <c r="J3471" s="110" t="s">
        <v>16182</v>
      </c>
      <c r="K3471" s="110" t="s">
        <v>275</v>
      </c>
      <c r="L3471" s="10" t="s">
        <v>16183</v>
      </c>
    </row>
    <row r="3472" spans="7:12" ht="15" x14ac:dyDescent="0.2">
      <c r="G3472" s="106"/>
      <c r="H3472" s="104" t="str">
        <f t="shared" si="59"/>
        <v/>
      </c>
      <c r="I3472" s="104"/>
      <c r="J3472" s="110" t="s">
        <v>16184</v>
      </c>
      <c r="K3472" s="110" t="s">
        <v>275</v>
      </c>
      <c r="L3472" s="10" t="s">
        <v>16185</v>
      </c>
    </row>
    <row r="3473" spans="7:12" ht="15" x14ac:dyDescent="0.2">
      <c r="G3473" s="106"/>
      <c r="H3473" s="104" t="str">
        <f t="shared" si="59"/>
        <v/>
      </c>
      <c r="I3473" s="104"/>
      <c r="J3473" s="110" t="s">
        <v>16186</v>
      </c>
      <c r="K3473" s="110" t="s">
        <v>275</v>
      </c>
      <c r="L3473" s="10" t="s">
        <v>16187</v>
      </c>
    </row>
    <row r="3474" spans="7:12" ht="15" x14ac:dyDescent="0.2">
      <c r="G3474" s="106"/>
      <c r="H3474" s="104" t="str">
        <f t="shared" si="59"/>
        <v/>
      </c>
      <c r="I3474" s="104"/>
      <c r="J3474" s="110" t="s">
        <v>16188</v>
      </c>
      <c r="K3474" s="110" t="s">
        <v>275</v>
      </c>
      <c r="L3474" s="10" t="s">
        <v>16189</v>
      </c>
    </row>
    <row r="3475" spans="7:12" ht="15" x14ac:dyDescent="0.2">
      <c r="G3475" s="106"/>
      <c r="H3475" s="104" t="str">
        <f t="shared" si="59"/>
        <v/>
      </c>
      <c r="I3475" s="104"/>
      <c r="J3475" s="110" t="s">
        <v>16190</v>
      </c>
      <c r="K3475" s="110" t="s">
        <v>275</v>
      </c>
      <c r="L3475" s="10" t="s">
        <v>16191</v>
      </c>
    </row>
    <row r="3476" spans="7:12" ht="15" x14ac:dyDescent="0.2">
      <c r="G3476" s="106"/>
      <c r="H3476" s="104" t="str">
        <f t="shared" si="59"/>
        <v/>
      </c>
      <c r="I3476" s="104"/>
      <c r="J3476" s="110" t="s">
        <v>16192</v>
      </c>
      <c r="K3476" s="110" t="s">
        <v>275</v>
      </c>
      <c r="L3476" s="10" t="s">
        <v>16193</v>
      </c>
    </row>
    <row r="3477" spans="7:12" ht="15" x14ac:dyDescent="0.2">
      <c r="G3477" s="106"/>
      <c r="H3477" s="104" t="str">
        <f t="shared" si="59"/>
        <v/>
      </c>
      <c r="I3477" s="104"/>
      <c r="J3477" s="110" t="s">
        <v>16194</v>
      </c>
      <c r="K3477" s="110" t="s">
        <v>275</v>
      </c>
      <c r="L3477" s="10" t="s">
        <v>16195</v>
      </c>
    </row>
    <row r="3478" spans="7:12" ht="15" x14ac:dyDescent="0.2">
      <c r="G3478" s="106"/>
      <c r="H3478" s="104" t="str">
        <f t="shared" si="59"/>
        <v/>
      </c>
      <c r="I3478" s="104"/>
      <c r="J3478" s="110" t="s">
        <v>16196</v>
      </c>
      <c r="K3478" s="110" t="s">
        <v>275</v>
      </c>
      <c r="L3478" s="10" t="s">
        <v>275</v>
      </c>
    </row>
    <row r="3479" spans="7:12" ht="15" x14ac:dyDescent="0.2">
      <c r="G3479" s="106"/>
      <c r="H3479" s="104" t="str">
        <f t="shared" si="59"/>
        <v/>
      </c>
      <c r="I3479" s="104"/>
      <c r="J3479" s="110" t="s">
        <v>16197</v>
      </c>
      <c r="K3479" s="110" t="s">
        <v>275</v>
      </c>
      <c r="L3479" s="10" t="s">
        <v>16198</v>
      </c>
    </row>
    <row r="3480" spans="7:12" ht="15" x14ac:dyDescent="0.2">
      <c r="G3480" s="106"/>
      <c r="H3480" s="104" t="str">
        <f t="shared" si="59"/>
        <v/>
      </c>
      <c r="I3480" s="104"/>
      <c r="J3480" s="110" t="s">
        <v>16199</v>
      </c>
      <c r="K3480" s="110" t="s">
        <v>275</v>
      </c>
      <c r="L3480" s="10" t="s">
        <v>16200</v>
      </c>
    </row>
    <row r="3481" spans="7:12" ht="15" x14ac:dyDescent="0.2">
      <c r="G3481" s="106"/>
      <c r="H3481" s="104" t="str">
        <f t="shared" si="59"/>
        <v/>
      </c>
      <c r="I3481" s="104"/>
      <c r="J3481" s="110" t="s">
        <v>16201</v>
      </c>
      <c r="K3481" s="110" t="s">
        <v>275</v>
      </c>
      <c r="L3481" s="10" t="s">
        <v>16202</v>
      </c>
    </row>
    <row r="3482" spans="7:12" ht="15" x14ac:dyDescent="0.2">
      <c r="G3482" s="106"/>
      <c r="H3482" s="104" t="str">
        <f t="shared" si="59"/>
        <v/>
      </c>
      <c r="I3482" s="104"/>
      <c r="J3482" s="110" t="s">
        <v>16203</v>
      </c>
      <c r="K3482" s="110" t="s">
        <v>275</v>
      </c>
      <c r="L3482" s="10" t="s">
        <v>16204</v>
      </c>
    </row>
    <row r="3483" spans="7:12" ht="15" x14ac:dyDescent="0.2">
      <c r="G3483" s="106"/>
      <c r="H3483" s="104" t="str">
        <f t="shared" si="59"/>
        <v/>
      </c>
      <c r="I3483" s="104"/>
      <c r="J3483" s="110" t="s">
        <v>16205</v>
      </c>
      <c r="K3483" s="110" t="s">
        <v>275</v>
      </c>
      <c r="L3483" s="10" t="s">
        <v>16206</v>
      </c>
    </row>
    <row r="3484" spans="7:12" ht="15" x14ac:dyDescent="0.2">
      <c r="G3484" s="106"/>
      <c r="H3484" s="104" t="str">
        <f t="shared" si="59"/>
        <v/>
      </c>
      <c r="I3484" s="104"/>
      <c r="J3484" s="110" t="s">
        <v>16207</v>
      </c>
      <c r="K3484" s="110" t="s">
        <v>275</v>
      </c>
      <c r="L3484" s="10" t="s">
        <v>16208</v>
      </c>
    </row>
    <row r="3485" spans="7:12" ht="15" x14ac:dyDescent="0.2">
      <c r="G3485" s="106"/>
      <c r="H3485" s="104" t="str">
        <f t="shared" si="59"/>
        <v/>
      </c>
      <c r="I3485" s="104"/>
      <c r="J3485" s="110" t="s">
        <v>16209</v>
      </c>
      <c r="K3485" s="110" t="s">
        <v>275</v>
      </c>
      <c r="L3485" s="10" t="s">
        <v>16210</v>
      </c>
    </row>
    <row r="3486" spans="7:12" ht="15" x14ac:dyDescent="0.2">
      <c r="G3486" s="106"/>
      <c r="H3486" s="104" t="str">
        <f t="shared" si="59"/>
        <v/>
      </c>
      <c r="I3486" s="104"/>
      <c r="J3486" s="110" t="s">
        <v>16211</v>
      </c>
      <c r="K3486" s="110" t="s">
        <v>275</v>
      </c>
      <c r="L3486" s="10" t="s">
        <v>16212</v>
      </c>
    </row>
    <row r="3487" spans="7:12" ht="15" x14ac:dyDescent="0.2">
      <c r="G3487" s="106"/>
      <c r="H3487" s="104" t="str">
        <f t="shared" si="59"/>
        <v/>
      </c>
      <c r="I3487" s="104"/>
      <c r="J3487" s="110" t="s">
        <v>16213</v>
      </c>
      <c r="K3487" s="110" t="s">
        <v>275</v>
      </c>
      <c r="L3487" s="10" t="s">
        <v>16214</v>
      </c>
    </row>
    <row r="3488" spans="7:12" ht="15" x14ac:dyDescent="0.2">
      <c r="G3488" s="106"/>
      <c r="H3488" s="104" t="str">
        <f t="shared" si="59"/>
        <v/>
      </c>
      <c r="I3488" s="104"/>
      <c r="J3488" s="110" t="s">
        <v>16215</v>
      </c>
      <c r="K3488" s="110" t="s">
        <v>275</v>
      </c>
      <c r="L3488" s="10" t="s">
        <v>16216</v>
      </c>
    </row>
    <row r="3489" spans="7:12" ht="15" x14ac:dyDescent="0.2">
      <c r="G3489" s="106"/>
      <c r="H3489" s="104" t="str">
        <f t="shared" si="59"/>
        <v/>
      </c>
      <c r="I3489" s="104"/>
      <c r="J3489" s="110" t="s">
        <v>16217</v>
      </c>
      <c r="K3489" s="110" t="s">
        <v>275</v>
      </c>
      <c r="L3489" s="10" t="s">
        <v>16218</v>
      </c>
    </row>
    <row r="3490" spans="7:12" ht="15" x14ac:dyDescent="0.2">
      <c r="G3490" s="106"/>
      <c r="H3490" s="104" t="str">
        <f t="shared" si="59"/>
        <v/>
      </c>
      <c r="I3490" s="104"/>
      <c r="J3490" s="110" t="s">
        <v>16219</v>
      </c>
      <c r="K3490" s="110" t="s">
        <v>275</v>
      </c>
      <c r="L3490" s="10" t="s">
        <v>16220</v>
      </c>
    </row>
    <row r="3491" spans="7:12" ht="15" x14ac:dyDescent="0.2">
      <c r="G3491" s="106"/>
      <c r="H3491" s="104" t="str">
        <f t="shared" si="59"/>
        <v/>
      </c>
      <c r="I3491" s="104"/>
      <c r="J3491" s="110" t="s">
        <v>16221</v>
      </c>
      <c r="K3491" s="110" t="s">
        <v>275</v>
      </c>
      <c r="L3491" s="10" t="s">
        <v>275</v>
      </c>
    </row>
    <row r="3492" spans="7:12" ht="15" x14ac:dyDescent="0.2">
      <c r="G3492" s="106"/>
      <c r="H3492" s="104" t="str">
        <f t="shared" si="59"/>
        <v/>
      </c>
      <c r="I3492" s="104"/>
      <c r="J3492" s="110" t="s">
        <v>16222</v>
      </c>
      <c r="K3492" s="110" t="s">
        <v>275</v>
      </c>
      <c r="L3492" s="10" t="s">
        <v>16223</v>
      </c>
    </row>
    <row r="3493" spans="7:12" ht="15" x14ac:dyDescent="0.2">
      <c r="G3493" s="106"/>
      <c r="H3493" s="104" t="str">
        <f t="shared" si="59"/>
        <v/>
      </c>
      <c r="I3493" s="104"/>
      <c r="J3493" s="110" t="s">
        <v>16224</v>
      </c>
      <c r="K3493" s="110" t="s">
        <v>275</v>
      </c>
      <c r="L3493" s="10" t="s">
        <v>16225</v>
      </c>
    </row>
    <row r="3494" spans="7:12" ht="15" x14ac:dyDescent="0.2">
      <c r="G3494" s="106"/>
      <c r="H3494" s="104" t="str">
        <f t="shared" si="59"/>
        <v/>
      </c>
      <c r="I3494" s="104"/>
      <c r="J3494" s="110" t="s">
        <v>16226</v>
      </c>
      <c r="K3494" s="110" t="s">
        <v>275</v>
      </c>
      <c r="L3494" s="10" t="s">
        <v>16227</v>
      </c>
    </row>
    <row r="3495" spans="7:12" ht="15" x14ac:dyDescent="0.2">
      <c r="G3495" s="106"/>
      <c r="H3495" s="104" t="str">
        <f t="shared" si="59"/>
        <v/>
      </c>
      <c r="I3495" s="104"/>
      <c r="J3495" s="110" t="s">
        <v>16228</v>
      </c>
      <c r="K3495" s="110" t="s">
        <v>275</v>
      </c>
      <c r="L3495" s="10" t="s">
        <v>16229</v>
      </c>
    </row>
    <row r="3496" spans="7:12" ht="15" x14ac:dyDescent="0.2">
      <c r="G3496" s="106"/>
      <c r="H3496" s="104" t="str">
        <f t="shared" si="59"/>
        <v/>
      </c>
      <c r="I3496" s="104"/>
      <c r="J3496" s="110" t="s">
        <v>16230</v>
      </c>
      <c r="K3496" s="110" t="s">
        <v>275</v>
      </c>
      <c r="L3496" s="10" t="s">
        <v>16231</v>
      </c>
    </row>
    <row r="3497" spans="7:12" ht="15" x14ac:dyDescent="0.2">
      <c r="G3497" s="106"/>
      <c r="H3497" s="104" t="str">
        <f t="shared" si="59"/>
        <v/>
      </c>
      <c r="I3497" s="104"/>
      <c r="J3497" s="110" t="s">
        <v>16232</v>
      </c>
      <c r="K3497" s="110" t="s">
        <v>275</v>
      </c>
      <c r="L3497" s="10" t="s">
        <v>16233</v>
      </c>
    </row>
    <row r="3498" spans="7:12" ht="15" x14ac:dyDescent="0.2">
      <c r="G3498" s="106"/>
      <c r="H3498" s="104" t="str">
        <f t="shared" si="59"/>
        <v/>
      </c>
      <c r="I3498" s="104"/>
      <c r="J3498" s="110" t="s">
        <v>16234</v>
      </c>
      <c r="K3498" s="110" t="s">
        <v>275</v>
      </c>
      <c r="L3498" s="10" t="s">
        <v>275</v>
      </c>
    </row>
    <row r="3499" spans="7:12" ht="15" x14ac:dyDescent="0.2">
      <c r="G3499" s="106"/>
      <c r="H3499" s="104" t="str">
        <f t="shared" si="59"/>
        <v/>
      </c>
      <c r="I3499" s="104"/>
      <c r="J3499" s="110" t="s">
        <v>16235</v>
      </c>
      <c r="K3499" s="110" t="s">
        <v>275</v>
      </c>
      <c r="L3499" s="10" t="s">
        <v>16236</v>
      </c>
    </row>
    <row r="3500" spans="7:12" ht="15" x14ac:dyDescent="0.2">
      <c r="G3500" s="106"/>
      <c r="H3500" s="104" t="str">
        <f t="shared" si="59"/>
        <v/>
      </c>
      <c r="I3500" s="104"/>
      <c r="J3500" s="110" t="s">
        <v>16237</v>
      </c>
      <c r="K3500" s="110" t="s">
        <v>275</v>
      </c>
      <c r="L3500" s="10" t="s">
        <v>16238</v>
      </c>
    </row>
    <row r="3501" spans="7:12" ht="15" x14ac:dyDescent="0.2">
      <c r="G3501" s="106"/>
      <c r="H3501" s="104" t="str">
        <f t="shared" si="59"/>
        <v/>
      </c>
      <c r="I3501" s="104"/>
      <c r="J3501" s="110" t="s">
        <v>16239</v>
      </c>
      <c r="K3501" s="110" t="s">
        <v>275</v>
      </c>
      <c r="L3501" s="10" t="s">
        <v>16240</v>
      </c>
    </row>
    <row r="3502" spans="7:12" ht="15" x14ac:dyDescent="0.2">
      <c r="G3502" s="106"/>
      <c r="H3502" s="104" t="str">
        <f t="shared" si="59"/>
        <v/>
      </c>
      <c r="I3502" s="104"/>
      <c r="J3502" s="110" t="s">
        <v>16241</v>
      </c>
      <c r="K3502" s="110" t="s">
        <v>275</v>
      </c>
      <c r="L3502" s="10" t="s">
        <v>16242</v>
      </c>
    </row>
    <row r="3503" spans="7:12" ht="15" x14ac:dyDescent="0.2">
      <c r="G3503" s="106"/>
      <c r="H3503" s="104" t="str">
        <f t="shared" si="59"/>
        <v/>
      </c>
      <c r="I3503" s="104"/>
      <c r="J3503" s="110" t="s">
        <v>16243</v>
      </c>
      <c r="K3503" s="110" t="s">
        <v>275</v>
      </c>
      <c r="L3503" s="10" t="s">
        <v>16244</v>
      </c>
    </row>
    <row r="3504" spans="7:12" ht="15" x14ac:dyDescent="0.2">
      <c r="G3504" s="106"/>
      <c r="H3504" s="104" t="str">
        <f t="shared" si="59"/>
        <v/>
      </c>
      <c r="I3504" s="104"/>
      <c r="J3504" s="110" t="s">
        <v>16245</v>
      </c>
      <c r="K3504" s="110" t="s">
        <v>275</v>
      </c>
      <c r="L3504" s="10" t="s">
        <v>16246</v>
      </c>
    </row>
    <row r="3505" spans="7:12" ht="15" x14ac:dyDescent="0.2">
      <c r="G3505" s="106"/>
      <c r="H3505" s="104" t="str">
        <f t="shared" si="59"/>
        <v/>
      </c>
      <c r="I3505" s="104"/>
      <c r="J3505" s="110" t="s">
        <v>16247</v>
      </c>
      <c r="K3505" s="110" t="s">
        <v>275</v>
      </c>
      <c r="L3505" s="10" t="s">
        <v>16248</v>
      </c>
    </row>
    <row r="3506" spans="7:12" ht="15" x14ac:dyDescent="0.2">
      <c r="G3506" s="106"/>
      <c r="H3506" s="104" t="str">
        <f t="shared" si="59"/>
        <v/>
      </c>
      <c r="I3506" s="104"/>
      <c r="J3506" s="110" t="s">
        <v>16249</v>
      </c>
      <c r="K3506" s="110" t="s">
        <v>275</v>
      </c>
      <c r="L3506" s="10" t="s">
        <v>16250</v>
      </c>
    </row>
    <row r="3507" spans="7:12" ht="15" x14ac:dyDescent="0.2">
      <c r="G3507" s="106"/>
      <c r="H3507" s="104" t="str">
        <f t="shared" si="59"/>
        <v/>
      </c>
      <c r="I3507" s="104"/>
      <c r="J3507" s="110" t="s">
        <v>16251</v>
      </c>
      <c r="K3507" s="110" t="s">
        <v>275</v>
      </c>
      <c r="L3507" s="10" t="s">
        <v>16252</v>
      </c>
    </row>
    <row r="3508" spans="7:12" ht="15" x14ac:dyDescent="0.2">
      <c r="G3508" s="106"/>
      <c r="H3508" s="104" t="str">
        <f t="shared" si="59"/>
        <v/>
      </c>
      <c r="I3508" s="104"/>
      <c r="J3508" s="110" t="s">
        <v>16253</v>
      </c>
      <c r="K3508" s="110" t="s">
        <v>275</v>
      </c>
      <c r="L3508" s="10" t="s">
        <v>16254</v>
      </c>
    </row>
    <row r="3509" spans="7:12" ht="15" x14ac:dyDescent="0.2">
      <c r="G3509" s="106"/>
      <c r="H3509" s="104" t="str">
        <f t="shared" si="59"/>
        <v/>
      </c>
      <c r="I3509" s="104"/>
      <c r="J3509" s="110" t="s">
        <v>16255</v>
      </c>
      <c r="K3509" s="110" t="s">
        <v>275</v>
      </c>
      <c r="L3509" s="10" t="s">
        <v>16256</v>
      </c>
    </row>
    <row r="3510" spans="7:12" ht="15" x14ac:dyDescent="0.2">
      <c r="G3510" s="106"/>
      <c r="H3510" s="104" t="str">
        <f t="shared" si="59"/>
        <v/>
      </c>
      <c r="I3510" s="104"/>
      <c r="J3510" s="110" t="s">
        <v>16257</v>
      </c>
      <c r="K3510" s="110" t="s">
        <v>275</v>
      </c>
      <c r="L3510" s="10" t="s">
        <v>16258</v>
      </c>
    </row>
    <row r="3511" spans="7:12" ht="15" x14ac:dyDescent="0.2">
      <c r="G3511" s="106"/>
      <c r="H3511" s="104" t="str">
        <f t="shared" si="59"/>
        <v/>
      </c>
      <c r="I3511" s="104"/>
      <c r="J3511" s="110" t="s">
        <v>16259</v>
      </c>
      <c r="K3511" s="110" t="s">
        <v>275</v>
      </c>
      <c r="L3511" s="10" t="s">
        <v>16260</v>
      </c>
    </row>
    <row r="3512" spans="7:12" ht="15" x14ac:dyDescent="0.2">
      <c r="G3512" s="106"/>
      <c r="H3512" s="104" t="str">
        <f t="shared" si="59"/>
        <v/>
      </c>
      <c r="I3512" s="104"/>
      <c r="J3512" s="110" t="s">
        <v>16261</v>
      </c>
      <c r="K3512" s="110" t="s">
        <v>275</v>
      </c>
      <c r="L3512" s="10" t="s">
        <v>16262</v>
      </c>
    </row>
    <row r="3513" spans="7:12" ht="15" x14ac:dyDescent="0.2">
      <c r="G3513" s="106"/>
      <c r="H3513" s="104" t="str">
        <f t="shared" si="59"/>
        <v/>
      </c>
      <c r="I3513" s="104"/>
      <c r="J3513" s="110" t="s">
        <v>16263</v>
      </c>
      <c r="K3513" s="110" t="s">
        <v>275</v>
      </c>
      <c r="L3513" s="10" t="s">
        <v>16264</v>
      </c>
    </row>
    <row r="3514" spans="7:12" ht="15" x14ac:dyDescent="0.2">
      <c r="G3514" s="106"/>
      <c r="H3514" s="104" t="str">
        <f t="shared" si="59"/>
        <v/>
      </c>
      <c r="I3514" s="104"/>
      <c r="J3514" s="110" t="s">
        <v>16265</v>
      </c>
      <c r="K3514" s="110" t="s">
        <v>275</v>
      </c>
      <c r="L3514" s="10" t="s">
        <v>16266</v>
      </c>
    </row>
    <row r="3515" spans="7:12" ht="15" x14ac:dyDescent="0.2">
      <c r="G3515" s="106"/>
      <c r="H3515" s="104" t="str">
        <f t="shared" si="59"/>
        <v/>
      </c>
      <c r="I3515" s="104"/>
      <c r="J3515" s="110" t="s">
        <v>16267</v>
      </c>
      <c r="K3515" s="110" t="s">
        <v>275</v>
      </c>
      <c r="L3515" s="10" t="s">
        <v>16268</v>
      </c>
    </row>
    <row r="3516" spans="7:12" ht="15" x14ac:dyDescent="0.2">
      <c r="G3516" s="106"/>
      <c r="H3516" s="104" t="str">
        <f t="shared" si="59"/>
        <v/>
      </c>
      <c r="I3516" s="104"/>
      <c r="J3516" s="110" t="s">
        <v>16269</v>
      </c>
      <c r="K3516" s="110" t="s">
        <v>275</v>
      </c>
      <c r="L3516" s="10" t="s">
        <v>16270</v>
      </c>
    </row>
    <row r="3517" spans="7:12" ht="15" x14ac:dyDescent="0.2">
      <c r="G3517" s="106"/>
      <c r="H3517" s="104" t="str">
        <f t="shared" si="59"/>
        <v/>
      </c>
      <c r="I3517" s="104"/>
      <c r="J3517" s="110" t="s">
        <v>16271</v>
      </c>
      <c r="K3517" s="110" t="s">
        <v>275</v>
      </c>
      <c r="L3517" s="10" t="s">
        <v>16272</v>
      </c>
    </row>
    <row r="3518" spans="7:12" ht="15" x14ac:dyDescent="0.2">
      <c r="G3518" s="106"/>
      <c r="H3518" s="104" t="str">
        <f t="shared" si="59"/>
        <v/>
      </c>
      <c r="I3518" s="104"/>
      <c r="J3518" s="110" t="s">
        <v>16273</v>
      </c>
      <c r="K3518" s="110" t="s">
        <v>275</v>
      </c>
      <c r="L3518" s="10" t="s">
        <v>16274</v>
      </c>
    </row>
    <row r="3519" spans="7:12" ht="15" x14ac:dyDescent="0.2">
      <c r="G3519" s="106"/>
      <c r="H3519" s="104" t="str">
        <f t="shared" si="59"/>
        <v/>
      </c>
      <c r="I3519" s="104"/>
      <c r="J3519" s="110" t="s">
        <v>16275</v>
      </c>
      <c r="K3519" s="110" t="s">
        <v>275</v>
      </c>
      <c r="L3519" s="10" t="s">
        <v>16276</v>
      </c>
    </row>
    <row r="3520" spans="7:12" ht="15" x14ac:dyDescent="0.2">
      <c r="G3520" s="106"/>
      <c r="H3520" s="104" t="str">
        <f t="shared" si="59"/>
        <v/>
      </c>
      <c r="I3520" s="104"/>
      <c r="J3520" s="110" t="s">
        <v>16277</v>
      </c>
      <c r="K3520" s="110" t="s">
        <v>275</v>
      </c>
      <c r="L3520" s="10" t="s">
        <v>16278</v>
      </c>
    </row>
    <row r="3521" spans="7:12" ht="15" x14ac:dyDescent="0.2">
      <c r="G3521" s="106"/>
      <c r="H3521" s="104" t="str">
        <f t="shared" si="59"/>
        <v/>
      </c>
      <c r="I3521" s="104"/>
      <c r="J3521" s="110" t="s">
        <v>16279</v>
      </c>
      <c r="K3521" s="110" t="s">
        <v>275</v>
      </c>
      <c r="L3521" s="10" t="s">
        <v>16280</v>
      </c>
    </row>
    <row r="3522" spans="7:12" ht="15" x14ac:dyDescent="0.2">
      <c r="G3522" s="106"/>
      <c r="H3522" s="104" t="str">
        <f t="shared" si="59"/>
        <v/>
      </c>
      <c r="I3522" s="104"/>
      <c r="J3522" s="110" t="s">
        <v>16281</v>
      </c>
      <c r="K3522" s="110" t="s">
        <v>275</v>
      </c>
      <c r="L3522" s="10" t="s">
        <v>16282</v>
      </c>
    </row>
    <row r="3523" spans="7:12" ht="15" x14ac:dyDescent="0.2">
      <c r="G3523" s="106"/>
      <c r="H3523" s="104" t="str">
        <f t="shared" si="59"/>
        <v/>
      </c>
      <c r="I3523" s="104"/>
      <c r="J3523" s="110" t="s">
        <v>16283</v>
      </c>
      <c r="K3523" s="110" t="s">
        <v>275</v>
      </c>
      <c r="L3523" s="10" t="s">
        <v>16284</v>
      </c>
    </row>
    <row r="3524" spans="7:12" ht="15" x14ac:dyDescent="0.2">
      <c r="G3524" s="106"/>
      <c r="H3524" s="104" t="str">
        <f t="shared" si="59"/>
        <v/>
      </c>
      <c r="I3524" s="104"/>
      <c r="J3524" s="110" t="s">
        <v>16285</v>
      </c>
      <c r="K3524" s="110" t="s">
        <v>275</v>
      </c>
      <c r="L3524" s="10" t="s">
        <v>16286</v>
      </c>
    </row>
    <row r="3525" spans="7:12" ht="15" x14ac:dyDescent="0.2">
      <c r="G3525" s="106"/>
      <c r="H3525" s="104" t="str">
        <f t="shared" si="59"/>
        <v/>
      </c>
      <c r="I3525" s="104"/>
      <c r="J3525" s="110" t="s">
        <v>16287</v>
      </c>
      <c r="K3525" s="110" t="s">
        <v>275</v>
      </c>
      <c r="L3525" s="10" t="s">
        <v>16288</v>
      </c>
    </row>
    <row r="3526" spans="7:12" ht="15" x14ac:dyDescent="0.2">
      <c r="G3526" s="106"/>
      <c r="H3526" s="104" t="str">
        <f t="shared" si="59"/>
        <v/>
      </c>
      <c r="I3526" s="104"/>
      <c r="J3526" s="110" t="s">
        <v>16289</v>
      </c>
      <c r="K3526" s="110" t="s">
        <v>275</v>
      </c>
      <c r="L3526" s="10" t="s">
        <v>16290</v>
      </c>
    </row>
    <row r="3527" spans="7:12" ht="15" x14ac:dyDescent="0.2">
      <c r="G3527" s="106"/>
      <c r="H3527" s="104" t="str">
        <f t="shared" si="59"/>
        <v/>
      </c>
      <c r="I3527" s="104"/>
      <c r="J3527" s="110" t="s">
        <v>16291</v>
      </c>
      <c r="K3527" s="110" t="s">
        <v>275</v>
      </c>
      <c r="L3527" s="10" t="s">
        <v>16292</v>
      </c>
    </row>
    <row r="3528" spans="7:12" ht="15" x14ac:dyDescent="0.2">
      <c r="G3528" s="106"/>
      <c r="H3528" s="104" t="str">
        <f t="shared" si="59"/>
        <v/>
      </c>
      <c r="I3528" s="104"/>
      <c r="J3528" s="110" t="s">
        <v>16293</v>
      </c>
      <c r="K3528" s="110" t="s">
        <v>275</v>
      </c>
      <c r="L3528" s="10" t="s">
        <v>16294</v>
      </c>
    </row>
    <row r="3529" spans="7:12" ht="15" x14ac:dyDescent="0.2">
      <c r="G3529" s="106"/>
      <c r="H3529" s="104" t="str">
        <f t="shared" ref="H3529:H3592" si="60">IF(I3529="","",IFERROR((INDEX(A:D,MATCH($I3529,D:D,0),2)),""))</f>
        <v/>
      </c>
      <c r="I3529" s="104"/>
      <c r="J3529" s="110" t="s">
        <v>16295</v>
      </c>
      <c r="K3529" s="110" t="s">
        <v>275</v>
      </c>
      <c r="L3529" s="10" t="s">
        <v>16296</v>
      </c>
    </row>
    <row r="3530" spans="7:12" ht="15" x14ac:dyDescent="0.2">
      <c r="G3530" s="106"/>
      <c r="H3530" s="104" t="str">
        <f t="shared" si="60"/>
        <v/>
      </c>
      <c r="I3530" s="104"/>
      <c r="J3530" s="110" t="s">
        <v>16297</v>
      </c>
      <c r="K3530" s="110" t="s">
        <v>275</v>
      </c>
      <c r="L3530" s="10" t="s">
        <v>16298</v>
      </c>
    </row>
    <row r="3531" spans="7:12" ht="15" x14ac:dyDescent="0.2">
      <c r="G3531" s="106"/>
      <c r="H3531" s="104" t="str">
        <f t="shared" si="60"/>
        <v/>
      </c>
      <c r="I3531" s="104"/>
      <c r="J3531" s="110" t="s">
        <v>16299</v>
      </c>
      <c r="K3531" s="110" t="s">
        <v>275</v>
      </c>
      <c r="L3531" s="10" t="s">
        <v>16300</v>
      </c>
    </row>
    <row r="3532" spans="7:12" ht="15" x14ac:dyDescent="0.2">
      <c r="G3532" s="106"/>
      <c r="H3532" s="104" t="str">
        <f t="shared" si="60"/>
        <v/>
      </c>
      <c r="I3532" s="104"/>
      <c r="J3532" s="110" t="s">
        <v>16301</v>
      </c>
      <c r="K3532" s="110" t="s">
        <v>275</v>
      </c>
      <c r="L3532" s="10" t="s">
        <v>16302</v>
      </c>
    </row>
    <row r="3533" spans="7:12" ht="15" x14ac:dyDescent="0.2">
      <c r="G3533" s="106"/>
      <c r="H3533" s="104" t="str">
        <f t="shared" si="60"/>
        <v/>
      </c>
      <c r="I3533" s="104"/>
      <c r="J3533" s="110" t="s">
        <v>16303</v>
      </c>
      <c r="K3533" s="110" t="s">
        <v>275</v>
      </c>
      <c r="L3533" s="10" t="s">
        <v>16304</v>
      </c>
    </row>
    <row r="3534" spans="7:12" ht="15" x14ac:dyDescent="0.2">
      <c r="G3534" s="106"/>
      <c r="H3534" s="104" t="str">
        <f t="shared" si="60"/>
        <v/>
      </c>
      <c r="I3534" s="104"/>
      <c r="J3534" s="110" t="s">
        <v>16305</v>
      </c>
      <c r="K3534" s="110" t="s">
        <v>275</v>
      </c>
      <c r="L3534" s="10" t="s">
        <v>16306</v>
      </c>
    </row>
    <row r="3535" spans="7:12" ht="15" x14ac:dyDescent="0.2">
      <c r="G3535" s="106"/>
      <c r="H3535" s="104" t="str">
        <f t="shared" si="60"/>
        <v/>
      </c>
      <c r="I3535" s="104"/>
      <c r="J3535" s="110" t="s">
        <v>16307</v>
      </c>
      <c r="K3535" s="110" t="s">
        <v>275</v>
      </c>
      <c r="L3535" s="10" t="s">
        <v>16308</v>
      </c>
    </row>
    <row r="3536" spans="7:12" ht="15" x14ac:dyDescent="0.2">
      <c r="G3536" s="106"/>
      <c r="H3536" s="104" t="str">
        <f t="shared" si="60"/>
        <v/>
      </c>
      <c r="I3536" s="104"/>
      <c r="J3536" s="110" t="s">
        <v>16309</v>
      </c>
      <c r="K3536" s="110" t="s">
        <v>275</v>
      </c>
      <c r="L3536" s="10" t="s">
        <v>16310</v>
      </c>
    </row>
    <row r="3537" spans="7:12" ht="15" x14ac:dyDescent="0.2">
      <c r="G3537" s="106"/>
      <c r="H3537" s="104" t="str">
        <f t="shared" si="60"/>
        <v/>
      </c>
      <c r="I3537" s="104"/>
      <c r="J3537" s="110" t="s">
        <v>16311</v>
      </c>
      <c r="K3537" s="110" t="s">
        <v>275</v>
      </c>
      <c r="L3537" s="10" t="s">
        <v>16312</v>
      </c>
    </row>
    <row r="3538" spans="7:12" ht="15" x14ac:dyDescent="0.2">
      <c r="G3538" s="106"/>
      <c r="H3538" s="104" t="str">
        <f t="shared" si="60"/>
        <v/>
      </c>
      <c r="I3538" s="104"/>
      <c r="J3538" s="110" t="s">
        <v>16313</v>
      </c>
      <c r="K3538" s="110" t="s">
        <v>275</v>
      </c>
      <c r="L3538" s="10" t="s">
        <v>16314</v>
      </c>
    </row>
    <row r="3539" spans="7:12" ht="15" x14ac:dyDescent="0.2">
      <c r="G3539" s="106"/>
      <c r="H3539" s="104" t="str">
        <f t="shared" si="60"/>
        <v/>
      </c>
      <c r="I3539" s="104"/>
      <c r="J3539" s="110" t="s">
        <v>16315</v>
      </c>
      <c r="K3539" s="110" t="s">
        <v>275</v>
      </c>
      <c r="L3539" s="10" t="s">
        <v>16316</v>
      </c>
    </row>
    <row r="3540" spans="7:12" ht="15" x14ac:dyDescent="0.2">
      <c r="G3540" s="106"/>
      <c r="H3540" s="104" t="str">
        <f t="shared" si="60"/>
        <v/>
      </c>
      <c r="I3540" s="104"/>
      <c r="J3540" s="110" t="s">
        <v>16317</v>
      </c>
      <c r="K3540" s="110" t="s">
        <v>275</v>
      </c>
      <c r="L3540" s="10" t="s">
        <v>16318</v>
      </c>
    </row>
    <row r="3541" spans="7:12" ht="15" x14ac:dyDescent="0.2">
      <c r="G3541" s="106"/>
      <c r="H3541" s="104" t="str">
        <f t="shared" si="60"/>
        <v/>
      </c>
      <c r="I3541" s="104"/>
      <c r="J3541" s="110" t="s">
        <v>16319</v>
      </c>
      <c r="K3541" s="110" t="s">
        <v>275</v>
      </c>
      <c r="L3541" s="10" t="s">
        <v>16318</v>
      </c>
    </row>
    <row r="3542" spans="7:12" ht="15" x14ac:dyDescent="0.2">
      <c r="G3542" s="106"/>
      <c r="H3542" s="104" t="str">
        <f t="shared" si="60"/>
        <v/>
      </c>
      <c r="I3542" s="104"/>
      <c r="J3542" s="110" t="s">
        <v>16320</v>
      </c>
      <c r="K3542" s="110" t="s">
        <v>275</v>
      </c>
      <c r="L3542" s="10" t="s">
        <v>16321</v>
      </c>
    </row>
    <row r="3543" spans="7:12" ht="15" x14ac:dyDescent="0.2">
      <c r="G3543" s="106"/>
      <c r="H3543" s="104" t="str">
        <f t="shared" si="60"/>
        <v/>
      </c>
      <c r="I3543" s="104"/>
      <c r="J3543" s="110" t="s">
        <v>16322</v>
      </c>
      <c r="K3543" s="110" t="s">
        <v>275</v>
      </c>
      <c r="L3543" s="10" t="s">
        <v>16323</v>
      </c>
    </row>
    <row r="3544" spans="7:12" ht="15" x14ac:dyDescent="0.2">
      <c r="G3544" s="106"/>
      <c r="H3544" s="104" t="str">
        <f t="shared" si="60"/>
        <v/>
      </c>
      <c r="I3544" s="104"/>
      <c r="J3544" s="110" t="s">
        <v>16324</v>
      </c>
      <c r="K3544" s="110" t="s">
        <v>275</v>
      </c>
      <c r="L3544" s="10" t="s">
        <v>275</v>
      </c>
    </row>
    <row r="3545" spans="7:12" ht="15" x14ac:dyDescent="0.2">
      <c r="G3545" s="106"/>
      <c r="H3545" s="104" t="str">
        <f t="shared" si="60"/>
        <v/>
      </c>
      <c r="I3545" s="104"/>
      <c r="J3545" s="110" t="s">
        <v>16325</v>
      </c>
      <c r="K3545" s="110" t="s">
        <v>275</v>
      </c>
      <c r="L3545" s="10" t="s">
        <v>16326</v>
      </c>
    </row>
    <row r="3546" spans="7:12" ht="15" x14ac:dyDescent="0.2">
      <c r="G3546" s="106"/>
      <c r="H3546" s="104" t="str">
        <f t="shared" si="60"/>
        <v/>
      </c>
      <c r="I3546" s="104"/>
      <c r="J3546" s="110" t="s">
        <v>16327</v>
      </c>
      <c r="K3546" s="110" t="s">
        <v>275</v>
      </c>
      <c r="L3546" s="10" t="s">
        <v>16328</v>
      </c>
    </row>
    <row r="3547" spans="7:12" ht="15" x14ac:dyDescent="0.2">
      <c r="G3547" s="106"/>
      <c r="H3547" s="104" t="str">
        <f t="shared" si="60"/>
        <v/>
      </c>
      <c r="I3547" s="104"/>
      <c r="J3547" s="110" t="s">
        <v>16329</v>
      </c>
      <c r="K3547" s="110" t="s">
        <v>275</v>
      </c>
      <c r="L3547" s="10" t="s">
        <v>16330</v>
      </c>
    </row>
    <row r="3548" spans="7:12" ht="15" x14ac:dyDescent="0.2">
      <c r="G3548" s="106"/>
      <c r="H3548" s="104" t="str">
        <f t="shared" si="60"/>
        <v/>
      </c>
      <c r="I3548" s="104"/>
      <c r="J3548" s="110" t="s">
        <v>16331</v>
      </c>
      <c r="K3548" s="110" t="s">
        <v>275</v>
      </c>
      <c r="L3548" s="10" t="s">
        <v>16332</v>
      </c>
    </row>
    <row r="3549" spans="7:12" ht="15" x14ac:dyDescent="0.2">
      <c r="G3549" s="106"/>
      <c r="H3549" s="104" t="str">
        <f t="shared" si="60"/>
        <v/>
      </c>
      <c r="I3549" s="104"/>
      <c r="J3549" s="110" t="s">
        <v>16333</v>
      </c>
      <c r="K3549" s="110" t="s">
        <v>275</v>
      </c>
      <c r="L3549" s="10" t="s">
        <v>16334</v>
      </c>
    </row>
    <row r="3550" spans="7:12" ht="15" x14ac:dyDescent="0.2">
      <c r="G3550" s="106"/>
      <c r="H3550" s="104" t="str">
        <f t="shared" si="60"/>
        <v/>
      </c>
      <c r="I3550" s="104"/>
      <c r="J3550" s="110" t="s">
        <v>16335</v>
      </c>
      <c r="K3550" s="110" t="s">
        <v>275</v>
      </c>
      <c r="L3550" s="10" t="s">
        <v>16336</v>
      </c>
    </row>
    <row r="3551" spans="7:12" ht="15" x14ac:dyDescent="0.2">
      <c r="G3551" s="106"/>
      <c r="H3551" s="104" t="str">
        <f t="shared" si="60"/>
        <v/>
      </c>
      <c r="I3551" s="104"/>
      <c r="J3551" s="110" t="s">
        <v>16337</v>
      </c>
      <c r="K3551" s="110" t="s">
        <v>275</v>
      </c>
      <c r="L3551" s="10" t="s">
        <v>16338</v>
      </c>
    </row>
    <row r="3552" spans="7:12" ht="15" x14ac:dyDescent="0.2">
      <c r="G3552" s="106"/>
      <c r="H3552" s="104" t="str">
        <f t="shared" si="60"/>
        <v/>
      </c>
      <c r="I3552" s="104"/>
      <c r="J3552" s="110" t="s">
        <v>16339</v>
      </c>
      <c r="K3552" s="110" t="s">
        <v>275</v>
      </c>
      <c r="L3552" s="10" t="s">
        <v>16340</v>
      </c>
    </row>
    <row r="3553" spans="7:12" ht="15" x14ac:dyDescent="0.2">
      <c r="G3553" s="106"/>
      <c r="H3553" s="104" t="str">
        <f t="shared" si="60"/>
        <v/>
      </c>
      <c r="I3553" s="104"/>
      <c r="J3553" s="110" t="s">
        <v>16341</v>
      </c>
      <c r="K3553" s="110" t="s">
        <v>275</v>
      </c>
      <c r="L3553" s="10" t="s">
        <v>16342</v>
      </c>
    </row>
    <row r="3554" spans="7:12" ht="15" x14ac:dyDescent="0.2">
      <c r="G3554" s="106"/>
      <c r="H3554" s="104" t="str">
        <f t="shared" si="60"/>
        <v/>
      </c>
      <c r="I3554" s="104"/>
      <c r="J3554" s="110" t="s">
        <v>16343</v>
      </c>
      <c r="K3554" s="110" t="s">
        <v>275</v>
      </c>
      <c r="L3554" s="10" t="s">
        <v>16344</v>
      </c>
    </row>
    <row r="3555" spans="7:12" ht="15" x14ac:dyDescent="0.2">
      <c r="G3555" s="106"/>
      <c r="H3555" s="104" t="str">
        <f t="shared" si="60"/>
        <v/>
      </c>
      <c r="I3555" s="104"/>
      <c r="J3555" s="110" t="s">
        <v>16345</v>
      </c>
      <c r="K3555" s="110" t="s">
        <v>275</v>
      </c>
      <c r="L3555" s="10" t="s">
        <v>16346</v>
      </c>
    </row>
    <row r="3556" spans="7:12" ht="15" x14ac:dyDescent="0.2">
      <c r="G3556" s="106"/>
      <c r="H3556" s="104" t="str">
        <f t="shared" si="60"/>
        <v/>
      </c>
      <c r="I3556" s="104"/>
      <c r="J3556" s="110" t="s">
        <v>16347</v>
      </c>
      <c r="K3556" s="110" t="s">
        <v>275</v>
      </c>
      <c r="L3556" s="10" t="s">
        <v>16348</v>
      </c>
    </row>
    <row r="3557" spans="7:12" ht="15" x14ac:dyDescent="0.2">
      <c r="G3557" s="106"/>
      <c r="H3557" s="104" t="str">
        <f t="shared" si="60"/>
        <v/>
      </c>
      <c r="I3557" s="104"/>
      <c r="J3557" s="110" t="s">
        <v>16349</v>
      </c>
      <c r="K3557" s="110" t="s">
        <v>275</v>
      </c>
      <c r="L3557" s="10" t="s">
        <v>275</v>
      </c>
    </row>
    <row r="3558" spans="7:12" ht="15" x14ac:dyDescent="0.2">
      <c r="G3558" s="106"/>
      <c r="H3558" s="104" t="str">
        <f t="shared" si="60"/>
        <v/>
      </c>
      <c r="I3558" s="104"/>
      <c r="J3558" s="110" t="s">
        <v>16350</v>
      </c>
      <c r="K3558" s="110" t="s">
        <v>275</v>
      </c>
      <c r="L3558" s="10" t="s">
        <v>16351</v>
      </c>
    </row>
    <row r="3559" spans="7:12" ht="15" x14ac:dyDescent="0.2">
      <c r="G3559" s="106"/>
      <c r="H3559" s="104" t="str">
        <f t="shared" si="60"/>
        <v/>
      </c>
      <c r="I3559" s="104"/>
      <c r="J3559" s="110" t="s">
        <v>16352</v>
      </c>
      <c r="K3559" s="110" t="s">
        <v>275</v>
      </c>
      <c r="L3559" s="10" t="s">
        <v>16353</v>
      </c>
    </row>
    <row r="3560" spans="7:12" ht="15" x14ac:dyDescent="0.2">
      <c r="G3560" s="106"/>
      <c r="H3560" s="104" t="str">
        <f t="shared" si="60"/>
        <v/>
      </c>
      <c r="I3560" s="104"/>
      <c r="J3560" s="110" t="s">
        <v>16354</v>
      </c>
      <c r="K3560" s="110" t="s">
        <v>275</v>
      </c>
      <c r="L3560" s="10" t="s">
        <v>16355</v>
      </c>
    </row>
    <row r="3561" spans="7:12" ht="15" x14ac:dyDescent="0.2">
      <c r="G3561" s="106"/>
      <c r="H3561" s="104" t="str">
        <f t="shared" si="60"/>
        <v/>
      </c>
      <c r="I3561" s="104"/>
      <c r="J3561" s="110" t="s">
        <v>16356</v>
      </c>
      <c r="K3561" s="110" t="s">
        <v>275</v>
      </c>
      <c r="L3561" s="10" t="s">
        <v>16357</v>
      </c>
    </row>
    <row r="3562" spans="7:12" ht="15" x14ac:dyDescent="0.2">
      <c r="G3562" s="106"/>
      <c r="H3562" s="104" t="str">
        <f t="shared" si="60"/>
        <v/>
      </c>
      <c r="I3562" s="104"/>
      <c r="J3562" s="110" t="s">
        <v>16358</v>
      </c>
      <c r="K3562" s="110" t="s">
        <v>275</v>
      </c>
      <c r="L3562" s="10" t="s">
        <v>16359</v>
      </c>
    </row>
    <row r="3563" spans="7:12" ht="15" x14ac:dyDescent="0.2">
      <c r="G3563" s="106"/>
      <c r="H3563" s="104" t="str">
        <f t="shared" si="60"/>
        <v/>
      </c>
      <c r="I3563" s="104"/>
      <c r="J3563" s="110" t="s">
        <v>16360</v>
      </c>
      <c r="K3563" s="110" t="s">
        <v>275</v>
      </c>
      <c r="L3563" s="10" t="s">
        <v>16361</v>
      </c>
    </row>
    <row r="3564" spans="7:12" ht="15" x14ac:dyDescent="0.2">
      <c r="G3564" s="106"/>
      <c r="H3564" s="104" t="str">
        <f t="shared" si="60"/>
        <v/>
      </c>
      <c r="I3564" s="104"/>
      <c r="J3564" s="110" t="s">
        <v>16362</v>
      </c>
      <c r="K3564" s="110" t="s">
        <v>275</v>
      </c>
      <c r="L3564" s="10" t="s">
        <v>16363</v>
      </c>
    </row>
    <row r="3565" spans="7:12" ht="15" x14ac:dyDescent="0.2">
      <c r="G3565" s="106"/>
      <c r="H3565" s="104" t="str">
        <f t="shared" si="60"/>
        <v/>
      </c>
      <c r="I3565" s="104"/>
      <c r="J3565" s="110" t="s">
        <v>16364</v>
      </c>
      <c r="K3565" s="110" t="s">
        <v>275</v>
      </c>
      <c r="L3565" s="10" t="s">
        <v>16365</v>
      </c>
    </row>
    <row r="3566" spans="7:12" ht="15" x14ac:dyDescent="0.2">
      <c r="G3566" s="106"/>
      <c r="H3566" s="104" t="str">
        <f t="shared" si="60"/>
        <v/>
      </c>
      <c r="I3566" s="104"/>
      <c r="J3566" s="110" t="s">
        <v>16366</v>
      </c>
      <c r="K3566" s="110" t="s">
        <v>275</v>
      </c>
      <c r="L3566" s="10" t="s">
        <v>16367</v>
      </c>
    </row>
    <row r="3567" spans="7:12" ht="15" x14ac:dyDescent="0.2">
      <c r="G3567" s="106"/>
      <c r="H3567" s="104" t="str">
        <f t="shared" si="60"/>
        <v/>
      </c>
      <c r="I3567" s="104"/>
      <c r="J3567" s="110" t="s">
        <v>16368</v>
      </c>
      <c r="K3567" s="110" t="s">
        <v>275</v>
      </c>
      <c r="L3567" s="10" t="s">
        <v>16369</v>
      </c>
    </row>
    <row r="3568" spans="7:12" ht="15" x14ac:dyDescent="0.2">
      <c r="G3568" s="106"/>
      <c r="H3568" s="104" t="str">
        <f t="shared" si="60"/>
        <v/>
      </c>
      <c r="I3568" s="104"/>
      <c r="J3568" s="110" t="s">
        <v>16370</v>
      </c>
      <c r="K3568" s="110" t="s">
        <v>275</v>
      </c>
      <c r="L3568" s="10" t="s">
        <v>16371</v>
      </c>
    </row>
    <row r="3569" spans="7:12" ht="15" x14ac:dyDescent="0.2">
      <c r="G3569" s="106"/>
      <c r="H3569" s="104" t="str">
        <f t="shared" si="60"/>
        <v/>
      </c>
      <c r="I3569" s="104"/>
      <c r="J3569" s="110" t="s">
        <v>16372</v>
      </c>
      <c r="K3569" s="110" t="s">
        <v>275</v>
      </c>
      <c r="L3569" s="10" t="s">
        <v>16373</v>
      </c>
    </row>
    <row r="3570" spans="7:12" ht="15" x14ac:dyDescent="0.2">
      <c r="G3570" s="106"/>
      <c r="H3570" s="104" t="str">
        <f t="shared" si="60"/>
        <v/>
      </c>
      <c r="I3570" s="104"/>
      <c r="J3570" s="110" t="s">
        <v>16374</v>
      </c>
      <c r="K3570" s="110" t="s">
        <v>275</v>
      </c>
      <c r="L3570" s="10" t="s">
        <v>16375</v>
      </c>
    </row>
    <row r="3571" spans="7:12" ht="15" x14ac:dyDescent="0.2">
      <c r="G3571" s="106"/>
      <c r="H3571" s="104" t="str">
        <f t="shared" si="60"/>
        <v/>
      </c>
      <c r="I3571" s="104"/>
      <c r="J3571" s="110" t="s">
        <v>16376</v>
      </c>
      <c r="K3571" s="110" t="s">
        <v>275</v>
      </c>
      <c r="L3571" s="10" t="s">
        <v>16377</v>
      </c>
    </row>
    <row r="3572" spans="7:12" ht="15" x14ac:dyDescent="0.2">
      <c r="G3572" s="106"/>
      <c r="H3572" s="104" t="str">
        <f t="shared" si="60"/>
        <v/>
      </c>
      <c r="I3572" s="104"/>
      <c r="J3572" s="110" t="s">
        <v>16378</v>
      </c>
      <c r="K3572" s="110" t="s">
        <v>275</v>
      </c>
      <c r="L3572" s="10" t="s">
        <v>16379</v>
      </c>
    </row>
    <row r="3573" spans="7:12" ht="15" x14ac:dyDescent="0.2">
      <c r="G3573" s="106"/>
      <c r="H3573" s="104" t="str">
        <f t="shared" si="60"/>
        <v/>
      </c>
      <c r="I3573" s="104"/>
      <c r="J3573" s="110" t="s">
        <v>16380</v>
      </c>
      <c r="K3573" s="110" t="s">
        <v>275</v>
      </c>
      <c r="L3573" s="10" t="s">
        <v>16381</v>
      </c>
    </row>
    <row r="3574" spans="7:12" ht="15" x14ac:dyDescent="0.2">
      <c r="G3574" s="106"/>
      <c r="H3574" s="104" t="str">
        <f t="shared" si="60"/>
        <v/>
      </c>
      <c r="I3574" s="104"/>
      <c r="J3574" s="110" t="s">
        <v>16382</v>
      </c>
      <c r="K3574" s="110" t="s">
        <v>275</v>
      </c>
      <c r="L3574" s="10" t="s">
        <v>275</v>
      </c>
    </row>
    <row r="3575" spans="7:12" ht="15" x14ac:dyDescent="0.2">
      <c r="G3575" s="106"/>
      <c r="H3575" s="104" t="str">
        <f t="shared" si="60"/>
        <v/>
      </c>
      <c r="I3575" s="104"/>
      <c r="J3575" s="110" t="s">
        <v>16383</v>
      </c>
      <c r="K3575" s="110" t="s">
        <v>275</v>
      </c>
      <c r="L3575" s="10" t="s">
        <v>16384</v>
      </c>
    </row>
    <row r="3576" spans="7:12" ht="15" x14ac:dyDescent="0.2">
      <c r="G3576" s="106"/>
      <c r="H3576" s="104" t="str">
        <f t="shared" si="60"/>
        <v/>
      </c>
      <c r="I3576" s="104"/>
      <c r="J3576" s="110" t="s">
        <v>16385</v>
      </c>
      <c r="K3576" s="110" t="s">
        <v>275</v>
      </c>
      <c r="L3576" s="10" t="s">
        <v>16386</v>
      </c>
    </row>
    <row r="3577" spans="7:12" ht="15" x14ac:dyDescent="0.2">
      <c r="G3577" s="106"/>
      <c r="H3577" s="104" t="str">
        <f t="shared" si="60"/>
        <v/>
      </c>
      <c r="I3577" s="104"/>
      <c r="J3577" s="110" t="s">
        <v>16387</v>
      </c>
      <c r="K3577" s="110" t="s">
        <v>275</v>
      </c>
      <c r="L3577" s="10" t="s">
        <v>16388</v>
      </c>
    </row>
    <row r="3578" spans="7:12" ht="15" x14ac:dyDescent="0.2">
      <c r="G3578" s="106"/>
      <c r="H3578" s="104" t="str">
        <f t="shared" si="60"/>
        <v/>
      </c>
      <c r="I3578" s="104"/>
      <c r="J3578" s="110" t="s">
        <v>16389</v>
      </c>
      <c r="K3578" s="110" t="s">
        <v>275</v>
      </c>
      <c r="L3578" s="10" t="s">
        <v>16390</v>
      </c>
    </row>
    <row r="3579" spans="7:12" ht="15" x14ac:dyDescent="0.2">
      <c r="G3579" s="106"/>
      <c r="H3579" s="104" t="str">
        <f t="shared" si="60"/>
        <v/>
      </c>
      <c r="I3579" s="104"/>
      <c r="J3579" s="110" t="s">
        <v>16391</v>
      </c>
      <c r="K3579" s="110" t="s">
        <v>275</v>
      </c>
      <c r="L3579" s="10" t="s">
        <v>16392</v>
      </c>
    </row>
    <row r="3580" spans="7:12" ht="15" x14ac:dyDescent="0.2">
      <c r="G3580" s="106"/>
      <c r="H3580" s="104" t="str">
        <f t="shared" si="60"/>
        <v/>
      </c>
      <c r="I3580" s="104"/>
      <c r="J3580" s="110" t="s">
        <v>16393</v>
      </c>
      <c r="K3580" s="110" t="s">
        <v>275</v>
      </c>
      <c r="L3580" s="10" t="s">
        <v>16394</v>
      </c>
    </row>
    <row r="3581" spans="7:12" ht="15" x14ac:dyDescent="0.2">
      <c r="G3581" s="106"/>
      <c r="H3581" s="104" t="str">
        <f t="shared" si="60"/>
        <v/>
      </c>
      <c r="I3581" s="104"/>
      <c r="J3581" s="110" t="s">
        <v>16395</v>
      </c>
      <c r="K3581" s="110" t="s">
        <v>275</v>
      </c>
      <c r="L3581" s="10" t="s">
        <v>16396</v>
      </c>
    </row>
    <row r="3582" spans="7:12" ht="15" x14ac:dyDescent="0.2">
      <c r="G3582" s="106"/>
      <c r="H3582" s="104" t="str">
        <f t="shared" si="60"/>
        <v/>
      </c>
      <c r="I3582" s="104"/>
      <c r="J3582" s="110" t="s">
        <v>16397</v>
      </c>
      <c r="K3582" s="110" t="s">
        <v>275</v>
      </c>
      <c r="L3582" s="10" t="s">
        <v>16398</v>
      </c>
    </row>
    <row r="3583" spans="7:12" ht="15" x14ac:dyDescent="0.2">
      <c r="G3583" s="106"/>
      <c r="H3583" s="104" t="str">
        <f t="shared" si="60"/>
        <v/>
      </c>
      <c r="I3583" s="104"/>
      <c r="J3583" s="110" t="s">
        <v>16399</v>
      </c>
      <c r="K3583" s="110" t="s">
        <v>275</v>
      </c>
      <c r="L3583" s="10" t="s">
        <v>16400</v>
      </c>
    </row>
    <row r="3584" spans="7:12" ht="15" x14ac:dyDescent="0.2">
      <c r="G3584" s="106"/>
      <c r="H3584" s="104" t="str">
        <f t="shared" si="60"/>
        <v/>
      </c>
      <c r="I3584" s="104"/>
      <c r="J3584" s="110" t="s">
        <v>16401</v>
      </c>
      <c r="K3584" s="110" t="s">
        <v>275</v>
      </c>
      <c r="L3584" s="10" t="s">
        <v>16402</v>
      </c>
    </row>
    <row r="3585" spans="7:12" ht="15" x14ac:dyDescent="0.2">
      <c r="G3585" s="106"/>
      <c r="H3585" s="104" t="str">
        <f t="shared" si="60"/>
        <v/>
      </c>
      <c r="I3585" s="104"/>
      <c r="J3585" s="110" t="s">
        <v>16403</v>
      </c>
      <c r="K3585" s="110" t="s">
        <v>275</v>
      </c>
      <c r="L3585" s="10" t="s">
        <v>16404</v>
      </c>
    </row>
    <row r="3586" spans="7:12" ht="15" x14ac:dyDescent="0.2">
      <c r="G3586" s="106"/>
      <c r="H3586" s="104" t="str">
        <f t="shared" si="60"/>
        <v/>
      </c>
      <c r="I3586" s="104"/>
      <c r="J3586" s="110" t="s">
        <v>16405</v>
      </c>
      <c r="K3586" s="110" t="s">
        <v>275</v>
      </c>
      <c r="L3586" s="10" t="s">
        <v>16406</v>
      </c>
    </row>
    <row r="3587" spans="7:12" ht="15" x14ac:dyDescent="0.2">
      <c r="G3587" s="106"/>
      <c r="H3587" s="104" t="str">
        <f t="shared" si="60"/>
        <v/>
      </c>
      <c r="I3587" s="104"/>
      <c r="J3587" s="110" t="s">
        <v>16407</v>
      </c>
      <c r="K3587" s="110" t="s">
        <v>275</v>
      </c>
      <c r="L3587" s="10" t="s">
        <v>16408</v>
      </c>
    </row>
    <row r="3588" spans="7:12" ht="15" x14ac:dyDescent="0.2">
      <c r="G3588" s="106"/>
      <c r="H3588" s="104" t="str">
        <f t="shared" si="60"/>
        <v/>
      </c>
      <c r="I3588" s="104"/>
      <c r="J3588" s="110" t="s">
        <v>16409</v>
      </c>
      <c r="K3588" s="110" t="s">
        <v>275</v>
      </c>
      <c r="L3588" s="10" t="s">
        <v>16410</v>
      </c>
    </row>
    <row r="3589" spans="7:12" ht="15" x14ac:dyDescent="0.2">
      <c r="G3589" s="106"/>
      <c r="H3589" s="104" t="str">
        <f t="shared" si="60"/>
        <v/>
      </c>
      <c r="I3589" s="104"/>
      <c r="J3589" s="110" t="s">
        <v>16411</v>
      </c>
      <c r="K3589" s="110" t="s">
        <v>275</v>
      </c>
      <c r="L3589" s="10" t="s">
        <v>16412</v>
      </c>
    </row>
    <row r="3590" spans="7:12" ht="15" x14ac:dyDescent="0.2">
      <c r="G3590" s="106"/>
      <c r="H3590" s="104" t="str">
        <f t="shared" si="60"/>
        <v/>
      </c>
      <c r="I3590" s="104"/>
      <c r="J3590" s="110" t="s">
        <v>16413</v>
      </c>
      <c r="K3590" s="110" t="s">
        <v>275</v>
      </c>
      <c r="L3590" s="10" t="s">
        <v>16414</v>
      </c>
    </row>
    <row r="3591" spans="7:12" ht="15" x14ac:dyDescent="0.2">
      <c r="G3591" s="106"/>
      <c r="H3591" s="104" t="str">
        <f t="shared" si="60"/>
        <v/>
      </c>
      <c r="I3591" s="104"/>
      <c r="J3591" s="110" t="s">
        <v>16415</v>
      </c>
      <c r="K3591" s="110" t="s">
        <v>275</v>
      </c>
      <c r="L3591" s="10" t="s">
        <v>16416</v>
      </c>
    </row>
    <row r="3592" spans="7:12" ht="15" x14ac:dyDescent="0.2">
      <c r="G3592" s="106"/>
      <c r="H3592" s="104" t="str">
        <f t="shared" si="60"/>
        <v/>
      </c>
      <c r="I3592" s="104"/>
      <c r="J3592" s="110" t="s">
        <v>16417</v>
      </c>
      <c r="K3592" s="110" t="s">
        <v>275</v>
      </c>
      <c r="L3592" s="10" t="s">
        <v>16418</v>
      </c>
    </row>
    <row r="3593" spans="7:12" ht="15" x14ac:dyDescent="0.2">
      <c r="G3593" s="106"/>
      <c r="H3593" s="104" t="str">
        <f t="shared" ref="H3593:H3656" si="61">IF(I3593="","",IFERROR((INDEX(A:D,MATCH($I3593,D:D,0),2)),""))</f>
        <v/>
      </c>
      <c r="I3593" s="104"/>
      <c r="J3593" s="110" t="s">
        <v>16419</v>
      </c>
      <c r="K3593" s="110" t="s">
        <v>275</v>
      </c>
      <c r="L3593" s="10" t="s">
        <v>16420</v>
      </c>
    </row>
    <row r="3594" spans="7:12" ht="15" x14ac:dyDescent="0.2">
      <c r="G3594" s="106"/>
      <c r="H3594" s="104" t="str">
        <f t="shared" si="61"/>
        <v/>
      </c>
      <c r="I3594" s="104"/>
      <c r="J3594" s="110" t="s">
        <v>16421</v>
      </c>
      <c r="K3594" s="110" t="s">
        <v>275</v>
      </c>
      <c r="L3594" s="10" t="s">
        <v>16422</v>
      </c>
    </row>
    <row r="3595" spans="7:12" ht="15" x14ac:dyDescent="0.2">
      <c r="G3595" s="106"/>
      <c r="H3595" s="104" t="str">
        <f t="shared" si="61"/>
        <v/>
      </c>
      <c r="I3595" s="104"/>
      <c r="J3595" s="110" t="s">
        <v>16423</v>
      </c>
      <c r="K3595" s="110" t="s">
        <v>275</v>
      </c>
      <c r="L3595" s="10" t="s">
        <v>275</v>
      </c>
    </row>
    <row r="3596" spans="7:12" ht="15" x14ac:dyDescent="0.2">
      <c r="G3596" s="106"/>
      <c r="H3596" s="104" t="str">
        <f t="shared" si="61"/>
        <v/>
      </c>
      <c r="I3596" s="104"/>
      <c r="J3596" s="110" t="s">
        <v>16424</v>
      </c>
      <c r="K3596" s="110" t="s">
        <v>275</v>
      </c>
      <c r="L3596" s="10" t="s">
        <v>16425</v>
      </c>
    </row>
    <row r="3597" spans="7:12" ht="15" x14ac:dyDescent="0.2">
      <c r="G3597" s="106"/>
      <c r="H3597" s="104" t="str">
        <f t="shared" si="61"/>
        <v/>
      </c>
      <c r="I3597" s="104"/>
      <c r="J3597" s="110" t="s">
        <v>16426</v>
      </c>
      <c r="K3597" s="110" t="s">
        <v>275</v>
      </c>
      <c r="L3597" s="10" t="s">
        <v>16427</v>
      </c>
    </row>
    <row r="3598" spans="7:12" ht="15" x14ac:dyDescent="0.2">
      <c r="G3598" s="106"/>
      <c r="H3598" s="104" t="str">
        <f t="shared" si="61"/>
        <v/>
      </c>
      <c r="I3598" s="104"/>
      <c r="J3598" s="110" t="s">
        <v>16428</v>
      </c>
      <c r="K3598" s="110" t="s">
        <v>275</v>
      </c>
      <c r="L3598" s="10" t="s">
        <v>16429</v>
      </c>
    </row>
    <row r="3599" spans="7:12" ht="15" x14ac:dyDescent="0.2">
      <c r="G3599" s="106"/>
      <c r="H3599" s="104" t="str">
        <f t="shared" si="61"/>
        <v/>
      </c>
      <c r="I3599" s="104"/>
      <c r="J3599" s="110" t="s">
        <v>16430</v>
      </c>
      <c r="K3599" s="110" t="s">
        <v>275</v>
      </c>
      <c r="L3599" s="10" t="s">
        <v>16431</v>
      </c>
    </row>
    <row r="3600" spans="7:12" ht="15" x14ac:dyDescent="0.2">
      <c r="G3600" s="106"/>
      <c r="H3600" s="104" t="str">
        <f t="shared" si="61"/>
        <v/>
      </c>
      <c r="I3600" s="104"/>
      <c r="J3600" s="110" t="s">
        <v>16432</v>
      </c>
      <c r="K3600" s="110" t="s">
        <v>275</v>
      </c>
      <c r="L3600" s="10" t="s">
        <v>16433</v>
      </c>
    </row>
    <row r="3601" spans="7:12" ht="15" x14ac:dyDescent="0.2">
      <c r="G3601" s="106"/>
      <c r="H3601" s="104" t="str">
        <f t="shared" si="61"/>
        <v/>
      </c>
      <c r="I3601" s="104"/>
      <c r="J3601" s="110" t="s">
        <v>16434</v>
      </c>
      <c r="K3601" s="110" t="s">
        <v>275</v>
      </c>
      <c r="L3601" s="10" t="s">
        <v>16435</v>
      </c>
    </row>
    <row r="3602" spans="7:12" ht="15" x14ac:dyDescent="0.2">
      <c r="G3602" s="106"/>
      <c r="H3602" s="104" t="str">
        <f t="shared" si="61"/>
        <v/>
      </c>
      <c r="I3602" s="104"/>
      <c r="J3602" s="110" t="s">
        <v>16436</v>
      </c>
      <c r="K3602" s="110" t="s">
        <v>275</v>
      </c>
      <c r="L3602" s="10" t="s">
        <v>16437</v>
      </c>
    </row>
    <row r="3603" spans="7:12" ht="15" x14ac:dyDescent="0.2">
      <c r="G3603" s="106"/>
      <c r="H3603" s="104" t="str">
        <f t="shared" si="61"/>
        <v/>
      </c>
      <c r="I3603" s="104"/>
      <c r="J3603" s="110" t="s">
        <v>16438</v>
      </c>
      <c r="K3603" s="110" t="s">
        <v>275</v>
      </c>
      <c r="L3603" s="10" t="s">
        <v>16439</v>
      </c>
    </row>
    <row r="3604" spans="7:12" ht="15" x14ac:dyDescent="0.2">
      <c r="G3604" s="106"/>
      <c r="H3604" s="104" t="str">
        <f t="shared" si="61"/>
        <v/>
      </c>
      <c r="I3604" s="104"/>
      <c r="J3604" s="110" t="s">
        <v>16440</v>
      </c>
      <c r="K3604" s="110" t="s">
        <v>275</v>
      </c>
      <c r="L3604" s="10" t="s">
        <v>16441</v>
      </c>
    </row>
    <row r="3605" spans="7:12" ht="15" x14ac:dyDescent="0.2">
      <c r="G3605" s="106"/>
      <c r="H3605" s="104" t="str">
        <f t="shared" si="61"/>
        <v/>
      </c>
      <c r="I3605" s="104"/>
      <c r="J3605" s="110" t="s">
        <v>16442</v>
      </c>
      <c r="K3605" s="110" t="s">
        <v>275</v>
      </c>
      <c r="L3605" s="10" t="s">
        <v>16443</v>
      </c>
    </row>
    <row r="3606" spans="7:12" ht="15" x14ac:dyDescent="0.2">
      <c r="G3606" s="106"/>
      <c r="H3606" s="104" t="str">
        <f t="shared" si="61"/>
        <v/>
      </c>
      <c r="I3606" s="104"/>
      <c r="J3606" s="110" t="s">
        <v>16444</v>
      </c>
      <c r="K3606" s="110" t="s">
        <v>275</v>
      </c>
      <c r="L3606" s="10" t="s">
        <v>16445</v>
      </c>
    </row>
    <row r="3607" spans="7:12" ht="15" x14ac:dyDescent="0.2">
      <c r="G3607" s="106"/>
      <c r="H3607" s="104" t="str">
        <f t="shared" si="61"/>
        <v/>
      </c>
      <c r="I3607" s="104"/>
      <c r="J3607" s="110" t="s">
        <v>16446</v>
      </c>
      <c r="K3607" s="110" t="s">
        <v>275</v>
      </c>
      <c r="L3607" s="10" t="s">
        <v>16447</v>
      </c>
    </row>
    <row r="3608" spans="7:12" ht="15" x14ac:dyDescent="0.2">
      <c r="G3608" s="106"/>
      <c r="H3608" s="104" t="str">
        <f t="shared" si="61"/>
        <v/>
      </c>
      <c r="I3608" s="104"/>
      <c r="J3608" s="110" t="s">
        <v>16448</v>
      </c>
      <c r="K3608" s="110" t="s">
        <v>275</v>
      </c>
      <c r="L3608" s="10" t="s">
        <v>275</v>
      </c>
    </row>
    <row r="3609" spans="7:12" ht="15" x14ac:dyDescent="0.2">
      <c r="G3609" s="106"/>
      <c r="H3609" s="104" t="str">
        <f t="shared" si="61"/>
        <v/>
      </c>
      <c r="I3609" s="104"/>
      <c r="J3609" s="110" t="s">
        <v>16449</v>
      </c>
      <c r="K3609" s="110" t="s">
        <v>275</v>
      </c>
      <c r="L3609" s="10" t="s">
        <v>16450</v>
      </c>
    </row>
    <row r="3610" spans="7:12" ht="15" x14ac:dyDescent="0.2">
      <c r="G3610" s="106"/>
      <c r="H3610" s="104" t="str">
        <f t="shared" si="61"/>
        <v/>
      </c>
      <c r="I3610" s="104"/>
      <c r="J3610" s="110" t="s">
        <v>16451</v>
      </c>
      <c r="K3610" s="110" t="s">
        <v>275</v>
      </c>
      <c r="L3610" s="10" t="s">
        <v>16452</v>
      </c>
    </row>
    <row r="3611" spans="7:12" ht="15" x14ac:dyDescent="0.2">
      <c r="G3611" s="106"/>
      <c r="H3611" s="104" t="str">
        <f t="shared" si="61"/>
        <v/>
      </c>
      <c r="I3611" s="104"/>
      <c r="J3611" s="110" t="s">
        <v>16453</v>
      </c>
      <c r="K3611" s="110" t="s">
        <v>275</v>
      </c>
      <c r="L3611" s="10" t="s">
        <v>16454</v>
      </c>
    </row>
    <row r="3612" spans="7:12" ht="15" x14ac:dyDescent="0.2">
      <c r="G3612" s="106"/>
      <c r="H3612" s="104" t="str">
        <f t="shared" si="61"/>
        <v/>
      </c>
      <c r="I3612" s="104"/>
      <c r="J3612" s="110" t="s">
        <v>16455</v>
      </c>
      <c r="K3612" s="110" t="s">
        <v>275</v>
      </c>
      <c r="L3612" s="10" t="s">
        <v>16456</v>
      </c>
    </row>
    <row r="3613" spans="7:12" ht="15" x14ac:dyDescent="0.2">
      <c r="G3613" s="106"/>
      <c r="H3613" s="104" t="str">
        <f t="shared" si="61"/>
        <v/>
      </c>
      <c r="I3613" s="104"/>
      <c r="J3613" s="110" t="s">
        <v>16457</v>
      </c>
      <c r="K3613" s="110" t="s">
        <v>275</v>
      </c>
      <c r="L3613" s="10" t="s">
        <v>275</v>
      </c>
    </row>
    <row r="3614" spans="7:12" ht="15" x14ac:dyDescent="0.2">
      <c r="G3614" s="106"/>
      <c r="H3614" s="104" t="str">
        <f t="shared" si="61"/>
        <v/>
      </c>
      <c r="I3614" s="104"/>
      <c r="J3614" s="110" t="s">
        <v>16458</v>
      </c>
      <c r="K3614" s="110" t="s">
        <v>275</v>
      </c>
      <c r="L3614" s="10" t="s">
        <v>16459</v>
      </c>
    </row>
    <row r="3615" spans="7:12" ht="15" x14ac:dyDescent="0.2">
      <c r="G3615" s="106"/>
      <c r="H3615" s="104" t="str">
        <f t="shared" si="61"/>
        <v/>
      </c>
      <c r="I3615" s="104"/>
      <c r="J3615" s="110" t="s">
        <v>16460</v>
      </c>
      <c r="K3615" s="110" t="s">
        <v>275</v>
      </c>
      <c r="L3615" s="10" t="s">
        <v>16461</v>
      </c>
    </row>
    <row r="3616" spans="7:12" ht="15" x14ac:dyDescent="0.2">
      <c r="G3616" s="106"/>
      <c r="H3616" s="104" t="str">
        <f t="shared" si="61"/>
        <v/>
      </c>
      <c r="I3616" s="104"/>
      <c r="J3616" s="110" t="s">
        <v>16462</v>
      </c>
      <c r="K3616" s="110" t="s">
        <v>275</v>
      </c>
      <c r="L3616" s="10" t="s">
        <v>16463</v>
      </c>
    </row>
    <row r="3617" spans="7:12" ht="15" x14ac:dyDescent="0.2">
      <c r="G3617" s="106"/>
      <c r="H3617" s="104" t="str">
        <f t="shared" si="61"/>
        <v/>
      </c>
      <c r="I3617" s="104"/>
      <c r="J3617" s="110" t="s">
        <v>16464</v>
      </c>
      <c r="K3617" s="110" t="s">
        <v>275</v>
      </c>
      <c r="L3617" s="10" t="s">
        <v>16465</v>
      </c>
    </row>
    <row r="3618" spans="7:12" ht="15" x14ac:dyDescent="0.2">
      <c r="G3618" s="106"/>
      <c r="H3618" s="104" t="str">
        <f t="shared" si="61"/>
        <v/>
      </c>
      <c r="I3618" s="104"/>
      <c r="J3618" s="110" t="s">
        <v>16466</v>
      </c>
      <c r="K3618" s="110" t="s">
        <v>275</v>
      </c>
      <c r="L3618" s="10" t="s">
        <v>16467</v>
      </c>
    </row>
    <row r="3619" spans="7:12" ht="15" x14ac:dyDescent="0.2">
      <c r="G3619" s="106"/>
      <c r="H3619" s="104" t="str">
        <f t="shared" si="61"/>
        <v/>
      </c>
      <c r="I3619" s="104"/>
      <c r="J3619" s="110" t="s">
        <v>16468</v>
      </c>
      <c r="K3619" s="110" t="s">
        <v>275</v>
      </c>
      <c r="L3619" s="10" t="s">
        <v>16469</v>
      </c>
    </row>
    <row r="3620" spans="7:12" ht="15" x14ac:dyDescent="0.2">
      <c r="G3620" s="106"/>
      <c r="H3620" s="104" t="str">
        <f t="shared" si="61"/>
        <v/>
      </c>
      <c r="I3620" s="104"/>
      <c r="J3620" s="110" t="s">
        <v>16470</v>
      </c>
      <c r="K3620" s="110" t="s">
        <v>275</v>
      </c>
      <c r="L3620" s="10" t="s">
        <v>16471</v>
      </c>
    </row>
    <row r="3621" spans="7:12" ht="15" x14ac:dyDescent="0.2">
      <c r="G3621" s="106"/>
      <c r="H3621" s="104" t="str">
        <f t="shared" si="61"/>
        <v/>
      </c>
      <c r="I3621" s="104"/>
      <c r="J3621" s="110" t="s">
        <v>16472</v>
      </c>
      <c r="K3621" s="110" t="s">
        <v>275</v>
      </c>
      <c r="L3621" s="10" t="s">
        <v>16473</v>
      </c>
    </row>
    <row r="3622" spans="7:12" ht="15" x14ac:dyDescent="0.2">
      <c r="G3622" s="106"/>
      <c r="H3622" s="104" t="str">
        <f t="shared" si="61"/>
        <v/>
      </c>
      <c r="I3622" s="104"/>
      <c r="J3622" s="110" t="s">
        <v>16474</v>
      </c>
      <c r="K3622" s="110" t="s">
        <v>275</v>
      </c>
      <c r="L3622" s="10" t="s">
        <v>275</v>
      </c>
    </row>
    <row r="3623" spans="7:12" ht="15" x14ac:dyDescent="0.2">
      <c r="G3623" s="106"/>
      <c r="H3623" s="104" t="str">
        <f t="shared" si="61"/>
        <v/>
      </c>
      <c r="I3623" s="104"/>
      <c r="J3623" s="110" t="s">
        <v>16475</v>
      </c>
      <c r="K3623" s="110" t="s">
        <v>275</v>
      </c>
      <c r="L3623" s="10" t="s">
        <v>275</v>
      </c>
    </row>
    <row r="3624" spans="7:12" ht="15" x14ac:dyDescent="0.2">
      <c r="G3624" s="106"/>
      <c r="H3624" s="104" t="str">
        <f t="shared" si="61"/>
        <v/>
      </c>
      <c r="I3624" s="104"/>
      <c r="J3624" s="110" t="s">
        <v>16476</v>
      </c>
      <c r="K3624" s="110" t="s">
        <v>275</v>
      </c>
      <c r="L3624" s="10" t="s">
        <v>16477</v>
      </c>
    </row>
    <row r="3625" spans="7:12" ht="15" x14ac:dyDescent="0.2">
      <c r="G3625" s="106"/>
      <c r="H3625" s="104" t="str">
        <f t="shared" si="61"/>
        <v/>
      </c>
      <c r="I3625" s="104"/>
      <c r="J3625" s="110" t="s">
        <v>16478</v>
      </c>
      <c r="K3625" s="110" t="s">
        <v>275</v>
      </c>
      <c r="L3625" s="10" t="s">
        <v>16479</v>
      </c>
    </row>
    <row r="3626" spans="7:12" ht="15" x14ac:dyDescent="0.2">
      <c r="G3626" s="106"/>
      <c r="H3626" s="104" t="str">
        <f t="shared" si="61"/>
        <v/>
      </c>
      <c r="I3626" s="104"/>
      <c r="J3626" s="110" t="s">
        <v>16480</v>
      </c>
      <c r="K3626" s="110" t="s">
        <v>275</v>
      </c>
      <c r="L3626" s="10" t="s">
        <v>16481</v>
      </c>
    </row>
    <row r="3627" spans="7:12" ht="15" x14ac:dyDescent="0.2">
      <c r="G3627" s="106"/>
      <c r="H3627" s="104" t="str">
        <f t="shared" si="61"/>
        <v/>
      </c>
      <c r="I3627" s="104"/>
      <c r="J3627" s="110" t="s">
        <v>16482</v>
      </c>
      <c r="K3627" s="110" t="s">
        <v>275</v>
      </c>
      <c r="L3627" s="10" t="s">
        <v>16483</v>
      </c>
    </row>
    <row r="3628" spans="7:12" ht="15" x14ac:dyDescent="0.2">
      <c r="G3628" s="106"/>
      <c r="H3628" s="104" t="str">
        <f t="shared" si="61"/>
        <v/>
      </c>
      <c r="I3628" s="104"/>
      <c r="J3628" s="110" t="s">
        <v>16484</v>
      </c>
      <c r="K3628" s="110" t="s">
        <v>275</v>
      </c>
      <c r="L3628" s="10" t="s">
        <v>16485</v>
      </c>
    </row>
    <row r="3629" spans="7:12" ht="15" x14ac:dyDescent="0.2">
      <c r="G3629" s="106"/>
      <c r="H3629" s="104" t="str">
        <f t="shared" si="61"/>
        <v/>
      </c>
      <c r="I3629" s="104"/>
      <c r="J3629" s="110" t="s">
        <v>16486</v>
      </c>
      <c r="K3629" s="110" t="s">
        <v>275</v>
      </c>
      <c r="L3629" s="10" t="s">
        <v>16487</v>
      </c>
    </row>
    <row r="3630" spans="7:12" ht="15" x14ac:dyDescent="0.2">
      <c r="G3630" s="106"/>
      <c r="H3630" s="104" t="str">
        <f t="shared" si="61"/>
        <v/>
      </c>
      <c r="I3630" s="104"/>
      <c r="J3630" s="110" t="s">
        <v>16488</v>
      </c>
      <c r="K3630" s="110" t="s">
        <v>275</v>
      </c>
      <c r="L3630" s="10" t="s">
        <v>16489</v>
      </c>
    </row>
    <row r="3631" spans="7:12" ht="15" x14ac:dyDescent="0.2">
      <c r="G3631" s="106"/>
      <c r="H3631" s="104" t="str">
        <f t="shared" si="61"/>
        <v/>
      </c>
      <c r="I3631" s="104"/>
      <c r="J3631" s="110" t="s">
        <v>16490</v>
      </c>
      <c r="K3631" s="110" t="s">
        <v>275</v>
      </c>
      <c r="L3631" s="10" t="s">
        <v>275</v>
      </c>
    </row>
    <row r="3632" spans="7:12" ht="15" x14ac:dyDescent="0.2">
      <c r="G3632" s="106"/>
      <c r="H3632" s="104" t="str">
        <f t="shared" si="61"/>
        <v/>
      </c>
      <c r="I3632" s="104"/>
      <c r="J3632" s="110" t="s">
        <v>16491</v>
      </c>
      <c r="K3632" s="110" t="s">
        <v>275</v>
      </c>
      <c r="L3632" s="10" t="s">
        <v>16492</v>
      </c>
    </row>
    <row r="3633" spans="7:12" ht="15" x14ac:dyDescent="0.2">
      <c r="G3633" s="106"/>
      <c r="H3633" s="104" t="str">
        <f t="shared" si="61"/>
        <v/>
      </c>
      <c r="I3633" s="104"/>
      <c r="J3633" s="110" t="s">
        <v>16493</v>
      </c>
      <c r="K3633" s="110" t="s">
        <v>275</v>
      </c>
      <c r="L3633" s="10" t="s">
        <v>16494</v>
      </c>
    </row>
    <row r="3634" spans="7:12" ht="15" x14ac:dyDescent="0.2">
      <c r="G3634" s="106"/>
      <c r="H3634" s="104" t="str">
        <f t="shared" si="61"/>
        <v/>
      </c>
      <c r="I3634" s="104"/>
      <c r="J3634" s="110" t="s">
        <v>16495</v>
      </c>
      <c r="K3634" s="110" t="s">
        <v>275</v>
      </c>
      <c r="L3634" s="10" t="s">
        <v>16496</v>
      </c>
    </row>
    <row r="3635" spans="7:12" ht="15" x14ac:dyDescent="0.2">
      <c r="G3635" s="106"/>
      <c r="H3635" s="104" t="str">
        <f t="shared" si="61"/>
        <v/>
      </c>
      <c r="I3635" s="104"/>
      <c r="J3635" s="110" t="s">
        <v>16497</v>
      </c>
      <c r="K3635" s="110" t="s">
        <v>275</v>
      </c>
      <c r="L3635" s="10" t="s">
        <v>16498</v>
      </c>
    </row>
    <row r="3636" spans="7:12" ht="15" x14ac:dyDescent="0.2">
      <c r="G3636" s="106"/>
      <c r="H3636" s="104" t="str">
        <f t="shared" si="61"/>
        <v/>
      </c>
      <c r="I3636" s="104"/>
      <c r="J3636" s="110" t="s">
        <v>16499</v>
      </c>
      <c r="K3636" s="110" t="s">
        <v>275</v>
      </c>
      <c r="L3636" s="10" t="s">
        <v>16500</v>
      </c>
    </row>
    <row r="3637" spans="7:12" ht="15" x14ac:dyDescent="0.2">
      <c r="G3637" s="106"/>
      <c r="H3637" s="104" t="str">
        <f t="shared" si="61"/>
        <v/>
      </c>
      <c r="I3637" s="104"/>
      <c r="J3637" s="110" t="s">
        <v>16501</v>
      </c>
      <c r="K3637" s="110" t="s">
        <v>275</v>
      </c>
      <c r="L3637" s="10" t="s">
        <v>16502</v>
      </c>
    </row>
    <row r="3638" spans="7:12" ht="15" x14ac:dyDescent="0.2">
      <c r="G3638" s="106"/>
      <c r="H3638" s="104" t="str">
        <f t="shared" si="61"/>
        <v/>
      </c>
      <c r="I3638" s="104"/>
      <c r="J3638" s="110" t="s">
        <v>16503</v>
      </c>
      <c r="K3638" s="110" t="s">
        <v>275</v>
      </c>
      <c r="L3638" s="10" t="s">
        <v>16504</v>
      </c>
    </row>
    <row r="3639" spans="7:12" ht="15" x14ac:dyDescent="0.2">
      <c r="G3639" s="106"/>
      <c r="H3639" s="104" t="str">
        <f t="shared" si="61"/>
        <v/>
      </c>
      <c r="I3639" s="104"/>
      <c r="J3639" s="110" t="s">
        <v>16505</v>
      </c>
      <c r="K3639" s="110" t="s">
        <v>275</v>
      </c>
      <c r="L3639" s="10" t="s">
        <v>16506</v>
      </c>
    </row>
    <row r="3640" spans="7:12" ht="15" x14ac:dyDescent="0.2">
      <c r="G3640" s="106"/>
      <c r="H3640" s="104" t="str">
        <f t="shared" si="61"/>
        <v/>
      </c>
      <c r="I3640" s="104"/>
      <c r="J3640" s="110" t="s">
        <v>16507</v>
      </c>
      <c r="K3640" s="110" t="s">
        <v>275</v>
      </c>
      <c r="L3640" s="10" t="s">
        <v>16508</v>
      </c>
    </row>
    <row r="3641" spans="7:12" ht="15" x14ac:dyDescent="0.2">
      <c r="G3641" s="106"/>
      <c r="H3641" s="104" t="str">
        <f t="shared" si="61"/>
        <v/>
      </c>
      <c r="I3641" s="104"/>
      <c r="J3641" s="110" t="s">
        <v>16509</v>
      </c>
      <c r="K3641" s="110" t="s">
        <v>275</v>
      </c>
      <c r="L3641" s="10" t="s">
        <v>16510</v>
      </c>
    </row>
    <row r="3642" spans="7:12" ht="15" x14ac:dyDescent="0.2">
      <c r="G3642" s="106"/>
      <c r="H3642" s="104" t="str">
        <f t="shared" si="61"/>
        <v/>
      </c>
      <c r="I3642" s="104"/>
      <c r="J3642" s="110" t="s">
        <v>16511</v>
      </c>
      <c r="K3642" s="110" t="s">
        <v>275</v>
      </c>
      <c r="L3642" s="10" t="s">
        <v>16512</v>
      </c>
    </row>
    <row r="3643" spans="7:12" ht="15" x14ac:dyDescent="0.2">
      <c r="G3643" s="106"/>
      <c r="H3643" s="104" t="str">
        <f t="shared" si="61"/>
        <v/>
      </c>
      <c r="I3643" s="104"/>
      <c r="J3643" s="110" t="s">
        <v>16513</v>
      </c>
      <c r="K3643" s="110" t="s">
        <v>275</v>
      </c>
      <c r="L3643" s="10" t="s">
        <v>16514</v>
      </c>
    </row>
    <row r="3644" spans="7:12" ht="15" x14ac:dyDescent="0.2">
      <c r="G3644" s="106"/>
      <c r="H3644" s="104" t="str">
        <f t="shared" si="61"/>
        <v/>
      </c>
      <c r="I3644" s="104"/>
      <c r="J3644" s="110" t="s">
        <v>16515</v>
      </c>
      <c r="K3644" s="110" t="s">
        <v>275</v>
      </c>
      <c r="L3644" s="10" t="s">
        <v>16516</v>
      </c>
    </row>
    <row r="3645" spans="7:12" ht="15" x14ac:dyDescent="0.2">
      <c r="G3645" s="106"/>
      <c r="H3645" s="104" t="str">
        <f t="shared" si="61"/>
        <v/>
      </c>
      <c r="I3645" s="104"/>
      <c r="J3645" s="110" t="s">
        <v>16517</v>
      </c>
      <c r="K3645" s="110" t="s">
        <v>275</v>
      </c>
      <c r="L3645" s="10" t="s">
        <v>16518</v>
      </c>
    </row>
    <row r="3646" spans="7:12" ht="15" x14ac:dyDescent="0.2">
      <c r="G3646" s="106"/>
      <c r="H3646" s="104" t="str">
        <f t="shared" si="61"/>
        <v/>
      </c>
      <c r="I3646" s="104"/>
      <c r="J3646" s="110" t="s">
        <v>16519</v>
      </c>
      <c r="K3646" s="110" t="s">
        <v>275</v>
      </c>
      <c r="L3646" s="10" t="s">
        <v>16520</v>
      </c>
    </row>
    <row r="3647" spans="7:12" ht="15" x14ac:dyDescent="0.2">
      <c r="G3647" s="106"/>
      <c r="H3647" s="104" t="str">
        <f t="shared" si="61"/>
        <v/>
      </c>
      <c r="I3647" s="104"/>
      <c r="J3647" s="110" t="s">
        <v>16521</v>
      </c>
      <c r="K3647" s="110" t="s">
        <v>275</v>
      </c>
      <c r="L3647" s="10" t="s">
        <v>16522</v>
      </c>
    </row>
    <row r="3648" spans="7:12" ht="15" x14ac:dyDescent="0.2">
      <c r="G3648" s="106"/>
      <c r="H3648" s="104" t="str">
        <f t="shared" si="61"/>
        <v/>
      </c>
      <c r="I3648" s="104"/>
      <c r="J3648" s="110" t="s">
        <v>16523</v>
      </c>
      <c r="K3648" s="110" t="s">
        <v>275</v>
      </c>
      <c r="L3648" s="10" t="s">
        <v>16524</v>
      </c>
    </row>
    <row r="3649" spans="7:12" ht="15" x14ac:dyDescent="0.2">
      <c r="G3649" s="106"/>
      <c r="H3649" s="104" t="str">
        <f t="shared" si="61"/>
        <v/>
      </c>
      <c r="I3649" s="104"/>
      <c r="J3649" s="110" t="s">
        <v>16525</v>
      </c>
      <c r="K3649" s="110" t="s">
        <v>275</v>
      </c>
      <c r="L3649" s="10" t="s">
        <v>16526</v>
      </c>
    </row>
    <row r="3650" spans="7:12" ht="15" x14ac:dyDescent="0.2">
      <c r="G3650" s="106"/>
      <c r="H3650" s="104" t="str">
        <f t="shared" si="61"/>
        <v/>
      </c>
      <c r="I3650" s="104"/>
      <c r="J3650" s="110" t="s">
        <v>16527</v>
      </c>
      <c r="K3650" s="110" t="s">
        <v>275</v>
      </c>
      <c r="L3650" s="10" t="s">
        <v>16528</v>
      </c>
    </row>
    <row r="3651" spans="7:12" ht="15" x14ac:dyDescent="0.2">
      <c r="G3651" s="106"/>
      <c r="H3651" s="104" t="str">
        <f t="shared" si="61"/>
        <v/>
      </c>
      <c r="I3651" s="104"/>
      <c r="J3651" s="110" t="s">
        <v>16529</v>
      </c>
      <c r="K3651" s="110" t="s">
        <v>275</v>
      </c>
      <c r="L3651" s="10" t="s">
        <v>16530</v>
      </c>
    </row>
    <row r="3652" spans="7:12" ht="15" x14ac:dyDescent="0.2">
      <c r="G3652" s="106"/>
      <c r="H3652" s="104" t="str">
        <f t="shared" si="61"/>
        <v/>
      </c>
      <c r="I3652" s="104"/>
      <c r="J3652" s="110" t="s">
        <v>16531</v>
      </c>
      <c r="K3652" s="110" t="s">
        <v>275</v>
      </c>
      <c r="L3652" s="10" t="s">
        <v>16532</v>
      </c>
    </row>
    <row r="3653" spans="7:12" ht="15" x14ac:dyDescent="0.2">
      <c r="G3653" s="106"/>
      <c r="H3653" s="104" t="str">
        <f t="shared" si="61"/>
        <v/>
      </c>
      <c r="I3653" s="104"/>
      <c r="J3653" s="110" t="s">
        <v>16533</v>
      </c>
      <c r="K3653" s="110" t="s">
        <v>275</v>
      </c>
      <c r="L3653" s="10" t="s">
        <v>16534</v>
      </c>
    </row>
    <row r="3654" spans="7:12" ht="15" x14ac:dyDescent="0.2">
      <c r="G3654" s="106"/>
      <c r="H3654" s="104" t="str">
        <f t="shared" si="61"/>
        <v/>
      </c>
      <c r="I3654" s="104"/>
      <c r="J3654" s="110" t="s">
        <v>16535</v>
      </c>
      <c r="K3654" s="110" t="s">
        <v>275</v>
      </c>
      <c r="L3654" s="10" t="s">
        <v>16536</v>
      </c>
    </row>
    <row r="3655" spans="7:12" ht="15" x14ac:dyDescent="0.2">
      <c r="G3655" s="106"/>
      <c r="H3655" s="104" t="str">
        <f t="shared" si="61"/>
        <v/>
      </c>
      <c r="I3655" s="104"/>
      <c r="J3655" s="110" t="s">
        <v>16537</v>
      </c>
      <c r="K3655" s="110" t="s">
        <v>275</v>
      </c>
      <c r="L3655" s="10" t="s">
        <v>16538</v>
      </c>
    </row>
    <row r="3656" spans="7:12" ht="15" x14ac:dyDescent="0.2">
      <c r="G3656" s="106"/>
      <c r="H3656" s="104" t="str">
        <f t="shared" si="61"/>
        <v/>
      </c>
      <c r="I3656" s="104"/>
      <c r="J3656" s="110" t="s">
        <v>16539</v>
      </c>
      <c r="K3656" s="110" t="s">
        <v>275</v>
      </c>
      <c r="L3656" s="10" t="s">
        <v>16540</v>
      </c>
    </row>
    <row r="3657" spans="7:12" ht="15" x14ac:dyDescent="0.2">
      <c r="G3657" s="106"/>
      <c r="H3657" s="104" t="str">
        <f t="shared" ref="H3657:H3720" si="62">IF(I3657="","",IFERROR((INDEX(A:D,MATCH($I3657,D:D,0),2)),""))</f>
        <v/>
      </c>
      <c r="I3657" s="104"/>
      <c r="J3657" s="110" t="s">
        <v>16541</v>
      </c>
      <c r="K3657" s="110" t="s">
        <v>275</v>
      </c>
      <c r="L3657" s="10" t="s">
        <v>16542</v>
      </c>
    </row>
    <row r="3658" spans="7:12" ht="15" x14ac:dyDescent="0.2">
      <c r="G3658" s="106"/>
      <c r="H3658" s="104" t="str">
        <f t="shared" si="62"/>
        <v/>
      </c>
      <c r="I3658" s="104"/>
      <c r="J3658" s="110" t="s">
        <v>16543</v>
      </c>
      <c r="K3658" s="110" t="s">
        <v>275</v>
      </c>
      <c r="L3658" s="10" t="s">
        <v>16544</v>
      </c>
    </row>
    <row r="3659" spans="7:12" ht="15" x14ac:dyDescent="0.2">
      <c r="G3659" s="106"/>
      <c r="H3659" s="104" t="str">
        <f t="shared" si="62"/>
        <v/>
      </c>
      <c r="I3659" s="104"/>
      <c r="J3659" s="110" t="s">
        <v>16545</v>
      </c>
      <c r="K3659" s="110" t="s">
        <v>275</v>
      </c>
      <c r="L3659" s="10" t="s">
        <v>16546</v>
      </c>
    </row>
    <row r="3660" spans="7:12" ht="15" x14ac:dyDescent="0.2">
      <c r="G3660" s="106"/>
      <c r="H3660" s="104" t="str">
        <f t="shared" si="62"/>
        <v/>
      </c>
      <c r="I3660" s="104"/>
      <c r="J3660" s="110" t="s">
        <v>16547</v>
      </c>
      <c r="K3660" s="110" t="s">
        <v>275</v>
      </c>
      <c r="L3660" s="10" t="s">
        <v>16548</v>
      </c>
    </row>
    <row r="3661" spans="7:12" ht="15" x14ac:dyDescent="0.2">
      <c r="G3661" s="106"/>
      <c r="H3661" s="104" t="str">
        <f t="shared" si="62"/>
        <v/>
      </c>
      <c r="I3661" s="104"/>
      <c r="J3661" s="110" t="s">
        <v>16549</v>
      </c>
      <c r="K3661" s="110" t="s">
        <v>275</v>
      </c>
      <c r="L3661" s="10" t="s">
        <v>16550</v>
      </c>
    </row>
    <row r="3662" spans="7:12" ht="15" x14ac:dyDescent="0.2">
      <c r="G3662" s="106"/>
      <c r="H3662" s="104" t="str">
        <f t="shared" si="62"/>
        <v/>
      </c>
      <c r="I3662" s="104"/>
      <c r="J3662" s="110" t="s">
        <v>16551</v>
      </c>
      <c r="K3662" s="110" t="s">
        <v>275</v>
      </c>
      <c r="L3662" s="10" t="s">
        <v>16552</v>
      </c>
    </row>
    <row r="3663" spans="7:12" ht="15" x14ac:dyDescent="0.2">
      <c r="G3663" s="106"/>
      <c r="H3663" s="104" t="str">
        <f t="shared" si="62"/>
        <v/>
      </c>
      <c r="I3663" s="104"/>
      <c r="J3663" s="110" t="s">
        <v>16553</v>
      </c>
      <c r="K3663" s="110" t="s">
        <v>275</v>
      </c>
      <c r="L3663" s="10" t="s">
        <v>16554</v>
      </c>
    </row>
    <row r="3664" spans="7:12" ht="15" x14ac:dyDescent="0.2">
      <c r="G3664" s="106"/>
      <c r="H3664" s="104" t="str">
        <f t="shared" si="62"/>
        <v/>
      </c>
      <c r="I3664" s="104"/>
      <c r="J3664" s="110" t="s">
        <v>16555</v>
      </c>
      <c r="K3664" s="110" t="s">
        <v>275</v>
      </c>
      <c r="L3664" s="10" t="s">
        <v>16556</v>
      </c>
    </row>
    <row r="3665" spans="7:12" ht="15" x14ac:dyDescent="0.2">
      <c r="G3665" s="106"/>
      <c r="H3665" s="104" t="str">
        <f t="shared" si="62"/>
        <v/>
      </c>
      <c r="I3665" s="104"/>
      <c r="J3665" s="110" t="s">
        <v>16557</v>
      </c>
      <c r="K3665" s="110" t="s">
        <v>275</v>
      </c>
      <c r="L3665" s="10" t="s">
        <v>16558</v>
      </c>
    </row>
    <row r="3666" spans="7:12" ht="15" x14ac:dyDescent="0.2">
      <c r="G3666" s="106"/>
      <c r="H3666" s="104" t="str">
        <f t="shared" si="62"/>
        <v/>
      </c>
      <c r="I3666" s="104"/>
      <c r="J3666" s="110" t="s">
        <v>16559</v>
      </c>
      <c r="K3666" s="110" t="s">
        <v>275</v>
      </c>
      <c r="L3666" s="10" t="s">
        <v>16560</v>
      </c>
    </row>
    <row r="3667" spans="7:12" ht="15" x14ac:dyDescent="0.2">
      <c r="G3667" s="106"/>
      <c r="H3667" s="104" t="str">
        <f t="shared" si="62"/>
        <v/>
      </c>
      <c r="I3667" s="104"/>
      <c r="J3667" s="110" t="s">
        <v>16561</v>
      </c>
      <c r="K3667" s="110" t="s">
        <v>275</v>
      </c>
      <c r="L3667" s="10" t="s">
        <v>16562</v>
      </c>
    </row>
    <row r="3668" spans="7:12" ht="15" x14ac:dyDescent="0.2">
      <c r="G3668" s="106"/>
      <c r="H3668" s="104" t="str">
        <f t="shared" si="62"/>
        <v/>
      </c>
      <c r="I3668" s="104"/>
      <c r="J3668" s="110" t="s">
        <v>16563</v>
      </c>
      <c r="K3668" s="110" t="s">
        <v>275</v>
      </c>
      <c r="L3668" s="10" t="s">
        <v>16564</v>
      </c>
    </row>
    <row r="3669" spans="7:12" ht="15" x14ac:dyDescent="0.2">
      <c r="G3669" s="106"/>
      <c r="H3669" s="104" t="str">
        <f t="shared" si="62"/>
        <v/>
      </c>
      <c r="I3669" s="104"/>
      <c r="J3669" s="110" t="s">
        <v>16565</v>
      </c>
      <c r="K3669" s="110" t="s">
        <v>275</v>
      </c>
      <c r="L3669" s="10" t="s">
        <v>16566</v>
      </c>
    </row>
    <row r="3670" spans="7:12" ht="15" x14ac:dyDescent="0.2">
      <c r="G3670" s="106"/>
      <c r="H3670" s="104" t="str">
        <f t="shared" si="62"/>
        <v/>
      </c>
      <c r="I3670" s="104"/>
      <c r="J3670" s="110" t="s">
        <v>16567</v>
      </c>
      <c r="K3670" s="110" t="s">
        <v>275</v>
      </c>
      <c r="L3670" s="10" t="s">
        <v>16568</v>
      </c>
    </row>
    <row r="3671" spans="7:12" ht="15" x14ac:dyDescent="0.2">
      <c r="G3671" s="106"/>
      <c r="H3671" s="104" t="str">
        <f t="shared" si="62"/>
        <v/>
      </c>
      <c r="I3671" s="104"/>
      <c r="J3671" s="110" t="s">
        <v>16569</v>
      </c>
      <c r="K3671" s="110" t="s">
        <v>275</v>
      </c>
      <c r="L3671" s="10" t="s">
        <v>16570</v>
      </c>
    </row>
    <row r="3672" spans="7:12" ht="15" x14ac:dyDescent="0.2">
      <c r="G3672" s="106"/>
      <c r="H3672" s="104" t="str">
        <f t="shared" si="62"/>
        <v/>
      </c>
      <c r="I3672" s="104"/>
      <c r="J3672" s="110" t="s">
        <v>16571</v>
      </c>
      <c r="K3672" s="110" t="s">
        <v>275</v>
      </c>
      <c r="L3672" s="10" t="s">
        <v>16572</v>
      </c>
    </row>
    <row r="3673" spans="7:12" ht="15" x14ac:dyDescent="0.2">
      <c r="G3673" s="106"/>
      <c r="H3673" s="104" t="str">
        <f t="shared" si="62"/>
        <v/>
      </c>
      <c r="I3673" s="104"/>
      <c r="J3673" s="110" t="s">
        <v>16573</v>
      </c>
      <c r="K3673" s="110" t="s">
        <v>275</v>
      </c>
      <c r="L3673" s="10" t="s">
        <v>275</v>
      </c>
    </row>
    <row r="3674" spans="7:12" ht="15" x14ac:dyDescent="0.2">
      <c r="G3674" s="106"/>
      <c r="H3674" s="104" t="str">
        <f t="shared" si="62"/>
        <v/>
      </c>
      <c r="I3674" s="104"/>
      <c r="J3674" s="110" t="s">
        <v>16574</v>
      </c>
      <c r="K3674" s="110" t="s">
        <v>275</v>
      </c>
      <c r="L3674" s="10" t="s">
        <v>16575</v>
      </c>
    </row>
    <row r="3675" spans="7:12" ht="15" x14ac:dyDescent="0.2">
      <c r="G3675" s="106"/>
      <c r="H3675" s="104" t="str">
        <f t="shared" si="62"/>
        <v/>
      </c>
      <c r="I3675" s="104"/>
      <c r="J3675" s="110" t="s">
        <v>16576</v>
      </c>
      <c r="K3675" s="110" t="s">
        <v>275</v>
      </c>
      <c r="L3675" s="10" t="s">
        <v>16577</v>
      </c>
    </row>
    <row r="3676" spans="7:12" ht="15" x14ac:dyDescent="0.2">
      <c r="G3676" s="106"/>
      <c r="H3676" s="104" t="str">
        <f t="shared" si="62"/>
        <v/>
      </c>
      <c r="I3676" s="104"/>
      <c r="J3676" s="110" t="s">
        <v>16578</v>
      </c>
      <c r="K3676" s="110" t="s">
        <v>275</v>
      </c>
      <c r="L3676" s="10" t="s">
        <v>16579</v>
      </c>
    </row>
    <row r="3677" spans="7:12" ht="15" x14ac:dyDescent="0.2">
      <c r="G3677" s="106"/>
      <c r="H3677" s="104" t="str">
        <f t="shared" si="62"/>
        <v/>
      </c>
      <c r="I3677" s="104"/>
      <c r="J3677" s="110" t="s">
        <v>16580</v>
      </c>
      <c r="K3677" s="110" t="s">
        <v>275</v>
      </c>
      <c r="L3677" s="10" t="s">
        <v>16581</v>
      </c>
    </row>
    <row r="3678" spans="7:12" ht="15" x14ac:dyDescent="0.2">
      <c r="G3678" s="106"/>
      <c r="H3678" s="104" t="str">
        <f t="shared" si="62"/>
        <v/>
      </c>
      <c r="I3678" s="104"/>
      <c r="J3678" s="110" t="s">
        <v>16582</v>
      </c>
      <c r="K3678" s="110" t="s">
        <v>275</v>
      </c>
      <c r="L3678" s="10" t="s">
        <v>16583</v>
      </c>
    </row>
    <row r="3679" spans="7:12" ht="15" x14ac:dyDescent="0.2">
      <c r="G3679" s="106"/>
      <c r="H3679" s="104" t="str">
        <f t="shared" si="62"/>
        <v/>
      </c>
      <c r="I3679" s="104"/>
      <c r="J3679" s="110" t="s">
        <v>16584</v>
      </c>
      <c r="K3679" s="110" t="s">
        <v>275</v>
      </c>
      <c r="L3679" s="10" t="s">
        <v>16585</v>
      </c>
    </row>
    <row r="3680" spans="7:12" ht="15" x14ac:dyDescent="0.2">
      <c r="G3680" s="106"/>
      <c r="H3680" s="104" t="str">
        <f t="shared" si="62"/>
        <v/>
      </c>
      <c r="I3680" s="104"/>
      <c r="J3680" s="110" t="s">
        <v>16586</v>
      </c>
      <c r="K3680" s="110" t="s">
        <v>275</v>
      </c>
      <c r="L3680" s="10" t="s">
        <v>16587</v>
      </c>
    </row>
    <row r="3681" spans="7:12" ht="15" x14ac:dyDescent="0.2">
      <c r="G3681" s="106"/>
      <c r="H3681" s="104" t="str">
        <f t="shared" si="62"/>
        <v/>
      </c>
      <c r="I3681" s="104"/>
      <c r="J3681" s="110" t="s">
        <v>16588</v>
      </c>
      <c r="K3681" s="110" t="s">
        <v>275</v>
      </c>
      <c r="L3681" s="10" t="s">
        <v>16589</v>
      </c>
    </row>
    <row r="3682" spans="7:12" ht="15" x14ac:dyDescent="0.2">
      <c r="G3682" s="106"/>
      <c r="H3682" s="104" t="str">
        <f t="shared" si="62"/>
        <v/>
      </c>
      <c r="I3682" s="104"/>
      <c r="J3682" s="110" t="s">
        <v>16590</v>
      </c>
      <c r="K3682" s="110" t="s">
        <v>275</v>
      </c>
      <c r="L3682" s="10" t="s">
        <v>16591</v>
      </c>
    </row>
    <row r="3683" spans="7:12" ht="15" x14ac:dyDescent="0.2">
      <c r="G3683" s="106"/>
      <c r="H3683" s="104" t="str">
        <f t="shared" si="62"/>
        <v/>
      </c>
      <c r="I3683" s="104"/>
      <c r="J3683" s="110" t="s">
        <v>16592</v>
      </c>
      <c r="K3683" s="110" t="s">
        <v>275</v>
      </c>
      <c r="L3683" s="10" t="s">
        <v>16593</v>
      </c>
    </row>
    <row r="3684" spans="7:12" ht="15" x14ac:dyDescent="0.2">
      <c r="G3684" s="106"/>
      <c r="H3684" s="104" t="str">
        <f t="shared" si="62"/>
        <v/>
      </c>
      <c r="I3684" s="104"/>
      <c r="J3684" s="110" t="s">
        <v>16594</v>
      </c>
      <c r="K3684" s="110" t="s">
        <v>275</v>
      </c>
      <c r="L3684" s="10" t="s">
        <v>16595</v>
      </c>
    </row>
    <row r="3685" spans="7:12" ht="15" x14ac:dyDescent="0.2">
      <c r="G3685" s="106"/>
      <c r="H3685" s="104" t="str">
        <f t="shared" si="62"/>
        <v/>
      </c>
      <c r="I3685" s="104"/>
      <c r="J3685" s="110" t="s">
        <v>16596</v>
      </c>
      <c r="K3685" s="110" t="s">
        <v>275</v>
      </c>
      <c r="L3685" s="10" t="s">
        <v>16597</v>
      </c>
    </row>
    <row r="3686" spans="7:12" ht="15" x14ac:dyDescent="0.2">
      <c r="G3686" s="106"/>
      <c r="H3686" s="104" t="str">
        <f t="shared" si="62"/>
        <v/>
      </c>
      <c r="I3686" s="104"/>
      <c r="J3686" s="110" t="s">
        <v>16598</v>
      </c>
      <c r="K3686" s="110" t="s">
        <v>275</v>
      </c>
      <c r="L3686" s="10" t="s">
        <v>16599</v>
      </c>
    </row>
    <row r="3687" spans="7:12" ht="15" x14ac:dyDescent="0.2">
      <c r="G3687" s="106"/>
      <c r="H3687" s="104" t="str">
        <f t="shared" si="62"/>
        <v/>
      </c>
      <c r="I3687" s="104"/>
      <c r="J3687" s="110" t="s">
        <v>16600</v>
      </c>
      <c r="K3687" s="110" t="s">
        <v>275</v>
      </c>
      <c r="L3687" s="10" t="s">
        <v>16601</v>
      </c>
    </row>
    <row r="3688" spans="7:12" ht="15" x14ac:dyDescent="0.2">
      <c r="G3688" s="106"/>
      <c r="H3688" s="104" t="str">
        <f t="shared" si="62"/>
        <v/>
      </c>
      <c r="I3688" s="104"/>
      <c r="J3688" s="110" t="s">
        <v>16602</v>
      </c>
      <c r="K3688" s="110" t="s">
        <v>275</v>
      </c>
      <c r="L3688" s="10" t="s">
        <v>16603</v>
      </c>
    </row>
    <row r="3689" spans="7:12" ht="15" x14ac:dyDescent="0.2">
      <c r="G3689" s="106"/>
      <c r="H3689" s="104" t="str">
        <f t="shared" si="62"/>
        <v/>
      </c>
      <c r="I3689" s="104"/>
      <c r="J3689" s="110" t="s">
        <v>16604</v>
      </c>
      <c r="K3689" s="110" t="s">
        <v>275</v>
      </c>
      <c r="L3689" s="10" t="s">
        <v>16605</v>
      </c>
    </row>
    <row r="3690" spans="7:12" ht="15" x14ac:dyDescent="0.2">
      <c r="G3690" s="106"/>
      <c r="H3690" s="104" t="str">
        <f t="shared" si="62"/>
        <v/>
      </c>
      <c r="I3690" s="104"/>
      <c r="J3690" s="110" t="s">
        <v>16606</v>
      </c>
      <c r="K3690" s="110" t="s">
        <v>275</v>
      </c>
      <c r="L3690" s="10" t="s">
        <v>16607</v>
      </c>
    </row>
    <row r="3691" spans="7:12" ht="15" x14ac:dyDescent="0.2">
      <c r="G3691" s="106"/>
      <c r="H3691" s="104" t="str">
        <f t="shared" si="62"/>
        <v/>
      </c>
      <c r="I3691" s="104"/>
      <c r="J3691" s="110" t="s">
        <v>16608</v>
      </c>
      <c r="K3691" s="110" t="s">
        <v>275</v>
      </c>
      <c r="L3691" s="10" t="s">
        <v>16609</v>
      </c>
    </row>
    <row r="3692" spans="7:12" ht="15" x14ac:dyDescent="0.2">
      <c r="G3692" s="106"/>
      <c r="H3692" s="104" t="str">
        <f t="shared" si="62"/>
        <v/>
      </c>
      <c r="I3692" s="104"/>
      <c r="J3692" s="110" t="s">
        <v>16610</v>
      </c>
      <c r="K3692" s="110" t="s">
        <v>275</v>
      </c>
      <c r="L3692" s="10" t="s">
        <v>16611</v>
      </c>
    </row>
    <row r="3693" spans="7:12" ht="15" x14ac:dyDescent="0.2">
      <c r="G3693" s="106"/>
      <c r="H3693" s="104" t="str">
        <f t="shared" si="62"/>
        <v/>
      </c>
      <c r="I3693" s="104"/>
      <c r="J3693" s="110" t="s">
        <v>16612</v>
      </c>
      <c r="K3693" s="110" t="s">
        <v>275</v>
      </c>
      <c r="L3693" s="10" t="s">
        <v>16613</v>
      </c>
    </row>
    <row r="3694" spans="7:12" ht="15" x14ac:dyDescent="0.2">
      <c r="G3694" s="106"/>
      <c r="H3694" s="104" t="str">
        <f t="shared" si="62"/>
        <v/>
      </c>
      <c r="I3694" s="104"/>
      <c r="J3694" s="110" t="s">
        <v>16614</v>
      </c>
      <c r="K3694" s="110" t="s">
        <v>275</v>
      </c>
      <c r="L3694" s="10" t="s">
        <v>275</v>
      </c>
    </row>
    <row r="3695" spans="7:12" ht="15" x14ac:dyDescent="0.2">
      <c r="G3695" s="106"/>
      <c r="H3695" s="104" t="str">
        <f t="shared" si="62"/>
        <v/>
      </c>
      <c r="I3695" s="104"/>
      <c r="J3695" s="110" t="s">
        <v>16615</v>
      </c>
      <c r="K3695" s="110" t="s">
        <v>275</v>
      </c>
      <c r="L3695" s="10" t="s">
        <v>16616</v>
      </c>
    </row>
    <row r="3696" spans="7:12" ht="15" x14ac:dyDescent="0.2">
      <c r="G3696" s="106"/>
      <c r="H3696" s="104" t="str">
        <f t="shared" si="62"/>
        <v/>
      </c>
      <c r="I3696" s="104"/>
      <c r="J3696" s="110" t="s">
        <v>16617</v>
      </c>
      <c r="K3696" s="110" t="s">
        <v>275</v>
      </c>
      <c r="L3696" s="10" t="s">
        <v>16618</v>
      </c>
    </row>
    <row r="3697" spans="7:12" ht="15" x14ac:dyDescent="0.2">
      <c r="G3697" s="106"/>
      <c r="H3697" s="104" t="str">
        <f t="shared" si="62"/>
        <v/>
      </c>
      <c r="I3697" s="104"/>
      <c r="J3697" s="110" t="s">
        <v>16619</v>
      </c>
      <c r="K3697" s="110" t="s">
        <v>275</v>
      </c>
      <c r="L3697" s="10" t="s">
        <v>16620</v>
      </c>
    </row>
    <row r="3698" spans="7:12" ht="15" x14ac:dyDescent="0.2">
      <c r="G3698" s="106"/>
      <c r="H3698" s="104" t="str">
        <f t="shared" si="62"/>
        <v/>
      </c>
      <c r="I3698" s="104"/>
      <c r="J3698" s="110" t="s">
        <v>16621</v>
      </c>
      <c r="K3698" s="110" t="s">
        <v>275</v>
      </c>
      <c r="L3698" s="10" t="s">
        <v>16622</v>
      </c>
    </row>
    <row r="3699" spans="7:12" ht="15" x14ac:dyDescent="0.2">
      <c r="G3699" s="106"/>
      <c r="H3699" s="104" t="str">
        <f t="shared" si="62"/>
        <v/>
      </c>
      <c r="I3699" s="104"/>
      <c r="J3699" s="110" t="s">
        <v>16623</v>
      </c>
      <c r="K3699" s="110" t="s">
        <v>275</v>
      </c>
      <c r="L3699" s="10" t="s">
        <v>275</v>
      </c>
    </row>
    <row r="3700" spans="7:12" ht="15" x14ac:dyDescent="0.2">
      <c r="G3700" s="106"/>
      <c r="H3700" s="104" t="str">
        <f t="shared" si="62"/>
        <v/>
      </c>
      <c r="I3700" s="104"/>
      <c r="J3700" s="110" t="s">
        <v>16624</v>
      </c>
      <c r="K3700" s="110" t="s">
        <v>275</v>
      </c>
      <c r="L3700" s="10" t="s">
        <v>275</v>
      </c>
    </row>
    <row r="3701" spans="7:12" ht="15" x14ac:dyDescent="0.2">
      <c r="G3701" s="106"/>
      <c r="H3701" s="104" t="str">
        <f t="shared" si="62"/>
        <v/>
      </c>
      <c r="I3701" s="104"/>
      <c r="J3701" s="110" t="s">
        <v>16625</v>
      </c>
      <c r="K3701" s="110" t="s">
        <v>275</v>
      </c>
      <c r="L3701" s="10" t="s">
        <v>16626</v>
      </c>
    </row>
    <row r="3702" spans="7:12" ht="15" x14ac:dyDescent="0.2">
      <c r="G3702" s="106"/>
      <c r="H3702" s="104" t="str">
        <f t="shared" si="62"/>
        <v/>
      </c>
      <c r="I3702" s="104"/>
      <c r="J3702" s="110" t="s">
        <v>16627</v>
      </c>
      <c r="K3702" s="110" t="s">
        <v>275</v>
      </c>
      <c r="L3702" s="10" t="s">
        <v>16626</v>
      </c>
    </row>
    <row r="3703" spans="7:12" ht="15" x14ac:dyDescent="0.2">
      <c r="G3703" s="106"/>
      <c r="H3703" s="104" t="str">
        <f t="shared" si="62"/>
        <v/>
      </c>
      <c r="I3703" s="104"/>
      <c r="J3703" s="110" t="s">
        <v>16628</v>
      </c>
      <c r="K3703" s="110" t="s">
        <v>275</v>
      </c>
      <c r="L3703" s="10" t="s">
        <v>16629</v>
      </c>
    </row>
    <row r="3704" spans="7:12" ht="15" x14ac:dyDescent="0.2">
      <c r="G3704" s="106"/>
      <c r="H3704" s="104" t="str">
        <f t="shared" si="62"/>
        <v/>
      </c>
      <c r="I3704" s="104"/>
      <c r="J3704" s="110" t="s">
        <v>16630</v>
      </c>
      <c r="K3704" s="110" t="s">
        <v>275</v>
      </c>
      <c r="L3704" s="10" t="s">
        <v>16631</v>
      </c>
    </row>
    <row r="3705" spans="7:12" ht="15" x14ac:dyDescent="0.2">
      <c r="G3705" s="106"/>
      <c r="H3705" s="104" t="str">
        <f t="shared" si="62"/>
        <v/>
      </c>
      <c r="I3705" s="104"/>
      <c r="J3705" s="110" t="s">
        <v>16632</v>
      </c>
      <c r="K3705" s="110" t="s">
        <v>275</v>
      </c>
      <c r="L3705" s="10" t="s">
        <v>16633</v>
      </c>
    </row>
    <row r="3706" spans="7:12" ht="15" x14ac:dyDescent="0.2">
      <c r="G3706" s="106"/>
      <c r="H3706" s="104" t="str">
        <f t="shared" si="62"/>
        <v/>
      </c>
      <c r="I3706" s="104"/>
      <c r="J3706" s="110" t="s">
        <v>16634</v>
      </c>
      <c r="K3706" s="110" t="s">
        <v>275</v>
      </c>
      <c r="L3706" s="10" t="s">
        <v>16635</v>
      </c>
    </row>
    <row r="3707" spans="7:12" ht="15" x14ac:dyDescent="0.2">
      <c r="G3707" s="106"/>
      <c r="H3707" s="104" t="str">
        <f t="shared" si="62"/>
        <v/>
      </c>
      <c r="I3707" s="104"/>
      <c r="J3707" s="110" t="s">
        <v>16636</v>
      </c>
      <c r="K3707" s="110" t="s">
        <v>275</v>
      </c>
      <c r="L3707" s="10" t="s">
        <v>275</v>
      </c>
    </row>
    <row r="3708" spans="7:12" ht="15" x14ac:dyDescent="0.2">
      <c r="G3708" s="106"/>
      <c r="H3708" s="104" t="str">
        <f t="shared" si="62"/>
        <v/>
      </c>
      <c r="I3708" s="104"/>
      <c r="J3708" s="110" t="s">
        <v>16637</v>
      </c>
      <c r="K3708" s="110" t="s">
        <v>275</v>
      </c>
      <c r="L3708" s="10" t="s">
        <v>16638</v>
      </c>
    </row>
    <row r="3709" spans="7:12" ht="15" x14ac:dyDescent="0.2">
      <c r="G3709" s="106"/>
      <c r="H3709" s="104" t="str">
        <f t="shared" si="62"/>
        <v/>
      </c>
      <c r="I3709" s="104"/>
      <c r="J3709" s="110" t="s">
        <v>16639</v>
      </c>
      <c r="K3709" s="110" t="s">
        <v>275</v>
      </c>
      <c r="L3709" s="10" t="s">
        <v>16640</v>
      </c>
    </row>
    <row r="3710" spans="7:12" ht="15" x14ac:dyDescent="0.2">
      <c r="G3710" s="106"/>
      <c r="H3710" s="104" t="str">
        <f t="shared" si="62"/>
        <v/>
      </c>
      <c r="I3710" s="104"/>
      <c r="J3710" s="110" t="s">
        <v>16641</v>
      </c>
      <c r="K3710" s="110" t="s">
        <v>275</v>
      </c>
      <c r="L3710" s="10" t="s">
        <v>16642</v>
      </c>
    </row>
    <row r="3711" spans="7:12" ht="15" x14ac:dyDescent="0.2">
      <c r="G3711" s="106"/>
      <c r="H3711" s="104" t="str">
        <f t="shared" si="62"/>
        <v/>
      </c>
      <c r="I3711" s="104"/>
      <c r="J3711" s="110" t="s">
        <v>16643</v>
      </c>
      <c r="K3711" s="110" t="s">
        <v>275</v>
      </c>
      <c r="L3711" s="10" t="s">
        <v>16644</v>
      </c>
    </row>
    <row r="3712" spans="7:12" ht="15" x14ac:dyDescent="0.2">
      <c r="G3712" s="106"/>
      <c r="H3712" s="104" t="str">
        <f t="shared" si="62"/>
        <v/>
      </c>
      <c r="I3712" s="104"/>
      <c r="J3712" s="110" t="s">
        <v>16645</v>
      </c>
      <c r="K3712" s="110" t="s">
        <v>275</v>
      </c>
      <c r="L3712" s="10" t="s">
        <v>16646</v>
      </c>
    </row>
    <row r="3713" spans="7:12" ht="15" x14ac:dyDescent="0.2">
      <c r="G3713" s="106"/>
      <c r="H3713" s="104" t="str">
        <f t="shared" si="62"/>
        <v/>
      </c>
      <c r="I3713" s="104"/>
      <c r="J3713" s="110" t="s">
        <v>16647</v>
      </c>
      <c r="K3713" s="110" t="s">
        <v>275</v>
      </c>
      <c r="L3713" s="10" t="s">
        <v>16648</v>
      </c>
    </row>
    <row r="3714" spans="7:12" ht="15" x14ac:dyDescent="0.2">
      <c r="G3714" s="106"/>
      <c r="H3714" s="104" t="str">
        <f t="shared" si="62"/>
        <v/>
      </c>
      <c r="I3714" s="104"/>
      <c r="J3714" s="110" t="s">
        <v>16649</v>
      </c>
      <c r="K3714" s="110" t="s">
        <v>275</v>
      </c>
      <c r="L3714" s="10" t="s">
        <v>275</v>
      </c>
    </row>
    <row r="3715" spans="7:12" ht="15" x14ac:dyDescent="0.2">
      <c r="G3715" s="106"/>
      <c r="H3715" s="104" t="str">
        <f t="shared" si="62"/>
        <v/>
      </c>
      <c r="I3715" s="104"/>
      <c r="J3715" s="110" t="s">
        <v>16650</v>
      </c>
      <c r="K3715" s="110" t="s">
        <v>275</v>
      </c>
      <c r="L3715" s="10" t="s">
        <v>16651</v>
      </c>
    </row>
    <row r="3716" spans="7:12" ht="15" x14ac:dyDescent="0.2">
      <c r="G3716" s="106"/>
      <c r="H3716" s="104" t="str">
        <f t="shared" si="62"/>
        <v/>
      </c>
      <c r="I3716" s="104"/>
      <c r="J3716" s="110" t="s">
        <v>16652</v>
      </c>
      <c r="K3716" s="110" t="s">
        <v>275</v>
      </c>
      <c r="L3716" s="10" t="s">
        <v>16653</v>
      </c>
    </row>
    <row r="3717" spans="7:12" ht="15" x14ac:dyDescent="0.2">
      <c r="G3717" s="106"/>
      <c r="H3717" s="104" t="str">
        <f t="shared" si="62"/>
        <v/>
      </c>
      <c r="I3717" s="104"/>
      <c r="J3717" s="110" t="s">
        <v>16654</v>
      </c>
      <c r="K3717" s="110" t="s">
        <v>275</v>
      </c>
      <c r="L3717" s="10" t="s">
        <v>275</v>
      </c>
    </row>
    <row r="3718" spans="7:12" ht="15" x14ac:dyDescent="0.2">
      <c r="G3718" s="106"/>
      <c r="H3718" s="104" t="str">
        <f t="shared" si="62"/>
        <v/>
      </c>
      <c r="I3718" s="104"/>
      <c r="J3718" s="110" t="s">
        <v>16655</v>
      </c>
      <c r="K3718" s="110" t="s">
        <v>275</v>
      </c>
      <c r="L3718" s="10" t="s">
        <v>16656</v>
      </c>
    </row>
    <row r="3719" spans="7:12" ht="15" x14ac:dyDescent="0.2">
      <c r="G3719" s="106"/>
      <c r="H3719" s="104" t="str">
        <f t="shared" si="62"/>
        <v/>
      </c>
      <c r="I3719" s="104"/>
      <c r="J3719" s="110" t="s">
        <v>16657</v>
      </c>
      <c r="K3719" s="110" t="s">
        <v>275</v>
      </c>
      <c r="L3719" s="10" t="s">
        <v>16658</v>
      </c>
    </row>
    <row r="3720" spans="7:12" ht="15" x14ac:dyDescent="0.2">
      <c r="G3720" s="106"/>
      <c r="H3720" s="104" t="str">
        <f t="shared" si="62"/>
        <v/>
      </c>
      <c r="I3720" s="104"/>
      <c r="J3720" s="110" t="s">
        <v>16659</v>
      </c>
      <c r="K3720" s="110" t="s">
        <v>275</v>
      </c>
      <c r="L3720" s="10" t="s">
        <v>275</v>
      </c>
    </row>
    <row r="3721" spans="7:12" ht="15" x14ac:dyDescent="0.2">
      <c r="G3721" s="106"/>
      <c r="H3721" s="104" t="str">
        <f t="shared" ref="H3721:H3784" si="63">IF(I3721="","",IFERROR((INDEX(A:D,MATCH($I3721,D:D,0),2)),""))</f>
        <v/>
      </c>
      <c r="I3721" s="104"/>
      <c r="J3721" s="110" t="s">
        <v>16660</v>
      </c>
      <c r="K3721" s="110" t="s">
        <v>275</v>
      </c>
      <c r="L3721" s="10" t="s">
        <v>275</v>
      </c>
    </row>
    <row r="3722" spans="7:12" ht="15" x14ac:dyDescent="0.2">
      <c r="G3722" s="106"/>
      <c r="H3722" s="104" t="str">
        <f t="shared" si="63"/>
        <v/>
      </c>
      <c r="I3722" s="104"/>
      <c r="J3722" s="110" t="s">
        <v>16661</v>
      </c>
      <c r="K3722" s="110" t="s">
        <v>275</v>
      </c>
      <c r="L3722" s="10" t="s">
        <v>16662</v>
      </c>
    </row>
    <row r="3723" spans="7:12" ht="15" x14ac:dyDescent="0.2">
      <c r="G3723" s="106"/>
      <c r="H3723" s="104" t="str">
        <f t="shared" si="63"/>
        <v/>
      </c>
      <c r="I3723" s="104"/>
      <c r="J3723" s="110" t="s">
        <v>16663</v>
      </c>
      <c r="K3723" s="110" t="s">
        <v>275</v>
      </c>
      <c r="L3723" s="10" t="s">
        <v>16664</v>
      </c>
    </row>
    <row r="3724" spans="7:12" ht="15" x14ac:dyDescent="0.2">
      <c r="G3724" s="106"/>
      <c r="H3724" s="104" t="str">
        <f t="shared" si="63"/>
        <v/>
      </c>
      <c r="I3724" s="104"/>
      <c r="J3724" s="110" t="s">
        <v>16665</v>
      </c>
      <c r="K3724" s="110" t="s">
        <v>275</v>
      </c>
      <c r="L3724" s="10" t="s">
        <v>16666</v>
      </c>
    </row>
    <row r="3725" spans="7:12" ht="15" x14ac:dyDescent="0.2">
      <c r="G3725" s="106"/>
      <c r="H3725" s="104" t="str">
        <f t="shared" si="63"/>
        <v/>
      </c>
      <c r="I3725" s="104"/>
      <c r="J3725" s="110" t="s">
        <v>16667</v>
      </c>
      <c r="K3725" s="110" t="s">
        <v>275</v>
      </c>
      <c r="L3725" s="10" t="s">
        <v>16668</v>
      </c>
    </row>
    <row r="3726" spans="7:12" ht="15" x14ac:dyDescent="0.2">
      <c r="G3726" s="106"/>
      <c r="H3726" s="104" t="str">
        <f t="shared" si="63"/>
        <v/>
      </c>
      <c r="I3726" s="104"/>
      <c r="J3726" s="110" t="s">
        <v>16669</v>
      </c>
      <c r="K3726" s="110" t="s">
        <v>275</v>
      </c>
      <c r="L3726" s="10" t="s">
        <v>16670</v>
      </c>
    </row>
    <row r="3727" spans="7:12" ht="15" x14ac:dyDescent="0.2">
      <c r="G3727" s="106"/>
      <c r="H3727" s="104" t="str">
        <f t="shared" si="63"/>
        <v/>
      </c>
      <c r="I3727" s="104"/>
      <c r="J3727" s="110" t="s">
        <v>16671</v>
      </c>
      <c r="K3727" s="110" t="s">
        <v>275</v>
      </c>
      <c r="L3727" s="10" t="s">
        <v>16672</v>
      </c>
    </row>
    <row r="3728" spans="7:12" ht="15" x14ac:dyDescent="0.2">
      <c r="G3728" s="106"/>
      <c r="H3728" s="104" t="str">
        <f t="shared" si="63"/>
        <v/>
      </c>
      <c r="I3728" s="104"/>
      <c r="J3728" s="110" t="s">
        <v>16673</v>
      </c>
      <c r="K3728" s="110" t="s">
        <v>275</v>
      </c>
      <c r="L3728" s="10" t="s">
        <v>16674</v>
      </c>
    </row>
    <row r="3729" spans="7:12" ht="15" x14ac:dyDescent="0.2">
      <c r="G3729" s="106"/>
      <c r="H3729" s="104" t="str">
        <f t="shared" si="63"/>
        <v/>
      </c>
      <c r="I3729" s="104"/>
      <c r="J3729" s="110" t="s">
        <v>16675</v>
      </c>
      <c r="K3729" s="110" t="s">
        <v>275</v>
      </c>
      <c r="L3729" s="10" t="s">
        <v>16676</v>
      </c>
    </row>
    <row r="3730" spans="7:12" ht="15" x14ac:dyDescent="0.2">
      <c r="G3730" s="106"/>
      <c r="H3730" s="104" t="str">
        <f t="shared" si="63"/>
        <v/>
      </c>
      <c r="I3730" s="104"/>
      <c r="J3730" s="110" t="s">
        <v>16677</v>
      </c>
      <c r="K3730" s="110" t="s">
        <v>275</v>
      </c>
      <c r="L3730" s="10" t="s">
        <v>16678</v>
      </c>
    </row>
    <row r="3731" spans="7:12" ht="15" x14ac:dyDescent="0.2">
      <c r="G3731" s="106"/>
      <c r="H3731" s="104" t="str">
        <f t="shared" si="63"/>
        <v/>
      </c>
      <c r="I3731" s="104"/>
      <c r="J3731" s="110" t="s">
        <v>16679</v>
      </c>
      <c r="K3731" s="110" t="s">
        <v>275</v>
      </c>
      <c r="L3731" s="10" t="s">
        <v>16680</v>
      </c>
    </row>
    <row r="3732" spans="7:12" ht="15" x14ac:dyDescent="0.2">
      <c r="G3732" s="106"/>
      <c r="H3732" s="104" t="str">
        <f t="shared" si="63"/>
        <v/>
      </c>
      <c r="I3732" s="104"/>
      <c r="J3732" s="110" t="s">
        <v>16681</v>
      </c>
      <c r="K3732" s="110" t="s">
        <v>275</v>
      </c>
      <c r="L3732" s="10" t="s">
        <v>16682</v>
      </c>
    </row>
    <row r="3733" spans="7:12" ht="15" x14ac:dyDescent="0.2">
      <c r="G3733" s="106"/>
      <c r="H3733" s="104" t="str">
        <f t="shared" si="63"/>
        <v/>
      </c>
      <c r="I3733" s="104"/>
      <c r="J3733" s="110" t="s">
        <v>16683</v>
      </c>
      <c r="K3733" s="110" t="s">
        <v>275</v>
      </c>
      <c r="L3733" s="10" t="s">
        <v>16684</v>
      </c>
    </row>
    <row r="3734" spans="7:12" ht="15" x14ac:dyDescent="0.2">
      <c r="G3734" s="106"/>
      <c r="H3734" s="104" t="str">
        <f t="shared" si="63"/>
        <v/>
      </c>
      <c r="I3734" s="104"/>
      <c r="J3734" s="110" t="s">
        <v>16685</v>
      </c>
      <c r="K3734" s="110" t="s">
        <v>275</v>
      </c>
      <c r="L3734" s="10" t="s">
        <v>16686</v>
      </c>
    </row>
    <row r="3735" spans="7:12" ht="15" x14ac:dyDescent="0.2">
      <c r="G3735" s="106"/>
      <c r="H3735" s="104" t="str">
        <f t="shared" si="63"/>
        <v/>
      </c>
      <c r="I3735" s="104"/>
      <c r="J3735" s="110" t="s">
        <v>16687</v>
      </c>
      <c r="K3735" s="110" t="s">
        <v>275</v>
      </c>
      <c r="L3735" s="10" t="s">
        <v>16688</v>
      </c>
    </row>
    <row r="3736" spans="7:12" ht="15" x14ac:dyDescent="0.2">
      <c r="G3736" s="106"/>
      <c r="H3736" s="104" t="str">
        <f t="shared" si="63"/>
        <v/>
      </c>
      <c r="I3736" s="104"/>
      <c r="J3736" s="110" t="s">
        <v>16689</v>
      </c>
      <c r="K3736" s="110" t="s">
        <v>275</v>
      </c>
      <c r="L3736" s="10" t="s">
        <v>16690</v>
      </c>
    </row>
    <row r="3737" spans="7:12" ht="15" x14ac:dyDescent="0.2">
      <c r="G3737" s="106"/>
      <c r="H3737" s="104" t="str">
        <f t="shared" si="63"/>
        <v/>
      </c>
      <c r="I3737" s="104"/>
      <c r="J3737" s="110" t="s">
        <v>16691</v>
      </c>
      <c r="K3737" s="110" t="s">
        <v>275</v>
      </c>
      <c r="L3737" s="10" t="s">
        <v>16692</v>
      </c>
    </row>
    <row r="3738" spans="7:12" ht="15" x14ac:dyDescent="0.2">
      <c r="G3738" s="106"/>
      <c r="H3738" s="104" t="str">
        <f t="shared" si="63"/>
        <v/>
      </c>
      <c r="I3738" s="104"/>
      <c r="J3738" s="110" t="s">
        <v>16693</v>
      </c>
      <c r="K3738" s="110" t="s">
        <v>275</v>
      </c>
      <c r="L3738" s="10" t="s">
        <v>16694</v>
      </c>
    </row>
    <row r="3739" spans="7:12" ht="15" x14ac:dyDescent="0.2">
      <c r="G3739" s="106"/>
      <c r="H3739" s="104" t="str">
        <f t="shared" si="63"/>
        <v/>
      </c>
      <c r="I3739" s="104"/>
      <c r="J3739" s="110" t="s">
        <v>16695</v>
      </c>
      <c r="K3739" s="110" t="s">
        <v>275</v>
      </c>
      <c r="L3739" s="10" t="s">
        <v>16696</v>
      </c>
    </row>
    <row r="3740" spans="7:12" ht="15" x14ac:dyDescent="0.2">
      <c r="G3740" s="106"/>
      <c r="H3740" s="104" t="str">
        <f t="shared" si="63"/>
        <v/>
      </c>
      <c r="I3740" s="104"/>
      <c r="J3740" s="110" t="s">
        <v>16697</v>
      </c>
      <c r="K3740" s="110" t="s">
        <v>275</v>
      </c>
      <c r="L3740" s="10" t="s">
        <v>16698</v>
      </c>
    </row>
    <row r="3741" spans="7:12" ht="15" x14ac:dyDescent="0.2">
      <c r="G3741" s="106"/>
      <c r="H3741" s="104" t="str">
        <f t="shared" si="63"/>
        <v/>
      </c>
      <c r="I3741" s="104"/>
      <c r="J3741" s="110" t="s">
        <v>16699</v>
      </c>
      <c r="K3741" s="110" t="s">
        <v>275</v>
      </c>
      <c r="L3741" s="10" t="s">
        <v>16700</v>
      </c>
    </row>
    <row r="3742" spans="7:12" ht="15" x14ac:dyDescent="0.2">
      <c r="G3742" s="106"/>
      <c r="H3742" s="104" t="str">
        <f t="shared" si="63"/>
        <v/>
      </c>
      <c r="I3742" s="104"/>
      <c r="J3742" s="110" t="s">
        <v>16701</v>
      </c>
      <c r="K3742" s="110" t="s">
        <v>275</v>
      </c>
      <c r="L3742" s="10" t="s">
        <v>16702</v>
      </c>
    </row>
    <row r="3743" spans="7:12" ht="15" x14ac:dyDescent="0.2">
      <c r="G3743" s="106"/>
      <c r="H3743" s="104" t="str">
        <f t="shared" si="63"/>
        <v/>
      </c>
      <c r="I3743" s="104"/>
      <c r="J3743" s="110" t="s">
        <v>16703</v>
      </c>
      <c r="K3743" s="110" t="s">
        <v>275</v>
      </c>
      <c r="L3743" s="10" t="s">
        <v>275</v>
      </c>
    </row>
    <row r="3744" spans="7:12" ht="15" x14ac:dyDescent="0.2">
      <c r="G3744" s="106"/>
      <c r="H3744" s="104" t="str">
        <f t="shared" si="63"/>
        <v/>
      </c>
      <c r="I3744" s="104"/>
      <c r="J3744" s="110" t="s">
        <v>16704</v>
      </c>
      <c r="K3744" s="110" t="s">
        <v>275</v>
      </c>
      <c r="L3744" s="10" t="s">
        <v>16705</v>
      </c>
    </row>
    <row r="3745" spans="7:12" ht="15" x14ac:dyDescent="0.2">
      <c r="G3745" s="106"/>
      <c r="H3745" s="104" t="str">
        <f t="shared" si="63"/>
        <v/>
      </c>
      <c r="I3745" s="104"/>
      <c r="J3745" s="110" t="s">
        <v>16706</v>
      </c>
      <c r="K3745" s="110" t="s">
        <v>275</v>
      </c>
      <c r="L3745" s="10" t="s">
        <v>16707</v>
      </c>
    </row>
    <row r="3746" spans="7:12" ht="15" x14ac:dyDescent="0.2">
      <c r="G3746" s="106"/>
      <c r="H3746" s="104" t="str">
        <f t="shared" si="63"/>
        <v/>
      </c>
      <c r="I3746" s="104"/>
      <c r="J3746" s="110" t="s">
        <v>16708</v>
      </c>
      <c r="K3746" s="110" t="s">
        <v>275</v>
      </c>
      <c r="L3746" s="10" t="s">
        <v>16709</v>
      </c>
    </row>
    <row r="3747" spans="7:12" ht="15" x14ac:dyDescent="0.2">
      <c r="G3747" s="106"/>
      <c r="H3747" s="104" t="str">
        <f t="shared" si="63"/>
        <v/>
      </c>
      <c r="I3747" s="104"/>
      <c r="J3747" s="110" t="s">
        <v>16710</v>
      </c>
      <c r="K3747" s="110" t="s">
        <v>275</v>
      </c>
      <c r="L3747" s="10" t="s">
        <v>16711</v>
      </c>
    </row>
    <row r="3748" spans="7:12" ht="15" x14ac:dyDescent="0.2">
      <c r="G3748" s="106"/>
      <c r="H3748" s="104" t="str">
        <f t="shared" si="63"/>
        <v/>
      </c>
      <c r="I3748" s="104"/>
      <c r="J3748" s="110" t="s">
        <v>16712</v>
      </c>
      <c r="K3748" s="110" t="s">
        <v>275</v>
      </c>
      <c r="L3748" s="10" t="s">
        <v>16713</v>
      </c>
    </row>
    <row r="3749" spans="7:12" ht="15" x14ac:dyDescent="0.2">
      <c r="G3749" s="106"/>
      <c r="H3749" s="104" t="str">
        <f t="shared" si="63"/>
        <v/>
      </c>
      <c r="I3749" s="104"/>
      <c r="J3749" s="110" t="s">
        <v>16714</v>
      </c>
      <c r="K3749" s="110" t="s">
        <v>275</v>
      </c>
      <c r="L3749" s="10" t="s">
        <v>16715</v>
      </c>
    </row>
    <row r="3750" spans="7:12" ht="15" x14ac:dyDescent="0.2">
      <c r="G3750" s="106"/>
      <c r="H3750" s="104" t="str">
        <f t="shared" si="63"/>
        <v/>
      </c>
      <c r="I3750" s="104"/>
      <c r="J3750" s="110" t="s">
        <v>16716</v>
      </c>
      <c r="K3750" s="110" t="s">
        <v>275</v>
      </c>
      <c r="L3750" s="10" t="s">
        <v>275</v>
      </c>
    </row>
    <row r="3751" spans="7:12" ht="15" x14ac:dyDescent="0.2">
      <c r="G3751" s="106"/>
      <c r="H3751" s="104" t="str">
        <f t="shared" si="63"/>
        <v/>
      </c>
      <c r="I3751" s="104"/>
      <c r="J3751" s="110" t="s">
        <v>16717</v>
      </c>
      <c r="K3751" s="110" t="s">
        <v>275</v>
      </c>
      <c r="L3751" s="10" t="s">
        <v>275</v>
      </c>
    </row>
    <row r="3752" spans="7:12" ht="15" x14ac:dyDescent="0.2">
      <c r="G3752" s="106"/>
      <c r="H3752" s="104" t="str">
        <f t="shared" si="63"/>
        <v/>
      </c>
      <c r="I3752" s="104"/>
      <c r="J3752" s="110" t="s">
        <v>16718</v>
      </c>
      <c r="K3752" s="110" t="s">
        <v>275</v>
      </c>
      <c r="L3752" s="10" t="s">
        <v>16719</v>
      </c>
    </row>
    <row r="3753" spans="7:12" ht="15" x14ac:dyDescent="0.2">
      <c r="G3753" s="106"/>
      <c r="H3753" s="104" t="str">
        <f t="shared" si="63"/>
        <v/>
      </c>
      <c r="I3753" s="104"/>
      <c r="J3753" s="110" t="s">
        <v>16720</v>
      </c>
      <c r="K3753" s="110" t="s">
        <v>275</v>
      </c>
      <c r="L3753" s="10" t="s">
        <v>16721</v>
      </c>
    </row>
    <row r="3754" spans="7:12" ht="15" x14ac:dyDescent="0.2">
      <c r="G3754" s="106"/>
      <c r="H3754" s="104" t="str">
        <f t="shared" si="63"/>
        <v/>
      </c>
      <c r="I3754" s="104"/>
      <c r="J3754" s="110" t="s">
        <v>16722</v>
      </c>
      <c r="K3754" s="110" t="s">
        <v>275</v>
      </c>
      <c r="L3754" s="10" t="s">
        <v>16723</v>
      </c>
    </row>
    <row r="3755" spans="7:12" ht="15" x14ac:dyDescent="0.2">
      <c r="G3755" s="106"/>
      <c r="H3755" s="104" t="str">
        <f t="shared" si="63"/>
        <v/>
      </c>
      <c r="I3755" s="104"/>
      <c r="J3755" s="110" t="s">
        <v>16724</v>
      </c>
      <c r="K3755" s="110" t="s">
        <v>275</v>
      </c>
      <c r="L3755" s="10" t="s">
        <v>16725</v>
      </c>
    </row>
    <row r="3756" spans="7:12" ht="15" x14ac:dyDescent="0.2">
      <c r="G3756" s="106"/>
      <c r="H3756" s="104" t="str">
        <f t="shared" si="63"/>
        <v/>
      </c>
      <c r="I3756" s="104"/>
      <c r="J3756" s="110" t="s">
        <v>16726</v>
      </c>
      <c r="K3756" s="110" t="s">
        <v>275</v>
      </c>
      <c r="L3756" s="10" t="s">
        <v>275</v>
      </c>
    </row>
    <row r="3757" spans="7:12" ht="15" x14ac:dyDescent="0.2">
      <c r="G3757" s="106"/>
      <c r="H3757" s="104" t="str">
        <f t="shared" si="63"/>
        <v/>
      </c>
      <c r="I3757" s="104"/>
      <c r="J3757" s="110" t="s">
        <v>16727</v>
      </c>
      <c r="K3757" s="110" t="s">
        <v>275</v>
      </c>
      <c r="L3757" s="10" t="s">
        <v>16728</v>
      </c>
    </row>
    <row r="3758" spans="7:12" ht="15" x14ac:dyDescent="0.2">
      <c r="G3758" s="106"/>
      <c r="H3758" s="104" t="str">
        <f t="shared" si="63"/>
        <v/>
      </c>
      <c r="I3758" s="104"/>
      <c r="J3758" s="110" t="s">
        <v>16729</v>
      </c>
      <c r="K3758" s="110" t="s">
        <v>275</v>
      </c>
      <c r="L3758" s="10" t="s">
        <v>16730</v>
      </c>
    </row>
    <row r="3759" spans="7:12" ht="15" x14ac:dyDescent="0.2">
      <c r="G3759" s="106"/>
      <c r="H3759" s="104" t="str">
        <f t="shared" si="63"/>
        <v/>
      </c>
      <c r="I3759" s="104"/>
      <c r="J3759" s="110" t="s">
        <v>16731</v>
      </c>
      <c r="K3759" s="110" t="s">
        <v>275</v>
      </c>
      <c r="L3759" s="10" t="s">
        <v>16732</v>
      </c>
    </row>
    <row r="3760" spans="7:12" ht="15" x14ac:dyDescent="0.2">
      <c r="G3760" s="106"/>
      <c r="H3760" s="104" t="str">
        <f t="shared" si="63"/>
        <v/>
      </c>
      <c r="I3760" s="104"/>
      <c r="J3760" s="110" t="s">
        <v>16733</v>
      </c>
      <c r="K3760" s="110" t="s">
        <v>275</v>
      </c>
      <c r="L3760" s="10" t="s">
        <v>16734</v>
      </c>
    </row>
    <row r="3761" spans="7:12" ht="15" x14ac:dyDescent="0.2">
      <c r="G3761" s="106"/>
      <c r="H3761" s="104" t="str">
        <f t="shared" si="63"/>
        <v/>
      </c>
      <c r="I3761" s="104"/>
      <c r="J3761" s="110" t="s">
        <v>16735</v>
      </c>
      <c r="K3761" s="110" t="s">
        <v>275</v>
      </c>
      <c r="L3761" s="10" t="s">
        <v>275</v>
      </c>
    </row>
    <row r="3762" spans="7:12" ht="15" x14ac:dyDescent="0.2">
      <c r="G3762" s="106"/>
      <c r="H3762" s="104" t="str">
        <f t="shared" si="63"/>
        <v/>
      </c>
      <c r="I3762" s="104"/>
      <c r="J3762" s="110" t="s">
        <v>16736</v>
      </c>
      <c r="K3762" s="110" t="s">
        <v>275</v>
      </c>
      <c r="L3762" s="10" t="s">
        <v>16737</v>
      </c>
    </row>
    <row r="3763" spans="7:12" ht="15" x14ac:dyDescent="0.2">
      <c r="G3763" s="106"/>
      <c r="H3763" s="104" t="str">
        <f t="shared" si="63"/>
        <v/>
      </c>
      <c r="I3763" s="104"/>
      <c r="J3763" s="110" t="s">
        <v>16738</v>
      </c>
      <c r="K3763" s="110" t="s">
        <v>275</v>
      </c>
      <c r="L3763" s="10" t="s">
        <v>16739</v>
      </c>
    </row>
    <row r="3764" spans="7:12" ht="15" x14ac:dyDescent="0.2">
      <c r="G3764" s="106"/>
      <c r="H3764" s="104" t="str">
        <f t="shared" si="63"/>
        <v/>
      </c>
      <c r="I3764" s="104"/>
      <c r="J3764" s="110" t="s">
        <v>16740</v>
      </c>
      <c r="K3764" s="110" t="s">
        <v>275</v>
      </c>
      <c r="L3764" s="10" t="s">
        <v>16741</v>
      </c>
    </row>
    <row r="3765" spans="7:12" ht="15" x14ac:dyDescent="0.2">
      <c r="G3765" s="106"/>
      <c r="H3765" s="104" t="str">
        <f t="shared" si="63"/>
        <v/>
      </c>
      <c r="I3765" s="104"/>
      <c r="J3765" s="110" t="s">
        <v>16742</v>
      </c>
      <c r="K3765" s="110" t="s">
        <v>275</v>
      </c>
      <c r="L3765" s="10" t="s">
        <v>16743</v>
      </c>
    </row>
    <row r="3766" spans="7:12" ht="15" x14ac:dyDescent="0.2">
      <c r="G3766" s="106"/>
      <c r="H3766" s="104" t="str">
        <f t="shared" si="63"/>
        <v/>
      </c>
      <c r="I3766" s="104"/>
      <c r="J3766" s="110" t="s">
        <v>16744</v>
      </c>
      <c r="K3766" s="110" t="s">
        <v>275</v>
      </c>
      <c r="L3766" s="10" t="s">
        <v>16745</v>
      </c>
    </row>
    <row r="3767" spans="7:12" ht="15" x14ac:dyDescent="0.2">
      <c r="G3767" s="106"/>
      <c r="H3767" s="104" t="str">
        <f t="shared" si="63"/>
        <v/>
      </c>
      <c r="I3767" s="104"/>
      <c r="J3767" s="110" t="s">
        <v>16746</v>
      </c>
      <c r="K3767" s="110" t="s">
        <v>275</v>
      </c>
      <c r="L3767" s="10" t="s">
        <v>16747</v>
      </c>
    </row>
    <row r="3768" spans="7:12" ht="15" x14ac:dyDescent="0.2">
      <c r="G3768" s="106"/>
      <c r="H3768" s="104" t="str">
        <f t="shared" si="63"/>
        <v/>
      </c>
      <c r="I3768" s="104"/>
      <c r="J3768" s="110" t="s">
        <v>16748</v>
      </c>
      <c r="K3768" s="110" t="s">
        <v>275</v>
      </c>
      <c r="L3768" s="10" t="s">
        <v>16749</v>
      </c>
    </row>
    <row r="3769" spans="7:12" ht="15" x14ac:dyDescent="0.2">
      <c r="G3769" s="106"/>
      <c r="H3769" s="104" t="str">
        <f t="shared" si="63"/>
        <v/>
      </c>
      <c r="I3769" s="104"/>
      <c r="J3769" s="110" t="s">
        <v>16750</v>
      </c>
      <c r="K3769" s="110" t="s">
        <v>275</v>
      </c>
      <c r="L3769" s="10" t="s">
        <v>16751</v>
      </c>
    </row>
    <row r="3770" spans="7:12" ht="15" x14ac:dyDescent="0.2">
      <c r="G3770" s="106"/>
      <c r="H3770" s="104" t="str">
        <f t="shared" si="63"/>
        <v/>
      </c>
      <c r="I3770" s="104"/>
      <c r="J3770" s="110" t="s">
        <v>16752</v>
      </c>
      <c r="K3770" s="110" t="s">
        <v>275</v>
      </c>
      <c r="L3770" s="10" t="s">
        <v>16737</v>
      </c>
    </row>
    <row r="3771" spans="7:12" ht="15" x14ac:dyDescent="0.2">
      <c r="G3771" s="106"/>
      <c r="H3771" s="104" t="str">
        <f t="shared" si="63"/>
        <v/>
      </c>
      <c r="I3771" s="104"/>
      <c r="J3771" s="110" t="s">
        <v>16753</v>
      </c>
      <c r="K3771" s="110" t="s">
        <v>275</v>
      </c>
      <c r="L3771" s="10" t="s">
        <v>16754</v>
      </c>
    </row>
    <row r="3772" spans="7:12" ht="15" x14ac:dyDescent="0.2">
      <c r="G3772" s="106"/>
      <c r="H3772" s="104" t="str">
        <f t="shared" si="63"/>
        <v/>
      </c>
      <c r="I3772" s="104"/>
      <c r="J3772" s="110" t="s">
        <v>16755</v>
      </c>
      <c r="K3772" s="110" t="s">
        <v>275</v>
      </c>
      <c r="L3772" s="10" t="s">
        <v>275</v>
      </c>
    </row>
    <row r="3773" spans="7:12" ht="15" x14ac:dyDescent="0.2">
      <c r="G3773" s="106"/>
      <c r="H3773" s="104" t="str">
        <f t="shared" si="63"/>
        <v/>
      </c>
      <c r="I3773" s="104"/>
      <c r="J3773" s="110" t="s">
        <v>16756</v>
      </c>
      <c r="K3773" s="110" t="s">
        <v>275</v>
      </c>
      <c r="L3773" s="10" t="s">
        <v>16757</v>
      </c>
    </row>
    <row r="3774" spans="7:12" ht="15" x14ac:dyDescent="0.2">
      <c r="G3774" s="106"/>
      <c r="H3774" s="104" t="str">
        <f t="shared" si="63"/>
        <v/>
      </c>
      <c r="I3774" s="104"/>
      <c r="J3774" s="110" t="s">
        <v>16758</v>
      </c>
      <c r="K3774" s="110" t="s">
        <v>275</v>
      </c>
      <c r="L3774" s="10" t="s">
        <v>16759</v>
      </c>
    </row>
    <row r="3775" spans="7:12" ht="15" x14ac:dyDescent="0.2">
      <c r="G3775" s="106"/>
      <c r="H3775" s="104" t="str">
        <f t="shared" si="63"/>
        <v/>
      </c>
      <c r="I3775" s="104"/>
      <c r="J3775" s="110" t="s">
        <v>16760</v>
      </c>
      <c r="K3775" s="110" t="s">
        <v>275</v>
      </c>
      <c r="L3775" s="10" t="s">
        <v>16761</v>
      </c>
    </row>
    <row r="3776" spans="7:12" ht="15" x14ac:dyDescent="0.2">
      <c r="G3776" s="106"/>
      <c r="H3776" s="104" t="str">
        <f t="shared" si="63"/>
        <v/>
      </c>
      <c r="I3776" s="104"/>
      <c r="J3776" s="110" t="s">
        <v>16762</v>
      </c>
      <c r="K3776" s="110" t="s">
        <v>275</v>
      </c>
      <c r="L3776" s="10" t="s">
        <v>16763</v>
      </c>
    </row>
    <row r="3777" spans="7:12" ht="15" x14ac:dyDescent="0.2">
      <c r="G3777" s="106"/>
      <c r="H3777" s="104" t="str">
        <f t="shared" si="63"/>
        <v/>
      </c>
      <c r="I3777" s="104"/>
      <c r="J3777" s="110" t="s">
        <v>16764</v>
      </c>
      <c r="K3777" s="110" t="s">
        <v>275</v>
      </c>
      <c r="L3777" s="10" t="s">
        <v>16765</v>
      </c>
    </row>
    <row r="3778" spans="7:12" ht="15" x14ac:dyDescent="0.2">
      <c r="G3778" s="106"/>
      <c r="H3778" s="104" t="str">
        <f t="shared" si="63"/>
        <v/>
      </c>
      <c r="I3778" s="104"/>
      <c r="J3778" s="110" t="s">
        <v>16766</v>
      </c>
      <c r="K3778" s="110" t="s">
        <v>275</v>
      </c>
      <c r="L3778" s="10" t="s">
        <v>16767</v>
      </c>
    </row>
    <row r="3779" spans="7:12" ht="15" x14ac:dyDescent="0.2">
      <c r="G3779" s="106"/>
      <c r="H3779" s="104" t="str">
        <f t="shared" si="63"/>
        <v/>
      </c>
      <c r="I3779" s="104"/>
      <c r="J3779" s="110" t="s">
        <v>16768</v>
      </c>
      <c r="K3779" s="110" t="s">
        <v>275</v>
      </c>
      <c r="L3779" s="10" t="s">
        <v>16769</v>
      </c>
    </row>
    <row r="3780" spans="7:12" ht="15" x14ac:dyDescent="0.2">
      <c r="G3780" s="106"/>
      <c r="H3780" s="104" t="str">
        <f t="shared" si="63"/>
        <v/>
      </c>
      <c r="I3780" s="104"/>
      <c r="J3780" s="110" t="s">
        <v>16770</v>
      </c>
      <c r="K3780" s="110" t="s">
        <v>275</v>
      </c>
      <c r="L3780" s="10" t="s">
        <v>16771</v>
      </c>
    </row>
    <row r="3781" spans="7:12" ht="15" x14ac:dyDescent="0.2">
      <c r="G3781" s="106"/>
      <c r="H3781" s="104" t="str">
        <f t="shared" si="63"/>
        <v/>
      </c>
      <c r="I3781" s="104"/>
      <c r="J3781" s="110" t="s">
        <v>16772</v>
      </c>
      <c r="K3781" s="110" t="s">
        <v>275</v>
      </c>
      <c r="L3781" s="10" t="s">
        <v>16773</v>
      </c>
    </row>
    <row r="3782" spans="7:12" ht="15" x14ac:dyDescent="0.2">
      <c r="G3782" s="106"/>
      <c r="H3782" s="104" t="str">
        <f t="shared" si="63"/>
        <v/>
      </c>
      <c r="I3782" s="104"/>
      <c r="J3782" s="110" t="s">
        <v>16774</v>
      </c>
      <c r="K3782" s="110" t="s">
        <v>275</v>
      </c>
      <c r="L3782" s="10" t="s">
        <v>16775</v>
      </c>
    </row>
    <row r="3783" spans="7:12" ht="15" x14ac:dyDescent="0.2">
      <c r="G3783" s="106"/>
      <c r="H3783" s="104" t="str">
        <f t="shared" si="63"/>
        <v/>
      </c>
      <c r="I3783" s="104"/>
      <c r="J3783" s="110" t="s">
        <v>16776</v>
      </c>
      <c r="K3783" s="110" t="s">
        <v>275</v>
      </c>
      <c r="L3783" s="10" t="s">
        <v>16777</v>
      </c>
    </row>
    <row r="3784" spans="7:12" ht="15" x14ac:dyDescent="0.2">
      <c r="G3784" s="106"/>
      <c r="H3784" s="104" t="str">
        <f t="shared" si="63"/>
        <v/>
      </c>
      <c r="I3784" s="104"/>
      <c r="J3784" s="110" t="s">
        <v>16778</v>
      </c>
      <c r="K3784" s="110" t="s">
        <v>275</v>
      </c>
      <c r="L3784" s="10" t="s">
        <v>16779</v>
      </c>
    </row>
    <row r="3785" spans="7:12" ht="15" x14ac:dyDescent="0.2">
      <c r="G3785" s="106"/>
      <c r="H3785" s="104" t="str">
        <f t="shared" ref="H3785:H3848" si="64">IF(I3785="","",IFERROR((INDEX(A:D,MATCH($I3785,D:D,0),2)),""))</f>
        <v/>
      </c>
      <c r="I3785" s="104"/>
      <c r="J3785" s="110" t="s">
        <v>16780</v>
      </c>
      <c r="K3785" s="110" t="s">
        <v>275</v>
      </c>
      <c r="L3785" s="10" t="s">
        <v>16781</v>
      </c>
    </row>
    <row r="3786" spans="7:12" ht="15" x14ac:dyDescent="0.2">
      <c r="G3786" s="106"/>
      <c r="H3786" s="104" t="str">
        <f t="shared" si="64"/>
        <v/>
      </c>
      <c r="I3786" s="104"/>
      <c r="J3786" s="110" t="s">
        <v>16782</v>
      </c>
      <c r="K3786" s="110" t="s">
        <v>275</v>
      </c>
      <c r="L3786" s="10" t="s">
        <v>16783</v>
      </c>
    </row>
    <row r="3787" spans="7:12" ht="15" x14ac:dyDescent="0.2">
      <c r="G3787" s="106"/>
      <c r="H3787" s="104" t="str">
        <f t="shared" si="64"/>
        <v/>
      </c>
      <c r="I3787" s="104"/>
      <c r="J3787" s="110" t="s">
        <v>16784</v>
      </c>
      <c r="K3787" s="110" t="s">
        <v>275</v>
      </c>
      <c r="L3787" s="10" t="s">
        <v>16785</v>
      </c>
    </row>
    <row r="3788" spans="7:12" ht="15" x14ac:dyDescent="0.2">
      <c r="G3788" s="106"/>
      <c r="H3788" s="104" t="str">
        <f t="shared" si="64"/>
        <v/>
      </c>
      <c r="I3788" s="104"/>
      <c r="J3788" s="110" t="s">
        <v>16786</v>
      </c>
      <c r="K3788" s="110" t="s">
        <v>275</v>
      </c>
      <c r="L3788" s="10" t="s">
        <v>16787</v>
      </c>
    </row>
    <row r="3789" spans="7:12" ht="15" x14ac:dyDescent="0.2">
      <c r="G3789" s="106"/>
      <c r="H3789" s="104" t="str">
        <f t="shared" si="64"/>
        <v/>
      </c>
      <c r="I3789" s="104"/>
      <c r="J3789" s="110" t="s">
        <v>16788</v>
      </c>
      <c r="K3789" s="110" t="s">
        <v>275</v>
      </c>
      <c r="L3789" s="10" t="s">
        <v>16789</v>
      </c>
    </row>
    <row r="3790" spans="7:12" ht="15" x14ac:dyDescent="0.2">
      <c r="G3790" s="106"/>
      <c r="H3790" s="104" t="str">
        <f t="shared" si="64"/>
        <v/>
      </c>
      <c r="I3790" s="104"/>
      <c r="J3790" s="110" t="s">
        <v>16790</v>
      </c>
      <c r="K3790" s="110" t="s">
        <v>275</v>
      </c>
      <c r="L3790" s="10" t="s">
        <v>16791</v>
      </c>
    </row>
    <row r="3791" spans="7:12" ht="15" x14ac:dyDescent="0.2">
      <c r="G3791" s="106"/>
      <c r="H3791" s="104" t="str">
        <f t="shared" si="64"/>
        <v/>
      </c>
      <c r="I3791" s="104"/>
      <c r="J3791" s="110" t="s">
        <v>16792</v>
      </c>
      <c r="K3791" s="110" t="s">
        <v>275</v>
      </c>
      <c r="L3791" s="10" t="s">
        <v>16793</v>
      </c>
    </row>
    <row r="3792" spans="7:12" ht="15" x14ac:dyDescent="0.2">
      <c r="G3792" s="106"/>
      <c r="H3792" s="104" t="str">
        <f t="shared" si="64"/>
        <v/>
      </c>
      <c r="I3792" s="104"/>
      <c r="J3792" s="110" t="s">
        <v>16794</v>
      </c>
      <c r="K3792" s="110" t="s">
        <v>275</v>
      </c>
      <c r="L3792" s="10" t="s">
        <v>16795</v>
      </c>
    </row>
    <row r="3793" spans="7:12" ht="15" x14ac:dyDescent="0.2">
      <c r="G3793" s="106"/>
      <c r="H3793" s="104" t="str">
        <f t="shared" si="64"/>
        <v/>
      </c>
      <c r="I3793" s="104"/>
      <c r="J3793" s="110" t="s">
        <v>16796</v>
      </c>
      <c r="K3793" s="110" t="s">
        <v>275</v>
      </c>
      <c r="L3793" s="10" t="s">
        <v>16797</v>
      </c>
    </row>
    <row r="3794" spans="7:12" ht="15" x14ac:dyDescent="0.2">
      <c r="G3794" s="106"/>
      <c r="H3794" s="104" t="str">
        <f t="shared" si="64"/>
        <v/>
      </c>
      <c r="I3794" s="104"/>
      <c r="J3794" s="110" t="s">
        <v>16798</v>
      </c>
      <c r="K3794" s="110" t="s">
        <v>275</v>
      </c>
      <c r="L3794" s="10" t="s">
        <v>16799</v>
      </c>
    </row>
    <row r="3795" spans="7:12" ht="15" x14ac:dyDescent="0.2">
      <c r="G3795" s="106"/>
      <c r="H3795" s="104" t="str">
        <f t="shared" si="64"/>
        <v/>
      </c>
      <c r="I3795" s="104"/>
      <c r="J3795" s="110" t="s">
        <v>16800</v>
      </c>
      <c r="K3795" s="110" t="s">
        <v>275</v>
      </c>
      <c r="L3795" s="10" t="s">
        <v>16801</v>
      </c>
    </row>
    <row r="3796" spans="7:12" ht="15" x14ac:dyDescent="0.2">
      <c r="G3796" s="106"/>
      <c r="H3796" s="104" t="str">
        <f t="shared" si="64"/>
        <v/>
      </c>
      <c r="I3796" s="104"/>
      <c r="J3796" s="110" t="s">
        <v>16802</v>
      </c>
      <c r="K3796" s="110" t="s">
        <v>275</v>
      </c>
      <c r="L3796" s="10" t="s">
        <v>16803</v>
      </c>
    </row>
    <row r="3797" spans="7:12" ht="15" x14ac:dyDescent="0.2">
      <c r="G3797" s="106"/>
      <c r="H3797" s="104" t="str">
        <f t="shared" si="64"/>
        <v/>
      </c>
      <c r="I3797" s="104"/>
      <c r="J3797" s="110" t="s">
        <v>16804</v>
      </c>
      <c r="K3797" s="110" t="s">
        <v>275</v>
      </c>
      <c r="L3797" s="10" t="s">
        <v>16805</v>
      </c>
    </row>
    <row r="3798" spans="7:12" ht="15" x14ac:dyDescent="0.2">
      <c r="G3798" s="106"/>
      <c r="H3798" s="104" t="str">
        <f t="shared" si="64"/>
        <v/>
      </c>
      <c r="I3798" s="104"/>
      <c r="J3798" s="110" t="s">
        <v>16806</v>
      </c>
      <c r="K3798" s="110" t="s">
        <v>275</v>
      </c>
      <c r="L3798" s="10" t="s">
        <v>16807</v>
      </c>
    </row>
    <row r="3799" spans="7:12" ht="15" x14ac:dyDescent="0.2">
      <c r="G3799" s="106"/>
      <c r="H3799" s="104" t="str">
        <f t="shared" si="64"/>
        <v/>
      </c>
      <c r="I3799" s="104"/>
      <c r="J3799" s="110" t="s">
        <v>16808</v>
      </c>
      <c r="K3799" s="110" t="s">
        <v>275</v>
      </c>
      <c r="L3799" s="10" t="s">
        <v>16809</v>
      </c>
    </row>
    <row r="3800" spans="7:12" ht="15" x14ac:dyDescent="0.2">
      <c r="G3800" s="106"/>
      <c r="H3800" s="104" t="str">
        <f t="shared" si="64"/>
        <v/>
      </c>
      <c r="I3800" s="104"/>
      <c r="J3800" s="110" t="s">
        <v>16810</v>
      </c>
      <c r="K3800" s="110" t="s">
        <v>275</v>
      </c>
      <c r="L3800" s="10" t="s">
        <v>16805</v>
      </c>
    </row>
    <row r="3801" spans="7:12" ht="15" x14ac:dyDescent="0.2">
      <c r="G3801" s="106"/>
      <c r="H3801" s="104" t="str">
        <f t="shared" si="64"/>
        <v/>
      </c>
      <c r="I3801" s="104"/>
      <c r="J3801" s="110" t="s">
        <v>16811</v>
      </c>
      <c r="K3801" s="110" t="s">
        <v>275</v>
      </c>
      <c r="L3801" s="10" t="s">
        <v>16812</v>
      </c>
    </row>
    <row r="3802" spans="7:12" ht="15" x14ac:dyDescent="0.2">
      <c r="G3802" s="106"/>
      <c r="H3802" s="104" t="str">
        <f t="shared" si="64"/>
        <v/>
      </c>
      <c r="I3802" s="104"/>
      <c r="J3802" s="110" t="s">
        <v>16813</v>
      </c>
      <c r="K3802" s="110" t="s">
        <v>275</v>
      </c>
      <c r="L3802" s="10" t="s">
        <v>16814</v>
      </c>
    </row>
    <row r="3803" spans="7:12" ht="15" x14ac:dyDescent="0.2">
      <c r="G3803" s="106"/>
      <c r="H3803" s="104" t="str">
        <f t="shared" si="64"/>
        <v/>
      </c>
      <c r="I3803" s="104"/>
      <c r="J3803" s="110" t="s">
        <v>16815</v>
      </c>
      <c r="K3803" s="110" t="s">
        <v>275</v>
      </c>
      <c r="L3803" s="10" t="s">
        <v>16809</v>
      </c>
    </row>
    <row r="3804" spans="7:12" ht="15" x14ac:dyDescent="0.2">
      <c r="G3804" s="106"/>
      <c r="H3804" s="104" t="str">
        <f t="shared" si="64"/>
        <v/>
      </c>
      <c r="I3804" s="104"/>
      <c r="J3804" s="110" t="s">
        <v>16816</v>
      </c>
      <c r="K3804" s="110" t="s">
        <v>275</v>
      </c>
      <c r="L3804" s="10" t="s">
        <v>275</v>
      </c>
    </row>
    <row r="3805" spans="7:12" ht="15" x14ac:dyDescent="0.2">
      <c r="G3805" s="106"/>
      <c r="H3805" s="104" t="str">
        <f t="shared" si="64"/>
        <v/>
      </c>
      <c r="I3805" s="104"/>
      <c r="J3805" s="110" t="s">
        <v>16817</v>
      </c>
      <c r="K3805" s="110" t="s">
        <v>275</v>
      </c>
      <c r="L3805" s="10" t="s">
        <v>16818</v>
      </c>
    </row>
    <row r="3806" spans="7:12" ht="15" x14ac:dyDescent="0.2">
      <c r="G3806" s="106"/>
      <c r="H3806" s="104" t="str">
        <f t="shared" si="64"/>
        <v/>
      </c>
      <c r="I3806" s="104"/>
      <c r="J3806" s="110" t="s">
        <v>16819</v>
      </c>
      <c r="K3806" s="110" t="s">
        <v>275</v>
      </c>
      <c r="L3806" s="10" t="s">
        <v>16820</v>
      </c>
    </row>
    <row r="3807" spans="7:12" ht="15" x14ac:dyDescent="0.2">
      <c r="G3807" s="106"/>
      <c r="H3807" s="104" t="str">
        <f t="shared" si="64"/>
        <v/>
      </c>
      <c r="I3807" s="104"/>
      <c r="J3807" s="110" t="s">
        <v>16821</v>
      </c>
      <c r="K3807" s="110" t="s">
        <v>275</v>
      </c>
      <c r="L3807" s="10" t="s">
        <v>16822</v>
      </c>
    </row>
    <row r="3808" spans="7:12" ht="15" x14ac:dyDescent="0.2">
      <c r="G3808" s="106"/>
      <c r="H3808" s="104" t="str">
        <f t="shared" si="64"/>
        <v/>
      </c>
      <c r="I3808" s="104"/>
      <c r="J3808" s="110" t="s">
        <v>16823</v>
      </c>
      <c r="K3808" s="110" t="s">
        <v>275</v>
      </c>
      <c r="L3808" s="10" t="s">
        <v>16824</v>
      </c>
    </row>
    <row r="3809" spans="7:12" ht="15" x14ac:dyDescent="0.2">
      <c r="G3809" s="106"/>
      <c r="H3809" s="104" t="str">
        <f t="shared" si="64"/>
        <v/>
      </c>
      <c r="I3809" s="104"/>
      <c r="J3809" s="110" t="s">
        <v>16825</v>
      </c>
      <c r="K3809" s="110" t="s">
        <v>275</v>
      </c>
      <c r="L3809" s="10" t="s">
        <v>16826</v>
      </c>
    </row>
    <row r="3810" spans="7:12" ht="15" x14ac:dyDescent="0.2">
      <c r="G3810" s="106"/>
      <c r="H3810" s="104" t="str">
        <f t="shared" si="64"/>
        <v/>
      </c>
      <c r="I3810" s="104"/>
      <c r="J3810" s="110" t="s">
        <v>16827</v>
      </c>
      <c r="K3810" s="110" t="s">
        <v>275</v>
      </c>
      <c r="L3810" s="10" t="s">
        <v>16828</v>
      </c>
    </row>
    <row r="3811" spans="7:12" ht="15" x14ac:dyDescent="0.2">
      <c r="G3811" s="106"/>
      <c r="H3811" s="104" t="str">
        <f t="shared" si="64"/>
        <v/>
      </c>
      <c r="I3811" s="104"/>
      <c r="J3811" s="110" t="s">
        <v>16829</v>
      </c>
      <c r="K3811" s="110" t="s">
        <v>275</v>
      </c>
      <c r="L3811" s="10" t="s">
        <v>16830</v>
      </c>
    </row>
    <row r="3812" spans="7:12" ht="15" x14ac:dyDescent="0.2">
      <c r="G3812" s="106"/>
      <c r="H3812" s="104" t="str">
        <f t="shared" si="64"/>
        <v/>
      </c>
      <c r="I3812" s="104"/>
      <c r="J3812" s="110" t="s">
        <v>16831</v>
      </c>
      <c r="K3812" s="110" t="s">
        <v>275</v>
      </c>
      <c r="L3812" s="10" t="s">
        <v>16832</v>
      </c>
    </row>
    <row r="3813" spans="7:12" ht="15" x14ac:dyDescent="0.2">
      <c r="G3813" s="106"/>
      <c r="H3813" s="104" t="str">
        <f t="shared" si="64"/>
        <v/>
      </c>
      <c r="I3813" s="104"/>
      <c r="J3813" s="110" t="s">
        <v>16833</v>
      </c>
      <c r="K3813" s="110" t="s">
        <v>275</v>
      </c>
      <c r="L3813" s="10" t="s">
        <v>16834</v>
      </c>
    </row>
    <row r="3814" spans="7:12" ht="15" x14ac:dyDescent="0.2">
      <c r="G3814" s="106"/>
      <c r="H3814" s="104" t="str">
        <f t="shared" si="64"/>
        <v/>
      </c>
      <c r="I3814" s="104"/>
      <c r="J3814" s="110" t="s">
        <v>16835</v>
      </c>
      <c r="K3814" s="110" t="s">
        <v>275</v>
      </c>
      <c r="L3814" s="10" t="s">
        <v>16836</v>
      </c>
    </row>
    <row r="3815" spans="7:12" ht="15" x14ac:dyDescent="0.2">
      <c r="G3815" s="106"/>
      <c r="H3815" s="104" t="str">
        <f t="shared" si="64"/>
        <v/>
      </c>
      <c r="I3815" s="104"/>
      <c r="J3815" s="110" t="s">
        <v>16837</v>
      </c>
      <c r="K3815" s="110" t="s">
        <v>275</v>
      </c>
      <c r="L3815" s="10" t="s">
        <v>275</v>
      </c>
    </row>
    <row r="3816" spans="7:12" ht="15" x14ac:dyDescent="0.2">
      <c r="G3816" s="106"/>
      <c r="H3816" s="104" t="str">
        <f t="shared" si="64"/>
        <v/>
      </c>
      <c r="I3816" s="104"/>
      <c r="J3816" s="110" t="s">
        <v>16838</v>
      </c>
      <c r="K3816" s="110" t="s">
        <v>275</v>
      </c>
      <c r="L3816" s="10" t="s">
        <v>16839</v>
      </c>
    </row>
    <row r="3817" spans="7:12" ht="15" x14ac:dyDescent="0.2">
      <c r="G3817" s="106"/>
      <c r="H3817" s="104" t="str">
        <f t="shared" si="64"/>
        <v/>
      </c>
      <c r="I3817" s="104"/>
      <c r="J3817" s="110" t="s">
        <v>16840</v>
      </c>
      <c r="K3817" s="110" t="s">
        <v>275</v>
      </c>
      <c r="L3817" s="10" t="s">
        <v>16841</v>
      </c>
    </row>
    <row r="3818" spans="7:12" ht="15" x14ac:dyDescent="0.2">
      <c r="G3818" s="106"/>
      <c r="H3818" s="104" t="str">
        <f t="shared" si="64"/>
        <v/>
      </c>
      <c r="I3818" s="104"/>
      <c r="J3818" s="110" t="s">
        <v>16842</v>
      </c>
      <c r="K3818" s="110" t="s">
        <v>275</v>
      </c>
      <c r="L3818" s="10" t="s">
        <v>16843</v>
      </c>
    </row>
    <row r="3819" spans="7:12" ht="15" x14ac:dyDescent="0.2">
      <c r="G3819" s="106"/>
      <c r="H3819" s="104" t="str">
        <f t="shared" si="64"/>
        <v/>
      </c>
      <c r="I3819" s="104"/>
      <c r="J3819" s="110" t="s">
        <v>16844</v>
      </c>
      <c r="K3819" s="110" t="s">
        <v>275</v>
      </c>
      <c r="L3819" s="10" t="s">
        <v>16845</v>
      </c>
    </row>
    <row r="3820" spans="7:12" ht="15" x14ac:dyDescent="0.2">
      <c r="G3820" s="106"/>
      <c r="H3820" s="104" t="str">
        <f t="shared" si="64"/>
        <v/>
      </c>
      <c r="I3820" s="104"/>
      <c r="J3820" s="110" t="s">
        <v>16846</v>
      </c>
      <c r="K3820" s="110" t="s">
        <v>275</v>
      </c>
      <c r="L3820" s="10" t="s">
        <v>16847</v>
      </c>
    </row>
    <row r="3821" spans="7:12" ht="15" x14ac:dyDescent="0.2">
      <c r="G3821" s="106"/>
      <c r="H3821" s="104" t="str">
        <f t="shared" si="64"/>
        <v/>
      </c>
      <c r="I3821" s="104"/>
      <c r="J3821" s="110" t="s">
        <v>16848</v>
      </c>
      <c r="K3821" s="110" t="s">
        <v>275</v>
      </c>
      <c r="L3821" s="10" t="s">
        <v>16849</v>
      </c>
    </row>
    <row r="3822" spans="7:12" ht="15" x14ac:dyDescent="0.2">
      <c r="G3822" s="106"/>
      <c r="H3822" s="104" t="str">
        <f t="shared" si="64"/>
        <v/>
      </c>
      <c r="I3822" s="104"/>
      <c r="J3822" s="110" t="s">
        <v>16850</v>
      </c>
      <c r="K3822" s="110" t="s">
        <v>275</v>
      </c>
      <c r="L3822" s="10" t="s">
        <v>16839</v>
      </c>
    </row>
    <row r="3823" spans="7:12" ht="15" x14ac:dyDescent="0.2">
      <c r="G3823" s="106"/>
      <c r="H3823" s="104" t="str">
        <f t="shared" si="64"/>
        <v/>
      </c>
      <c r="I3823" s="104"/>
      <c r="J3823" s="110" t="s">
        <v>16851</v>
      </c>
      <c r="K3823" s="110" t="s">
        <v>275</v>
      </c>
      <c r="L3823" s="10" t="s">
        <v>16852</v>
      </c>
    </row>
    <row r="3824" spans="7:12" ht="15" x14ac:dyDescent="0.2">
      <c r="G3824" s="106"/>
      <c r="H3824" s="104" t="str">
        <f t="shared" si="64"/>
        <v/>
      </c>
      <c r="I3824" s="104"/>
      <c r="J3824" s="110" t="s">
        <v>16853</v>
      </c>
      <c r="K3824" s="110" t="s">
        <v>275</v>
      </c>
      <c r="L3824" s="10" t="s">
        <v>16839</v>
      </c>
    </row>
    <row r="3825" spans="7:12" ht="15" x14ac:dyDescent="0.2">
      <c r="G3825" s="106"/>
      <c r="H3825" s="104" t="str">
        <f t="shared" si="64"/>
        <v/>
      </c>
      <c r="I3825" s="104"/>
      <c r="J3825" s="110" t="s">
        <v>16854</v>
      </c>
      <c r="K3825" s="110" t="s">
        <v>275</v>
      </c>
      <c r="L3825" s="10" t="s">
        <v>16855</v>
      </c>
    </row>
    <row r="3826" spans="7:12" ht="15" x14ac:dyDescent="0.2">
      <c r="G3826" s="106"/>
      <c r="H3826" s="104" t="str">
        <f t="shared" si="64"/>
        <v/>
      </c>
      <c r="I3826" s="104"/>
      <c r="J3826" s="110" t="s">
        <v>16856</v>
      </c>
      <c r="K3826" s="110" t="s">
        <v>275</v>
      </c>
      <c r="L3826" s="10" t="s">
        <v>16857</v>
      </c>
    </row>
    <row r="3827" spans="7:12" ht="15" x14ac:dyDescent="0.2">
      <c r="G3827" s="106"/>
      <c r="H3827" s="104" t="str">
        <f t="shared" si="64"/>
        <v/>
      </c>
      <c r="I3827" s="104"/>
      <c r="J3827" s="110" t="s">
        <v>16858</v>
      </c>
      <c r="K3827" s="110" t="s">
        <v>275</v>
      </c>
      <c r="L3827" s="10" t="s">
        <v>16859</v>
      </c>
    </row>
    <row r="3828" spans="7:12" ht="15" x14ac:dyDescent="0.2">
      <c r="G3828" s="106"/>
      <c r="H3828" s="104" t="str">
        <f t="shared" si="64"/>
        <v/>
      </c>
      <c r="I3828" s="104"/>
      <c r="J3828" s="110" t="s">
        <v>16860</v>
      </c>
      <c r="K3828" s="110" t="s">
        <v>275</v>
      </c>
      <c r="L3828" s="10" t="s">
        <v>16861</v>
      </c>
    </row>
    <row r="3829" spans="7:12" ht="15" x14ac:dyDescent="0.2">
      <c r="G3829" s="106"/>
      <c r="H3829" s="104" t="str">
        <f t="shared" si="64"/>
        <v/>
      </c>
      <c r="I3829" s="104"/>
      <c r="J3829" s="110" t="s">
        <v>16862</v>
      </c>
      <c r="K3829" s="110" t="s">
        <v>275</v>
      </c>
      <c r="L3829" s="10" t="s">
        <v>16863</v>
      </c>
    </row>
    <row r="3830" spans="7:12" ht="15" x14ac:dyDescent="0.2">
      <c r="G3830" s="106"/>
      <c r="H3830" s="104" t="str">
        <f t="shared" si="64"/>
        <v/>
      </c>
      <c r="I3830" s="104"/>
      <c r="J3830" s="110" t="s">
        <v>16864</v>
      </c>
      <c r="K3830" s="110" t="s">
        <v>275</v>
      </c>
      <c r="L3830" s="10" t="s">
        <v>16865</v>
      </c>
    </row>
    <row r="3831" spans="7:12" ht="15" x14ac:dyDescent="0.2">
      <c r="G3831" s="106"/>
      <c r="H3831" s="104" t="str">
        <f t="shared" si="64"/>
        <v/>
      </c>
      <c r="I3831" s="104"/>
      <c r="J3831" s="110" t="s">
        <v>16866</v>
      </c>
      <c r="K3831" s="110" t="s">
        <v>275</v>
      </c>
      <c r="L3831" s="10" t="s">
        <v>16867</v>
      </c>
    </row>
    <row r="3832" spans="7:12" ht="15" x14ac:dyDescent="0.2">
      <c r="G3832" s="106"/>
      <c r="H3832" s="104" t="str">
        <f t="shared" si="64"/>
        <v/>
      </c>
      <c r="I3832" s="104"/>
      <c r="J3832" s="110" t="s">
        <v>16868</v>
      </c>
      <c r="K3832" s="110" t="s">
        <v>275</v>
      </c>
      <c r="L3832" s="10" t="s">
        <v>16869</v>
      </c>
    </row>
    <row r="3833" spans="7:12" ht="15" x14ac:dyDescent="0.2">
      <c r="G3833" s="106"/>
      <c r="H3833" s="104" t="str">
        <f t="shared" si="64"/>
        <v/>
      </c>
      <c r="I3833" s="104"/>
      <c r="J3833" s="110" t="s">
        <v>16870</v>
      </c>
      <c r="K3833" s="110" t="s">
        <v>275</v>
      </c>
      <c r="L3833" s="10" t="s">
        <v>16871</v>
      </c>
    </row>
    <row r="3834" spans="7:12" ht="15" x14ac:dyDescent="0.2">
      <c r="G3834" s="106"/>
      <c r="H3834" s="104" t="str">
        <f t="shared" si="64"/>
        <v/>
      </c>
      <c r="I3834" s="104"/>
      <c r="J3834" s="110" t="s">
        <v>16872</v>
      </c>
      <c r="K3834" s="110" t="s">
        <v>275</v>
      </c>
      <c r="L3834" s="10" t="s">
        <v>16873</v>
      </c>
    </row>
    <row r="3835" spans="7:12" ht="15" x14ac:dyDescent="0.2">
      <c r="G3835" s="106"/>
      <c r="H3835" s="104" t="str">
        <f t="shared" si="64"/>
        <v/>
      </c>
      <c r="I3835" s="104"/>
      <c r="J3835" s="110" t="s">
        <v>16874</v>
      </c>
      <c r="K3835" s="110" t="s">
        <v>275</v>
      </c>
      <c r="L3835" s="10" t="s">
        <v>16875</v>
      </c>
    </row>
    <row r="3836" spans="7:12" ht="15" x14ac:dyDescent="0.2">
      <c r="G3836" s="106"/>
      <c r="H3836" s="104" t="str">
        <f t="shared" si="64"/>
        <v/>
      </c>
      <c r="I3836" s="104"/>
      <c r="J3836" s="110" t="s">
        <v>16876</v>
      </c>
      <c r="K3836" s="110" t="s">
        <v>275</v>
      </c>
      <c r="L3836" s="10" t="s">
        <v>16877</v>
      </c>
    </row>
    <row r="3837" spans="7:12" ht="15" x14ac:dyDescent="0.2">
      <c r="G3837" s="106"/>
      <c r="H3837" s="104" t="str">
        <f t="shared" si="64"/>
        <v/>
      </c>
      <c r="I3837" s="104"/>
      <c r="J3837" s="110" t="s">
        <v>16878</v>
      </c>
      <c r="K3837" s="110" t="s">
        <v>275</v>
      </c>
      <c r="L3837" s="10" t="s">
        <v>16879</v>
      </c>
    </row>
    <row r="3838" spans="7:12" ht="15" x14ac:dyDescent="0.2">
      <c r="G3838" s="106"/>
      <c r="H3838" s="104" t="str">
        <f t="shared" si="64"/>
        <v/>
      </c>
      <c r="I3838" s="104"/>
      <c r="J3838" s="110" t="s">
        <v>16880</v>
      </c>
      <c r="K3838" s="110" t="s">
        <v>275</v>
      </c>
      <c r="L3838" s="10" t="s">
        <v>16881</v>
      </c>
    </row>
    <row r="3839" spans="7:12" ht="15" x14ac:dyDescent="0.2">
      <c r="G3839" s="106"/>
      <c r="H3839" s="104" t="str">
        <f t="shared" si="64"/>
        <v/>
      </c>
      <c r="I3839" s="104"/>
      <c r="J3839" s="110" t="s">
        <v>16882</v>
      </c>
      <c r="K3839" s="110" t="s">
        <v>275</v>
      </c>
      <c r="L3839" s="10" t="s">
        <v>16883</v>
      </c>
    </row>
    <row r="3840" spans="7:12" ht="15" x14ac:dyDescent="0.2">
      <c r="G3840" s="106"/>
      <c r="H3840" s="104" t="str">
        <f t="shared" si="64"/>
        <v/>
      </c>
      <c r="I3840" s="104"/>
      <c r="J3840" s="110" t="s">
        <v>16884</v>
      </c>
      <c r="K3840" s="110" t="s">
        <v>275</v>
      </c>
      <c r="L3840" s="10" t="s">
        <v>16885</v>
      </c>
    </row>
    <row r="3841" spans="7:12" ht="15" x14ac:dyDescent="0.2">
      <c r="G3841" s="106"/>
      <c r="H3841" s="104" t="str">
        <f t="shared" si="64"/>
        <v/>
      </c>
      <c r="I3841" s="104"/>
      <c r="J3841" s="110" t="s">
        <v>16886</v>
      </c>
      <c r="K3841" s="110" t="s">
        <v>275</v>
      </c>
      <c r="L3841" s="10" t="s">
        <v>16887</v>
      </c>
    </row>
    <row r="3842" spans="7:12" ht="15" x14ac:dyDescent="0.2">
      <c r="G3842" s="106"/>
      <c r="H3842" s="104" t="str">
        <f t="shared" si="64"/>
        <v/>
      </c>
      <c r="I3842" s="104"/>
      <c r="J3842" s="110" t="s">
        <v>16888</v>
      </c>
      <c r="K3842" s="110" t="s">
        <v>275</v>
      </c>
      <c r="L3842" s="10" t="s">
        <v>16889</v>
      </c>
    </row>
    <row r="3843" spans="7:12" ht="15" x14ac:dyDescent="0.2">
      <c r="G3843" s="106"/>
      <c r="H3843" s="104" t="str">
        <f t="shared" si="64"/>
        <v/>
      </c>
      <c r="I3843" s="104"/>
      <c r="J3843" s="110" t="s">
        <v>16890</v>
      </c>
      <c r="K3843" s="110" t="s">
        <v>275</v>
      </c>
      <c r="L3843" s="10" t="s">
        <v>16891</v>
      </c>
    </row>
    <row r="3844" spans="7:12" ht="15" x14ac:dyDescent="0.2">
      <c r="G3844" s="106"/>
      <c r="H3844" s="104" t="str">
        <f t="shared" si="64"/>
        <v/>
      </c>
      <c r="I3844" s="104"/>
      <c r="J3844" s="110" t="s">
        <v>16892</v>
      </c>
      <c r="K3844" s="110" t="s">
        <v>275</v>
      </c>
      <c r="L3844" s="10" t="s">
        <v>16893</v>
      </c>
    </row>
    <row r="3845" spans="7:12" ht="15" x14ac:dyDescent="0.2">
      <c r="G3845" s="106"/>
      <c r="H3845" s="104" t="str">
        <f t="shared" si="64"/>
        <v/>
      </c>
      <c r="I3845" s="104"/>
      <c r="J3845" s="110" t="s">
        <v>16894</v>
      </c>
      <c r="K3845" s="110" t="s">
        <v>275</v>
      </c>
      <c r="L3845" s="10" t="s">
        <v>16895</v>
      </c>
    </row>
    <row r="3846" spans="7:12" ht="15" x14ac:dyDescent="0.2">
      <c r="G3846" s="106"/>
      <c r="H3846" s="104" t="str">
        <f t="shared" si="64"/>
        <v/>
      </c>
      <c r="I3846" s="104"/>
      <c r="J3846" s="110" t="s">
        <v>16896</v>
      </c>
      <c r="K3846" s="110" t="s">
        <v>275</v>
      </c>
      <c r="L3846" s="10" t="s">
        <v>16897</v>
      </c>
    </row>
    <row r="3847" spans="7:12" ht="15" x14ac:dyDescent="0.2">
      <c r="G3847" s="106"/>
      <c r="H3847" s="104" t="str">
        <f t="shared" si="64"/>
        <v/>
      </c>
      <c r="I3847" s="104"/>
      <c r="J3847" s="110" t="s">
        <v>16898</v>
      </c>
      <c r="K3847" s="110" t="s">
        <v>275</v>
      </c>
      <c r="L3847" s="10" t="s">
        <v>16899</v>
      </c>
    </row>
    <row r="3848" spans="7:12" ht="15" x14ac:dyDescent="0.2">
      <c r="G3848" s="106"/>
      <c r="H3848" s="104" t="str">
        <f t="shared" si="64"/>
        <v/>
      </c>
      <c r="I3848" s="104"/>
      <c r="J3848" s="110" t="s">
        <v>16900</v>
      </c>
      <c r="K3848" s="110" t="s">
        <v>275</v>
      </c>
      <c r="L3848" s="10" t="s">
        <v>16901</v>
      </c>
    </row>
    <row r="3849" spans="7:12" ht="15" x14ac:dyDescent="0.2">
      <c r="G3849" s="106"/>
      <c r="H3849" s="104" t="str">
        <f t="shared" ref="H3849:H3912" si="65">IF(I3849="","",IFERROR((INDEX(A:D,MATCH($I3849,D:D,0),2)),""))</f>
        <v/>
      </c>
      <c r="I3849" s="104"/>
      <c r="J3849" s="110" t="s">
        <v>16902</v>
      </c>
      <c r="K3849" s="110" t="s">
        <v>275</v>
      </c>
      <c r="L3849" s="10" t="s">
        <v>16903</v>
      </c>
    </row>
    <row r="3850" spans="7:12" ht="15" x14ac:dyDescent="0.2">
      <c r="G3850" s="106"/>
      <c r="H3850" s="104" t="str">
        <f t="shared" si="65"/>
        <v/>
      </c>
      <c r="I3850" s="104"/>
      <c r="J3850" s="110" t="s">
        <v>16904</v>
      </c>
      <c r="K3850" s="110" t="s">
        <v>275</v>
      </c>
      <c r="L3850" s="10" t="s">
        <v>16905</v>
      </c>
    </row>
    <row r="3851" spans="7:12" ht="15" x14ac:dyDescent="0.2">
      <c r="G3851" s="106"/>
      <c r="H3851" s="104" t="str">
        <f t="shared" si="65"/>
        <v/>
      </c>
      <c r="I3851" s="104"/>
      <c r="J3851" s="110" t="s">
        <v>16906</v>
      </c>
      <c r="K3851" s="110" t="s">
        <v>275</v>
      </c>
      <c r="L3851" s="10" t="s">
        <v>16907</v>
      </c>
    </row>
    <row r="3852" spans="7:12" ht="15" x14ac:dyDescent="0.2">
      <c r="G3852" s="106"/>
      <c r="H3852" s="104" t="str">
        <f t="shared" si="65"/>
        <v/>
      </c>
      <c r="I3852" s="104"/>
      <c r="J3852" s="110" t="s">
        <v>16908</v>
      </c>
      <c r="K3852" s="110" t="s">
        <v>275</v>
      </c>
      <c r="L3852" s="10" t="s">
        <v>16909</v>
      </c>
    </row>
    <row r="3853" spans="7:12" ht="15" x14ac:dyDescent="0.2">
      <c r="G3853" s="106"/>
      <c r="H3853" s="104" t="str">
        <f t="shared" si="65"/>
        <v/>
      </c>
      <c r="I3853" s="104"/>
      <c r="J3853" s="110" t="s">
        <v>16910</v>
      </c>
      <c r="K3853" s="110" t="s">
        <v>275</v>
      </c>
      <c r="L3853" s="10" t="s">
        <v>275</v>
      </c>
    </row>
    <row r="3854" spans="7:12" ht="15" x14ac:dyDescent="0.2">
      <c r="G3854" s="106"/>
      <c r="H3854" s="104" t="str">
        <f t="shared" si="65"/>
        <v/>
      </c>
      <c r="I3854" s="104"/>
      <c r="J3854" s="110" t="s">
        <v>16911</v>
      </c>
      <c r="K3854" s="110" t="s">
        <v>275</v>
      </c>
      <c r="L3854" s="10" t="s">
        <v>16912</v>
      </c>
    </row>
    <row r="3855" spans="7:12" ht="15" x14ac:dyDescent="0.2">
      <c r="G3855" s="106"/>
      <c r="H3855" s="104" t="str">
        <f t="shared" si="65"/>
        <v/>
      </c>
      <c r="I3855" s="104"/>
      <c r="J3855" s="110" t="s">
        <v>16913</v>
      </c>
      <c r="K3855" s="110" t="s">
        <v>275</v>
      </c>
      <c r="L3855" s="10" t="s">
        <v>16914</v>
      </c>
    </row>
    <row r="3856" spans="7:12" ht="15" x14ac:dyDescent="0.2">
      <c r="G3856" s="106"/>
      <c r="H3856" s="104" t="str">
        <f t="shared" si="65"/>
        <v/>
      </c>
      <c r="I3856" s="104"/>
      <c r="J3856" s="110" t="s">
        <v>16915</v>
      </c>
      <c r="K3856" s="110" t="s">
        <v>275</v>
      </c>
      <c r="L3856" s="10" t="s">
        <v>16914</v>
      </c>
    </row>
    <row r="3857" spans="7:12" ht="15" x14ac:dyDescent="0.2">
      <c r="G3857" s="106"/>
      <c r="H3857" s="104" t="str">
        <f t="shared" si="65"/>
        <v/>
      </c>
      <c r="I3857" s="104"/>
      <c r="J3857" s="110" t="s">
        <v>16916</v>
      </c>
      <c r="K3857" s="110" t="s">
        <v>275</v>
      </c>
      <c r="L3857" s="10" t="s">
        <v>16917</v>
      </c>
    </row>
    <row r="3858" spans="7:12" ht="15" x14ac:dyDescent="0.2">
      <c r="G3858" s="106"/>
      <c r="H3858" s="104" t="str">
        <f t="shared" si="65"/>
        <v/>
      </c>
      <c r="I3858" s="104"/>
      <c r="J3858" s="110" t="s">
        <v>16918</v>
      </c>
      <c r="K3858" s="110" t="s">
        <v>275</v>
      </c>
      <c r="L3858" s="10" t="s">
        <v>16919</v>
      </c>
    </row>
    <row r="3859" spans="7:12" ht="15" x14ac:dyDescent="0.2">
      <c r="G3859" s="106"/>
      <c r="H3859" s="104" t="str">
        <f t="shared" si="65"/>
        <v/>
      </c>
      <c r="I3859" s="104"/>
      <c r="J3859" s="110" t="s">
        <v>16920</v>
      </c>
      <c r="K3859" s="110" t="s">
        <v>275</v>
      </c>
      <c r="L3859" s="10" t="s">
        <v>16921</v>
      </c>
    </row>
    <row r="3860" spans="7:12" ht="15" x14ac:dyDescent="0.2">
      <c r="G3860" s="106"/>
      <c r="H3860" s="104" t="str">
        <f t="shared" si="65"/>
        <v/>
      </c>
      <c r="I3860" s="104"/>
      <c r="J3860" s="110" t="s">
        <v>16922</v>
      </c>
      <c r="K3860" s="110" t="s">
        <v>275</v>
      </c>
      <c r="L3860" s="10" t="s">
        <v>16923</v>
      </c>
    </row>
    <row r="3861" spans="7:12" ht="15" x14ac:dyDescent="0.2">
      <c r="G3861" s="106"/>
      <c r="H3861" s="104" t="str">
        <f t="shared" si="65"/>
        <v/>
      </c>
      <c r="I3861" s="104"/>
      <c r="J3861" s="110" t="s">
        <v>16924</v>
      </c>
      <c r="K3861" s="110" t="s">
        <v>275</v>
      </c>
      <c r="L3861" s="10" t="s">
        <v>16925</v>
      </c>
    </row>
    <row r="3862" spans="7:12" ht="15" x14ac:dyDescent="0.2">
      <c r="G3862" s="106"/>
      <c r="H3862" s="104" t="str">
        <f t="shared" si="65"/>
        <v/>
      </c>
      <c r="I3862" s="104"/>
      <c r="J3862" s="110" t="s">
        <v>16926</v>
      </c>
      <c r="K3862" s="110" t="s">
        <v>275</v>
      </c>
      <c r="L3862" s="10" t="s">
        <v>16927</v>
      </c>
    </row>
    <row r="3863" spans="7:12" ht="15" x14ac:dyDescent="0.2">
      <c r="G3863" s="106"/>
      <c r="H3863" s="104" t="str">
        <f t="shared" si="65"/>
        <v/>
      </c>
      <c r="I3863" s="104"/>
      <c r="J3863" s="110" t="s">
        <v>16928</v>
      </c>
      <c r="K3863" s="110" t="s">
        <v>275</v>
      </c>
      <c r="L3863" s="10" t="s">
        <v>16929</v>
      </c>
    </row>
    <row r="3864" spans="7:12" ht="15" x14ac:dyDescent="0.2">
      <c r="G3864" s="106"/>
      <c r="H3864" s="104" t="str">
        <f t="shared" si="65"/>
        <v/>
      </c>
      <c r="I3864" s="104"/>
      <c r="J3864" s="110" t="s">
        <v>16930</v>
      </c>
      <c r="K3864" s="110" t="s">
        <v>275</v>
      </c>
      <c r="L3864" s="10" t="s">
        <v>16931</v>
      </c>
    </row>
    <row r="3865" spans="7:12" ht="15" x14ac:dyDescent="0.2">
      <c r="G3865" s="106"/>
      <c r="H3865" s="104" t="str">
        <f t="shared" si="65"/>
        <v/>
      </c>
      <c r="I3865" s="104"/>
      <c r="J3865" s="110" t="s">
        <v>16932</v>
      </c>
      <c r="K3865" s="110" t="s">
        <v>275</v>
      </c>
      <c r="L3865" s="10" t="s">
        <v>16933</v>
      </c>
    </row>
    <row r="3866" spans="7:12" ht="15" x14ac:dyDescent="0.2">
      <c r="G3866" s="106"/>
      <c r="H3866" s="104" t="str">
        <f t="shared" si="65"/>
        <v/>
      </c>
      <c r="I3866" s="104"/>
      <c r="J3866" s="110" t="s">
        <v>16934</v>
      </c>
      <c r="K3866" s="110" t="s">
        <v>275</v>
      </c>
      <c r="L3866" s="10" t="s">
        <v>16935</v>
      </c>
    </row>
    <row r="3867" spans="7:12" ht="15" x14ac:dyDescent="0.2">
      <c r="G3867" s="106"/>
      <c r="H3867" s="104" t="str">
        <f t="shared" si="65"/>
        <v/>
      </c>
      <c r="I3867" s="104"/>
      <c r="J3867" s="110" t="s">
        <v>16936</v>
      </c>
      <c r="K3867" s="110" t="s">
        <v>275</v>
      </c>
      <c r="L3867" s="10" t="s">
        <v>16937</v>
      </c>
    </row>
    <row r="3868" spans="7:12" ht="15" x14ac:dyDescent="0.2">
      <c r="G3868" s="106"/>
      <c r="H3868" s="104" t="str">
        <f t="shared" si="65"/>
        <v/>
      </c>
      <c r="I3868" s="104"/>
      <c r="J3868" s="110" t="s">
        <v>16938</v>
      </c>
      <c r="K3868" s="110" t="s">
        <v>275</v>
      </c>
      <c r="L3868" s="10" t="s">
        <v>16939</v>
      </c>
    </row>
    <row r="3869" spans="7:12" ht="15" x14ac:dyDescent="0.2">
      <c r="G3869" s="106"/>
      <c r="H3869" s="104" t="str">
        <f t="shared" si="65"/>
        <v/>
      </c>
      <c r="I3869" s="104"/>
      <c r="J3869" s="110" t="s">
        <v>16940</v>
      </c>
      <c r="K3869" s="110" t="s">
        <v>275</v>
      </c>
      <c r="L3869" s="10" t="s">
        <v>16941</v>
      </c>
    </row>
    <row r="3870" spans="7:12" ht="15" x14ac:dyDescent="0.2">
      <c r="G3870" s="106"/>
      <c r="H3870" s="104" t="str">
        <f t="shared" si="65"/>
        <v/>
      </c>
      <c r="I3870" s="104"/>
      <c r="J3870" s="110" t="s">
        <v>16942</v>
      </c>
      <c r="K3870" s="110" t="s">
        <v>275</v>
      </c>
      <c r="L3870" s="10" t="s">
        <v>16943</v>
      </c>
    </row>
    <row r="3871" spans="7:12" ht="15" x14ac:dyDescent="0.2">
      <c r="G3871" s="106"/>
      <c r="H3871" s="104" t="str">
        <f t="shared" si="65"/>
        <v/>
      </c>
      <c r="I3871" s="104"/>
      <c r="J3871" s="110" t="s">
        <v>16944</v>
      </c>
      <c r="K3871" s="110" t="s">
        <v>275</v>
      </c>
      <c r="L3871" s="10" t="s">
        <v>16945</v>
      </c>
    </row>
    <row r="3872" spans="7:12" ht="15" x14ac:dyDescent="0.2">
      <c r="G3872" s="106"/>
      <c r="H3872" s="104" t="str">
        <f t="shared" si="65"/>
        <v/>
      </c>
      <c r="I3872" s="104"/>
      <c r="J3872" s="110" t="s">
        <v>16946</v>
      </c>
      <c r="K3872" s="110" t="s">
        <v>275</v>
      </c>
      <c r="L3872" s="10" t="s">
        <v>16947</v>
      </c>
    </row>
    <row r="3873" spans="7:12" ht="15" x14ac:dyDescent="0.2">
      <c r="G3873" s="106"/>
      <c r="H3873" s="104" t="str">
        <f t="shared" si="65"/>
        <v/>
      </c>
      <c r="I3873" s="104"/>
      <c r="J3873" s="110" t="s">
        <v>16948</v>
      </c>
      <c r="K3873" s="110" t="s">
        <v>275</v>
      </c>
      <c r="L3873" s="10" t="s">
        <v>16949</v>
      </c>
    </row>
    <row r="3874" spans="7:12" ht="15" x14ac:dyDescent="0.2">
      <c r="G3874" s="106"/>
      <c r="H3874" s="104" t="str">
        <f t="shared" si="65"/>
        <v/>
      </c>
      <c r="I3874" s="104"/>
      <c r="J3874" s="110" t="s">
        <v>16950</v>
      </c>
      <c r="K3874" s="110" t="s">
        <v>275</v>
      </c>
      <c r="L3874" s="10" t="s">
        <v>16951</v>
      </c>
    </row>
    <row r="3875" spans="7:12" ht="15" x14ac:dyDescent="0.2">
      <c r="G3875" s="106"/>
      <c r="H3875" s="104" t="str">
        <f t="shared" si="65"/>
        <v/>
      </c>
      <c r="I3875" s="104"/>
      <c r="J3875" s="110" t="s">
        <v>16952</v>
      </c>
      <c r="K3875" s="110" t="s">
        <v>275</v>
      </c>
      <c r="L3875" s="10" t="s">
        <v>16953</v>
      </c>
    </row>
    <row r="3876" spans="7:12" ht="15" x14ac:dyDescent="0.2">
      <c r="G3876" s="106"/>
      <c r="H3876" s="104" t="str">
        <f t="shared" si="65"/>
        <v/>
      </c>
      <c r="I3876" s="104"/>
      <c r="J3876" s="110" t="s">
        <v>16954</v>
      </c>
      <c r="K3876" s="110" t="s">
        <v>275</v>
      </c>
      <c r="L3876" s="10" t="s">
        <v>16955</v>
      </c>
    </row>
    <row r="3877" spans="7:12" ht="15" x14ac:dyDescent="0.2">
      <c r="G3877" s="106"/>
      <c r="H3877" s="104" t="str">
        <f t="shared" si="65"/>
        <v/>
      </c>
      <c r="I3877" s="104"/>
      <c r="J3877" s="110" t="s">
        <v>16956</v>
      </c>
      <c r="K3877" s="110" t="s">
        <v>275</v>
      </c>
      <c r="L3877" s="10" t="s">
        <v>16957</v>
      </c>
    </row>
    <row r="3878" spans="7:12" ht="15" x14ac:dyDescent="0.2">
      <c r="G3878" s="106"/>
      <c r="H3878" s="104" t="str">
        <f t="shared" si="65"/>
        <v/>
      </c>
      <c r="I3878" s="104"/>
      <c r="J3878" s="110" t="s">
        <v>16958</v>
      </c>
      <c r="K3878" s="110" t="s">
        <v>275</v>
      </c>
      <c r="L3878" s="10" t="s">
        <v>16959</v>
      </c>
    </row>
    <row r="3879" spans="7:12" ht="15" x14ac:dyDescent="0.2">
      <c r="G3879" s="106"/>
      <c r="H3879" s="104" t="str">
        <f t="shared" si="65"/>
        <v/>
      </c>
      <c r="I3879" s="104"/>
      <c r="J3879" s="110" t="s">
        <v>16960</v>
      </c>
      <c r="K3879" s="110" t="s">
        <v>275</v>
      </c>
      <c r="L3879" s="10" t="s">
        <v>16961</v>
      </c>
    </row>
    <row r="3880" spans="7:12" ht="15" x14ac:dyDescent="0.2">
      <c r="G3880" s="106"/>
      <c r="H3880" s="104" t="str">
        <f t="shared" si="65"/>
        <v/>
      </c>
      <c r="I3880" s="104"/>
      <c r="J3880" s="110" t="s">
        <v>16962</v>
      </c>
      <c r="K3880" s="110" t="s">
        <v>275</v>
      </c>
      <c r="L3880" s="10" t="s">
        <v>16963</v>
      </c>
    </row>
    <row r="3881" spans="7:12" ht="15" x14ac:dyDescent="0.2">
      <c r="G3881" s="106"/>
      <c r="H3881" s="104" t="str">
        <f t="shared" si="65"/>
        <v/>
      </c>
      <c r="I3881" s="104"/>
      <c r="J3881" s="110" t="s">
        <v>16964</v>
      </c>
      <c r="K3881" s="110" t="s">
        <v>275</v>
      </c>
      <c r="L3881" s="10" t="s">
        <v>16965</v>
      </c>
    </row>
    <row r="3882" spans="7:12" ht="15" x14ac:dyDescent="0.2">
      <c r="G3882" s="106"/>
      <c r="H3882" s="104" t="str">
        <f t="shared" si="65"/>
        <v/>
      </c>
      <c r="I3882" s="104"/>
      <c r="J3882" s="110" t="s">
        <v>16966</v>
      </c>
      <c r="K3882" s="110" t="s">
        <v>275</v>
      </c>
      <c r="L3882" s="10" t="s">
        <v>16967</v>
      </c>
    </row>
    <row r="3883" spans="7:12" ht="15" x14ac:dyDescent="0.2">
      <c r="G3883" s="106"/>
      <c r="H3883" s="104" t="str">
        <f t="shared" si="65"/>
        <v/>
      </c>
      <c r="I3883" s="104"/>
      <c r="J3883" s="110" t="s">
        <v>16968</v>
      </c>
      <c r="K3883" s="110" t="s">
        <v>275</v>
      </c>
      <c r="L3883" s="10" t="s">
        <v>275</v>
      </c>
    </row>
    <row r="3884" spans="7:12" ht="15" x14ac:dyDescent="0.2">
      <c r="G3884" s="106"/>
      <c r="H3884" s="104" t="str">
        <f t="shared" si="65"/>
        <v/>
      </c>
      <c r="I3884" s="104"/>
      <c r="J3884" s="110" t="s">
        <v>16969</v>
      </c>
      <c r="K3884" s="110" t="s">
        <v>275</v>
      </c>
      <c r="L3884" s="10" t="s">
        <v>16970</v>
      </c>
    </row>
    <row r="3885" spans="7:12" ht="15" x14ac:dyDescent="0.2">
      <c r="G3885" s="106"/>
      <c r="H3885" s="104" t="str">
        <f t="shared" si="65"/>
        <v/>
      </c>
      <c r="I3885" s="104"/>
      <c r="J3885" s="110" t="s">
        <v>16971</v>
      </c>
      <c r="K3885" s="110" t="s">
        <v>275</v>
      </c>
      <c r="L3885" s="10" t="s">
        <v>16972</v>
      </c>
    </row>
    <row r="3886" spans="7:12" ht="15" x14ac:dyDescent="0.2">
      <c r="G3886" s="106"/>
      <c r="H3886" s="104" t="str">
        <f t="shared" si="65"/>
        <v/>
      </c>
      <c r="I3886" s="104"/>
      <c r="J3886" s="110" t="s">
        <v>16973</v>
      </c>
      <c r="K3886" s="110" t="s">
        <v>275</v>
      </c>
      <c r="L3886" s="10" t="s">
        <v>16974</v>
      </c>
    </row>
    <row r="3887" spans="7:12" ht="15" x14ac:dyDescent="0.2">
      <c r="G3887" s="106"/>
      <c r="H3887" s="104" t="str">
        <f t="shared" si="65"/>
        <v/>
      </c>
      <c r="I3887" s="104"/>
      <c r="J3887" s="110" t="s">
        <v>16975</v>
      </c>
      <c r="K3887" s="110" t="s">
        <v>275</v>
      </c>
      <c r="L3887" s="10" t="s">
        <v>16976</v>
      </c>
    </row>
    <row r="3888" spans="7:12" ht="15" x14ac:dyDescent="0.2">
      <c r="G3888" s="106"/>
      <c r="H3888" s="104" t="str">
        <f t="shared" si="65"/>
        <v/>
      </c>
      <c r="I3888" s="104"/>
      <c r="J3888" s="110" t="s">
        <v>16977</v>
      </c>
      <c r="K3888" s="110" t="s">
        <v>275</v>
      </c>
      <c r="L3888" s="10" t="s">
        <v>16976</v>
      </c>
    </row>
    <row r="3889" spans="7:12" ht="15" x14ac:dyDescent="0.2">
      <c r="G3889" s="106"/>
      <c r="H3889" s="104" t="str">
        <f t="shared" si="65"/>
        <v/>
      </c>
      <c r="I3889" s="104"/>
      <c r="J3889" s="110" t="s">
        <v>16978</v>
      </c>
      <c r="K3889" s="110" t="s">
        <v>275</v>
      </c>
      <c r="L3889" s="10" t="s">
        <v>16979</v>
      </c>
    </row>
    <row r="3890" spans="7:12" ht="15" x14ac:dyDescent="0.2">
      <c r="G3890" s="106"/>
      <c r="H3890" s="104" t="str">
        <f t="shared" si="65"/>
        <v/>
      </c>
      <c r="I3890" s="104"/>
      <c r="J3890" s="110" t="s">
        <v>16980</v>
      </c>
      <c r="K3890" s="110" t="s">
        <v>275</v>
      </c>
      <c r="L3890" s="10" t="s">
        <v>16981</v>
      </c>
    </row>
    <row r="3891" spans="7:12" ht="15" x14ac:dyDescent="0.2">
      <c r="G3891" s="106"/>
      <c r="H3891" s="104" t="str">
        <f t="shared" si="65"/>
        <v/>
      </c>
      <c r="I3891" s="104"/>
      <c r="J3891" s="110" t="s">
        <v>16982</v>
      </c>
      <c r="K3891" s="110" t="s">
        <v>275</v>
      </c>
      <c r="L3891" s="10" t="s">
        <v>16983</v>
      </c>
    </row>
    <row r="3892" spans="7:12" ht="15" x14ac:dyDescent="0.2">
      <c r="G3892" s="106"/>
      <c r="H3892" s="104" t="str">
        <f t="shared" si="65"/>
        <v/>
      </c>
      <c r="I3892" s="104"/>
      <c r="J3892" s="110" t="s">
        <v>16984</v>
      </c>
      <c r="K3892" s="110" t="s">
        <v>275</v>
      </c>
      <c r="L3892" s="10" t="s">
        <v>16985</v>
      </c>
    </row>
    <row r="3893" spans="7:12" ht="15" x14ac:dyDescent="0.2">
      <c r="G3893" s="106"/>
      <c r="H3893" s="104" t="str">
        <f t="shared" si="65"/>
        <v/>
      </c>
      <c r="I3893" s="104"/>
      <c r="J3893" s="110" t="s">
        <v>16986</v>
      </c>
      <c r="K3893" s="110" t="s">
        <v>275</v>
      </c>
      <c r="L3893" s="10" t="s">
        <v>16987</v>
      </c>
    </row>
    <row r="3894" spans="7:12" ht="15" x14ac:dyDescent="0.2">
      <c r="G3894" s="106"/>
      <c r="H3894" s="104" t="str">
        <f t="shared" si="65"/>
        <v/>
      </c>
      <c r="I3894" s="104"/>
      <c r="J3894" s="110" t="s">
        <v>16988</v>
      </c>
      <c r="K3894" s="110" t="s">
        <v>275</v>
      </c>
      <c r="L3894" s="10" t="s">
        <v>16989</v>
      </c>
    </row>
    <row r="3895" spans="7:12" ht="15" x14ac:dyDescent="0.2">
      <c r="G3895" s="106"/>
      <c r="H3895" s="104" t="str">
        <f t="shared" si="65"/>
        <v/>
      </c>
      <c r="I3895" s="104"/>
      <c r="J3895" s="110" t="s">
        <v>16990</v>
      </c>
      <c r="K3895" s="110" t="s">
        <v>275</v>
      </c>
      <c r="L3895" s="10" t="s">
        <v>16991</v>
      </c>
    </row>
    <row r="3896" spans="7:12" ht="15" x14ac:dyDescent="0.2">
      <c r="G3896" s="106"/>
      <c r="H3896" s="104" t="str">
        <f t="shared" si="65"/>
        <v/>
      </c>
      <c r="I3896" s="104"/>
      <c r="J3896" s="110" t="s">
        <v>16992</v>
      </c>
      <c r="K3896" s="110" t="s">
        <v>275</v>
      </c>
      <c r="L3896" s="10" t="s">
        <v>16991</v>
      </c>
    </row>
    <row r="3897" spans="7:12" ht="15" x14ac:dyDescent="0.2">
      <c r="G3897" s="106"/>
      <c r="H3897" s="104" t="str">
        <f t="shared" si="65"/>
        <v/>
      </c>
      <c r="I3897" s="104"/>
      <c r="J3897" s="110" t="s">
        <v>16993</v>
      </c>
      <c r="K3897" s="110" t="s">
        <v>275</v>
      </c>
      <c r="L3897" s="10" t="s">
        <v>16994</v>
      </c>
    </row>
    <row r="3898" spans="7:12" ht="15" x14ac:dyDescent="0.2">
      <c r="G3898" s="106"/>
      <c r="H3898" s="104" t="str">
        <f t="shared" si="65"/>
        <v/>
      </c>
      <c r="I3898" s="104"/>
      <c r="J3898" s="110" t="s">
        <v>16995</v>
      </c>
      <c r="K3898" s="110" t="s">
        <v>275</v>
      </c>
      <c r="L3898" s="10" t="s">
        <v>16996</v>
      </c>
    </row>
    <row r="3899" spans="7:12" ht="15" x14ac:dyDescent="0.2">
      <c r="G3899" s="106"/>
      <c r="H3899" s="104" t="str">
        <f t="shared" si="65"/>
        <v/>
      </c>
      <c r="I3899" s="104"/>
      <c r="J3899" s="110" t="s">
        <v>16997</v>
      </c>
      <c r="K3899" s="110" t="s">
        <v>275</v>
      </c>
      <c r="L3899" s="10" t="s">
        <v>16998</v>
      </c>
    </row>
    <row r="3900" spans="7:12" ht="15" x14ac:dyDescent="0.2">
      <c r="G3900" s="106"/>
      <c r="H3900" s="104" t="str">
        <f t="shared" si="65"/>
        <v/>
      </c>
      <c r="I3900" s="104"/>
      <c r="J3900" s="110" t="s">
        <v>16999</v>
      </c>
      <c r="K3900" s="110" t="s">
        <v>275</v>
      </c>
      <c r="L3900" s="10" t="s">
        <v>17000</v>
      </c>
    </row>
    <row r="3901" spans="7:12" ht="15" x14ac:dyDescent="0.2">
      <c r="G3901" s="106"/>
      <c r="H3901" s="104" t="str">
        <f t="shared" si="65"/>
        <v/>
      </c>
      <c r="I3901" s="104"/>
      <c r="J3901" s="110" t="s">
        <v>17001</v>
      </c>
      <c r="K3901" s="110" t="s">
        <v>275</v>
      </c>
      <c r="L3901" s="10" t="s">
        <v>275</v>
      </c>
    </row>
    <row r="3902" spans="7:12" ht="15" x14ac:dyDescent="0.2">
      <c r="G3902" s="106"/>
      <c r="H3902" s="104" t="str">
        <f t="shared" si="65"/>
        <v/>
      </c>
      <c r="I3902" s="104"/>
      <c r="J3902" s="110" t="s">
        <v>17002</v>
      </c>
      <c r="K3902" s="110" t="s">
        <v>275</v>
      </c>
      <c r="L3902" s="10" t="s">
        <v>17003</v>
      </c>
    </row>
    <row r="3903" spans="7:12" ht="15" x14ac:dyDescent="0.2">
      <c r="G3903" s="106"/>
      <c r="H3903" s="104" t="str">
        <f t="shared" si="65"/>
        <v/>
      </c>
      <c r="I3903" s="104"/>
      <c r="J3903" s="110" t="s">
        <v>17004</v>
      </c>
      <c r="K3903" s="110" t="s">
        <v>275</v>
      </c>
      <c r="L3903" s="10" t="s">
        <v>17005</v>
      </c>
    </row>
    <row r="3904" spans="7:12" ht="15" x14ac:dyDescent="0.2">
      <c r="G3904" s="106"/>
      <c r="H3904" s="104" t="str">
        <f t="shared" si="65"/>
        <v/>
      </c>
      <c r="I3904" s="104"/>
      <c r="J3904" s="110" t="s">
        <v>17006</v>
      </c>
      <c r="K3904" s="110" t="s">
        <v>275</v>
      </c>
      <c r="L3904" s="10" t="s">
        <v>17007</v>
      </c>
    </row>
    <row r="3905" spans="7:12" ht="15" x14ac:dyDescent="0.2">
      <c r="G3905" s="106"/>
      <c r="H3905" s="104" t="str">
        <f t="shared" si="65"/>
        <v/>
      </c>
      <c r="I3905" s="104"/>
      <c r="J3905" s="110" t="s">
        <v>17008</v>
      </c>
      <c r="K3905" s="110" t="s">
        <v>275</v>
      </c>
      <c r="L3905" s="10" t="s">
        <v>17009</v>
      </c>
    </row>
    <row r="3906" spans="7:12" ht="15" x14ac:dyDescent="0.2">
      <c r="G3906" s="106"/>
      <c r="H3906" s="104" t="str">
        <f t="shared" si="65"/>
        <v/>
      </c>
      <c r="I3906" s="104"/>
      <c r="J3906" s="110" t="s">
        <v>17010</v>
      </c>
      <c r="K3906" s="110" t="s">
        <v>275</v>
      </c>
      <c r="L3906" s="10" t="s">
        <v>17011</v>
      </c>
    </row>
    <row r="3907" spans="7:12" ht="15" x14ac:dyDescent="0.2">
      <c r="G3907" s="106"/>
      <c r="H3907" s="104" t="str">
        <f t="shared" si="65"/>
        <v/>
      </c>
      <c r="I3907" s="104"/>
      <c r="J3907" s="110" t="s">
        <v>17012</v>
      </c>
      <c r="K3907" s="110" t="s">
        <v>275</v>
      </c>
      <c r="L3907" s="10" t="s">
        <v>17013</v>
      </c>
    </row>
    <row r="3908" spans="7:12" ht="15" x14ac:dyDescent="0.2">
      <c r="G3908" s="106"/>
      <c r="H3908" s="104" t="str">
        <f t="shared" si="65"/>
        <v/>
      </c>
      <c r="I3908" s="104"/>
      <c r="J3908" s="110" t="s">
        <v>17014</v>
      </c>
      <c r="K3908" s="110" t="s">
        <v>275</v>
      </c>
      <c r="L3908" s="10" t="s">
        <v>17013</v>
      </c>
    </row>
    <row r="3909" spans="7:12" ht="15" x14ac:dyDescent="0.2">
      <c r="G3909" s="106"/>
      <c r="H3909" s="104" t="str">
        <f t="shared" si="65"/>
        <v/>
      </c>
      <c r="I3909" s="104"/>
      <c r="J3909" s="110" t="s">
        <v>17015</v>
      </c>
      <c r="K3909" s="110" t="s">
        <v>275</v>
      </c>
      <c r="L3909" s="10" t="s">
        <v>17016</v>
      </c>
    </row>
    <row r="3910" spans="7:12" ht="15" x14ac:dyDescent="0.2">
      <c r="G3910" s="106"/>
      <c r="H3910" s="104" t="str">
        <f t="shared" si="65"/>
        <v/>
      </c>
      <c r="I3910" s="104"/>
      <c r="J3910" s="110" t="s">
        <v>17017</v>
      </c>
      <c r="K3910" s="110" t="s">
        <v>275</v>
      </c>
      <c r="L3910" s="10" t="s">
        <v>17018</v>
      </c>
    </row>
    <row r="3911" spans="7:12" ht="15" x14ac:dyDescent="0.2">
      <c r="G3911" s="106"/>
      <c r="H3911" s="104" t="str">
        <f t="shared" si="65"/>
        <v/>
      </c>
      <c r="I3911" s="104"/>
      <c r="J3911" s="110" t="s">
        <v>17019</v>
      </c>
      <c r="K3911" s="110" t="s">
        <v>275</v>
      </c>
      <c r="L3911" s="10" t="s">
        <v>17020</v>
      </c>
    </row>
    <row r="3912" spans="7:12" ht="15" x14ac:dyDescent="0.2">
      <c r="G3912" s="106"/>
      <c r="H3912" s="104" t="str">
        <f t="shared" si="65"/>
        <v/>
      </c>
      <c r="I3912" s="104"/>
      <c r="J3912" s="110" t="s">
        <v>17021</v>
      </c>
      <c r="K3912" s="110" t="s">
        <v>275</v>
      </c>
      <c r="L3912" s="10" t="s">
        <v>17022</v>
      </c>
    </row>
    <row r="3913" spans="7:12" ht="15" x14ac:dyDescent="0.2">
      <c r="G3913" s="106"/>
      <c r="H3913" s="104" t="str">
        <f t="shared" ref="H3913:H3976" si="66">IF(I3913="","",IFERROR((INDEX(A:D,MATCH($I3913,D:D,0),2)),""))</f>
        <v/>
      </c>
      <c r="I3913" s="104"/>
      <c r="J3913" s="110" t="s">
        <v>17023</v>
      </c>
      <c r="K3913" s="110" t="s">
        <v>275</v>
      </c>
      <c r="L3913" s="10" t="s">
        <v>17024</v>
      </c>
    </row>
    <row r="3914" spans="7:12" ht="15" x14ac:dyDescent="0.2">
      <c r="G3914" s="106"/>
      <c r="H3914" s="104" t="str">
        <f t="shared" si="66"/>
        <v/>
      </c>
      <c r="I3914" s="104"/>
      <c r="J3914" s="110" t="s">
        <v>17025</v>
      </c>
      <c r="K3914" s="110" t="s">
        <v>275</v>
      </c>
      <c r="L3914" s="10" t="s">
        <v>17026</v>
      </c>
    </row>
    <row r="3915" spans="7:12" ht="15" x14ac:dyDescent="0.2">
      <c r="G3915" s="106"/>
      <c r="H3915" s="104" t="str">
        <f t="shared" si="66"/>
        <v/>
      </c>
      <c r="I3915" s="104"/>
      <c r="J3915" s="110" t="s">
        <v>17027</v>
      </c>
      <c r="K3915" s="110" t="s">
        <v>275</v>
      </c>
      <c r="L3915" s="10" t="s">
        <v>17028</v>
      </c>
    </row>
    <row r="3916" spans="7:12" ht="15" x14ac:dyDescent="0.2">
      <c r="G3916" s="106"/>
      <c r="H3916" s="104" t="str">
        <f t="shared" si="66"/>
        <v/>
      </c>
      <c r="I3916" s="104"/>
      <c r="J3916" s="110" t="s">
        <v>17029</v>
      </c>
      <c r="K3916" s="110" t="s">
        <v>275</v>
      </c>
      <c r="L3916" s="10" t="s">
        <v>17030</v>
      </c>
    </row>
    <row r="3917" spans="7:12" ht="15" x14ac:dyDescent="0.2">
      <c r="G3917" s="106"/>
      <c r="H3917" s="104" t="str">
        <f t="shared" si="66"/>
        <v/>
      </c>
      <c r="I3917" s="104"/>
      <c r="J3917" s="110" t="s">
        <v>17031</v>
      </c>
      <c r="K3917" s="110" t="s">
        <v>275</v>
      </c>
      <c r="L3917" s="10" t="s">
        <v>17032</v>
      </c>
    </row>
    <row r="3918" spans="7:12" ht="15" x14ac:dyDescent="0.2">
      <c r="G3918" s="106"/>
      <c r="H3918" s="104" t="str">
        <f t="shared" si="66"/>
        <v/>
      </c>
      <c r="I3918" s="104"/>
      <c r="J3918" s="110" t="s">
        <v>17033</v>
      </c>
      <c r="K3918" s="110" t="s">
        <v>275</v>
      </c>
      <c r="L3918" s="10" t="s">
        <v>17034</v>
      </c>
    </row>
    <row r="3919" spans="7:12" ht="15" x14ac:dyDescent="0.2">
      <c r="G3919" s="106"/>
      <c r="H3919" s="104" t="str">
        <f t="shared" si="66"/>
        <v/>
      </c>
      <c r="I3919" s="104"/>
      <c r="J3919" s="110" t="s">
        <v>17035</v>
      </c>
      <c r="K3919" s="110" t="s">
        <v>275</v>
      </c>
      <c r="L3919" s="10" t="s">
        <v>17036</v>
      </c>
    </row>
    <row r="3920" spans="7:12" ht="15" x14ac:dyDescent="0.2">
      <c r="G3920" s="106"/>
      <c r="H3920" s="104" t="str">
        <f t="shared" si="66"/>
        <v/>
      </c>
      <c r="I3920" s="104"/>
      <c r="J3920" s="110" t="s">
        <v>17037</v>
      </c>
      <c r="K3920" s="110" t="s">
        <v>275</v>
      </c>
      <c r="L3920" s="10" t="s">
        <v>17038</v>
      </c>
    </row>
    <row r="3921" spans="7:12" ht="15" x14ac:dyDescent="0.2">
      <c r="G3921" s="106"/>
      <c r="H3921" s="104" t="str">
        <f t="shared" si="66"/>
        <v/>
      </c>
      <c r="I3921" s="104"/>
      <c r="J3921" s="110" t="s">
        <v>17039</v>
      </c>
      <c r="K3921" s="110" t="s">
        <v>275</v>
      </c>
      <c r="L3921" s="10" t="s">
        <v>17040</v>
      </c>
    </row>
    <row r="3922" spans="7:12" ht="15" x14ac:dyDescent="0.2">
      <c r="G3922" s="106"/>
      <c r="H3922" s="104" t="str">
        <f t="shared" si="66"/>
        <v/>
      </c>
      <c r="I3922" s="104"/>
      <c r="J3922" s="110" t="s">
        <v>17041</v>
      </c>
      <c r="K3922" s="110" t="s">
        <v>275</v>
      </c>
      <c r="L3922" s="10" t="s">
        <v>17042</v>
      </c>
    </row>
    <row r="3923" spans="7:12" ht="15" x14ac:dyDescent="0.2">
      <c r="G3923" s="106"/>
      <c r="H3923" s="104" t="str">
        <f t="shared" si="66"/>
        <v/>
      </c>
      <c r="I3923" s="104"/>
      <c r="J3923" s="110" t="s">
        <v>17043</v>
      </c>
      <c r="K3923" s="110" t="s">
        <v>275</v>
      </c>
      <c r="L3923" s="10" t="s">
        <v>17044</v>
      </c>
    </row>
    <row r="3924" spans="7:12" ht="15" x14ac:dyDescent="0.2">
      <c r="G3924" s="106"/>
      <c r="H3924" s="104" t="str">
        <f t="shared" si="66"/>
        <v/>
      </c>
      <c r="I3924" s="104"/>
      <c r="J3924" s="110" t="s">
        <v>17045</v>
      </c>
      <c r="K3924" s="110" t="s">
        <v>275</v>
      </c>
      <c r="L3924" s="10" t="s">
        <v>17046</v>
      </c>
    </row>
    <row r="3925" spans="7:12" ht="15" x14ac:dyDescent="0.2">
      <c r="G3925" s="106"/>
      <c r="H3925" s="104" t="str">
        <f t="shared" si="66"/>
        <v/>
      </c>
      <c r="I3925" s="104"/>
      <c r="J3925" s="110" t="s">
        <v>17047</v>
      </c>
      <c r="K3925" s="110" t="s">
        <v>275</v>
      </c>
      <c r="L3925" s="10" t="s">
        <v>17048</v>
      </c>
    </row>
    <row r="3926" spans="7:12" ht="15" x14ac:dyDescent="0.2">
      <c r="G3926" s="106"/>
      <c r="H3926" s="104" t="str">
        <f t="shared" si="66"/>
        <v/>
      </c>
      <c r="I3926" s="104"/>
      <c r="J3926" s="110" t="s">
        <v>17049</v>
      </c>
      <c r="K3926" s="110" t="s">
        <v>275</v>
      </c>
      <c r="L3926" s="10" t="s">
        <v>17050</v>
      </c>
    </row>
    <row r="3927" spans="7:12" ht="15" x14ac:dyDescent="0.2">
      <c r="G3927" s="106"/>
      <c r="H3927" s="104" t="str">
        <f t="shared" si="66"/>
        <v/>
      </c>
      <c r="I3927" s="104"/>
      <c r="J3927" s="110" t="s">
        <v>17051</v>
      </c>
      <c r="K3927" s="110" t="s">
        <v>275</v>
      </c>
      <c r="L3927" s="10" t="s">
        <v>17052</v>
      </c>
    </row>
    <row r="3928" spans="7:12" ht="15" x14ac:dyDescent="0.2">
      <c r="G3928" s="106"/>
      <c r="H3928" s="104" t="str">
        <f t="shared" si="66"/>
        <v/>
      </c>
      <c r="I3928" s="104"/>
      <c r="J3928" s="110" t="s">
        <v>17053</v>
      </c>
      <c r="K3928" s="110" t="s">
        <v>275</v>
      </c>
      <c r="L3928" s="10" t="s">
        <v>275</v>
      </c>
    </row>
    <row r="3929" spans="7:12" ht="15" x14ac:dyDescent="0.2">
      <c r="G3929" s="106"/>
      <c r="H3929" s="104" t="str">
        <f t="shared" si="66"/>
        <v/>
      </c>
      <c r="I3929" s="104"/>
      <c r="J3929" s="110" t="s">
        <v>17054</v>
      </c>
      <c r="K3929" s="110" t="s">
        <v>275</v>
      </c>
      <c r="L3929" s="10" t="s">
        <v>17055</v>
      </c>
    </row>
    <row r="3930" spans="7:12" ht="15" x14ac:dyDescent="0.2">
      <c r="G3930" s="106"/>
      <c r="H3930" s="104" t="str">
        <f t="shared" si="66"/>
        <v/>
      </c>
      <c r="I3930" s="104"/>
      <c r="J3930" s="110" t="s">
        <v>17056</v>
      </c>
      <c r="K3930" s="110" t="s">
        <v>275</v>
      </c>
      <c r="L3930" s="10" t="s">
        <v>17057</v>
      </c>
    </row>
    <row r="3931" spans="7:12" ht="15" x14ac:dyDescent="0.2">
      <c r="G3931" s="106"/>
      <c r="H3931" s="104" t="str">
        <f t="shared" si="66"/>
        <v/>
      </c>
      <c r="I3931" s="104"/>
      <c r="J3931" s="110" t="s">
        <v>17058</v>
      </c>
      <c r="K3931" s="110" t="s">
        <v>275</v>
      </c>
      <c r="L3931" s="10" t="s">
        <v>17059</v>
      </c>
    </row>
    <row r="3932" spans="7:12" ht="15" x14ac:dyDescent="0.2">
      <c r="G3932" s="106"/>
      <c r="H3932" s="104" t="str">
        <f t="shared" si="66"/>
        <v/>
      </c>
      <c r="I3932" s="104"/>
      <c r="J3932" s="110" t="s">
        <v>17060</v>
      </c>
      <c r="K3932" s="110" t="s">
        <v>275</v>
      </c>
      <c r="L3932" s="10" t="s">
        <v>17061</v>
      </c>
    </row>
    <row r="3933" spans="7:12" ht="15" x14ac:dyDescent="0.2">
      <c r="G3933" s="106"/>
      <c r="H3933" s="104" t="str">
        <f t="shared" si="66"/>
        <v/>
      </c>
      <c r="I3933" s="104"/>
      <c r="J3933" s="110" t="s">
        <v>17062</v>
      </c>
      <c r="K3933" s="110" t="s">
        <v>275</v>
      </c>
      <c r="L3933" s="10" t="s">
        <v>17063</v>
      </c>
    </row>
    <row r="3934" spans="7:12" ht="15" x14ac:dyDescent="0.2">
      <c r="G3934" s="106"/>
      <c r="H3934" s="104" t="str">
        <f t="shared" si="66"/>
        <v/>
      </c>
      <c r="I3934" s="104"/>
      <c r="J3934" s="110" t="s">
        <v>17064</v>
      </c>
      <c r="K3934" s="110" t="s">
        <v>275</v>
      </c>
      <c r="L3934" s="10" t="s">
        <v>17065</v>
      </c>
    </row>
    <row r="3935" spans="7:12" ht="15" x14ac:dyDescent="0.2">
      <c r="G3935" s="106"/>
      <c r="H3935" s="104" t="str">
        <f t="shared" si="66"/>
        <v/>
      </c>
      <c r="I3935" s="104"/>
      <c r="J3935" s="110" t="s">
        <v>17066</v>
      </c>
      <c r="K3935" s="110" t="s">
        <v>275</v>
      </c>
      <c r="L3935" s="10" t="s">
        <v>17067</v>
      </c>
    </row>
    <row r="3936" spans="7:12" ht="15" x14ac:dyDescent="0.2">
      <c r="G3936" s="106"/>
      <c r="H3936" s="104" t="str">
        <f t="shared" si="66"/>
        <v/>
      </c>
      <c r="I3936" s="104"/>
      <c r="J3936" s="110" t="s">
        <v>17068</v>
      </c>
      <c r="K3936" s="110" t="s">
        <v>275</v>
      </c>
      <c r="L3936" s="10" t="s">
        <v>17069</v>
      </c>
    </row>
    <row r="3937" spans="7:12" ht="15" x14ac:dyDescent="0.2">
      <c r="G3937" s="106"/>
      <c r="H3937" s="104" t="str">
        <f t="shared" si="66"/>
        <v/>
      </c>
      <c r="I3937" s="104"/>
      <c r="J3937" s="110" t="s">
        <v>17070</v>
      </c>
      <c r="K3937" s="110" t="s">
        <v>275</v>
      </c>
      <c r="L3937" s="10" t="s">
        <v>17071</v>
      </c>
    </row>
    <row r="3938" spans="7:12" ht="15" x14ac:dyDescent="0.2">
      <c r="G3938" s="106"/>
      <c r="H3938" s="104" t="str">
        <f t="shared" si="66"/>
        <v/>
      </c>
      <c r="I3938" s="104"/>
      <c r="J3938" s="110" t="s">
        <v>17072</v>
      </c>
      <c r="K3938" s="110" t="s">
        <v>275</v>
      </c>
      <c r="L3938" s="10" t="s">
        <v>17073</v>
      </c>
    </row>
    <row r="3939" spans="7:12" ht="15" x14ac:dyDescent="0.2">
      <c r="G3939" s="106"/>
      <c r="H3939" s="104" t="str">
        <f t="shared" si="66"/>
        <v/>
      </c>
      <c r="I3939" s="104"/>
      <c r="J3939" s="110" t="s">
        <v>17074</v>
      </c>
      <c r="K3939" s="110" t="s">
        <v>275</v>
      </c>
      <c r="L3939" s="10" t="s">
        <v>17075</v>
      </c>
    </row>
    <row r="3940" spans="7:12" ht="15" x14ac:dyDescent="0.2">
      <c r="G3940" s="106"/>
      <c r="H3940" s="104" t="str">
        <f t="shared" si="66"/>
        <v/>
      </c>
      <c r="I3940" s="104"/>
      <c r="J3940" s="110" t="s">
        <v>17076</v>
      </c>
      <c r="K3940" s="110" t="s">
        <v>275</v>
      </c>
      <c r="L3940" s="10" t="s">
        <v>17077</v>
      </c>
    </row>
    <row r="3941" spans="7:12" ht="15" x14ac:dyDescent="0.2">
      <c r="G3941" s="106"/>
      <c r="H3941" s="104" t="str">
        <f t="shared" si="66"/>
        <v/>
      </c>
      <c r="I3941" s="104"/>
      <c r="J3941" s="110" t="s">
        <v>17078</v>
      </c>
      <c r="K3941" s="110" t="s">
        <v>275</v>
      </c>
      <c r="L3941" s="10" t="s">
        <v>17079</v>
      </c>
    </row>
    <row r="3942" spans="7:12" ht="15" x14ac:dyDescent="0.2">
      <c r="G3942" s="106"/>
      <c r="H3942" s="104" t="str">
        <f t="shared" si="66"/>
        <v/>
      </c>
      <c r="I3942" s="104"/>
      <c r="J3942" s="110" t="s">
        <v>17080</v>
      </c>
      <c r="K3942" s="110" t="s">
        <v>275</v>
      </c>
      <c r="L3942" s="10" t="s">
        <v>17081</v>
      </c>
    </row>
    <row r="3943" spans="7:12" ht="15" x14ac:dyDescent="0.2">
      <c r="G3943" s="106"/>
      <c r="H3943" s="104" t="str">
        <f t="shared" si="66"/>
        <v/>
      </c>
      <c r="I3943" s="104"/>
      <c r="J3943" s="110" t="s">
        <v>17082</v>
      </c>
      <c r="K3943" s="110" t="s">
        <v>275</v>
      </c>
      <c r="L3943" s="10" t="s">
        <v>17083</v>
      </c>
    </row>
    <row r="3944" spans="7:12" ht="15" x14ac:dyDescent="0.2">
      <c r="G3944" s="106"/>
      <c r="H3944" s="104" t="str">
        <f t="shared" si="66"/>
        <v/>
      </c>
      <c r="I3944" s="104"/>
      <c r="J3944" s="110" t="s">
        <v>17084</v>
      </c>
      <c r="K3944" s="110" t="s">
        <v>275</v>
      </c>
      <c r="L3944" s="10" t="s">
        <v>275</v>
      </c>
    </row>
    <row r="3945" spans="7:12" ht="15" x14ac:dyDescent="0.2">
      <c r="G3945" s="106"/>
      <c r="H3945" s="104" t="str">
        <f t="shared" si="66"/>
        <v/>
      </c>
      <c r="I3945" s="104"/>
      <c r="J3945" s="110" t="s">
        <v>17085</v>
      </c>
      <c r="K3945" s="110" t="s">
        <v>275</v>
      </c>
      <c r="L3945" s="10" t="s">
        <v>17086</v>
      </c>
    </row>
    <row r="3946" spans="7:12" ht="15" x14ac:dyDescent="0.2">
      <c r="G3946" s="106"/>
      <c r="H3946" s="104" t="str">
        <f t="shared" si="66"/>
        <v/>
      </c>
      <c r="I3946" s="104"/>
      <c r="J3946" s="110" t="s">
        <v>17087</v>
      </c>
      <c r="K3946" s="110" t="s">
        <v>275</v>
      </c>
      <c r="L3946" s="10" t="s">
        <v>17088</v>
      </c>
    </row>
    <row r="3947" spans="7:12" ht="15" x14ac:dyDescent="0.2">
      <c r="G3947" s="106"/>
      <c r="H3947" s="104" t="str">
        <f t="shared" si="66"/>
        <v/>
      </c>
      <c r="I3947" s="104"/>
      <c r="J3947" s="110" t="s">
        <v>17089</v>
      </c>
      <c r="K3947" s="110" t="s">
        <v>275</v>
      </c>
      <c r="L3947" s="10" t="s">
        <v>275</v>
      </c>
    </row>
    <row r="3948" spans="7:12" ht="15" x14ac:dyDescent="0.2">
      <c r="G3948" s="106"/>
      <c r="H3948" s="104" t="str">
        <f t="shared" si="66"/>
        <v/>
      </c>
      <c r="I3948" s="104"/>
      <c r="J3948" s="110" t="s">
        <v>17090</v>
      </c>
      <c r="K3948" s="110" t="s">
        <v>275</v>
      </c>
      <c r="L3948" s="10" t="s">
        <v>275</v>
      </c>
    </row>
    <row r="3949" spans="7:12" ht="15" x14ac:dyDescent="0.2">
      <c r="G3949" s="106"/>
      <c r="H3949" s="104" t="str">
        <f t="shared" si="66"/>
        <v/>
      </c>
      <c r="I3949" s="104"/>
      <c r="J3949" s="110" t="s">
        <v>17091</v>
      </c>
      <c r="K3949" s="110" t="s">
        <v>275</v>
      </c>
      <c r="L3949" s="10" t="s">
        <v>275</v>
      </c>
    </row>
    <row r="3950" spans="7:12" ht="15" x14ac:dyDescent="0.2">
      <c r="G3950" s="106"/>
      <c r="H3950" s="104" t="str">
        <f t="shared" si="66"/>
        <v/>
      </c>
      <c r="I3950" s="104"/>
      <c r="J3950" s="110" t="s">
        <v>17092</v>
      </c>
      <c r="K3950" s="110" t="s">
        <v>275</v>
      </c>
      <c r="L3950" s="10" t="s">
        <v>17093</v>
      </c>
    </row>
    <row r="3951" spans="7:12" ht="15" x14ac:dyDescent="0.2">
      <c r="G3951" s="106"/>
      <c r="H3951" s="104" t="str">
        <f t="shared" si="66"/>
        <v/>
      </c>
      <c r="I3951" s="104"/>
      <c r="J3951" s="110" t="s">
        <v>17094</v>
      </c>
      <c r="K3951" s="110" t="s">
        <v>275</v>
      </c>
      <c r="L3951" s="10" t="s">
        <v>17095</v>
      </c>
    </row>
    <row r="3952" spans="7:12" ht="15" x14ac:dyDescent="0.2">
      <c r="G3952" s="106"/>
      <c r="H3952" s="104" t="str">
        <f t="shared" si="66"/>
        <v/>
      </c>
      <c r="I3952" s="104"/>
      <c r="J3952" s="110" t="s">
        <v>17096</v>
      </c>
      <c r="K3952" s="110" t="s">
        <v>275</v>
      </c>
      <c r="L3952" s="10" t="s">
        <v>17097</v>
      </c>
    </row>
    <row r="3953" spans="7:12" ht="15" x14ac:dyDescent="0.2">
      <c r="G3953" s="106"/>
      <c r="H3953" s="104" t="str">
        <f t="shared" si="66"/>
        <v/>
      </c>
      <c r="I3953" s="104"/>
      <c r="J3953" s="110" t="s">
        <v>17098</v>
      </c>
      <c r="K3953" s="110" t="s">
        <v>275</v>
      </c>
      <c r="L3953" s="10" t="s">
        <v>17099</v>
      </c>
    </row>
    <row r="3954" spans="7:12" ht="15" x14ac:dyDescent="0.2">
      <c r="G3954" s="106"/>
      <c r="H3954" s="104" t="str">
        <f t="shared" si="66"/>
        <v/>
      </c>
      <c r="I3954" s="104"/>
      <c r="J3954" s="110" t="s">
        <v>17100</v>
      </c>
      <c r="K3954" s="110" t="s">
        <v>275</v>
      </c>
      <c r="L3954" s="10" t="s">
        <v>17101</v>
      </c>
    </row>
    <row r="3955" spans="7:12" ht="15" x14ac:dyDescent="0.2">
      <c r="G3955" s="106"/>
      <c r="H3955" s="104" t="str">
        <f t="shared" si="66"/>
        <v/>
      </c>
      <c r="I3955" s="104"/>
      <c r="J3955" s="110" t="s">
        <v>17102</v>
      </c>
      <c r="K3955" s="110" t="s">
        <v>275</v>
      </c>
      <c r="L3955" s="10" t="s">
        <v>17103</v>
      </c>
    </row>
    <row r="3956" spans="7:12" ht="15" x14ac:dyDescent="0.2">
      <c r="G3956" s="106"/>
      <c r="H3956" s="104" t="str">
        <f t="shared" si="66"/>
        <v/>
      </c>
      <c r="I3956" s="104"/>
      <c r="J3956" s="110" t="s">
        <v>17104</v>
      </c>
      <c r="K3956" s="110" t="s">
        <v>275</v>
      </c>
      <c r="L3956" s="10" t="s">
        <v>17105</v>
      </c>
    </row>
    <row r="3957" spans="7:12" ht="15" x14ac:dyDescent="0.2">
      <c r="G3957" s="106"/>
      <c r="H3957" s="104" t="str">
        <f t="shared" si="66"/>
        <v/>
      </c>
      <c r="I3957" s="104"/>
      <c r="J3957" s="110" t="s">
        <v>17106</v>
      </c>
      <c r="K3957" s="110" t="s">
        <v>275</v>
      </c>
      <c r="L3957" s="10" t="s">
        <v>17107</v>
      </c>
    </row>
    <row r="3958" spans="7:12" ht="15" x14ac:dyDescent="0.2">
      <c r="G3958" s="106"/>
      <c r="H3958" s="104" t="str">
        <f t="shared" si="66"/>
        <v/>
      </c>
      <c r="I3958" s="104"/>
      <c r="J3958" s="110" t="s">
        <v>17108</v>
      </c>
      <c r="K3958" s="110" t="s">
        <v>275</v>
      </c>
      <c r="L3958" s="10" t="s">
        <v>17109</v>
      </c>
    </row>
    <row r="3959" spans="7:12" ht="15" x14ac:dyDescent="0.2">
      <c r="G3959" s="106"/>
      <c r="H3959" s="104" t="str">
        <f t="shared" si="66"/>
        <v/>
      </c>
      <c r="I3959" s="104"/>
      <c r="J3959" s="110" t="s">
        <v>17110</v>
      </c>
      <c r="K3959" s="110" t="s">
        <v>275</v>
      </c>
      <c r="L3959" s="10" t="s">
        <v>17109</v>
      </c>
    </row>
    <row r="3960" spans="7:12" ht="15" x14ac:dyDescent="0.2">
      <c r="G3960" s="106"/>
      <c r="H3960" s="104" t="str">
        <f t="shared" si="66"/>
        <v/>
      </c>
      <c r="I3960" s="104"/>
      <c r="J3960" s="110" t="s">
        <v>17111</v>
      </c>
      <c r="K3960" s="110" t="s">
        <v>275</v>
      </c>
      <c r="L3960" s="10" t="s">
        <v>17112</v>
      </c>
    </row>
    <row r="3961" spans="7:12" ht="15" x14ac:dyDescent="0.2">
      <c r="G3961" s="106"/>
      <c r="H3961" s="104" t="str">
        <f t="shared" si="66"/>
        <v/>
      </c>
      <c r="I3961" s="104"/>
      <c r="J3961" s="110" t="s">
        <v>17113</v>
      </c>
      <c r="K3961" s="110" t="s">
        <v>275</v>
      </c>
      <c r="L3961" s="10" t="s">
        <v>275</v>
      </c>
    </row>
    <row r="3962" spans="7:12" ht="15" x14ac:dyDescent="0.2">
      <c r="G3962" s="106"/>
      <c r="H3962" s="104" t="str">
        <f t="shared" si="66"/>
        <v/>
      </c>
      <c r="I3962" s="104"/>
      <c r="J3962" s="110" t="s">
        <v>17114</v>
      </c>
      <c r="K3962" s="110" t="s">
        <v>275</v>
      </c>
      <c r="L3962" s="10" t="s">
        <v>17115</v>
      </c>
    </row>
    <row r="3963" spans="7:12" ht="15" x14ac:dyDescent="0.2">
      <c r="G3963" s="106"/>
      <c r="H3963" s="104" t="str">
        <f t="shared" si="66"/>
        <v/>
      </c>
      <c r="I3963" s="104"/>
      <c r="J3963" s="110" t="s">
        <v>17116</v>
      </c>
      <c r="K3963" s="110" t="s">
        <v>275</v>
      </c>
      <c r="L3963" s="10" t="s">
        <v>17117</v>
      </c>
    </row>
    <row r="3964" spans="7:12" ht="15" x14ac:dyDescent="0.2">
      <c r="G3964" s="106"/>
      <c r="H3964" s="104" t="str">
        <f t="shared" si="66"/>
        <v/>
      </c>
      <c r="I3964" s="104"/>
      <c r="J3964" s="110" t="s">
        <v>17118</v>
      </c>
      <c r="K3964" s="110" t="s">
        <v>275</v>
      </c>
      <c r="L3964" s="10" t="s">
        <v>17119</v>
      </c>
    </row>
    <row r="3965" spans="7:12" ht="15" x14ac:dyDescent="0.2">
      <c r="G3965" s="106"/>
      <c r="H3965" s="104" t="str">
        <f t="shared" si="66"/>
        <v/>
      </c>
      <c r="I3965" s="104"/>
      <c r="J3965" s="110" t="s">
        <v>17120</v>
      </c>
      <c r="K3965" s="110" t="s">
        <v>275</v>
      </c>
      <c r="L3965" s="10" t="s">
        <v>17121</v>
      </c>
    </row>
    <row r="3966" spans="7:12" ht="15" x14ac:dyDescent="0.2">
      <c r="G3966" s="106"/>
      <c r="H3966" s="104" t="str">
        <f t="shared" si="66"/>
        <v/>
      </c>
      <c r="I3966" s="104"/>
      <c r="J3966" s="110" t="s">
        <v>17122</v>
      </c>
      <c r="K3966" s="110" t="s">
        <v>275</v>
      </c>
      <c r="L3966" s="10" t="s">
        <v>17123</v>
      </c>
    </row>
    <row r="3967" spans="7:12" ht="15" x14ac:dyDescent="0.2">
      <c r="G3967" s="106"/>
      <c r="H3967" s="104" t="str">
        <f t="shared" si="66"/>
        <v/>
      </c>
      <c r="I3967" s="104"/>
      <c r="J3967" s="110" t="s">
        <v>17124</v>
      </c>
      <c r="K3967" s="110" t="s">
        <v>275</v>
      </c>
      <c r="L3967" s="10" t="s">
        <v>17125</v>
      </c>
    </row>
    <row r="3968" spans="7:12" ht="15" x14ac:dyDescent="0.2">
      <c r="G3968" s="106"/>
      <c r="H3968" s="104" t="str">
        <f t="shared" si="66"/>
        <v/>
      </c>
      <c r="I3968" s="104"/>
      <c r="J3968" s="110" t="s">
        <v>17126</v>
      </c>
      <c r="K3968" s="110" t="s">
        <v>275</v>
      </c>
      <c r="L3968" s="10" t="s">
        <v>17127</v>
      </c>
    </row>
    <row r="3969" spans="7:12" ht="15" x14ac:dyDescent="0.2">
      <c r="G3969" s="106"/>
      <c r="H3969" s="104" t="str">
        <f t="shared" si="66"/>
        <v/>
      </c>
      <c r="I3969" s="104"/>
      <c r="J3969" s="110" t="s">
        <v>17128</v>
      </c>
      <c r="K3969" s="110" t="s">
        <v>275</v>
      </c>
      <c r="L3969" s="10" t="s">
        <v>17129</v>
      </c>
    </row>
    <row r="3970" spans="7:12" ht="15" x14ac:dyDescent="0.2">
      <c r="G3970" s="106"/>
      <c r="H3970" s="104" t="str">
        <f t="shared" si="66"/>
        <v/>
      </c>
      <c r="I3970" s="104"/>
      <c r="J3970" s="110" t="s">
        <v>17130</v>
      </c>
      <c r="K3970" s="110" t="s">
        <v>275</v>
      </c>
      <c r="L3970" s="10" t="s">
        <v>17131</v>
      </c>
    </row>
    <row r="3971" spans="7:12" ht="15" x14ac:dyDescent="0.2">
      <c r="G3971" s="106"/>
      <c r="H3971" s="104" t="str">
        <f t="shared" si="66"/>
        <v/>
      </c>
      <c r="I3971" s="104"/>
      <c r="J3971" s="110" t="s">
        <v>17132</v>
      </c>
      <c r="K3971" s="110" t="s">
        <v>275</v>
      </c>
      <c r="L3971" s="10" t="s">
        <v>17133</v>
      </c>
    </row>
    <row r="3972" spans="7:12" ht="15" x14ac:dyDescent="0.2">
      <c r="G3972" s="106"/>
      <c r="H3972" s="104" t="str">
        <f t="shared" si="66"/>
        <v/>
      </c>
      <c r="I3972" s="104"/>
      <c r="J3972" s="110" t="s">
        <v>17134</v>
      </c>
      <c r="K3972" s="110" t="s">
        <v>275</v>
      </c>
      <c r="L3972" s="10" t="s">
        <v>17135</v>
      </c>
    </row>
    <row r="3973" spans="7:12" ht="15" x14ac:dyDescent="0.2">
      <c r="G3973" s="106"/>
      <c r="H3973" s="104" t="str">
        <f t="shared" si="66"/>
        <v/>
      </c>
      <c r="I3973" s="104"/>
      <c r="J3973" s="110" t="s">
        <v>17136</v>
      </c>
      <c r="K3973" s="110" t="s">
        <v>275</v>
      </c>
      <c r="L3973" s="10" t="s">
        <v>17137</v>
      </c>
    </row>
    <row r="3974" spans="7:12" ht="15" x14ac:dyDescent="0.2">
      <c r="G3974" s="106"/>
      <c r="H3974" s="104" t="str">
        <f t="shared" si="66"/>
        <v/>
      </c>
      <c r="I3974" s="104"/>
      <c r="J3974" s="110" t="s">
        <v>17138</v>
      </c>
      <c r="K3974" s="110" t="s">
        <v>275</v>
      </c>
      <c r="L3974" s="10" t="s">
        <v>17139</v>
      </c>
    </row>
    <row r="3975" spans="7:12" ht="15" x14ac:dyDescent="0.2">
      <c r="G3975" s="106"/>
      <c r="H3975" s="104" t="str">
        <f t="shared" si="66"/>
        <v/>
      </c>
      <c r="I3975" s="104"/>
      <c r="J3975" s="110" t="s">
        <v>17140</v>
      </c>
      <c r="K3975" s="110" t="s">
        <v>275</v>
      </c>
      <c r="L3975" s="10" t="s">
        <v>275</v>
      </c>
    </row>
    <row r="3976" spans="7:12" ht="15" x14ac:dyDescent="0.2">
      <c r="G3976" s="106"/>
      <c r="H3976" s="104" t="str">
        <f t="shared" si="66"/>
        <v/>
      </c>
      <c r="I3976" s="104"/>
      <c r="J3976" s="110" t="s">
        <v>17141</v>
      </c>
      <c r="K3976" s="110" t="s">
        <v>275</v>
      </c>
      <c r="L3976" s="10" t="s">
        <v>17142</v>
      </c>
    </row>
    <row r="3977" spans="7:12" ht="15" x14ac:dyDescent="0.2">
      <c r="G3977" s="106"/>
      <c r="H3977" s="104" t="str">
        <f t="shared" ref="H3977:H4040" si="67">IF(I3977="","",IFERROR((INDEX(A:D,MATCH($I3977,D:D,0),2)),""))</f>
        <v/>
      </c>
      <c r="I3977" s="104"/>
      <c r="J3977" s="110" t="s">
        <v>17143</v>
      </c>
      <c r="K3977" s="110" t="s">
        <v>275</v>
      </c>
      <c r="L3977" s="10" t="s">
        <v>17144</v>
      </c>
    </row>
    <row r="3978" spans="7:12" ht="15" x14ac:dyDescent="0.2">
      <c r="G3978" s="106"/>
      <c r="H3978" s="104" t="str">
        <f t="shared" si="67"/>
        <v/>
      </c>
      <c r="I3978" s="104"/>
      <c r="J3978" s="110" t="s">
        <v>17145</v>
      </c>
      <c r="K3978" s="110" t="s">
        <v>275</v>
      </c>
      <c r="L3978" s="10" t="s">
        <v>17146</v>
      </c>
    </row>
    <row r="3979" spans="7:12" ht="15" x14ac:dyDescent="0.2">
      <c r="G3979" s="106"/>
      <c r="H3979" s="104" t="str">
        <f t="shared" si="67"/>
        <v/>
      </c>
      <c r="I3979" s="104"/>
      <c r="J3979" s="110" t="s">
        <v>17147</v>
      </c>
      <c r="K3979" s="110" t="s">
        <v>275</v>
      </c>
      <c r="L3979" s="10" t="s">
        <v>17148</v>
      </c>
    </row>
    <row r="3980" spans="7:12" ht="15" x14ac:dyDescent="0.2">
      <c r="G3980" s="106"/>
      <c r="H3980" s="104" t="str">
        <f t="shared" si="67"/>
        <v/>
      </c>
      <c r="I3980" s="104"/>
      <c r="J3980" s="110" t="s">
        <v>17149</v>
      </c>
      <c r="K3980" s="110" t="s">
        <v>275</v>
      </c>
      <c r="L3980" s="10" t="s">
        <v>17150</v>
      </c>
    </row>
    <row r="3981" spans="7:12" ht="15" x14ac:dyDescent="0.2">
      <c r="G3981" s="106"/>
      <c r="H3981" s="104" t="str">
        <f t="shared" si="67"/>
        <v/>
      </c>
      <c r="I3981" s="104"/>
      <c r="J3981" s="110" t="s">
        <v>17151</v>
      </c>
      <c r="K3981" s="110" t="s">
        <v>275</v>
      </c>
      <c r="L3981" s="10" t="s">
        <v>17152</v>
      </c>
    </row>
    <row r="3982" spans="7:12" ht="15" x14ac:dyDescent="0.2">
      <c r="G3982" s="106"/>
      <c r="H3982" s="104" t="str">
        <f t="shared" si="67"/>
        <v/>
      </c>
      <c r="I3982" s="104"/>
      <c r="J3982" s="110" t="s">
        <v>17153</v>
      </c>
      <c r="K3982" s="110" t="s">
        <v>275</v>
      </c>
      <c r="L3982" s="10" t="s">
        <v>17154</v>
      </c>
    </row>
    <row r="3983" spans="7:12" ht="15" x14ac:dyDescent="0.2">
      <c r="G3983" s="106"/>
      <c r="H3983" s="104" t="str">
        <f t="shared" si="67"/>
        <v/>
      </c>
      <c r="I3983" s="104"/>
      <c r="J3983" s="110" t="s">
        <v>17155</v>
      </c>
      <c r="K3983" s="110" t="s">
        <v>275</v>
      </c>
      <c r="L3983" s="10" t="s">
        <v>17156</v>
      </c>
    </row>
    <row r="3984" spans="7:12" ht="15" x14ac:dyDescent="0.2">
      <c r="G3984" s="106"/>
      <c r="H3984" s="104" t="str">
        <f t="shared" si="67"/>
        <v/>
      </c>
      <c r="I3984" s="104"/>
      <c r="J3984" s="110" t="s">
        <v>17157</v>
      </c>
      <c r="K3984" s="110" t="s">
        <v>275</v>
      </c>
      <c r="L3984" s="10" t="s">
        <v>17158</v>
      </c>
    </row>
    <row r="3985" spans="7:12" ht="15" x14ac:dyDescent="0.2">
      <c r="G3985" s="106"/>
      <c r="H3985" s="104" t="str">
        <f t="shared" si="67"/>
        <v/>
      </c>
      <c r="I3985" s="104"/>
      <c r="J3985" s="110" t="s">
        <v>17159</v>
      </c>
      <c r="K3985" s="110" t="s">
        <v>275</v>
      </c>
      <c r="L3985" s="10" t="s">
        <v>17160</v>
      </c>
    </row>
    <row r="3986" spans="7:12" ht="15" x14ac:dyDescent="0.2">
      <c r="G3986" s="106"/>
      <c r="H3986" s="104" t="str">
        <f t="shared" si="67"/>
        <v/>
      </c>
      <c r="I3986" s="104"/>
      <c r="J3986" s="110" t="s">
        <v>17161</v>
      </c>
      <c r="K3986" s="110" t="s">
        <v>275</v>
      </c>
      <c r="L3986" s="10" t="s">
        <v>275</v>
      </c>
    </row>
    <row r="3987" spans="7:12" ht="15" x14ac:dyDescent="0.2">
      <c r="G3987" s="106"/>
      <c r="H3987" s="104" t="str">
        <f t="shared" si="67"/>
        <v/>
      </c>
      <c r="I3987" s="104"/>
      <c r="J3987" s="110" t="s">
        <v>17162</v>
      </c>
      <c r="K3987" s="110" t="s">
        <v>275</v>
      </c>
      <c r="L3987" s="10" t="s">
        <v>17163</v>
      </c>
    </row>
    <row r="3988" spans="7:12" ht="15" x14ac:dyDescent="0.2">
      <c r="G3988" s="106"/>
      <c r="H3988" s="104" t="str">
        <f t="shared" si="67"/>
        <v/>
      </c>
      <c r="I3988" s="104"/>
      <c r="J3988" s="110" t="s">
        <v>17164</v>
      </c>
      <c r="K3988" s="110" t="s">
        <v>275</v>
      </c>
      <c r="L3988" s="10" t="s">
        <v>17165</v>
      </c>
    </row>
    <row r="3989" spans="7:12" ht="15" x14ac:dyDescent="0.2">
      <c r="G3989" s="106"/>
      <c r="H3989" s="104" t="str">
        <f t="shared" si="67"/>
        <v/>
      </c>
      <c r="I3989" s="104"/>
      <c r="J3989" s="110" t="s">
        <v>17166</v>
      </c>
      <c r="K3989" s="110" t="s">
        <v>275</v>
      </c>
      <c r="L3989" s="10" t="s">
        <v>17167</v>
      </c>
    </row>
    <row r="3990" spans="7:12" ht="15" x14ac:dyDescent="0.2">
      <c r="G3990" s="106"/>
      <c r="H3990" s="104" t="str">
        <f t="shared" si="67"/>
        <v/>
      </c>
      <c r="I3990" s="104"/>
      <c r="J3990" s="110" t="s">
        <v>17168</v>
      </c>
      <c r="K3990" s="110" t="s">
        <v>275</v>
      </c>
      <c r="L3990" s="10" t="s">
        <v>17169</v>
      </c>
    </row>
    <row r="3991" spans="7:12" ht="15" x14ac:dyDescent="0.2">
      <c r="G3991" s="106"/>
      <c r="H3991" s="104" t="str">
        <f t="shared" si="67"/>
        <v/>
      </c>
      <c r="I3991" s="104"/>
      <c r="J3991" s="110" t="s">
        <v>17170</v>
      </c>
      <c r="K3991" s="110" t="s">
        <v>275</v>
      </c>
      <c r="L3991" s="10" t="s">
        <v>17171</v>
      </c>
    </row>
    <row r="3992" spans="7:12" ht="15" x14ac:dyDescent="0.2">
      <c r="G3992" s="106"/>
      <c r="H3992" s="104" t="str">
        <f t="shared" si="67"/>
        <v/>
      </c>
      <c r="I3992" s="104"/>
      <c r="J3992" s="110" t="s">
        <v>17172</v>
      </c>
      <c r="K3992" s="110" t="s">
        <v>275</v>
      </c>
      <c r="L3992" s="10" t="s">
        <v>17173</v>
      </c>
    </row>
    <row r="3993" spans="7:12" ht="15" x14ac:dyDescent="0.2">
      <c r="G3993" s="106"/>
      <c r="H3993" s="104" t="str">
        <f t="shared" si="67"/>
        <v/>
      </c>
      <c r="I3993" s="104"/>
      <c r="J3993" s="110" t="s">
        <v>17174</v>
      </c>
      <c r="K3993" s="110" t="s">
        <v>275</v>
      </c>
      <c r="L3993" s="10" t="s">
        <v>17175</v>
      </c>
    </row>
    <row r="3994" spans="7:12" ht="15" x14ac:dyDescent="0.2">
      <c r="G3994" s="106"/>
      <c r="H3994" s="104" t="str">
        <f t="shared" si="67"/>
        <v/>
      </c>
      <c r="I3994" s="104"/>
      <c r="J3994" s="110" t="s">
        <v>17176</v>
      </c>
      <c r="K3994" s="110" t="s">
        <v>275</v>
      </c>
      <c r="L3994" s="10" t="s">
        <v>17177</v>
      </c>
    </row>
    <row r="3995" spans="7:12" ht="15" x14ac:dyDescent="0.2">
      <c r="G3995" s="106"/>
      <c r="H3995" s="104" t="str">
        <f t="shared" si="67"/>
        <v/>
      </c>
      <c r="I3995" s="104"/>
      <c r="J3995" s="110" t="s">
        <v>17178</v>
      </c>
      <c r="K3995" s="110" t="s">
        <v>275</v>
      </c>
      <c r="L3995" s="10" t="s">
        <v>17179</v>
      </c>
    </row>
    <row r="3996" spans="7:12" ht="15" x14ac:dyDescent="0.2">
      <c r="G3996" s="106"/>
      <c r="H3996" s="104" t="str">
        <f t="shared" si="67"/>
        <v/>
      </c>
      <c r="I3996" s="104"/>
      <c r="J3996" s="110" t="s">
        <v>17180</v>
      </c>
      <c r="K3996" s="110" t="s">
        <v>275</v>
      </c>
      <c r="L3996" s="10" t="s">
        <v>17181</v>
      </c>
    </row>
    <row r="3997" spans="7:12" ht="15" x14ac:dyDescent="0.2">
      <c r="G3997" s="106"/>
      <c r="H3997" s="104" t="str">
        <f t="shared" si="67"/>
        <v/>
      </c>
      <c r="I3997" s="104"/>
      <c r="J3997" s="110" t="s">
        <v>17182</v>
      </c>
      <c r="K3997" s="110" t="s">
        <v>275</v>
      </c>
      <c r="L3997" s="10" t="s">
        <v>17183</v>
      </c>
    </row>
    <row r="3998" spans="7:12" ht="15" x14ac:dyDescent="0.2">
      <c r="G3998" s="106"/>
      <c r="H3998" s="104" t="str">
        <f t="shared" si="67"/>
        <v/>
      </c>
      <c r="I3998" s="104"/>
      <c r="J3998" s="110" t="s">
        <v>17184</v>
      </c>
      <c r="K3998" s="110" t="s">
        <v>275</v>
      </c>
      <c r="L3998" s="10" t="s">
        <v>17185</v>
      </c>
    </row>
    <row r="3999" spans="7:12" ht="15" x14ac:dyDescent="0.2">
      <c r="G3999" s="106"/>
      <c r="H3999" s="104" t="str">
        <f t="shared" si="67"/>
        <v/>
      </c>
      <c r="I3999" s="104"/>
      <c r="J3999" s="110" t="s">
        <v>17186</v>
      </c>
      <c r="K3999" s="110" t="s">
        <v>275</v>
      </c>
      <c r="L3999" s="10" t="s">
        <v>17187</v>
      </c>
    </row>
    <row r="4000" spans="7:12" ht="15" x14ac:dyDescent="0.2">
      <c r="G4000" s="106"/>
      <c r="H4000" s="104" t="str">
        <f t="shared" si="67"/>
        <v/>
      </c>
      <c r="I4000" s="104"/>
      <c r="J4000" s="110" t="s">
        <v>17188</v>
      </c>
      <c r="K4000" s="110" t="s">
        <v>275</v>
      </c>
      <c r="L4000" s="10" t="s">
        <v>17189</v>
      </c>
    </row>
    <row r="4001" spans="7:12" ht="15" x14ac:dyDescent="0.2">
      <c r="G4001" s="106"/>
      <c r="H4001" s="104" t="str">
        <f t="shared" si="67"/>
        <v/>
      </c>
      <c r="I4001" s="104"/>
      <c r="J4001" s="110" t="s">
        <v>17190</v>
      </c>
      <c r="K4001" s="110" t="s">
        <v>275</v>
      </c>
      <c r="L4001" s="10" t="s">
        <v>17191</v>
      </c>
    </row>
    <row r="4002" spans="7:12" ht="15" x14ac:dyDescent="0.2">
      <c r="G4002" s="106"/>
      <c r="H4002" s="104" t="str">
        <f t="shared" si="67"/>
        <v/>
      </c>
      <c r="I4002" s="104"/>
      <c r="J4002" s="110" t="s">
        <v>17192</v>
      </c>
      <c r="K4002" s="110" t="s">
        <v>275</v>
      </c>
      <c r="L4002" s="10" t="s">
        <v>17193</v>
      </c>
    </row>
    <row r="4003" spans="7:12" ht="15" x14ac:dyDescent="0.2">
      <c r="G4003" s="106"/>
      <c r="H4003" s="104" t="str">
        <f t="shared" si="67"/>
        <v/>
      </c>
      <c r="I4003" s="104"/>
      <c r="J4003" s="110" t="s">
        <v>17194</v>
      </c>
      <c r="K4003" s="110" t="s">
        <v>275</v>
      </c>
      <c r="L4003" s="10" t="s">
        <v>17195</v>
      </c>
    </row>
    <row r="4004" spans="7:12" ht="15" x14ac:dyDescent="0.2">
      <c r="G4004" s="106"/>
      <c r="H4004" s="104" t="str">
        <f t="shared" si="67"/>
        <v/>
      </c>
      <c r="I4004" s="104"/>
      <c r="J4004" s="110" t="s">
        <v>17196</v>
      </c>
      <c r="K4004" s="110" t="s">
        <v>275</v>
      </c>
      <c r="L4004" s="10" t="s">
        <v>17197</v>
      </c>
    </row>
    <row r="4005" spans="7:12" ht="15" x14ac:dyDescent="0.2">
      <c r="G4005" s="106"/>
      <c r="H4005" s="104" t="str">
        <f t="shared" si="67"/>
        <v/>
      </c>
      <c r="I4005" s="104"/>
      <c r="J4005" s="110" t="s">
        <v>17198</v>
      </c>
      <c r="K4005" s="110" t="s">
        <v>275</v>
      </c>
      <c r="L4005" s="10" t="s">
        <v>17199</v>
      </c>
    </row>
    <row r="4006" spans="7:12" ht="15" x14ac:dyDescent="0.2">
      <c r="G4006" s="106"/>
      <c r="H4006" s="104" t="str">
        <f t="shared" si="67"/>
        <v/>
      </c>
      <c r="I4006" s="104"/>
      <c r="J4006" s="110" t="s">
        <v>17200</v>
      </c>
      <c r="K4006" s="110" t="s">
        <v>275</v>
      </c>
      <c r="L4006" s="10" t="s">
        <v>17201</v>
      </c>
    </row>
    <row r="4007" spans="7:12" ht="15" x14ac:dyDescent="0.2">
      <c r="G4007" s="106"/>
      <c r="H4007" s="104" t="str">
        <f t="shared" si="67"/>
        <v/>
      </c>
      <c r="I4007" s="104"/>
      <c r="J4007" s="110" t="s">
        <v>17202</v>
      </c>
      <c r="K4007" s="110" t="s">
        <v>275</v>
      </c>
      <c r="L4007" s="10" t="s">
        <v>17203</v>
      </c>
    </row>
    <row r="4008" spans="7:12" ht="15" x14ac:dyDescent="0.2">
      <c r="G4008" s="106"/>
      <c r="H4008" s="104" t="str">
        <f t="shared" si="67"/>
        <v/>
      </c>
      <c r="I4008" s="104"/>
      <c r="J4008" s="110" t="s">
        <v>17204</v>
      </c>
      <c r="K4008" s="110" t="s">
        <v>275</v>
      </c>
      <c r="L4008" s="10" t="s">
        <v>17205</v>
      </c>
    </row>
    <row r="4009" spans="7:12" ht="15" x14ac:dyDescent="0.2">
      <c r="G4009" s="106"/>
      <c r="H4009" s="104" t="str">
        <f t="shared" si="67"/>
        <v/>
      </c>
      <c r="I4009" s="104"/>
      <c r="J4009" s="110" t="s">
        <v>17206</v>
      </c>
      <c r="K4009" s="110" t="s">
        <v>275</v>
      </c>
      <c r="L4009" s="10" t="s">
        <v>17207</v>
      </c>
    </row>
    <row r="4010" spans="7:12" ht="15" x14ac:dyDescent="0.2">
      <c r="G4010" s="106"/>
      <c r="H4010" s="104" t="str">
        <f t="shared" si="67"/>
        <v/>
      </c>
      <c r="I4010" s="104"/>
      <c r="J4010" s="110" t="s">
        <v>17208</v>
      </c>
      <c r="K4010" s="110" t="s">
        <v>275</v>
      </c>
      <c r="L4010" s="10" t="s">
        <v>17209</v>
      </c>
    </row>
    <row r="4011" spans="7:12" ht="15" x14ac:dyDescent="0.2">
      <c r="G4011" s="106"/>
      <c r="H4011" s="104" t="str">
        <f t="shared" si="67"/>
        <v/>
      </c>
      <c r="I4011" s="104"/>
      <c r="J4011" s="110" t="s">
        <v>17210</v>
      </c>
      <c r="K4011" s="110" t="s">
        <v>275</v>
      </c>
      <c r="L4011" s="10" t="s">
        <v>17211</v>
      </c>
    </row>
    <row r="4012" spans="7:12" ht="15" x14ac:dyDescent="0.2">
      <c r="G4012" s="106"/>
      <c r="H4012" s="104" t="str">
        <f t="shared" si="67"/>
        <v/>
      </c>
      <c r="I4012" s="104"/>
      <c r="J4012" s="110" t="s">
        <v>17212</v>
      </c>
      <c r="K4012" s="110" t="s">
        <v>275</v>
      </c>
      <c r="L4012" s="10" t="s">
        <v>17213</v>
      </c>
    </row>
    <row r="4013" spans="7:12" ht="15" x14ac:dyDescent="0.2">
      <c r="G4013" s="106"/>
      <c r="H4013" s="104" t="str">
        <f t="shared" si="67"/>
        <v/>
      </c>
      <c r="I4013" s="104"/>
      <c r="J4013" s="110" t="s">
        <v>17214</v>
      </c>
      <c r="K4013" s="110" t="s">
        <v>275</v>
      </c>
      <c r="L4013" s="10" t="s">
        <v>17215</v>
      </c>
    </row>
    <row r="4014" spans="7:12" ht="15" x14ac:dyDescent="0.2">
      <c r="G4014" s="106"/>
      <c r="H4014" s="104" t="str">
        <f t="shared" si="67"/>
        <v/>
      </c>
      <c r="I4014" s="104"/>
      <c r="J4014" s="110" t="s">
        <v>17216</v>
      </c>
      <c r="K4014" s="110" t="s">
        <v>275</v>
      </c>
      <c r="L4014" s="10" t="s">
        <v>17217</v>
      </c>
    </row>
    <row r="4015" spans="7:12" ht="15" x14ac:dyDescent="0.2">
      <c r="G4015" s="106"/>
      <c r="H4015" s="104" t="str">
        <f t="shared" si="67"/>
        <v/>
      </c>
      <c r="I4015" s="104"/>
      <c r="J4015" s="110" t="s">
        <v>17218</v>
      </c>
      <c r="K4015" s="110" t="s">
        <v>275</v>
      </c>
      <c r="L4015" s="10" t="s">
        <v>17219</v>
      </c>
    </row>
    <row r="4016" spans="7:12" ht="15" x14ac:dyDescent="0.2">
      <c r="G4016" s="106"/>
      <c r="H4016" s="104" t="str">
        <f t="shared" si="67"/>
        <v/>
      </c>
      <c r="I4016" s="104"/>
      <c r="J4016" s="110" t="s">
        <v>17220</v>
      </c>
      <c r="K4016" s="110" t="s">
        <v>275</v>
      </c>
      <c r="L4016" s="10" t="s">
        <v>17221</v>
      </c>
    </row>
    <row r="4017" spans="7:12" ht="15" x14ac:dyDescent="0.2">
      <c r="G4017" s="106"/>
      <c r="H4017" s="104" t="str">
        <f t="shared" si="67"/>
        <v/>
      </c>
      <c r="I4017" s="104"/>
      <c r="J4017" s="110" t="s">
        <v>17222</v>
      </c>
      <c r="K4017" s="110" t="s">
        <v>275</v>
      </c>
      <c r="L4017" s="10" t="s">
        <v>17223</v>
      </c>
    </row>
    <row r="4018" spans="7:12" ht="15" x14ac:dyDescent="0.2">
      <c r="G4018" s="106"/>
      <c r="H4018" s="104" t="str">
        <f t="shared" si="67"/>
        <v/>
      </c>
      <c r="I4018" s="104"/>
      <c r="J4018" s="110" t="s">
        <v>17224</v>
      </c>
      <c r="K4018" s="110" t="s">
        <v>275</v>
      </c>
      <c r="L4018" s="10" t="s">
        <v>17225</v>
      </c>
    </row>
    <row r="4019" spans="7:12" ht="15" x14ac:dyDescent="0.2">
      <c r="G4019" s="106"/>
      <c r="H4019" s="104" t="str">
        <f t="shared" si="67"/>
        <v/>
      </c>
      <c r="I4019" s="104"/>
      <c r="J4019" s="110" t="s">
        <v>17226</v>
      </c>
      <c r="K4019" s="110" t="s">
        <v>275</v>
      </c>
      <c r="L4019" s="10" t="s">
        <v>17227</v>
      </c>
    </row>
    <row r="4020" spans="7:12" ht="15" x14ac:dyDescent="0.2">
      <c r="G4020" s="106"/>
      <c r="H4020" s="104" t="str">
        <f t="shared" si="67"/>
        <v/>
      </c>
      <c r="I4020" s="104"/>
      <c r="J4020" s="110" t="s">
        <v>17228</v>
      </c>
      <c r="K4020" s="110" t="s">
        <v>275</v>
      </c>
      <c r="L4020" s="10" t="s">
        <v>17229</v>
      </c>
    </row>
    <row r="4021" spans="7:12" ht="15" x14ac:dyDescent="0.2">
      <c r="G4021" s="106"/>
      <c r="H4021" s="104" t="str">
        <f t="shared" si="67"/>
        <v/>
      </c>
      <c r="I4021" s="104"/>
      <c r="J4021" s="110" t="s">
        <v>17230</v>
      </c>
      <c r="K4021" s="110" t="s">
        <v>275</v>
      </c>
      <c r="L4021" s="10" t="s">
        <v>17231</v>
      </c>
    </row>
    <row r="4022" spans="7:12" ht="15" x14ac:dyDescent="0.2">
      <c r="G4022" s="106"/>
      <c r="H4022" s="104" t="str">
        <f t="shared" si="67"/>
        <v/>
      </c>
      <c r="I4022" s="104"/>
      <c r="J4022" s="110" t="s">
        <v>17232</v>
      </c>
      <c r="K4022" s="110" t="s">
        <v>275</v>
      </c>
      <c r="L4022" s="10" t="s">
        <v>17233</v>
      </c>
    </row>
    <row r="4023" spans="7:12" ht="15" x14ac:dyDescent="0.2">
      <c r="G4023" s="106"/>
      <c r="H4023" s="104" t="str">
        <f t="shared" si="67"/>
        <v/>
      </c>
      <c r="I4023" s="104"/>
      <c r="J4023" s="110" t="s">
        <v>17234</v>
      </c>
      <c r="K4023" s="110" t="s">
        <v>275</v>
      </c>
      <c r="L4023" s="10" t="s">
        <v>17235</v>
      </c>
    </row>
    <row r="4024" spans="7:12" ht="15" x14ac:dyDescent="0.2">
      <c r="G4024" s="106"/>
      <c r="H4024" s="104" t="str">
        <f t="shared" si="67"/>
        <v/>
      </c>
      <c r="I4024" s="104"/>
      <c r="J4024" s="110" t="s">
        <v>17236</v>
      </c>
      <c r="K4024" s="110" t="s">
        <v>275</v>
      </c>
      <c r="L4024" s="10" t="s">
        <v>17237</v>
      </c>
    </row>
    <row r="4025" spans="7:12" ht="15" x14ac:dyDescent="0.2">
      <c r="G4025" s="106"/>
      <c r="H4025" s="104" t="str">
        <f t="shared" si="67"/>
        <v/>
      </c>
      <c r="I4025" s="104"/>
      <c r="J4025" s="110" t="s">
        <v>17238</v>
      </c>
      <c r="K4025" s="110" t="s">
        <v>275</v>
      </c>
      <c r="L4025" s="10" t="s">
        <v>17239</v>
      </c>
    </row>
    <row r="4026" spans="7:12" ht="15" x14ac:dyDescent="0.2">
      <c r="G4026" s="106"/>
      <c r="H4026" s="104" t="str">
        <f t="shared" si="67"/>
        <v/>
      </c>
      <c r="I4026" s="104"/>
      <c r="J4026" s="110" t="s">
        <v>17240</v>
      </c>
      <c r="K4026" s="110" t="s">
        <v>275</v>
      </c>
      <c r="L4026" s="10" t="s">
        <v>17241</v>
      </c>
    </row>
    <row r="4027" spans="7:12" ht="15" x14ac:dyDescent="0.2">
      <c r="G4027" s="106"/>
      <c r="H4027" s="104" t="str">
        <f t="shared" si="67"/>
        <v/>
      </c>
      <c r="I4027" s="104"/>
      <c r="J4027" s="110" t="s">
        <v>17242</v>
      </c>
      <c r="K4027" s="110" t="s">
        <v>275</v>
      </c>
      <c r="L4027" s="10" t="s">
        <v>17243</v>
      </c>
    </row>
    <row r="4028" spans="7:12" ht="15" x14ac:dyDescent="0.2">
      <c r="G4028" s="106"/>
      <c r="H4028" s="104" t="str">
        <f t="shared" si="67"/>
        <v/>
      </c>
      <c r="I4028" s="104"/>
      <c r="J4028" s="110" t="s">
        <v>17244</v>
      </c>
      <c r="K4028" s="110" t="s">
        <v>275</v>
      </c>
      <c r="L4028" s="10" t="s">
        <v>17245</v>
      </c>
    </row>
    <row r="4029" spans="7:12" ht="15" x14ac:dyDescent="0.2">
      <c r="G4029" s="106"/>
      <c r="H4029" s="104" t="str">
        <f t="shared" si="67"/>
        <v/>
      </c>
      <c r="I4029" s="104"/>
      <c r="J4029" s="110" t="s">
        <v>17246</v>
      </c>
      <c r="K4029" s="110" t="s">
        <v>275</v>
      </c>
      <c r="L4029" s="10" t="s">
        <v>17247</v>
      </c>
    </row>
    <row r="4030" spans="7:12" ht="15" x14ac:dyDescent="0.2">
      <c r="G4030" s="106"/>
      <c r="H4030" s="104" t="str">
        <f t="shared" si="67"/>
        <v/>
      </c>
      <c r="I4030" s="104"/>
      <c r="J4030" s="110" t="s">
        <v>17248</v>
      </c>
      <c r="K4030" s="110" t="s">
        <v>275</v>
      </c>
      <c r="L4030" s="10" t="s">
        <v>17249</v>
      </c>
    </row>
    <row r="4031" spans="7:12" ht="15" x14ac:dyDescent="0.2">
      <c r="G4031" s="106"/>
      <c r="H4031" s="104" t="str">
        <f t="shared" si="67"/>
        <v/>
      </c>
      <c r="I4031" s="104"/>
      <c r="J4031" s="110" t="s">
        <v>17250</v>
      </c>
      <c r="K4031" s="110" t="s">
        <v>275</v>
      </c>
      <c r="L4031" s="10" t="s">
        <v>17251</v>
      </c>
    </row>
    <row r="4032" spans="7:12" ht="15" x14ac:dyDescent="0.2">
      <c r="G4032" s="106"/>
      <c r="H4032" s="104" t="str">
        <f t="shared" si="67"/>
        <v/>
      </c>
      <c r="I4032" s="104"/>
      <c r="J4032" s="110" t="s">
        <v>17252</v>
      </c>
      <c r="K4032" s="110" t="s">
        <v>275</v>
      </c>
      <c r="L4032" s="10" t="s">
        <v>17253</v>
      </c>
    </row>
    <row r="4033" spans="7:12" ht="15" x14ac:dyDescent="0.2">
      <c r="G4033" s="106"/>
      <c r="H4033" s="104" t="str">
        <f t="shared" si="67"/>
        <v/>
      </c>
      <c r="I4033" s="104"/>
      <c r="J4033" s="110" t="s">
        <v>17254</v>
      </c>
      <c r="K4033" s="110" t="s">
        <v>275</v>
      </c>
      <c r="L4033" s="10" t="s">
        <v>17255</v>
      </c>
    </row>
    <row r="4034" spans="7:12" ht="15" x14ac:dyDescent="0.2">
      <c r="G4034" s="106"/>
      <c r="H4034" s="104" t="str">
        <f t="shared" si="67"/>
        <v/>
      </c>
      <c r="I4034" s="104"/>
      <c r="J4034" s="110" t="s">
        <v>17256</v>
      </c>
      <c r="K4034" s="110" t="s">
        <v>275</v>
      </c>
      <c r="L4034" s="10" t="s">
        <v>17257</v>
      </c>
    </row>
    <row r="4035" spans="7:12" ht="15" x14ac:dyDescent="0.2">
      <c r="G4035" s="106"/>
      <c r="H4035" s="104" t="str">
        <f t="shared" si="67"/>
        <v/>
      </c>
      <c r="I4035" s="104"/>
      <c r="J4035" s="110" t="s">
        <v>17258</v>
      </c>
      <c r="K4035" s="110" t="s">
        <v>275</v>
      </c>
      <c r="L4035" s="10" t="s">
        <v>17259</v>
      </c>
    </row>
    <row r="4036" spans="7:12" ht="15" x14ac:dyDescent="0.2">
      <c r="G4036" s="106"/>
      <c r="H4036" s="104" t="str">
        <f t="shared" si="67"/>
        <v/>
      </c>
      <c r="I4036" s="104"/>
      <c r="J4036" s="110" t="s">
        <v>17260</v>
      </c>
      <c r="K4036" s="110" t="s">
        <v>275</v>
      </c>
      <c r="L4036" s="10" t="s">
        <v>17255</v>
      </c>
    </row>
    <row r="4037" spans="7:12" ht="15" x14ac:dyDescent="0.2">
      <c r="G4037" s="106"/>
      <c r="H4037" s="104" t="str">
        <f t="shared" si="67"/>
        <v/>
      </c>
      <c r="I4037" s="104"/>
      <c r="J4037" s="110" t="s">
        <v>17261</v>
      </c>
      <c r="K4037" s="110" t="s">
        <v>275</v>
      </c>
      <c r="L4037" s="10" t="s">
        <v>17262</v>
      </c>
    </row>
    <row r="4038" spans="7:12" ht="15" x14ac:dyDescent="0.2">
      <c r="G4038" s="106"/>
      <c r="H4038" s="104" t="str">
        <f t="shared" si="67"/>
        <v/>
      </c>
      <c r="I4038" s="104"/>
      <c r="J4038" s="110" t="s">
        <v>17263</v>
      </c>
      <c r="K4038" s="110" t="s">
        <v>275</v>
      </c>
      <c r="L4038" s="10" t="s">
        <v>17264</v>
      </c>
    </row>
    <row r="4039" spans="7:12" ht="15" x14ac:dyDescent="0.2">
      <c r="G4039" s="106"/>
      <c r="H4039" s="104" t="str">
        <f t="shared" si="67"/>
        <v/>
      </c>
      <c r="I4039" s="104"/>
      <c r="J4039" s="110" t="s">
        <v>17265</v>
      </c>
      <c r="K4039" s="110" t="s">
        <v>275</v>
      </c>
      <c r="L4039" s="10" t="s">
        <v>17266</v>
      </c>
    </row>
    <row r="4040" spans="7:12" ht="15" x14ac:dyDescent="0.2">
      <c r="G4040" s="106"/>
      <c r="H4040" s="104" t="str">
        <f t="shared" si="67"/>
        <v/>
      </c>
      <c r="I4040" s="104"/>
      <c r="J4040" s="110" t="s">
        <v>17267</v>
      </c>
      <c r="K4040" s="110" t="s">
        <v>275</v>
      </c>
      <c r="L4040" s="10" t="s">
        <v>17268</v>
      </c>
    </row>
    <row r="4041" spans="7:12" ht="15" x14ac:dyDescent="0.2">
      <c r="G4041" s="106"/>
      <c r="H4041" s="104" t="str">
        <f t="shared" ref="H4041:H4104" si="68">IF(I4041="","",IFERROR((INDEX(A:D,MATCH($I4041,D:D,0),2)),""))</f>
        <v/>
      </c>
      <c r="I4041" s="104"/>
      <c r="J4041" s="110" t="s">
        <v>17269</v>
      </c>
      <c r="K4041" s="110" t="s">
        <v>275</v>
      </c>
      <c r="L4041" s="10" t="s">
        <v>17270</v>
      </c>
    </row>
    <row r="4042" spans="7:12" ht="15" x14ac:dyDescent="0.2">
      <c r="G4042" s="106"/>
      <c r="H4042" s="104" t="str">
        <f t="shared" si="68"/>
        <v/>
      </c>
      <c r="I4042" s="104"/>
      <c r="J4042" s="110" t="s">
        <v>17271</v>
      </c>
      <c r="K4042" s="110" t="s">
        <v>275</v>
      </c>
      <c r="L4042" s="10" t="s">
        <v>17272</v>
      </c>
    </row>
    <row r="4043" spans="7:12" ht="15" x14ac:dyDescent="0.2">
      <c r="G4043" s="106"/>
      <c r="H4043" s="104" t="str">
        <f t="shared" si="68"/>
        <v/>
      </c>
      <c r="I4043" s="104"/>
      <c r="J4043" s="110" t="s">
        <v>17273</v>
      </c>
      <c r="K4043" s="110" t="s">
        <v>275</v>
      </c>
      <c r="L4043" s="10" t="s">
        <v>17274</v>
      </c>
    </row>
    <row r="4044" spans="7:12" ht="15" x14ac:dyDescent="0.2">
      <c r="G4044" s="106"/>
      <c r="H4044" s="104" t="str">
        <f t="shared" si="68"/>
        <v/>
      </c>
      <c r="I4044" s="104"/>
      <c r="J4044" s="110" t="s">
        <v>17275</v>
      </c>
      <c r="K4044" s="110" t="s">
        <v>275</v>
      </c>
      <c r="L4044" s="10" t="s">
        <v>17276</v>
      </c>
    </row>
    <row r="4045" spans="7:12" ht="15" x14ac:dyDescent="0.2">
      <c r="G4045" s="106"/>
      <c r="H4045" s="104" t="str">
        <f t="shared" si="68"/>
        <v/>
      </c>
      <c r="I4045" s="104"/>
      <c r="J4045" s="110" t="s">
        <v>17277</v>
      </c>
      <c r="K4045" s="110" t="s">
        <v>275</v>
      </c>
      <c r="L4045" s="10" t="s">
        <v>17278</v>
      </c>
    </row>
    <row r="4046" spans="7:12" ht="15" x14ac:dyDescent="0.2">
      <c r="G4046" s="106"/>
      <c r="H4046" s="104" t="str">
        <f t="shared" si="68"/>
        <v/>
      </c>
      <c r="I4046" s="104"/>
      <c r="J4046" s="110" t="s">
        <v>17279</v>
      </c>
      <c r="K4046" s="110" t="s">
        <v>275</v>
      </c>
      <c r="L4046" s="10" t="s">
        <v>17280</v>
      </c>
    </row>
    <row r="4047" spans="7:12" ht="15" x14ac:dyDescent="0.2">
      <c r="G4047" s="106"/>
      <c r="H4047" s="104" t="str">
        <f t="shared" si="68"/>
        <v/>
      </c>
      <c r="I4047" s="104"/>
      <c r="J4047" s="110" t="s">
        <v>17281</v>
      </c>
      <c r="K4047" s="110" t="s">
        <v>275</v>
      </c>
      <c r="L4047" s="10" t="s">
        <v>17282</v>
      </c>
    </row>
    <row r="4048" spans="7:12" ht="15" x14ac:dyDescent="0.2">
      <c r="G4048" s="106"/>
      <c r="H4048" s="104" t="str">
        <f t="shared" si="68"/>
        <v/>
      </c>
      <c r="I4048" s="104"/>
      <c r="J4048" s="110" t="s">
        <v>17283</v>
      </c>
      <c r="K4048" s="110" t="s">
        <v>275</v>
      </c>
      <c r="L4048" s="10" t="s">
        <v>17284</v>
      </c>
    </row>
    <row r="4049" spans="7:12" ht="15" x14ac:dyDescent="0.2">
      <c r="G4049" s="106"/>
      <c r="H4049" s="104" t="str">
        <f t="shared" si="68"/>
        <v/>
      </c>
      <c r="I4049" s="104"/>
      <c r="J4049" s="110" t="s">
        <v>17285</v>
      </c>
      <c r="K4049" s="110" t="s">
        <v>275</v>
      </c>
      <c r="L4049" s="10" t="s">
        <v>17286</v>
      </c>
    </row>
    <row r="4050" spans="7:12" ht="15" x14ac:dyDescent="0.2">
      <c r="G4050" s="106"/>
      <c r="H4050" s="104" t="str">
        <f t="shared" si="68"/>
        <v/>
      </c>
      <c r="I4050" s="104"/>
      <c r="J4050" s="110" t="s">
        <v>17287</v>
      </c>
      <c r="K4050" s="110" t="s">
        <v>275</v>
      </c>
      <c r="L4050" s="10" t="s">
        <v>17288</v>
      </c>
    </row>
    <row r="4051" spans="7:12" ht="15" x14ac:dyDescent="0.2">
      <c r="G4051" s="106"/>
      <c r="H4051" s="104" t="str">
        <f t="shared" si="68"/>
        <v/>
      </c>
      <c r="I4051" s="104"/>
      <c r="J4051" s="110" t="s">
        <v>17289</v>
      </c>
      <c r="K4051" s="110" t="s">
        <v>275</v>
      </c>
      <c r="L4051" s="10" t="s">
        <v>17290</v>
      </c>
    </row>
    <row r="4052" spans="7:12" ht="15" x14ac:dyDescent="0.2">
      <c r="G4052" s="106"/>
      <c r="H4052" s="104" t="str">
        <f t="shared" si="68"/>
        <v/>
      </c>
      <c r="I4052" s="104"/>
      <c r="J4052" s="110" t="s">
        <v>17291</v>
      </c>
      <c r="K4052" s="110" t="s">
        <v>275</v>
      </c>
      <c r="L4052" s="10" t="s">
        <v>17292</v>
      </c>
    </row>
    <row r="4053" spans="7:12" ht="15" x14ac:dyDescent="0.2">
      <c r="G4053" s="106"/>
      <c r="H4053" s="104" t="str">
        <f t="shared" si="68"/>
        <v/>
      </c>
      <c r="I4053" s="104"/>
      <c r="J4053" s="110" t="s">
        <v>17293</v>
      </c>
      <c r="K4053" s="110" t="s">
        <v>275</v>
      </c>
      <c r="L4053" s="10" t="s">
        <v>17294</v>
      </c>
    </row>
    <row r="4054" spans="7:12" ht="15" x14ac:dyDescent="0.2">
      <c r="G4054" s="106"/>
      <c r="H4054" s="104" t="str">
        <f t="shared" si="68"/>
        <v/>
      </c>
      <c r="I4054" s="104"/>
      <c r="J4054" s="110" t="s">
        <v>17295</v>
      </c>
      <c r="K4054" s="110" t="s">
        <v>275</v>
      </c>
      <c r="L4054" s="10" t="s">
        <v>17296</v>
      </c>
    </row>
    <row r="4055" spans="7:12" ht="15" x14ac:dyDescent="0.2">
      <c r="G4055" s="106"/>
      <c r="H4055" s="104" t="str">
        <f t="shared" si="68"/>
        <v/>
      </c>
      <c r="I4055" s="104"/>
      <c r="J4055" s="110" t="s">
        <v>17297</v>
      </c>
      <c r="K4055" s="110" t="s">
        <v>275</v>
      </c>
      <c r="L4055" s="10" t="s">
        <v>17298</v>
      </c>
    </row>
    <row r="4056" spans="7:12" ht="15" x14ac:dyDescent="0.2">
      <c r="G4056" s="106"/>
      <c r="H4056" s="104" t="str">
        <f t="shared" si="68"/>
        <v/>
      </c>
      <c r="I4056" s="104"/>
      <c r="J4056" s="110" t="s">
        <v>17299</v>
      </c>
      <c r="K4056" s="110" t="s">
        <v>275</v>
      </c>
      <c r="L4056" s="10" t="s">
        <v>17300</v>
      </c>
    </row>
    <row r="4057" spans="7:12" ht="15" x14ac:dyDescent="0.2">
      <c r="G4057" s="106"/>
      <c r="H4057" s="104" t="str">
        <f t="shared" si="68"/>
        <v/>
      </c>
      <c r="I4057" s="104"/>
      <c r="J4057" s="110" t="s">
        <v>17301</v>
      </c>
      <c r="K4057" s="110" t="s">
        <v>275</v>
      </c>
      <c r="L4057" s="10" t="s">
        <v>17302</v>
      </c>
    </row>
    <row r="4058" spans="7:12" ht="15" x14ac:dyDescent="0.2">
      <c r="G4058" s="106"/>
      <c r="H4058" s="104" t="str">
        <f t="shared" si="68"/>
        <v/>
      </c>
      <c r="I4058" s="104"/>
      <c r="J4058" s="110" t="s">
        <v>17303</v>
      </c>
      <c r="K4058" s="110" t="s">
        <v>275</v>
      </c>
      <c r="L4058" s="10" t="s">
        <v>17304</v>
      </c>
    </row>
    <row r="4059" spans="7:12" ht="15" x14ac:dyDescent="0.2">
      <c r="G4059" s="106"/>
      <c r="H4059" s="104" t="str">
        <f t="shared" si="68"/>
        <v/>
      </c>
      <c r="I4059" s="104"/>
      <c r="J4059" s="110" t="s">
        <v>17305</v>
      </c>
      <c r="K4059" s="110" t="s">
        <v>275</v>
      </c>
      <c r="L4059" s="10" t="s">
        <v>17306</v>
      </c>
    </row>
    <row r="4060" spans="7:12" ht="15" x14ac:dyDescent="0.2">
      <c r="G4060" s="106"/>
      <c r="H4060" s="104" t="str">
        <f t="shared" si="68"/>
        <v/>
      </c>
      <c r="I4060" s="104"/>
      <c r="J4060" s="110" t="s">
        <v>17307</v>
      </c>
      <c r="K4060" s="110" t="s">
        <v>275</v>
      </c>
      <c r="L4060" s="10" t="s">
        <v>17308</v>
      </c>
    </row>
    <row r="4061" spans="7:12" ht="15" x14ac:dyDescent="0.2">
      <c r="G4061" s="106"/>
      <c r="H4061" s="104" t="str">
        <f t="shared" si="68"/>
        <v/>
      </c>
      <c r="I4061" s="104"/>
      <c r="J4061" s="110" t="s">
        <v>17309</v>
      </c>
      <c r="K4061" s="110" t="s">
        <v>275</v>
      </c>
      <c r="L4061" s="10" t="s">
        <v>17310</v>
      </c>
    </row>
    <row r="4062" spans="7:12" ht="15" x14ac:dyDescent="0.2">
      <c r="G4062" s="106"/>
      <c r="H4062" s="104" t="str">
        <f t="shared" si="68"/>
        <v/>
      </c>
      <c r="I4062" s="104"/>
      <c r="J4062" s="110" t="s">
        <v>17311</v>
      </c>
      <c r="K4062" s="110" t="s">
        <v>275</v>
      </c>
      <c r="L4062" s="10" t="s">
        <v>17312</v>
      </c>
    </row>
    <row r="4063" spans="7:12" ht="15" x14ac:dyDescent="0.2">
      <c r="G4063" s="106"/>
      <c r="H4063" s="104" t="str">
        <f t="shared" si="68"/>
        <v/>
      </c>
      <c r="I4063" s="104"/>
      <c r="J4063" s="110" t="s">
        <v>17313</v>
      </c>
      <c r="K4063" s="110" t="s">
        <v>275</v>
      </c>
      <c r="L4063" s="10" t="s">
        <v>17314</v>
      </c>
    </row>
    <row r="4064" spans="7:12" ht="15" x14ac:dyDescent="0.2">
      <c r="G4064" s="106"/>
      <c r="H4064" s="104" t="str">
        <f t="shared" si="68"/>
        <v/>
      </c>
      <c r="I4064" s="104"/>
      <c r="J4064" s="110" t="s">
        <v>17315</v>
      </c>
      <c r="K4064" s="110" t="s">
        <v>275</v>
      </c>
      <c r="L4064" s="10" t="s">
        <v>17316</v>
      </c>
    </row>
    <row r="4065" spans="7:12" ht="15" x14ac:dyDescent="0.2">
      <c r="G4065" s="106"/>
      <c r="H4065" s="104" t="str">
        <f t="shared" si="68"/>
        <v/>
      </c>
      <c r="I4065" s="104"/>
      <c r="J4065" s="110" t="s">
        <v>17317</v>
      </c>
      <c r="K4065" s="110" t="s">
        <v>275</v>
      </c>
      <c r="L4065" s="10" t="s">
        <v>17318</v>
      </c>
    </row>
    <row r="4066" spans="7:12" ht="15" x14ac:dyDescent="0.2">
      <c r="G4066" s="106"/>
      <c r="H4066" s="104" t="str">
        <f t="shared" si="68"/>
        <v/>
      </c>
      <c r="I4066" s="104"/>
      <c r="J4066" s="110" t="s">
        <v>17319</v>
      </c>
      <c r="K4066" s="110" t="s">
        <v>275</v>
      </c>
      <c r="L4066" s="10" t="s">
        <v>17320</v>
      </c>
    </row>
    <row r="4067" spans="7:12" ht="15" x14ac:dyDescent="0.2">
      <c r="G4067" s="106"/>
      <c r="H4067" s="104" t="str">
        <f t="shared" si="68"/>
        <v/>
      </c>
      <c r="I4067" s="104"/>
      <c r="J4067" s="110" t="s">
        <v>17321</v>
      </c>
      <c r="K4067" s="110" t="s">
        <v>275</v>
      </c>
      <c r="L4067" s="10" t="s">
        <v>275</v>
      </c>
    </row>
    <row r="4068" spans="7:12" ht="15" x14ac:dyDescent="0.2">
      <c r="G4068" s="106"/>
      <c r="H4068" s="104" t="str">
        <f t="shared" si="68"/>
        <v/>
      </c>
      <c r="I4068" s="104"/>
      <c r="J4068" s="110" t="s">
        <v>17322</v>
      </c>
      <c r="K4068" s="110" t="s">
        <v>275</v>
      </c>
      <c r="L4068" s="10" t="s">
        <v>17323</v>
      </c>
    </row>
    <row r="4069" spans="7:12" ht="15" x14ac:dyDescent="0.2">
      <c r="G4069" s="106"/>
      <c r="H4069" s="104" t="str">
        <f t="shared" si="68"/>
        <v/>
      </c>
      <c r="I4069" s="104"/>
      <c r="J4069" s="110" t="s">
        <v>17324</v>
      </c>
      <c r="K4069" s="110" t="s">
        <v>275</v>
      </c>
      <c r="L4069" s="10" t="s">
        <v>17325</v>
      </c>
    </row>
    <row r="4070" spans="7:12" ht="15" x14ac:dyDescent="0.2">
      <c r="G4070" s="106"/>
      <c r="H4070" s="104" t="str">
        <f t="shared" si="68"/>
        <v/>
      </c>
      <c r="I4070" s="104"/>
      <c r="J4070" s="110" t="s">
        <v>17326</v>
      </c>
      <c r="K4070" s="110" t="s">
        <v>275</v>
      </c>
      <c r="L4070" s="10" t="s">
        <v>17327</v>
      </c>
    </row>
    <row r="4071" spans="7:12" ht="15" x14ac:dyDescent="0.2">
      <c r="G4071" s="106"/>
      <c r="H4071" s="104" t="str">
        <f t="shared" si="68"/>
        <v/>
      </c>
      <c r="I4071" s="104"/>
      <c r="J4071" s="110" t="s">
        <v>17328</v>
      </c>
      <c r="K4071" s="110" t="s">
        <v>275</v>
      </c>
      <c r="L4071" s="10" t="s">
        <v>17329</v>
      </c>
    </row>
    <row r="4072" spans="7:12" ht="15" x14ac:dyDescent="0.2">
      <c r="G4072" s="106"/>
      <c r="H4072" s="104" t="str">
        <f t="shared" si="68"/>
        <v/>
      </c>
      <c r="I4072" s="104"/>
      <c r="J4072" s="110" t="s">
        <v>17330</v>
      </c>
      <c r="K4072" s="110" t="s">
        <v>275</v>
      </c>
      <c r="L4072" s="10" t="s">
        <v>275</v>
      </c>
    </row>
    <row r="4073" spans="7:12" ht="15" x14ac:dyDescent="0.2">
      <c r="G4073" s="106"/>
      <c r="H4073" s="104" t="str">
        <f t="shared" si="68"/>
        <v/>
      </c>
      <c r="I4073" s="104"/>
      <c r="J4073" s="110" t="s">
        <v>17331</v>
      </c>
      <c r="K4073" s="110" t="s">
        <v>275</v>
      </c>
      <c r="L4073" s="10" t="s">
        <v>17332</v>
      </c>
    </row>
    <row r="4074" spans="7:12" ht="15" x14ac:dyDescent="0.2">
      <c r="G4074" s="106"/>
      <c r="H4074" s="104" t="str">
        <f t="shared" si="68"/>
        <v/>
      </c>
      <c r="I4074" s="104"/>
      <c r="J4074" s="110" t="s">
        <v>17333</v>
      </c>
      <c r="K4074" s="110" t="s">
        <v>275</v>
      </c>
      <c r="L4074" s="10" t="s">
        <v>17334</v>
      </c>
    </row>
    <row r="4075" spans="7:12" ht="15" x14ac:dyDescent="0.2">
      <c r="G4075" s="106"/>
      <c r="H4075" s="104" t="str">
        <f t="shared" si="68"/>
        <v/>
      </c>
      <c r="I4075" s="104"/>
      <c r="J4075" s="110" t="s">
        <v>17335</v>
      </c>
      <c r="K4075" s="110" t="s">
        <v>275</v>
      </c>
      <c r="L4075" s="10" t="s">
        <v>17336</v>
      </c>
    </row>
    <row r="4076" spans="7:12" ht="15" x14ac:dyDescent="0.2">
      <c r="G4076" s="106"/>
      <c r="H4076" s="104" t="str">
        <f t="shared" si="68"/>
        <v/>
      </c>
      <c r="I4076" s="104"/>
      <c r="J4076" s="110" t="s">
        <v>17337</v>
      </c>
      <c r="K4076" s="110" t="s">
        <v>275</v>
      </c>
      <c r="L4076" s="10" t="s">
        <v>17338</v>
      </c>
    </row>
    <row r="4077" spans="7:12" ht="15" x14ac:dyDescent="0.2">
      <c r="G4077" s="106"/>
      <c r="H4077" s="104" t="str">
        <f t="shared" si="68"/>
        <v/>
      </c>
      <c r="I4077" s="104"/>
      <c r="J4077" s="110" t="s">
        <v>17339</v>
      </c>
      <c r="K4077" s="110" t="s">
        <v>275</v>
      </c>
      <c r="L4077" s="10" t="s">
        <v>17340</v>
      </c>
    </row>
    <row r="4078" spans="7:12" ht="15" x14ac:dyDescent="0.2">
      <c r="G4078" s="106"/>
      <c r="H4078" s="104" t="str">
        <f t="shared" si="68"/>
        <v/>
      </c>
      <c r="I4078" s="104"/>
      <c r="J4078" s="110" t="s">
        <v>17341</v>
      </c>
      <c r="K4078" s="110" t="s">
        <v>275</v>
      </c>
      <c r="L4078" s="10" t="s">
        <v>17342</v>
      </c>
    </row>
    <row r="4079" spans="7:12" ht="15" x14ac:dyDescent="0.2">
      <c r="G4079" s="106"/>
      <c r="H4079" s="104" t="str">
        <f t="shared" si="68"/>
        <v/>
      </c>
      <c r="I4079" s="104"/>
      <c r="J4079" s="110" t="s">
        <v>17343</v>
      </c>
      <c r="K4079" s="110" t="s">
        <v>275</v>
      </c>
      <c r="L4079" s="10" t="s">
        <v>17344</v>
      </c>
    </row>
    <row r="4080" spans="7:12" ht="15" x14ac:dyDescent="0.2">
      <c r="G4080" s="106"/>
      <c r="H4080" s="104" t="str">
        <f t="shared" si="68"/>
        <v/>
      </c>
      <c r="I4080" s="104"/>
      <c r="J4080" s="110" t="s">
        <v>17345</v>
      </c>
      <c r="K4080" s="110" t="s">
        <v>275</v>
      </c>
      <c r="L4080" s="10" t="s">
        <v>17346</v>
      </c>
    </row>
    <row r="4081" spans="7:12" ht="15" x14ac:dyDescent="0.2">
      <c r="G4081" s="106"/>
      <c r="H4081" s="104" t="str">
        <f t="shared" si="68"/>
        <v/>
      </c>
      <c r="I4081" s="104"/>
      <c r="J4081" s="110" t="s">
        <v>17347</v>
      </c>
      <c r="K4081" s="110" t="s">
        <v>275</v>
      </c>
      <c r="L4081" s="10" t="s">
        <v>17348</v>
      </c>
    </row>
    <row r="4082" spans="7:12" ht="15" x14ac:dyDescent="0.2">
      <c r="G4082" s="106"/>
      <c r="H4082" s="104" t="str">
        <f t="shared" si="68"/>
        <v/>
      </c>
      <c r="I4082" s="104"/>
      <c r="J4082" s="110" t="s">
        <v>17349</v>
      </c>
      <c r="K4082" s="110" t="s">
        <v>275</v>
      </c>
      <c r="L4082" s="10" t="s">
        <v>17350</v>
      </c>
    </row>
    <row r="4083" spans="7:12" ht="15" x14ac:dyDescent="0.2">
      <c r="G4083" s="106"/>
      <c r="H4083" s="104" t="str">
        <f t="shared" si="68"/>
        <v/>
      </c>
      <c r="I4083" s="104"/>
      <c r="J4083" s="110" t="s">
        <v>17351</v>
      </c>
      <c r="K4083" s="110" t="s">
        <v>275</v>
      </c>
      <c r="L4083" s="10" t="s">
        <v>17352</v>
      </c>
    </row>
    <row r="4084" spans="7:12" ht="15" x14ac:dyDescent="0.2">
      <c r="G4084" s="106"/>
      <c r="H4084" s="104" t="str">
        <f t="shared" si="68"/>
        <v/>
      </c>
      <c r="I4084" s="104"/>
      <c r="J4084" s="110" t="s">
        <v>17353</v>
      </c>
      <c r="K4084" s="110" t="s">
        <v>275</v>
      </c>
      <c r="L4084" s="10" t="s">
        <v>17354</v>
      </c>
    </row>
    <row r="4085" spans="7:12" ht="15" x14ac:dyDescent="0.2">
      <c r="G4085" s="106"/>
      <c r="H4085" s="104" t="str">
        <f t="shared" si="68"/>
        <v/>
      </c>
      <c r="I4085" s="104"/>
      <c r="J4085" s="110" t="s">
        <v>17355</v>
      </c>
      <c r="K4085" s="110" t="s">
        <v>275</v>
      </c>
      <c r="L4085" s="10" t="s">
        <v>17356</v>
      </c>
    </row>
    <row r="4086" spans="7:12" ht="15" x14ac:dyDescent="0.2">
      <c r="G4086" s="106"/>
      <c r="H4086" s="104" t="str">
        <f t="shared" si="68"/>
        <v/>
      </c>
      <c r="I4086" s="104"/>
      <c r="J4086" s="110" t="s">
        <v>17357</v>
      </c>
      <c r="K4086" s="110" t="s">
        <v>275</v>
      </c>
      <c r="L4086" s="10" t="s">
        <v>17358</v>
      </c>
    </row>
    <row r="4087" spans="7:12" ht="15" x14ac:dyDescent="0.2">
      <c r="G4087" s="106"/>
      <c r="H4087" s="104" t="str">
        <f t="shared" si="68"/>
        <v/>
      </c>
      <c r="I4087" s="104"/>
      <c r="J4087" s="110" t="s">
        <v>17359</v>
      </c>
      <c r="K4087" s="110" t="s">
        <v>275</v>
      </c>
      <c r="L4087" s="10" t="s">
        <v>17360</v>
      </c>
    </row>
    <row r="4088" spans="7:12" ht="15" x14ac:dyDescent="0.2">
      <c r="G4088" s="106"/>
      <c r="H4088" s="104" t="str">
        <f t="shared" si="68"/>
        <v/>
      </c>
      <c r="I4088" s="104"/>
      <c r="J4088" s="110" t="s">
        <v>17361</v>
      </c>
      <c r="K4088" s="110" t="s">
        <v>275</v>
      </c>
      <c r="L4088" s="10" t="s">
        <v>17362</v>
      </c>
    </row>
    <row r="4089" spans="7:12" ht="15" x14ac:dyDescent="0.2">
      <c r="G4089" s="106"/>
      <c r="H4089" s="104" t="str">
        <f t="shared" si="68"/>
        <v/>
      </c>
      <c r="I4089" s="104"/>
      <c r="J4089" s="110" t="s">
        <v>17363</v>
      </c>
      <c r="K4089" s="110" t="s">
        <v>275</v>
      </c>
      <c r="L4089" s="10" t="s">
        <v>17364</v>
      </c>
    </row>
    <row r="4090" spans="7:12" ht="15" x14ac:dyDescent="0.2">
      <c r="G4090" s="106"/>
      <c r="H4090" s="104" t="str">
        <f t="shared" si="68"/>
        <v/>
      </c>
      <c r="I4090" s="104"/>
      <c r="J4090" s="110" t="s">
        <v>17365</v>
      </c>
      <c r="K4090" s="110" t="s">
        <v>275</v>
      </c>
      <c r="L4090" s="10" t="s">
        <v>17366</v>
      </c>
    </row>
    <row r="4091" spans="7:12" ht="15" x14ac:dyDescent="0.2">
      <c r="G4091" s="106"/>
      <c r="H4091" s="104" t="str">
        <f t="shared" si="68"/>
        <v/>
      </c>
      <c r="I4091" s="104"/>
      <c r="J4091" s="110" t="s">
        <v>17367</v>
      </c>
      <c r="K4091" s="110" t="s">
        <v>275</v>
      </c>
      <c r="L4091" s="10" t="s">
        <v>17368</v>
      </c>
    </row>
    <row r="4092" spans="7:12" ht="15" x14ac:dyDescent="0.2">
      <c r="G4092" s="106"/>
      <c r="H4092" s="104" t="str">
        <f t="shared" si="68"/>
        <v/>
      </c>
      <c r="I4092" s="104"/>
      <c r="J4092" s="110" t="s">
        <v>17369</v>
      </c>
      <c r="K4092" s="110" t="s">
        <v>275</v>
      </c>
      <c r="L4092" s="10" t="s">
        <v>17370</v>
      </c>
    </row>
    <row r="4093" spans="7:12" ht="15" x14ac:dyDescent="0.2">
      <c r="G4093" s="106"/>
      <c r="H4093" s="104" t="str">
        <f t="shared" si="68"/>
        <v/>
      </c>
      <c r="I4093" s="104"/>
      <c r="J4093" s="110" t="s">
        <v>17371</v>
      </c>
      <c r="K4093" s="110" t="s">
        <v>275</v>
      </c>
      <c r="L4093" s="10" t="s">
        <v>17334</v>
      </c>
    </row>
    <row r="4094" spans="7:12" ht="15" x14ac:dyDescent="0.2">
      <c r="G4094" s="106"/>
      <c r="H4094" s="104" t="str">
        <f t="shared" si="68"/>
        <v/>
      </c>
      <c r="I4094" s="104"/>
      <c r="J4094" s="110" t="s">
        <v>17372</v>
      </c>
      <c r="K4094" s="110" t="s">
        <v>275</v>
      </c>
      <c r="L4094" s="10" t="s">
        <v>17373</v>
      </c>
    </row>
    <row r="4095" spans="7:12" ht="15" x14ac:dyDescent="0.2">
      <c r="G4095" s="106"/>
      <c r="H4095" s="104" t="str">
        <f t="shared" si="68"/>
        <v/>
      </c>
      <c r="I4095" s="104"/>
      <c r="J4095" s="110" t="s">
        <v>17374</v>
      </c>
      <c r="K4095" s="110" t="s">
        <v>275</v>
      </c>
      <c r="L4095" s="10" t="s">
        <v>17375</v>
      </c>
    </row>
    <row r="4096" spans="7:12" ht="15" x14ac:dyDescent="0.2">
      <c r="G4096" s="106"/>
      <c r="H4096" s="104" t="str">
        <f t="shared" si="68"/>
        <v/>
      </c>
      <c r="I4096" s="104"/>
      <c r="J4096" s="110" t="s">
        <v>17376</v>
      </c>
      <c r="K4096" s="110" t="s">
        <v>275</v>
      </c>
      <c r="L4096" s="10" t="s">
        <v>17377</v>
      </c>
    </row>
    <row r="4097" spans="7:12" ht="15" x14ac:dyDescent="0.2">
      <c r="G4097" s="106"/>
      <c r="H4097" s="104" t="str">
        <f t="shared" si="68"/>
        <v/>
      </c>
      <c r="I4097" s="104"/>
      <c r="J4097" s="110" t="s">
        <v>17378</v>
      </c>
      <c r="K4097" s="110" t="s">
        <v>275</v>
      </c>
      <c r="L4097" s="10" t="s">
        <v>17379</v>
      </c>
    </row>
    <row r="4098" spans="7:12" ht="15" x14ac:dyDescent="0.2">
      <c r="G4098" s="106"/>
      <c r="H4098" s="104" t="str">
        <f t="shared" si="68"/>
        <v/>
      </c>
      <c r="I4098" s="104"/>
      <c r="J4098" s="110" t="s">
        <v>17380</v>
      </c>
      <c r="K4098" s="110" t="s">
        <v>275</v>
      </c>
      <c r="L4098" s="10" t="s">
        <v>17381</v>
      </c>
    </row>
    <row r="4099" spans="7:12" ht="15" x14ac:dyDescent="0.2">
      <c r="G4099" s="106"/>
      <c r="H4099" s="104" t="str">
        <f t="shared" si="68"/>
        <v/>
      </c>
      <c r="I4099" s="104"/>
      <c r="J4099" s="110" t="s">
        <v>17382</v>
      </c>
      <c r="K4099" s="110" t="s">
        <v>275</v>
      </c>
      <c r="L4099" s="10" t="s">
        <v>17383</v>
      </c>
    </row>
    <row r="4100" spans="7:12" ht="15" x14ac:dyDescent="0.2">
      <c r="G4100" s="106"/>
      <c r="H4100" s="104" t="str">
        <f t="shared" si="68"/>
        <v/>
      </c>
      <c r="I4100" s="104"/>
      <c r="J4100" s="110" t="s">
        <v>17384</v>
      </c>
      <c r="K4100" s="110" t="s">
        <v>275</v>
      </c>
      <c r="L4100" s="10" t="s">
        <v>17385</v>
      </c>
    </row>
    <row r="4101" spans="7:12" ht="15" x14ac:dyDescent="0.2">
      <c r="G4101" s="106"/>
      <c r="H4101" s="104" t="str">
        <f t="shared" si="68"/>
        <v/>
      </c>
      <c r="I4101" s="104"/>
      <c r="J4101" s="110" t="s">
        <v>17386</v>
      </c>
      <c r="K4101" s="110" t="s">
        <v>275</v>
      </c>
      <c r="L4101" s="10" t="s">
        <v>17387</v>
      </c>
    </row>
    <row r="4102" spans="7:12" ht="15" x14ac:dyDescent="0.2">
      <c r="G4102" s="106"/>
      <c r="H4102" s="104" t="str">
        <f t="shared" si="68"/>
        <v/>
      </c>
      <c r="I4102" s="104"/>
      <c r="J4102" s="110" t="s">
        <v>17388</v>
      </c>
      <c r="K4102" s="110" t="s">
        <v>275</v>
      </c>
      <c r="L4102" s="10" t="s">
        <v>17389</v>
      </c>
    </row>
    <row r="4103" spans="7:12" ht="15" x14ac:dyDescent="0.2">
      <c r="G4103" s="106"/>
      <c r="H4103" s="104" t="str">
        <f t="shared" si="68"/>
        <v/>
      </c>
      <c r="I4103" s="104"/>
      <c r="J4103" s="110" t="s">
        <v>17390</v>
      </c>
      <c r="K4103" s="110" t="s">
        <v>275</v>
      </c>
      <c r="L4103" s="10" t="s">
        <v>17391</v>
      </c>
    </row>
    <row r="4104" spans="7:12" ht="15" x14ac:dyDescent="0.2">
      <c r="G4104" s="106"/>
      <c r="H4104" s="104" t="str">
        <f t="shared" si="68"/>
        <v/>
      </c>
      <c r="I4104" s="104"/>
      <c r="J4104" s="110" t="s">
        <v>17392</v>
      </c>
      <c r="K4104" s="110" t="s">
        <v>275</v>
      </c>
      <c r="L4104" s="10" t="s">
        <v>17393</v>
      </c>
    </row>
    <row r="4105" spans="7:12" ht="15" x14ac:dyDescent="0.2">
      <c r="G4105" s="106"/>
      <c r="H4105" s="104" t="str">
        <f t="shared" ref="H4105:H4168" si="69">IF(I4105="","",IFERROR((INDEX(A:D,MATCH($I4105,D:D,0),2)),""))</f>
        <v/>
      </c>
      <c r="I4105" s="104"/>
      <c r="J4105" s="110" t="s">
        <v>17394</v>
      </c>
      <c r="K4105" s="110" t="s">
        <v>275</v>
      </c>
      <c r="L4105" s="10" t="s">
        <v>17395</v>
      </c>
    </row>
    <row r="4106" spans="7:12" ht="15" x14ac:dyDescent="0.2">
      <c r="G4106" s="106"/>
      <c r="H4106" s="104" t="str">
        <f t="shared" si="69"/>
        <v/>
      </c>
      <c r="I4106" s="104"/>
      <c r="J4106" s="110" t="s">
        <v>17396</v>
      </c>
      <c r="K4106" s="110" t="s">
        <v>275</v>
      </c>
      <c r="L4106" s="10" t="s">
        <v>17397</v>
      </c>
    </row>
    <row r="4107" spans="7:12" ht="15" x14ac:dyDescent="0.2">
      <c r="G4107" s="106"/>
      <c r="H4107" s="104" t="str">
        <f t="shared" si="69"/>
        <v/>
      </c>
      <c r="I4107" s="104"/>
      <c r="J4107" s="110" t="s">
        <v>17398</v>
      </c>
      <c r="K4107" s="110" t="s">
        <v>275</v>
      </c>
      <c r="L4107" s="10" t="s">
        <v>17399</v>
      </c>
    </row>
    <row r="4108" spans="7:12" ht="15" x14ac:dyDescent="0.2">
      <c r="G4108" s="106"/>
      <c r="H4108" s="104" t="str">
        <f t="shared" si="69"/>
        <v/>
      </c>
      <c r="I4108" s="104"/>
      <c r="J4108" s="110" t="s">
        <v>17400</v>
      </c>
      <c r="K4108" s="110" t="s">
        <v>275</v>
      </c>
      <c r="L4108" s="10" t="s">
        <v>17401</v>
      </c>
    </row>
    <row r="4109" spans="7:12" ht="15" x14ac:dyDescent="0.2">
      <c r="G4109" s="106"/>
      <c r="H4109" s="104" t="str">
        <f t="shared" si="69"/>
        <v/>
      </c>
      <c r="I4109" s="104"/>
      <c r="J4109" s="110" t="s">
        <v>17402</v>
      </c>
      <c r="K4109" s="110" t="s">
        <v>275</v>
      </c>
      <c r="L4109" s="10" t="s">
        <v>17403</v>
      </c>
    </row>
    <row r="4110" spans="7:12" ht="15" x14ac:dyDescent="0.2">
      <c r="G4110" s="106"/>
      <c r="H4110" s="104" t="str">
        <f t="shared" si="69"/>
        <v/>
      </c>
      <c r="I4110" s="104"/>
      <c r="J4110" s="110" t="s">
        <v>17404</v>
      </c>
      <c r="K4110" s="110" t="s">
        <v>275</v>
      </c>
      <c r="L4110" s="10" t="s">
        <v>17405</v>
      </c>
    </row>
    <row r="4111" spans="7:12" ht="15" x14ac:dyDescent="0.2">
      <c r="G4111" s="106"/>
      <c r="H4111" s="104" t="str">
        <f t="shared" si="69"/>
        <v/>
      </c>
      <c r="I4111" s="104"/>
      <c r="J4111" s="110" t="s">
        <v>17406</v>
      </c>
      <c r="K4111" s="110" t="s">
        <v>275</v>
      </c>
      <c r="L4111" s="10" t="s">
        <v>17407</v>
      </c>
    </row>
    <row r="4112" spans="7:12" ht="15" x14ac:dyDescent="0.2">
      <c r="G4112" s="106"/>
      <c r="H4112" s="104" t="str">
        <f t="shared" si="69"/>
        <v/>
      </c>
      <c r="I4112" s="104"/>
      <c r="J4112" s="110" t="s">
        <v>17408</v>
      </c>
      <c r="K4112" s="110" t="s">
        <v>275</v>
      </c>
      <c r="L4112" s="10" t="s">
        <v>17409</v>
      </c>
    </row>
    <row r="4113" spans="7:12" ht="15" x14ac:dyDescent="0.2">
      <c r="G4113" s="106"/>
      <c r="H4113" s="104" t="str">
        <f t="shared" si="69"/>
        <v/>
      </c>
      <c r="I4113" s="104"/>
      <c r="J4113" s="110" t="s">
        <v>17410</v>
      </c>
      <c r="K4113" s="110" t="s">
        <v>275</v>
      </c>
      <c r="L4113" s="10" t="s">
        <v>17411</v>
      </c>
    </row>
    <row r="4114" spans="7:12" ht="15" x14ac:dyDescent="0.2">
      <c r="G4114" s="106"/>
      <c r="H4114" s="104" t="str">
        <f t="shared" si="69"/>
        <v/>
      </c>
      <c r="I4114" s="104"/>
      <c r="J4114" s="110" t="s">
        <v>17412</v>
      </c>
      <c r="K4114" s="110" t="s">
        <v>275</v>
      </c>
      <c r="L4114" s="10" t="s">
        <v>17413</v>
      </c>
    </row>
    <row r="4115" spans="7:12" ht="15" x14ac:dyDescent="0.2">
      <c r="G4115" s="106"/>
      <c r="H4115" s="104" t="str">
        <f t="shared" si="69"/>
        <v/>
      </c>
      <c r="I4115" s="104"/>
      <c r="J4115" s="110" t="s">
        <v>17414</v>
      </c>
      <c r="K4115" s="110" t="s">
        <v>275</v>
      </c>
      <c r="L4115" s="10" t="s">
        <v>17415</v>
      </c>
    </row>
    <row r="4116" spans="7:12" ht="15" x14ac:dyDescent="0.2">
      <c r="G4116" s="106"/>
      <c r="H4116" s="104" t="str">
        <f t="shared" si="69"/>
        <v/>
      </c>
      <c r="I4116" s="104"/>
      <c r="J4116" s="110" t="s">
        <v>17416</v>
      </c>
      <c r="K4116" s="110" t="s">
        <v>275</v>
      </c>
      <c r="L4116" s="10" t="s">
        <v>17417</v>
      </c>
    </row>
    <row r="4117" spans="7:12" ht="15" x14ac:dyDescent="0.2">
      <c r="G4117" s="106"/>
      <c r="H4117" s="104" t="str">
        <f t="shared" si="69"/>
        <v/>
      </c>
      <c r="I4117" s="104"/>
      <c r="J4117" s="110" t="s">
        <v>17418</v>
      </c>
      <c r="K4117" s="110" t="s">
        <v>275</v>
      </c>
      <c r="L4117" s="10" t="s">
        <v>275</v>
      </c>
    </row>
    <row r="4118" spans="7:12" ht="15" x14ac:dyDescent="0.2">
      <c r="G4118" s="106"/>
      <c r="H4118" s="104" t="str">
        <f t="shared" si="69"/>
        <v/>
      </c>
      <c r="I4118" s="104"/>
      <c r="J4118" s="110" t="s">
        <v>17419</v>
      </c>
      <c r="K4118" s="110" t="s">
        <v>275</v>
      </c>
      <c r="L4118" s="10" t="s">
        <v>17420</v>
      </c>
    </row>
    <row r="4119" spans="7:12" ht="15" x14ac:dyDescent="0.2">
      <c r="G4119" s="106"/>
      <c r="H4119" s="104" t="str">
        <f t="shared" si="69"/>
        <v/>
      </c>
      <c r="I4119" s="104"/>
      <c r="J4119" s="110" t="s">
        <v>17421</v>
      </c>
      <c r="K4119" s="110" t="s">
        <v>275</v>
      </c>
      <c r="L4119" s="10" t="s">
        <v>17422</v>
      </c>
    </row>
    <row r="4120" spans="7:12" ht="15" x14ac:dyDescent="0.2">
      <c r="G4120" s="106"/>
      <c r="H4120" s="104" t="str">
        <f t="shared" si="69"/>
        <v/>
      </c>
      <c r="I4120" s="104"/>
      <c r="J4120" s="110" t="s">
        <v>17423</v>
      </c>
      <c r="K4120" s="110" t="s">
        <v>275</v>
      </c>
      <c r="L4120" s="10" t="s">
        <v>17424</v>
      </c>
    </row>
    <row r="4121" spans="7:12" ht="15" x14ac:dyDescent="0.2">
      <c r="G4121" s="106"/>
      <c r="H4121" s="104" t="str">
        <f t="shared" si="69"/>
        <v/>
      </c>
      <c r="I4121" s="104"/>
      <c r="J4121" s="110" t="s">
        <v>17425</v>
      </c>
      <c r="K4121" s="110" t="s">
        <v>275</v>
      </c>
      <c r="L4121" s="10" t="s">
        <v>17426</v>
      </c>
    </row>
    <row r="4122" spans="7:12" ht="15" x14ac:dyDescent="0.2">
      <c r="G4122" s="106"/>
      <c r="H4122" s="104" t="str">
        <f t="shared" si="69"/>
        <v/>
      </c>
      <c r="I4122" s="104"/>
      <c r="J4122" s="110" t="s">
        <v>17427</v>
      </c>
      <c r="K4122" s="110" t="s">
        <v>275</v>
      </c>
      <c r="L4122" s="10" t="s">
        <v>275</v>
      </c>
    </row>
    <row r="4123" spans="7:12" ht="15" x14ac:dyDescent="0.2">
      <c r="G4123" s="106"/>
      <c r="H4123" s="104" t="str">
        <f t="shared" si="69"/>
        <v/>
      </c>
      <c r="I4123" s="104"/>
      <c r="J4123" s="110" t="s">
        <v>17428</v>
      </c>
      <c r="K4123" s="110" t="s">
        <v>275</v>
      </c>
      <c r="L4123" s="10" t="s">
        <v>17429</v>
      </c>
    </row>
    <row r="4124" spans="7:12" ht="15" x14ac:dyDescent="0.2">
      <c r="G4124" s="106"/>
      <c r="H4124" s="104" t="str">
        <f t="shared" si="69"/>
        <v/>
      </c>
      <c r="I4124" s="104"/>
      <c r="J4124" s="110" t="s">
        <v>17430</v>
      </c>
      <c r="K4124" s="110" t="s">
        <v>275</v>
      </c>
      <c r="L4124" s="10" t="s">
        <v>17431</v>
      </c>
    </row>
    <row r="4125" spans="7:12" ht="15" x14ac:dyDescent="0.2">
      <c r="G4125" s="106"/>
      <c r="H4125" s="104" t="str">
        <f t="shared" si="69"/>
        <v/>
      </c>
      <c r="I4125" s="104"/>
      <c r="J4125" s="110" t="s">
        <v>17432</v>
      </c>
      <c r="K4125" s="110" t="s">
        <v>275</v>
      </c>
      <c r="L4125" s="10" t="s">
        <v>17433</v>
      </c>
    </row>
    <row r="4126" spans="7:12" ht="15" x14ac:dyDescent="0.2">
      <c r="G4126" s="106"/>
      <c r="H4126" s="104" t="str">
        <f t="shared" si="69"/>
        <v/>
      </c>
      <c r="I4126" s="104"/>
      <c r="J4126" s="110" t="s">
        <v>17434</v>
      </c>
      <c r="K4126" s="110" t="s">
        <v>275</v>
      </c>
      <c r="L4126" s="10" t="s">
        <v>17435</v>
      </c>
    </row>
    <row r="4127" spans="7:12" ht="15" x14ac:dyDescent="0.2">
      <c r="G4127" s="106"/>
      <c r="H4127" s="104" t="str">
        <f t="shared" si="69"/>
        <v/>
      </c>
      <c r="I4127" s="104"/>
      <c r="J4127" s="110" t="s">
        <v>17436</v>
      </c>
      <c r="K4127" s="110" t="s">
        <v>275</v>
      </c>
      <c r="L4127" s="10" t="s">
        <v>17437</v>
      </c>
    </row>
    <row r="4128" spans="7:12" ht="15" x14ac:dyDescent="0.2">
      <c r="G4128" s="106"/>
      <c r="H4128" s="104" t="str">
        <f t="shared" si="69"/>
        <v/>
      </c>
      <c r="I4128" s="104"/>
      <c r="J4128" s="110" t="s">
        <v>17438</v>
      </c>
      <c r="K4128" s="110" t="s">
        <v>275</v>
      </c>
      <c r="L4128" s="10" t="s">
        <v>17439</v>
      </c>
    </row>
    <row r="4129" spans="7:12" ht="15" x14ac:dyDescent="0.2">
      <c r="G4129" s="106"/>
      <c r="H4129" s="104" t="str">
        <f t="shared" si="69"/>
        <v/>
      </c>
      <c r="I4129" s="104"/>
      <c r="J4129" s="110" t="s">
        <v>17440</v>
      </c>
      <c r="K4129" s="110" t="s">
        <v>275</v>
      </c>
      <c r="L4129" s="10" t="s">
        <v>17441</v>
      </c>
    </row>
    <row r="4130" spans="7:12" ht="15" x14ac:dyDescent="0.2">
      <c r="G4130" s="106"/>
      <c r="H4130" s="104" t="str">
        <f t="shared" si="69"/>
        <v/>
      </c>
      <c r="I4130" s="104"/>
      <c r="J4130" s="110" t="s">
        <v>17442</v>
      </c>
      <c r="K4130" s="110" t="s">
        <v>275</v>
      </c>
      <c r="L4130" s="10" t="s">
        <v>17443</v>
      </c>
    </row>
    <row r="4131" spans="7:12" ht="15" x14ac:dyDescent="0.2">
      <c r="G4131" s="106"/>
      <c r="H4131" s="104" t="str">
        <f t="shared" si="69"/>
        <v/>
      </c>
      <c r="I4131" s="104"/>
      <c r="J4131" s="110" t="s">
        <v>17444</v>
      </c>
      <c r="K4131" s="110" t="s">
        <v>275</v>
      </c>
      <c r="L4131" s="10" t="s">
        <v>17445</v>
      </c>
    </row>
    <row r="4132" spans="7:12" ht="15" x14ac:dyDescent="0.2">
      <c r="G4132" s="106"/>
      <c r="H4132" s="104" t="str">
        <f t="shared" si="69"/>
        <v/>
      </c>
      <c r="I4132" s="104"/>
      <c r="J4132" s="110" t="s">
        <v>17446</v>
      </c>
      <c r="K4132" s="110" t="s">
        <v>275</v>
      </c>
      <c r="L4132" s="10" t="s">
        <v>17447</v>
      </c>
    </row>
    <row r="4133" spans="7:12" ht="15" x14ac:dyDescent="0.2">
      <c r="G4133" s="106"/>
      <c r="H4133" s="104" t="str">
        <f t="shared" si="69"/>
        <v/>
      </c>
      <c r="I4133" s="104"/>
      <c r="J4133" s="110" t="s">
        <v>17448</v>
      </c>
      <c r="K4133" s="110" t="s">
        <v>275</v>
      </c>
      <c r="L4133" s="10" t="s">
        <v>17131</v>
      </c>
    </row>
    <row r="4134" spans="7:12" ht="15" x14ac:dyDescent="0.2">
      <c r="G4134" s="106"/>
      <c r="H4134" s="104" t="str">
        <f t="shared" si="69"/>
        <v/>
      </c>
      <c r="I4134" s="104"/>
      <c r="J4134" s="110" t="s">
        <v>17449</v>
      </c>
      <c r="K4134" s="110" t="s">
        <v>275</v>
      </c>
      <c r="L4134" s="10" t="s">
        <v>17450</v>
      </c>
    </row>
    <row r="4135" spans="7:12" ht="15" x14ac:dyDescent="0.2">
      <c r="G4135" s="106"/>
      <c r="H4135" s="104" t="str">
        <f t="shared" si="69"/>
        <v/>
      </c>
      <c r="I4135" s="104"/>
      <c r="J4135" s="110" t="s">
        <v>17451</v>
      </c>
      <c r="K4135" s="110" t="s">
        <v>275</v>
      </c>
      <c r="L4135" s="10" t="s">
        <v>17452</v>
      </c>
    </row>
    <row r="4136" spans="7:12" ht="15" x14ac:dyDescent="0.2">
      <c r="G4136" s="106"/>
      <c r="H4136" s="104" t="str">
        <f t="shared" si="69"/>
        <v/>
      </c>
      <c r="I4136" s="104"/>
      <c r="J4136" s="110" t="s">
        <v>17453</v>
      </c>
      <c r="K4136" s="110" t="s">
        <v>275</v>
      </c>
      <c r="L4136" s="10" t="s">
        <v>17454</v>
      </c>
    </row>
    <row r="4137" spans="7:12" ht="15" x14ac:dyDescent="0.2">
      <c r="G4137" s="106"/>
      <c r="H4137" s="104" t="str">
        <f t="shared" si="69"/>
        <v/>
      </c>
      <c r="I4137" s="104"/>
      <c r="J4137" s="110" t="s">
        <v>17455</v>
      </c>
      <c r="K4137" s="110" t="s">
        <v>275</v>
      </c>
      <c r="L4137" s="10" t="s">
        <v>17456</v>
      </c>
    </row>
    <row r="4138" spans="7:12" ht="15" x14ac:dyDescent="0.2">
      <c r="G4138" s="106"/>
      <c r="H4138" s="104" t="str">
        <f t="shared" si="69"/>
        <v/>
      </c>
      <c r="I4138" s="104"/>
      <c r="J4138" s="110" t="s">
        <v>17457</v>
      </c>
      <c r="K4138" s="110" t="s">
        <v>275</v>
      </c>
      <c r="L4138" s="10" t="s">
        <v>17458</v>
      </c>
    </row>
    <row r="4139" spans="7:12" ht="15" x14ac:dyDescent="0.2">
      <c r="G4139" s="106"/>
      <c r="H4139" s="104" t="str">
        <f t="shared" si="69"/>
        <v/>
      </c>
      <c r="I4139" s="104"/>
      <c r="J4139" s="110" t="s">
        <v>17459</v>
      </c>
      <c r="K4139" s="110" t="s">
        <v>275</v>
      </c>
      <c r="L4139" s="10" t="s">
        <v>275</v>
      </c>
    </row>
    <row r="4140" spans="7:12" ht="15" x14ac:dyDescent="0.2">
      <c r="G4140" s="106"/>
      <c r="H4140" s="104" t="str">
        <f t="shared" si="69"/>
        <v/>
      </c>
      <c r="I4140" s="104"/>
      <c r="J4140" s="110" t="s">
        <v>17460</v>
      </c>
      <c r="K4140" s="110" t="s">
        <v>275</v>
      </c>
      <c r="L4140" s="10" t="s">
        <v>17461</v>
      </c>
    </row>
    <row r="4141" spans="7:12" ht="15" x14ac:dyDescent="0.2">
      <c r="G4141" s="106"/>
      <c r="H4141" s="104" t="str">
        <f t="shared" si="69"/>
        <v/>
      </c>
      <c r="I4141" s="104"/>
      <c r="J4141" s="110" t="s">
        <v>17462</v>
      </c>
      <c r="K4141" s="110" t="s">
        <v>275</v>
      </c>
      <c r="L4141" s="10" t="s">
        <v>17463</v>
      </c>
    </row>
    <row r="4142" spans="7:12" ht="15" x14ac:dyDescent="0.2">
      <c r="G4142" s="106"/>
      <c r="H4142" s="104" t="str">
        <f t="shared" si="69"/>
        <v/>
      </c>
      <c r="I4142" s="104"/>
      <c r="J4142" s="110" t="s">
        <v>17464</v>
      </c>
      <c r="K4142" s="110" t="s">
        <v>275</v>
      </c>
      <c r="L4142" s="10" t="s">
        <v>17465</v>
      </c>
    </row>
    <row r="4143" spans="7:12" ht="15" x14ac:dyDescent="0.2">
      <c r="G4143" s="106"/>
      <c r="H4143" s="104" t="str">
        <f t="shared" si="69"/>
        <v/>
      </c>
      <c r="I4143" s="104"/>
      <c r="J4143" s="110" t="s">
        <v>17466</v>
      </c>
      <c r="K4143" s="110" t="s">
        <v>275</v>
      </c>
      <c r="L4143" s="10" t="s">
        <v>17467</v>
      </c>
    </row>
    <row r="4144" spans="7:12" ht="15" x14ac:dyDescent="0.2">
      <c r="G4144" s="106"/>
      <c r="H4144" s="104" t="str">
        <f t="shared" si="69"/>
        <v/>
      </c>
      <c r="I4144" s="104"/>
      <c r="J4144" s="110" t="s">
        <v>17468</v>
      </c>
      <c r="K4144" s="110" t="s">
        <v>275</v>
      </c>
      <c r="L4144" s="10" t="s">
        <v>17469</v>
      </c>
    </row>
    <row r="4145" spans="7:12" ht="15" x14ac:dyDescent="0.2">
      <c r="G4145" s="106"/>
      <c r="H4145" s="104" t="str">
        <f t="shared" si="69"/>
        <v/>
      </c>
      <c r="I4145" s="104"/>
      <c r="J4145" s="110" t="s">
        <v>17470</v>
      </c>
      <c r="K4145" s="110" t="s">
        <v>275</v>
      </c>
      <c r="L4145" s="10" t="s">
        <v>17471</v>
      </c>
    </row>
    <row r="4146" spans="7:12" ht="15" x14ac:dyDescent="0.2">
      <c r="G4146" s="106"/>
      <c r="H4146" s="104" t="str">
        <f t="shared" si="69"/>
        <v/>
      </c>
      <c r="I4146" s="104"/>
      <c r="J4146" s="110" t="s">
        <v>17472</v>
      </c>
      <c r="K4146" s="110" t="s">
        <v>275</v>
      </c>
      <c r="L4146" s="10" t="s">
        <v>17473</v>
      </c>
    </row>
    <row r="4147" spans="7:12" ht="15" x14ac:dyDescent="0.2">
      <c r="G4147" s="106"/>
      <c r="H4147" s="104" t="str">
        <f t="shared" si="69"/>
        <v/>
      </c>
      <c r="I4147" s="104"/>
      <c r="J4147" s="110" t="s">
        <v>17474</v>
      </c>
      <c r="K4147" s="110" t="s">
        <v>275</v>
      </c>
      <c r="L4147" s="10" t="s">
        <v>275</v>
      </c>
    </row>
    <row r="4148" spans="7:12" ht="15" x14ac:dyDescent="0.2">
      <c r="G4148" s="106"/>
      <c r="H4148" s="104" t="str">
        <f t="shared" si="69"/>
        <v/>
      </c>
      <c r="I4148" s="104"/>
      <c r="J4148" s="110" t="s">
        <v>17475</v>
      </c>
      <c r="K4148" s="110" t="s">
        <v>275</v>
      </c>
      <c r="L4148" s="10" t="s">
        <v>275</v>
      </c>
    </row>
    <row r="4149" spans="7:12" ht="15" x14ac:dyDescent="0.2">
      <c r="G4149" s="106"/>
      <c r="H4149" s="104" t="str">
        <f t="shared" si="69"/>
        <v/>
      </c>
      <c r="I4149" s="104"/>
      <c r="J4149" s="110" t="s">
        <v>17476</v>
      </c>
      <c r="K4149" s="110" t="s">
        <v>275</v>
      </c>
      <c r="L4149" s="10" t="s">
        <v>17477</v>
      </c>
    </row>
    <row r="4150" spans="7:12" ht="15" x14ac:dyDescent="0.2">
      <c r="G4150" s="106"/>
      <c r="H4150" s="104" t="str">
        <f t="shared" si="69"/>
        <v/>
      </c>
      <c r="I4150" s="104"/>
      <c r="J4150" s="110" t="s">
        <v>17478</v>
      </c>
      <c r="K4150" s="110" t="s">
        <v>275</v>
      </c>
      <c r="L4150" s="10" t="s">
        <v>17479</v>
      </c>
    </row>
    <row r="4151" spans="7:12" ht="15" x14ac:dyDescent="0.2">
      <c r="G4151" s="106"/>
      <c r="H4151" s="104" t="str">
        <f t="shared" si="69"/>
        <v/>
      </c>
      <c r="I4151" s="104"/>
      <c r="J4151" s="110" t="s">
        <v>17480</v>
      </c>
      <c r="K4151" s="110" t="s">
        <v>275</v>
      </c>
      <c r="L4151" s="10" t="s">
        <v>17481</v>
      </c>
    </row>
    <row r="4152" spans="7:12" ht="15" x14ac:dyDescent="0.2">
      <c r="G4152" s="106"/>
      <c r="H4152" s="104" t="str">
        <f t="shared" si="69"/>
        <v/>
      </c>
      <c r="I4152" s="104"/>
      <c r="J4152" s="110" t="s">
        <v>17482</v>
      </c>
      <c r="K4152" s="110" t="s">
        <v>275</v>
      </c>
      <c r="L4152" s="10" t="s">
        <v>17483</v>
      </c>
    </row>
    <row r="4153" spans="7:12" ht="15" x14ac:dyDescent="0.2">
      <c r="G4153" s="106"/>
      <c r="H4153" s="104" t="str">
        <f t="shared" si="69"/>
        <v/>
      </c>
      <c r="I4153" s="104"/>
      <c r="J4153" s="110" t="s">
        <v>17484</v>
      </c>
      <c r="K4153" s="110" t="s">
        <v>275</v>
      </c>
      <c r="L4153" s="10" t="s">
        <v>17485</v>
      </c>
    </row>
    <row r="4154" spans="7:12" ht="15" x14ac:dyDescent="0.2">
      <c r="G4154" s="106"/>
      <c r="H4154" s="104" t="str">
        <f t="shared" si="69"/>
        <v/>
      </c>
      <c r="I4154" s="104"/>
      <c r="J4154" s="110" t="s">
        <v>17486</v>
      </c>
      <c r="K4154" s="110" t="s">
        <v>275</v>
      </c>
      <c r="L4154" s="10" t="s">
        <v>17487</v>
      </c>
    </row>
    <row r="4155" spans="7:12" ht="15" x14ac:dyDescent="0.2">
      <c r="G4155" s="106"/>
      <c r="H4155" s="104" t="str">
        <f t="shared" si="69"/>
        <v/>
      </c>
      <c r="I4155" s="104"/>
      <c r="J4155" s="110" t="s">
        <v>17488</v>
      </c>
      <c r="K4155" s="110" t="s">
        <v>275</v>
      </c>
      <c r="L4155" s="10" t="s">
        <v>17489</v>
      </c>
    </row>
    <row r="4156" spans="7:12" ht="15" x14ac:dyDescent="0.2">
      <c r="G4156" s="106"/>
      <c r="H4156" s="104" t="str">
        <f t="shared" si="69"/>
        <v/>
      </c>
      <c r="I4156" s="104"/>
      <c r="J4156" s="110" t="s">
        <v>17490</v>
      </c>
      <c r="K4156" s="110" t="s">
        <v>275</v>
      </c>
      <c r="L4156" s="10" t="s">
        <v>17491</v>
      </c>
    </row>
    <row r="4157" spans="7:12" ht="15" x14ac:dyDescent="0.2">
      <c r="G4157" s="106"/>
      <c r="H4157" s="104" t="str">
        <f t="shared" si="69"/>
        <v/>
      </c>
      <c r="I4157" s="104"/>
      <c r="J4157" s="110" t="s">
        <v>17492</v>
      </c>
      <c r="K4157" s="110" t="s">
        <v>275</v>
      </c>
      <c r="L4157" s="10" t="s">
        <v>17493</v>
      </c>
    </row>
    <row r="4158" spans="7:12" ht="15" x14ac:dyDescent="0.2">
      <c r="G4158" s="106"/>
      <c r="H4158" s="104" t="str">
        <f t="shared" si="69"/>
        <v/>
      </c>
      <c r="I4158" s="104"/>
      <c r="J4158" s="110" t="s">
        <v>17494</v>
      </c>
      <c r="K4158" s="110" t="s">
        <v>275</v>
      </c>
      <c r="L4158" s="10" t="s">
        <v>275</v>
      </c>
    </row>
    <row r="4159" spans="7:12" ht="15" x14ac:dyDescent="0.2">
      <c r="G4159" s="106"/>
      <c r="H4159" s="104" t="str">
        <f t="shared" si="69"/>
        <v/>
      </c>
      <c r="I4159" s="104"/>
      <c r="J4159" s="110" t="s">
        <v>17495</v>
      </c>
      <c r="K4159" s="110" t="s">
        <v>275</v>
      </c>
      <c r="L4159" s="10" t="s">
        <v>17496</v>
      </c>
    </row>
    <row r="4160" spans="7:12" ht="15" x14ac:dyDescent="0.2">
      <c r="G4160" s="106"/>
      <c r="H4160" s="104" t="str">
        <f t="shared" si="69"/>
        <v/>
      </c>
      <c r="I4160" s="104"/>
      <c r="J4160" s="110" t="s">
        <v>17497</v>
      </c>
      <c r="K4160" s="110" t="s">
        <v>275</v>
      </c>
      <c r="L4160" s="10" t="s">
        <v>17498</v>
      </c>
    </row>
    <row r="4161" spans="7:12" ht="15" x14ac:dyDescent="0.2">
      <c r="G4161" s="106"/>
      <c r="H4161" s="104" t="str">
        <f t="shared" si="69"/>
        <v/>
      </c>
      <c r="I4161" s="104"/>
      <c r="J4161" s="110" t="s">
        <v>17499</v>
      </c>
      <c r="K4161" s="110" t="s">
        <v>275</v>
      </c>
      <c r="L4161" s="10" t="s">
        <v>17500</v>
      </c>
    </row>
    <row r="4162" spans="7:12" ht="15" x14ac:dyDescent="0.2">
      <c r="G4162" s="106"/>
      <c r="H4162" s="104" t="str">
        <f t="shared" si="69"/>
        <v/>
      </c>
      <c r="I4162" s="104"/>
      <c r="J4162" s="110" t="s">
        <v>17501</v>
      </c>
      <c r="K4162" s="110" t="s">
        <v>275</v>
      </c>
      <c r="L4162" s="10" t="s">
        <v>275</v>
      </c>
    </row>
    <row r="4163" spans="7:12" ht="15" x14ac:dyDescent="0.2">
      <c r="G4163" s="106"/>
      <c r="H4163" s="104" t="str">
        <f t="shared" si="69"/>
        <v/>
      </c>
      <c r="I4163" s="104"/>
      <c r="J4163" s="110" t="s">
        <v>17502</v>
      </c>
      <c r="K4163" s="110" t="s">
        <v>275</v>
      </c>
      <c r="L4163" s="10" t="s">
        <v>17503</v>
      </c>
    </row>
    <row r="4164" spans="7:12" ht="15" x14ac:dyDescent="0.2">
      <c r="G4164" s="106"/>
      <c r="H4164" s="104" t="str">
        <f t="shared" si="69"/>
        <v/>
      </c>
      <c r="I4164" s="104"/>
      <c r="J4164" s="110" t="s">
        <v>17504</v>
      </c>
      <c r="K4164" s="110" t="s">
        <v>275</v>
      </c>
      <c r="L4164" s="10" t="s">
        <v>275</v>
      </c>
    </row>
    <row r="4165" spans="7:12" ht="15" x14ac:dyDescent="0.2">
      <c r="G4165" s="106"/>
      <c r="H4165" s="104" t="str">
        <f t="shared" si="69"/>
        <v/>
      </c>
      <c r="I4165" s="104"/>
      <c r="J4165" s="110" t="s">
        <v>17505</v>
      </c>
      <c r="K4165" s="110" t="s">
        <v>275</v>
      </c>
      <c r="L4165" s="10" t="s">
        <v>17506</v>
      </c>
    </row>
    <row r="4166" spans="7:12" ht="15" x14ac:dyDescent="0.2">
      <c r="G4166" s="106"/>
      <c r="H4166" s="104" t="str">
        <f t="shared" si="69"/>
        <v/>
      </c>
      <c r="I4166" s="104"/>
      <c r="J4166" s="110" t="s">
        <v>17507</v>
      </c>
      <c r="K4166" s="110" t="s">
        <v>275</v>
      </c>
      <c r="L4166" s="10" t="s">
        <v>17508</v>
      </c>
    </row>
    <row r="4167" spans="7:12" ht="15" x14ac:dyDescent="0.2">
      <c r="G4167" s="106"/>
      <c r="H4167" s="104" t="str">
        <f t="shared" si="69"/>
        <v/>
      </c>
      <c r="I4167" s="104"/>
      <c r="J4167" s="110" t="s">
        <v>17509</v>
      </c>
      <c r="K4167" s="110" t="s">
        <v>275</v>
      </c>
      <c r="L4167" s="10" t="s">
        <v>17510</v>
      </c>
    </row>
    <row r="4168" spans="7:12" ht="15" x14ac:dyDescent="0.2">
      <c r="G4168" s="106"/>
      <c r="H4168" s="104" t="str">
        <f t="shared" si="69"/>
        <v/>
      </c>
      <c r="I4168" s="104"/>
      <c r="J4168" s="110" t="s">
        <v>17511</v>
      </c>
      <c r="K4168" s="110" t="s">
        <v>275</v>
      </c>
      <c r="L4168" s="10" t="s">
        <v>17512</v>
      </c>
    </row>
    <row r="4169" spans="7:12" ht="15" x14ac:dyDescent="0.2">
      <c r="G4169" s="106"/>
      <c r="H4169" s="104" t="str">
        <f t="shared" ref="H4169:H4232" si="70">IF(I4169="","",IFERROR((INDEX(A:D,MATCH($I4169,D:D,0),2)),""))</f>
        <v/>
      </c>
      <c r="I4169" s="104"/>
      <c r="J4169" s="110" t="s">
        <v>17513</v>
      </c>
      <c r="K4169" s="110" t="s">
        <v>275</v>
      </c>
      <c r="L4169" s="10" t="s">
        <v>17514</v>
      </c>
    </row>
    <row r="4170" spans="7:12" ht="15" x14ac:dyDescent="0.2">
      <c r="G4170" s="106"/>
      <c r="H4170" s="104" t="str">
        <f t="shared" si="70"/>
        <v/>
      </c>
      <c r="I4170" s="104"/>
      <c r="J4170" s="110" t="s">
        <v>17515</v>
      </c>
      <c r="K4170" s="110" t="s">
        <v>275</v>
      </c>
      <c r="L4170" s="10" t="s">
        <v>17516</v>
      </c>
    </row>
    <row r="4171" spans="7:12" ht="15" x14ac:dyDescent="0.2">
      <c r="G4171" s="106"/>
      <c r="H4171" s="104" t="str">
        <f t="shared" si="70"/>
        <v/>
      </c>
      <c r="I4171" s="104"/>
      <c r="J4171" s="110" t="s">
        <v>17517</v>
      </c>
      <c r="K4171" s="110" t="s">
        <v>275</v>
      </c>
      <c r="L4171" s="10" t="s">
        <v>17518</v>
      </c>
    </row>
    <row r="4172" spans="7:12" ht="15" x14ac:dyDescent="0.2">
      <c r="G4172" s="106"/>
      <c r="H4172" s="104" t="str">
        <f t="shared" si="70"/>
        <v/>
      </c>
      <c r="I4172" s="104"/>
      <c r="J4172" s="110" t="s">
        <v>17519</v>
      </c>
      <c r="K4172" s="110" t="s">
        <v>275</v>
      </c>
      <c r="L4172" s="10" t="s">
        <v>17520</v>
      </c>
    </row>
    <row r="4173" spans="7:12" ht="15" x14ac:dyDescent="0.2">
      <c r="G4173" s="106"/>
      <c r="H4173" s="104" t="str">
        <f t="shared" si="70"/>
        <v/>
      </c>
      <c r="I4173" s="104"/>
      <c r="J4173" s="110" t="s">
        <v>17521</v>
      </c>
      <c r="K4173" s="110" t="s">
        <v>275</v>
      </c>
      <c r="L4173" s="10" t="s">
        <v>17522</v>
      </c>
    </row>
    <row r="4174" spans="7:12" ht="15" x14ac:dyDescent="0.2">
      <c r="G4174" s="106"/>
      <c r="H4174" s="104" t="str">
        <f t="shared" si="70"/>
        <v/>
      </c>
      <c r="I4174" s="104"/>
      <c r="J4174" s="110" t="s">
        <v>17523</v>
      </c>
      <c r="K4174" s="110" t="s">
        <v>275</v>
      </c>
      <c r="L4174" s="10" t="s">
        <v>17524</v>
      </c>
    </row>
    <row r="4175" spans="7:12" ht="15" x14ac:dyDescent="0.2">
      <c r="G4175" s="106"/>
      <c r="H4175" s="104" t="str">
        <f t="shared" si="70"/>
        <v/>
      </c>
      <c r="I4175" s="104"/>
      <c r="J4175" s="110" t="s">
        <v>17525</v>
      </c>
      <c r="K4175" s="110" t="s">
        <v>275</v>
      </c>
      <c r="L4175" s="10" t="s">
        <v>17526</v>
      </c>
    </row>
    <row r="4176" spans="7:12" ht="15" x14ac:dyDescent="0.2">
      <c r="G4176" s="106"/>
      <c r="H4176" s="104" t="str">
        <f t="shared" si="70"/>
        <v/>
      </c>
      <c r="I4176" s="104"/>
      <c r="J4176" s="110" t="s">
        <v>17527</v>
      </c>
      <c r="K4176" s="110" t="s">
        <v>275</v>
      </c>
      <c r="L4176" s="10" t="s">
        <v>17526</v>
      </c>
    </row>
    <row r="4177" spans="7:12" ht="15" x14ac:dyDescent="0.2">
      <c r="G4177" s="106"/>
      <c r="H4177" s="104" t="str">
        <f t="shared" si="70"/>
        <v/>
      </c>
      <c r="I4177" s="104"/>
      <c r="J4177" s="110" t="s">
        <v>17528</v>
      </c>
      <c r="K4177" s="110" t="s">
        <v>275</v>
      </c>
      <c r="L4177" s="10" t="s">
        <v>17529</v>
      </c>
    </row>
    <row r="4178" spans="7:12" ht="15" x14ac:dyDescent="0.2">
      <c r="G4178" s="106"/>
      <c r="H4178" s="104" t="str">
        <f t="shared" si="70"/>
        <v/>
      </c>
      <c r="I4178" s="104"/>
      <c r="J4178" s="110" t="s">
        <v>17530</v>
      </c>
      <c r="K4178" s="110" t="s">
        <v>275</v>
      </c>
      <c r="L4178" s="10" t="s">
        <v>17531</v>
      </c>
    </row>
    <row r="4179" spans="7:12" ht="15" x14ac:dyDescent="0.2">
      <c r="G4179" s="106"/>
      <c r="H4179" s="104" t="str">
        <f t="shared" si="70"/>
        <v/>
      </c>
      <c r="I4179" s="104"/>
      <c r="J4179" s="110" t="s">
        <v>17532</v>
      </c>
      <c r="K4179" s="110" t="s">
        <v>275</v>
      </c>
      <c r="L4179" s="10" t="s">
        <v>17533</v>
      </c>
    </row>
    <row r="4180" spans="7:12" ht="15" x14ac:dyDescent="0.2">
      <c r="G4180" s="106"/>
      <c r="H4180" s="104" t="str">
        <f t="shared" si="70"/>
        <v/>
      </c>
      <c r="I4180" s="104"/>
      <c r="J4180" s="110" t="s">
        <v>17534</v>
      </c>
      <c r="K4180" s="110" t="s">
        <v>275</v>
      </c>
      <c r="L4180" s="10" t="s">
        <v>17535</v>
      </c>
    </row>
    <row r="4181" spans="7:12" ht="15" x14ac:dyDescent="0.2">
      <c r="G4181" s="106"/>
      <c r="H4181" s="104" t="str">
        <f t="shared" si="70"/>
        <v/>
      </c>
      <c r="I4181" s="104"/>
      <c r="J4181" s="110" t="s">
        <v>17536</v>
      </c>
      <c r="K4181" s="110" t="s">
        <v>275</v>
      </c>
      <c r="L4181" s="10" t="s">
        <v>17537</v>
      </c>
    </row>
    <row r="4182" spans="7:12" ht="15" x14ac:dyDescent="0.2">
      <c r="G4182" s="106"/>
      <c r="H4182" s="104" t="str">
        <f t="shared" si="70"/>
        <v/>
      </c>
      <c r="I4182" s="104"/>
      <c r="J4182" s="110" t="s">
        <v>17538</v>
      </c>
      <c r="K4182" s="110" t="s">
        <v>275</v>
      </c>
      <c r="L4182" s="10" t="s">
        <v>17539</v>
      </c>
    </row>
    <row r="4183" spans="7:12" ht="15" x14ac:dyDescent="0.2">
      <c r="G4183" s="106"/>
      <c r="H4183" s="104" t="str">
        <f t="shared" si="70"/>
        <v/>
      </c>
      <c r="I4183" s="104"/>
      <c r="J4183" s="110" t="s">
        <v>17540</v>
      </c>
      <c r="K4183" s="110" t="s">
        <v>275</v>
      </c>
      <c r="L4183" s="10" t="s">
        <v>17541</v>
      </c>
    </row>
    <row r="4184" spans="7:12" ht="15" x14ac:dyDescent="0.2">
      <c r="G4184" s="106"/>
      <c r="H4184" s="104" t="str">
        <f t="shared" si="70"/>
        <v/>
      </c>
      <c r="I4184" s="104"/>
      <c r="J4184" s="110" t="s">
        <v>17542</v>
      </c>
      <c r="K4184" s="110" t="s">
        <v>275</v>
      </c>
      <c r="L4184" s="10" t="s">
        <v>17543</v>
      </c>
    </row>
    <row r="4185" spans="7:12" ht="15" x14ac:dyDescent="0.2">
      <c r="G4185" s="106"/>
      <c r="H4185" s="104" t="str">
        <f t="shared" si="70"/>
        <v/>
      </c>
      <c r="I4185" s="104"/>
      <c r="J4185" s="110" t="s">
        <v>17544</v>
      </c>
      <c r="K4185" s="110" t="s">
        <v>275</v>
      </c>
      <c r="L4185" s="10" t="s">
        <v>17545</v>
      </c>
    </row>
    <row r="4186" spans="7:12" ht="15" x14ac:dyDescent="0.2">
      <c r="G4186" s="106"/>
      <c r="H4186" s="104" t="str">
        <f t="shared" si="70"/>
        <v/>
      </c>
      <c r="I4186" s="104"/>
      <c r="J4186" s="110" t="s">
        <v>17546</v>
      </c>
      <c r="K4186" s="110" t="s">
        <v>275</v>
      </c>
      <c r="L4186" s="10" t="s">
        <v>17547</v>
      </c>
    </row>
    <row r="4187" spans="7:12" ht="15" x14ac:dyDescent="0.2">
      <c r="G4187" s="106"/>
      <c r="H4187" s="104" t="str">
        <f t="shared" si="70"/>
        <v/>
      </c>
      <c r="I4187" s="104"/>
      <c r="J4187" s="110" t="s">
        <v>17548</v>
      </c>
      <c r="K4187" s="110" t="s">
        <v>275</v>
      </c>
      <c r="L4187" s="10" t="s">
        <v>17549</v>
      </c>
    </row>
    <row r="4188" spans="7:12" ht="15" x14ac:dyDescent="0.2">
      <c r="G4188" s="106"/>
      <c r="H4188" s="104" t="str">
        <f t="shared" si="70"/>
        <v/>
      </c>
      <c r="I4188" s="104"/>
      <c r="J4188" s="110" t="s">
        <v>17550</v>
      </c>
      <c r="K4188" s="110" t="s">
        <v>275</v>
      </c>
      <c r="L4188" s="10" t="s">
        <v>17551</v>
      </c>
    </row>
    <row r="4189" spans="7:12" ht="15" x14ac:dyDescent="0.2">
      <c r="G4189" s="106"/>
      <c r="H4189" s="104" t="str">
        <f t="shared" si="70"/>
        <v/>
      </c>
      <c r="I4189" s="104"/>
      <c r="J4189" s="110" t="s">
        <v>17552</v>
      </c>
      <c r="K4189" s="110" t="s">
        <v>275</v>
      </c>
      <c r="L4189" s="10" t="s">
        <v>17553</v>
      </c>
    </row>
    <row r="4190" spans="7:12" ht="15" x14ac:dyDescent="0.2">
      <c r="G4190" s="106"/>
      <c r="H4190" s="104" t="str">
        <f t="shared" si="70"/>
        <v/>
      </c>
      <c r="I4190" s="104"/>
      <c r="J4190" s="110" t="s">
        <v>17554</v>
      </c>
      <c r="K4190" s="110" t="s">
        <v>275</v>
      </c>
      <c r="L4190" s="10" t="s">
        <v>17555</v>
      </c>
    </row>
    <row r="4191" spans="7:12" ht="15" x14ac:dyDescent="0.2">
      <c r="G4191" s="106"/>
      <c r="H4191" s="104" t="str">
        <f t="shared" si="70"/>
        <v/>
      </c>
      <c r="I4191" s="104"/>
      <c r="J4191" s="110" t="s">
        <v>17556</v>
      </c>
      <c r="K4191" s="110" t="s">
        <v>275</v>
      </c>
      <c r="L4191" s="10" t="s">
        <v>17557</v>
      </c>
    </row>
    <row r="4192" spans="7:12" ht="15" x14ac:dyDescent="0.2">
      <c r="G4192" s="106"/>
      <c r="H4192" s="104" t="str">
        <f t="shared" si="70"/>
        <v/>
      </c>
      <c r="I4192" s="104"/>
      <c r="J4192" s="110" t="s">
        <v>17558</v>
      </c>
      <c r="K4192" s="110" t="s">
        <v>275</v>
      </c>
      <c r="L4192" s="10" t="s">
        <v>17559</v>
      </c>
    </row>
    <row r="4193" spans="7:12" ht="15" x14ac:dyDescent="0.2">
      <c r="G4193" s="106"/>
      <c r="H4193" s="104" t="str">
        <f t="shared" si="70"/>
        <v/>
      </c>
      <c r="I4193" s="104"/>
      <c r="J4193" s="110" t="s">
        <v>17560</v>
      </c>
      <c r="K4193" s="110" t="s">
        <v>275</v>
      </c>
      <c r="L4193" s="10" t="s">
        <v>17561</v>
      </c>
    </row>
    <row r="4194" spans="7:12" ht="15" x14ac:dyDescent="0.2">
      <c r="G4194" s="106"/>
      <c r="H4194" s="104" t="str">
        <f t="shared" si="70"/>
        <v/>
      </c>
      <c r="I4194" s="104"/>
      <c r="J4194" s="110" t="s">
        <v>17562</v>
      </c>
      <c r="K4194" s="110" t="s">
        <v>275</v>
      </c>
      <c r="L4194" s="10" t="s">
        <v>17563</v>
      </c>
    </row>
    <row r="4195" spans="7:12" ht="15" x14ac:dyDescent="0.2">
      <c r="G4195" s="106"/>
      <c r="H4195" s="104" t="str">
        <f t="shared" si="70"/>
        <v/>
      </c>
      <c r="I4195" s="104"/>
      <c r="J4195" s="110" t="s">
        <v>17564</v>
      </c>
      <c r="K4195" s="110" t="s">
        <v>275</v>
      </c>
      <c r="L4195" s="10" t="s">
        <v>17565</v>
      </c>
    </row>
    <row r="4196" spans="7:12" ht="15" x14ac:dyDescent="0.2">
      <c r="G4196" s="106"/>
      <c r="H4196" s="104" t="str">
        <f t="shared" si="70"/>
        <v/>
      </c>
      <c r="I4196" s="104"/>
      <c r="J4196" s="110" t="s">
        <v>17566</v>
      </c>
      <c r="K4196" s="110" t="s">
        <v>275</v>
      </c>
      <c r="L4196" s="10" t="s">
        <v>17567</v>
      </c>
    </row>
    <row r="4197" spans="7:12" ht="15" x14ac:dyDescent="0.2">
      <c r="G4197" s="106"/>
      <c r="H4197" s="104" t="str">
        <f t="shared" si="70"/>
        <v/>
      </c>
      <c r="I4197" s="104"/>
      <c r="J4197" s="110" t="s">
        <v>17568</v>
      </c>
      <c r="K4197" s="110" t="s">
        <v>275</v>
      </c>
      <c r="L4197" s="10" t="s">
        <v>17569</v>
      </c>
    </row>
    <row r="4198" spans="7:12" ht="15" x14ac:dyDescent="0.2">
      <c r="G4198" s="106"/>
      <c r="H4198" s="104" t="str">
        <f t="shared" si="70"/>
        <v/>
      </c>
      <c r="I4198" s="104"/>
      <c r="J4198" s="110" t="s">
        <v>17570</v>
      </c>
      <c r="K4198" s="110" t="s">
        <v>275</v>
      </c>
      <c r="L4198" s="10" t="s">
        <v>17571</v>
      </c>
    </row>
    <row r="4199" spans="7:12" ht="15" x14ac:dyDescent="0.2">
      <c r="G4199" s="106"/>
      <c r="H4199" s="104" t="str">
        <f t="shared" si="70"/>
        <v/>
      </c>
      <c r="I4199" s="104"/>
      <c r="J4199" s="110" t="s">
        <v>17572</v>
      </c>
      <c r="K4199" s="110" t="s">
        <v>275</v>
      </c>
      <c r="L4199" s="10" t="s">
        <v>17573</v>
      </c>
    </row>
    <row r="4200" spans="7:12" ht="15" x14ac:dyDescent="0.2">
      <c r="G4200" s="106"/>
      <c r="H4200" s="104" t="str">
        <f t="shared" si="70"/>
        <v/>
      </c>
      <c r="I4200" s="104"/>
      <c r="J4200" s="110" t="s">
        <v>17574</v>
      </c>
      <c r="K4200" s="110" t="s">
        <v>275</v>
      </c>
      <c r="L4200" s="10" t="s">
        <v>17575</v>
      </c>
    </row>
    <row r="4201" spans="7:12" ht="15" x14ac:dyDescent="0.2">
      <c r="G4201" s="106"/>
      <c r="H4201" s="104" t="str">
        <f t="shared" si="70"/>
        <v/>
      </c>
      <c r="I4201" s="104"/>
      <c r="J4201" s="110" t="s">
        <v>17576</v>
      </c>
      <c r="K4201" s="110" t="s">
        <v>275</v>
      </c>
      <c r="L4201" s="10" t="s">
        <v>17577</v>
      </c>
    </row>
    <row r="4202" spans="7:12" ht="15" x14ac:dyDescent="0.2">
      <c r="G4202" s="106"/>
      <c r="H4202" s="104" t="str">
        <f t="shared" si="70"/>
        <v/>
      </c>
      <c r="I4202" s="104"/>
      <c r="J4202" s="110" t="s">
        <v>17578</v>
      </c>
      <c r="K4202" s="110" t="s">
        <v>275</v>
      </c>
      <c r="L4202" s="10" t="s">
        <v>17579</v>
      </c>
    </row>
    <row r="4203" spans="7:12" ht="15" x14ac:dyDescent="0.2">
      <c r="G4203" s="106"/>
      <c r="H4203" s="104" t="str">
        <f t="shared" si="70"/>
        <v/>
      </c>
      <c r="I4203" s="104"/>
      <c r="J4203" s="110" t="s">
        <v>17580</v>
      </c>
      <c r="K4203" s="110" t="s">
        <v>275</v>
      </c>
      <c r="L4203" s="10" t="s">
        <v>17581</v>
      </c>
    </row>
    <row r="4204" spans="7:12" ht="15" x14ac:dyDescent="0.2">
      <c r="G4204" s="106"/>
      <c r="H4204" s="104" t="str">
        <f t="shared" si="70"/>
        <v/>
      </c>
      <c r="I4204" s="104"/>
      <c r="J4204" s="110" t="s">
        <v>17582</v>
      </c>
      <c r="K4204" s="110" t="s">
        <v>275</v>
      </c>
      <c r="L4204" s="10" t="s">
        <v>17583</v>
      </c>
    </row>
    <row r="4205" spans="7:12" ht="15" x14ac:dyDescent="0.2">
      <c r="G4205" s="106"/>
      <c r="H4205" s="104" t="str">
        <f t="shared" si="70"/>
        <v/>
      </c>
      <c r="I4205" s="104"/>
      <c r="J4205" s="110" t="s">
        <v>17584</v>
      </c>
      <c r="K4205" s="110" t="s">
        <v>275</v>
      </c>
      <c r="L4205" s="10" t="s">
        <v>17585</v>
      </c>
    </row>
    <row r="4206" spans="7:12" ht="15" x14ac:dyDescent="0.2">
      <c r="G4206" s="106"/>
      <c r="H4206" s="104" t="str">
        <f t="shared" si="70"/>
        <v/>
      </c>
      <c r="I4206" s="104"/>
      <c r="J4206" s="110" t="s">
        <v>17586</v>
      </c>
      <c r="K4206" s="110" t="s">
        <v>275</v>
      </c>
      <c r="L4206" s="10" t="s">
        <v>17587</v>
      </c>
    </row>
    <row r="4207" spans="7:12" ht="15" x14ac:dyDescent="0.2">
      <c r="G4207" s="106"/>
      <c r="H4207" s="104" t="str">
        <f t="shared" si="70"/>
        <v/>
      </c>
      <c r="I4207" s="104"/>
      <c r="J4207" s="110" t="s">
        <v>17588</v>
      </c>
      <c r="K4207" s="110" t="s">
        <v>275</v>
      </c>
      <c r="L4207" s="10" t="s">
        <v>17589</v>
      </c>
    </row>
    <row r="4208" spans="7:12" ht="15" x14ac:dyDescent="0.2">
      <c r="G4208" s="106"/>
      <c r="H4208" s="104" t="str">
        <f t="shared" si="70"/>
        <v/>
      </c>
      <c r="I4208" s="104"/>
      <c r="J4208" s="110" t="s">
        <v>17590</v>
      </c>
      <c r="K4208" s="110" t="s">
        <v>275</v>
      </c>
      <c r="L4208" s="10" t="s">
        <v>17591</v>
      </c>
    </row>
    <row r="4209" spans="7:12" ht="15" x14ac:dyDescent="0.2">
      <c r="G4209" s="106"/>
      <c r="H4209" s="104" t="str">
        <f t="shared" si="70"/>
        <v/>
      </c>
      <c r="I4209" s="104"/>
      <c r="J4209" s="110" t="s">
        <v>17592</v>
      </c>
      <c r="K4209" s="110" t="s">
        <v>275</v>
      </c>
      <c r="L4209" s="10" t="s">
        <v>17593</v>
      </c>
    </row>
    <row r="4210" spans="7:12" ht="15" x14ac:dyDescent="0.2">
      <c r="G4210" s="106"/>
      <c r="H4210" s="104" t="str">
        <f t="shared" si="70"/>
        <v/>
      </c>
      <c r="I4210" s="104"/>
      <c r="J4210" s="110" t="s">
        <v>17594</v>
      </c>
      <c r="K4210" s="110" t="s">
        <v>275</v>
      </c>
      <c r="L4210" s="10" t="s">
        <v>275</v>
      </c>
    </row>
    <row r="4211" spans="7:12" ht="15" x14ac:dyDescent="0.2">
      <c r="G4211" s="106"/>
      <c r="H4211" s="104" t="str">
        <f t="shared" si="70"/>
        <v/>
      </c>
      <c r="I4211" s="104"/>
      <c r="J4211" s="110" t="s">
        <v>17595</v>
      </c>
      <c r="K4211" s="110" t="s">
        <v>275</v>
      </c>
      <c r="L4211" s="10" t="s">
        <v>17596</v>
      </c>
    </row>
    <row r="4212" spans="7:12" ht="15" x14ac:dyDescent="0.2">
      <c r="G4212" s="106"/>
      <c r="H4212" s="104" t="str">
        <f t="shared" si="70"/>
        <v/>
      </c>
      <c r="I4212" s="104"/>
      <c r="J4212" s="110" t="s">
        <v>17597</v>
      </c>
      <c r="K4212" s="110" t="s">
        <v>275</v>
      </c>
      <c r="L4212" s="10" t="s">
        <v>17598</v>
      </c>
    </row>
    <row r="4213" spans="7:12" ht="15" x14ac:dyDescent="0.2">
      <c r="G4213" s="106"/>
      <c r="H4213" s="104" t="str">
        <f t="shared" si="70"/>
        <v/>
      </c>
      <c r="I4213" s="104"/>
      <c r="J4213" s="110" t="s">
        <v>17599</v>
      </c>
      <c r="K4213" s="110" t="s">
        <v>275</v>
      </c>
      <c r="L4213" s="10" t="s">
        <v>17600</v>
      </c>
    </row>
    <row r="4214" spans="7:12" ht="15" x14ac:dyDescent="0.2">
      <c r="G4214" s="106"/>
      <c r="H4214" s="104" t="str">
        <f t="shared" si="70"/>
        <v/>
      </c>
      <c r="I4214" s="104"/>
      <c r="J4214" s="110" t="s">
        <v>17601</v>
      </c>
      <c r="K4214" s="110" t="s">
        <v>275</v>
      </c>
      <c r="L4214" s="10" t="s">
        <v>17602</v>
      </c>
    </row>
    <row r="4215" spans="7:12" ht="15" x14ac:dyDescent="0.2">
      <c r="G4215" s="106"/>
      <c r="H4215" s="104" t="str">
        <f t="shared" si="70"/>
        <v/>
      </c>
      <c r="I4215" s="104"/>
      <c r="J4215" s="110" t="s">
        <v>17603</v>
      </c>
      <c r="K4215" s="110" t="s">
        <v>275</v>
      </c>
      <c r="L4215" s="10" t="s">
        <v>17604</v>
      </c>
    </row>
    <row r="4216" spans="7:12" ht="15" x14ac:dyDescent="0.2">
      <c r="G4216" s="106"/>
      <c r="H4216" s="104" t="str">
        <f t="shared" si="70"/>
        <v/>
      </c>
      <c r="I4216" s="104"/>
      <c r="J4216" s="110" t="s">
        <v>17605</v>
      </c>
      <c r="K4216" s="110" t="s">
        <v>275</v>
      </c>
      <c r="L4216" s="10" t="s">
        <v>17606</v>
      </c>
    </row>
    <row r="4217" spans="7:12" ht="15" x14ac:dyDescent="0.2">
      <c r="G4217" s="106"/>
      <c r="H4217" s="104" t="str">
        <f t="shared" si="70"/>
        <v/>
      </c>
      <c r="I4217" s="104"/>
      <c r="J4217" s="110" t="s">
        <v>17607</v>
      </c>
      <c r="K4217" s="110" t="s">
        <v>275</v>
      </c>
      <c r="L4217" s="10" t="s">
        <v>275</v>
      </c>
    </row>
    <row r="4218" spans="7:12" ht="15" x14ac:dyDescent="0.2">
      <c r="G4218" s="106"/>
      <c r="H4218" s="104" t="str">
        <f t="shared" si="70"/>
        <v/>
      </c>
      <c r="I4218" s="104"/>
      <c r="J4218" s="110" t="s">
        <v>17608</v>
      </c>
      <c r="K4218" s="110" t="s">
        <v>275</v>
      </c>
      <c r="L4218" s="10" t="s">
        <v>17609</v>
      </c>
    </row>
    <row r="4219" spans="7:12" ht="15" x14ac:dyDescent="0.2">
      <c r="G4219" s="106"/>
      <c r="H4219" s="104" t="str">
        <f t="shared" si="70"/>
        <v/>
      </c>
      <c r="I4219" s="104"/>
      <c r="J4219" s="110" t="s">
        <v>17610</v>
      </c>
      <c r="K4219" s="110" t="s">
        <v>275</v>
      </c>
      <c r="L4219" s="10" t="s">
        <v>17611</v>
      </c>
    </row>
    <row r="4220" spans="7:12" ht="15" x14ac:dyDescent="0.2">
      <c r="G4220" s="106"/>
      <c r="H4220" s="104" t="str">
        <f t="shared" si="70"/>
        <v/>
      </c>
      <c r="I4220" s="104"/>
      <c r="J4220" s="110" t="s">
        <v>17612</v>
      </c>
      <c r="K4220" s="110" t="s">
        <v>275</v>
      </c>
      <c r="L4220" s="10" t="s">
        <v>275</v>
      </c>
    </row>
    <row r="4221" spans="7:12" ht="15" x14ac:dyDescent="0.2">
      <c r="G4221" s="106"/>
      <c r="H4221" s="104" t="str">
        <f t="shared" si="70"/>
        <v/>
      </c>
      <c r="I4221" s="104"/>
      <c r="J4221" s="110" t="s">
        <v>17613</v>
      </c>
      <c r="K4221" s="110" t="s">
        <v>275</v>
      </c>
      <c r="L4221" s="10" t="s">
        <v>17614</v>
      </c>
    </row>
    <row r="4222" spans="7:12" ht="15" x14ac:dyDescent="0.2">
      <c r="G4222" s="106"/>
      <c r="H4222" s="104" t="str">
        <f t="shared" si="70"/>
        <v/>
      </c>
      <c r="I4222" s="104"/>
      <c r="J4222" s="110" t="s">
        <v>17615</v>
      </c>
      <c r="K4222" s="110" t="s">
        <v>275</v>
      </c>
      <c r="L4222" s="10" t="s">
        <v>17616</v>
      </c>
    </row>
    <row r="4223" spans="7:12" ht="15" x14ac:dyDescent="0.2">
      <c r="G4223" s="106"/>
      <c r="H4223" s="104" t="str">
        <f t="shared" si="70"/>
        <v/>
      </c>
      <c r="I4223" s="104"/>
      <c r="J4223" s="110" t="s">
        <v>17617</v>
      </c>
      <c r="K4223" s="110" t="s">
        <v>275</v>
      </c>
      <c r="L4223" s="10" t="s">
        <v>17618</v>
      </c>
    </row>
    <row r="4224" spans="7:12" ht="15" x14ac:dyDescent="0.2">
      <c r="G4224" s="106"/>
      <c r="H4224" s="104" t="str">
        <f t="shared" si="70"/>
        <v/>
      </c>
      <c r="I4224" s="104"/>
      <c r="J4224" s="110" t="s">
        <v>17619</v>
      </c>
      <c r="K4224" s="110" t="s">
        <v>275</v>
      </c>
      <c r="L4224" s="10" t="s">
        <v>17620</v>
      </c>
    </row>
    <row r="4225" spans="7:12" ht="15" x14ac:dyDescent="0.2">
      <c r="G4225" s="106"/>
      <c r="H4225" s="104" t="str">
        <f t="shared" si="70"/>
        <v/>
      </c>
      <c r="I4225" s="104"/>
      <c r="J4225" s="110" t="s">
        <v>17621</v>
      </c>
      <c r="K4225" s="110" t="s">
        <v>275</v>
      </c>
      <c r="L4225" s="10" t="s">
        <v>17622</v>
      </c>
    </row>
    <row r="4226" spans="7:12" ht="15" x14ac:dyDescent="0.2">
      <c r="G4226" s="106"/>
      <c r="H4226" s="104" t="str">
        <f t="shared" si="70"/>
        <v/>
      </c>
      <c r="I4226" s="104"/>
      <c r="J4226" s="110" t="s">
        <v>17623</v>
      </c>
      <c r="K4226" s="110" t="s">
        <v>275</v>
      </c>
      <c r="L4226" s="10" t="s">
        <v>17624</v>
      </c>
    </row>
    <row r="4227" spans="7:12" ht="15" x14ac:dyDescent="0.2">
      <c r="G4227" s="106"/>
      <c r="H4227" s="104" t="str">
        <f t="shared" si="70"/>
        <v/>
      </c>
      <c r="I4227" s="104"/>
      <c r="J4227" s="110" t="s">
        <v>17625</v>
      </c>
      <c r="K4227" s="110" t="s">
        <v>275</v>
      </c>
      <c r="L4227" s="10" t="s">
        <v>275</v>
      </c>
    </row>
    <row r="4228" spans="7:12" ht="15" x14ac:dyDescent="0.2">
      <c r="G4228" s="106"/>
      <c r="H4228" s="104" t="str">
        <f t="shared" si="70"/>
        <v/>
      </c>
      <c r="I4228" s="104"/>
      <c r="J4228" s="110" t="s">
        <v>17626</v>
      </c>
      <c r="K4228" s="110" t="s">
        <v>275</v>
      </c>
      <c r="L4228" s="10" t="s">
        <v>17627</v>
      </c>
    </row>
    <row r="4229" spans="7:12" ht="15" x14ac:dyDescent="0.2">
      <c r="G4229" s="106"/>
      <c r="H4229" s="104" t="str">
        <f t="shared" si="70"/>
        <v/>
      </c>
      <c r="I4229" s="104"/>
      <c r="J4229" s="110" t="s">
        <v>17628</v>
      </c>
      <c r="K4229" s="110" t="s">
        <v>275</v>
      </c>
      <c r="L4229" s="10" t="s">
        <v>17629</v>
      </c>
    </row>
    <row r="4230" spans="7:12" ht="15" x14ac:dyDescent="0.2">
      <c r="G4230" s="106"/>
      <c r="H4230" s="104" t="str">
        <f t="shared" si="70"/>
        <v/>
      </c>
      <c r="I4230" s="104"/>
      <c r="J4230" s="110" t="s">
        <v>17630</v>
      </c>
      <c r="K4230" s="110" t="s">
        <v>275</v>
      </c>
      <c r="L4230" s="10" t="s">
        <v>9635</v>
      </c>
    </row>
    <row r="4231" spans="7:12" ht="15" x14ac:dyDescent="0.2">
      <c r="G4231" s="106"/>
      <c r="H4231" s="104" t="str">
        <f t="shared" si="70"/>
        <v/>
      </c>
      <c r="I4231" s="104"/>
      <c r="J4231" s="110" t="s">
        <v>17631</v>
      </c>
      <c r="K4231" s="110" t="s">
        <v>275</v>
      </c>
      <c r="L4231" s="10" t="s">
        <v>17632</v>
      </c>
    </row>
    <row r="4232" spans="7:12" ht="15" x14ac:dyDescent="0.2">
      <c r="G4232" s="106"/>
      <c r="H4232" s="104" t="str">
        <f t="shared" si="70"/>
        <v/>
      </c>
      <c r="I4232" s="104"/>
      <c r="J4232" s="110" t="s">
        <v>17633</v>
      </c>
      <c r="K4232" s="110" t="s">
        <v>275</v>
      </c>
      <c r="L4232" s="10" t="s">
        <v>17634</v>
      </c>
    </row>
    <row r="4233" spans="7:12" ht="15" x14ac:dyDescent="0.2">
      <c r="G4233" s="106"/>
      <c r="H4233" s="104" t="str">
        <f t="shared" ref="H4233:H4296" si="71">IF(I4233="","",IFERROR((INDEX(A:D,MATCH($I4233,D:D,0),2)),""))</f>
        <v/>
      </c>
      <c r="I4233" s="104"/>
      <c r="J4233" s="110" t="s">
        <v>17635</v>
      </c>
      <c r="K4233" s="110" t="s">
        <v>275</v>
      </c>
      <c r="L4233" s="10" t="s">
        <v>17636</v>
      </c>
    </row>
    <row r="4234" spans="7:12" ht="15" x14ac:dyDescent="0.2">
      <c r="G4234" s="106"/>
      <c r="H4234" s="104" t="str">
        <f t="shared" si="71"/>
        <v/>
      </c>
      <c r="I4234" s="104"/>
      <c r="J4234" s="110" t="s">
        <v>17637</v>
      </c>
      <c r="K4234" s="110" t="s">
        <v>275</v>
      </c>
      <c r="L4234" s="10" t="s">
        <v>17638</v>
      </c>
    </row>
    <row r="4235" spans="7:12" ht="15" x14ac:dyDescent="0.2">
      <c r="G4235" s="106"/>
      <c r="H4235" s="104" t="str">
        <f t="shared" si="71"/>
        <v/>
      </c>
      <c r="I4235" s="104"/>
      <c r="J4235" s="110" t="s">
        <v>17639</v>
      </c>
      <c r="K4235" s="110" t="s">
        <v>275</v>
      </c>
      <c r="L4235" s="10" t="s">
        <v>17640</v>
      </c>
    </row>
    <row r="4236" spans="7:12" ht="15" x14ac:dyDescent="0.2">
      <c r="G4236" s="106"/>
      <c r="H4236" s="104" t="str">
        <f t="shared" si="71"/>
        <v/>
      </c>
      <c r="I4236" s="104"/>
      <c r="J4236" s="110" t="s">
        <v>17641</v>
      </c>
      <c r="K4236" s="110" t="s">
        <v>275</v>
      </c>
      <c r="L4236" s="10" t="s">
        <v>17642</v>
      </c>
    </row>
    <row r="4237" spans="7:12" ht="15" x14ac:dyDescent="0.2">
      <c r="G4237" s="106"/>
      <c r="H4237" s="104" t="str">
        <f t="shared" si="71"/>
        <v/>
      </c>
      <c r="I4237" s="104"/>
      <c r="J4237" s="110" t="s">
        <v>17643</v>
      </c>
      <c r="K4237" s="110" t="s">
        <v>275</v>
      </c>
      <c r="L4237" s="10" t="s">
        <v>17644</v>
      </c>
    </row>
    <row r="4238" spans="7:12" ht="15" x14ac:dyDescent="0.2">
      <c r="G4238" s="106"/>
      <c r="H4238" s="104" t="str">
        <f t="shared" si="71"/>
        <v/>
      </c>
      <c r="I4238" s="104"/>
      <c r="J4238" s="110" t="s">
        <v>17645</v>
      </c>
      <c r="K4238" s="110" t="s">
        <v>275</v>
      </c>
      <c r="L4238" s="10" t="s">
        <v>17646</v>
      </c>
    </row>
    <row r="4239" spans="7:12" ht="15" x14ac:dyDescent="0.2">
      <c r="G4239" s="106"/>
      <c r="H4239" s="104" t="str">
        <f t="shared" si="71"/>
        <v/>
      </c>
      <c r="I4239" s="104"/>
      <c r="J4239" s="110" t="s">
        <v>17647</v>
      </c>
      <c r="K4239" s="110" t="s">
        <v>275</v>
      </c>
      <c r="L4239" s="10" t="s">
        <v>17648</v>
      </c>
    </row>
    <row r="4240" spans="7:12" ht="15" x14ac:dyDescent="0.2">
      <c r="G4240" s="106"/>
      <c r="H4240" s="104" t="str">
        <f t="shared" si="71"/>
        <v/>
      </c>
      <c r="I4240" s="104"/>
      <c r="J4240" s="110" t="s">
        <v>17649</v>
      </c>
      <c r="K4240" s="110" t="s">
        <v>275</v>
      </c>
      <c r="L4240" s="10" t="s">
        <v>17650</v>
      </c>
    </row>
    <row r="4241" spans="7:12" ht="15" x14ac:dyDescent="0.2">
      <c r="G4241" s="106"/>
      <c r="H4241" s="104" t="str">
        <f t="shared" si="71"/>
        <v/>
      </c>
      <c r="I4241" s="104"/>
      <c r="J4241" s="110" t="s">
        <v>17651</v>
      </c>
      <c r="K4241" s="110" t="s">
        <v>275</v>
      </c>
      <c r="L4241" s="10" t="s">
        <v>17652</v>
      </c>
    </row>
    <row r="4242" spans="7:12" ht="15" x14ac:dyDescent="0.2">
      <c r="G4242" s="106"/>
      <c r="H4242" s="104" t="str">
        <f t="shared" si="71"/>
        <v/>
      </c>
      <c r="I4242" s="104"/>
      <c r="J4242" s="110" t="s">
        <v>17653</v>
      </c>
      <c r="K4242" s="110" t="s">
        <v>275</v>
      </c>
      <c r="L4242" s="10" t="s">
        <v>17654</v>
      </c>
    </row>
    <row r="4243" spans="7:12" ht="15" x14ac:dyDescent="0.2">
      <c r="G4243" s="106"/>
      <c r="H4243" s="104" t="str">
        <f t="shared" si="71"/>
        <v/>
      </c>
      <c r="I4243" s="104"/>
      <c r="J4243" s="110" t="s">
        <v>17655</v>
      </c>
      <c r="K4243" s="110" t="s">
        <v>275</v>
      </c>
      <c r="L4243" s="10" t="s">
        <v>17656</v>
      </c>
    </row>
    <row r="4244" spans="7:12" ht="15" x14ac:dyDescent="0.2">
      <c r="G4244" s="106"/>
      <c r="H4244" s="104" t="str">
        <f t="shared" si="71"/>
        <v/>
      </c>
      <c r="I4244" s="104"/>
      <c r="J4244" s="110" t="s">
        <v>17657</v>
      </c>
      <c r="K4244" s="110" t="s">
        <v>275</v>
      </c>
      <c r="L4244" s="10" t="s">
        <v>17658</v>
      </c>
    </row>
    <row r="4245" spans="7:12" ht="15" x14ac:dyDescent="0.2">
      <c r="G4245" s="106"/>
      <c r="H4245" s="104" t="str">
        <f t="shared" si="71"/>
        <v/>
      </c>
      <c r="I4245" s="104"/>
      <c r="J4245" s="110" t="s">
        <v>17659</v>
      </c>
      <c r="K4245" s="110" t="s">
        <v>275</v>
      </c>
      <c r="L4245" s="10" t="s">
        <v>17660</v>
      </c>
    </row>
    <row r="4246" spans="7:12" ht="15" x14ac:dyDescent="0.2">
      <c r="G4246" s="106"/>
      <c r="H4246" s="104" t="str">
        <f t="shared" si="71"/>
        <v/>
      </c>
      <c r="I4246" s="104"/>
      <c r="J4246" s="110" t="s">
        <v>17661</v>
      </c>
      <c r="K4246" s="110" t="s">
        <v>275</v>
      </c>
      <c r="L4246" s="10" t="s">
        <v>17662</v>
      </c>
    </row>
    <row r="4247" spans="7:12" ht="15" x14ac:dyDescent="0.2">
      <c r="G4247" s="106"/>
      <c r="H4247" s="104" t="str">
        <f t="shared" si="71"/>
        <v/>
      </c>
      <c r="I4247" s="104"/>
      <c r="J4247" s="110" t="s">
        <v>17663</v>
      </c>
      <c r="K4247" s="110" t="s">
        <v>275</v>
      </c>
      <c r="L4247" s="10" t="s">
        <v>17664</v>
      </c>
    </row>
    <row r="4248" spans="7:12" ht="15" x14ac:dyDescent="0.2">
      <c r="G4248" s="106"/>
      <c r="H4248" s="104" t="str">
        <f t="shared" si="71"/>
        <v/>
      </c>
      <c r="I4248" s="104"/>
      <c r="J4248" s="110" t="s">
        <v>17665</v>
      </c>
      <c r="K4248" s="110" t="s">
        <v>275</v>
      </c>
      <c r="L4248" s="10" t="s">
        <v>17666</v>
      </c>
    </row>
    <row r="4249" spans="7:12" ht="15" x14ac:dyDescent="0.2">
      <c r="G4249" s="106"/>
      <c r="H4249" s="104" t="str">
        <f t="shared" si="71"/>
        <v/>
      </c>
      <c r="I4249" s="104"/>
      <c r="J4249" s="110" t="s">
        <v>17667</v>
      </c>
      <c r="K4249" s="110" t="s">
        <v>275</v>
      </c>
      <c r="L4249" s="10" t="s">
        <v>17668</v>
      </c>
    </row>
    <row r="4250" spans="7:12" ht="15" x14ac:dyDescent="0.2">
      <c r="G4250" s="106"/>
      <c r="H4250" s="104" t="str">
        <f t="shared" si="71"/>
        <v/>
      </c>
      <c r="I4250" s="104"/>
      <c r="J4250" s="110" t="s">
        <v>17669</v>
      </c>
      <c r="K4250" s="110" t="s">
        <v>275</v>
      </c>
      <c r="L4250" s="10" t="s">
        <v>17670</v>
      </c>
    </row>
    <row r="4251" spans="7:12" ht="15" x14ac:dyDescent="0.2">
      <c r="G4251" s="106"/>
      <c r="H4251" s="104" t="str">
        <f t="shared" si="71"/>
        <v/>
      </c>
      <c r="I4251" s="104"/>
      <c r="J4251" s="110" t="s">
        <v>17671</v>
      </c>
      <c r="K4251" s="110" t="s">
        <v>275</v>
      </c>
      <c r="L4251" s="10" t="s">
        <v>275</v>
      </c>
    </row>
    <row r="4252" spans="7:12" ht="15" x14ac:dyDescent="0.2">
      <c r="G4252" s="106"/>
      <c r="H4252" s="104" t="str">
        <f t="shared" si="71"/>
        <v/>
      </c>
      <c r="I4252" s="104"/>
      <c r="J4252" s="110" t="s">
        <v>17672</v>
      </c>
      <c r="K4252" s="110" t="s">
        <v>275</v>
      </c>
      <c r="L4252" s="10" t="s">
        <v>17673</v>
      </c>
    </row>
    <row r="4253" spans="7:12" ht="15" x14ac:dyDescent="0.2">
      <c r="G4253" s="106"/>
      <c r="H4253" s="104" t="str">
        <f t="shared" si="71"/>
        <v/>
      </c>
      <c r="I4253" s="104"/>
      <c r="J4253" s="110" t="s">
        <v>17674</v>
      </c>
      <c r="K4253" s="110" t="s">
        <v>275</v>
      </c>
      <c r="L4253" s="10" t="s">
        <v>17675</v>
      </c>
    </row>
    <row r="4254" spans="7:12" ht="15" x14ac:dyDescent="0.2">
      <c r="G4254" s="106"/>
      <c r="H4254" s="104" t="str">
        <f t="shared" si="71"/>
        <v/>
      </c>
      <c r="I4254" s="104"/>
      <c r="J4254" s="110" t="s">
        <v>17676</v>
      </c>
      <c r="K4254" s="110" t="s">
        <v>275</v>
      </c>
      <c r="L4254" s="10" t="s">
        <v>17677</v>
      </c>
    </row>
    <row r="4255" spans="7:12" ht="15" x14ac:dyDescent="0.2">
      <c r="G4255" s="106"/>
      <c r="H4255" s="104" t="str">
        <f t="shared" si="71"/>
        <v/>
      </c>
      <c r="I4255" s="104"/>
      <c r="J4255" s="110" t="s">
        <v>17678</v>
      </c>
      <c r="K4255" s="110" t="s">
        <v>275</v>
      </c>
      <c r="L4255" s="10" t="s">
        <v>17679</v>
      </c>
    </row>
    <row r="4256" spans="7:12" ht="15" x14ac:dyDescent="0.2">
      <c r="G4256" s="106"/>
      <c r="H4256" s="104" t="str">
        <f t="shared" si="71"/>
        <v/>
      </c>
      <c r="I4256" s="104"/>
      <c r="J4256" s="110" t="s">
        <v>17680</v>
      </c>
      <c r="K4256" s="110" t="s">
        <v>275</v>
      </c>
      <c r="L4256" s="10" t="s">
        <v>17681</v>
      </c>
    </row>
    <row r="4257" spans="7:12" ht="15" x14ac:dyDescent="0.2">
      <c r="G4257" s="106"/>
      <c r="H4257" s="104" t="str">
        <f t="shared" si="71"/>
        <v/>
      </c>
      <c r="I4257" s="104"/>
      <c r="J4257" s="110" t="s">
        <v>17682</v>
      </c>
      <c r="K4257" s="110" t="s">
        <v>275</v>
      </c>
      <c r="L4257" s="10" t="s">
        <v>17683</v>
      </c>
    </row>
    <row r="4258" spans="7:12" ht="15" x14ac:dyDescent="0.2">
      <c r="G4258" s="106"/>
      <c r="H4258" s="104" t="str">
        <f t="shared" si="71"/>
        <v/>
      </c>
      <c r="I4258" s="104"/>
      <c r="J4258" s="110" t="s">
        <v>17684</v>
      </c>
      <c r="K4258" s="110" t="s">
        <v>275</v>
      </c>
      <c r="L4258" s="10" t="s">
        <v>17685</v>
      </c>
    </row>
    <row r="4259" spans="7:12" ht="15" x14ac:dyDescent="0.2">
      <c r="G4259" s="106"/>
      <c r="H4259" s="104" t="str">
        <f t="shared" si="71"/>
        <v/>
      </c>
      <c r="I4259" s="104"/>
      <c r="J4259" s="110" t="s">
        <v>17686</v>
      </c>
      <c r="K4259" s="110" t="s">
        <v>275</v>
      </c>
      <c r="L4259" s="10" t="s">
        <v>17687</v>
      </c>
    </row>
    <row r="4260" spans="7:12" ht="15" x14ac:dyDescent="0.2">
      <c r="G4260" s="106"/>
      <c r="H4260" s="104" t="str">
        <f t="shared" si="71"/>
        <v/>
      </c>
      <c r="I4260" s="104"/>
      <c r="J4260" s="110" t="s">
        <v>17688</v>
      </c>
      <c r="K4260" s="110" t="s">
        <v>275</v>
      </c>
      <c r="L4260" s="10" t="s">
        <v>17689</v>
      </c>
    </row>
    <row r="4261" spans="7:12" ht="15" x14ac:dyDescent="0.2">
      <c r="G4261" s="106"/>
      <c r="H4261" s="104" t="str">
        <f t="shared" si="71"/>
        <v/>
      </c>
      <c r="I4261" s="104"/>
      <c r="J4261" s="110" t="s">
        <v>17690</v>
      </c>
      <c r="K4261" s="110" t="s">
        <v>275</v>
      </c>
      <c r="L4261" s="10" t="s">
        <v>17691</v>
      </c>
    </row>
    <row r="4262" spans="7:12" ht="15" x14ac:dyDescent="0.2">
      <c r="G4262" s="106"/>
      <c r="H4262" s="104" t="str">
        <f t="shared" si="71"/>
        <v/>
      </c>
      <c r="I4262" s="104"/>
      <c r="J4262" s="110" t="s">
        <v>17692</v>
      </c>
      <c r="K4262" s="110" t="s">
        <v>275</v>
      </c>
      <c r="L4262" s="10" t="s">
        <v>17693</v>
      </c>
    </row>
    <row r="4263" spans="7:12" ht="15" x14ac:dyDescent="0.2">
      <c r="G4263" s="106"/>
      <c r="H4263" s="104" t="str">
        <f t="shared" si="71"/>
        <v/>
      </c>
      <c r="I4263" s="104"/>
      <c r="J4263" s="110" t="s">
        <v>17694</v>
      </c>
      <c r="K4263" s="110" t="s">
        <v>275</v>
      </c>
      <c r="L4263" s="10" t="s">
        <v>17695</v>
      </c>
    </row>
    <row r="4264" spans="7:12" ht="15" x14ac:dyDescent="0.2">
      <c r="G4264" s="106"/>
      <c r="H4264" s="104" t="str">
        <f t="shared" si="71"/>
        <v/>
      </c>
      <c r="I4264" s="104"/>
      <c r="J4264" s="110" t="s">
        <v>17696</v>
      </c>
      <c r="K4264" s="110" t="s">
        <v>275</v>
      </c>
      <c r="L4264" s="10" t="s">
        <v>17697</v>
      </c>
    </row>
    <row r="4265" spans="7:12" ht="15" x14ac:dyDescent="0.2">
      <c r="G4265" s="106"/>
      <c r="H4265" s="104" t="str">
        <f t="shared" si="71"/>
        <v/>
      </c>
      <c r="I4265" s="104"/>
      <c r="J4265" s="110" t="s">
        <v>17698</v>
      </c>
      <c r="K4265" s="110" t="s">
        <v>275</v>
      </c>
      <c r="L4265" s="10" t="s">
        <v>17699</v>
      </c>
    </row>
    <row r="4266" spans="7:12" ht="15" x14ac:dyDescent="0.2">
      <c r="G4266" s="106"/>
      <c r="H4266" s="104" t="str">
        <f t="shared" si="71"/>
        <v/>
      </c>
      <c r="I4266" s="104"/>
      <c r="J4266" s="110" t="s">
        <v>17700</v>
      </c>
      <c r="K4266" s="110" t="s">
        <v>275</v>
      </c>
      <c r="L4266" s="10" t="s">
        <v>17701</v>
      </c>
    </row>
    <row r="4267" spans="7:12" ht="15" x14ac:dyDescent="0.2">
      <c r="G4267" s="106"/>
      <c r="H4267" s="104" t="str">
        <f t="shared" si="71"/>
        <v/>
      </c>
      <c r="I4267" s="104"/>
      <c r="J4267" s="110" t="s">
        <v>17702</v>
      </c>
      <c r="K4267" s="110" t="s">
        <v>275</v>
      </c>
      <c r="L4267" s="10" t="s">
        <v>17703</v>
      </c>
    </row>
    <row r="4268" spans="7:12" ht="15" x14ac:dyDescent="0.2">
      <c r="G4268" s="106"/>
      <c r="H4268" s="104" t="str">
        <f t="shared" si="71"/>
        <v/>
      </c>
      <c r="I4268" s="104"/>
      <c r="J4268" s="110" t="s">
        <v>17704</v>
      </c>
      <c r="K4268" s="110" t="s">
        <v>275</v>
      </c>
      <c r="L4268" s="10" t="s">
        <v>17705</v>
      </c>
    </row>
    <row r="4269" spans="7:12" ht="15" x14ac:dyDescent="0.2">
      <c r="G4269" s="106"/>
      <c r="H4269" s="104" t="str">
        <f t="shared" si="71"/>
        <v/>
      </c>
      <c r="I4269" s="104"/>
      <c r="J4269" s="110" t="s">
        <v>17706</v>
      </c>
      <c r="K4269" s="110" t="s">
        <v>275</v>
      </c>
      <c r="L4269" s="10" t="s">
        <v>17707</v>
      </c>
    </row>
    <row r="4270" spans="7:12" ht="15" x14ac:dyDescent="0.2">
      <c r="G4270" s="106"/>
      <c r="H4270" s="104" t="str">
        <f t="shared" si="71"/>
        <v/>
      </c>
      <c r="I4270" s="104"/>
      <c r="J4270" s="110" t="s">
        <v>17708</v>
      </c>
      <c r="K4270" s="110" t="s">
        <v>275</v>
      </c>
      <c r="L4270" s="10" t="s">
        <v>17709</v>
      </c>
    </row>
    <row r="4271" spans="7:12" ht="15" x14ac:dyDescent="0.2">
      <c r="G4271" s="106"/>
      <c r="H4271" s="104" t="str">
        <f t="shared" si="71"/>
        <v/>
      </c>
      <c r="I4271" s="104"/>
      <c r="J4271" s="110" t="s">
        <v>17710</v>
      </c>
      <c r="K4271" s="110" t="s">
        <v>275</v>
      </c>
      <c r="L4271" s="10" t="s">
        <v>17711</v>
      </c>
    </row>
    <row r="4272" spans="7:12" ht="15" x14ac:dyDescent="0.2">
      <c r="G4272" s="106"/>
      <c r="H4272" s="104" t="str">
        <f t="shared" si="71"/>
        <v/>
      </c>
      <c r="I4272" s="104"/>
      <c r="J4272" s="110" t="s">
        <v>17712</v>
      </c>
      <c r="K4272" s="110" t="s">
        <v>275</v>
      </c>
      <c r="L4272" s="10" t="s">
        <v>275</v>
      </c>
    </row>
    <row r="4273" spans="7:12" ht="15" x14ac:dyDescent="0.2">
      <c r="G4273" s="106"/>
      <c r="H4273" s="104" t="str">
        <f t="shared" si="71"/>
        <v/>
      </c>
      <c r="I4273" s="104"/>
      <c r="J4273" s="110" t="s">
        <v>17713</v>
      </c>
      <c r="K4273" s="110" t="s">
        <v>275</v>
      </c>
      <c r="L4273" s="10" t="s">
        <v>17714</v>
      </c>
    </row>
    <row r="4274" spans="7:12" ht="15" x14ac:dyDescent="0.2">
      <c r="G4274" s="106"/>
      <c r="H4274" s="104" t="str">
        <f t="shared" si="71"/>
        <v/>
      </c>
      <c r="I4274" s="104"/>
      <c r="J4274" s="110" t="s">
        <v>17715</v>
      </c>
      <c r="K4274" s="110" t="s">
        <v>275</v>
      </c>
      <c r="L4274" s="10" t="s">
        <v>275</v>
      </c>
    </row>
    <row r="4275" spans="7:12" ht="15" x14ac:dyDescent="0.2">
      <c r="G4275" s="106"/>
      <c r="H4275" s="104" t="str">
        <f t="shared" si="71"/>
        <v/>
      </c>
      <c r="I4275" s="104"/>
      <c r="J4275" s="110" t="s">
        <v>17716</v>
      </c>
      <c r="K4275" s="110" t="s">
        <v>275</v>
      </c>
      <c r="L4275" s="10" t="s">
        <v>17717</v>
      </c>
    </row>
    <row r="4276" spans="7:12" ht="15" x14ac:dyDescent="0.2">
      <c r="G4276" s="106"/>
      <c r="H4276" s="104" t="str">
        <f t="shared" si="71"/>
        <v/>
      </c>
      <c r="I4276" s="104"/>
      <c r="J4276" s="110" t="s">
        <v>17718</v>
      </c>
      <c r="K4276" s="110" t="s">
        <v>275</v>
      </c>
      <c r="L4276" s="10" t="s">
        <v>17719</v>
      </c>
    </row>
    <row r="4277" spans="7:12" ht="15" x14ac:dyDescent="0.2">
      <c r="G4277" s="106"/>
      <c r="H4277" s="104" t="str">
        <f t="shared" si="71"/>
        <v/>
      </c>
      <c r="I4277" s="104"/>
      <c r="J4277" s="110" t="s">
        <v>17720</v>
      </c>
      <c r="K4277" s="110" t="s">
        <v>275</v>
      </c>
      <c r="L4277" s="10" t="s">
        <v>17721</v>
      </c>
    </row>
    <row r="4278" spans="7:12" ht="15" x14ac:dyDescent="0.2">
      <c r="G4278" s="106"/>
      <c r="H4278" s="104" t="str">
        <f t="shared" si="71"/>
        <v/>
      </c>
      <c r="I4278" s="104"/>
      <c r="J4278" s="110" t="s">
        <v>17722</v>
      </c>
      <c r="K4278" s="110" t="s">
        <v>275</v>
      </c>
      <c r="L4278" s="10" t="s">
        <v>17723</v>
      </c>
    </row>
    <row r="4279" spans="7:12" ht="15" x14ac:dyDescent="0.2">
      <c r="G4279" s="106"/>
      <c r="H4279" s="104" t="str">
        <f t="shared" si="71"/>
        <v/>
      </c>
      <c r="I4279" s="104"/>
      <c r="J4279" s="110" t="s">
        <v>17724</v>
      </c>
      <c r="K4279" s="110" t="s">
        <v>275</v>
      </c>
      <c r="L4279" s="10" t="s">
        <v>17725</v>
      </c>
    </row>
    <row r="4280" spans="7:12" ht="15" x14ac:dyDescent="0.2">
      <c r="G4280" s="106"/>
      <c r="H4280" s="104" t="str">
        <f t="shared" si="71"/>
        <v/>
      </c>
      <c r="I4280" s="104"/>
      <c r="J4280" s="110" t="s">
        <v>17726</v>
      </c>
      <c r="K4280" s="110" t="s">
        <v>275</v>
      </c>
      <c r="L4280" s="10" t="s">
        <v>17727</v>
      </c>
    </row>
    <row r="4281" spans="7:12" ht="15" x14ac:dyDescent="0.2">
      <c r="G4281" s="106"/>
      <c r="H4281" s="104" t="str">
        <f t="shared" si="71"/>
        <v/>
      </c>
      <c r="I4281" s="104"/>
      <c r="J4281" s="110" t="s">
        <v>17728</v>
      </c>
      <c r="K4281" s="110" t="s">
        <v>275</v>
      </c>
      <c r="L4281" s="10" t="s">
        <v>17729</v>
      </c>
    </row>
    <row r="4282" spans="7:12" ht="15" x14ac:dyDescent="0.2">
      <c r="G4282" s="106"/>
      <c r="H4282" s="104" t="str">
        <f t="shared" si="71"/>
        <v/>
      </c>
      <c r="I4282" s="104"/>
      <c r="J4282" s="110" t="s">
        <v>17730</v>
      </c>
      <c r="K4282" s="110" t="s">
        <v>275</v>
      </c>
      <c r="L4282" s="10" t="s">
        <v>17731</v>
      </c>
    </row>
    <row r="4283" spans="7:12" ht="15" x14ac:dyDescent="0.2">
      <c r="G4283" s="106"/>
      <c r="H4283" s="104" t="str">
        <f t="shared" si="71"/>
        <v/>
      </c>
      <c r="I4283" s="104"/>
      <c r="J4283" s="110" t="s">
        <v>17732</v>
      </c>
      <c r="K4283" s="110" t="s">
        <v>275</v>
      </c>
      <c r="L4283" s="10" t="s">
        <v>17733</v>
      </c>
    </row>
    <row r="4284" spans="7:12" ht="15" x14ac:dyDescent="0.2">
      <c r="G4284" s="106"/>
      <c r="H4284" s="104" t="str">
        <f t="shared" si="71"/>
        <v/>
      </c>
      <c r="I4284" s="104"/>
      <c r="J4284" s="110" t="s">
        <v>17734</v>
      </c>
      <c r="K4284" s="110" t="s">
        <v>275</v>
      </c>
      <c r="L4284" s="10" t="s">
        <v>17735</v>
      </c>
    </row>
    <row r="4285" spans="7:12" ht="15" x14ac:dyDescent="0.2">
      <c r="G4285" s="106"/>
      <c r="H4285" s="104" t="str">
        <f t="shared" si="71"/>
        <v/>
      </c>
      <c r="I4285" s="104"/>
      <c r="J4285" s="110" t="s">
        <v>17736</v>
      </c>
      <c r="K4285" s="110" t="s">
        <v>275</v>
      </c>
      <c r="L4285" s="10" t="s">
        <v>17737</v>
      </c>
    </row>
    <row r="4286" spans="7:12" ht="15" x14ac:dyDescent="0.2">
      <c r="G4286" s="106"/>
      <c r="H4286" s="104" t="str">
        <f t="shared" si="71"/>
        <v/>
      </c>
      <c r="I4286" s="104"/>
      <c r="J4286" s="110" t="s">
        <v>17738</v>
      </c>
      <c r="K4286" s="110" t="s">
        <v>275</v>
      </c>
      <c r="L4286" s="10" t="s">
        <v>17739</v>
      </c>
    </row>
    <row r="4287" spans="7:12" ht="15" x14ac:dyDescent="0.2">
      <c r="G4287" s="106"/>
      <c r="H4287" s="104" t="str">
        <f t="shared" si="71"/>
        <v/>
      </c>
      <c r="I4287" s="104"/>
      <c r="J4287" s="110" t="s">
        <v>17740</v>
      </c>
      <c r="K4287" s="110" t="s">
        <v>275</v>
      </c>
      <c r="L4287" s="10" t="s">
        <v>17741</v>
      </c>
    </row>
    <row r="4288" spans="7:12" ht="15" x14ac:dyDescent="0.2">
      <c r="G4288" s="106"/>
      <c r="H4288" s="104" t="str">
        <f t="shared" si="71"/>
        <v/>
      </c>
      <c r="I4288" s="104"/>
      <c r="J4288" s="110" t="s">
        <v>17742</v>
      </c>
      <c r="K4288" s="110" t="s">
        <v>275</v>
      </c>
      <c r="L4288" s="10" t="s">
        <v>17743</v>
      </c>
    </row>
    <row r="4289" spans="7:12" ht="15" x14ac:dyDescent="0.2">
      <c r="G4289" s="106"/>
      <c r="H4289" s="104" t="str">
        <f t="shared" si="71"/>
        <v/>
      </c>
      <c r="I4289" s="104"/>
      <c r="J4289" s="110" t="s">
        <v>17744</v>
      </c>
      <c r="K4289" s="110" t="s">
        <v>275</v>
      </c>
      <c r="L4289" s="10" t="s">
        <v>17745</v>
      </c>
    </row>
    <row r="4290" spans="7:12" ht="15" x14ac:dyDescent="0.2">
      <c r="G4290" s="106"/>
      <c r="H4290" s="104" t="str">
        <f t="shared" si="71"/>
        <v/>
      </c>
      <c r="I4290" s="104"/>
      <c r="J4290" s="110" t="s">
        <v>17746</v>
      </c>
      <c r="K4290" s="110" t="s">
        <v>275</v>
      </c>
      <c r="L4290" s="10" t="s">
        <v>17747</v>
      </c>
    </row>
    <row r="4291" spans="7:12" ht="15" x14ac:dyDescent="0.2">
      <c r="G4291" s="106"/>
      <c r="H4291" s="104" t="str">
        <f t="shared" si="71"/>
        <v/>
      </c>
      <c r="I4291" s="104"/>
      <c r="J4291" s="110" t="s">
        <v>17748</v>
      </c>
      <c r="K4291" s="110" t="s">
        <v>275</v>
      </c>
      <c r="L4291" s="10" t="s">
        <v>17749</v>
      </c>
    </row>
    <row r="4292" spans="7:12" ht="15" x14ac:dyDescent="0.2">
      <c r="G4292" s="106"/>
      <c r="H4292" s="104" t="str">
        <f t="shared" si="71"/>
        <v/>
      </c>
      <c r="I4292" s="104"/>
      <c r="J4292" s="110" t="s">
        <v>17750</v>
      </c>
      <c r="K4292" s="110" t="s">
        <v>275</v>
      </c>
      <c r="L4292" s="10" t="s">
        <v>17751</v>
      </c>
    </row>
    <row r="4293" spans="7:12" ht="15" x14ac:dyDescent="0.2">
      <c r="G4293" s="106"/>
      <c r="H4293" s="104" t="str">
        <f t="shared" si="71"/>
        <v/>
      </c>
      <c r="I4293" s="104"/>
      <c r="J4293" s="110" t="s">
        <v>17752</v>
      </c>
      <c r="K4293" s="110" t="s">
        <v>275</v>
      </c>
      <c r="L4293" s="10" t="s">
        <v>17753</v>
      </c>
    </row>
    <row r="4294" spans="7:12" ht="15" x14ac:dyDescent="0.2">
      <c r="G4294" s="106"/>
      <c r="H4294" s="104" t="str">
        <f t="shared" si="71"/>
        <v/>
      </c>
      <c r="I4294" s="104"/>
      <c r="J4294" s="110" t="s">
        <v>17754</v>
      </c>
      <c r="K4294" s="110" t="s">
        <v>275</v>
      </c>
      <c r="L4294" s="10" t="s">
        <v>17755</v>
      </c>
    </row>
    <row r="4295" spans="7:12" ht="15" x14ac:dyDescent="0.2">
      <c r="G4295" s="106"/>
      <c r="H4295" s="104" t="str">
        <f t="shared" si="71"/>
        <v/>
      </c>
      <c r="I4295" s="104"/>
      <c r="J4295" s="110" t="s">
        <v>17756</v>
      </c>
      <c r="K4295" s="110" t="s">
        <v>275</v>
      </c>
      <c r="L4295" s="10" t="s">
        <v>17757</v>
      </c>
    </row>
    <row r="4296" spans="7:12" ht="15" x14ac:dyDescent="0.2">
      <c r="G4296" s="106"/>
      <c r="H4296" s="104" t="str">
        <f t="shared" si="71"/>
        <v/>
      </c>
      <c r="I4296" s="104"/>
      <c r="J4296" s="110" t="s">
        <v>17758</v>
      </c>
      <c r="K4296" s="110" t="s">
        <v>275</v>
      </c>
      <c r="L4296" s="10" t="s">
        <v>275</v>
      </c>
    </row>
    <row r="4297" spans="7:12" ht="15" x14ac:dyDescent="0.2">
      <c r="G4297" s="106"/>
      <c r="H4297" s="104" t="str">
        <f t="shared" ref="H4297:H4360" si="72">IF(I4297="","",IFERROR((INDEX(A:D,MATCH($I4297,D:D,0),2)),""))</f>
        <v/>
      </c>
      <c r="I4297" s="104"/>
      <c r="J4297" s="110" t="s">
        <v>17759</v>
      </c>
      <c r="K4297" s="110" t="s">
        <v>275</v>
      </c>
      <c r="L4297" s="10" t="s">
        <v>17760</v>
      </c>
    </row>
    <row r="4298" spans="7:12" ht="15" x14ac:dyDescent="0.2">
      <c r="G4298" s="106"/>
      <c r="H4298" s="104" t="str">
        <f t="shared" si="72"/>
        <v/>
      </c>
      <c r="I4298" s="104"/>
      <c r="J4298" s="110" t="s">
        <v>17761</v>
      </c>
      <c r="K4298" s="110" t="s">
        <v>275</v>
      </c>
      <c r="L4298" s="10" t="s">
        <v>275</v>
      </c>
    </row>
    <row r="4299" spans="7:12" ht="15" x14ac:dyDescent="0.2">
      <c r="G4299" s="106"/>
      <c r="H4299" s="104" t="str">
        <f t="shared" si="72"/>
        <v/>
      </c>
      <c r="I4299" s="104"/>
      <c r="J4299" s="110" t="s">
        <v>17762</v>
      </c>
      <c r="K4299" s="110" t="s">
        <v>275</v>
      </c>
      <c r="L4299" s="10" t="s">
        <v>17763</v>
      </c>
    </row>
    <row r="4300" spans="7:12" ht="15" x14ac:dyDescent="0.2">
      <c r="G4300" s="106"/>
      <c r="H4300" s="104" t="str">
        <f t="shared" si="72"/>
        <v/>
      </c>
      <c r="I4300" s="104"/>
      <c r="J4300" s="110" t="s">
        <v>17764</v>
      </c>
      <c r="K4300" s="110" t="s">
        <v>275</v>
      </c>
      <c r="L4300" s="10" t="s">
        <v>17765</v>
      </c>
    </row>
    <row r="4301" spans="7:12" ht="15" x14ac:dyDescent="0.2">
      <c r="G4301" s="106"/>
      <c r="H4301" s="104" t="str">
        <f t="shared" si="72"/>
        <v/>
      </c>
      <c r="I4301" s="104"/>
      <c r="J4301" s="110" t="s">
        <v>17766</v>
      </c>
      <c r="K4301" s="110" t="s">
        <v>275</v>
      </c>
      <c r="L4301" s="10" t="s">
        <v>17767</v>
      </c>
    </row>
    <row r="4302" spans="7:12" ht="15" x14ac:dyDescent="0.2">
      <c r="G4302" s="106"/>
      <c r="H4302" s="104" t="str">
        <f t="shared" si="72"/>
        <v/>
      </c>
      <c r="I4302" s="104"/>
      <c r="J4302" s="110" t="s">
        <v>17768</v>
      </c>
      <c r="K4302" s="110" t="s">
        <v>275</v>
      </c>
      <c r="L4302" s="10" t="s">
        <v>17769</v>
      </c>
    </row>
    <row r="4303" spans="7:12" ht="15" x14ac:dyDescent="0.2">
      <c r="G4303" s="106"/>
      <c r="H4303" s="104" t="str">
        <f t="shared" si="72"/>
        <v/>
      </c>
      <c r="I4303" s="104"/>
      <c r="J4303" s="110" t="s">
        <v>17770</v>
      </c>
      <c r="K4303" s="110" t="s">
        <v>275</v>
      </c>
      <c r="L4303" s="10" t="s">
        <v>17771</v>
      </c>
    </row>
    <row r="4304" spans="7:12" ht="15" x14ac:dyDescent="0.2">
      <c r="G4304" s="106"/>
      <c r="H4304" s="104" t="str">
        <f t="shared" si="72"/>
        <v/>
      </c>
      <c r="I4304" s="104"/>
      <c r="J4304" s="110" t="s">
        <v>17772</v>
      </c>
      <c r="K4304" s="110" t="s">
        <v>275</v>
      </c>
      <c r="L4304" s="10" t="s">
        <v>17773</v>
      </c>
    </row>
    <row r="4305" spans="7:12" ht="15" x14ac:dyDescent="0.2">
      <c r="G4305" s="106"/>
      <c r="H4305" s="104" t="str">
        <f t="shared" si="72"/>
        <v/>
      </c>
      <c r="I4305" s="104"/>
      <c r="J4305" s="110" t="s">
        <v>17774</v>
      </c>
      <c r="K4305" s="110" t="s">
        <v>275</v>
      </c>
      <c r="L4305" s="10" t="s">
        <v>17775</v>
      </c>
    </row>
    <row r="4306" spans="7:12" ht="15" x14ac:dyDescent="0.2">
      <c r="G4306" s="106"/>
      <c r="H4306" s="104" t="str">
        <f t="shared" si="72"/>
        <v/>
      </c>
      <c r="I4306" s="104"/>
      <c r="J4306" s="110" t="s">
        <v>17776</v>
      </c>
      <c r="K4306" s="110" t="s">
        <v>275</v>
      </c>
      <c r="L4306" s="10" t="s">
        <v>17777</v>
      </c>
    </row>
    <row r="4307" spans="7:12" ht="15" x14ac:dyDescent="0.2">
      <c r="G4307" s="106"/>
      <c r="H4307" s="104" t="str">
        <f t="shared" si="72"/>
        <v/>
      </c>
      <c r="I4307" s="104"/>
      <c r="J4307" s="110" t="s">
        <v>17778</v>
      </c>
      <c r="K4307" s="110" t="s">
        <v>275</v>
      </c>
      <c r="L4307" s="10" t="s">
        <v>17779</v>
      </c>
    </row>
    <row r="4308" spans="7:12" ht="15" x14ac:dyDescent="0.2">
      <c r="G4308" s="106"/>
      <c r="H4308" s="104" t="str">
        <f t="shared" si="72"/>
        <v/>
      </c>
      <c r="I4308" s="104"/>
      <c r="J4308" s="110" t="s">
        <v>17780</v>
      </c>
      <c r="K4308" s="110" t="s">
        <v>275</v>
      </c>
      <c r="L4308" s="10" t="s">
        <v>17781</v>
      </c>
    </row>
    <row r="4309" spans="7:12" ht="15" x14ac:dyDescent="0.2">
      <c r="G4309" s="106"/>
      <c r="H4309" s="104" t="str">
        <f t="shared" si="72"/>
        <v/>
      </c>
      <c r="I4309" s="104"/>
      <c r="J4309" s="110" t="s">
        <v>17782</v>
      </c>
      <c r="K4309" s="110" t="s">
        <v>275</v>
      </c>
      <c r="L4309" s="10" t="s">
        <v>17783</v>
      </c>
    </row>
    <row r="4310" spans="7:12" ht="15" x14ac:dyDescent="0.2">
      <c r="G4310" s="106"/>
      <c r="H4310" s="104" t="str">
        <f t="shared" si="72"/>
        <v/>
      </c>
      <c r="I4310" s="104"/>
      <c r="J4310" s="110" t="s">
        <v>17784</v>
      </c>
      <c r="K4310" s="110" t="s">
        <v>275</v>
      </c>
      <c r="L4310" s="10" t="s">
        <v>17785</v>
      </c>
    </row>
    <row r="4311" spans="7:12" ht="15" x14ac:dyDescent="0.2">
      <c r="G4311" s="106"/>
      <c r="H4311" s="104" t="str">
        <f t="shared" si="72"/>
        <v/>
      </c>
      <c r="I4311" s="104"/>
      <c r="J4311" s="110" t="s">
        <v>17786</v>
      </c>
      <c r="K4311" s="110" t="s">
        <v>275</v>
      </c>
      <c r="L4311" s="10" t="s">
        <v>17787</v>
      </c>
    </row>
    <row r="4312" spans="7:12" ht="15" x14ac:dyDescent="0.2">
      <c r="G4312" s="106"/>
      <c r="H4312" s="104" t="str">
        <f t="shared" si="72"/>
        <v/>
      </c>
      <c r="I4312" s="104"/>
      <c r="J4312" s="110" t="s">
        <v>17788</v>
      </c>
      <c r="K4312" s="110" t="s">
        <v>275</v>
      </c>
      <c r="L4312" s="10" t="s">
        <v>17789</v>
      </c>
    </row>
    <row r="4313" spans="7:12" ht="15" x14ac:dyDescent="0.2">
      <c r="G4313" s="106"/>
      <c r="H4313" s="104" t="str">
        <f t="shared" si="72"/>
        <v/>
      </c>
      <c r="I4313" s="104"/>
      <c r="J4313" s="110" t="s">
        <v>17790</v>
      </c>
      <c r="K4313" s="110" t="s">
        <v>275</v>
      </c>
      <c r="L4313" s="10" t="s">
        <v>17791</v>
      </c>
    </row>
    <row r="4314" spans="7:12" ht="15" x14ac:dyDescent="0.2">
      <c r="G4314" s="106"/>
      <c r="H4314" s="104" t="str">
        <f t="shared" si="72"/>
        <v/>
      </c>
      <c r="I4314" s="104"/>
      <c r="J4314" s="110" t="s">
        <v>17792</v>
      </c>
      <c r="K4314" s="110" t="s">
        <v>275</v>
      </c>
      <c r="L4314" s="10" t="s">
        <v>17793</v>
      </c>
    </row>
    <row r="4315" spans="7:12" ht="15" x14ac:dyDescent="0.2">
      <c r="G4315" s="106"/>
      <c r="H4315" s="104" t="str">
        <f t="shared" si="72"/>
        <v/>
      </c>
      <c r="I4315" s="104"/>
      <c r="J4315" s="110" t="s">
        <v>17794</v>
      </c>
      <c r="K4315" s="110" t="s">
        <v>275</v>
      </c>
      <c r="L4315" s="10" t="s">
        <v>17795</v>
      </c>
    </row>
    <row r="4316" spans="7:12" ht="15" x14ac:dyDescent="0.2">
      <c r="G4316" s="106"/>
      <c r="H4316" s="104" t="str">
        <f t="shared" si="72"/>
        <v/>
      </c>
      <c r="I4316" s="104"/>
      <c r="J4316" s="110" t="s">
        <v>17796</v>
      </c>
      <c r="K4316" s="110" t="s">
        <v>275</v>
      </c>
      <c r="L4316" s="10" t="s">
        <v>17797</v>
      </c>
    </row>
    <row r="4317" spans="7:12" ht="15" x14ac:dyDescent="0.2">
      <c r="G4317" s="106"/>
      <c r="H4317" s="104" t="str">
        <f t="shared" si="72"/>
        <v/>
      </c>
      <c r="I4317" s="104"/>
      <c r="J4317" s="110" t="s">
        <v>17798</v>
      </c>
      <c r="K4317" s="110" t="s">
        <v>275</v>
      </c>
      <c r="L4317" s="10" t="s">
        <v>17799</v>
      </c>
    </row>
    <row r="4318" spans="7:12" ht="15" x14ac:dyDescent="0.2">
      <c r="G4318" s="106"/>
      <c r="H4318" s="104" t="str">
        <f t="shared" si="72"/>
        <v/>
      </c>
      <c r="I4318" s="104"/>
      <c r="J4318" s="110" t="s">
        <v>17800</v>
      </c>
      <c r="K4318" s="110" t="s">
        <v>275</v>
      </c>
      <c r="L4318" s="10" t="s">
        <v>17801</v>
      </c>
    </row>
    <row r="4319" spans="7:12" ht="15" x14ac:dyDescent="0.2">
      <c r="G4319" s="106"/>
      <c r="H4319" s="104" t="str">
        <f t="shared" si="72"/>
        <v/>
      </c>
      <c r="I4319" s="104"/>
      <c r="J4319" s="110" t="s">
        <v>17802</v>
      </c>
      <c r="K4319" s="110" t="s">
        <v>275</v>
      </c>
      <c r="L4319" s="10" t="s">
        <v>17803</v>
      </c>
    </row>
    <row r="4320" spans="7:12" ht="15" x14ac:dyDescent="0.2">
      <c r="G4320" s="106"/>
      <c r="H4320" s="104" t="str">
        <f t="shared" si="72"/>
        <v/>
      </c>
      <c r="I4320" s="104"/>
      <c r="J4320" s="110" t="s">
        <v>17804</v>
      </c>
      <c r="K4320" s="110" t="s">
        <v>275</v>
      </c>
      <c r="L4320" s="10" t="s">
        <v>17805</v>
      </c>
    </row>
    <row r="4321" spans="7:12" ht="15" x14ac:dyDescent="0.2">
      <c r="G4321" s="106"/>
      <c r="H4321" s="104" t="str">
        <f t="shared" si="72"/>
        <v/>
      </c>
      <c r="I4321" s="104"/>
      <c r="J4321" s="110" t="s">
        <v>17806</v>
      </c>
      <c r="K4321" s="110" t="s">
        <v>275</v>
      </c>
      <c r="L4321" s="10" t="s">
        <v>275</v>
      </c>
    </row>
    <row r="4322" spans="7:12" ht="15" x14ac:dyDescent="0.2">
      <c r="G4322" s="106"/>
      <c r="H4322" s="104" t="str">
        <f t="shared" si="72"/>
        <v/>
      </c>
      <c r="I4322" s="104"/>
      <c r="J4322" s="110" t="s">
        <v>17807</v>
      </c>
      <c r="K4322" s="110" t="s">
        <v>275</v>
      </c>
      <c r="L4322" s="10" t="s">
        <v>17808</v>
      </c>
    </row>
    <row r="4323" spans="7:12" ht="15" x14ac:dyDescent="0.2">
      <c r="G4323" s="106"/>
      <c r="H4323" s="104" t="str">
        <f t="shared" si="72"/>
        <v/>
      </c>
      <c r="I4323" s="104"/>
      <c r="J4323" s="110" t="s">
        <v>17809</v>
      </c>
      <c r="K4323" s="110" t="s">
        <v>275</v>
      </c>
      <c r="L4323" s="10" t="s">
        <v>17810</v>
      </c>
    </row>
    <row r="4324" spans="7:12" ht="15" x14ac:dyDescent="0.2">
      <c r="G4324" s="106"/>
      <c r="H4324" s="104" t="str">
        <f t="shared" si="72"/>
        <v/>
      </c>
      <c r="I4324" s="104"/>
      <c r="J4324" s="110" t="s">
        <v>17811</v>
      </c>
      <c r="K4324" s="110" t="s">
        <v>275</v>
      </c>
      <c r="L4324" s="10" t="s">
        <v>275</v>
      </c>
    </row>
    <row r="4325" spans="7:12" ht="15" x14ac:dyDescent="0.2">
      <c r="G4325" s="106"/>
      <c r="H4325" s="104" t="str">
        <f t="shared" si="72"/>
        <v/>
      </c>
      <c r="I4325" s="104"/>
      <c r="J4325" s="110" t="s">
        <v>17812</v>
      </c>
      <c r="K4325" s="110" t="s">
        <v>275</v>
      </c>
      <c r="L4325" s="10" t="s">
        <v>17813</v>
      </c>
    </row>
    <row r="4326" spans="7:12" ht="15" x14ac:dyDescent="0.2">
      <c r="G4326" s="106"/>
      <c r="H4326" s="104" t="str">
        <f t="shared" si="72"/>
        <v/>
      </c>
      <c r="I4326" s="104"/>
      <c r="J4326" s="110" t="s">
        <v>17814</v>
      </c>
      <c r="K4326" s="110" t="s">
        <v>275</v>
      </c>
      <c r="L4326" s="10" t="s">
        <v>17815</v>
      </c>
    </row>
    <row r="4327" spans="7:12" ht="15" x14ac:dyDescent="0.2">
      <c r="G4327" s="106"/>
      <c r="H4327" s="104" t="str">
        <f t="shared" si="72"/>
        <v/>
      </c>
      <c r="I4327" s="104"/>
      <c r="J4327" s="110" t="s">
        <v>17816</v>
      </c>
      <c r="K4327" s="110" t="s">
        <v>275</v>
      </c>
      <c r="L4327" s="10" t="s">
        <v>17817</v>
      </c>
    </row>
    <row r="4328" spans="7:12" ht="15" x14ac:dyDescent="0.2">
      <c r="G4328" s="106"/>
      <c r="H4328" s="104" t="str">
        <f t="shared" si="72"/>
        <v/>
      </c>
      <c r="I4328" s="104"/>
      <c r="J4328" s="110" t="s">
        <v>17818</v>
      </c>
      <c r="K4328" s="110" t="s">
        <v>275</v>
      </c>
      <c r="L4328" s="10" t="s">
        <v>275</v>
      </c>
    </row>
    <row r="4329" spans="7:12" ht="15" x14ac:dyDescent="0.2">
      <c r="G4329" s="106"/>
      <c r="H4329" s="104" t="str">
        <f t="shared" si="72"/>
        <v/>
      </c>
      <c r="I4329" s="104"/>
      <c r="J4329" s="110" t="s">
        <v>17819</v>
      </c>
      <c r="K4329" s="110" t="s">
        <v>275</v>
      </c>
      <c r="L4329" s="10" t="s">
        <v>17820</v>
      </c>
    </row>
    <row r="4330" spans="7:12" ht="15" x14ac:dyDescent="0.2">
      <c r="G4330" s="106"/>
      <c r="H4330" s="104" t="str">
        <f t="shared" si="72"/>
        <v/>
      </c>
      <c r="I4330" s="104"/>
      <c r="J4330" s="110" t="s">
        <v>17821</v>
      </c>
      <c r="K4330" s="110" t="s">
        <v>275</v>
      </c>
      <c r="L4330" s="10" t="s">
        <v>17822</v>
      </c>
    </row>
    <row r="4331" spans="7:12" ht="15" x14ac:dyDescent="0.2">
      <c r="G4331" s="106"/>
      <c r="H4331" s="104" t="str">
        <f t="shared" si="72"/>
        <v/>
      </c>
      <c r="I4331" s="104"/>
      <c r="J4331" s="110" t="s">
        <v>17823</v>
      </c>
      <c r="K4331" s="110" t="s">
        <v>275</v>
      </c>
      <c r="L4331" s="10" t="s">
        <v>17824</v>
      </c>
    </row>
    <row r="4332" spans="7:12" ht="15" x14ac:dyDescent="0.2">
      <c r="G4332" s="106"/>
      <c r="H4332" s="104" t="str">
        <f t="shared" si="72"/>
        <v/>
      </c>
      <c r="I4332" s="104"/>
      <c r="J4332" s="110" t="s">
        <v>17825</v>
      </c>
      <c r="K4332" s="110" t="s">
        <v>275</v>
      </c>
      <c r="L4332" s="10" t="s">
        <v>17826</v>
      </c>
    </row>
    <row r="4333" spans="7:12" ht="15" x14ac:dyDescent="0.2">
      <c r="G4333" s="106"/>
      <c r="H4333" s="104" t="str">
        <f t="shared" si="72"/>
        <v/>
      </c>
      <c r="I4333" s="104"/>
      <c r="J4333" s="110" t="s">
        <v>17827</v>
      </c>
      <c r="K4333" s="110" t="s">
        <v>275</v>
      </c>
      <c r="L4333" s="10" t="s">
        <v>17824</v>
      </c>
    </row>
    <row r="4334" spans="7:12" ht="15" x14ac:dyDescent="0.2">
      <c r="G4334" s="106"/>
      <c r="H4334" s="104" t="str">
        <f t="shared" si="72"/>
        <v/>
      </c>
      <c r="I4334" s="104"/>
      <c r="J4334" s="110" t="s">
        <v>17828</v>
      </c>
      <c r="K4334" s="110" t="s">
        <v>275</v>
      </c>
      <c r="L4334" s="10" t="s">
        <v>17826</v>
      </c>
    </row>
    <row r="4335" spans="7:12" ht="15" x14ac:dyDescent="0.2">
      <c r="G4335" s="106"/>
      <c r="H4335" s="104" t="str">
        <f t="shared" si="72"/>
        <v/>
      </c>
      <c r="I4335" s="104"/>
      <c r="J4335" s="110" t="s">
        <v>17829</v>
      </c>
      <c r="K4335" s="110" t="s">
        <v>275</v>
      </c>
      <c r="L4335" s="10" t="s">
        <v>17830</v>
      </c>
    </row>
    <row r="4336" spans="7:12" ht="15" x14ac:dyDescent="0.2">
      <c r="G4336" s="106"/>
      <c r="H4336" s="104" t="str">
        <f t="shared" si="72"/>
        <v/>
      </c>
      <c r="I4336" s="104"/>
      <c r="J4336" s="110" t="s">
        <v>17831</v>
      </c>
      <c r="K4336" s="110" t="s">
        <v>275</v>
      </c>
      <c r="L4336" s="10" t="s">
        <v>17832</v>
      </c>
    </row>
    <row r="4337" spans="7:12" ht="15" x14ac:dyDescent="0.2">
      <c r="G4337" s="106"/>
      <c r="H4337" s="104" t="str">
        <f t="shared" si="72"/>
        <v/>
      </c>
      <c r="I4337" s="104"/>
      <c r="J4337" s="110" t="s">
        <v>17833</v>
      </c>
      <c r="K4337" s="110" t="s">
        <v>275</v>
      </c>
      <c r="L4337" s="10" t="s">
        <v>17834</v>
      </c>
    </row>
    <row r="4338" spans="7:12" ht="15" x14ac:dyDescent="0.2">
      <c r="G4338" s="106"/>
      <c r="H4338" s="104" t="str">
        <f t="shared" si="72"/>
        <v/>
      </c>
      <c r="I4338" s="104"/>
      <c r="J4338" s="110" t="s">
        <v>17835</v>
      </c>
      <c r="K4338" s="110" t="s">
        <v>275</v>
      </c>
      <c r="L4338" s="10" t="s">
        <v>17836</v>
      </c>
    </row>
    <row r="4339" spans="7:12" ht="15" x14ac:dyDescent="0.2">
      <c r="G4339" s="106"/>
      <c r="H4339" s="104" t="str">
        <f t="shared" si="72"/>
        <v/>
      </c>
      <c r="I4339" s="104"/>
      <c r="J4339" s="110" t="s">
        <v>17837</v>
      </c>
      <c r="K4339" s="110" t="s">
        <v>275</v>
      </c>
      <c r="L4339" s="10" t="s">
        <v>17838</v>
      </c>
    </row>
    <row r="4340" spans="7:12" ht="15" x14ac:dyDescent="0.2">
      <c r="G4340" s="106"/>
      <c r="H4340" s="104" t="str">
        <f t="shared" si="72"/>
        <v/>
      </c>
      <c r="I4340" s="104"/>
      <c r="J4340" s="110" t="s">
        <v>17839</v>
      </c>
      <c r="K4340" s="110" t="s">
        <v>275</v>
      </c>
      <c r="L4340" s="10" t="s">
        <v>17840</v>
      </c>
    </row>
    <row r="4341" spans="7:12" ht="15" x14ac:dyDescent="0.2">
      <c r="G4341" s="106"/>
      <c r="H4341" s="104" t="str">
        <f t="shared" si="72"/>
        <v/>
      </c>
      <c r="I4341" s="104"/>
      <c r="J4341" s="110" t="s">
        <v>17841</v>
      </c>
      <c r="K4341" s="110" t="s">
        <v>275</v>
      </c>
      <c r="L4341" s="10" t="s">
        <v>17842</v>
      </c>
    </row>
    <row r="4342" spans="7:12" ht="15" x14ac:dyDescent="0.2">
      <c r="G4342" s="106"/>
      <c r="H4342" s="104" t="str">
        <f t="shared" si="72"/>
        <v/>
      </c>
      <c r="I4342" s="104"/>
      <c r="J4342" s="110" t="s">
        <v>17843</v>
      </c>
      <c r="K4342" s="110" t="s">
        <v>275</v>
      </c>
      <c r="L4342" s="10" t="s">
        <v>17844</v>
      </c>
    </row>
    <row r="4343" spans="7:12" ht="15" x14ac:dyDescent="0.2">
      <c r="G4343" s="106"/>
      <c r="H4343" s="104" t="str">
        <f t="shared" si="72"/>
        <v/>
      </c>
      <c r="I4343" s="104"/>
      <c r="J4343" s="110" t="s">
        <v>17845</v>
      </c>
      <c r="K4343" s="110" t="s">
        <v>275</v>
      </c>
      <c r="L4343" s="10" t="s">
        <v>17846</v>
      </c>
    </row>
    <row r="4344" spans="7:12" ht="15" x14ac:dyDescent="0.2">
      <c r="G4344" s="106"/>
      <c r="H4344" s="104" t="str">
        <f t="shared" si="72"/>
        <v/>
      </c>
      <c r="I4344" s="104"/>
      <c r="J4344" s="110" t="s">
        <v>17847</v>
      </c>
      <c r="K4344" s="110" t="s">
        <v>275</v>
      </c>
      <c r="L4344" s="10" t="s">
        <v>17848</v>
      </c>
    </row>
    <row r="4345" spans="7:12" ht="15" x14ac:dyDescent="0.2">
      <c r="G4345" s="106"/>
      <c r="H4345" s="104" t="str">
        <f t="shared" si="72"/>
        <v/>
      </c>
      <c r="I4345" s="104"/>
      <c r="J4345" s="110" t="s">
        <v>17849</v>
      </c>
      <c r="K4345" s="110" t="s">
        <v>275</v>
      </c>
      <c r="L4345" s="10" t="s">
        <v>17850</v>
      </c>
    </row>
    <row r="4346" spans="7:12" ht="15" x14ac:dyDescent="0.2">
      <c r="G4346" s="106"/>
      <c r="H4346" s="104" t="str">
        <f t="shared" si="72"/>
        <v/>
      </c>
      <c r="I4346" s="104"/>
      <c r="J4346" s="110" t="s">
        <v>17851</v>
      </c>
      <c r="K4346" s="110" t="s">
        <v>275</v>
      </c>
      <c r="L4346" s="10" t="s">
        <v>17852</v>
      </c>
    </row>
    <row r="4347" spans="7:12" ht="15" x14ac:dyDescent="0.2">
      <c r="G4347" s="106"/>
      <c r="H4347" s="104" t="str">
        <f t="shared" si="72"/>
        <v/>
      </c>
      <c r="I4347" s="104"/>
      <c r="J4347" s="110" t="s">
        <v>17853</v>
      </c>
      <c r="K4347" s="110" t="s">
        <v>275</v>
      </c>
      <c r="L4347" s="10" t="s">
        <v>17854</v>
      </c>
    </row>
    <row r="4348" spans="7:12" ht="15" x14ac:dyDescent="0.2">
      <c r="G4348" s="106"/>
      <c r="H4348" s="104" t="str">
        <f t="shared" si="72"/>
        <v/>
      </c>
      <c r="I4348" s="104"/>
      <c r="J4348" s="110" t="s">
        <v>17855</v>
      </c>
      <c r="K4348" s="110" t="s">
        <v>275</v>
      </c>
      <c r="L4348" s="10" t="s">
        <v>17856</v>
      </c>
    </row>
    <row r="4349" spans="7:12" ht="15" x14ac:dyDescent="0.2">
      <c r="G4349" s="106"/>
      <c r="H4349" s="104" t="str">
        <f t="shared" si="72"/>
        <v/>
      </c>
      <c r="I4349" s="104"/>
      <c r="J4349" s="110" t="s">
        <v>17857</v>
      </c>
      <c r="K4349" s="110" t="s">
        <v>275</v>
      </c>
      <c r="L4349" s="10" t="s">
        <v>17858</v>
      </c>
    </row>
    <row r="4350" spans="7:12" ht="15" x14ac:dyDescent="0.2">
      <c r="G4350" s="106"/>
      <c r="H4350" s="104" t="str">
        <f t="shared" si="72"/>
        <v/>
      </c>
      <c r="I4350" s="104"/>
      <c r="J4350" s="110" t="s">
        <v>17859</v>
      </c>
      <c r="K4350" s="110" t="s">
        <v>275</v>
      </c>
      <c r="L4350" s="10" t="s">
        <v>17860</v>
      </c>
    </row>
    <row r="4351" spans="7:12" ht="15" x14ac:dyDescent="0.2">
      <c r="G4351" s="106"/>
      <c r="H4351" s="104" t="str">
        <f t="shared" si="72"/>
        <v/>
      </c>
      <c r="I4351" s="104"/>
      <c r="J4351" s="110" t="s">
        <v>17861</v>
      </c>
      <c r="K4351" s="110" t="s">
        <v>275</v>
      </c>
      <c r="L4351" s="10" t="s">
        <v>17862</v>
      </c>
    </row>
    <row r="4352" spans="7:12" ht="15" x14ac:dyDescent="0.2">
      <c r="G4352" s="106"/>
      <c r="H4352" s="104" t="str">
        <f t="shared" si="72"/>
        <v/>
      </c>
      <c r="I4352" s="104"/>
      <c r="J4352" s="110" t="s">
        <v>17863</v>
      </c>
      <c r="K4352" s="110" t="s">
        <v>275</v>
      </c>
      <c r="L4352" s="10" t="s">
        <v>17864</v>
      </c>
    </row>
    <row r="4353" spans="7:12" ht="15" x14ac:dyDescent="0.2">
      <c r="G4353" s="106"/>
      <c r="H4353" s="104" t="str">
        <f t="shared" si="72"/>
        <v/>
      </c>
      <c r="I4353" s="104"/>
      <c r="J4353" s="110" t="s">
        <v>17865</v>
      </c>
      <c r="K4353" s="110" t="s">
        <v>275</v>
      </c>
      <c r="L4353" s="10" t="s">
        <v>275</v>
      </c>
    </row>
    <row r="4354" spans="7:12" ht="15" x14ac:dyDescent="0.2">
      <c r="G4354" s="106"/>
      <c r="H4354" s="104" t="str">
        <f t="shared" si="72"/>
        <v/>
      </c>
      <c r="I4354" s="104"/>
      <c r="J4354" s="110" t="s">
        <v>17866</v>
      </c>
      <c r="K4354" s="110" t="s">
        <v>275</v>
      </c>
      <c r="L4354" s="10" t="s">
        <v>17867</v>
      </c>
    </row>
    <row r="4355" spans="7:12" ht="15" x14ac:dyDescent="0.2">
      <c r="G4355" s="106"/>
      <c r="H4355" s="104" t="str">
        <f t="shared" si="72"/>
        <v/>
      </c>
      <c r="I4355" s="104"/>
      <c r="J4355" s="110" t="s">
        <v>17868</v>
      </c>
      <c r="K4355" s="110" t="s">
        <v>275</v>
      </c>
      <c r="L4355" s="10" t="s">
        <v>17869</v>
      </c>
    </row>
    <row r="4356" spans="7:12" ht="15" x14ac:dyDescent="0.2">
      <c r="G4356" s="106"/>
      <c r="H4356" s="104" t="str">
        <f t="shared" si="72"/>
        <v/>
      </c>
      <c r="I4356" s="104"/>
      <c r="J4356" s="110" t="s">
        <v>17870</v>
      </c>
      <c r="K4356" s="110" t="s">
        <v>275</v>
      </c>
      <c r="L4356" s="10" t="s">
        <v>17871</v>
      </c>
    </row>
    <row r="4357" spans="7:12" ht="15" x14ac:dyDescent="0.2">
      <c r="G4357" s="106"/>
      <c r="H4357" s="104" t="str">
        <f t="shared" si="72"/>
        <v/>
      </c>
      <c r="I4357" s="104"/>
      <c r="J4357" s="110" t="s">
        <v>17872</v>
      </c>
      <c r="K4357" s="110" t="s">
        <v>275</v>
      </c>
      <c r="L4357" s="10" t="s">
        <v>17873</v>
      </c>
    </row>
    <row r="4358" spans="7:12" ht="15" x14ac:dyDescent="0.2">
      <c r="G4358" s="106"/>
      <c r="H4358" s="104" t="str">
        <f t="shared" si="72"/>
        <v/>
      </c>
      <c r="I4358" s="104"/>
      <c r="J4358" s="110" t="s">
        <v>17874</v>
      </c>
      <c r="K4358" s="110" t="s">
        <v>275</v>
      </c>
      <c r="L4358" s="10" t="s">
        <v>17875</v>
      </c>
    </row>
    <row r="4359" spans="7:12" ht="15" x14ac:dyDescent="0.2">
      <c r="G4359" s="106"/>
      <c r="H4359" s="104" t="str">
        <f t="shared" si="72"/>
        <v/>
      </c>
      <c r="I4359" s="104"/>
      <c r="J4359" s="110" t="s">
        <v>17876</v>
      </c>
      <c r="K4359" s="110" t="s">
        <v>275</v>
      </c>
      <c r="L4359" s="10" t="s">
        <v>17877</v>
      </c>
    </row>
    <row r="4360" spans="7:12" ht="15" x14ac:dyDescent="0.2">
      <c r="G4360" s="106"/>
      <c r="H4360" s="104" t="str">
        <f t="shared" si="72"/>
        <v/>
      </c>
      <c r="I4360" s="104"/>
      <c r="J4360" s="110" t="s">
        <v>17878</v>
      </c>
      <c r="K4360" s="110" t="s">
        <v>275</v>
      </c>
      <c r="L4360" s="10" t="s">
        <v>17879</v>
      </c>
    </row>
    <row r="4361" spans="7:12" ht="15" x14ac:dyDescent="0.2">
      <c r="G4361" s="106"/>
      <c r="H4361" s="104" t="str">
        <f t="shared" ref="H4361:H4424" si="73">IF(I4361="","",IFERROR((INDEX(A:D,MATCH($I4361,D:D,0),2)),""))</f>
        <v/>
      </c>
      <c r="I4361" s="104"/>
      <c r="J4361" s="110" t="s">
        <v>17880</v>
      </c>
      <c r="K4361" s="110" t="s">
        <v>275</v>
      </c>
      <c r="L4361" s="10" t="s">
        <v>17881</v>
      </c>
    </row>
    <row r="4362" spans="7:12" ht="15" x14ac:dyDescent="0.2">
      <c r="G4362" s="106"/>
      <c r="H4362" s="104" t="str">
        <f t="shared" si="73"/>
        <v/>
      </c>
      <c r="I4362" s="104"/>
      <c r="J4362" s="110" t="s">
        <v>17882</v>
      </c>
      <c r="K4362" s="110" t="s">
        <v>275</v>
      </c>
      <c r="L4362" s="10" t="s">
        <v>17883</v>
      </c>
    </row>
    <row r="4363" spans="7:12" ht="15" x14ac:dyDescent="0.2">
      <c r="G4363" s="106"/>
      <c r="H4363" s="104" t="str">
        <f t="shared" si="73"/>
        <v/>
      </c>
      <c r="I4363" s="104"/>
      <c r="J4363" s="110" t="s">
        <v>17884</v>
      </c>
      <c r="K4363" s="110" t="s">
        <v>275</v>
      </c>
      <c r="L4363" s="10" t="s">
        <v>17885</v>
      </c>
    </row>
    <row r="4364" spans="7:12" ht="15" x14ac:dyDescent="0.2">
      <c r="G4364" s="106"/>
      <c r="H4364" s="104" t="str">
        <f t="shared" si="73"/>
        <v/>
      </c>
      <c r="I4364" s="104"/>
      <c r="J4364" s="110" t="s">
        <v>17886</v>
      </c>
      <c r="K4364" s="110" t="s">
        <v>275</v>
      </c>
      <c r="L4364" s="10" t="s">
        <v>17887</v>
      </c>
    </row>
    <row r="4365" spans="7:12" ht="15" x14ac:dyDescent="0.2">
      <c r="G4365" s="106"/>
      <c r="H4365" s="104" t="str">
        <f t="shared" si="73"/>
        <v/>
      </c>
      <c r="I4365" s="104"/>
      <c r="J4365" s="110" t="s">
        <v>17888</v>
      </c>
      <c r="K4365" s="110" t="s">
        <v>275</v>
      </c>
      <c r="L4365" s="10" t="s">
        <v>17889</v>
      </c>
    </row>
    <row r="4366" spans="7:12" ht="15" x14ac:dyDescent="0.2">
      <c r="G4366" s="106"/>
      <c r="H4366" s="104" t="str">
        <f t="shared" si="73"/>
        <v/>
      </c>
      <c r="I4366" s="104"/>
      <c r="J4366" s="110" t="s">
        <v>17890</v>
      </c>
      <c r="K4366" s="110" t="s">
        <v>275</v>
      </c>
      <c r="L4366" s="10" t="s">
        <v>17891</v>
      </c>
    </row>
    <row r="4367" spans="7:12" ht="15" x14ac:dyDescent="0.2">
      <c r="G4367" s="106"/>
      <c r="H4367" s="104" t="str">
        <f t="shared" si="73"/>
        <v/>
      </c>
      <c r="I4367" s="104"/>
      <c r="J4367" s="110" t="s">
        <v>17892</v>
      </c>
      <c r="K4367" s="110" t="s">
        <v>275</v>
      </c>
      <c r="L4367" s="10" t="s">
        <v>17893</v>
      </c>
    </row>
    <row r="4368" spans="7:12" ht="15" x14ac:dyDescent="0.2">
      <c r="G4368" s="106"/>
      <c r="H4368" s="104" t="str">
        <f t="shared" si="73"/>
        <v/>
      </c>
      <c r="I4368" s="104"/>
      <c r="J4368" s="110" t="s">
        <v>17894</v>
      </c>
      <c r="K4368" s="110" t="s">
        <v>275</v>
      </c>
      <c r="L4368" s="10" t="s">
        <v>17895</v>
      </c>
    </row>
    <row r="4369" spans="7:12" ht="15" x14ac:dyDescent="0.2">
      <c r="G4369" s="106"/>
      <c r="H4369" s="104" t="str">
        <f t="shared" si="73"/>
        <v/>
      </c>
      <c r="I4369" s="104"/>
      <c r="J4369" s="110" t="s">
        <v>17896</v>
      </c>
      <c r="K4369" s="110" t="s">
        <v>275</v>
      </c>
      <c r="L4369" s="10" t="s">
        <v>17897</v>
      </c>
    </row>
    <row r="4370" spans="7:12" ht="15" x14ac:dyDescent="0.2">
      <c r="G4370" s="106"/>
      <c r="H4370" s="104" t="str">
        <f t="shared" si="73"/>
        <v/>
      </c>
      <c r="I4370" s="104"/>
      <c r="J4370" s="110" t="s">
        <v>17898</v>
      </c>
      <c r="K4370" s="110" t="s">
        <v>275</v>
      </c>
      <c r="L4370" s="10" t="s">
        <v>275</v>
      </c>
    </row>
    <row r="4371" spans="7:12" ht="15" x14ac:dyDescent="0.2">
      <c r="G4371" s="106"/>
      <c r="H4371" s="104" t="str">
        <f t="shared" si="73"/>
        <v/>
      </c>
      <c r="I4371" s="104"/>
      <c r="J4371" s="110" t="s">
        <v>17899</v>
      </c>
      <c r="K4371" s="110" t="s">
        <v>275</v>
      </c>
      <c r="L4371" s="10" t="s">
        <v>17900</v>
      </c>
    </row>
    <row r="4372" spans="7:12" ht="15" x14ac:dyDescent="0.2">
      <c r="G4372" s="106"/>
      <c r="H4372" s="104" t="str">
        <f t="shared" si="73"/>
        <v/>
      </c>
      <c r="I4372" s="104"/>
      <c r="J4372" s="110" t="s">
        <v>17901</v>
      </c>
      <c r="K4372" s="110" t="s">
        <v>275</v>
      </c>
      <c r="L4372" s="10" t="s">
        <v>17902</v>
      </c>
    </row>
    <row r="4373" spans="7:12" ht="15" x14ac:dyDescent="0.2">
      <c r="G4373" s="106"/>
      <c r="H4373" s="104" t="str">
        <f t="shared" si="73"/>
        <v/>
      </c>
      <c r="I4373" s="104"/>
      <c r="J4373" s="110" t="s">
        <v>17903</v>
      </c>
      <c r="K4373" s="110" t="s">
        <v>275</v>
      </c>
      <c r="L4373" s="10" t="s">
        <v>17904</v>
      </c>
    </row>
    <row r="4374" spans="7:12" ht="15" x14ac:dyDescent="0.2">
      <c r="G4374" s="106"/>
      <c r="H4374" s="104" t="str">
        <f t="shared" si="73"/>
        <v/>
      </c>
      <c r="I4374" s="104"/>
      <c r="J4374" s="110" t="s">
        <v>17905</v>
      </c>
      <c r="K4374" s="110" t="s">
        <v>275</v>
      </c>
      <c r="L4374" s="10" t="s">
        <v>17906</v>
      </c>
    </row>
    <row r="4375" spans="7:12" ht="15" x14ac:dyDescent="0.2">
      <c r="G4375" s="106"/>
      <c r="H4375" s="104" t="str">
        <f t="shared" si="73"/>
        <v/>
      </c>
      <c r="I4375" s="104"/>
      <c r="J4375" s="110" t="s">
        <v>17907</v>
      </c>
      <c r="K4375" s="110" t="s">
        <v>275</v>
      </c>
      <c r="L4375" s="10" t="s">
        <v>17908</v>
      </c>
    </row>
    <row r="4376" spans="7:12" ht="15" x14ac:dyDescent="0.2">
      <c r="G4376" s="106"/>
      <c r="H4376" s="104" t="str">
        <f t="shared" si="73"/>
        <v/>
      </c>
      <c r="I4376" s="104"/>
      <c r="J4376" s="110" t="s">
        <v>17909</v>
      </c>
      <c r="K4376" s="110" t="s">
        <v>275</v>
      </c>
      <c r="L4376" s="10" t="s">
        <v>17910</v>
      </c>
    </row>
    <row r="4377" spans="7:12" ht="15" x14ac:dyDescent="0.2">
      <c r="G4377" s="106"/>
      <c r="H4377" s="104" t="str">
        <f t="shared" si="73"/>
        <v/>
      </c>
      <c r="I4377" s="104"/>
      <c r="J4377" s="110" t="s">
        <v>17911</v>
      </c>
      <c r="K4377" s="110" t="s">
        <v>275</v>
      </c>
      <c r="L4377" s="10" t="s">
        <v>17912</v>
      </c>
    </row>
    <row r="4378" spans="7:12" ht="15" x14ac:dyDescent="0.2">
      <c r="G4378" s="106"/>
      <c r="H4378" s="104" t="str">
        <f t="shared" si="73"/>
        <v/>
      </c>
      <c r="I4378" s="104"/>
      <c r="J4378" s="110" t="s">
        <v>17913</v>
      </c>
      <c r="K4378" s="110" t="s">
        <v>275</v>
      </c>
      <c r="L4378" s="10" t="s">
        <v>17914</v>
      </c>
    </row>
    <row r="4379" spans="7:12" ht="15" x14ac:dyDescent="0.2">
      <c r="G4379" s="106"/>
      <c r="H4379" s="104" t="str">
        <f t="shared" si="73"/>
        <v/>
      </c>
      <c r="I4379" s="104"/>
      <c r="J4379" s="110" t="s">
        <v>17915</v>
      </c>
      <c r="K4379" s="110" t="s">
        <v>275</v>
      </c>
      <c r="L4379" s="10" t="s">
        <v>17916</v>
      </c>
    </row>
    <row r="4380" spans="7:12" ht="15" x14ac:dyDescent="0.2">
      <c r="G4380" s="106"/>
      <c r="H4380" s="104" t="str">
        <f t="shared" si="73"/>
        <v/>
      </c>
      <c r="I4380" s="104"/>
      <c r="J4380" s="110" t="s">
        <v>17917</v>
      </c>
      <c r="K4380" s="110" t="s">
        <v>275</v>
      </c>
      <c r="L4380" s="10" t="s">
        <v>275</v>
      </c>
    </row>
    <row r="4381" spans="7:12" ht="15" x14ac:dyDescent="0.2">
      <c r="G4381" s="106"/>
      <c r="H4381" s="104" t="str">
        <f t="shared" si="73"/>
        <v/>
      </c>
      <c r="I4381" s="104"/>
      <c r="J4381" s="110" t="s">
        <v>17918</v>
      </c>
      <c r="K4381" s="110" t="s">
        <v>275</v>
      </c>
      <c r="L4381" s="10" t="s">
        <v>17919</v>
      </c>
    </row>
    <row r="4382" spans="7:12" ht="15" x14ac:dyDescent="0.2">
      <c r="G4382" s="106"/>
      <c r="H4382" s="104" t="str">
        <f t="shared" si="73"/>
        <v/>
      </c>
      <c r="I4382" s="104"/>
      <c r="J4382" s="110" t="s">
        <v>17920</v>
      </c>
      <c r="K4382" s="110" t="s">
        <v>275</v>
      </c>
      <c r="L4382" s="10" t="s">
        <v>17921</v>
      </c>
    </row>
    <row r="4383" spans="7:12" ht="15" x14ac:dyDescent="0.2">
      <c r="G4383" s="106"/>
      <c r="H4383" s="104" t="str">
        <f t="shared" si="73"/>
        <v/>
      </c>
      <c r="I4383" s="104"/>
      <c r="J4383" s="110" t="s">
        <v>17922</v>
      </c>
      <c r="K4383" s="110" t="s">
        <v>275</v>
      </c>
      <c r="L4383" s="10" t="s">
        <v>17923</v>
      </c>
    </row>
    <row r="4384" spans="7:12" ht="15" x14ac:dyDescent="0.2">
      <c r="G4384" s="106"/>
      <c r="H4384" s="104" t="str">
        <f t="shared" si="73"/>
        <v/>
      </c>
      <c r="I4384" s="104"/>
      <c r="J4384" s="110" t="s">
        <v>17924</v>
      </c>
      <c r="K4384" s="110" t="s">
        <v>275</v>
      </c>
      <c r="L4384" s="10" t="s">
        <v>17923</v>
      </c>
    </row>
    <row r="4385" spans="7:12" ht="15" x14ac:dyDescent="0.2">
      <c r="G4385" s="106"/>
      <c r="H4385" s="104" t="str">
        <f t="shared" si="73"/>
        <v/>
      </c>
      <c r="I4385" s="104"/>
      <c r="J4385" s="110" t="s">
        <v>17925</v>
      </c>
      <c r="K4385" s="110" t="s">
        <v>275</v>
      </c>
      <c r="L4385" s="10" t="s">
        <v>17926</v>
      </c>
    </row>
    <row r="4386" spans="7:12" ht="15" x14ac:dyDescent="0.2">
      <c r="G4386" s="106"/>
      <c r="H4386" s="104" t="str">
        <f t="shared" si="73"/>
        <v/>
      </c>
      <c r="I4386" s="104"/>
      <c r="J4386" s="110" t="s">
        <v>17927</v>
      </c>
      <c r="K4386" s="110" t="s">
        <v>275</v>
      </c>
      <c r="L4386" s="10" t="s">
        <v>275</v>
      </c>
    </row>
    <row r="4387" spans="7:12" ht="15" x14ac:dyDescent="0.2">
      <c r="G4387" s="106"/>
      <c r="H4387" s="104" t="str">
        <f t="shared" si="73"/>
        <v/>
      </c>
      <c r="I4387" s="104"/>
      <c r="J4387" s="110" t="s">
        <v>17928</v>
      </c>
      <c r="K4387" s="110" t="s">
        <v>275</v>
      </c>
      <c r="L4387" s="10" t="s">
        <v>17929</v>
      </c>
    </row>
    <row r="4388" spans="7:12" ht="15" x14ac:dyDescent="0.2">
      <c r="G4388" s="106"/>
      <c r="H4388" s="104" t="str">
        <f t="shared" si="73"/>
        <v/>
      </c>
      <c r="I4388" s="104"/>
      <c r="J4388" s="110" t="s">
        <v>17930</v>
      </c>
      <c r="K4388" s="110" t="s">
        <v>275</v>
      </c>
      <c r="L4388" s="10" t="s">
        <v>17931</v>
      </c>
    </row>
    <row r="4389" spans="7:12" ht="15" x14ac:dyDescent="0.2">
      <c r="G4389" s="106"/>
      <c r="H4389" s="104" t="str">
        <f t="shared" si="73"/>
        <v/>
      </c>
      <c r="I4389" s="104"/>
      <c r="J4389" s="110" t="s">
        <v>17932</v>
      </c>
      <c r="K4389" s="110" t="s">
        <v>275</v>
      </c>
      <c r="L4389" s="10" t="s">
        <v>17933</v>
      </c>
    </row>
    <row r="4390" spans="7:12" ht="15" x14ac:dyDescent="0.2">
      <c r="G4390" s="106"/>
      <c r="H4390" s="104" t="str">
        <f t="shared" si="73"/>
        <v/>
      </c>
      <c r="I4390" s="104"/>
      <c r="J4390" s="110" t="s">
        <v>17934</v>
      </c>
      <c r="K4390" s="110" t="s">
        <v>275</v>
      </c>
      <c r="L4390" s="10" t="s">
        <v>17935</v>
      </c>
    </row>
    <row r="4391" spans="7:12" ht="15" x14ac:dyDescent="0.2">
      <c r="G4391" s="106"/>
      <c r="H4391" s="104" t="str">
        <f t="shared" si="73"/>
        <v/>
      </c>
      <c r="I4391" s="104"/>
      <c r="J4391" s="110" t="s">
        <v>17936</v>
      </c>
      <c r="K4391" s="110" t="s">
        <v>275</v>
      </c>
      <c r="L4391" s="10" t="s">
        <v>17937</v>
      </c>
    </row>
    <row r="4392" spans="7:12" ht="15" x14ac:dyDescent="0.2">
      <c r="G4392" s="106"/>
      <c r="H4392" s="104" t="str">
        <f t="shared" si="73"/>
        <v/>
      </c>
      <c r="I4392" s="104"/>
      <c r="J4392" s="110" t="s">
        <v>17938</v>
      </c>
      <c r="K4392" s="110" t="s">
        <v>275</v>
      </c>
      <c r="L4392" s="10" t="s">
        <v>17931</v>
      </c>
    </row>
    <row r="4393" spans="7:12" ht="15" x14ac:dyDescent="0.2">
      <c r="G4393" s="106"/>
      <c r="H4393" s="104" t="str">
        <f t="shared" si="73"/>
        <v/>
      </c>
      <c r="I4393" s="104"/>
      <c r="J4393" s="110" t="s">
        <v>17939</v>
      </c>
      <c r="K4393" s="110" t="s">
        <v>275</v>
      </c>
      <c r="L4393" s="10" t="s">
        <v>17940</v>
      </c>
    </row>
    <row r="4394" spans="7:12" ht="15" x14ac:dyDescent="0.2">
      <c r="G4394" s="106"/>
      <c r="H4394" s="104" t="str">
        <f t="shared" si="73"/>
        <v/>
      </c>
      <c r="I4394" s="104"/>
      <c r="J4394" s="110" t="s">
        <v>17941</v>
      </c>
      <c r="K4394" s="110" t="s">
        <v>275</v>
      </c>
      <c r="L4394" s="10" t="s">
        <v>17929</v>
      </c>
    </row>
    <row r="4395" spans="7:12" ht="15" x14ac:dyDescent="0.2">
      <c r="G4395" s="106"/>
      <c r="H4395" s="104" t="str">
        <f t="shared" si="73"/>
        <v/>
      </c>
      <c r="I4395" s="104"/>
      <c r="J4395" s="110" t="s">
        <v>17942</v>
      </c>
      <c r="K4395" s="110" t="s">
        <v>275</v>
      </c>
      <c r="L4395" s="10" t="s">
        <v>17943</v>
      </c>
    </row>
    <row r="4396" spans="7:12" ht="15" x14ac:dyDescent="0.2">
      <c r="G4396" s="106"/>
      <c r="H4396" s="104" t="str">
        <f t="shared" si="73"/>
        <v/>
      </c>
      <c r="I4396" s="104"/>
      <c r="J4396" s="110" t="s">
        <v>17944</v>
      </c>
      <c r="K4396" s="110" t="s">
        <v>275</v>
      </c>
      <c r="L4396" s="10" t="s">
        <v>17945</v>
      </c>
    </row>
    <row r="4397" spans="7:12" ht="15" x14ac:dyDescent="0.2">
      <c r="G4397" s="106"/>
      <c r="H4397" s="104" t="str">
        <f t="shared" si="73"/>
        <v/>
      </c>
      <c r="I4397" s="104"/>
      <c r="J4397" s="110" t="s">
        <v>17946</v>
      </c>
      <c r="K4397" s="110" t="s">
        <v>275</v>
      </c>
      <c r="L4397" s="10" t="s">
        <v>17943</v>
      </c>
    </row>
    <row r="4398" spans="7:12" ht="15" x14ac:dyDescent="0.2">
      <c r="G4398" s="106"/>
      <c r="H4398" s="104" t="str">
        <f t="shared" si="73"/>
        <v/>
      </c>
      <c r="I4398" s="104"/>
      <c r="J4398" s="110" t="s">
        <v>17947</v>
      </c>
      <c r="K4398" s="110" t="s">
        <v>275</v>
      </c>
      <c r="L4398" s="10" t="s">
        <v>17948</v>
      </c>
    </row>
    <row r="4399" spans="7:12" ht="15" x14ac:dyDescent="0.2">
      <c r="G4399" s="106"/>
      <c r="H4399" s="104" t="str">
        <f t="shared" si="73"/>
        <v/>
      </c>
      <c r="I4399" s="104"/>
      <c r="J4399" s="110" t="s">
        <v>17949</v>
      </c>
      <c r="K4399" s="110" t="s">
        <v>275</v>
      </c>
      <c r="L4399" s="10" t="s">
        <v>17950</v>
      </c>
    </row>
    <row r="4400" spans="7:12" ht="15" x14ac:dyDescent="0.2">
      <c r="G4400" s="106"/>
      <c r="H4400" s="104" t="str">
        <f t="shared" si="73"/>
        <v/>
      </c>
      <c r="I4400" s="104"/>
      <c r="J4400" s="110" t="s">
        <v>17951</v>
      </c>
      <c r="K4400" s="110" t="s">
        <v>275</v>
      </c>
      <c r="L4400" s="10" t="s">
        <v>17952</v>
      </c>
    </row>
    <row r="4401" spans="7:12" ht="15" x14ac:dyDescent="0.2">
      <c r="G4401" s="106"/>
      <c r="H4401" s="104" t="str">
        <f t="shared" si="73"/>
        <v/>
      </c>
      <c r="I4401" s="104"/>
      <c r="J4401" s="110" t="s">
        <v>17953</v>
      </c>
      <c r="K4401" s="110" t="s">
        <v>275</v>
      </c>
      <c r="L4401" s="10" t="s">
        <v>17954</v>
      </c>
    </row>
    <row r="4402" spans="7:12" ht="15" x14ac:dyDescent="0.2">
      <c r="G4402" s="106"/>
      <c r="H4402" s="104" t="str">
        <f t="shared" si="73"/>
        <v/>
      </c>
      <c r="I4402" s="104"/>
      <c r="J4402" s="110" t="s">
        <v>17955</v>
      </c>
      <c r="K4402" s="110" t="s">
        <v>275</v>
      </c>
      <c r="L4402" s="10" t="s">
        <v>17956</v>
      </c>
    </row>
    <row r="4403" spans="7:12" ht="15" x14ac:dyDescent="0.2">
      <c r="G4403" s="106"/>
      <c r="H4403" s="104" t="str">
        <f t="shared" si="73"/>
        <v/>
      </c>
      <c r="I4403" s="104"/>
      <c r="J4403" s="110" t="s">
        <v>17957</v>
      </c>
      <c r="K4403" s="110" t="s">
        <v>275</v>
      </c>
      <c r="L4403" s="10" t="s">
        <v>17958</v>
      </c>
    </row>
    <row r="4404" spans="7:12" ht="15" x14ac:dyDescent="0.2">
      <c r="G4404" s="106"/>
      <c r="H4404" s="104" t="str">
        <f t="shared" si="73"/>
        <v/>
      </c>
      <c r="I4404" s="104"/>
      <c r="J4404" s="110" t="s">
        <v>17959</v>
      </c>
      <c r="K4404" s="110" t="s">
        <v>275</v>
      </c>
      <c r="L4404" s="10" t="s">
        <v>17960</v>
      </c>
    </row>
    <row r="4405" spans="7:12" ht="15" x14ac:dyDescent="0.2">
      <c r="G4405" s="106"/>
      <c r="H4405" s="104" t="str">
        <f t="shared" si="73"/>
        <v/>
      </c>
      <c r="I4405" s="104"/>
      <c r="J4405" s="110" t="s">
        <v>17961</v>
      </c>
      <c r="K4405" s="110" t="s">
        <v>275</v>
      </c>
      <c r="L4405" s="10" t="s">
        <v>17962</v>
      </c>
    </row>
    <row r="4406" spans="7:12" ht="15" x14ac:dyDescent="0.2">
      <c r="G4406" s="106"/>
      <c r="H4406" s="104" t="str">
        <f t="shared" si="73"/>
        <v/>
      </c>
      <c r="I4406" s="104"/>
      <c r="J4406" s="110" t="s">
        <v>17963</v>
      </c>
      <c r="K4406" s="110" t="s">
        <v>275</v>
      </c>
      <c r="L4406" s="10" t="s">
        <v>17964</v>
      </c>
    </row>
    <row r="4407" spans="7:12" ht="15" x14ac:dyDescent="0.2">
      <c r="G4407" s="106"/>
      <c r="H4407" s="104" t="str">
        <f t="shared" si="73"/>
        <v/>
      </c>
      <c r="I4407" s="104"/>
      <c r="J4407" s="110" t="s">
        <v>17965</v>
      </c>
      <c r="K4407" s="110" t="s">
        <v>275</v>
      </c>
      <c r="L4407" s="10" t="s">
        <v>17966</v>
      </c>
    </row>
    <row r="4408" spans="7:12" ht="15" x14ac:dyDescent="0.2">
      <c r="G4408" s="106"/>
      <c r="H4408" s="104" t="str">
        <f t="shared" si="73"/>
        <v/>
      </c>
      <c r="I4408" s="104"/>
      <c r="J4408" s="110" t="s">
        <v>17967</v>
      </c>
      <c r="K4408" s="110" t="s">
        <v>275</v>
      </c>
      <c r="L4408" s="10" t="s">
        <v>17968</v>
      </c>
    </row>
    <row r="4409" spans="7:12" ht="15" x14ac:dyDescent="0.2">
      <c r="G4409" s="106"/>
      <c r="H4409" s="104" t="str">
        <f t="shared" si="73"/>
        <v/>
      </c>
      <c r="I4409" s="104"/>
      <c r="J4409" s="110" t="s">
        <v>17969</v>
      </c>
      <c r="K4409" s="110" t="s">
        <v>275</v>
      </c>
      <c r="L4409" s="10" t="s">
        <v>17970</v>
      </c>
    </row>
    <row r="4410" spans="7:12" ht="15" x14ac:dyDescent="0.2">
      <c r="G4410" s="106"/>
      <c r="H4410" s="104" t="str">
        <f t="shared" si="73"/>
        <v/>
      </c>
      <c r="I4410" s="104"/>
      <c r="J4410" s="110" t="s">
        <v>17971</v>
      </c>
      <c r="K4410" s="110" t="s">
        <v>275</v>
      </c>
      <c r="L4410" s="10" t="s">
        <v>17972</v>
      </c>
    </row>
    <row r="4411" spans="7:12" ht="15" x14ac:dyDescent="0.2">
      <c r="G4411" s="106"/>
      <c r="H4411" s="104" t="str">
        <f t="shared" si="73"/>
        <v/>
      </c>
      <c r="I4411" s="104"/>
      <c r="J4411" s="110" t="s">
        <v>17973</v>
      </c>
      <c r="K4411" s="110" t="s">
        <v>275</v>
      </c>
      <c r="L4411" s="10" t="s">
        <v>17926</v>
      </c>
    </row>
    <row r="4412" spans="7:12" ht="15" x14ac:dyDescent="0.2">
      <c r="G4412" s="106"/>
      <c r="H4412" s="104" t="str">
        <f t="shared" si="73"/>
        <v/>
      </c>
      <c r="I4412" s="104"/>
      <c r="J4412" s="110" t="s">
        <v>17974</v>
      </c>
      <c r="K4412" s="110" t="s">
        <v>275</v>
      </c>
      <c r="L4412" s="10" t="s">
        <v>17975</v>
      </c>
    </row>
    <row r="4413" spans="7:12" ht="15" x14ac:dyDescent="0.2">
      <c r="G4413" s="106"/>
      <c r="H4413" s="104" t="str">
        <f t="shared" si="73"/>
        <v/>
      </c>
      <c r="I4413" s="104"/>
      <c r="J4413" s="110" t="s">
        <v>17976</v>
      </c>
      <c r="K4413" s="110" t="s">
        <v>275</v>
      </c>
      <c r="L4413" s="10" t="s">
        <v>17977</v>
      </c>
    </row>
    <row r="4414" spans="7:12" ht="15" x14ac:dyDescent="0.2">
      <c r="G4414" s="106"/>
      <c r="H4414" s="104" t="str">
        <f t="shared" si="73"/>
        <v/>
      </c>
      <c r="I4414" s="104"/>
      <c r="J4414" s="110" t="s">
        <v>17978</v>
      </c>
      <c r="K4414" s="110" t="s">
        <v>275</v>
      </c>
      <c r="L4414" s="10" t="s">
        <v>17979</v>
      </c>
    </row>
    <row r="4415" spans="7:12" ht="15" x14ac:dyDescent="0.2">
      <c r="G4415" s="106"/>
      <c r="H4415" s="104" t="str">
        <f t="shared" si="73"/>
        <v/>
      </c>
      <c r="I4415" s="104"/>
      <c r="J4415" s="110" t="s">
        <v>17980</v>
      </c>
      <c r="K4415" s="110" t="s">
        <v>275</v>
      </c>
      <c r="L4415" s="10" t="s">
        <v>17981</v>
      </c>
    </row>
    <row r="4416" spans="7:12" ht="15" x14ac:dyDescent="0.2">
      <c r="G4416" s="106"/>
      <c r="H4416" s="104" t="str">
        <f t="shared" si="73"/>
        <v/>
      </c>
      <c r="I4416" s="104"/>
      <c r="J4416" s="110" t="s">
        <v>17982</v>
      </c>
      <c r="K4416" s="110" t="s">
        <v>275</v>
      </c>
      <c r="L4416" s="10" t="s">
        <v>17983</v>
      </c>
    </row>
    <row r="4417" spans="7:12" ht="15" x14ac:dyDescent="0.2">
      <c r="G4417" s="106"/>
      <c r="H4417" s="104" t="str">
        <f t="shared" si="73"/>
        <v/>
      </c>
      <c r="I4417" s="104"/>
      <c r="J4417" s="110" t="s">
        <v>17984</v>
      </c>
      <c r="K4417" s="110" t="s">
        <v>275</v>
      </c>
      <c r="L4417" s="10" t="s">
        <v>17985</v>
      </c>
    </row>
    <row r="4418" spans="7:12" ht="15" x14ac:dyDescent="0.2">
      <c r="G4418" s="106"/>
      <c r="H4418" s="104" t="str">
        <f t="shared" si="73"/>
        <v/>
      </c>
      <c r="I4418" s="104"/>
      <c r="J4418" s="110" t="s">
        <v>17986</v>
      </c>
      <c r="K4418" s="110" t="s">
        <v>275</v>
      </c>
      <c r="L4418" s="10" t="s">
        <v>17987</v>
      </c>
    </row>
    <row r="4419" spans="7:12" ht="15" x14ac:dyDescent="0.2">
      <c r="G4419" s="106"/>
      <c r="H4419" s="104" t="str">
        <f t="shared" si="73"/>
        <v/>
      </c>
      <c r="I4419" s="104"/>
      <c r="J4419" s="110" t="s">
        <v>17988</v>
      </c>
      <c r="K4419" s="110" t="s">
        <v>275</v>
      </c>
      <c r="L4419" s="10" t="s">
        <v>17989</v>
      </c>
    </row>
    <row r="4420" spans="7:12" ht="15" x14ac:dyDescent="0.2">
      <c r="G4420" s="106"/>
      <c r="H4420" s="104" t="str">
        <f t="shared" si="73"/>
        <v/>
      </c>
      <c r="I4420" s="104"/>
      <c r="J4420" s="110" t="s">
        <v>17990</v>
      </c>
      <c r="K4420" s="110" t="s">
        <v>275</v>
      </c>
      <c r="L4420" s="10" t="s">
        <v>17991</v>
      </c>
    </row>
    <row r="4421" spans="7:12" ht="15" x14ac:dyDescent="0.2">
      <c r="G4421" s="106"/>
      <c r="H4421" s="104" t="str">
        <f t="shared" si="73"/>
        <v/>
      </c>
      <c r="I4421" s="104"/>
      <c r="J4421" s="110" t="s">
        <v>17992</v>
      </c>
      <c r="K4421" s="110" t="s">
        <v>275</v>
      </c>
      <c r="L4421" s="10" t="s">
        <v>17993</v>
      </c>
    </row>
    <row r="4422" spans="7:12" ht="15" x14ac:dyDescent="0.2">
      <c r="G4422" s="106"/>
      <c r="H4422" s="104" t="str">
        <f t="shared" si="73"/>
        <v/>
      </c>
      <c r="I4422" s="104"/>
      <c r="J4422" s="110" t="s">
        <v>17994</v>
      </c>
      <c r="K4422" s="110" t="s">
        <v>275</v>
      </c>
      <c r="L4422" s="10" t="s">
        <v>17995</v>
      </c>
    </row>
    <row r="4423" spans="7:12" ht="15" x14ac:dyDescent="0.2">
      <c r="G4423" s="106"/>
      <c r="H4423" s="104" t="str">
        <f t="shared" si="73"/>
        <v/>
      </c>
      <c r="I4423" s="104"/>
      <c r="J4423" s="110" t="s">
        <v>17996</v>
      </c>
      <c r="K4423" s="110" t="s">
        <v>275</v>
      </c>
      <c r="L4423" s="10" t="s">
        <v>17997</v>
      </c>
    </row>
    <row r="4424" spans="7:12" ht="15" x14ac:dyDescent="0.2">
      <c r="G4424" s="106"/>
      <c r="H4424" s="104" t="str">
        <f t="shared" si="73"/>
        <v/>
      </c>
      <c r="I4424" s="104"/>
      <c r="J4424" s="110" t="s">
        <v>17998</v>
      </c>
      <c r="K4424" s="110" t="s">
        <v>275</v>
      </c>
      <c r="L4424" s="10" t="s">
        <v>17999</v>
      </c>
    </row>
    <row r="4425" spans="7:12" ht="15" x14ac:dyDescent="0.2">
      <c r="G4425" s="106"/>
      <c r="H4425" s="104" t="str">
        <f t="shared" ref="H4425:H4488" si="74">IF(I4425="","",IFERROR((INDEX(A:D,MATCH($I4425,D:D,0),2)),""))</f>
        <v/>
      </c>
      <c r="I4425" s="104"/>
      <c r="J4425" s="110" t="s">
        <v>18000</v>
      </c>
      <c r="K4425" s="110" t="s">
        <v>275</v>
      </c>
      <c r="L4425" s="10" t="s">
        <v>18001</v>
      </c>
    </row>
    <row r="4426" spans="7:12" ht="15" x14ac:dyDescent="0.2">
      <c r="G4426" s="106"/>
      <c r="H4426" s="104" t="str">
        <f t="shared" si="74"/>
        <v/>
      </c>
      <c r="I4426" s="104"/>
      <c r="J4426" s="110" t="s">
        <v>18002</v>
      </c>
      <c r="K4426" s="110" t="s">
        <v>275</v>
      </c>
      <c r="L4426" s="10" t="s">
        <v>18003</v>
      </c>
    </row>
    <row r="4427" spans="7:12" ht="15" x14ac:dyDescent="0.2">
      <c r="G4427" s="106"/>
      <c r="H4427" s="104" t="str">
        <f t="shared" si="74"/>
        <v/>
      </c>
      <c r="I4427" s="104"/>
      <c r="J4427" s="110" t="s">
        <v>18004</v>
      </c>
      <c r="K4427" s="110" t="s">
        <v>275</v>
      </c>
      <c r="L4427" s="10" t="s">
        <v>18005</v>
      </c>
    </row>
    <row r="4428" spans="7:12" ht="15" x14ac:dyDescent="0.2">
      <c r="G4428" s="106"/>
      <c r="H4428" s="104" t="str">
        <f t="shared" si="74"/>
        <v/>
      </c>
      <c r="I4428" s="104"/>
      <c r="J4428" s="110" t="s">
        <v>18006</v>
      </c>
      <c r="K4428" s="110" t="s">
        <v>275</v>
      </c>
      <c r="L4428" s="10" t="s">
        <v>18007</v>
      </c>
    </row>
    <row r="4429" spans="7:12" ht="15" x14ac:dyDescent="0.2">
      <c r="G4429" s="106"/>
      <c r="H4429" s="104" t="str">
        <f t="shared" si="74"/>
        <v/>
      </c>
      <c r="I4429" s="104"/>
      <c r="J4429" s="110" t="s">
        <v>18008</v>
      </c>
      <c r="K4429" s="110" t="s">
        <v>275</v>
      </c>
      <c r="L4429" s="10" t="s">
        <v>18009</v>
      </c>
    </row>
    <row r="4430" spans="7:12" ht="15" x14ac:dyDescent="0.2">
      <c r="G4430" s="106"/>
      <c r="H4430" s="104" t="str">
        <f t="shared" si="74"/>
        <v/>
      </c>
      <c r="I4430" s="104"/>
      <c r="J4430" s="110" t="s">
        <v>18010</v>
      </c>
      <c r="K4430" s="110" t="s">
        <v>275</v>
      </c>
      <c r="L4430" s="10" t="s">
        <v>18011</v>
      </c>
    </row>
    <row r="4431" spans="7:12" ht="15" x14ac:dyDescent="0.2">
      <c r="G4431" s="106"/>
      <c r="H4431" s="104" t="str">
        <f t="shared" si="74"/>
        <v/>
      </c>
      <c r="I4431" s="104"/>
      <c r="J4431" s="110" t="s">
        <v>18012</v>
      </c>
      <c r="K4431" s="110" t="s">
        <v>275</v>
      </c>
      <c r="L4431" s="10" t="s">
        <v>18013</v>
      </c>
    </row>
    <row r="4432" spans="7:12" ht="15" x14ac:dyDescent="0.2">
      <c r="G4432" s="106"/>
      <c r="H4432" s="104" t="str">
        <f t="shared" si="74"/>
        <v/>
      </c>
      <c r="I4432" s="104"/>
      <c r="J4432" s="110" t="s">
        <v>18014</v>
      </c>
      <c r="K4432" s="110" t="s">
        <v>275</v>
      </c>
      <c r="L4432" s="10" t="s">
        <v>18015</v>
      </c>
    </row>
    <row r="4433" spans="7:12" ht="15" x14ac:dyDescent="0.2">
      <c r="G4433" s="106"/>
      <c r="H4433" s="104" t="str">
        <f t="shared" si="74"/>
        <v/>
      </c>
      <c r="I4433" s="104"/>
      <c r="J4433" s="110" t="s">
        <v>18016</v>
      </c>
      <c r="K4433" s="110" t="s">
        <v>275</v>
      </c>
      <c r="L4433" s="10" t="s">
        <v>18017</v>
      </c>
    </row>
    <row r="4434" spans="7:12" ht="15" x14ac:dyDescent="0.2">
      <c r="G4434" s="106"/>
      <c r="H4434" s="104" t="str">
        <f t="shared" si="74"/>
        <v/>
      </c>
      <c r="I4434" s="104"/>
      <c r="J4434" s="110" t="s">
        <v>18018</v>
      </c>
      <c r="K4434" s="110" t="s">
        <v>275</v>
      </c>
      <c r="L4434" s="10" t="s">
        <v>18019</v>
      </c>
    </row>
    <row r="4435" spans="7:12" ht="15" x14ac:dyDescent="0.2">
      <c r="G4435" s="106"/>
      <c r="H4435" s="104" t="str">
        <f t="shared" si="74"/>
        <v/>
      </c>
      <c r="I4435" s="104"/>
      <c r="J4435" s="110" t="s">
        <v>18020</v>
      </c>
      <c r="K4435" s="110" t="s">
        <v>275</v>
      </c>
      <c r="L4435" s="10" t="s">
        <v>18021</v>
      </c>
    </row>
    <row r="4436" spans="7:12" ht="15" x14ac:dyDescent="0.2">
      <c r="G4436" s="106"/>
      <c r="H4436" s="104" t="str">
        <f t="shared" si="74"/>
        <v/>
      </c>
      <c r="I4436" s="104"/>
      <c r="J4436" s="110" t="s">
        <v>18022</v>
      </c>
      <c r="K4436" s="110" t="s">
        <v>275</v>
      </c>
      <c r="L4436" s="10" t="s">
        <v>18023</v>
      </c>
    </row>
    <row r="4437" spans="7:12" ht="15" x14ac:dyDescent="0.2">
      <c r="G4437" s="106"/>
      <c r="H4437" s="104" t="str">
        <f t="shared" si="74"/>
        <v/>
      </c>
      <c r="I4437" s="104"/>
      <c r="J4437" s="110" t="s">
        <v>18024</v>
      </c>
      <c r="K4437" s="110" t="s">
        <v>275</v>
      </c>
      <c r="L4437" s="10" t="s">
        <v>18025</v>
      </c>
    </row>
    <row r="4438" spans="7:12" ht="15" x14ac:dyDescent="0.2">
      <c r="G4438" s="106"/>
      <c r="H4438" s="104" t="str">
        <f t="shared" si="74"/>
        <v/>
      </c>
      <c r="I4438" s="104"/>
      <c r="J4438" s="110" t="s">
        <v>18026</v>
      </c>
      <c r="K4438" s="110" t="s">
        <v>275</v>
      </c>
      <c r="L4438" s="10" t="s">
        <v>18027</v>
      </c>
    </row>
    <row r="4439" spans="7:12" ht="15" x14ac:dyDescent="0.2">
      <c r="G4439" s="106"/>
      <c r="H4439" s="104" t="str">
        <f t="shared" si="74"/>
        <v/>
      </c>
      <c r="I4439" s="104"/>
      <c r="J4439" s="110" t="s">
        <v>18028</v>
      </c>
      <c r="K4439" s="110" t="s">
        <v>275</v>
      </c>
      <c r="L4439" s="10" t="s">
        <v>18029</v>
      </c>
    </row>
    <row r="4440" spans="7:12" ht="15" x14ac:dyDescent="0.2">
      <c r="G4440" s="106"/>
      <c r="H4440" s="104" t="str">
        <f t="shared" si="74"/>
        <v/>
      </c>
      <c r="I4440" s="104"/>
      <c r="J4440" s="110" t="s">
        <v>18030</v>
      </c>
      <c r="K4440" s="110" t="s">
        <v>275</v>
      </c>
      <c r="L4440" s="10" t="s">
        <v>18031</v>
      </c>
    </row>
    <row r="4441" spans="7:12" ht="15" x14ac:dyDescent="0.2">
      <c r="G4441" s="106"/>
      <c r="H4441" s="104" t="str">
        <f t="shared" si="74"/>
        <v/>
      </c>
      <c r="I4441" s="104"/>
      <c r="J4441" s="110" t="s">
        <v>18032</v>
      </c>
      <c r="K4441" s="110" t="s">
        <v>275</v>
      </c>
      <c r="L4441" s="10" t="s">
        <v>18033</v>
      </c>
    </row>
    <row r="4442" spans="7:12" ht="15" x14ac:dyDescent="0.2">
      <c r="G4442" s="106"/>
      <c r="H4442" s="104" t="str">
        <f t="shared" si="74"/>
        <v/>
      </c>
      <c r="I4442" s="104"/>
      <c r="J4442" s="110" t="s">
        <v>18034</v>
      </c>
      <c r="K4442" s="110" t="s">
        <v>275</v>
      </c>
      <c r="L4442" s="10" t="s">
        <v>18035</v>
      </c>
    </row>
    <row r="4443" spans="7:12" ht="15" x14ac:dyDescent="0.2">
      <c r="G4443" s="106"/>
      <c r="H4443" s="104" t="str">
        <f t="shared" si="74"/>
        <v/>
      </c>
      <c r="I4443" s="104"/>
      <c r="J4443" s="110" t="s">
        <v>18036</v>
      </c>
      <c r="K4443" s="110" t="s">
        <v>275</v>
      </c>
      <c r="L4443" s="10" t="s">
        <v>18037</v>
      </c>
    </row>
    <row r="4444" spans="7:12" ht="15" x14ac:dyDescent="0.2">
      <c r="G4444" s="106"/>
      <c r="H4444" s="104" t="str">
        <f t="shared" si="74"/>
        <v/>
      </c>
      <c r="I4444" s="104"/>
      <c r="J4444" s="110" t="s">
        <v>18038</v>
      </c>
      <c r="K4444" s="110" t="s">
        <v>275</v>
      </c>
      <c r="L4444" s="10" t="s">
        <v>18039</v>
      </c>
    </row>
    <row r="4445" spans="7:12" ht="15" x14ac:dyDescent="0.2">
      <c r="G4445" s="106"/>
      <c r="H4445" s="104" t="str">
        <f t="shared" si="74"/>
        <v/>
      </c>
      <c r="I4445" s="104"/>
      <c r="J4445" s="110" t="s">
        <v>18040</v>
      </c>
      <c r="K4445" s="110" t="s">
        <v>275</v>
      </c>
      <c r="L4445" s="10" t="s">
        <v>18041</v>
      </c>
    </row>
    <row r="4446" spans="7:12" ht="15" x14ac:dyDescent="0.2">
      <c r="G4446" s="106"/>
      <c r="H4446" s="104" t="str">
        <f t="shared" si="74"/>
        <v/>
      </c>
      <c r="I4446" s="104"/>
      <c r="J4446" s="110" t="s">
        <v>18042</v>
      </c>
      <c r="K4446" s="110" t="s">
        <v>275</v>
      </c>
      <c r="L4446" s="10" t="s">
        <v>18043</v>
      </c>
    </row>
    <row r="4447" spans="7:12" ht="15" x14ac:dyDescent="0.2">
      <c r="G4447" s="106"/>
      <c r="H4447" s="104" t="str">
        <f t="shared" si="74"/>
        <v/>
      </c>
      <c r="I4447" s="104"/>
      <c r="J4447" s="110" t="s">
        <v>18044</v>
      </c>
      <c r="K4447" s="110" t="s">
        <v>275</v>
      </c>
      <c r="L4447" s="10" t="s">
        <v>18045</v>
      </c>
    </row>
    <row r="4448" spans="7:12" ht="15" x14ac:dyDescent="0.2">
      <c r="G4448" s="106"/>
      <c r="H4448" s="104" t="str">
        <f t="shared" si="74"/>
        <v/>
      </c>
      <c r="I4448" s="104"/>
      <c r="J4448" s="110" t="s">
        <v>18046</v>
      </c>
      <c r="K4448" s="110" t="s">
        <v>275</v>
      </c>
      <c r="L4448" s="10" t="s">
        <v>18047</v>
      </c>
    </row>
    <row r="4449" spans="7:12" ht="15" x14ac:dyDescent="0.2">
      <c r="G4449" s="106"/>
      <c r="H4449" s="104" t="str">
        <f t="shared" si="74"/>
        <v/>
      </c>
      <c r="I4449" s="104"/>
      <c r="J4449" s="110" t="s">
        <v>18048</v>
      </c>
      <c r="K4449" s="110" t="s">
        <v>275</v>
      </c>
      <c r="L4449" s="10" t="s">
        <v>18049</v>
      </c>
    </row>
    <row r="4450" spans="7:12" ht="15" x14ac:dyDescent="0.2">
      <c r="G4450" s="106"/>
      <c r="H4450" s="104" t="str">
        <f t="shared" si="74"/>
        <v/>
      </c>
      <c r="I4450" s="104"/>
      <c r="J4450" s="110" t="s">
        <v>18050</v>
      </c>
      <c r="K4450" s="110" t="s">
        <v>275</v>
      </c>
      <c r="L4450" s="10" t="s">
        <v>18051</v>
      </c>
    </row>
    <row r="4451" spans="7:12" ht="15" x14ac:dyDescent="0.2">
      <c r="G4451" s="106"/>
      <c r="H4451" s="104" t="str">
        <f t="shared" si="74"/>
        <v/>
      </c>
      <c r="I4451" s="104"/>
      <c r="J4451" s="110" t="s">
        <v>18052</v>
      </c>
      <c r="K4451" s="110" t="s">
        <v>275</v>
      </c>
      <c r="L4451" s="10" t="s">
        <v>18053</v>
      </c>
    </row>
    <row r="4452" spans="7:12" ht="15" x14ac:dyDescent="0.2">
      <c r="G4452" s="106"/>
      <c r="H4452" s="104" t="str">
        <f t="shared" si="74"/>
        <v/>
      </c>
      <c r="I4452" s="104"/>
      <c r="J4452" s="110" t="s">
        <v>18054</v>
      </c>
      <c r="K4452" s="110" t="s">
        <v>275</v>
      </c>
      <c r="L4452" s="10" t="s">
        <v>18055</v>
      </c>
    </row>
    <row r="4453" spans="7:12" ht="15" x14ac:dyDescent="0.2">
      <c r="G4453" s="106"/>
      <c r="H4453" s="104" t="str">
        <f t="shared" si="74"/>
        <v/>
      </c>
      <c r="I4453" s="104"/>
      <c r="J4453" s="110" t="s">
        <v>18056</v>
      </c>
      <c r="K4453" s="110" t="s">
        <v>275</v>
      </c>
      <c r="L4453" s="10" t="s">
        <v>18057</v>
      </c>
    </row>
    <row r="4454" spans="7:12" ht="15" x14ac:dyDescent="0.2">
      <c r="G4454" s="106"/>
      <c r="H4454" s="104" t="str">
        <f t="shared" si="74"/>
        <v/>
      </c>
      <c r="I4454" s="104"/>
      <c r="J4454" s="110" t="s">
        <v>18058</v>
      </c>
      <c r="K4454" s="110" t="s">
        <v>275</v>
      </c>
      <c r="L4454" s="10" t="s">
        <v>18059</v>
      </c>
    </row>
    <row r="4455" spans="7:12" ht="15" x14ac:dyDescent="0.2">
      <c r="G4455" s="106"/>
      <c r="H4455" s="104" t="str">
        <f t="shared" si="74"/>
        <v/>
      </c>
      <c r="I4455" s="104"/>
      <c r="J4455" s="110" t="s">
        <v>18060</v>
      </c>
      <c r="K4455" s="110" t="s">
        <v>275</v>
      </c>
      <c r="L4455" s="10" t="s">
        <v>18061</v>
      </c>
    </row>
    <row r="4456" spans="7:12" ht="15" x14ac:dyDescent="0.2">
      <c r="G4456" s="106"/>
      <c r="H4456" s="104" t="str">
        <f t="shared" si="74"/>
        <v/>
      </c>
      <c r="I4456" s="104"/>
      <c r="J4456" s="110" t="s">
        <v>18062</v>
      </c>
      <c r="K4456" s="110" t="s">
        <v>275</v>
      </c>
      <c r="L4456" s="10" t="s">
        <v>18063</v>
      </c>
    </row>
    <row r="4457" spans="7:12" ht="15" x14ac:dyDescent="0.2">
      <c r="G4457" s="106"/>
      <c r="H4457" s="104" t="str">
        <f t="shared" si="74"/>
        <v/>
      </c>
      <c r="I4457" s="104"/>
      <c r="J4457" s="110" t="s">
        <v>18064</v>
      </c>
      <c r="K4457" s="110" t="s">
        <v>275</v>
      </c>
      <c r="L4457" s="10" t="s">
        <v>18065</v>
      </c>
    </row>
    <row r="4458" spans="7:12" ht="15" x14ac:dyDescent="0.2">
      <c r="G4458" s="106"/>
      <c r="H4458" s="104" t="str">
        <f t="shared" si="74"/>
        <v/>
      </c>
      <c r="I4458" s="104"/>
      <c r="J4458" s="110" t="s">
        <v>18066</v>
      </c>
      <c r="K4458" s="110" t="s">
        <v>275</v>
      </c>
      <c r="L4458" s="10" t="s">
        <v>18067</v>
      </c>
    </row>
    <row r="4459" spans="7:12" ht="15" x14ac:dyDescent="0.2">
      <c r="G4459" s="106"/>
      <c r="H4459" s="104" t="str">
        <f t="shared" si="74"/>
        <v/>
      </c>
      <c r="I4459" s="104"/>
      <c r="J4459" s="110" t="s">
        <v>18068</v>
      </c>
      <c r="K4459" s="110" t="s">
        <v>275</v>
      </c>
      <c r="L4459" s="10" t="s">
        <v>18069</v>
      </c>
    </row>
    <row r="4460" spans="7:12" ht="15" x14ac:dyDescent="0.2">
      <c r="G4460" s="106"/>
      <c r="H4460" s="104" t="str">
        <f t="shared" si="74"/>
        <v/>
      </c>
      <c r="I4460" s="104"/>
      <c r="J4460" s="110" t="s">
        <v>18070</v>
      </c>
      <c r="K4460" s="110" t="s">
        <v>275</v>
      </c>
      <c r="L4460" s="10" t="s">
        <v>18071</v>
      </c>
    </row>
    <row r="4461" spans="7:12" ht="15" x14ac:dyDescent="0.2">
      <c r="G4461" s="106"/>
      <c r="H4461" s="104" t="str">
        <f t="shared" si="74"/>
        <v/>
      </c>
      <c r="I4461" s="104"/>
      <c r="J4461" s="110" t="s">
        <v>18072</v>
      </c>
      <c r="K4461" s="110" t="s">
        <v>275</v>
      </c>
      <c r="L4461" s="10" t="s">
        <v>18073</v>
      </c>
    </row>
    <row r="4462" spans="7:12" ht="15" x14ac:dyDescent="0.2">
      <c r="G4462" s="106"/>
      <c r="H4462" s="104" t="str">
        <f t="shared" si="74"/>
        <v/>
      </c>
      <c r="I4462" s="104"/>
      <c r="J4462" s="110" t="s">
        <v>18074</v>
      </c>
      <c r="K4462" s="110" t="s">
        <v>275</v>
      </c>
      <c r="L4462" s="10" t="s">
        <v>18075</v>
      </c>
    </row>
    <row r="4463" spans="7:12" ht="15" x14ac:dyDescent="0.2">
      <c r="G4463" s="106"/>
      <c r="H4463" s="104" t="str">
        <f t="shared" si="74"/>
        <v/>
      </c>
      <c r="I4463" s="104"/>
      <c r="J4463" s="110" t="s">
        <v>18076</v>
      </c>
      <c r="K4463" s="110" t="s">
        <v>275</v>
      </c>
      <c r="L4463" s="10" t="s">
        <v>18077</v>
      </c>
    </row>
    <row r="4464" spans="7:12" ht="15" x14ac:dyDescent="0.2">
      <c r="G4464" s="106"/>
      <c r="H4464" s="104" t="str">
        <f t="shared" si="74"/>
        <v/>
      </c>
      <c r="I4464" s="104"/>
      <c r="J4464" s="110" t="s">
        <v>18078</v>
      </c>
      <c r="K4464" s="110" t="s">
        <v>275</v>
      </c>
      <c r="L4464" s="10" t="s">
        <v>18079</v>
      </c>
    </row>
    <row r="4465" spans="7:12" ht="15" x14ac:dyDescent="0.2">
      <c r="G4465" s="106"/>
      <c r="H4465" s="104" t="str">
        <f t="shared" si="74"/>
        <v/>
      </c>
      <c r="I4465" s="104"/>
      <c r="J4465" s="110" t="s">
        <v>18080</v>
      </c>
      <c r="K4465" s="110" t="s">
        <v>275</v>
      </c>
      <c r="L4465" s="10" t="s">
        <v>18081</v>
      </c>
    </row>
    <row r="4466" spans="7:12" ht="15" x14ac:dyDescent="0.2">
      <c r="G4466" s="106"/>
      <c r="H4466" s="104" t="str">
        <f t="shared" si="74"/>
        <v/>
      </c>
      <c r="I4466" s="104"/>
      <c r="J4466" s="110" t="s">
        <v>18082</v>
      </c>
      <c r="K4466" s="110" t="s">
        <v>275</v>
      </c>
      <c r="L4466" s="10" t="s">
        <v>18083</v>
      </c>
    </row>
    <row r="4467" spans="7:12" ht="15" x14ac:dyDescent="0.2">
      <c r="G4467" s="106"/>
      <c r="H4467" s="104" t="str">
        <f t="shared" si="74"/>
        <v/>
      </c>
      <c r="I4467" s="104"/>
      <c r="J4467" s="110" t="s">
        <v>18084</v>
      </c>
      <c r="K4467" s="110" t="s">
        <v>275</v>
      </c>
      <c r="L4467" s="10" t="s">
        <v>18085</v>
      </c>
    </row>
    <row r="4468" spans="7:12" ht="15" x14ac:dyDescent="0.2">
      <c r="G4468" s="106"/>
      <c r="H4468" s="104" t="str">
        <f t="shared" si="74"/>
        <v/>
      </c>
      <c r="I4468" s="104"/>
      <c r="J4468" s="110" t="s">
        <v>18086</v>
      </c>
      <c r="K4468" s="110" t="s">
        <v>275</v>
      </c>
      <c r="L4468" s="10" t="s">
        <v>18087</v>
      </c>
    </row>
    <row r="4469" spans="7:12" ht="15" x14ac:dyDescent="0.2">
      <c r="G4469" s="106"/>
      <c r="H4469" s="104" t="str">
        <f t="shared" si="74"/>
        <v/>
      </c>
      <c r="I4469" s="104"/>
      <c r="J4469" s="110" t="s">
        <v>18088</v>
      </c>
      <c r="K4469" s="110" t="s">
        <v>275</v>
      </c>
      <c r="L4469" s="10" t="s">
        <v>18073</v>
      </c>
    </row>
    <row r="4470" spans="7:12" ht="15" x14ac:dyDescent="0.2">
      <c r="G4470" s="106"/>
      <c r="H4470" s="104" t="str">
        <f t="shared" si="74"/>
        <v/>
      </c>
      <c r="I4470" s="104"/>
      <c r="J4470" s="110" t="s">
        <v>18089</v>
      </c>
      <c r="K4470" s="110" t="s">
        <v>275</v>
      </c>
      <c r="L4470" s="10" t="s">
        <v>18090</v>
      </c>
    </row>
    <row r="4471" spans="7:12" ht="15" x14ac:dyDescent="0.2">
      <c r="G4471" s="106"/>
      <c r="H4471" s="104" t="str">
        <f t="shared" si="74"/>
        <v/>
      </c>
      <c r="I4471" s="104"/>
      <c r="J4471" s="110" t="s">
        <v>18091</v>
      </c>
      <c r="K4471" s="110" t="s">
        <v>275</v>
      </c>
      <c r="L4471" s="10" t="s">
        <v>18092</v>
      </c>
    </row>
    <row r="4472" spans="7:12" ht="15" x14ac:dyDescent="0.2">
      <c r="G4472" s="106"/>
      <c r="H4472" s="104" t="str">
        <f t="shared" si="74"/>
        <v/>
      </c>
      <c r="I4472" s="104"/>
      <c r="J4472" s="110" t="s">
        <v>18093</v>
      </c>
      <c r="K4472" s="110" t="s">
        <v>275</v>
      </c>
      <c r="L4472" s="10" t="s">
        <v>18094</v>
      </c>
    </row>
    <row r="4473" spans="7:12" ht="15" x14ac:dyDescent="0.2">
      <c r="G4473" s="106"/>
      <c r="H4473" s="104" t="str">
        <f t="shared" si="74"/>
        <v/>
      </c>
      <c r="I4473" s="104"/>
      <c r="J4473" s="110" t="s">
        <v>18095</v>
      </c>
      <c r="K4473" s="110" t="s">
        <v>275</v>
      </c>
      <c r="L4473" s="10" t="s">
        <v>18096</v>
      </c>
    </row>
    <row r="4474" spans="7:12" ht="15" x14ac:dyDescent="0.2">
      <c r="G4474" s="106"/>
      <c r="H4474" s="104" t="str">
        <f t="shared" si="74"/>
        <v/>
      </c>
      <c r="I4474" s="104"/>
      <c r="J4474" s="110" t="s">
        <v>18097</v>
      </c>
      <c r="K4474" s="110" t="s">
        <v>275</v>
      </c>
      <c r="L4474" s="10" t="s">
        <v>18098</v>
      </c>
    </row>
    <row r="4475" spans="7:12" ht="15" x14ac:dyDescent="0.2">
      <c r="G4475" s="106"/>
      <c r="H4475" s="104" t="str">
        <f t="shared" si="74"/>
        <v/>
      </c>
      <c r="I4475" s="104"/>
      <c r="J4475" s="110" t="s">
        <v>18099</v>
      </c>
      <c r="K4475" s="110" t="s">
        <v>275</v>
      </c>
      <c r="L4475" s="10" t="s">
        <v>18100</v>
      </c>
    </row>
    <row r="4476" spans="7:12" ht="15" x14ac:dyDescent="0.2">
      <c r="G4476" s="106"/>
      <c r="H4476" s="104" t="str">
        <f t="shared" si="74"/>
        <v/>
      </c>
      <c r="I4476" s="104"/>
      <c r="J4476" s="110" t="s">
        <v>18101</v>
      </c>
      <c r="K4476" s="110" t="s">
        <v>275</v>
      </c>
      <c r="L4476" s="10" t="s">
        <v>18102</v>
      </c>
    </row>
    <row r="4477" spans="7:12" ht="15" x14ac:dyDescent="0.2">
      <c r="G4477" s="106"/>
      <c r="H4477" s="104" t="str">
        <f t="shared" si="74"/>
        <v/>
      </c>
      <c r="I4477" s="104"/>
      <c r="J4477" s="110" t="s">
        <v>18103</v>
      </c>
      <c r="K4477" s="110" t="s">
        <v>275</v>
      </c>
      <c r="L4477" s="10" t="s">
        <v>18104</v>
      </c>
    </row>
    <row r="4478" spans="7:12" ht="15" x14ac:dyDescent="0.2">
      <c r="G4478" s="106"/>
      <c r="H4478" s="104" t="str">
        <f t="shared" si="74"/>
        <v/>
      </c>
      <c r="I4478" s="104"/>
      <c r="J4478" s="110" t="s">
        <v>18105</v>
      </c>
      <c r="K4478" s="110" t="s">
        <v>275</v>
      </c>
      <c r="L4478" s="10" t="s">
        <v>18106</v>
      </c>
    </row>
    <row r="4479" spans="7:12" ht="15" x14ac:dyDescent="0.2">
      <c r="G4479" s="106"/>
      <c r="H4479" s="104" t="str">
        <f t="shared" si="74"/>
        <v/>
      </c>
      <c r="I4479" s="104"/>
      <c r="J4479" s="110" t="s">
        <v>18107</v>
      </c>
      <c r="K4479" s="110" t="s">
        <v>275</v>
      </c>
      <c r="L4479" s="10" t="s">
        <v>18108</v>
      </c>
    </row>
    <row r="4480" spans="7:12" ht="15" x14ac:dyDescent="0.2">
      <c r="G4480" s="106"/>
      <c r="H4480" s="104" t="str">
        <f t="shared" si="74"/>
        <v/>
      </c>
      <c r="I4480" s="104"/>
      <c r="J4480" s="110" t="s">
        <v>18109</v>
      </c>
      <c r="K4480" s="110" t="s">
        <v>275</v>
      </c>
      <c r="L4480" s="10" t="s">
        <v>18110</v>
      </c>
    </row>
    <row r="4481" spans="7:12" ht="15" x14ac:dyDescent="0.2">
      <c r="G4481" s="106"/>
      <c r="H4481" s="104" t="str">
        <f t="shared" si="74"/>
        <v/>
      </c>
      <c r="I4481" s="104"/>
      <c r="J4481" s="110" t="s">
        <v>18111</v>
      </c>
      <c r="K4481" s="110" t="s">
        <v>275</v>
      </c>
      <c r="L4481" s="10" t="s">
        <v>18112</v>
      </c>
    </row>
    <row r="4482" spans="7:12" ht="15" x14ac:dyDescent="0.2">
      <c r="G4482" s="106"/>
      <c r="H4482" s="104" t="str">
        <f t="shared" si="74"/>
        <v/>
      </c>
      <c r="I4482" s="104"/>
      <c r="J4482" s="110" t="s">
        <v>18113</v>
      </c>
      <c r="K4482" s="110" t="s">
        <v>275</v>
      </c>
      <c r="L4482" s="10" t="s">
        <v>18114</v>
      </c>
    </row>
    <row r="4483" spans="7:12" ht="15" x14ac:dyDescent="0.2">
      <c r="G4483" s="106"/>
      <c r="H4483" s="104" t="str">
        <f t="shared" si="74"/>
        <v/>
      </c>
      <c r="I4483" s="104"/>
      <c r="J4483" s="110" t="s">
        <v>18115</v>
      </c>
      <c r="K4483" s="110" t="s">
        <v>275</v>
      </c>
      <c r="L4483" s="10" t="s">
        <v>18116</v>
      </c>
    </row>
    <row r="4484" spans="7:12" ht="15" x14ac:dyDescent="0.2">
      <c r="G4484" s="106"/>
      <c r="H4484" s="104" t="str">
        <f t="shared" si="74"/>
        <v/>
      </c>
      <c r="I4484" s="104"/>
      <c r="J4484" s="110" t="s">
        <v>18117</v>
      </c>
      <c r="K4484" s="110" t="s">
        <v>275</v>
      </c>
      <c r="L4484" s="10" t="s">
        <v>18118</v>
      </c>
    </row>
    <row r="4485" spans="7:12" ht="15" x14ac:dyDescent="0.2">
      <c r="G4485" s="106"/>
      <c r="H4485" s="104" t="str">
        <f t="shared" si="74"/>
        <v/>
      </c>
      <c r="I4485" s="104"/>
      <c r="J4485" s="110" t="s">
        <v>18119</v>
      </c>
      <c r="K4485" s="110" t="s">
        <v>275</v>
      </c>
      <c r="L4485" s="10" t="s">
        <v>18120</v>
      </c>
    </row>
    <row r="4486" spans="7:12" ht="15" x14ac:dyDescent="0.2">
      <c r="G4486" s="106"/>
      <c r="H4486" s="104" t="str">
        <f t="shared" si="74"/>
        <v/>
      </c>
      <c r="I4486" s="104"/>
      <c r="J4486" s="110" t="s">
        <v>18121</v>
      </c>
      <c r="K4486" s="110" t="s">
        <v>275</v>
      </c>
      <c r="L4486" s="10" t="s">
        <v>18122</v>
      </c>
    </row>
    <row r="4487" spans="7:12" ht="15" x14ac:dyDescent="0.2">
      <c r="G4487" s="106"/>
      <c r="H4487" s="104" t="str">
        <f t="shared" si="74"/>
        <v/>
      </c>
      <c r="I4487" s="104"/>
      <c r="J4487" s="110" t="s">
        <v>18123</v>
      </c>
      <c r="K4487" s="110" t="s">
        <v>275</v>
      </c>
      <c r="L4487" s="10" t="s">
        <v>18124</v>
      </c>
    </row>
    <row r="4488" spans="7:12" ht="15" x14ac:dyDescent="0.2">
      <c r="G4488" s="106"/>
      <c r="H4488" s="104" t="str">
        <f t="shared" si="74"/>
        <v/>
      </c>
      <c r="I4488" s="104"/>
      <c r="J4488" s="110" t="s">
        <v>18125</v>
      </c>
      <c r="K4488" s="110" t="s">
        <v>275</v>
      </c>
      <c r="L4488" s="10" t="s">
        <v>18126</v>
      </c>
    </row>
    <row r="4489" spans="7:12" ht="15" x14ac:dyDescent="0.2">
      <c r="G4489" s="106"/>
      <c r="H4489" s="104" t="str">
        <f t="shared" ref="H4489:H4552" si="75">IF(I4489="","",IFERROR((INDEX(A:D,MATCH($I4489,D:D,0),2)),""))</f>
        <v/>
      </c>
      <c r="I4489" s="104"/>
      <c r="J4489" s="110" t="s">
        <v>18127</v>
      </c>
      <c r="K4489" s="110" t="s">
        <v>275</v>
      </c>
      <c r="L4489" s="10" t="s">
        <v>18128</v>
      </c>
    </row>
    <row r="4490" spans="7:12" ht="15" x14ac:dyDescent="0.2">
      <c r="G4490" s="106"/>
      <c r="H4490" s="104" t="str">
        <f t="shared" si="75"/>
        <v/>
      </c>
      <c r="I4490" s="104"/>
      <c r="J4490" s="110" t="s">
        <v>18129</v>
      </c>
      <c r="K4490" s="110" t="s">
        <v>275</v>
      </c>
      <c r="L4490" s="10" t="s">
        <v>18130</v>
      </c>
    </row>
    <row r="4491" spans="7:12" ht="15" x14ac:dyDescent="0.2">
      <c r="G4491" s="106"/>
      <c r="H4491" s="104" t="str">
        <f t="shared" si="75"/>
        <v/>
      </c>
      <c r="I4491" s="104"/>
      <c r="J4491" s="110" t="s">
        <v>18131</v>
      </c>
      <c r="K4491" s="110" t="s">
        <v>275</v>
      </c>
      <c r="L4491" s="10" t="s">
        <v>18132</v>
      </c>
    </row>
    <row r="4492" spans="7:12" ht="15" x14ac:dyDescent="0.2">
      <c r="G4492" s="106"/>
      <c r="H4492" s="104" t="str">
        <f t="shared" si="75"/>
        <v/>
      </c>
      <c r="I4492" s="104"/>
      <c r="J4492" s="110" t="s">
        <v>18133</v>
      </c>
      <c r="K4492" s="110" t="s">
        <v>275</v>
      </c>
      <c r="L4492" s="10" t="s">
        <v>18134</v>
      </c>
    </row>
    <row r="4493" spans="7:12" ht="15" x14ac:dyDescent="0.2">
      <c r="G4493" s="106"/>
      <c r="H4493" s="104" t="str">
        <f t="shared" si="75"/>
        <v/>
      </c>
      <c r="I4493" s="104"/>
      <c r="J4493" s="110" t="s">
        <v>18135</v>
      </c>
      <c r="K4493" s="110" t="s">
        <v>275</v>
      </c>
      <c r="L4493" s="10" t="s">
        <v>18136</v>
      </c>
    </row>
    <row r="4494" spans="7:12" ht="15" x14ac:dyDescent="0.2">
      <c r="G4494" s="106"/>
      <c r="H4494" s="104" t="str">
        <f t="shared" si="75"/>
        <v/>
      </c>
      <c r="I4494" s="104"/>
      <c r="J4494" s="110" t="s">
        <v>18137</v>
      </c>
      <c r="K4494" s="110" t="s">
        <v>275</v>
      </c>
      <c r="L4494" s="10" t="s">
        <v>18138</v>
      </c>
    </row>
    <row r="4495" spans="7:12" ht="15" x14ac:dyDescent="0.2">
      <c r="G4495" s="106"/>
      <c r="H4495" s="104" t="str">
        <f t="shared" si="75"/>
        <v/>
      </c>
      <c r="I4495" s="104"/>
      <c r="J4495" s="110" t="s">
        <v>18139</v>
      </c>
      <c r="K4495" s="110" t="s">
        <v>275</v>
      </c>
      <c r="L4495" s="10" t="s">
        <v>18140</v>
      </c>
    </row>
    <row r="4496" spans="7:12" ht="15" x14ac:dyDescent="0.2">
      <c r="G4496" s="106"/>
      <c r="H4496" s="104" t="str">
        <f t="shared" si="75"/>
        <v/>
      </c>
      <c r="I4496" s="104"/>
      <c r="J4496" s="110" t="s">
        <v>18141</v>
      </c>
      <c r="K4496" s="110" t="s">
        <v>275</v>
      </c>
      <c r="L4496" s="10" t="s">
        <v>18142</v>
      </c>
    </row>
    <row r="4497" spans="7:12" ht="15" x14ac:dyDescent="0.2">
      <c r="G4497" s="106"/>
      <c r="H4497" s="104" t="str">
        <f t="shared" si="75"/>
        <v/>
      </c>
      <c r="I4497" s="104"/>
      <c r="J4497" s="110" t="s">
        <v>18143</v>
      </c>
      <c r="K4497" s="110" t="s">
        <v>275</v>
      </c>
      <c r="L4497" s="10" t="s">
        <v>18096</v>
      </c>
    </row>
    <row r="4498" spans="7:12" ht="15" x14ac:dyDescent="0.2">
      <c r="G4498" s="106"/>
      <c r="H4498" s="104" t="str">
        <f t="shared" si="75"/>
        <v/>
      </c>
      <c r="I4498" s="104"/>
      <c r="J4498" s="110" t="s">
        <v>18144</v>
      </c>
      <c r="K4498" s="110" t="s">
        <v>275</v>
      </c>
      <c r="L4498" s="10" t="s">
        <v>18145</v>
      </c>
    </row>
    <row r="4499" spans="7:12" ht="15" x14ac:dyDescent="0.2">
      <c r="G4499" s="106"/>
      <c r="H4499" s="104" t="str">
        <f t="shared" si="75"/>
        <v/>
      </c>
      <c r="I4499" s="104"/>
      <c r="J4499" s="110" t="s">
        <v>18146</v>
      </c>
      <c r="K4499" s="110" t="s">
        <v>275</v>
      </c>
      <c r="L4499" s="10" t="s">
        <v>18147</v>
      </c>
    </row>
    <row r="4500" spans="7:12" ht="15" x14ac:dyDescent="0.2">
      <c r="G4500" s="106"/>
      <c r="H4500" s="104" t="str">
        <f t="shared" si="75"/>
        <v/>
      </c>
      <c r="I4500" s="104"/>
      <c r="J4500" s="110" t="s">
        <v>18148</v>
      </c>
      <c r="K4500" s="110" t="s">
        <v>275</v>
      </c>
      <c r="L4500" s="10" t="s">
        <v>18149</v>
      </c>
    </row>
    <row r="4501" spans="7:12" ht="15" x14ac:dyDescent="0.2">
      <c r="G4501" s="106"/>
      <c r="H4501" s="104" t="str">
        <f t="shared" si="75"/>
        <v/>
      </c>
      <c r="I4501" s="104"/>
      <c r="J4501" s="110" t="s">
        <v>18150</v>
      </c>
      <c r="K4501" s="110" t="s">
        <v>275</v>
      </c>
      <c r="L4501" s="10" t="s">
        <v>18151</v>
      </c>
    </row>
    <row r="4502" spans="7:12" ht="15" x14ac:dyDescent="0.2">
      <c r="G4502" s="106"/>
      <c r="H4502" s="104" t="str">
        <f t="shared" si="75"/>
        <v/>
      </c>
      <c r="I4502" s="104"/>
      <c r="J4502" s="110" t="s">
        <v>18152</v>
      </c>
      <c r="K4502" s="110" t="s">
        <v>275</v>
      </c>
      <c r="L4502" s="10" t="s">
        <v>18153</v>
      </c>
    </row>
    <row r="4503" spans="7:12" ht="15" x14ac:dyDescent="0.2">
      <c r="G4503" s="106"/>
      <c r="H4503" s="104" t="str">
        <f t="shared" si="75"/>
        <v/>
      </c>
      <c r="I4503" s="104"/>
      <c r="J4503" s="110" t="s">
        <v>18154</v>
      </c>
      <c r="K4503" s="110" t="s">
        <v>275</v>
      </c>
      <c r="L4503" s="10" t="s">
        <v>18155</v>
      </c>
    </row>
    <row r="4504" spans="7:12" ht="15" x14ac:dyDescent="0.2">
      <c r="G4504" s="106"/>
      <c r="H4504" s="104" t="str">
        <f t="shared" si="75"/>
        <v/>
      </c>
      <c r="I4504" s="104"/>
      <c r="J4504" s="110" t="s">
        <v>18156</v>
      </c>
      <c r="K4504" s="110" t="s">
        <v>275</v>
      </c>
      <c r="L4504" s="10" t="s">
        <v>18157</v>
      </c>
    </row>
    <row r="4505" spans="7:12" ht="15" x14ac:dyDescent="0.2">
      <c r="G4505" s="106"/>
      <c r="H4505" s="104" t="str">
        <f t="shared" si="75"/>
        <v/>
      </c>
      <c r="I4505" s="104"/>
      <c r="J4505" s="110" t="s">
        <v>18158</v>
      </c>
      <c r="K4505" s="110" t="s">
        <v>275</v>
      </c>
      <c r="L4505" s="10" t="s">
        <v>18159</v>
      </c>
    </row>
    <row r="4506" spans="7:12" ht="15" x14ac:dyDescent="0.2">
      <c r="G4506" s="106"/>
      <c r="H4506" s="104" t="str">
        <f t="shared" si="75"/>
        <v/>
      </c>
      <c r="I4506" s="104"/>
      <c r="J4506" s="110" t="s">
        <v>18160</v>
      </c>
      <c r="K4506" s="110" t="s">
        <v>275</v>
      </c>
      <c r="L4506" s="10" t="s">
        <v>18161</v>
      </c>
    </row>
    <row r="4507" spans="7:12" ht="15" x14ac:dyDescent="0.2">
      <c r="G4507" s="106"/>
      <c r="H4507" s="104" t="str">
        <f t="shared" si="75"/>
        <v/>
      </c>
      <c r="I4507" s="104"/>
      <c r="J4507" s="110" t="s">
        <v>18162</v>
      </c>
      <c r="K4507" s="110" t="s">
        <v>275</v>
      </c>
      <c r="L4507" s="10" t="s">
        <v>275</v>
      </c>
    </row>
    <row r="4508" spans="7:12" ht="15" x14ac:dyDescent="0.2">
      <c r="G4508" s="106"/>
      <c r="H4508" s="104" t="str">
        <f t="shared" si="75"/>
        <v/>
      </c>
      <c r="I4508" s="104"/>
      <c r="J4508" s="110" t="s">
        <v>18163</v>
      </c>
      <c r="K4508" s="110" t="s">
        <v>275</v>
      </c>
      <c r="L4508" s="10" t="s">
        <v>18164</v>
      </c>
    </row>
    <row r="4509" spans="7:12" ht="15" x14ac:dyDescent="0.2">
      <c r="G4509" s="106"/>
      <c r="H4509" s="104" t="str">
        <f t="shared" si="75"/>
        <v/>
      </c>
      <c r="I4509" s="104"/>
      <c r="J4509" s="110" t="s">
        <v>18165</v>
      </c>
      <c r="K4509" s="110" t="s">
        <v>275</v>
      </c>
      <c r="L4509" s="10" t="s">
        <v>18166</v>
      </c>
    </row>
    <row r="4510" spans="7:12" ht="15" x14ac:dyDescent="0.2">
      <c r="G4510" s="106"/>
      <c r="H4510" s="104" t="str">
        <f t="shared" si="75"/>
        <v/>
      </c>
      <c r="I4510" s="104"/>
      <c r="J4510" s="110" t="s">
        <v>18167</v>
      </c>
      <c r="K4510" s="110" t="s">
        <v>275</v>
      </c>
      <c r="L4510" s="10" t="s">
        <v>18166</v>
      </c>
    </row>
    <row r="4511" spans="7:12" ht="15" x14ac:dyDescent="0.2">
      <c r="G4511" s="106"/>
      <c r="H4511" s="104" t="str">
        <f t="shared" si="75"/>
        <v/>
      </c>
      <c r="I4511" s="104"/>
      <c r="J4511" s="110" t="s">
        <v>18168</v>
      </c>
      <c r="K4511" s="110" t="s">
        <v>275</v>
      </c>
      <c r="L4511" s="10" t="s">
        <v>18169</v>
      </c>
    </row>
    <row r="4512" spans="7:12" ht="15" x14ac:dyDescent="0.2">
      <c r="G4512" s="106"/>
      <c r="H4512" s="104" t="str">
        <f t="shared" si="75"/>
        <v/>
      </c>
      <c r="I4512" s="104"/>
      <c r="J4512" s="110" t="s">
        <v>18170</v>
      </c>
      <c r="K4512" s="110" t="s">
        <v>275</v>
      </c>
      <c r="L4512" s="10" t="s">
        <v>18171</v>
      </c>
    </row>
    <row r="4513" spans="7:12" ht="15" x14ac:dyDescent="0.2">
      <c r="G4513" s="106"/>
      <c r="H4513" s="104" t="str">
        <f t="shared" si="75"/>
        <v/>
      </c>
      <c r="I4513" s="104"/>
      <c r="J4513" s="110" t="s">
        <v>18172</v>
      </c>
      <c r="K4513" s="110" t="s">
        <v>275</v>
      </c>
      <c r="L4513" s="10" t="s">
        <v>18173</v>
      </c>
    </row>
    <row r="4514" spans="7:12" ht="15" x14ac:dyDescent="0.2">
      <c r="G4514" s="106"/>
      <c r="H4514" s="104" t="str">
        <f t="shared" si="75"/>
        <v/>
      </c>
      <c r="I4514" s="104"/>
      <c r="J4514" s="110" t="s">
        <v>18174</v>
      </c>
      <c r="K4514" s="110" t="s">
        <v>275</v>
      </c>
      <c r="L4514" s="10" t="s">
        <v>18175</v>
      </c>
    </row>
    <row r="4515" spans="7:12" ht="15" x14ac:dyDescent="0.2">
      <c r="G4515" s="106"/>
      <c r="H4515" s="104" t="str">
        <f t="shared" si="75"/>
        <v/>
      </c>
      <c r="I4515" s="104"/>
      <c r="J4515" s="110" t="s">
        <v>18176</v>
      </c>
      <c r="K4515" s="110" t="s">
        <v>275</v>
      </c>
      <c r="L4515" s="10" t="s">
        <v>275</v>
      </c>
    </row>
    <row r="4516" spans="7:12" ht="15" x14ac:dyDescent="0.2">
      <c r="G4516" s="106"/>
      <c r="H4516" s="104" t="str">
        <f t="shared" si="75"/>
        <v/>
      </c>
      <c r="I4516" s="104"/>
      <c r="J4516" s="110" t="s">
        <v>18177</v>
      </c>
      <c r="K4516" s="110" t="s">
        <v>275</v>
      </c>
      <c r="L4516" s="10" t="s">
        <v>18178</v>
      </c>
    </row>
    <row r="4517" spans="7:12" ht="15" x14ac:dyDescent="0.2">
      <c r="G4517" s="106"/>
      <c r="H4517" s="104" t="str">
        <f t="shared" si="75"/>
        <v/>
      </c>
      <c r="I4517" s="104"/>
      <c r="J4517" s="110" t="s">
        <v>18179</v>
      </c>
      <c r="K4517" s="110" t="s">
        <v>275</v>
      </c>
      <c r="L4517" s="10" t="s">
        <v>18180</v>
      </c>
    </row>
    <row r="4518" spans="7:12" ht="15" x14ac:dyDescent="0.2">
      <c r="G4518" s="106"/>
      <c r="H4518" s="104" t="str">
        <f t="shared" si="75"/>
        <v/>
      </c>
      <c r="I4518" s="104"/>
      <c r="J4518" s="110" t="s">
        <v>18181</v>
      </c>
      <c r="K4518" s="110" t="s">
        <v>275</v>
      </c>
      <c r="L4518" s="10" t="s">
        <v>18182</v>
      </c>
    </row>
    <row r="4519" spans="7:12" ht="15" x14ac:dyDescent="0.2">
      <c r="G4519" s="106"/>
      <c r="H4519" s="104" t="str">
        <f t="shared" si="75"/>
        <v/>
      </c>
      <c r="I4519" s="104"/>
      <c r="J4519" s="110" t="s">
        <v>18183</v>
      </c>
      <c r="K4519" s="110" t="s">
        <v>275</v>
      </c>
      <c r="L4519" s="10" t="s">
        <v>18184</v>
      </c>
    </row>
    <row r="4520" spans="7:12" ht="15" x14ac:dyDescent="0.2">
      <c r="G4520" s="106"/>
      <c r="H4520" s="104" t="str">
        <f t="shared" si="75"/>
        <v/>
      </c>
      <c r="I4520" s="104"/>
      <c r="J4520" s="110" t="s">
        <v>18185</v>
      </c>
      <c r="K4520" s="110" t="s">
        <v>275</v>
      </c>
      <c r="L4520" s="10" t="s">
        <v>18186</v>
      </c>
    </row>
    <row r="4521" spans="7:12" ht="15" x14ac:dyDescent="0.2">
      <c r="G4521" s="106"/>
      <c r="H4521" s="104" t="str">
        <f t="shared" si="75"/>
        <v/>
      </c>
      <c r="I4521" s="104"/>
      <c r="J4521" s="110" t="s">
        <v>18187</v>
      </c>
      <c r="K4521" s="110" t="s">
        <v>275</v>
      </c>
      <c r="L4521" s="10" t="s">
        <v>18186</v>
      </c>
    </row>
    <row r="4522" spans="7:12" ht="15" x14ac:dyDescent="0.2">
      <c r="G4522" s="106"/>
      <c r="H4522" s="104" t="str">
        <f t="shared" si="75"/>
        <v/>
      </c>
      <c r="I4522" s="104"/>
      <c r="J4522" s="110" t="s">
        <v>18188</v>
      </c>
      <c r="K4522" s="110" t="s">
        <v>275</v>
      </c>
      <c r="L4522" s="10" t="s">
        <v>18186</v>
      </c>
    </row>
    <row r="4523" spans="7:12" ht="15" x14ac:dyDescent="0.2">
      <c r="G4523" s="106"/>
      <c r="H4523" s="104" t="str">
        <f t="shared" si="75"/>
        <v/>
      </c>
      <c r="I4523" s="104"/>
      <c r="J4523" s="110" t="s">
        <v>18189</v>
      </c>
      <c r="K4523" s="110" t="s">
        <v>275</v>
      </c>
      <c r="L4523" s="10" t="s">
        <v>18190</v>
      </c>
    </row>
    <row r="4524" spans="7:12" ht="15" x14ac:dyDescent="0.2">
      <c r="G4524" s="106"/>
      <c r="H4524" s="104" t="str">
        <f t="shared" si="75"/>
        <v/>
      </c>
      <c r="I4524" s="104"/>
      <c r="J4524" s="110" t="s">
        <v>18191</v>
      </c>
      <c r="K4524" s="110" t="s">
        <v>275</v>
      </c>
      <c r="L4524" s="10" t="s">
        <v>18192</v>
      </c>
    </row>
    <row r="4525" spans="7:12" ht="15" x14ac:dyDescent="0.2">
      <c r="G4525" s="106"/>
      <c r="H4525" s="104" t="str">
        <f t="shared" si="75"/>
        <v/>
      </c>
      <c r="I4525" s="104"/>
      <c r="J4525" s="110" t="s">
        <v>18193</v>
      </c>
      <c r="K4525" s="110" t="s">
        <v>275</v>
      </c>
      <c r="L4525" s="10" t="s">
        <v>18194</v>
      </c>
    </row>
    <row r="4526" spans="7:12" ht="15" x14ac:dyDescent="0.2">
      <c r="G4526" s="106"/>
      <c r="H4526" s="104" t="str">
        <f t="shared" si="75"/>
        <v/>
      </c>
      <c r="I4526" s="104"/>
      <c r="J4526" s="110" t="s">
        <v>18195</v>
      </c>
      <c r="K4526" s="110" t="s">
        <v>275</v>
      </c>
      <c r="L4526" s="10" t="s">
        <v>18196</v>
      </c>
    </row>
    <row r="4527" spans="7:12" ht="15" x14ac:dyDescent="0.2">
      <c r="G4527" s="106"/>
      <c r="H4527" s="104" t="str">
        <f t="shared" si="75"/>
        <v/>
      </c>
      <c r="I4527" s="104"/>
      <c r="J4527" s="110" t="s">
        <v>18197</v>
      </c>
      <c r="K4527" s="110" t="s">
        <v>275</v>
      </c>
      <c r="L4527" s="10" t="s">
        <v>18198</v>
      </c>
    </row>
    <row r="4528" spans="7:12" ht="15" x14ac:dyDescent="0.2">
      <c r="G4528" s="106"/>
      <c r="H4528" s="104" t="str">
        <f t="shared" si="75"/>
        <v/>
      </c>
      <c r="I4528" s="104"/>
      <c r="J4528" s="110" t="s">
        <v>18199</v>
      </c>
      <c r="K4528" s="110" t="s">
        <v>275</v>
      </c>
      <c r="L4528" s="10" t="s">
        <v>18200</v>
      </c>
    </row>
    <row r="4529" spans="7:12" ht="15" x14ac:dyDescent="0.2">
      <c r="G4529" s="106"/>
      <c r="H4529" s="104" t="str">
        <f t="shared" si="75"/>
        <v/>
      </c>
      <c r="I4529" s="104"/>
      <c r="J4529" s="110" t="s">
        <v>18201</v>
      </c>
      <c r="K4529" s="110" t="s">
        <v>275</v>
      </c>
      <c r="L4529" s="10" t="s">
        <v>18202</v>
      </c>
    </row>
    <row r="4530" spans="7:12" ht="15" x14ac:dyDescent="0.2">
      <c r="G4530" s="106"/>
      <c r="H4530" s="104" t="str">
        <f t="shared" si="75"/>
        <v/>
      </c>
      <c r="I4530" s="104"/>
      <c r="J4530" s="110" t="s">
        <v>18203</v>
      </c>
      <c r="K4530" s="110" t="s">
        <v>275</v>
      </c>
      <c r="L4530" s="10" t="s">
        <v>18204</v>
      </c>
    </row>
    <row r="4531" spans="7:12" ht="15" x14ac:dyDescent="0.2">
      <c r="G4531" s="106"/>
      <c r="H4531" s="104" t="str">
        <f t="shared" si="75"/>
        <v/>
      </c>
      <c r="I4531" s="104"/>
      <c r="J4531" s="110" t="s">
        <v>18205</v>
      </c>
      <c r="K4531" s="110" t="s">
        <v>275</v>
      </c>
      <c r="L4531" s="10" t="s">
        <v>18206</v>
      </c>
    </row>
    <row r="4532" spans="7:12" ht="15" x14ac:dyDescent="0.2">
      <c r="G4532" s="106"/>
      <c r="H4532" s="104" t="str">
        <f t="shared" si="75"/>
        <v/>
      </c>
      <c r="I4532" s="104"/>
      <c r="J4532" s="110" t="s">
        <v>18207</v>
      </c>
      <c r="K4532" s="110" t="s">
        <v>275</v>
      </c>
      <c r="L4532" s="10" t="s">
        <v>18208</v>
      </c>
    </row>
    <row r="4533" spans="7:12" ht="15" x14ac:dyDescent="0.2">
      <c r="G4533" s="106"/>
      <c r="H4533" s="104" t="str">
        <f t="shared" si="75"/>
        <v/>
      </c>
      <c r="I4533" s="104"/>
      <c r="J4533" s="110" t="s">
        <v>18209</v>
      </c>
      <c r="K4533" s="110" t="s">
        <v>275</v>
      </c>
      <c r="L4533" s="10" t="s">
        <v>18210</v>
      </c>
    </row>
    <row r="4534" spans="7:12" ht="15" x14ac:dyDescent="0.2">
      <c r="G4534" s="106"/>
      <c r="H4534" s="104" t="str">
        <f t="shared" si="75"/>
        <v/>
      </c>
      <c r="I4534" s="104"/>
      <c r="J4534" s="110" t="s">
        <v>18211</v>
      </c>
      <c r="K4534" s="110" t="s">
        <v>275</v>
      </c>
      <c r="L4534" s="10" t="s">
        <v>17662</v>
      </c>
    </row>
    <row r="4535" spans="7:12" ht="15" x14ac:dyDescent="0.2">
      <c r="G4535" s="106"/>
      <c r="H4535" s="104" t="str">
        <f t="shared" si="75"/>
        <v/>
      </c>
      <c r="I4535" s="104"/>
      <c r="J4535" s="110" t="s">
        <v>18212</v>
      </c>
      <c r="K4535" s="110" t="s">
        <v>275</v>
      </c>
      <c r="L4535" s="10" t="s">
        <v>18213</v>
      </c>
    </row>
    <row r="4536" spans="7:12" ht="15" x14ac:dyDescent="0.2">
      <c r="G4536" s="106"/>
      <c r="H4536" s="104" t="str">
        <f t="shared" si="75"/>
        <v/>
      </c>
      <c r="I4536" s="104"/>
      <c r="J4536" s="110" t="s">
        <v>18214</v>
      </c>
      <c r="K4536" s="110" t="s">
        <v>275</v>
      </c>
      <c r="L4536" s="10" t="s">
        <v>18215</v>
      </c>
    </row>
    <row r="4537" spans="7:12" ht="15" x14ac:dyDescent="0.2">
      <c r="G4537" s="106"/>
      <c r="H4537" s="104" t="str">
        <f t="shared" si="75"/>
        <v/>
      </c>
      <c r="I4537" s="104"/>
      <c r="J4537" s="110" t="s">
        <v>18216</v>
      </c>
      <c r="K4537" s="110" t="s">
        <v>275</v>
      </c>
      <c r="L4537" s="10" t="s">
        <v>18217</v>
      </c>
    </row>
    <row r="4538" spans="7:12" ht="15" x14ac:dyDescent="0.2">
      <c r="G4538" s="106"/>
      <c r="H4538" s="104" t="str">
        <f t="shared" si="75"/>
        <v/>
      </c>
      <c r="I4538" s="104"/>
      <c r="J4538" s="110" t="s">
        <v>18218</v>
      </c>
      <c r="K4538" s="110" t="s">
        <v>275</v>
      </c>
      <c r="L4538" s="10" t="s">
        <v>18219</v>
      </c>
    </row>
    <row r="4539" spans="7:12" ht="15" x14ac:dyDescent="0.2">
      <c r="G4539" s="106"/>
      <c r="H4539" s="104" t="str">
        <f t="shared" si="75"/>
        <v/>
      </c>
      <c r="I4539" s="104"/>
      <c r="J4539" s="110" t="s">
        <v>18220</v>
      </c>
      <c r="K4539" s="110" t="s">
        <v>275</v>
      </c>
      <c r="L4539" s="10" t="s">
        <v>18221</v>
      </c>
    </row>
    <row r="4540" spans="7:12" ht="15" x14ac:dyDescent="0.2">
      <c r="G4540" s="106"/>
      <c r="H4540" s="104" t="str">
        <f t="shared" si="75"/>
        <v/>
      </c>
      <c r="I4540" s="104"/>
      <c r="J4540" s="110" t="s">
        <v>18222</v>
      </c>
      <c r="K4540" s="110" t="s">
        <v>275</v>
      </c>
      <c r="L4540" s="10" t="s">
        <v>18223</v>
      </c>
    </row>
    <row r="4541" spans="7:12" ht="15" x14ac:dyDescent="0.2">
      <c r="G4541" s="106"/>
      <c r="H4541" s="104" t="str">
        <f t="shared" si="75"/>
        <v/>
      </c>
      <c r="I4541" s="104"/>
      <c r="J4541" s="110" t="s">
        <v>18224</v>
      </c>
      <c r="K4541" s="110" t="s">
        <v>275</v>
      </c>
      <c r="L4541" s="10" t="s">
        <v>18225</v>
      </c>
    </row>
    <row r="4542" spans="7:12" ht="15" x14ac:dyDescent="0.2">
      <c r="G4542" s="106"/>
      <c r="H4542" s="104" t="str">
        <f t="shared" si="75"/>
        <v/>
      </c>
      <c r="I4542" s="104"/>
      <c r="J4542" s="110" t="s">
        <v>18226</v>
      </c>
      <c r="K4542" s="110" t="s">
        <v>275</v>
      </c>
      <c r="L4542" s="10" t="s">
        <v>18225</v>
      </c>
    </row>
    <row r="4543" spans="7:12" ht="15" x14ac:dyDescent="0.2">
      <c r="G4543" s="106"/>
      <c r="H4543" s="104" t="str">
        <f t="shared" si="75"/>
        <v/>
      </c>
      <c r="I4543" s="104"/>
      <c r="J4543" s="110" t="s">
        <v>18227</v>
      </c>
      <c r="K4543" s="110" t="s">
        <v>275</v>
      </c>
      <c r="L4543" s="10" t="s">
        <v>18228</v>
      </c>
    </row>
    <row r="4544" spans="7:12" ht="15" x14ac:dyDescent="0.2">
      <c r="G4544" s="106"/>
      <c r="H4544" s="104" t="str">
        <f t="shared" si="75"/>
        <v/>
      </c>
      <c r="I4544" s="104"/>
      <c r="J4544" s="110" t="s">
        <v>18229</v>
      </c>
      <c r="K4544" s="110" t="s">
        <v>275</v>
      </c>
      <c r="L4544" s="10" t="s">
        <v>18230</v>
      </c>
    </row>
    <row r="4545" spans="7:12" ht="15" x14ac:dyDescent="0.2">
      <c r="G4545" s="106"/>
      <c r="H4545" s="104" t="str">
        <f t="shared" si="75"/>
        <v/>
      </c>
      <c r="I4545" s="104"/>
      <c r="J4545" s="110" t="s">
        <v>18231</v>
      </c>
      <c r="K4545" s="110" t="s">
        <v>275</v>
      </c>
      <c r="L4545" s="10" t="s">
        <v>18232</v>
      </c>
    </row>
    <row r="4546" spans="7:12" ht="15" x14ac:dyDescent="0.2">
      <c r="G4546" s="106"/>
      <c r="H4546" s="104" t="str">
        <f t="shared" si="75"/>
        <v/>
      </c>
      <c r="I4546" s="104"/>
      <c r="J4546" s="110" t="s">
        <v>18233</v>
      </c>
      <c r="K4546" s="110" t="s">
        <v>275</v>
      </c>
      <c r="L4546" s="10" t="s">
        <v>18234</v>
      </c>
    </row>
    <row r="4547" spans="7:12" ht="15" x14ac:dyDescent="0.2">
      <c r="G4547" s="106"/>
      <c r="H4547" s="104" t="str">
        <f t="shared" si="75"/>
        <v/>
      </c>
      <c r="I4547" s="104"/>
      <c r="J4547" s="110" t="s">
        <v>18235</v>
      </c>
      <c r="K4547" s="110" t="s">
        <v>275</v>
      </c>
      <c r="L4547" s="10" t="s">
        <v>18236</v>
      </c>
    </row>
    <row r="4548" spans="7:12" ht="15" x14ac:dyDescent="0.2">
      <c r="G4548" s="106"/>
      <c r="H4548" s="104" t="str">
        <f t="shared" si="75"/>
        <v/>
      </c>
      <c r="I4548" s="104"/>
      <c r="J4548" s="110" t="s">
        <v>18237</v>
      </c>
      <c r="K4548" s="110" t="s">
        <v>275</v>
      </c>
      <c r="L4548" s="10" t="s">
        <v>18238</v>
      </c>
    </row>
    <row r="4549" spans="7:12" ht="15" x14ac:dyDescent="0.2">
      <c r="G4549" s="106"/>
      <c r="H4549" s="104" t="str">
        <f t="shared" si="75"/>
        <v/>
      </c>
      <c r="I4549" s="104"/>
      <c r="J4549" s="110" t="s">
        <v>18239</v>
      </c>
      <c r="K4549" s="110" t="s">
        <v>275</v>
      </c>
      <c r="L4549" s="10" t="s">
        <v>18240</v>
      </c>
    </row>
    <row r="4550" spans="7:12" ht="15" x14ac:dyDescent="0.2">
      <c r="G4550" s="106"/>
      <c r="H4550" s="104" t="str">
        <f t="shared" si="75"/>
        <v/>
      </c>
      <c r="I4550" s="104"/>
      <c r="J4550" s="110" t="s">
        <v>18241</v>
      </c>
      <c r="K4550" s="110" t="s">
        <v>275</v>
      </c>
      <c r="L4550" s="10" t="s">
        <v>18242</v>
      </c>
    </row>
    <row r="4551" spans="7:12" ht="15" x14ac:dyDescent="0.2">
      <c r="G4551" s="106"/>
      <c r="H4551" s="104" t="str">
        <f t="shared" si="75"/>
        <v/>
      </c>
      <c r="I4551" s="104"/>
      <c r="J4551" s="110" t="s">
        <v>18243</v>
      </c>
      <c r="K4551" s="110" t="s">
        <v>275</v>
      </c>
      <c r="L4551" s="10" t="s">
        <v>18244</v>
      </c>
    </row>
    <row r="4552" spans="7:12" ht="15" x14ac:dyDescent="0.2">
      <c r="G4552" s="106"/>
      <c r="H4552" s="104" t="str">
        <f t="shared" si="75"/>
        <v/>
      </c>
      <c r="I4552" s="104"/>
      <c r="J4552" s="110" t="s">
        <v>18245</v>
      </c>
      <c r="K4552" s="110" t="s">
        <v>275</v>
      </c>
      <c r="L4552" s="10" t="s">
        <v>18246</v>
      </c>
    </row>
    <row r="4553" spans="7:12" ht="15" x14ac:dyDescent="0.2">
      <c r="G4553" s="106"/>
      <c r="H4553" s="104" t="str">
        <f t="shared" ref="H4553:H4616" si="76">IF(I4553="","",IFERROR((INDEX(A:D,MATCH($I4553,D:D,0),2)),""))</f>
        <v/>
      </c>
      <c r="I4553" s="104"/>
      <c r="J4553" s="110" t="s">
        <v>18247</v>
      </c>
      <c r="K4553" s="110" t="s">
        <v>275</v>
      </c>
      <c r="L4553" s="10" t="s">
        <v>18248</v>
      </c>
    </row>
    <row r="4554" spans="7:12" ht="15" x14ac:dyDescent="0.2">
      <c r="G4554" s="106"/>
      <c r="H4554" s="104" t="str">
        <f t="shared" si="76"/>
        <v/>
      </c>
      <c r="I4554" s="104"/>
      <c r="J4554" s="110" t="s">
        <v>18249</v>
      </c>
      <c r="K4554" s="110" t="s">
        <v>275</v>
      </c>
      <c r="L4554" s="10" t="s">
        <v>275</v>
      </c>
    </row>
    <row r="4555" spans="7:12" ht="15" x14ac:dyDescent="0.2">
      <c r="G4555" s="106"/>
      <c r="H4555" s="104" t="str">
        <f t="shared" si="76"/>
        <v/>
      </c>
      <c r="I4555" s="104"/>
      <c r="J4555" s="110" t="s">
        <v>18250</v>
      </c>
      <c r="K4555" s="110" t="s">
        <v>275</v>
      </c>
      <c r="L4555" s="10" t="s">
        <v>18251</v>
      </c>
    </row>
    <row r="4556" spans="7:12" ht="15" x14ac:dyDescent="0.2">
      <c r="G4556" s="106"/>
      <c r="H4556" s="104" t="str">
        <f t="shared" si="76"/>
        <v/>
      </c>
      <c r="I4556" s="104"/>
      <c r="J4556" s="110" t="s">
        <v>18252</v>
      </c>
      <c r="K4556" s="110" t="s">
        <v>275</v>
      </c>
      <c r="L4556" s="10" t="s">
        <v>18253</v>
      </c>
    </row>
    <row r="4557" spans="7:12" ht="15" x14ac:dyDescent="0.2">
      <c r="G4557" s="106"/>
      <c r="H4557" s="104" t="str">
        <f t="shared" si="76"/>
        <v/>
      </c>
      <c r="I4557" s="104"/>
      <c r="J4557" s="110" t="s">
        <v>18254</v>
      </c>
      <c r="K4557" s="110" t="s">
        <v>275</v>
      </c>
      <c r="L4557" s="10" t="s">
        <v>18255</v>
      </c>
    </row>
    <row r="4558" spans="7:12" ht="15" x14ac:dyDescent="0.2">
      <c r="G4558" s="106"/>
      <c r="H4558" s="104" t="str">
        <f t="shared" si="76"/>
        <v/>
      </c>
      <c r="I4558" s="104"/>
      <c r="J4558" s="110" t="s">
        <v>18256</v>
      </c>
      <c r="K4558" s="110" t="s">
        <v>275</v>
      </c>
      <c r="L4558" s="10" t="s">
        <v>18257</v>
      </c>
    </row>
    <row r="4559" spans="7:12" ht="15" x14ac:dyDescent="0.2">
      <c r="G4559" s="106"/>
      <c r="H4559" s="104" t="str">
        <f t="shared" si="76"/>
        <v/>
      </c>
      <c r="I4559" s="104"/>
      <c r="J4559" s="110" t="s">
        <v>18258</v>
      </c>
      <c r="K4559" s="110" t="s">
        <v>275</v>
      </c>
      <c r="L4559" s="10" t="s">
        <v>18259</v>
      </c>
    </row>
    <row r="4560" spans="7:12" ht="15" x14ac:dyDescent="0.2">
      <c r="G4560" s="106"/>
      <c r="H4560" s="104" t="str">
        <f t="shared" si="76"/>
        <v/>
      </c>
      <c r="I4560" s="104"/>
      <c r="J4560" s="110" t="s">
        <v>18260</v>
      </c>
      <c r="K4560" s="110" t="s">
        <v>275</v>
      </c>
      <c r="L4560" s="10" t="s">
        <v>18261</v>
      </c>
    </row>
    <row r="4561" spans="7:12" ht="15" x14ac:dyDescent="0.2">
      <c r="G4561" s="106"/>
      <c r="H4561" s="104" t="str">
        <f t="shared" si="76"/>
        <v/>
      </c>
      <c r="I4561" s="104"/>
      <c r="J4561" s="110" t="s">
        <v>18262</v>
      </c>
      <c r="K4561" s="110" t="s">
        <v>275</v>
      </c>
      <c r="L4561" s="10" t="s">
        <v>18263</v>
      </c>
    </row>
    <row r="4562" spans="7:12" ht="15" x14ac:dyDescent="0.2">
      <c r="G4562" s="106"/>
      <c r="H4562" s="104" t="str">
        <f t="shared" si="76"/>
        <v/>
      </c>
      <c r="I4562" s="104"/>
      <c r="J4562" s="110" t="s">
        <v>18264</v>
      </c>
      <c r="K4562" s="110" t="s">
        <v>275</v>
      </c>
      <c r="L4562" s="10" t="s">
        <v>18265</v>
      </c>
    </row>
    <row r="4563" spans="7:12" ht="15" x14ac:dyDescent="0.2">
      <c r="G4563" s="106"/>
      <c r="H4563" s="104" t="str">
        <f t="shared" si="76"/>
        <v/>
      </c>
      <c r="I4563" s="104"/>
      <c r="J4563" s="110" t="s">
        <v>18266</v>
      </c>
      <c r="K4563" s="110" t="s">
        <v>275</v>
      </c>
      <c r="L4563" s="10" t="s">
        <v>18267</v>
      </c>
    </row>
    <row r="4564" spans="7:12" ht="15" x14ac:dyDescent="0.2">
      <c r="G4564" s="106"/>
      <c r="H4564" s="104" t="str">
        <f t="shared" si="76"/>
        <v/>
      </c>
      <c r="I4564" s="104"/>
      <c r="J4564" s="110" t="s">
        <v>18268</v>
      </c>
      <c r="K4564" s="110" t="s">
        <v>275</v>
      </c>
      <c r="L4564" s="10" t="s">
        <v>18269</v>
      </c>
    </row>
    <row r="4565" spans="7:12" ht="15" x14ac:dyDescent="0.2">
      <c r="G4565" s="106"/>
      <c r="H4565" s="104" t="str">
        <f t="shared" si="76"/>
        <v/>
      </c>
      <c r="I4565" s="104"/>
      <c r="J4565" s="110" t="s">
        <v>18270</v>
      </c>
      <c r="K4565" s="110" t="s">
        <v>275</v>
      </c>
      <c r="L4565" s="10" t="s">
        <v>18269</v>
      </c>
    </row>
    <row r="4566" spans="7:12" ht="15" x14ac:dyDescent="0.2">
      <c r="G4566" s="106"/>
      <c r="H4566" s="104" t="str">
        <f t="shared" si="76"/>
        <v/>
      </c>
      <c r="I4566" s="104"/>
      <c r="J4566" s="110" t="s">
        <v>18271</v>
      </c>
      <c r="K4566" s="110" t="s">
        <v>275</v>
      </c>
      <c r="L4566" s="10" t="s">
        <v>18272</v>
      </c>
    </row>
    <row r="4567" spans="7:12" ht="15" x14ac:dyDescent="0.2">
      <c r="G4567" s="106"/>
      <c r="H4567" s="104" t="str">
        <f t="shared" si="76"/>
        <v/>
      </c>
      <c r="I4567" s="104"/>
      <c r="J4567" s="110" t="s">
        <v>18273</v>
      </c>
      <c r="K4567" s="110" t="s">
        <v>275</v>
      </c>
      <c r="L4567" s="10" t="s">
        <v>18274</v>
      </c>
    </row>
    <row r="4568" spans="7:12" ht="15" x14ac:dyDescent="0.2">
      <c r="G4568" s="106"/>
      <c r="H4568" s="104" t="str">
        <f t="shared" si="76"/>
        <v/>
      </c>
      <c r="I4568" s="104"/>
      <c r="J4568" s="110" t="s">
        <v>18275</v>
      </c>
      <c r="K4568" s="110" t="s">
        <v>275</v>
      </c>
      <c r="L4568" s="10" t="s">
        <v>18276</v>
      </c>
    </row>
    <row r="4569" spans="7:12" ht="15" x14ac:dyDescent="0.2">
      <c r="G4569" s="106"/>
      <c r="H4569" s="104" t="str">
        <f t="shared" si="76"/>
        <v/>
      </c>
      <c r="I4569" s="104"/>
      <c r="J4569" s="110" t="s">
        <v>18277</v>
      </c>
      <c r="K4569" s="110" t="s">
        <v>275</v>
      </c>
      <c r="L4569" s="10" t="s">
        <v>18278</v>
      </c>
    </row>
    <row r="4570" spans="7:12" ht="15" x14ac:dyDescent="0.2">
      <c r="G4570" s="106"/>
      <c r="H4570" s="104" t="str">
        <f t="shared" si="76"/>
        <v/>
      </c>
      <c r="I4570" s="104"/>
      <c r="J4570" s="110" t="s">
        <v>18279</v>
      </c>
      <c r="K4570" s="110" t="s">
        <v>275</v>
      </c>
      <c r="L4570" s="10" t="s">
        <v>18280</v>
      </c>
    </row>
    <row r="4571" spans="7:12" ht="15" x14ac:dyDescent="0.2">
      <c r="G4571" s="106"/>
      <c r="H4571" s="104" t="str">
        <f t="shared" si="76"/>
        <v/>
      </c>
      <c r="I4571" s="104"/>
      <c r="J4571" s="110" t="s">
        <v>18281</v>
      </c>
      <c r="K4571" s="110" t="s">
        <v>275</v>
      </c>
      <c r="L4571" s="10" t="s">
        <v>18282</v>
      </c>
    </row>
    <row r="4572" spans="7:12" ht="15" x14ac:dyDescent="0.2">
      <c r="G4572" s="106"/>
      <c r="H4572" s="104" t="str">
        <f t="shared" si="76"/>
        <v/>
      </c>
      <c r="I4572" s="104"/>
      <c r="J4572" s="110" t="s">
        <v>18283</v>
      </c>
      <c r="K4572" s="110" t="s">
        <v>275</v>
      </c>
      <c r="L4572" s="10" t="s">
        <v>18284</v>
      </c>
    </row>
    <row r="4573" spans="7:12" ht="15" x14ac:dyDescent="0.2">
      <c r="G4573" s="106"/>
      <c r="H4573" s="104" t="str">
        <f t="shared" si="76"/>
        <v/>
      </c>
      <c r="I4573" s="104"/>
      <c r="J4573" s="110" t="s">
        <v>18285</v>
      </c>
      <c r="K4573" s="110" t="s">
        <v>275</v>
      </c>
      <c r="L4573" s="10" t="s">
        <v>18286</v>
      </c>
    </row>
    <row r="4574" spans="7:12" ht="15" x14ac:dyDescent="0.2">
      <c r="G4574" s="106"/>
      <c r="H4574" s="104" t="str">
        <f t="shared" si="76"/>
        <v/>
      </c>
      <c r="I4574" s="104"/>
      <c r="J4574" s="110" t="s">
        <v>18287</v>
      </c>
      <c r="K4574" s="110" t="s">
        <v>275</v>
      </c>
      <c r="L4574" s="10" t="s">
        <v>18288</v>
      </c>
    </row>
    <row r="4575" spans="7:12" ht="15" x14ac:dyDescent="0.2">
      <c r="G4575" s="106"/>
      <c r="H4575" s="104" t="str">
        <f t="shared" si="76"/>
        <v/>
      </c>
      <c r="I4575" s="104"/>
      <c r="J4575" s="110" t="s">
        <v>18289</v>
      </c>
      <c r="K4575" s="110" t="s">
        <v>275</v>
      </c>
      <c r="L4575" s="10" t="s">
        <v>18290</v>
      </c>
    </row>
    <row r="4576" spans="7:12" ht="15" x14ac:dyDescent="0.2">
      <c r="G4576" s="106"/>
      <c r="H4576" s="104" t="str">
        <f t="shared" si="76"/>
        <v/>
      </c>
      <c r="I4576" s="104"/>
      <c r="J4576" s="110" t="s">
        <v>18291</v>
      </c>
      <c r="K4576" s="110" t="s">
        <v>275</v>
      </c>
      <c r="L4576" s="10" t="s">
        <v>18292</v>
      </c>
    </row>
    <row r="4577" spans="7:12" ht="15" x14ac:dyDescent="0.2">
      <c r="G4577" s="106"/>
      <c r="H4577" s="104" t="str">
        <f t="shared" si="76"/>
        <v/>
      </c>
      <c r="I4577" s="104"/>
      <c r="J4577" s="110" t="s">
        <v>18293</v>
      </c>
      <c r="K4577" s="110" t="s">
        <v>275</v>
      </c>
      <c r="L4577" s="10" t="s">
        <v>18294</v>
      </c>
    </row>
    <row r="4578" spans="7:12" ht="15" x14ac:dyDescent="0.2">
      <c r="G4578" s="106"/>
      <c r="H4578" s="104" t="str">
        <f t="shared" si="76"/>
        <v/>
      </c>
      <c r="I4578" s="104"/>
      <c r="J4578" s="110" t="s">
        <v>18295</v>
      </c>
      <c r="K4578" s="110" t="s">
        <v>275</v>
      </c>
      <c r="L4578" s="10" t="s">
        <v>18296</v>
      </c>
    </row>
    <row r="4579" spans="7:12" ht="15" x14ac:dyDescent="0.2">
      <c r="G4579" s="106"/>
      <c r="H4579" s="104" t="str">
        <f t="shared" si="76"/>
        <v/>
      </c>
      <c r="I4579" s="104"/>
      <c r="J4579" s="110" t="s">
        <v>18297</v>
      </c>
      <c r="K4579" s="110" t="s">
        <v>275</v>
      </c>
      <c r="L4579" s="10" t="s">
        <v>18298</v>
      </c>
    </row>
    <row r="4580" spans="7:12" ht="15" x14ac:dyDescent="0.2">
      <c r="G4580" s="106"/>
      <c r="H4580" s="104" t="str">
        <f t="shared" si="76"/>
        <v/>
      </c>
      <c r="I4580" s="104"/>
      <c r="J4580" s="110" t="s">
        <v>18299</v>
      </c>
      <c r="K4580" s="110" t="s">
        <v>275</v>
      </c>
      <c r="L4580" s="10" t="s">
        <v>18300</v>
      </c>
    </row>
    <row r="4581" spans="7:12" ht="15" x14ac:dyDescent="0.2">
      <c r="G4581" s="106"/>
      <c r="H4581" s="104" t="str">
        <f t="shared" si="76"/>
        <v/>
      </c>
      <c r="I4581" s="104"/>
      <c r="J4581" s="110" t="s">
        <v>18301</v>
      </c>
      <c r="K4581" s="110" t="s">
        <v>275</v>
      </c>
      <c r="L4581" s="10" t="s">
        <v>18302</v>
      </c>
    </row>
    <row r="4582" spans="7:12" ht="15" x14ac:dyDescent="0.2">
      <c r="G4582" s="106"/>
      <c r="H4582" s="104" t="str">
        <f t="shared" si="76"/>
        <v/>
      </c>
      <c r="I4582" s="104"/>
      <c r="J4582" s="110" t="s">
        <v>18303</v>
      </c>
      <c r="K4582" s="110" t="s">
        <v>275</v>
      </c>
      <c r="L4582" s="10" t="s">
        <v>18304</v>
      </c>
    </row>
    <row r="4583" spans="7:12" ht="15" x14ac:dyDescent="0.2">
      <c r="G4583" s="106"/>
      <c r="H4583" s="104" t="str">
        <f t="shared" si="76"/>
        <v/>
      </c>
      <c r="I4583" s="104"/>
      <c r="J4583" s="110" t="s">
        <v>18305</v>
      </c>
      <c r="K4583" s="110" t="s">
        <v>275</v>
      </c>
      <c r="L4583" s="10" t="s">
        <v>275</v>
      </c>
    </row>
    <row r="4584" spans="7:12" ht="15" x14ac:dyDescent="0.2">
      <c r="G4584" s="106"/>
      <c r="H4584" s="104" t="str">
        <f t="shared" si="76"/>
        <v/>
      </c>
      <c r="I4584" s="104"/>
      <c r="J4584" s="110" t="s">
        <v>18306</v>
      </c>
      <c r="K4584" s="110" t="s">
        <v>275</v>
      </c>
      <c r="L4584" s="10" t="s">
        <v>18307</v>
      </c>
    </row>
    <row r="4585" spans="7:12" ht="15" x14ac:dyDescent="0.2">
      <c r="G4585" s="106"/>
      <c r="H4585" s="104" t="str">
        <f t="shared" si="76"/>
        <v/>
      </c>
      <c r="I4585" s="104"/>
      <c r="J4585" s="110" t="s">
        <v>18308</v>
      </c>
      <c r="K4585" s="110" t="s">
        <v>275</v>
      </c>
      <c r="L4585" s="10" t="s">
        <v>18309</v>
      </c>
    </row>
    <row r="4586" spans="7:12" ht="15" x14ac:dyDescent="0.2">
      <c r="G4586" s="106"/>
      <c r="H4586" s="104" t="str">
        <f t="shared" si="76"/>
        <v/>
      </c>
      <c r="I4586" s="104"/>
      <c r="J4586" s="110" t="s">
        <v>18310</v>
      </c>
      <c r="K4586" s="110" t="s">
        <v>275</v>
      </c>
      <c r="L4586" s="10" t="s">
        <v>18311</v>
      </c>
    </row>
    <row r="4587" spans="7:12" ht="15" x14ac:dyDescent="0.2">
      <c r="G4587" s="106"/>
      <c r="H4587" s="104" t="str">
        <f t="shared" si="76"/>
        <v/>
      </c>
      <c r="I4587" s="104"/>
      <c r="J4587" s="110" t="s">
        <v>18312</v>
      </c>
      <c r="K4587" s="110" t="s">
        <v>275</v>
      </c>
      <c r="L4587" s="10" t="s">
        <v>18313</v>
      </c>
    </row>
    <row r="4588" spans="7:12" ht="15" x14ac:dyDescent="0.2">
      <c r="G4588" s="106"/>
      <c r="H4588" s="104" t="str">
        <f t="shared" si="76"/>
        <v/>
      </c>
      <c r="I4588" s="104"/>
      <c r="J4588" s="110" t="s">
        <v>18314</v>
      </c>
      <c r="K4588" s="110" t="s">
        <v>275</v>
      </c>
      <c r="L4588" s="10" t="s">
        <v>18315</v>
      </c>
    </row>
    <row r="4589" spans="7:12" ht="15" x14ac:dyDescent="0.2">
      <c r="G4589" s="106"/>
      <c r="H4589" s="104" t="str">
        <f t="shared" si="76"/>
        <v/>
      </c>
      <c r="I4589" s="104"/>
      <c r="J4589" s="110" t="s">
        <v>18316</v>
      </c>
      <c r="K4589" s="110" t="s">
        <v>275</v>
      </c>
      <c r="L4589" s="10" t="s">
        <v>18317</v>
      </c>
    </row>
    <row r="4590" spans="7:12" ht="15" x14ac:dyDescent="0.2">
      <c r="G4590" s="106"/>
      <c r="H4590" s="104" t="str">
        <f t="shared" si="76"/>
        <v/>
      </c>
      <c r="I4590" s="104"/>
      <c r="J4590" s="110" t="s">
        <v>18318</v>
      </c>
      <c r="K4590" s="110" t="s">
        <v>275</v>
      </c>
      <c r="L4590" s="10" t="s">
        <v>275</v>
      </c>
    </row>
    <row r="4591" spans="7:12" ht="15" x14ac:dyDescent="0.2">
      <c r="G4591" s="106"/>
      <c r="H4591" s="104" t="str">
        <f t="shared" si="76"/>
        <v/>
      </c>
      <c r="I4591" s="104"/>
      <c r="J4591" s="110" t="s">
        <v>18319</v>
      </c>
      <c r="K4591" s="110" t="s">
        <v>275</v>
      </c>
      <c r="L4591" s="10" t="s">
        <v>18320</v>
      </c>
    </row>
    <row r="4592" spans="7:12" ht="15" x14ac:dyDescent="0.2">
      <c r="G4592" s="106"/>
      <c r="H4592" s="104" t="str">
        <f t="shared" si="76"/>
        <v/>
      </c>
      <c r="I4592" s="104"/>
      <c r="J4592" s="110" t="s">
        <v>18321</v>
      </c>
      <c r="K4592" s="110" t="s">
        <v>275</v>
      </c>
      <c r="L4592" s="10" t="s">
        <v>18322</v>
      </c>
    </row>
    <row r="4593" spans="7:12" ht="15" x14ac:dyDescent="0.2">
      <c r="G4593" s="106"/>
      <c r="H4593" s="104" t="str">
        <f t="shared" si="76"/>
        <v/>
      </c>
      <c r="I4593" s="104"/>
      <c r="J4593" s="110" t="s">
        <v>18323</v>
      </c>
      <c r="K4593" s="110" t="s">
        <v>275</v>
      </c>
      <c r="L4593" s="10" t="s">
        <v>18324</v>
      </c>
    </row>
    <row r="4594" spans="7:12" ht="15" x14ac:dyDescent="0.2">
      <c r="G4594" s="106"/>
      <c r="H4594" s="104" t="str">
        <f t="shared" si="76"/>
        <v/>
      </c>
      <c r="I4594" s="104"/>
      <c r="J4594" s="110" t="s">
        <v>18325</v>
      </c>
      <c r="K4594" s="110" t="s">
        <v>275</v>
      </c>
      <c r="L4594" s="10" t="s">
        <v>18326</v>
      </c>
    </row>
    <row r="4595" spans="7:12" ht="15" x14ac:dyDescent="0.2">
      <c r="G4595" s="106"/>
      <c r="H4595" s="104" t="str">
        <f t="shared" si="76"/>
        <v/>
      </c>
      <c r="I4595" s="104"/>
      <c r="J4595" s="110" t="s">
        <v>18327</v>
      </c>
      <c r="K4595" s="110" t="s">
        <v>275</v>
      </c>
      <c r="L4595" s="10" t="s">
        <v>18328</v>
      </c>
    </row>
    <row r="4596" spans="7:12" ht="15" x14ac:dyDescent="0.2">
      <c r="G4596" s="106"/>
      <c r="H4596" s="104" t="str">
        <f t="shared" si="76"/>
        <v/>
      </c>
      <c r="I4596" s="104"/>
      <c r="J4596" s="110" t="s">
        <v>18329</v>
      </c>
      <c r="K4596" s="110" t="s">
        <v>275</v>
      </c>
      <c r="L4596" s="10" t="s">
        <v>18330</v>
      </c>
    </row>
    <row r="4597" spans="7:12" ht="15" x14ac:dyDescent="0.2">
      <c r="G4597" s="106"/>
      <c r="H4597" s="104" t="str">
        <f t="shared" si="76"/>
        <v/>
      </c>
      <c r="I4597" s="104"/>
      <c r="J4597" s="110" t="s">
        <v>18331</v>
      </c>
      <c r="K4597" s="110" t="s">
        <v>275</v>
      </c>
      <c r="L4597" s="10" t="s">
        <v>18332</v>
      </c>
    </row>
    <row r="4598" spans="7:12" ht="15" x14ac:dyDescent="0.2">
      <c r="G4598" s="106"/>
      <c r="H4598" s="104" t="str">
        <f t="shared" si="76"/>
        <v/>
      </c>
      <c r="I4598" s="104"/>
      <c r="J4598" s="110" t="s">
        <v>18333</v>
      </c>
      <c r="K4598" s="110" t="s">
        <v>275</v>
      </c>
      <c r="L4598" s="10" t="s">
        <v>18334</v>
      </c>
    </row>
    <row r="4599" spans="7:12" ht="15" x14ac:dyDescent="0.2">
      <c r="G4599" s="106"/>
      <c r="H4599" s="104" t="str">
        <f t="shared" si="76"/>
        <v/>
      </c>
      <c r="I4599" s="104"/>
      <c r="J4599" s="110" t="s">
        <v>18335</v>
      </c>
      <c r="K4599" s="110" t="s">
        <v>275</v>
      </c>
      <c r="L4599" s="10" t="s">
        <v>18336</v>
      </c>
    </row>
    <row r="4600" spans="7:12" ht="15" x14ac:dyDescent="0.2">
      <c r="G4600" s="106"/>
      <c r="H4600" s="104" t="str">
        <f t="shared" si="76"/>
        <v/>
      </c>
      <c r="I4600" s="104"/>
      <c r="J4600" s="110" t="s">
        <v>18337</v>
      </c>
      <c r="K4600" s="110" t="s">
        <v>275</v>
      </c>
      <c r="L4600" s="10" t="s">
        <v>18338</v>
      </c>
    </row>
    <row r="4601" spans="7:12" ht="15" x14ac:dyDescent="0.2">
      <c r="G4601" s="106"/>
      <c r="H4601" s="104" t="str">
        <f t="shared" si="76"/>
        <v/>
      </c>
      <c r="I4601" s="104"/>
      <c r="J4601" s="110" t="s">
        <v>18339</v>
      </c>
      <c r="K4601" s="110" t="s">
        <v>275</v>
      </c>
      <c r="L4601" s="10" t="s">
        <v>18340</v>
      </c>
    </row>
    <row r="4602" spans="7:12" ht="15" x14ac:dyDescent="0.2">
      <c r="G4602" s="106"/>
      <c r="H4602" s="104" t="str">
        <f t="shared" si="76"/>
        <v/>
      </c>
      <c r="I4602" s="104"/>
      <c r="J4602" s="110" t="s">
        <v>18341</v>
      </c>
      <c r="K4602" s="110" t="s">
        <v>275</v>
      </c>
      <c r="L4602" s="10" t="s">
        <v>18342</v>
      </c>
    </row>
    <row r="4603" spans="7:12" ht="15" x14ac:dyDescent="0.2">
      <c r="G4603" s="106"/>
      <c r="H4603" s="104" t="str">
        <f t="shared" si="76"/>
        <v/>
      </c>
      <c r="I4603" s="104"/>
      <c r="J4603" s="110" t="s">
        <v>18343</v>
      </c>
      <c r="K4603" s="110" t="s">
        <v>275</v>
      </c>
      <c r="L4603" s="10" t="s">
        <v>18344</v>
      </c>
    </row>
    <row r="4604" spans="7:12" ht="15" x14ac:dyDescent="0.2">
      <c r="G4604" s="106"/>
      <c r="H4604" s="104" t="str">
        <f t="shared" si="76"/>
        <v/>
      </c>
      <c r="I4604" s="104"/>
      <c r="J4604" s="110" t="s">
        <v>18345</v>
      </c>
      <c r="K4604" s="110" t="s">
        <v>275</v>
      </c>
      <c r="L4604" s="10" t="s">
        <v>18346</v>
      </c>
    </row>
    <row r="4605" spans="7:12" ht="15" x14ac:dyDescent="0.2">
      <c r="G4605" s="106"/>
      <c r="H4605" s="104" t="str">
        <f t="shared" si="76"/>
        <v/>
      </c>
      <c r="I4605" s="104"/>
      <c r="J4605" s="110" t="s">
        <v>18347</v>
      </c>
      <c r="K4605" s="110" t="s">
        <v>275</v>
      </c>
      <c r="L4605" s="10" t="s">
        <v>18348</v>
      </c>
    </row>
    <row r="4606" spans="7:12" ht="15" x14ac:dyDescent="0.2">
      <c r="G4606" s="106"/>
      <c r="H4606" s="104" t="str">
        <f t="shared" si="76"/>
        <v/>
      </c>
      <c r="I4606" s="104"/>
      <c r="J4606" s="110" t="s">
        <v>18349</v>
      </c>
      <c r="K4606" s="110" t="s">
        <v>275</v>
      </c>
      <c r="L4606" s="10" t="s">
        <v>18350</v>
      </c>
    </row>
    <row r="4607" spans="7:12" ht="15" x14ac:dyDescent="0.2">
      <c r="G4607" s="106"/>
      <c r="H4607" s="104" t="str">
        <f t="shared" si="76"/>
        <v/>
      </c>
      <c r="I4607" s="104"/>
      <c r="J4607" s="110" t="s">
        <v>18351</v>
      </c>
      <c r="K4607" s="110" t="s">
        <v>275</v>
      </c>
      <c r="L4607" s="10" t="s">
        <v>275</v>
      </c>
    </row>
    <row r="4608" spans="7:12" ht="15" x14ac:dyDescent="0.2">
      <c r="G4608" s="106"/>
      <c r="H4608" s="104" t="str">
        <f t="shared" si="76"/>
        <v/>
      </c>
      <c r="I4608" s="104"/>
      <c r="J4608" s="110" t="s">
        <v>18352</v>
      </c>
      <c r="K4608" s="110" t="s">
        <v>275</v>
      </c>
      <c r="L4608" s="10" t="s">
        <v>18353</v>
      </c>
    </row>
    <row r="4609" spans="7:12" ht="15" x14ac:dyDescent="0.2">
      <c r="G4609" s="106"/>
      <c r="H4609" s="104" t="str">
        <f t="shared" si="76"/>
        <v/>
      </c>
      <c r="I4609" s="104"/>
      <c r="J4609" s="110" t="s">
        <v>18354</v>
      </c>
      <c r="K4609" s="110" t="s">
        <v>275</v>
      </c>
      <c r="L4609" s="10" t="s">
        <v>18355</v>
      </c>
    </row>
    <row r="4610" spans="7:12" ht="15" x14ac:dyDescent="0.2">
      <c r="G4610" s="106"/>
      <c r="H4610" s="104" t="str">
        <f t="shared" si="76"/>
        <v/>
      </c>
      <c r="I4610" s="104"/>
      <c r="J4610" s="110" t="s">
        <v>18356</v>
      </c>
      <c r="K4610" s="110" t="s">
        <v>275</v>
      </c>
      <c r="L4610" s="10" t="s">
        <v>275</v>
      </c>
    </row>
    <row r="4611" spans="7:12" ht="15" x14ac:dyDescent="0.2">
      <c r="G4611" s="106"/>
      <c r="H4611" s="104" t="str">
        <f t="shared" si="76"/>
        <v/>
      </c>
      <c r="I4611" s="104"/>
      <c r="J4611" s="110" t="s">
        <v>18357</v>
      </c>
      <c r="K4611" s="110" t="s">
        <v>275</v>
      </c>
      <c r="L4611" s="10" t="s">
        <v>18358</v>
      </c>
    </row>
    <row r="4612" spans="7:12" ht="15" x14ac:dyDescent="0.2">
      <c r="G4612" s="106"/>
      <c r="H4612" s="104" t="str">
        <f t="shared" si="76"/>
        <v/>
      </c>
      <c r="I4612" s="104"/>
      <c r="J4612" s="110" t="s">
        <v>18359</v>
      </c>
      <c r="K4612" s="110" t="s">
        <v>275</v>
      </c>
      <c r="L4612" s="10" t="s">
        <v>18360</v>
      </c>
    </row>
    <row r="4613" spans="7:12" ht="15" x14ac:dyDescent="0.2">
      <c r="G4613" s="106"/>
      <c r="H4613" s="104" t="str">
        <f t="shared" si="76"/>
        <v/>
      </c>
      <c r="I4613" s="104"/>
      <c r="J4613" s="110" t="s">
        <v>18361</v>
      </c>
      <c r="K4613" s="110" t="s">
        <v>275</v>
      </c>
      <c r="L4613" s="10" t="s">
        <v>18362</v>
      </c>
    </row>
    <row r="4614" spans="7:12" ht="15" x14ac:dyDescent="0.2">
      <c r="G4614" s="106"/>
      <c r="H4614" s="104" t="str">
        <f t="shared" si="76"/>
        <v/>
      </c>
      <c r="I4614" s="104"/>
      <c r="J4614" s="110" t="s">
        <v>18363</v>
      </c>
      <c r="K4614" s="110" t="s">
        <v>275</v>
      </c>
      <c r="L4614" s="10" t="s">
        <v>18364</v>
      </c>
    </row>
    <row r="4615" spans="7:12" ht="15" x14ac:dyDescent="0.2">
      <c r="G4615" s="106"/>
      <c r="H4615" s="104" t="str">
        <f t="shared" si="76"/>
        <v/>
      </c>
      <c r="I4615" s="104"/>
      <c r="J4615" s="110" t="s">
        <v>18365</v>
      </c>
      <c r="K4615" s="110" t="s">
        <v>275</v>
      </c>
      <c r="L4615" s="10" t="s">
        <v>18366</v>
      </c>
    </row>
    <row r="4616" spans="7:12" ht="15" x14ac:dyDescent="0.2">
      <c r="G4616" s="106"/>
      <c r="H4616" s="104" t="str">
        <f t="shared" si="76"/>
        <v/>
      </c>
      <c r="I4616" s="104"/>
      <c r="J4616" s="110" t="s">
        <v>18367</v>
      </c>
      <c r="K4616" s="110" t="s">
        <v>275</v>
      </c>
      <c r="L4616" s="10" t="s">
        <v>18368</v>
      </c>
    </row>
    <row r="4617" spans="7:12" ht="15" x14ac:dyDescent="0.2">
      <c r="G4617" s="106"/>
      <c r="H4617" s="104" t="str">
        <f t="shared" ref="H4617:H4680" si="77">IF(I4617="","",IFERROR((INDEX(A:D,MATCH($I4617,D:D,0),2)),""))</f>
        <v/>
      </c>
      <c r="I4617" s="104"/>
      <c r="J4617" s="110" t="s">
        <v>18369</v>
      </c>
      <c r="K4617" s="110" t="s">
        <v>275</v>
      </c>
      <c r="L4617" s="10" t="s">
        <v>18370</v>
      </c>
    </row>
    <row r="4618" spans="7:12" ht="15" x14ac:dyDescent="0.2">
      <c r="G4618" s="106"/>
      <c r="H4618" s="104" t="str">
        <f t="shared" si="77"/>
        <v/>
      </c>
      <c r="I4618" s="104"/>
      <c r="J4618" s="110" t="s">
        <v>18371</v>
      </c>
      <c r="K4618" s="110" t="s">
        <v>275</v>
      </c>
      <c r="L4618" s="10" t="s">
        <v>18372</v>
      </c>
    </row>
    <row r="4619" spans="7:12" ht="15" x14ac:dyDescent="0.2">
      <c r="G4619" s="106"/>
      <c r="H4619" s="104" t="str">
        <f t="shared" si="77"/>
        <v/>
      </c>
      <c r="I4619" s="104"/>
      <c r="J4619" s="110" t="s">
        <v>18373</v>
      </c>
      <c r="K4619" s="110" t="s">
        <v>275</v>
      </c>
      <c r="L4619" s="10" t="s">
        <v>18374</v>
      </c>
    </row>
    <row r="4620" spans="7:12" ht="15" x14ac:dyDescent="0.2">
      <c r="G4620" s="106"/>
      <c r="H4620" s="104" t="str">
        <f t="shared" si="77"/>
        <v/>
      </c>
      <c r="I4620" s="104"/>
      <c r="J4620" s="110" t="s">
        <v>18375</v>
      </c>
      <c r="K4620" s="110" t="s">
        <v>275</v>
      </c>
      <c r="L4620" s="10" t="s">
        <v>18376</v>
      </c>
    </row>
    <row r="4621" spans="7:12" ht="15" x14ac:dyDescent="0.2">
      <c r="G4621" s="106"/>
      <c r="H4621" s="104" t="str">
        <f t="shared" si="77"/>
        <v/>
      </c>
      <c r="I4621" s="104"/>
      <c r="J4621" s="110" t="s">
        <v>18377</v>
      </c>
      <c r="K4621" s="110" t="s">
        <v>275</v>
      </c>
      <c r="L4621" s="10" t="s">
        <v>18378</v>
      </c>
    </row>
    <row r="4622" spans="7:12" ht="15" x14ac:dyDescent="0.2">
      <c r="G4622" s="106"/>
      <c r="H4622" s="104" t="str">
        <f t="shared" si="77"/>
        <v/>
      </c>
      <c r="I4622" s="104"/>
      <c r="J4622" s="110" t="s">
        <v>18379</v>
      </c>
      <c r="K4622" s="110" t="s">
        <v>275</v>
      </c>
      <c r="L4622" s="10" t="s">
        <v>18380</v>
      </c>
    </row>
    <row r="4623" spans="7:12" ht="15" x14ac:dyDescent="0.2">
      <c r="G4623" s="106"/>
      <c r="H4623" s="104" t="str">
        <f t="shared" si="77"/>
        <v/>
      </c>
      <c r="I4623" s="104"/>
      <c r="J4623" s="110" t="s">
        <v>18381</v>
      </c>
      <c r="K4623" s="110" t="s">
        <v>275</v>
      </c>
      <c r="L4623" s="10" t="s">
        <v>18382</v>
      </c>
    </row>
    <row r="4624" spans="7:12" ht="15" x14ac:dyDescent="0.2">
      <c r="G4624" s="106"/>
      <c r="H4624" s="104" t="str">
        <f t="shared" si="77"/>
        <v/>
      </c>
      <c r="I4624" s="104"/>
      <c r="J4624" s="110" t="s">
        <v>18383</v>
      </c>
      <c r="K4624" s="110" t="s">
        <v>275</v>
      </c>
      <c r="L4624" s="10" t="s">
        <v>275</v>
      </c>
    </row>
    <row r="4625" spans="7:12" ht="15" x14ac:dyDescent="0.2">
      <c r="G4625" s="106"/>
      <c r="H4625" s="104" t="str">
        <f t="shared" si="77"/>
        <v/>
      </c>
      <c r="I4625" s="104"/>
      <c r="J4625" s="110" t="s">
        <v>18384</v>
      </c>
      <c r="K4625" s="110" t="s">
        <v>275</v>
      </c>
      <c r="L4625" s="10" t="s">
        <v>18385</v>
      </c>
    </row>
    <row r="4626" spans="7:12" ht="15" x14ac:dyDescent="0.2">
      <c r="G4626" s="106"/>
      <c r="H4626" s="104" t="str">
        <f t="shared" si="77"/>
        <v/>
      </c>
      <c r="I4626" s="104"/>
      <c r="J4626" s="110" t="s">
        <v>18386</v>
      </c>
      <c r="K4626" s="110" t="s">
        <v>275</v>
      </c>
      <c r="L4626" s="10" t="s">
        <v>18387</v>
      </c>
    </row>
    <row r="4627" spans="7:12" ht="15" x14ac:dyDescent="0.2">
      <c r="G4627" s="106"/>
      <c r="H4627" s="104" t="str">
        <f t="shared" si="77"/>
        <v/>
      </c>
      <c r="I4627" s="104"/>
      <c r="J4627" s="110" t="s">
        <v>18388</v>
      </c>
      <c r="K4627" s="110" t="s">
        <v>275</v>
      </c>
      <c r="L4627" s="10" t="s">
        <v>18389</v>
      </c>
    </row>
    <row r="4628" spans="7:12" ht="15" x14ac:dyDescent="0.2">
      <c r="G4628" s="106"/>
      <c r="H4628" s="104" t="str">
        <f t="shared" si="77"/>
        <v/>
      </c>
      <c r="I4628" s="104"/>
      <c r="J4628" s="110" t="s">
        <v>18390</v>
      </c>
      <c r="K4628" s="110" t="s">
        <v>275</v>
      </c>
      <c r="L4628" s="10" t="s">
        <v>18391</v>
      </c>
    </row>
    <row r="4629" spans="7:12" ht="15" x14ac:dyDescent="0.2">
      <c r="G4629" s="106"/>
      <c r="H4629" s="104" t="str">
        <f t="shared" si="77"/>
        <v/>
      </c>
      <c r="I4629" s="104"/>
      <c r="J4629" s="110" t="s">
        <v>18392</v>
      </c>
      <c r="K4629" s="110" t="s">
        <v>275</v>
      </c>
      <c r="L4629" s="10" t="s">
        <v>18393</v>
      </c>
    </row>
    <row r="4630" spans="7:12" ht="15" x14ac:dyDescent="0.2">
      <c r="G4630" s="106"/>
      <c r="H4630" s="104" t="str">
        <f t="shared" si="77"/>
        <v/>
      </c>
      <c r="I4630" s="104"/>
      <c r="J4630" s="110" t="s">
        <v>18394</v>
      </c>
      <c r="K4630" s="110" t="s">
        <v>275</v>
      </c>
      <c r="L4630" s="10" t="s">
        <v>18395</v>
      </c>
    </row>
    <row r="4631" spans="7:12" ht="15" x14ac:dyDescent="0.2">
      <c r="G4631" s="106"/>
      <c r="H4631" s="104" t="str">
        <f t="shared" si="77"/>
        <v/>
      </c>
      <c r="I4631" s="104"/>
      <c r="J4631" s="110" t="s">
        <v>18396</v>
      </c>
      <c r="K4631" s="110" t="s">
        <v>275</v>
      </c>
      <c r="L4631" s="10" t="s">
        <v>275</v>
      </c>
    </row>
    <row r="4632" spans="7:12" ht="15" x14ac:dyDescent="0.2">
      <c r="G4632" s="106"/>
      <c r="H4632" s="104" t="str">
        <f t="shared" si="77"/>
        <v/>
      </c>
      <c r="I4632" s="104"/>
      <c r="J4632" s="110" t="s">
        <v>18397</v>
      </c>
      <c r="K4632" s="110" t="s">
        <v>275</v>
      </c>
      <c r="L4632" s="10" t="s">
        <v>18398</v>
      </c>
    </row>
    <row r="4633" spans="7:12" ht="15" x14ac:dyDescent="0.2">
      <c r="G4633" s="106"/>
      <c r="H4633" s="104" t="str">
        <f t="shared" si="77"/>
        <v/>
      </c>
      <c r="I4633" s="104"/>
      <c r="J4633" s="110" t="s">
        <v>18399</v>
      </c>
      <c r="K4633" s="110" t="s">
        <v>275</v>
      </c>
      <c r="L4633" s="10" t="s">
        <v>18400</v>
      </c>
    </row>
    <row r="4634" spans="7:12" ht="15" x14ac:dyDescent="0.2">
      <c r="G4634" s="106"/>
      <c r="H4634" s="104" t="str">
        <f t="shared" si="77"/>
        <v/>
      </c>
      <c r="I4634" s="104"/>
      <c r="J4634" s="110" t="s">
        <v>18401</v>
      </c>
      <c r="K4634" s="110" t="s">
        <v>275</v>
      </c>
      <c r="L4634" s="10" t="s">
        <v>18402</v>
      </c>
    </row>
    <row r="4635" spans="7:12" ht="15" x14ac:dyDescent="0.2">
      <c r="G4635" s="106"/>
      <c r="H4635" s="104" t="str">
        <f t="shared" si="77"/>
        <v/>
      </c>
      <c r="I4635" s="104"/>
      <c r="J4635" s="110" t="s">
        <v>18403</v>
      </c>
      <c r="K4635" s="110" t="s">
        <v>275</v>
      </c>
      <c r="L4635" s="10" t="s">
        <v>18404</v>
      </c>
    </row>
    <row r="4636" spans="7:12" ht="15" x14ac:dyDescent="0.2">
      <c r="G4636" s="106"/>
      <c r="H4636" s="104" t="str">
        <f t="shared" si="77"/>
        <v/>
      </c>
      <c r="I4636" s="104"/>
      <c r="J4636" s="110" t="s">
        <v>18405</v>
      </c>
      <c r="K4636" s="110" t="s">
        <v>275</v>
      </c>
      <c r="L4636" s="10" t="s">
        <v>18406</v>
      </c>
    </row>
    <row r="4637" spans="7:12" ht="15" x14ac:dyDescent="0.2">
      <c r="G4637" s="106"/>
      <c r="H4637" s="104" t="str">
        <f t="shared" si="77"/>
        <v/>
      </c>
      <c r="I4637" s="104"/>
      <c r="J4637" s="110" t="s">
        <v>18407</v>
      </c>
      <c r="K4637" s="110" t="s">
        <v>275</v>
      </c>
      <c r="L4637" s="10" t="s">
        <v>18408</v>
      </c>
    </row>
    <row r="4638" spans="7:12" ht="15" x14ac:dyDescent="0.2">
      <c r="G4638" s="106"/>
      <c r="H4638" s="104" t="str">
        <f t="shared" si="77"/>
        <v/>
      </c>
      <c r="I4638" s="104"/>
      <c r="J4638" s="110" t="s">
        <v>18409</v>
      </c>
      <c r="K4638" s="110" t="s">
        <v>275</v>
      </c>
      <c r="L4638" s="10" t="s">
        <v>18410</v>
      </c>
    </row>
    <row r="4639" spans="7:12" ht="15" x14ac:dyDescent="0.2">
      <c r="G4639" s="106"/>
      <c r="H4639" s="104" t="str">
        <f t="shared" si="77"/>
        <v/>
      </c>
      <c r="I4639" s="104"/>
      <c r="J4639" s="110" t="s">
        <v>18411</v>
      </c>
      <c r="K4639" s="110" t="s">
        <v>275</v>
      </c>
      <c r="L4639" s="10" t="s">
        <v>18412</v>
      </c>
    </row>
    <row r="4640" spans="7:12" ht="15" x14ac:dyDescent="0.2">
      <c r="G4640" s="106"/>
      <c r="H4640" s="104" t="str">
        <f t="shared" si="77"/>
        <v/>
      </c>
      <c r="I4640" s="104"/>
      <c r="J4640" s="110" t="s">
        <v>18413</v>
      </c>
      <c r="K4640" s="110" t="s">
        <v>275</v>
      </c>
      <c r="L4640" s="10" t="s">
        <v>18414</v>
      </c>
    </row>
    <row r="4641" spans="7:12" ht="15" x14ac:dyDescent="0.2">
      <c r="G4641" s="106"/>
      <c r="H4641" s="104" t="str">
        <f t="shared" si="77"/>
        <v/>
      </c>
      <c r="I4641" s="104"/>
      <c r="J4641" s="110" t="s">
        <v>18415</v>
      </c>
      <c r="K4641" s="110" t="s">
        <v>275</v>
      </c>
      <c r="L4641" s="10" t="s">
        <v>18416</v>
      </c>
    </row>
    <row r="4642" spans="7:12" ht="15" x14ac:dyDescent="0.2">
      <c r="G4642" s="106"/>
      <c r="H4642" s="104" t="str">
        <f t="shared" si="77"/>
        <v/>
      </c>
      <c r="I4642" s="104"/>
      <c r="J4642" s="110" t="s">
        <v>18417</v>
      </c>
      <c r="K4642" s="110" t="s">
        <v>275</v>
      </c>
      <c r="L4642" s="10" t="s">
        <v>275</v>
      </c>
    </row>
    <row r="4643" spans="7:12" ht="15" x14ac:dyDescent="0.2">
      <c r="G4643" s="106"/>
      <c r="H4643" s="104" t="str">
        <f t="shared" si="77"/>
        <v/>
      </c>
      <c r="I4643" s="104"/>
      <c r="J4643" s="110" t="s">
        <v>18418</v>
      </c>
      <c r="K4643" s="110" t="s">
        <v>275</v>
      </c>
      <c r="L4643" s="10" t="s">
        <v>18419</v>
      </c>
    </row>
    <row r="4644" spans="7:12" ht="15" x14ac:dyDescent="0.2">
      <c r="G4644" s="106"/>
      <c r="H4644" s="104" t="str">
        <f t="shared" si="77"/>
        <v/>
      </c>
      <c r="I4644" s="104"/>
      <c r="J4644" s="110" t="s">
        <v>18420</v>
      </c>
      <c r="K4644" s="110" t="s">
        <v>275</v>
      </c>
      <c r="L4644" s="10" t="s">
        <v>18421</v>
      </c>
    </row>
    <row r="4645" spans="7:12" ht="15" x14ac:dyDescent="0.2">
      <c r="G4645" s="106"/>
      <c r="H4645" s="104" t="str">
        <f t="shared" si="77"/>
        <v/>
      </c>
      <c r="I4645" s="104"/>
      <c r="J4645" s="110" t="s">
        <v>18422</v>
      </c>
      <c r="K4645" s="110" t="s">
        <v>275</v>
      </c>
      <c r="L4645" s="10" t="s">
        <v>18423</v>
      </c>
    </row>
    <row r="4646" spans="7:12" ht="15" x14ac:dyDescent="0.2">
      <c r="G4646" s="106"/>
      <c r="H4646" s="104" t="str">
        <f t="shared" si="77"/>
        <v/>
      </c>
      <c r="I4646" s="104"/>
      <c r="J4646" s="110" t="s">
        <v>18424</v>
      </c>
      <c r="K4646" s="110" t="s">
        <v>275</v>
      </c>
      <c r="L4646" s="10" t="s">
        <v>18425</v>
      </c>
    </row>
    <row r="4647" spans="7:12" ht="15" x14ac:dyDescent="0.2">
      <c r="G4647" s="106"/>
      <c r="H4647" s="104" t="str">
        <f t="shared" si="77"/>
        <v/>
      </c>
      <c r="I4647" s="104"/>
      <c r="J4647" s="110" t="s">
        <v>18426</v>
      </c>
      <c r="K4647" s="110" t="s">
        <v>275</v>
      </c>
      <c r="L4647" s="10" t="s">
        <v>18427</v>
      </c>
    </row>
    <row r="4648" spans="7:12" ht="15" x14ac:dyDescent="0.2">
      <c r="G4648" s="106"/>
      <c r="H4648" s="104" t="str">
        <f t="shared" si="77"/>
        <v/>
      </c>
      <c r="I4648" s="104"/>
      <c r="J4648" s="110" t="s">
        <v>18428</v>
      </c>
      <c r="K4648" s="110" t="s">
        <v>275</v>
      </c>
      <c r="L4648" s="10" t="s">
        <v>18429</v>
      </c>
    </row>
    <row r="4649" spans="7:12" ht="15" x14ac:dyDescent="0.2">
      <c r="G4649" s="106"/>
      <c r="H4649" s="104" t="str">
        <f t="shared" si="77"/>
        <v/>
      </c>
      <c r="I4649" s="104"/>
      <c r="J4649" s="110" t="s">
        <v>18430</v>
      </c>
      <c r="K4649" s="110" t="s">
        <v>275</v>
      </c>
      <c r="L4649" s="10" t="s">
        <v>18431</v>
      </c>
    </row>
    <row r="4650" spans="7:12" ht="15" x14ac:dyDescent="0.2">
      <c r="G4650" s="106"/>
      <c r="H4650" s="104" t="str">
        <f t="shared" si="77"/>
        <v/>
      </c>
      <c r="I4650" s="104"/>
      <c r="J4650" s="110" t="s">
        <v>18432</v>
      </c>
      <c r="K4650" s="110" t="s">
        <v>275</v>
      </c>
      <c r="L4650" s="10" t="s">
        <v>18433</v>
      </c>
    </row>
    <row r="4651" spans="7:12" ht="15" x14ac:dyDescent="0.2">
      <c r="G4651" s="106"/>
      <c r="H4651" s="104" t="str">
        <f t="shared" si="77"/>
        <v/>
      </c>
      <c r="I4651" s="104"/>
      <c r="J4651" s="110" t="s">
        <v>18434</v>
      </c>
      <c r="K4651" s="110" t="s">
        <v>275</v>
      </c>
      <c r="L4651" s="10" t="s">
        <v>275</v>
      </c>
    </row>
    <row r="4652" spans="7:12" ht="15" x14ac:dyDescent="0.2">
      <c r="G4652" s="106"/>
      <c r="H4652" s="104" t="str">
        <f t="shared" si="77"/>
        <v/>
      </c>
      <c r="I4652" s="104"/>
      <c r="J4652" s="110" t="s">
        <v>18435</v>
      </c>
      <c r="K4652" s="110" t="s">
        <v>275</v>
      </c>
      <c r="L4652" s="10" t="s">
        <v>18436</v>
      </c>
    </row>
    <row r="4653" spans="7:12" ht="15" x14ac:dyDescent="0.2">
      <c r="G4653" s="106"/>
      <c r="H4653" s="104" t="str">
        <f t="shared" si="77"/>
        <v/>
      </c>
      <c r="I4653" s="104"/>
      <c r="J4653" s="110" t="s">
        <v>18437</v>
      </c>
      <c r="K4653" s="110" t="s">
        <v>275</v>
      </c>
      <c r="L4653" s="10" t="s">
        <v>275</v>
      </c>
    </row>
    <row r="4654" spans="7:12" ht="15" x14ac:dyDescent="0.2">
      <c r="G4654" s="106"/>
      <c r="H4654" s="104" t="str">
        <f t="shared" si="77"/>
        <v/>
      </c>
      <c r="I4654" s="104"/>
      <c r="J4654" s="110" t="s">
        <v>18438</v>
      </c>
      <c r="K4654" s="110" t="s">
        <v>275</v>
      </c>
      <c r="L4654" s="10" t="s">
        <v>18439</v>
      </c>
    </row>
    <row r="4655" spans="7:12" ht="15" x14ac:dyDescent="0.2">
      <c r="G4655" s="106"/>
      <c r="H4655" s="104" t="str">
        <f t="shared" si="77"/>
        <v/>
      </c>
      <c r="I4655" s="104"/>
      <c r="J4655" s="110" t="s">
        <v>18440</v>
      </c>
      <c r="K4655" s="110" t="s">
        <v>275</v>
      </c>
      <c r="L4655" s="10" t="s">
        <v>18441</v>
      </c>
    </row>
    <row r="4656" spans="7:12" ht="15" x14ac:dyDescent="0.2">
      <c r="G4656" s="106"/>
      <c r="H4656" s="104" t="str">
        <f t="shared" si="77"/>
        <v/>
      </c>
      <c r="I4656" s="104"/>
      <c r="J4656" s="110" t="s">
        <v>18442</v>
      </c>
      <c r="K4656" s="110" t="s">
        <v>275</v>
      </c>
      <c r="L4656" s="10" t="s">
        <v>18443</v>
      </c>
    </row>
    <row r="4657" spans="7:12" ht="15" x14ac:dyDescent="0.2">
      <c r="G4657" s="106"/>
      <c r="H4657" s="104" t="str">
        <f t="shared" si="77"/>
        <v/>
      </c>
      <c r="I4657" s="104"/>
      <c r="J4657" s="110" t="s">
        <v>18444</v>
      </c>
      <c r="K4657" s="110" t="s">
        <v>275</v>
      </c>
      <c r="L4657" s="10" t="s">
        <v>18445</v>
      </c>
    </row>
    <row r="4658" spans="7:12" ht="15" x14ac:dyDescent="0.2">
      <c r="G4658" s="106"/>
      <c r="H4658" s="104" t="str">
        <f t="shared" si="77"/>
        <v/>
      </c>
      <c r="I4658" s="104"/>
      <c r="J4658" s="110" t="s">
        <v>18446</v>
      </c>
      <c r="K4658" s="110" t="s">
        <v>275</v>
      </c>
      <c r="L4658" s="10" t="s">
        <v>18447</v>
      </c>
    </row>
    <row r="4659" spans="7:12" ht="15" x14ac:dyDescent="0.2">
      <c r="G4659" s="106"/>
      <c r="H4659" s="104" t="str">
        <f t="shared" si="77"/>
        <v/>
      </c>
      <c r="I4659" s="104"/>
      <c r="J4659" s="110" t="s">
        <v>18448</v>
      </c>
      <c r="K4659" s="110" t="s">
        <v>275</v>
      </c>
      <c r="L4659" s="10" t="s">
        <v>18449</v>
      </c>
    </row>
    <row r="4660" spans="7:12" ht="15" x14ac:dyDescent="0.2">
      <c r="G4660" s="106"/>
      <c r="H4660" s="104" t="str">
        <f t="shared" si="77"/>
        <v/>
      </c>
      <c r="I4660" s="104"/>
      <c r="J4660" s="110" t="s">
        <v>18450</v>
      </c>
      <c r="K4660" s="110" t="s">
        <v>275</v>
      </c>
      <c r="L4660" s="10" t="s">
        <v>18451</v>
      </c>
    </row>
    <row r="4661" spans="7:12" ht="15" x14ac:dyDescent="0.2">
      <c r="G4661" s="106"/>
      <c r="H4661" s="104" t="str">
        <f t="shared" si="77"/>
        <v/>
      </c>
      <c r="I4661" s="104"/>
      <c r="J4661" s="110" t="s">
        <v>18452</v>
      </c>
      <c r="K4661" s="110" t="s">
        <v>275</v>
      </c>
      <c r="L4661" s="10" t="s">
        <v>18453</v>
      </c>
    </row>
    <row r="4662" spans="7:12" ht="15" x14ac:dyDescent="0.2">
      <c r="G4662" s="106"/>
      <c r="H4662" s="104" t="str">
        <f t="shared" si="77"/>
        <v/>
      </c>
      <c r="I4662" s="104"/>
      <c r="J4662" s="110" t="s">
        <v>18454</v>
      </c>
      <c r="K4662" s="110" t="s">
        <v>275</v>
      </c>
      <c r="L4662" s="10" t="s">
        <v>18455</v>
      </c>
    </row>
    <row r="4663" spans="7:12" ht="15" x14ac:dyDescent="0.2">
      <c r="G4663" s="106"/>
      <c r="H4663" s="104" t="str">
        <f t="shared" si="77"/>
        <v/>
      </c>
      <c r="I4663" s="104"/>
      <c r="J4663" s="110" t="s">
        <v>18456</v>
      </c>
      <c r="K4663" s="110" t="s">
        <v>275</v>
      </c>
      <c r="L4663" s="10" t="s">
        <v>18457</v>
      </c>
    </row>
    <row r="4664" spans="7:12" ht="15" x14ac:dyDescent="0.2">
      <c r="G4664" s="106"/>
      <c r="H4664" s="104" t="str">
        <f t="shared" si="77"/>
        <v/>
      </c>
      <c r="I4664" s="104"/>
      <c r="J4664" s="110" t="s">
        <v>18458</v>
      </c>
      <c r="K4664" s="110" t="s">
        <v>275</v>
      </c>
      <c r="L4664" s="10" t="s">
        <v>18459</v>
      </c>
    </row>
    <row r="4665" spans="7:12" ht="15" x14ac:dyDescent="0.2">
      <c r="G4665" s="106"/>
      <c r="H4665" s="104" t="str">
        <f t="shared" si="77"/>
        <v/>
      </c>
      <c r="I4665" s="104"/>
      <c r="J4665" s="110" t="s">
        <v>18460</v>
      </c>
      <c r="K4665" s="110" t="s">
        <v>275</v>
      </c>
      <c r="L4665" s="10" t="s">
        <v>18461</v>
      </c>
    </row>
    <row r="4666" spans="7:12" ht="15" x14ac:dyDescent="0.2">
      <c r="G4666" s="106"/>
      <c r="H4666" s="104" t="str">
        <f t="shared" si="77"/>
        <v/>
      </c>
      <c r="I4666" s="104"/>
      <c r="J4666" s="110" t="s">
        <v>18462</v>
      </c>
      <c r="K4666" s="110" t="s">
        <v>275</v>
      </c>
      <c r="L4666" s="10" t="s">
        <v>275</v>
      </c>
    </row>
    <row r="4667" spans="7:12" ht="15" x14ac:dyDescent="0.2">
      <c r="G4667" s="106"/>
      <c r="H4667" s="104" t="str">
        <f t="shared" si="77"/>
        <v/>
      </c>
      <c r="I4667" s="104"/>
      <c r="J4667" s="110" t="s">
        <v>18463</v>
      </c>
      <c r="K4667" s="110" t="s">
        <v>275</v>
      </c>
      <c r="L4667" s="10" t="s">
        <v>18464</v>
      </c>
    </row>
    <row r="4668" spans="7:12" ht="15" x14ac:dyDescent="0.2">
      <c r="G4668" s="106"/>
      <c r="H4668" s="104" t="str">
        <f t="shared" si="77"/>
        <v/>
      </c>
      <c r="I4668" s="104"/>
      <c r="J4668" s="110" t="s">
        <v>18465</v>
      </c>
      <c r="K4668" s="110" t="s">
        <v>275</v>
      </c>
      <c r="L4668" s="10" t="s">
        <v>18466</v>
      </c>
    </row>
    <row r="4669" spans="7:12" ht="15" x14ac:dyDescent="0.2">
      <c r="G4669" s="106"/>
      <c r="H4669" s="104" t="str">
        <f t="shared" si="77"/>
        <v/>
      </c>
      <c r="I4669" s="104"/>
      <c r="J4669" s="110" t="s">
        <v>18467</v>
      </c>
      <c r="K4669" s="110" t="s">
        <v>275</v>
      </c>
      <c r="L4669" s="10" t="s">
        <v>18468</v>
      </c>
    </row>
    <row r="4670" spans="7:12" ht="15" x14ac:dyDescent="0.2">
      <c r="G4670" s="106"/>
      <c r="H4670" s="104" t="str">
        <f t="shared" si="77"/>
        <v/>
      </c>
      <c r="I4670" s="104"/>
      <c r="J4670" s="110" t="s">
        <v>18469</v>
      </c>
      <c r="K4670" s="110" t="s">
        <v>275</v>
      </c>
      <c r="L4670" s="10" t="s">
        <v>18470</v>
      </c>
    </row>
    <row r="4671" spans="7:12" ht="15" x14ac:dyDescent="0.2">
      <c r="G4671" s="106"/>
      <c r="H4671" s="104" t="str">
        <f t="shared" si="77"/>
        <v/>
      </c>
      <c r="I4671" s="104"/>
      <c r="J4671" s="110" t="s">
        <v>18471</v>
      </c>
      <c r="K4671" s="110" t="s">
        <v>275</v>
      </c>
      <c r="L4671" s="10" t="s">
        <v>18472</v>
      </c>
    </row>
    <row r="4672" spans="7:12" ht="15" x14ac:dyDescent="0.2">
      <c r="G4672" s="106"/>
      <c r="H4672" s="104" t="str">
        <f t="shared" si="77"/>
        <v/>
      </c>
      <c r="I4672" s="104"/>
      <c r="J4672" s="110" t="s">
        <v>18473</v>
      </c>
      <c r="K4672" s="110" t="s">
        <v>275</v>
      </c>
      <c r="L4672" s="10" t="s">
        <v>18474</v>
      </c>
    </row>
    <row r="4673" spans="7:12" ht="15" x14ac:dyDescent="0.2">
      <c r="G4673" s="106"/>
      <c r="H4673" s="104" t="str">
        <f t="shared" si="77"/>
        <v/>
      </c>
      <c r="I4673" s="104"/>
      <c r="J4673" s="110" t="s">
        <v>18475</v>
      </c>
      <c r="K4673" s="110" t="s">
        <v>275</v>
      </c>
      <c r="L4673" s="10" t="s">
        <v>18476</v>
      </c>
    </row>
    <row r="4674" spans="7:12" ht="15" x14ac:dyDescent="0.2">
      <c r="G4674" s="106"/>
      <c r="H4674" s="104" t="str">
        <f t="shared" si="77"/>
        <v/>
      </c>
      <c r="I4674" s="104"/>
      <c r="J4674" s="110" t="s">
        <v>18477</v>
      </c>
      <c r="K4674" s="110" t="s">
        <v>275</v>
      </c>
      <c r="L4674" s="10" t="s">
        <v>18478</v>
      </c>
    </row>
    <row r="4675" spans="7:12" ht="15" x14ac:dyDescent="0.2">
      <c r="G4675" s="106"/>
      <c r="H4675" s="104" t="str">
        <f t="shared" si="77"/>
        <v/>
      </c>
      <c r="I4675" s="104"/>
      <c r="J4675" s="110" t="s">
        <v>18479</v>
      </c>
      <c r="K4675" s="110" t="s">
        <v>275</v>
      </c>
      <c r="L4675" s="10" t="s">
        <v>18480</v>
      </c>
    </row>
    <row r="4676" spans="7:12" ht="15" x14ac:dyDescent="0.2">
      <c r="G4676" s="106"/>
      <c r="H4676" s="104" t="str">
        <f t="shared" si="77"/>
        <v/>
      </c>
      <c r="I4676" s="104"/>
      <c r="J4676" s="110" t="s">
        <v>18481</v>
      </c>
      <c r="K4676" s="110" t="s">
        <v>275</v>
      </c>
      <c r="L4676" s="10" t="s">
        <v>18482</v>
      </c>
    </row>
    <row r="4677" spans="7:12" ht="15" x14ac:dyDescent="0.2">
      <c r="G4677" s="106"/>
      <c r="H4677" s="104" t="str">
        <f t="shared" si="77"/>
        <v/>
      </c>
      <c r="I4677" s="104"/>
      <c r="J4677" s="110" t="s">
        <v>18483</v>
      </c>
      <c r="K4677" s="110" t="s">
        <v>275</v>
      </c>
      <c r="L4677" s="10" t="s">
        <v>18484</v>
      </c>
    </row>
    <row r="4678" spans="7:12" ht="15" x14ac:dyDescent="0.2">
      <c r="G4678" s="106"/>
      <c r="H4678" s="104" t="str">
        <f t="shared" si="77"/>
        <v/>
      </c>
      <c r="I4678" s="104"/>
      <c r="J4678" s="110" t="s">
        <v>18485</v>
      </c>
      <c r="K4678" s="110" t="s">
        <v>275</v>
      </c>
      <c r="L4678" s="10" t="s">
        <v>18486</v>
      </c>
    </row>
    <row r="4679" spans="7:12" ht="15" x14ac:dyDescent="0.2">
      <c r="G4679" s="106"/>
      <c r="H4679" s="104" t="str">
        <f t="shared" si="77"/>
        <v/>
      </c>
      <c r="I4679" s="104"/>
      <c r="J4679" s="110" t="s">
        <v>18487</v>
      </c>
      <c r="K4679" s="110" t="s">
        <v>275</v>
      </c>
      <c r="L4679" s="10" t="s">
        <v>18488</v>
      </c>
    </row>
    <row r="4680" spans="7:12" ht="15" x14ac:dyDescent="0.2">
      <c r="G4680" s="106"/>
      <c r="H4680" s="104" t="str">
        <f t="shared" si="77"/>
        <v/>
      </c>
      <c r="I4680" s="104"/>
      <c r="J4680" s="110" t="s">
        <v>18489</v>
      </c>
      <c r="K4680" s="110" t="s">
        <v>275</v>
      </c>
      <c r="L4680" s="10" t="s">
        <v>18490</v>
      </c>
    </row>
    <row r="4681" spans="7:12" ht="15" x14ac:dyDescent="0.2">
      <c r="G4681" s="106"/>
      <c r="H4681" s="104" t="str">
        <f t="shared" ref="H4681:H4744" si="78">IF(I4681="","",IFERROR((INDEX(A:D,MATCH($I4681,D:D,0),2)),""))</f>
        <v/>
      </c>
      <c r="I4681" s="104"/>
      <c r="J4681" s="110" t="s">
        <v>18491</v>
      </c>
      <c r="K4681" s="110" t="s">
        <v>275</v>
      </c>
      <c r="L4681" s="10" t="s">
        <v>18492</v>
      </c>
    </row>
    <row r="4682" spans="7:12" ht="15" x14ac:dyDescent="0.2">
      <c r="G4682" s="106"/>
      <c r="H4682" s="104" t="str">
        <f t="shared" si="78"/>
        <v/>
      </c>
      <c r="I4682" s="104"/>
      <c r="J4682" s="110" t="s">
        <v>18493</v>
      </c>
      <c r="K4682" s="110" t="s">
        <v>275</v>
      </c>
      <c r="L4682" s="10" t="s">
        <v>18494</v>
      </c>
    </row>
    <row r="4683" spans="7:12" ht="15" x14ac:dyDescent="0.2">
      <c r="G4683" s="106"/>
      <c r="H4683" s="104" t="str">
        <f t="shared" si="78"/>
        <v/>
      </c>
      <c r="I4683" s="104"/>
      <c r="J4683" s="110" t="s">
        <v>18495</v>
      </c>
      <c r="K4683" s="110" t="s">
        <v>275</v>
      </c>
      <c r="L4683" s="10" t="s">
        <v>18496</v>
      </c>
    </row>
    <row r="4684" spans="7:12" ht="15" x14ac:dyDescent="0.2">
      <c r="G4684" s="106"/>
      <c r="H4684" s="104" t="str">
        <f t="shared" si="78"/>
        <v/>
      </c>
      <c r="I4684" s="104"/>
      <c r="J4684" s="110" t="s">
        <v>18497</v>
      </c>
      <c r="K4684" s="110" t="s">
        <v>275</v>
      </c>
      <c r="L4684" s="10" t="s">
        <v>18498</v>
      </c>
    </row>
    <row r="4685" spans="7:12" ht="15" x14ac:dyDescent="0.2">
      <c r="G4685" s="106"/>
      <c r="H4685" s="104" t="str">
        <f t="shared" si="78"/>
        <v/>
      </c>
      <c r="I4685" s="104"/>
      <c r="J4685" s="110" t="s">
        <v>18499</v>
      </c>
      <c r="K4685" s="110" t="s">
        <v>275</v>
      </c>
      <c r="L4685" s="10" t="s">
        <v>18498</v>
      </c>
    </row>
    <row r="4686" spans="7:12" ht="15" x14ac:dyDescent="0.2">
      <c r="G4686" s="106"/>
      <c r="H4686" s="104" t="str">
        <f t="shared" si="78"/>
        <v/>
      </c>
      <c r="I4686" s="104"/>
      <c r="J4686" s="110" t="s">
        <v>18500</v>
      </c>
      <c r="K4686" s="110" t="s">
        <v>275</v>
      </c>
      <c r="L4686" s="10" t="s">
        <v>18501</v>
      </c>
    </row>
    <row r="4687" spans="7:12" ht="15" x14ac:dyDescent="0.2">
      <c r="G4687" s="106"/>
      <c r="H4687" s="104" t="str">
        <f t="shared" si="78"/>
        <v/>
      </c>
      <c r="I4687" s="104"/>
      <c r="J4687" s="110" t="s">
        <v>18502</v>
      </c>
      <c r="K4687" s="110" t="s">
        <v>275</v>
      </c>
      <c r="L4687" s="10" t="s">
        <v>18503</v>
      </c>
    </row>
    <row r="4688" spans="7:12" ht="15" x14ac:dyDescent="0.2">
      <c r="G4688" s="106"/>
      <c r="H4688" s="104" t="str">
        <f t="shared" si="78"/>
        <v/>
      </c>
      <c r="I4688" s="104"/>
      <c r="J4688" s="110" t="s">
        <v>18504</v>
      </c>
      <c r="K4688" s="110" t="s">
        <v>275</v>
      </c>
      <c r="L4688" s="10" t="s">
        <v>18505</v>
      </c>
    </row>
    <row r="4689" spans="7:12" ht="15" x14ac:dyDescent="0.2">
      <c r="G4689" s="106"/>
      <c r="H4689" s="104" t="str">
        <f t="shared" si="78"/>
        <v/>
      </c>
      <c r="I4689" s="104"/>
      <c r="J4689" s="110" t="s">
        <v>18506</v>
      </c>
      <c r="K4689" s="110" t="s">
        <v>275</v>
      </c>
      <c r="L4689" s="10" t="s">
        <v>18507</v>
      </c>
    </row>
    <row r="4690" spans="7:12" ht="15" x14ac:dyDescent="0.2">
      <c r="G4690" s="106"/>
      <c r="H4690" s="104" t="str">
        <f t="shared" si="78"/>
        <v/>
      </c>
      <c r="I4690" s="104"/>
      <c r="J4690" s="110" t="s">
        <v>18508</v>
      </c>
      <c r="K4690" s="110" t="s">
        <v>275</v>
      </c>
      <c r="L4690" s="10" t="s">
        <v>18509</v>
      </c>
    </row>
    <row r="4691" spans="7:12" ht="15" x14ac:dyDescent="0.2">
      <c r="G4691" s="106"/>
      <c r="H4691" s="104" t="str">
        <f t="shared" si="78"/>
        <v/>
      </c>
      <c r="I4691" s="104"/>
      <c r="J4691" s="110" t="s">
        <v>18510</v>
      </c>
      <c r="K4691" s="110" t="s">
        <v>275</v>
      </c>
      <c r="L4691" s="10" t="s">
        <v>18511</v>
      </c>
    </row>
    <row r="4692" spans="7:12" ht="15" x14ac:dyDescent="0.2">
      <c r="G4692" s="106"/>
      <c r="H4692" s="104" t="str">
        <f t="shared" si="78"/>
        <v/>
      </c>
      <c r="I4692" s="104"/>
      <c r="J4692" s="110" t="s">
        <v>18512</v>
      </c>
      <c r="K4692" s="110" t="s">
        <v>275</v>
      </c>
      <c r="L4692" s="10" t="s">
        <v>275</v>
      </c>
    </row>
    <row r="4693" spans="7:12" ht="15" x14ac:dyDescent="0.2">
      <c r="G4693" s="106"/>
      <c r="H4693" s="104" t="str">
        <f t="shared" si="78"/>
        <v/>
      </c>
      <c r="I4693" s="104"/>
      <c r="J4693" s="110" t="s">
        <v>18513</v>
      </c>
      <c r="K4693" s="110" t="s">
        <v>275</v>
      </c>
      <c r="L4693" s="10" t="s">
        <v>18514</v>
      </c>
    </row>
    <row r="4694" spans="7:12" ht="15" x14ac:dyDescent="0.2">
      <c r="G4694" s="106"/>
      <c r="H4694" s="104" t="str">
        <f t="shared" si="78"/>
        <v/>
      </c>
      <c r="I4694" s="104"/>
      <c r="J4694" s="110" t="s">
        <v>18515</v>
      </c>
      <c r="K4694" s="110" t="s">
        <v>275</v>
      </c>
      <c r="L4694" s="10" t="s">
        <v>18516</v>
      </c>
    </row>
    <row r="4695" spans="7:12" ht="15" x14ac:dyDescent="0.2">
      <c r="G4695" s="106"/>
      <c r="H4695" s="104" t="str">
        <f t="shared" si="78"/>
        <v/>
      </c>
      <c r="I4695" s="104"/>
      <c r="J4695" s="110" t="s">
        <v>18517</v>
      </c>
      <c r="K4695" s="110" t="s">
        <v>275</v>
      </c>
      <c r="L4695" s="10" t="s">
        <v>18518</v>
      </c>
    </row>
    <row r="4696" spans="7:12" ht="15" x14ac:dyDescent="0.2">
      <c r="G4696" s="106"/>
      <c r="H4696" s="104" t="str">
        <f t="shared" si="78"/>
        <v/>
      </c>
      <c r="I4696" s="104"/>
      <c r="J4696" s="110" t="s">
        <v>18519</v>
      </c>
      <c r="K4696" s="110" t="s">
        <v>275</v>
      </c>
      <c r="L4696" s="10" t="s">
        <v>18520</v>
      </c>
    </row>
    <row r="4697" spans="7:12" ht="15" x14ac:dyDescent="0.2">
      <c r="G4697" s="106"/>
      <c r="H4697" s="104" t="str">
        <f t="shared" si="78"/>
        <v/>
      </c>
      <c r="I4697" s="104"/>
      <c r="J4697" s="110" t="s">
        <v>18521</v>
      </c>
      <c r="K4697" s="110" t="s">
        <v>275</v>
      </c>
      <c r="L4697" s="10" t="s">
        <v>18522</v>
      </c>
    </row>
    <row r="4698" spans="7:12" ht="15" x14ac:dyDescent="0.2">
      <c r="G4698" s="106"/>
      <c r="H4698" s="104" t="str">
        <f t="shared" si="78"/>
        <v/>
      </c>
      <c r="I4698" s="104"/>
      <c r="J4698" s="110" t="s">
        <v>18523</v>
      </c>
      <c r="K4698" s="110" t="s">
        <v>275</v>
      </c>
      <c r="L4698" s="10" t="s">
        <v>18524</v>
      </c>
    </row>
    <row r="4699" spans="7:12" ht="15" x14ac:dyDescent="0.2">
      <c r="G4699" s="106"/>
      <c r="H4699" s="104" t="str">
        <f t="shared" si="78"/>
        <v/>
      </c>
      <c r="I4699" s="104" t="s">
        <v>18525</v>
      </c>
      <c r="J4699" s="110" t="s">
        <v>18526</v>
      </c>
      <c r="K4699" s="135" t="s">
        <v>18527</v>
      </c>
      <c r="L4699" s="10" t="s">
        <v>275</v>
      </c>
    </row>
    <row r="4700" spans="7:12" ht="15" x14ac:dyDescent="0.2">
      <c r="G4700" s="106"/>
      <c r="H4700" s="104" t="str">
        <f t="shared" si="78"/>
        <v/>
      </c>
      <c r="I4700" s="104"/>
      <c r="J4700" s="110" t="s">
        <v>18528</v>
      </c>
      <c r="K4700" s="110" t="s">
        <v>275</v>
      </c>
      <c r="L4700" s="10" t="s">
        <v>18529</v>
      </c>
    </row>
    <row r="4701" spans="7:12" ht="15" x14ac:dyDescent="0.2">
      <c r="G4701" s="106"/>
      <c r="H4701" s="104" t="str">
        <f t="shared" si="78"/>
        <v/>
      </c>
      <c r="I4701" s="104"/>
      <c r="J4701" s="110" t="s">
        <v>18530</v>
      </c>
      <c r="K4701" s="110" t="s">
        <v>275</v>
      </c>
      <c r="L4701" s="10" t="s">
        <v>18531</v>
      </c>
    </row>
    <row r="4702" spans="7:12" ht="15" x14ac:dyDescent="0.2">
      <c r="G4702" s="106"/>
      <c r="H4702" s="104" t="str">
        <f t="shared" si="78"/>
        <v/>
      </c>
      <c r="I4702" s="104"/>
      <c r="J4702" s="110" t="s">
        <v>18532</v>
      </c>
      <c r="K4702" s="110" t="s">
        <v>275</v>
      </c>
      <c r="L4702" s="10" t="s">
        <v>18533</v>
      </c>
    </row>
    <row r="4703" spans="7:12" ht="15" x14ac:dyDescent="0.2">
      <c r="G4703" s="106"/>
      <c r="H4703" s="104" t="str">
        <f t="shared" si="78"/>
        <v/>
      </c>
      <c r="I4703" s="104"/>
      <c r="J4703" s="110" t="s">
        <v>18534</v>
      </c>
      <c r="K4703" s="110" t="s">
        <v>275</v>
      </c>
      <c r="L4703" s="10" t="s">
        <v>18535</v>
      </c>
    </row>
    <row r="4704" spans="7:12" ht="15" x14ac:dyDescent="0.2">
      <c r="G4704" s="106"/>
      <c r="H4704" s="104" t="str">
        <f t="shared" si="78"/>
        <v/>
      </c>
      <c r="I4704" s="104"/>
      <c r="J4704" s="110" t="s">
        <v>18536</v>
      </c>
      <c r="K4704" s="110" t="s">
        <v>275</v>
      </c>
      <c r="L4704" s="10" t="s">
        <v>18537</v>
      </c>
    </row>
    <row r="4705" spans="7:12" ht="15" x14ac:dyDescent="0.2">
      <c r="G4705" s="106"/>
      <c r="H4705" s="104" t="str">
        <f t="shared" si="78"/>
        <v/>
      </c>
      <c r="I4705" s="104"/>
      <c r="J4705" s="110" t="s">
        <v>18538</v>
      </c>
      <c r="K4705" s="110" t="s">
        <v>275</v>
      </c>
      <c r="L4705" s="10" t="s">
        <v>18539</v>
      </c>
    </row>
    <row r="4706" spans="7:12" ht="15" x14ac:dyDescent="0.2">
      <c r="G4706" s="106"/>
      <c r="H4706" s="104" t="str">
        <f t="shared" si="78"/>
        <v/>
      </c>
      <c r="I4706" s="104"/>
      <c r="J4706" s="110" t="s">
        <v>18540</v>
      </c>
      <c r="K4706" s="110" t="s">
        <v>275</v>
      </c>
      <c r="L4706" s="10" t="s">
        <v>18541</v>
      </c>
    </row>
    <row r="4707" spans="7:12" ht="15" x14ac:dyDescent="0.2">
      <c r="G4707" s="106"/>
      <c r="H4707" s="104" t="str">
        <f t="shared" si="78"/>
        <v/>
      </c>
      <c r="I4707" s="104"/>
      <c r="J4707" s="110" t="s">
        <v>18542</v>
      </c>
      <c r="K4707" s="110" t="s">
        <v>275</v>
      </c>
      <c r="L4707" s="10" t="s">
        <v>18543</v>
      </c>
    </row>
    <row r="4708" spans="7:12" ht="15" x14ac:dyDescent="0.2">
      <c r="G4708" s="106"/>
      <c r="H4708" s="104" t="str">
        <f t="shared" si="78"/>
        <v/>
      </c>
      <c r="I4708" s="104"/>
      <c r="J4708" s="110" t="s">
        <v>18544</v>
      </c>
      <c r="K4708" s="110" t="s">
        <v>275</v>
      </c>
      <c r="L4708" s="10" t="s">
        <v>18545</v>
      </c>
    </row>
    <row r="4709" spans="7:12" ht="15" x14ac:dyDescent="0.2">
      <c r="G4709" s="106"/>
      <c r="H4709" s="104" t="str">
        <f t="shared" si="78"/>
        <v/>
      </c>
      <c r="I4709" s="104"/>
      <c r="J4709" s="110" t="s">
        <v>18546</v>
      </c>
      <c r="K4709" s="110" t="s">
        <v>275</v>
      </c>
      <c r="L4709" s="10" t="s">
        <v>18547</v>
      </c>
    </row>
    <row r="4710" spans="7:12" ht="15" x14ac:dyDescent="0.2">
      <c r="G4710" s="106"/>
      <c r="H4710" s="104" t="str">
        <f t="shared" si="78"/>
        <v/>
      </c>
      <c r="I4710" s="104"/>
      <c r="J4710" s="110" t="s">
        <v>18548</v>
      </c>
      <c r="K4710" s="110" t="s">
        <v>275</v>
      </c>
      <c r="L4710" s="10" t="s">
        <v>18549</v>
      </c>
    </row>
    <row r="4711" spans="7:12" ht="15" x14ac:dyDescent="0.2">
      <c r="G4711" s="106"/>
      <c r="H4711" s="104" t="str">
        <f t="shared" si="78"/>
        <v/>
      </c>
      <c r="I4711" s="104"/>
      <c r="J4711" s="110" t="s">
        <v>18550</v>
      </c>
      <c r="K4711" s="110" t="s">
        <v>275</v>
      </c>
      <c r="L4711" s="10" t="s">
        <v>18551</v>
      </c>
    </row>
    <row r="4712" spans="7:12" ht="15" x14ac:dyDescent="0.2">
      <c r="G4712" s="106"/>
      <c r="H4712" s="104" t="str">
        <f t="shared" si="78"/>
        <v/>
      </c>
      <c r="I4712" s="104"/>
      <c r="J4712" s="110" t="s">
        <v>18552</v>
      </c>
      <c r="K4712" s="110" t="s">
        <v>275</v>
      </c>
      <c r="L4712" s="10" t="s">
        <v>18553</v>
      </c>
    </row>
    <row r="4713" spans="7:12" ht="15" x14ac:dyDescent="0.2">
      <c r="G4713" s="106"/>
      <c r="H4713" s="104" t="str">
        <f t="shared" si="78"/>
        <v/>
      </c>
      <c r="I4713" s="104"/>
      <c r="J4713" s="110" t="s">
        <v>18554</v>
      </c>
      <c r="K4713" s="110" t="s">
        <v>275</v>
      </c>
      <c r="L4713" s="10" t="s">
        <v>18555</v>
      </c>
    </row>
    <row r="4714" spans="7:12" ht="15" x14ac:dyDescent="0.2">
      <c r="G4714" s="106"/>
      <c r="H4714" s="104" t="str">
        <f t="shared" si="78"/>
        <v/>
      </c>
      <c r="I4714" s="104"/>
      <c r="J4714" s="110" t="s">
        <v>18556</v>
      </c>
      <c r="K4714" s="110" t="s">
        <v>275</v>
      </c>
      <c r="L4714" s="10" t="s">
        <v>18557</v>
      </c>
    </row>
    <row r="4715" spans="7:12" ht="15" x14ac:dyDescent="0.2">
      <c r="G4715" s="106"/>
      <c r="H4715" s="104" t="str">
        <f t="shared" si="78"/>
        <v/>
      </c>
      <c r="I4715" s="104"/>
      <c r="J4715" s="110" t="s">
        <v>18558</v>
      </c>
      <c r="K4715" s="110" t="s">
        <v>275</v>
      </c>
      <c r="L4715" s="10" t="s">
        <v>18559</v>
      </c>
    </row>
    <row r="4716" spans="7:12" ht="15" x14ac:dyDescent="0.2">
      <c r="G4716" s="106"/>
      <c r="H4716" s="104" t="str">
        <f t="shared" si="78"/>
        <v/>
      </c>
      <c r="I4716" s="104"/>
      <c r="J4716" s="110" t="s">
        <v>18560</v>
      </c>
      <c r="K4716" s="110" t="s">
        <v>275</v>
      </c>
      <c r="L4716" s="10" t="s">
        <v>18561</v>
      </c>
    </row>
    <row r="4717" spans="7:12" ht="15" x14ac:dyDescent="0.2">
      <c r="G4717" s="106"/>
      <c r="H4717" s="104" t="str">
        <f t="shared" si="78"/>
        <v/>
      </c>
      <c r="I4717" s="104"/>
      <c r="J4717" s="110" t="s">
        <v>18562</v>
      </c>
      <c r="K4717" s="110" t="s">
        <v>275</v>
      </c>
      <c r="L4717" s="10" t="s">
        <v>18563</v>
      </c>
    </row>
    <row r="4718" spans="7:12" ht="15" x14ac:dyDescent="0.2">
      <c r="G4718" s="106"/>
      <c r="H4718" s="104" t="str">
        <f t="shared" si="78"/>
        <v/>
      </c>
      <c r="I4718" s="104"/>
      <c r="J4718" s="110" t="s">
        <v>18564</v>
      </c>
      <c r="K4718" s="110" t="s">
        <v>275</v>
      </c>
      <c r="L4718" s="10" t="s">
        <v>18565</v>
      </c>
    </row>
    <row r="4719" spans="7:12" ht="15" x14ac:dyDescent="0.2">
      <c r="G4719" s="106"/>
      <c r="H4719" s="104" t="str">
        <f t="shared" si="78"/>
        <v/>
      </c>
      <c r="I4719" s="104"/>
      <c r="J4719" s="110" t="s">
        <v>18566</v>
      </c>
      <c r="K4719" s="110" t="s">
        <v>275</v>
      </c>
      <c r="L4719" s="10" t="s">
        <v>18567</v>
      </c>
    </row>
    <row r="4720" spans="7:12" ht="15" x14ac:dyDescent="0.2">
      <c r="G4720" s="106"/>
      <c r="H4720" s="104" t="str">
        <f t="shared" si="78"/>
        <v/>
      </c>
      <c r="I4720" s="104"/>
      <c r="J4720" s="110" t="s">
        <v>18568</v>
      </c>
      <c r="K4720" s="110" t="s">
        <v>275</v>
      </c>
      <c r="L4720" s="10" t="s">
        <v>18569</v>
      </c>
    </row>
    <row r="4721" spans="7:12" ht="15" x14ac:dyDescent="0.2">
      <c r="G4721" s="106"/>
      <c r="H4721" s="104" t="str">
        <f t="shared" si="78"/>
        <v/>
      </c>
      <c r="I4721" s="104"/>
      <c r="J4721" s="110" t="s">
        <v>18570</v>
      </c>
      <c r="K4721" s="110" t="s">
        <v>275</v>
      </c>
      <c r="L4721" s="10" t="s">
        <v>18571</v>
      </c>
    </row>
    <row r="4722" spans="7:12" ht="15" x14ac:dyDescent="0.2">
      <c r="G4722" s="106"/>
      <c r="H4722" s="104" t="str">
        <f t="shared" si="78"/>
        <v/>
      </c>
      <c r="I4722" s="104"/>
      <c r="J4722" s="110" t="s">
        <v>18572</v>
      </c>
      <c r="K4722" s="110" t="s">
        <v>275</v>
      </c>
      <c r="L4722" s="10" t="s">
        <v>18573</v>
      </c>
    </row>
    <row r="4723" spans="7:12" ht="15" x14ac:dyDescent="0.2">
      <c r="G4723" s="106"/>
      <c r="H4723" s="104" t="str">
        <f t="shared" si="78"/>
        <v/>
      </c>
      <c r="I4723" s="104"/>
      <c r="J4723" s="110" t="s">
        <v>18574</v>
      </c>
      <c r="K4723" s="110" t="s">
        <v>275</v>
      </c>
      <c r="L4723" s="10" t="s">
        <v>18575</v>
      </c>
    </row>
    <row r="4724" spans="7:12" ht="15" x14ac:dyDescent="0.2">
      <c r="G4724" s="106"/>
      <c r="H4724" s="104" t="str">
        <f t="shared" si="78"/>
        <v/>
      </c>
      <c r="I4724" s="104"/>
      <c r="J4724" s="110" t="s">
        <v>18576</v>
      </c>
      <c r="K4724" s="110" t="s">
        <v>275</v>
      </c>
      <c r="L4724" s="10" t="s">
        <v>18577</v>
      </c>
    </row>
    <row r="4725" spans="7:12" ht="15" x14ac:dyDescent="0.2">
      <c r="G4725" s="106"/>
      <c r="H4725" s="104" t="str">
        <f t="shared" si="78"/>
        <v/>
      </c>
      <c r="I4725" s="104"/>
      <c r="J4725" s="110" t="s">
        <v>18578</v>
      </c>
      <c r="K4725" s="110" t="s">
        <v>275</v>
      </c>
      <c r="L4725" s="10" t="s">
        <v>18579</v>
      </c>
    </row>
    <row r="4726" spans="7:12" ht="15" x14ac:dyDescent="0.2">
      <c r="G4726" s="106"/>
      <c r="H4726" s="104" t="str">
        <f t="shared" si="78"/>
        <v/>
      </c>
      <c r="I4726" s="104"/>
      <c r="J4726" s="110" t="s">
        <v>18580</v>
      </c>
      <c r="K4726" s="110" t="s">
        <v>275</v>
      </c>
      <c r="L4726" s="10" t="s">
        <v>18581</v>
      </c>
    </row>
    <row r="4727" spans="7:12" ht="15" x14ac:dyDescent="0.2">
      <c r="G4727" s="106"/>
      <c r="H4727" s="104" t="str">
        <f t="shared" si="78"/>
        <v/>
      </c>
      <c r="I4727" s="104"/>
      <c r="J4727" s="110" t="s">
        <v>18582</v>
      </c>
      <c r="K4727" s="110" t="s">
        <v>275</v>
      </c>
      <c r="L4727" s="10" t="s">
        <v>18583</v>
      </c>
    </row>
    <row r="4728" spans="7:12" ht="15" x14ac:dyDescent="0.2">
      <c r="G4728" s="106"/>
      <c r="H4728" s="104" t="str">
        <f t="shared" si="78"/>
        <v/>
      </c>
      <c r="I4728" s="104"/>
      <c r="J4728" s="110" t="s">
        <v>18584</v>
      </c>
      <c r="K4728" s="110" t="s">
        <v>275</v>
      </c>
      <c r="L4728" s="10" t="s">
        <v>18585</v>
      </c>
    </row>
    <row r="4729" spans="7:12" ht="15" x14ac:dyDescent="0.2">
      <c r="G4729" s="106"/>
      <c r="H4729" s="104" t="str">
        <f t="shared" si="78"/>
        <v/>
      </c>
      <c r="I4729" s="104"/>
      <c r="J4729" s="110" t="s">
        <v>18586</v>
      </c>
      <c r="K4729" s="110" t="s">
        <v>275</v>
      </c>
      <c r="L4729" s="10" t="s">
        <v>18587</v>
      </c>
    </row>
    <row r="4730" spans="7:12" ht="15" x14ac:dyDescent="0.2">
      <c r="G4730" s="106"/>
      <c r="H4730" s="104" t="str">
        <f t="shared" si="78"/>
        <v/>
      </c>
      <c r="I4730" s="104"/>
      <c r="J4730" s="110" t="s">
        <v>18588</v>
      </c>
      <c r="K4730" s="110" t="s">
        <v>275</v>
      </c>
      <c r="L4730" s="10" t="s">
        <v>18589</v>
      </c>
    </row>
    <row r="4731" spans="7:12" ht="15" x14ac:dyDescent="0.2">
      <c r="G4731" s="106"/>
      <c r="H4731" s="104" t="str">
        <f t="shared" si="78"/>
        <v/>
      </c>
      <c r="I4731" s="104"/>
      <c r="J4731" s="110" t="s">
        <v>18590</v>
      </c>
      <c r="K4731" s="110" t="s">
        <v>275</v>
      </c>
      <c r="L4731" s="10" t="s">
        <v>18591</v>
      </c>
    </row>
    <row r="4732" spans="7:12" ht="15" x14ac:dyDescent="0.2">
      <c r="G4732" s="106"/>
      <c r="H4732" s="104" t="str">
        <f t="shared" si="78"/>
        <v/>
      </c>
      <c r="I4732" s="104"/>
      <c r="J4732" s="110" t="s">
        <v>18592</v>
      </c>
      <c r="K4732" s="110" t="s">
        <v>275</v>
      </c>
      <c r="L4732" s="10" t="s">
        <v>18593</v>
      </c>
    </row>
    <row r="4733" spans="7:12" ht="15" x14ac:dyDescent="0.2">
      <c r="G4733" s="106"/>
      <c r="H4733" s="104" t="str">
        <f t="shared" si="78"/>
        <v/>
      </c>
      <c r="I4733" s="104"/>
      <c r="J4733" s="110" t="s">
        <v>18594</v>
      </c>
      <c r="K4733" s="110" t="s">
        <v>275</v>
      </c>
      <c r="L4733" s="10" t="s">
        <v>18595</v>
      </c>
    </row>
    <row r="4734" spans="7:12" ht="15" x14ac:dyDescent="0.2">
      <c r="G4734" s="106"/>
      <c r="H4734" s="104" t="str">
        <f t="shared" si="78"/>
        <v/>
      </c>
      <c r="I4734" s="104"/>
      <c r="J4734" s="110" t="s">
        <v>18596</v>
      </c>
      <c r="K4734" s="110" t="s">
        <v>275</v>
      </c>
      <c r="L4734" s="10" t="s">
        <v>18597</v>
      </c>
    </row>
    <row r="4735" spans="7:12" ht="15" x14ac:dyDescent="0.2">
      <c r="G4735" s="106"/>
      <c r="H4735" s="104" t="str">
        <f t="shared" si="78"/>
        <v/>
      </c>
      <c r="I4735" s="104"/>
      <c r="J4735" s="110" t="s">
        <v>18598</v>
      </c>
      <c r="K4735" s="110" t="s">
        <v>275</v>
      </c>
      <c r="L4735" s="10" t="s">
        <v>18599</v>
      </c>
    </row>
    <row r="4736" spans="7:12" ht="15" x14ac:dyDescent="0.2">
      <c r="G4736" s="106"/>
      <c r="H4736" s="104" t="str">
        <f t="shared" si="78"/>
        <v/>
      </c>
      <c r="I4736" s="104"/>
      <c r="J4736" s="110" t="s">
        <v>18600</v>
      </c>
      <c r="K4736" s="110" t="s">
        <v>275</v>
      </c>
      <c r="L4736" s="10" t="s">
        <v>18601</v>
      </c>
    </row>
    <row r="4737" spans="7:12" ht="15" x14ac:dyDescent="0.2">
      <c r="G4737" s="106"/>
      <c r="H4737" s="104" t="str">
        <f t="shared" si="78"/>
        <v/>
      </c>
      <c r="I4737" s="104"/>
      <c r="J4737" s="110" t="s">
        <v>18602</v>
      </c>
      <c r="K4737" s="110" t="s">
        <v>275</v>
      </c>
      <c r="L4737" s="10" t="s">
        <v>18603</v>
      </c>
    </row>
    <row r="4738" spans="7:12" ht="15" x14ac:dyDescent="0.2">
      <c r="G4738" s="106"/>
      <c r="H4738" s="104" t="str">
        <f t="shared" si="78"/>
        <v/>
      </c>
      <c r="I4738" s="104"/>
      <c r="J4738" s="110" t="s">
        <v>18604</v>
      </c>
      <c r="K4738" s="110" t="s">
        <v>275</v>
      </c>
      <c r="L4738" s="10" t="s">
        <v>18605</v>
      </c>
    </row>
    <row r="4739" spans="7:12" ht="15" x14ac:dyDescent="0.2">
      <c r="G4739" s="106"/>
      <c r="H4739" s="104" t="str">
        <f t="shared" si="78"/>
        <v/>
      </c>
      <c r="I4739" s="104"/>
      <c r="J4739" s="110" t="s">
        <v>18606</v>
      </c>
      <c r="K4739" s="110" t="s">
        <v>275</v>
      </c>
      <c r="L4739" s="10" t="s">
        <v>18607</v>
      </c>
    </row>
    <row r="4740" spans="7:12" ht="15" x14ac:dyDescent="0.2">
      <c r="G4740" s="106"/>
      <c r="H4740" s="104" t="str">
        <f t="shared" si="78"/>
        <v/>
      </c>
      <c r="I4740" s="104"/>
      <c r="J4740" s="110" t="s">
        <v>18608</v>
      </c>
      <c r="K4740" s="110" t="s">
        <v>275</v>
      </c>
      <c r="L4740" s="10" t="s">
        <v>18609</v>
      </c>
    </row>
    <row r="4741" spans="7:12" ht="15" x14ac:dyDescent="0.2">
      <c r="G4741" s="106"/>
      <c r="H4741" s="104" t="str">
        <f t="shared" si="78"/>
        <v/>
      </c>
      <c r="I4741" s="104"/>
      <c r="J4741" s="110" t="s">
        <v>18610</v>
      </c>
      <c r="K4741" s="110" t="s">
        <v>275</v>
      </c>
      <c r="L4741" s="10" t="s">
        <v>18611</v>
      </c>
    </row>
    <row r="4742" spans="7:12" ht="15" x14ac:dyDescent="0.2">
      <c r="G4742" s="106"/>
      <c r="H4742" s="104" t="str">
        <f t="shared" si="78"/>
        <v/>
      </c>
      <c r="I4742" s="104"/>
      <c r="J4742" s="110" t="s">
        <v>18612</v>
      </c>
      <c r="K4742" s="110" t="s">
        <v>275</v>
      </c>
      <c r="L4742" s="10" t="s">
        <v>18613</v>
      </c>
    </row>
    <row r="4743" spans="7:12" ht="15" x14ac:dyDescent="0.2">
      <c r="G4743" s="106"/>
      <c r="H4743" s="104" t="str">
        <f t="shared" si="78"/>
        <v/>
      </c>
      <c r="I4743" s="104"/>
      <c r="J4743" s="110" t="s">
        <v>18614</v>
      </c>
      <c r="K4743" s="110" t="s">
        <v>275</v>
      </c>
      <c r="L4743" s="10" t="s">
        <v>18615</v>
      </c>
    </row>
    <row r="4744" spans="7:12" ht="15" x14ac:dyDescent="0.2">
      <c r="G4744" s="106"/>
      <c r="H4744" s="104" t="str">
        <f t="shared" si="78"/>
        <v/>
      </c>
      <c r="I4744" s="104"/>
      <c r="J4744" s="110" t="s">
        <v>18616</v>
      </c>
      <c r="K4744" s="110" t="s">
        <v>275</v>
      </c>
      <c r="L4744" s="10" t="s">
        <v>18617</v>
      </c>
    </row>
    <row r="4745" spans="7:12" ht="15" x14ac:dyDescent="0.2">
      <c r="G4745" s="106"/>
      <c r="H4745" s="104" t="str">
        <f t="shared" ref="H4745:H4808" si="79">IF(I4745="","",IFERROR((INDEX(A:D,MATCH($I4745,D:D,0),2)),""))</f>
        <v/>
      </c>
      <c r="I4745" s="104"/>
      <c r="J4745" s="110" t="s">
        <v>18618</v>
      </c>
      <c r="K4745" s="110" t="s">
        <v>275</v>
      </c>
      <c r="L4745" s="10" t="s">
        <v>18619</v>
      </c>
    </row>
    <row r="4746" spans="7:12" ht="15" x14ac:dyDescent="0.2">
      <c r="G4746" s="106"/>
      <c r="H4746" s="104" t="str">
        <f t="shared" si="79"/>
        <v/>
      </c>
      <c r="I4746" s="104"/>
      <c r="J4746" s="110" t="s">
        <v>18620</v>
      </c>
      <c r="K4746" s="110" t="s">
        <v>275</v>
      </c>
      <c r="L4746" s="10" t="s">
        <v>18621</v>
      </c>
    </row>
    <row r="4747" spans="7:12" ht="15" x14ac:dyDescent="0.2">
      <c r="G4747" s="106"/>
      <c r="H4747" s="104" t="str">
        <f t="shared" si="79"/>
        <v/>
      </c>
      <c r="I4747" s="104"/>
      <c r="J4747" s="110" t="s">
        <v>18622</v>
      </c>
      <c r="K4747" s="110" t="s">
        <v>275</v>
      </c>
      <c r="L4747" s="10" t="s">
        <v>18623</v>
      </c>
    </row>
    <row r="4748" spans="7:12" ht="15" x14ac:dyDescent="0.2">
      <c r="G4748" s="106"/>
      <c r="H4748" s="104" t="str">
        <f t="shared" si="79"/>
        <v/>
      </c>
      <c r="I4748" s="104"/>
      <c r="J4748" s="110" t="s">
        <v>18624</v>
      </c>
      <c r="K4748" s="110" t="s">
        <v>275</v>
      </c>
      <c r="L4748" s="10" t="s">
        <v>18625</v>
      </c>
    </row>
    <row r="4749" spans="7:12" ht="15" x14ac:dyDescent="0.2">
      <c r="G4749" s="106"/>
      <c r="H4749" s="104" t="str">
        <f t="shared" si="79"/>
        <v/>
      </c>
      <c r="I4749" s="104"/>
      <c r="J4749" s="110" t="s">
        <v>18626</v>
      </c>
      <c r="K4749" s="110" t="s">
        <v>275</v>
      </c>
      <c r="L4749" s="10" t="s">
        <v>18627</v>
      </c>
    </row>
    <row r="4750" spans="7:12" ht="15" x14ac:dyDescent="0.2">
      <c r="G4750" s="106"/>
      <c r="H4750" s="104" t="str">
        <f t="shared" si="79"/>
        <v/>
      </c>
      <c r="I4750" s="104"/>
      <c r="J4750" s="110" t="s">
        <v>18628</v>
      </c>
      <c r="K4750" s="110" t="s">
        <v>275</v>
      </c>
      <c r="L4750" s="10" t="s">
        <v>18629</v>
      </c>
    </row>
    <row r="4751" spans="7:12" ht="15" x14ac:dyDescent="0.2">
      <c r="G4751" s="106"/>
      <c r="H4751" s="104" t="str">
        <f t="shared" si="79"/>
        <v/>
      </c>
      <c r="I4751" s="104" t="s">
        <v>176</v>
      </c>
      <c r="J4751" s="110" t="s">
        <v>18630</v>
      </c>
      <c r="K4751" s="110" t="s">
        <v>275</v>
      </c>
      <c r="L4751" s="10" t="s">
        <v>18631</v>
      </c>
    </row>
    <row r="4752" spans="7:12" ht="15" x14ac:dyDescent="0.2">
      <c r="G4752" s="106"/>
      <c r="H4752" s="104" t="str">
        <f t="shared" si="79"/>
        <v/>
      </c>
      <c r="I4752" s="104"/>
      <c r="J4752" s="110" t="s">
        <v>18632</v>
      </c>
      <c r="K4752" s="110" t="s">
        <v>275</v>
      </c>
      <c r="L4752" s="10" t="s">
        <v>18633</v>
      </c>
    </row>
    <row r="4753" spans="7:12" ht="15" x14ac:dyDescent="0.2">
      <c r="G4753" s="106"/>
      <c r="H4753" s="104" t="str">
        <f t="shared" si="79"/>
        <v/>
      </c>
      <c r="I4753" s="104"/>
      <c r="J4753" s="110" t="s">
        <v>18634</v>
      </c>
      <c r="K4753" s="110" t="s">
        <v>275</v>
      </c>
      <c r="L4753" s="10" t="s">
        <v>18635</v>
      </c>
    </row>
    <row r="4754" spans="7:12" ht="15" x14ac:dyDescent="0.2">
      <c r="G4754" s="106"/>
      <c r="H4754" s="104" t="str">
        <f t="shared" si="79"/>
        <v/>
      </c>
      <c r="I4754" s="104"/>
      <c r="J4754" s="110" t="s">
        <v>18636</v>
      </c>
      <c r="K4754" s="110" t="s">
        <v>275</v>
      </c>
      <c r="L4754" s="10" t="s">
        <v>18637</v>
      </c>
    </row>
    <row r="4755" spans="7:12" ht="15" x14ac:dyDescent="0.2">
      <c r="G4755" s="106"/>
      <c r="H4755" s="104" t="str">
        <f t="shared" si="79"/>
        <v/>
      </c>
      <c r="I4755" s="104"/>
      <c r="J4755" s="110" t="s">
        <v>18638</v>
      </c>
      <c r="K4755" s="110" t="s">
        <v>275</v>
      </c>
      <c r="L4755" s="10" t="s">
        <v>18639</v>
      </c>
    </row>
    <row r="4756" spans="7:12" ht="15" x14ac:dyDescent="0.2">
      <c r="G4756" s="106"/>
      <c r="H4756" s="104" t="str">
        <f t="shared" si="79"/>
        <v/>
      </c>
      <c r="I4756" s="104"/>
      <c r="J4756" s="110" t="s">
        <v>18640</v>
      </c>
      <c r="K4756" s="110" t="s">
        <v>275</v>
      </c>
      <c r="L4756" s="10" t="s">
        <v>18641</v>
      </c>
    </row>
    <row r="4757" spans="7:12" ht="15" x14ac:dyDescent="0.2">
      <c r="G4757" s="106"/>
      <c r="H4757" s="104" t="str">
        <f t="shared" si="79"/>
        <v/>
      </c>
      <c r="I4757" s="104"/>
      <c r="J4757" s="110" t="s">
        <v>18642</v>
      </c>
      <c r="K4757" s="110" t="s">
        <v>275</v>
      </c>
      <c r="L4757" s="10" t="s">
        <v>18643</v>
      </c>
    </row>
    <row r="4758" spans="7:12" ht="15" x14ac:dyDescent="0.2">
      <c r="G4758" s="106"/>
      <c r="H4758" s="104" t="str">
        <f t="shared" si="79"/>
        <v/>
      </c>
      <c r="I4758" s="104"/>
      <c r="J4758" s="110" t="s">
        <v>18644</v>
      </c>
      <c r="K4758" s="110" t="s">
        <v>275</v>
      </c>
      <c r="L4758" s="10" t="s">
        <v>18645</v>
      </c>
    </row>
    <row r="4759" spans="7:12" ht="15" x14ac:dyDescent="0.2">
      <c r="G4759" s="106"/>
      <c r="H4759" s="104" t="str">
        <f t="shared" si="79"/>
        <v/>
      </c>
      <c r="I4759" s="104"/>
      <c r="J4759" s="110" t="s">
        <v>18646</v>
      </c>
      <c r="K4759" s="110" t="s">
        <v>275</v>
      </c>
      <c r="L4759" s="10" t="s">
        <v>18647</v>
      </c>
    </row>
    <row r="4760" spans="7:12" ht="15" x14ac:dyDescent="0.2">
      <c r="G4760" s="106"/>
      <c r="H4760" s="104" t="str">
        <f t="shared" si="79"/>
        <v/>
      </c>
      <c r="I4760" s="104"/>
      <c r="J4760" s="110" t="s">
        <v>18648</v>
      </c>
      <c r="K4760" s="110" t="s">
        <v>275</v>
      </c>
      <c r="L4760" s="10" t="s">
        <v>18649</v>
      </c>
    </row>
    <row r="4761" spans="7:12" ht="15" x14ac:dyDescent="0.2">
      <c r="G4761" s="106"/>
      <c r="H4761" s="104" t="str">
        <f t="shared" si="79"/>
        <v/>
      </c>
      <c r="I4761" s="104"/>
      <c r="J4761" s="110" t="s">
        <v>18650</v>
      </c>
      <c r="K4761" s="110" t="s">
        <v>275</v>
      </c>
      <c r="L4761" s="10" t="s">
        <v>18651</v>
      </c>
    </row>
    <row r="4762" spans="7:12" ht="15" x14ac:dyDescent="0.2">
      <c r="G4762" s="106"/>
      <c r="H4762" s="104" t="str">
        <f t="shared" si="79"/>
        <v/>
      </c>
      <c r="I4762" s="104"/>
      <c r="J4762" s="110" t="s">
        <v>18652</v>
      </c>
      <c r="K4762" s="110" t="s">
        <v>275</v>
      </c>
      <c r="L4762" s="10" t="s">
        <v>18653</v>
      </c>
    </row>
    <row r="4763" spans="7:12" ht="15" x14ac:dyDescent="0.2">
      <c r="G4763" s="106"/>
      <c r="H4763" s="104" t="str">
        <f t="shared" si="79"/>
        <v/>
      </c>
      <c r="I4763" s="104"/>
      <c r="J4763" s="110" t="s">
        <v>18654</v>
      </c>
      <c r="K4763" s="110" t="s">
        <v>275</v>
      </c>
      <c r="L4763" s="10" t="s">
        <v>18655</v>
      </c>
    </row>
    <row r="4764" spans="7:12" ht="15" x14ac:dyDescent="0.2">
      <c r="G4764" s="106"/>
      <c r="H4764" s="104" t="str">
        <f t="shared" si="79"/>
        <v/>
      </c>
      <c r="I4764" s="104"/>
      <c r="J4764" s="110" t="s">
        <v>18656</v>
      </c>
      <c r="K4764" s="110" t="s">
        <v>275</v>
      </c>
      <c r="L4764" s="10" t="s">
        <v>18657</v>
      </c>
    </row>
    <row r="4765" spans="7:12" ht="15" x14ac:dyDescent="0.2">
      <c r="G4765" s="106"/>
      <c r="H4765" s="104" t="str">
        <f t="shared" si="79"/>
        <v/>
      </c>
      <c r="I4765" s="104"/>
      <c r="J4765" s="110" t="s">
        <v>18658</v>
      </c>
      <c r="K4765" s="110" t="s">
        <v>275</v>
      </c>
      <c r="L4765" s="10" t="s">
        <v>18659</v>
      </c>
    </row>
    <row r="4766" spans="7:12" ht="15" x14ac:dyDescent="0.2">
      <c r="G4766" s="106"/>
      <c r="H4766" s="104" t="str">
        <f t="shared" si="79"/>
        <v/>
      </c>
      <c r="I4766" s="104"/>
      <c r="J4766" s="110" t="s">
        <v>18660</v>
      </c>
      <c r="K4766" s="110" t="s">
        <v>275</v>
      </c>
      <c r="L4766" s="10" t="s">
        <v>18661</v>
      </c>
    </row>
    <row r="4767" spans="7:12" ht="15" x14ac:dyDescent="0.2">
      <c r="G4767" s="106"/>
      <c r="H4767" s="104" t="str">
        <f t="shared" si="79"/>
        <v/>
      </c>
      <c r="I4767" s="104"/>
      <c r="J4767" s="110" t="s">
        <v>18662</v>
      </c>
      <c r="K4767" s="110" t="s">
        <v>275</v>
      </c>
      <c r="L4767" s="10" t="s">
        <v>18663</v>
      </c>
    </row>
    <row r="4768" spans="7:12" ht="15" x14ac:dyDescent="0.2">
      <c r="G4768" s="106"/>
      <c r="H4768" s="104" t="str">
        <f t="shared" si="79"/>
        <v/>
      </c>
      <c r="I4768" s="104"/>
      <c r="J4768" s="110" t="s">
        <v>18664</v>
      </c>
      <c r="K4768" s="110" t="s">
        <v>275</v>
      </c>
      <c r="L4768" s="10" t="s">
        <v>18665</v>
      </c>
    </row>
    <row r="4769" spans="7:12" ht="15" x14ac:dyDescent="0.2">
      <c r="G4769" s="106"/>
      <c r="H4769" s="104" t="str">
        <f t="shared" si="79"/>
        <v/>
      </c>
      <c r="I4769" s="104"/>
      <c r="J4769" s="110" t="s">
        <v>18666</v>
      </c>
      <c r="K4769" s="110" t="s">
        <v>275</v>
      </c>
      <c r="L4769" s="10" t="s">
        <v>18667</v>
      </c>
    </row>
    <row r="4770" spans="7:12" ht="15" x14ac:dyDescent="0.2">
      <c r="G4770" s="106"/>
      <c r="H4770" s="104" t="str">
        <f t="shared" si="79"/>
        <v/>
      </c>
      <c r="I4770" s="104"/>
      <c r="J4770" s="110" t="s">
        <v>18668</v>
      </c>
      <c r="K4770" s="110" t="s">
        <v>275</v>
      </c>
      <c r="L4770" s="10" t="s">
        <v>18669</v>
      </c>
    </row>
    <row r="4771" spans="7:12" ht="15" x14ac:dyDescent="0.2">
      <c r="G4771" s="106"/>
      <c r="H4771" s="104" t="str">
        <f t="shared" si="79"/>
        <v/>
      </c>
      <c r="I4771" s="104"/>
      <c r="J4771" s="110" t="s">
        <v>18670</v>
      </c>
      <c r="K4771" s="110" t="s">
        <v>275</v>
      </c>
      <c r="L4771" s="10" t="s">
        <v>18671</v>
      </c>
    </row>
    <row r="4772" spans="7:12" ht="15" x14ac:dyDescent="0.2">
      <c r="G4772" s="106"/>
      <c r="H4772" s="104" t="str">
        <f t="shared" si="79"/>
        <v/>
      </c>
      <c r="I4772" s="104"/>
      <c r="J4772" s="110" t="s">
        <v>18672</v>
      </c>
      <c r="K4772" s="110" t="s">
        <v>275</v>
      </c>
      <c r="L4772" s="10" t="s">
        <v>18673</v>
      </c>
    </row>
    <row r="4773" spans="7:12" ht="15" x14ac:dyDescent="0.2">
      <c r="G4773" s="106"/>
      <c r="H4773" s="104" t="str">
        <f t="shared" si="79"/>
        <v/>
      </c>
      <c r="I4773" s="104"/>
      <c r="J4773" s="110" t="s">
        <v>18674</v>
      </c>
      <c r="K4773" s="110" t="s">
        <v>275</v>
      </c>
      <c r="L4773" s="10" t="s">
        <v>9631</v>
      </c>
    </row>
    <row r="4774" spans="7:12" ht="15" x14ac:dyDescent="0.2">
      <c r="G4774" s="106"/>
      <c r="H4774" s="104" t="str">
        <f t="shared" si="79"/>
        <v/>
      </c>
      <c r="I4774" s="104"/>
      <c r="J4774" s="110" t="s">
        <v>18675</v>
      </c>
      <c r="K4774" s="110" t="s">
        <v>275</v>
      </c>
      <c r="L4774" s="10" t="s">
        <v>18676</v>
      </c>
    </row>
    <row r="4775" spans="7:12" ht="15" x14ac:dyDescent="0.2">
      <c r="G4775" s="106"/>
      <c r="H4775" s="104" t="str">
        <f t="shared" si="79"/>
        <v/>
      </c>
      <c r="I4775" s="104"/>
      <c r="J4775" s="110" t="s">
        <v>18677</v>
      </c>
      <c r="K4775" s="110" t="s">
        <v>275</v>
      </c>
      <c r="L4775" s="10" t="s">
        <v>18678</v>
      </c>
    </row>
    <row r="4776" spans="7:12" ht="15" x14ac:dyDescent="0.2">
      <c r="G4776" s="106"/>
      <c r="H4776" s="104" t="str">
        <f t="shared" si="79"/>
        <v/>
      </c>
      <c r="I4776" s="104"/>
      <c r="J4776" s="110" t="s">
        <v>18679</v>
      </c>
      <c r="K4776" s="110" t="s">
        <v>275</v>
      </c>
      <c r="L4776" s="10" t="s">
        <v>18680</v>
      </c>
    </row>
    <row r="4777" spans="7:12" ht="15" x14ac:dyDescent="0.2">
      <c r="G4777" s="106"/>
      <c r="H4777" s="104" t="str">
        <f t="shared" si="79"/>
        <v/>
      </c>
      <c r="I4777" s="104"/>
      <c r="J4777" s="110" t="s">
        <v>18681</v>
      </c>
      <c r="K4777" s="110" t="s">
        <v>275</v>
      </c>
      <c r="L4777" s="10" t="s">
        <v>18682</v>
      </c>
    </row>
    <row r="4778" spans="7:12" ht="15" x14ac:dyDescent="0.2">
      <c r="G4778" s="106"/>
      <c r="H4778" s="104" t="str">
        <f t="shared" si="79"/>
        <v/>
      </c>
      <c r="I4778" s="104"/>
      <c r="J4778" s="110" t="s">
        <v>18683</v>
      </c>
      <c r="K4778" s="110" t="s">
        <v>275</v>
      </c>
      <c r="L4778" s="10" t="s">
        <v>18684</v>
      </c>
    </row>
    <row r="4779" spans="7:12" ht="15" x14ac:dyDescent="0.2">
      <c r="G4779" s="106"/>
      <c r="H4779" s="104" t="str">
        <f t="shared" si="79"/>
        <v/>
      </c>
      <c r="I4779" s="104"/>
      <c r="J4779" s="110" t="s">
        <v>18685</v>
      </c>
      <c r="K4779" s="110" t="s">
        <v>275</v>
      </c>
      <c r="L4779" s="10" t="s">
        <v>18686</v>
      </c>
    </row>
    <row r="4780" spans="7:12" ht="15" x14ac:dyDescent="0.2">
      <c r="G4780" s="106"/>
      <c r="H4780" s="104" t="str">
        <f t="shared" si="79"/>
        <v/>
      </c>
      <c r="I4780" s="104"/>
      <c r="J4780" s="110" t="s">
        <v>18687</v>
      </c>
      <c r="K4780" s="110" t="s">
        <v>275</v>
      </c>
      <c r="L4780" s="10" t="s">
        <v>18688</v>
      </c>
    </row>
    <row r="4781" spans="7:12" ht="15" x14ac:dyDescent="0.2">
      <c r="G4781" s="106"/>
      <c r="H4781" s="104" t="str">
        <f t="shared" si="79"/>
        <v/>
      </c>
      <c r="I4781" s="104"/>
      <c r="J4781" s="110" t="s">
        <v>18689</v>
      </c>
      <c r="K4781" s="110" t="s">
        <v>275</v>
      </c>
      <c r="L4781" s="10" t="s">
        <v>18690</v>
      </c>
    </row>
    <row r="4782" spans="7:12" ht="15" x14ac:dyDescent="0.2">
      <c r="G4782" s="106"/>
      <c r="H4782" s="104" t="str">
        <f t="shared" si="79"/>
        <v/>
      </c>
      <c r="I4782" s="104"/>
      <c r="J4782" s="110" t="s">
        <v>18691</v>
      </c>
      <c r="K4782" s="110" t="s">
        <v>275</v>
      </c>
      <c r="L4782" s="10" t="s">
        <v>18692</v>
      </c>
    </row>
    <row r="4783" spans="7:12" ht="15" x14ac:dyDescent="0.2">
      <c r="G4783" s="106"/>
      <c r="H4783" s="104" t="str">
        <f t="shared" si="79"/>
        <v/>
      </c>
      <c r="I4783" s="104"/>
      <c r="J4783" s="110" t="s">
        <v>18693</v>
      </c>
      <c r="K4783" s="110" t="s">
        <v>275</v>
      </c>
      <c r="L4783" s="10" t="s">
        <v>18694</v>
      </c>
    </row>
    <row r="4784" spans="7:12" ht="15" x14ac:dyDescent="0.2">
      <c r="G4784" s="106"/>
      <c r="H4784" s="104" t="str">
        <f t="shared" si="79"/>
        <v/>
      </c>
      <c r="I4784" s="104"/>
      <c r="J4784" s="110" t="s">
        <v>18695</v>
      </c>
      <c r="K4784" s="110" t="s">
        <v>275</v>
      </c>
      <c r="L4784" s="10" t="s">
        <v>18696</v>
      </c>
    </row>
    <row r="4785" spans="7:12" ht="15" x14ac:dyDescent="0.2">
      <c r="G4785" s="106"/>
      <c r="H4785" s="104" t="str">
        <f t="shared" si="79"/>
        <v/>
      </c>
      <c r="I4785" s="104"/>
      <c r="J4785" s="110" t="s">
        <v>18697</v>
      </c>
      <c r="K4785" s="110" t="s">
        <v>275</v>
      </c>
      <c r="L4785" s="10" t="s">
        <v>18698</v>
      </c>
    </row>
    <row r="4786" spans="7:12" ht="15" x14ac:dyDescent="0.2">
      <c r="G4786" s="106"/>
      <c r="H4786" s="104" t="str">
        <f t="shared" si="79"/>
        <v/>
      </c>
      <c r="I4786" s="104"/>
      <c r="J4786" s="110" t="s">
        <v>18699</v>
      </c>
      <c r="K4786" s="110" t="s">
        <v>275</v>
      </c>
      <c r="L4786" s="10" t="s">
        <v>18700</v>
      </c>
    </row>
    <row r="4787" spans="7:12" ht="15" x14ac:dyDescent="0.2">
      <c r="G4787" s="106"/>
      <c r="H4787" s="104" t="str">
        <f t="shared" si="79"/>
        <v/>
      </c>
      <c r="I4787" s="104"/>
      <c r="J4787" s="110" t="s">
        <v>18701</v>
      </c>
      <c r="K4787" s="110" t="s">
        <v>275</v>
      </c>
      <c r="L4787" s="10" t="s">
        <v>18702</v>
      </c>
    </row>
    <row r="4788" spans="7:12" ht="15" x14ac:dyDescent="0.2">
      <c r="G4788" s="106"/>
      <c r="H4788" s="104" t="str">
        <f t="shared" si="79"/>
        <v/>
      </c>
      <c r="I4788" s="104"/>
      <c r="J4788" s="110" t="s">
        <v>18703</v>
      </c>
      <c r="K4788" s="110" t="s">
        <v>275</v>
      </c>
      <c r="L4788" s="10" t="s">
        <v>18704</v>
      </c>
    </row>
    <row r="4789" spans="7:12" ht="15" x14ac:dyDescent="0.2">
      <c r="G4789" s="106"/>
      <c r="H4789" s="104" t="str">
        <f t="shared" si="79"/>
        <v/>
      </c>
      <c r="I4789" s="104"/>
      <c r="J4789" s="110" t="s">
        <v>18705</v>
      </c>
      <c r="K4789" s="110" t="s">
        <v>275</v>
      </c>
      <c r="L4789" s="10" t="s">
        <v>18706</v>
      </c>
    </row>
    <row r="4790" spans="7:12" ht="15" x14ac:dyDescent="0.2">
      <c r="G4790" s="106"/>
      <c r="H4790" s="104" t="str">
        <f t="shared" si="79"/>
        <v/>
      </c>
      <c r="I4790" s="104"/>
      <c r="J4790" s="110" t="s">
        <v>18707</v>
      </c>
      <c r="K4790" s="110" t="s">
        <v>275</v>
      </c>
      <c r="L4790" s="10" t="s">
        <v>18708</v>
      </c>
    </row>
    <row r="4791" spans="7:12" ht="15" x14ac:dyDescent="0.2">
      <c r="G4791" s="106"/>
      <c r="H4791" s="104" t="str">
        <f t="shared" si="79"/>
        <v/>
      </c>
      <c r="I4791" s="104"/>
      <c r="J4791" s="110" t="s">
        <v>18709</v>
      </c>
      <c r="K4791" s="110" t="s">
        <v>275</v>
      </c>
      <c r="L4791" s="10" t="s">
        <v>18710</v>
      </c>
    </row>
    <row r="4792" spans="7:12" ht="15" x14ac:dyDescent="0.2">
      <c r="G4792" s="106"/>
      <c r="H4792" s="104" t="str">
        <f t="shared" si="79"/>
        <v/>
      </c>
      <c r="I4792" s="104"/>
      <c r="J4792" s="110" t="s">
        <v>18711</v>
      </c>
      <c r="K4792" s="110" t="s">
        <v>275</v>
      </c>
      <c r="L4792" s="10" t="s">
        <v>18712</v>
      </c>
    </row>
    <row r="4793" spans="7:12" ht="15" x14ac:dyDescent="0.2">
      <c r="G4793" s="106"/>
      <c r="H4793" s="104" t="str">
        <f t="shared" si="79"/>
        <v/>
      </c>
      <c r="I4793" s="104"/>
      <c r="J4793" s="110" t="s">
        <v>18713</v>
      </c>
      <c r="K4793" s="110" t="s">
        <v>275</v>
      </c>
      <c r="L4793" s="10" t="s">
        <v>18714</v>
      </c>
    </row>
    <row r="4794" spans="7:12" ht="15" x14ac:dyDescent="0.2">
      <c r="G4794" s="106"/>
      <c r="H4794" s="104" t="str">
        <f t="shared" si="79"/>
        <v/>
      </c>
      <c r="I4794" s="104"/>
      <c r="J4794" s="110" t="s">
        <v>18715</v>
      </c>
      <c r="K4794" s="110" t="s">
        <v>275</v>
      </c>
      <c r="L4794" s="10" t="s">
        <v>18716</v>
      </c>
    </row>
    <row r="4795" spans="7:12" ht="15" x14ac:dyDescent="0.2">
      <c r="G4795" s="106"/>
      <c r="H4795" s="104" t="str">
        <f t="shared" si="79"/>
        <v/>
      </c>
      <c r="I4795" s="104"/>
      <c r="J4795" s="110" t="s">
        <v>18717</v>
      </c>
      <c r="K4795" s="110" t="s">
        <v>275</v>
      </c>
      <c r="L4795" s="10" t="s">
        <v>18718</v>
      </c>
    </row>
    <row r="4796" spans="7:12" ht="15" x14ac:dyDescent="0.2">
      <c r="G4796" s="106"/>
      <c r="H4796" s="104" t="str">
        <f t="shared" si="79"/>
        <v/>
      </c>
      <c r="I4796" s="104"/>
      <c r="J4796" s="110" t="s">
        <v>18719</v>
      </c>
      <c r="K4796" s="110" t="s">
        <v>275</v>
      </c>
      <c r="L4796" s="10" t="s">
        <v>18720</v>
      </c>
    </row>
    <row r="4797" spans="7:12" ht="15" x14ac:dyDescent="0.2">
      <c r="G4797" s="106"/>
      <c r="H4797" s="104" t="str">
        <f t="shared" si="79"/>
        <v/>
      </c>
      <c r="I4797" s="104"/>
      <c r="J4797" s="110" t="s">
        <v>18721</v>
      </c>
      <c r="K4797" s="110" t="s">
        <v>275</v>
      </c>
      <c r="L4797" s="10" t="s">
        <v>18722</v>
      </c>
    </row>
    <row r="4798" spans="7:12" ht="15" x14ac:dyDescent="0.2">
      <c r="G4798" s="106"/>
      <c r="H4798" s="104" t="str">
        <f t="shared" si="79"/>
        <v/>
      </c>
      <c r="I4798" s="104"/>
      <c r="J4798" s="110" t="s">
        <v>18723</v>
      </c>
      <c r="K4798" s="110" t="s">
        <v>275</v>
      </c>
      <c r="L4798" s="10" t="s">
        <v>275</v>
      </c>
    </row>
    <row r="4799" spans="7:12" ht="15" x14ac:dyDescent="0.2">
      <c r="G4799" s="106"/>
      <c r="H4799" s="104" t="str">
        <f t="shared" si="79"/>
        <v/>
      </c>
      <c r="I4799" s="104" t="s">
        <v>18724</v>
      </c>
      <c r="J4799" s="110" t="s">
        <v>18725</v>
      </c>
      <c r="K4799" s="110" t="s">
        <v>275</v>
      </c>
      <c r="L4799" s="10" t="s">
        <v>9725</v>
      </c>
    </row>
    <row r="4800" spans="7:12" ht="15" x14ac:dyDescent="0.2">
      <c r="G4800" s="106"/>
      <c r="H4800" s="104" t="str">
        <f t="shared" si="79"/>
        <v/>
      </c>
      <c r="I4800" s="104"/>
      <c r="J4800" s="110" t="s">
        <v>18726</v>
      </c>
      <c r="K4800" s="110" t="s">
        <v>275</v>
      </c>
      <c r="L4800" s="10" t="s">
        <v>9725</v>
      </c>
    </row>
    <row r="4801" spans="7:12" ht="15" x14ac:dyDescent="0.2">
      <c r="G4801" s="106"/>
      <c r="H4801" s="104" t="str">
        <f t="shared" si="79"/>
        <v/>
      </c>
      <c r="I4801" s="104"/>
      <c r="J4801" s="110" t="s">
        <v>18727</v>
      </c>
      <c r="K4801" s="110" t="s">
        <v>275</v>
      </c>
      <c r="L4801" s="10" t="s">
        <v>18728</v>
      </c>
    </row>
    <row r="4802" spans="7:12" ht="15" x14ac:dyDescent="0.2">
      <c r="G4802" s="106"/>
      <c r="H4802" s="104" t="str">
        <f t="shared" si="79"/>
        <v/>
      </c>
      <c r="I4802" s="104"/>
      <c r="J4802" s="110" t="s">
        <v>18729</v>
      </c>
      <c r="K4802" s="110" t="s">
        <v>275</v>
      </c>
      <c r="L4802" s="10" t="s">
        <v>18730</v>
      </c>
    </row>
    <row r="4803" spans="7:12" ht="15" x14ac:dyDescent="0.2">
      <c r="G4803" s="106"/>
      <c r="H4803" s="104" t="str">
        <f t="shared" si="79"/>
        <v/>
      </c>
      <c r="I4803" s="104"/>
      <c r="J4803" s="110" t="s">
        <v>18731</v>
      </c>
      <c r="K4803" s="110" t="s">
        <v>275</v>
      </c>
      <c r="L4803" s="10" t="s">
        <v>9725</v>
      </c>
    </row>
    <row r="4804" spans="7:12" ht="15" x14ac:dyDescent="0.2">
      <c r="G4804" s="106"/>
      <c r="H4804" s="104" t="str">
        <f t="shared" si="79"/>
        <v/>
      </c>
      <c r="I4804" s="104"/>
      <c r="J4804" s="110" t="s">
        <v>18732</v>
      </c>
      <c r="K4804" s="110" t="s">
        <v>275</v>
      </c>
      <c r="L4804" s="10" t="s">
        <v>18733</v>
      </c>
    </row>
    <row r="4805" spans="7:12" ht="15" x14ac:dyDescent="0.2">
      <c r="G4805" s="106"/>
      <c r="H4805" s="104" t="str">
        <f t="shared" si="79"/>
        <v/>
      </c>
      <c r="I4805" s="104"/>
      <c r="J4805" s="110" t="s">
        <v>18734</v>
      </c>
      <c r="K4805" s="110" t="s">
        <v>275</v>
      </c>
      <c r="L4805" s="10" t="s">
        <v>18735</v>
      </c>
    </row>
    <row r="4806" spans="7:12" ht="15" x14ac:dyDescent="0.2">
      <c r="G4806" s="106"/>
      <c r="H4806" s="104" t="str">
        <f t="shared" si="79"/>
        <v/>
      </c>
      <c r="I4806" s="104"/>
      <c r="J4806" s="110" t="s">
        <v>18736</v>
      </c>
      <c r="K4806" s="110" t="s">
        <v>275</v>
      </c>
      <c r="L4806" s="10" t="s">
        <v>18737</v>
      </c>
    </row>
    <row r="4807" spans="7:12" ht="15" x14ac:dyDescent="0.2">
      <c r="G4807" s="106"/>
      <c r="H4807" s="104" t="str">
        <f t="shared" si="79"/>
        <v/>
      </c>
      <c r="I4807" s="104"/>
      <c r="J4807" s="110" t="s">
        <v>18738</v>
      </c>
      <c r="K4807" s="110" t="s">
        <v>275</v>
      </c>
      <c r="L4807" s="10" t="s">
        <v>18739</v>
      </c>
    </row>
    <row r="4808" spans="7:12" ht="15" x14ac:dyDescent="0.2">
      <c r="G4808" s="106"/>
      <c r="H4808" s="104" t="str">
        <f t="shared" si="79"/>
        <v/>
      </c>
      <c r="I4808" s="104"/>
      <c r="J4808" s="110" t="s">
        <v>18740</v>
      </c>
      <c r="K4808" s="110" t="s">
        <v>275</v>
      </c>
      <c r="L4808" s="10" t="s">
        <v>18741</v>
      </c>
    </row>
    <row r="4809" spans="7:12" ht="15" x14ac:dyDescent="0.2">
      <c r="G4809" s="106"/>
      <c r="H4809" s="104" t="str">
        <f t="shared" ref="H4809:H4872" si="80">IF(I4809="","",IFERROR((INDEX(A:D,MATCH($I4809,D:D,0),2)),""))</f>
        <v/>
      </c>
      <c r="I4809" s="104"/>
      <c r="J4809" s="110" t="s">
        <v>18742</v>
      </c>
      <c r="K4809" s="110" t="s">
        <v>275</v>
      </c>
      <c r="L4809" s="10" t="s">
        <v>18743</v>
      </c>
    </row>
    <row r="4810" spans="7:12" ht="15" x14ac:dyDescent="0.2">
      <c r="G4810" s="106"/>
      <c r="H4810" s="104" t="str">
        <f t="shared" si="80"/>
        <v/>
      </c>
      <c r="I4810" s="104"/>
      <c r="J4810" s="110" t="s">
        <v>18744</v>
      </c>
      <c r="K4810" s="110" t="s">
        <v>275</v>
      </c>
      <c r="L4810" s="10" t="s">
        <v>18745</v>
      </c>
    </row>
    <row r="4811" spans="7:12" ht="15" x14ac:dyDescent="0.2">
      <c r="G4811" s="106"/>
      <c r="H4811" s="104" t="str">
        <f t="shared" si="80"/>
        <v/>
      </c>
      <c r="I4811" s="104"/>
      <c r="J4811" s="110" t="s">
        <v>18746</v>
      </c>
      <c r="K4811" s="110" t="s">
        <v>275</v>
      </c>
      <c r="L4811" s="10" t="s">
        <v>18747</v>
      </c>
    </row>
    <row r="4812" spans="7:12" ht="15" x14ac:dyDescent="0.2">
      <c r="G4812" s="106"/>
      <c r="H4812" s="104" t="str">
        <f t="shared" si="80"/>
        <v/>
      </c>
      <c r="I4812" s="104"/>
      <c r="J4812" s="110" t="s">
        <v>18748</v>
      </c>
      <c r="K4812" s="110" t="s">
        <v>275</v>
      </c>
      <c r="L4812" s="10" t="s">
        <v>18749</v>
      </c>
    </row>
    <row r="4813" spans="7:12" ht="15" x14ac:dyDescent="0.2">
      <c r="G4813" s="106"/>
      <c r="H4813" s="104" t="str">
        <f t="shared" si="80"/>
        <v/>
      </c>
      <c r="I4813" s="104"/>
      <c r="J4813" s="110" t="s">
        <v>18750</v>
      </c>
      <c r="K4813" s="110" t="s">
        <v>275</v>
      </c>
      <c r="L4813" s="10" t="s">
        <v>18735</v>
      </c>
    </row>
    <row r="4814" spans="7:12" ht="15" x14ac:dyDescent="0.2">
      <c r="G4814" s="106"/>
      <c r="H4814" s="104" t="str">
        <f t="shared" si="80"/>
        <v/>
      </c>
      <c r="I4814" s="104"/>
      <c r="J4814" s="110" t="s">
        <v>18751</v>
      </c>
      <c r="K4814" s="110" t="s">
        <v>275</v>
      </c>
      <c r="L4814" s="10" t="s">
        <v>18752</v>
      </c>
    </row>
    <row r="4815" spans="7:12" ht="15" x14ac:dyDescent="0.2">
      <c r="G4815" s="106"/>
      <c r="H4815" s="104" t="str">
        <f t="shared" si="80"/>
        <v/>
      </c>
      <c r="I4815" s="104"/>
      <c r="J4815" s="110" t="s">
        <v>18753</v>
      </c>
      <c r="K4815" s="110" t="s">
        <v>275</v>
      </c>
      <c r="L4815" s="10" t="s">
        <v>18754</v>
      </c>
    </row>
    <row r="4816" spans="7:12" ht="15" x14ac:dyDescent="0.2">
      <c r="G4816" s="106"/>
      <c r="H4816" s="104" t="str">
        <f t="shared" si="80"/>
        <v/>
      </c>
      <c r="I4816" s="104"/>
      <c r="J4816" s="110" t="s">
        <v>18755</v>
      </c>
      <c r="K4816" s="110" t="s">
        <v>275</v>
      </c>
      <c r="L4816" s="10" t="s">
        <v>18756</v>
      </c>
    </row>
    <row r="4817" spans="7:12" ht="15" x14ac:dyDescent="0.2">
      <c r="G4817" s="106"/>
      <c r="H4817" s="104" t="str">
        <f t="shared" si="80"/>
        <v/>
      </c>
      <c r="I4817" s="104"/>
      <c r="J4817" s="110" t="s">
        <v>18757</v>
      </c>
      <c r="K4817" s="110" t="s">
        <v>275</v>
      </c>
      <c r="L4817" s="10" t="s">
        <v>18758</v>
      </c>
    </row>
    <row r="4818" spans="7:12" ht="15" x14ac:dyDescent="0.2">
      <c r="G4818" s="106"/>
      <c r="H4818" s="104" t="str">
        <f t="shared" si="80"/>
        <v/>
      </c>
      <c r="I4818" s="104"/>
      <c r="J4818" s="110" t="s">
        <v>18759</v>
      </c>
      <c r="K4818" s="110" t="s">
        <v>275</v>
      </c>
      <c r="L4818" s="10" t="s">
        <v>18735</v>
      </c>
    </row>
    <row r="4819" spans="7:12" ht="15" x14ac:dyDescent="0.2">
      <c r="G4819" s="106"/>
      <c r="H4819" s="104" t="str">
        <f t="shared" si="80"/>
        <v/>
      </c>
      <c r="I4819" s="104"/>
      <c r="J4819" s="110" t="s">
        <v>18760</v>
      </c>
      <c r="K4819" s="110" t="s">
        <v>275</v>
      </c>
      <c r="L4819" s="10" t="s">
        <v>18735</v>
      </c>
    </row>
    <row r="4820" spans="7:12" ht="15" x14ac:dyDescent="0.2">
      <c r="G4820" s="106"/>
      <c r="H4820" s="104" t="str">
        <f t="shared" si="80"/>
        <v/>
      </c>
      <c r="I4820" s="104"/>
      <c r="J4820" s="110" t="s">
        <v>18761</v>
      </c>
      <c r="K4820" s="110" t="s">
        <v>275</v>
      </c>
      <c r="L4820" s="10" t="s">
        <v>18762</v>
      </c>
    </row>
    <row r="4821" spans="7:12" ht="15" x14ac:dyDescent="0.2">
      <c r="G4821" s="106"/>
      <c r="H4821" s="104" t="str">
        <f t="shared" si="80"/>
        <v/>
      </c>
      <c r="I4821" s="104"/>
      <c r="J4821" s="110" t="s">
        <v>18763</v>
      </c>
      <c r="K4821" s="110" t="s">
        <v>275</v>
      </c>
      <c r="L4821" s="10" t="s">
        <v>18752</v>
      </c>
    </row>
    <row r="4822" spans="7:12" ht="15" x14ac:dyDescent="0.2">
      <c r="G4822" s="106"/>
      <c r="H4822" s="104" t="str">
        <f t="shared" si="80"/>
        <v/>
      </c>
      <c r="I4822" s="104"/>
      <c r="J4822" s="110" t="s">
        <v>18764</v>
      </c>
      <c r="K4822" s="110" t="s">
        <v>275</v>
      </c>
      <c r="L4822" s="10" t="s">
        <v>18735</v>
      </c>
    </row>
    <row r="4823" spans="7:12" ht="15" x14ac:dyDescent="0.2">
      <c r="G4823" s="106"/>
      <c r="H4823" s="104" t="str">
        <f t="shared" si="80"/>
        <v/>
      </c>
      <c r="I4823" s="104"/>
      <c r="J4823" s="110" t="s">
        <v>18765</v>
      </c>
      <c r="K4823" s="110" t="s">
        <v>275</v>
      </c>
      <c r="L4823" s="10" t="s">
        <v>18766</v>
      </c>
    </row>
    <row r="4824" spans="7:12" ht="15" x14ac:dyDescent="0.2">
      <c r="G4824" s="106"/>
      <c r="H4824" s="104" t="str">
        <f t="shared" si="80"/>
        <v/>
      </c>
      <c r="I4824" s="104"/>
      <c r="J4824" s="110" t="s">
        <v>18767</v>
      </c>
      <c r="K4824" s="110" t="s">
        <v>275</v>
      </c>
      <c r="L4824" s="10" t="s">
        <v>18768</v>
      </c>
    </row>
    <row r="4825" spans="7:12" ht="15" x14ac:dyDescent="0.2">
      <c r="G4825" s="106"/>
      <c r="H4825" s="104" t="str">
        <f t="shared" si="80"/>
        <v/>
      </c>
      <c r="I4825" s="104"/>
      <c r="J4825" s="110" t="s">
        <v>18769</v>
      </c>
      <c r="K4825" s="110" t="s">
        <v>275</v>
      </c>
      <c r="L4825" s="10" t="s">
        <v>18770</v>
      </c>
    </row>
    <row r="4826" spans="7:12" ht="15" x14ac:dyDescent="0.2">
      <c r="G4826" s="106"/>
      <c r="H4826" s="104" t="str">
        <f t="shared" si="80"/>
        <v/>
      </c>
      <c r="I4826" s="104"/>
      <c r="J4826" s="110" t="s">
        <v>18771</v>
      </c>
      <c r="K4826" s="110" t="s">
        <v>275</v>
      </c>
      <c r="L4826" s="10" t="s">
        <v>18772</v>
      </c>
    </row>
    <row r="4827" spans="7:12" ht="15" x14ac:dyDescent="0.2">
      <c r="G4827" s="106"/>
      <c r="H4827" s="104" t="str">
        <f t="shared" si="80"/>
        <v/>
      </c>
      <c r="I4827" s="104"/>
      <c r="J4827" s="110" t="s">
        <v>18773</v>
      </c>
      <c r="K4827" s="110" t="s">
        <v>275</v>
      </c>
      <c r="L4827" s="10" t="s">
        <v>18774</v>
      </c>
    </row>
    <row r="4828" spans="7:12" ht="15" x14ac:dyDescent="0.2">
      <c r="G4828" s="106"/>
      <c r="H4828" s="104" t="str">
        <f t="shared" si="80"/>
        <v/>
      </c>
      <c r="I4828" s="104"/>
      <c r="J4828" s="110" t="s">
        <v>18775</v>
      </c>
      <c r="K4828" s="110" t="s">
        <v>275</v>
      </c>
      <c r="L4828" s="10" t="s">
        <v>18776</v>
      </c>
    </row>
    <row r="4829" spans="7:12" ht="15" x14ac:dyDescent="0.2">
      <c r="G4829" s="106"/>
      <c r="H4829" s="104" t="str">
        <f t="shared" si="80"/>
        <v/>
      </c>
      <c r="I4829" s="104"/>
      <c r="J4829" s="110" t="s">
        <v>18777</v>
      </c>
      <c r="K4829" s="110" t="s">
        <v>275</v>
      </c>
      <c r="L4829" s="10" t="s">
        <v>275</v>
      </c>
    </row>
    <row r="4830" spans="7:12" ht="15" x14ac:dyDescent="0.2">
      <c r="G4830" s="106"/>
      <c r="H4830" s="104" t="str">
        <f t="shared" si="80"/>
        <v/>
      </c>
      <c r="I4830" s="104"/>
      <c r="J4830" s="110" t="s">
        <v>18778</v>
      </c>
      <c r="K4830" s="110" t="s">
        <v>275</v>
      </c>
      <c r="L4830" s="10" t="s">
        <v>18779</v>
      </c>
    </row>
    <row r="4831" spans="7:12" ht="15" x14ac:dyDescent="0.2">
      <c r="G4831" s="106"/>
      <c r="H4831" s="104" t="str">
        <f t="shared" si="80"/>
        <v/>
      </c>
      <c r="I4831" s="104"/>
      <c r="J4831" s="110" t="s">
        <v>18780</v>
      </c>
      <c r="K4831" s="110" t="s">
        <v>275</v>
      </c>
      <c r="L4831" s="10" t="s">
        <v>18781</v>
      </c>
    </row>
    <row r="4832" spans="7:12" ht="15" x14ac:dyDescent="0.2">
      <c r="G4832" s="106"/>
      <c r="H4832" s="104" t="str">
        <f t="shared" si="80"/>
        <v/>
      </c>
      <c r="I4832" s="104"/>
      <c r="J4832" s="110" t="s">
        <v>18782</v>
      </c>
      <c r="K4832" s="110" t="s">
        <v>275</v>
      </c>
      <c r="L4832" s="10" t="s">
        <v>18783</v>
      </c>
    </row>
    <row r="4833" spans="7:12" ht="15" x14ac:dyDescent="0.2">
      <c r="G4833" s="106"/>
      <c r="H4833" s="104" t="str">
        <f t="shared" si="80"/>
        <v/>
      </c>
      <c r="I4833" s="104"/>
      <c r="J4833" s="110" t="s">
        <v>18784</v>
      </c>
      <c r="K4833" s="110" t="s">
        <v>275</v>
      </c>
      <c r="L4833" s="10" t="s">
        <v>18785</v>
      </c>
    </row>
    <row r="4834" spans="7:12" ht="15" x14ac:dyDescent="0.2">
      <c r="G4834" s="106"/>
      <c r="H4834" s="104" t="str">
        <f t="shared" si="80"/>
        <v/>
      </c>
      <c r="I4834" s="104"/>
      <c r="J4834" s="110" t="s">
        <v>18786</v>
      </c>
      <c r="K4834" s="110" t="s">
        <v>275</v>
      </c>
      <c r="L4834" s="10" t="s">
        <v>18787</v>
      </c>
    </row>
    <row r="4835" spans="7:12" ht="15" x14ac:dyDescent="0.2">
      <c r="G4835" s="106"/>
      <c r="H4835" s="104" t="str">
        <f t="shared" si="80"/>
        <v/>
      </c>
      <c r="I4835" s="104"/>
      <c r="J4835" s="110" t="s">
        <v>18788</v>
      </c>
      <c r="K4835" s="110" t="s">
        <v>275</v>
      </c>
      <c r="L4835" s="10" t="s">
        <v>18789</v>
      </c>
    </row>
    <row r="4836" spans="7:12" ht="15" x14ac:dyDescent="0.2">
      <c r="G4836" s="106"/>
      <c r="H4836" s="104" t="str">
        <f t="shared" si="80"/>
        <v/>
      </c>
      <c r="I4836" s="104"/>
      <c r="J4836" s="110" t="s">
        <v>18790</v>
      </c>
      <c r="K4836" s="110" t="s">
        <v>275</v>
      </c>
      <c r="L4836" s="10" t="s">
        <v>18791</v>
      </c>
    </row>
    <row r="4837" spans="7:12" ht="15" x14ac:dyDescent="0.2">
      <c r="G4837" s="106"/>
      <c r="H4837" s="104" t="str">
        <f t="shared" si="80"/>
        <v/>
      </c>
      <c r="I4837" s="104"/>
      <c r="J4837" s="110" t="s">
        <v>18792</v>
      </c>
      <c r="K4837" s="110" t="s">
        <v>275</v>
      </c>
      <c r="L4837" s="10" t="s">
        <v>18793</v>
      </c>
    </row>
    <row r="4838" spans="7:12" ht="15" x14ac:dyDescent="0.2">
      <c r="G4838" s="106"/>
      <c r="H4838" s="104" t="str">
        <f t="shared" si="80"/>
        <v/>
      </c>
      <c r="I4838" s="104"/>
      <c r="J4838" s="110" t="s">
        <v>18794</v>
      </c>
      <c r="K4838" s="110" t="s">
        <v>275</v>
      </c>
      <c r="L4838" s="10" t="s">
        <v>18795</v>
      </c>
    </row>
    <row r="4839" spans="7:12" ht="15" x14ac:dyDescent="0.2">
      <c r="G4839" s="106"/>
      <c r="H4839" s="104" t="str">
        <f t="shared" si="80"/>
        <v/>
      </c>
      <c r="I4839" s="104"/>
      <c r="J4839" s="110" t="s">
        <v>18796</v>
      </c>
      <c r="K4839" s="110" t="s">
        <v>275</v>
      </c>
      <c r="L4839" s="10" t="s">
        <v>18797</v>
      </c>
    </row>
    <row r="4840" spans="7:12" ht="15" x14ac:dyDescent="0.2">
      <c r="G4840" s="106"/>
      <c r="H4840" s="104" t="str">
        <f t="shared" si="80"/>
        <v/>
      </c>
      <c r="I4840" s="104"/>
      <c r="J4840" s="110" t="s">
        <v>18798</v>
      </c>
      <c r="K4840" s="110" t="s">
        <v>275</v>
      </c>
      <c r="L4840" s="10" t="s">
        <v>18799</v>
      </c>
    </row>
    <row r="4841" spans="7:12" ht="15" x14ac:dyDescent="0.2">
      <c r="G4841" s="106"/>
      <c r="H4841" s="104" t="str">
        <f t="shared" si="80"/>
        <v/>
      </c>
      <c r="I4841" s="104"/>
      <c r="J4841" s="110" t="s">
        <v>18800</v>
      </c>
      <c r="K4841" s="110" t="s">
        <v>275</v>
      </c>
      <c r="L4841" s="10" t="s">
        <v>18801</v>
      </c>
    </row>
    <row r="4842" spans="7:12" ht="15" x14ac:dyDescent="0.2">
      <c r="G4842" s="106"/>
      <c r="H4842" s="104" t="str">
        <f t="shared" si="80"/>
        <v/>
      </c>
      <c r="I4842" s="104"/>
      <c r="J4842" s="110" t="s">
        <v>18802</v>
      </c>
      <c r="K4842" s="110" t="s">
        <v>275</v>
      </c>
      <c r="L4842" s="10" t="s">
        <v>18803</v>
      </c>
    </row>
    <row r="4843" spans="7:12" ht="15" x14ac:dyDescent="0.2">
      <c r="G4843" s="106"/>
      <c r="H4843" s="104" t="str">
        <f t="shared" si="80"/>
        <v/>
      </c>
      <c r="I4843" s="104"/>
      <c r="J4843" s="110" t="s">
        <v>18804</v>
      </c>
      <c r="K4843" s="110" t="s">
        <v>275</v>
      </c>
      <c r="L4843" s="10" t="s">
        <v>18805</v>
      </c>
    </row>
    <row r="4844" spans="7:12" ht="15" x14ac:dyDescent="0.2">
      <c r="G4844" s="106"/>
      <c r="H4844" s="104" t="str">
        <f t="shared" si="80"/>
        <v/>
      </c>
      <c r="I4844" s="104"/>
      <c r="J4844" s="110" t="s">
        <v>18806</v>
      </c>
      <c r="K4844" s="110" t="s">
        <v>275</v>
      </c>
      <c r="L4844" s="10" t="s">
        <v>18807</v>
      </c>
    </row>
    <row r="4845" spans="7:12" ht="15" x14ac:dyDescent="0.2">
      <c r="G4845" s="106"/>
      <c r="H4845" s="104" t="str">
        <f t="shared" si="80"/>
        <v/>
      </c>
      <c r="I4845" s="104"/>
      <c r="J4845" s="110" t="s">
        <v>18808</v>
      </c>
      <c r="K4845" s="110" t="s">
        <v>275</v>
      </c>
      <c r="L4845" s="10" t="s">
        <v>18809</v>
      </c>
    </row>
    <row r="4846" spans="7:12" ht="15" x14ac:dyDescent="0.2">
      <c r="G4846" s="106"/>
      <c r="H4846" s="104" t="str">
        <f t="shared" si="80"/>
        <v/>
      </c>
      <c r="I4846" s="104"/>
      <c r="J4846" s="110" t="s">
        <v>18810</v>
      </c>
      <c r="K4846" s="110" t="s">
        <v>275</v>
      </c>
      <c r="L4846" s="10" t="s">
        <v>18811</v>
      </c>
    </row>
    <row r="4847" spans="7:12" ht="15" x14ac:dyDescent="0.2">
      <c r="G4847" s="106"/>
      <c r="H4847" s="104" t="str">
        <f t="shared" si="80"/>
        <v/>
      </c>
      <c r="I4847" s="104"/>
      <c r="J4847" s="110" t="s">
        <v>18812</v>
      </c>
      <c r="K4847" s="110" t="s">
        <v>275</v>
      </c>
      <c r="L4847" s="10" t="s">
        <v>18813</v>
      </c>
    </row>
    <row r="4848" spans="7:12" ht="15" x14ac:dyDescent="0.2">
      <c r="G4848" s="106"/>
      <c r="H4848" s="104" t="str">
        <f t="shared" si="80"/>
        <v/>
      </c>
      <c r="I4848" s="104"/>
      <c r="J4848" s="110" t="s">
        <v>18814</v>
      </c>
      <c r="K4848" s="110" t="s">
        <v>275</v>
      </c>
      <c r="L4848" s="10" t="s">
        <v>18815</v>
      </c>
    </row>
    <row r="4849" spans="7:12" ht="15" x14ac:dyDescent="0.2">
      <c r="G4849" s="106"/>
      <c r="H4849" s="104" t="str">
        <f t="shared" si="80"/>
        <v/>
      </c>
      <c r="I4849" s="104"/>
      <c r="J4849" s="110" t="s">
        <v>18816</v>
      </c>
      <c r="K4849" s="110" t="s">
        <v>275</v>
      </c>
      <c r="L4849" s="10" t="s">
        <v>18817</v>
      </c>
    </row>
    <row r="4850" spans="7:12" ht="15" x14ac:dyDescent="0.2">
      <c r="G4850" s="106"/>
      <c r="H4850" s="104" t="str">
        <f t="shared" si="80"/>
        <v/>
      </c>
      <c r="I4850" s="104"/>
      <c r="J4850" s="110" t="s">
        <v>18818</v>
      </c>
      <c r="K4850" s="110" t="s">
        <v>275</v>
      </c>
      <c r="L4850" s="10" t="s">
        <v>18819</v>
      </c>
    </row>
    <row r="4851" spans="7:12" ht="15" x14ac:dyDescent="0.2">
      <c r="G4851" s="106"/>
      <c r="H4851" s="104" t="str">
        <f t="shared" si="80"/>
        <v/>
      </c>
      <c r="I4851" s="104"/>
      <c r="J4851" s="110" t="s">
        <v>18820</v>
      </c>
      <c r="K4851" s="110" t="s">
        <v>275</v>
      </c>
      <c r="L4851" s="10" t="s">
        <v>18821</v>
      </c>
    </row>
    <row r="4852" spans="7:12" ht="15" x14ac:dyDescent="0.2">
      <c r="G4852" s="106"/>
      <c r="H4852" s="104" t="str">
        <f t="shared" si="80"/>
        <v/>
      </c>
      <c r="I4852" s="104"/>
      <c r="J4852" s="110" t="s">
        <v>18822</v>
      </c>
      <c r="K4852" s="110" t="s">
        <v>275</v>
      </c>
      <c r="L4852" s="10" t="s">
        <v>18823</v>
      </c>
    </row>
    <row r="4853" spans="7:12" ht="15" x14ac:dyDescent="0.2">
      <c r="G4853" s="106"/>
      <c r="H4853" s="104" t="str">
        <f t="shared" si="80"/>
        <v/>
      </c>
      <c r="I4853" s="104"/>
      <c r="J4853" s="110" t="s">
        <v>18824</v>
      </c>
      <c r="K4853" s="110" t="s">
        <v>275</v>
      </c>
      <c r="L4853" s="10" t="s">
        <v>18825</v>
      </c>
    </row>
    <row r="4854" spans="7:12" ht="15" x14ac:dyDescent="0.2">
      <c r="G4854" s="106"/>
      <c r="H4854" s="104" t="str">
        <f t="shared" si="80"/>
        <v/>
      </c>
      <c r="I4854" s="104"/>
      <c r="J4854" s="110" t="s">
        <v>18826</v>
      </c>
      <c r="K4854" s="110" t="s">
        <v>275</v>
      </c>
      <c r="L4854" s="10" t="s">
        <v>18827</v>
      </c>
    </row>
    <row r="4855" spans="7:12" ht="15" x14ac:dyDescent="0.2">
      <c r="G4855" s="106"/>
      <c r="H4855" s="104" t="str">
        <f t="shared" si="80"/>
        <v/>
      </c>
      <c r="I4855" s="104"/>
      <c r="J4855" s="110" t="s">
        <v>18828</v>
      </c>
      <c r="K4855" s="110" t="s">
        <v>275</v>
      </c>
      <c r="L4855" s="10" t="s">
        <v>18829</v>
      </c>
    </row>
    <row r="4856" spans="7:12" ht="15" x14ac:dyDescent="0.2">
      <c r="G4856" s="106"/>
      <c r="H4856" s="104" t="str">
        <f t="shared" si="80"/>
        <v/>
      </c>
      <c r="I4856" s="104"/>
      <c r="J4856" s="110" t="s">
        <v>18830</v>
      </c>
      <c r="K4856" s="110" t="s">
        <v>275</v>
      </c>
      <c r="L4856" s="10" t="s">
        <v>18831</v>
      </c>
    </row>
    <row r="4857" spans="7:12" ht="15" x14ac:dyDescent="0.2">
      <c r="G4857" s="106"/>
      <c r="H4857" s="104" t="str">
        <f t="shared" si="80"/>
        <v/>
      </c>
      <c r="I4857" s="104"/>
      <c r="J4857" s="110" t="s">
        <v>18832</v>
      </c>
      <c r="K4857" s="110" t="s">
        <v>275</v>
      </c>
      <c r="L4857" s="10" t="s">
        <v>18833</v>
      </c>
    </row>
    <row r="4858" spans="7:12" ht="15" x14ac:dyDescent="0.2">
      <c r="G4858" s="106"/>
      <c r="H4858" s="104" t="str">
        <f t="shared" si="80"/>
        <v/>
      </c>
      <c r="I4858" s="104"/>
      <c r="J4858" s="110" t="s">
        <v>18834</v>
      </c>
      <c r="K4858" s="110" t="s">
        <v>275</v>
      </c>
      <c r="L4858" s="10" t="s">
        <v>18835</v>
      </c>
    </row>
    <row r="4859" spans="7:12" ht="15" x14ac:dyDescent="0.2">
      <c r="G4859" s="106"/>
      <c r="H4859" s="104" t="str">
        <f t="shared" si="80"/>
        <v/>
      </c>
      <c r="I4859" s="104"/>
      <c r="J4859" s="110" t="s">
        <v>18836</v>
      </c>
      <c r="K4859" s="110" t="s">
        <v>275</v>
      </c>
      <c r="L4859" s="10" t="s">
        <v>18837</v>
      </c>
    </row>
    <row r="4860" spans="7:12" ht="15" x14ac:dyDescent="0.2">
      <c r="G4860" s="106"/>
      <c r="H4860" s="104" t="str">
        <f t="shared" si="80"/>
        <v/>
      </c>
      <c r="I4860" s="104"/>
      <c r="J4860" s="110" t="s">
        <v>18838</v>
      </c>
      <c r="K4860" s="110" t="s">
        <v>275</v>
      </c>
      <c r="L4860" s="10" t="s">
        <v>18839</v>
      </c>
    </row>
    <row r="4861" spans="7:12" ht="15" x14ac:dyDescent="0.2">
      <c r="G4861" s="106"/>
      <c r="H4861" s="104" t="str">
        <f t="shared" si="80"/>
        <v/>
      </c>
      <c r="I4861" s="104"/>
      <c r="J4861" s="110" t="s">
        <v>18840</v>
      </c>
      <c r="K4861" s="110" t="s">
        <v>275</v>
      </c>
      <c r="L4861" s="10" t="s">
        <v>275</v>
      </c>
    </row>
    <row r="4862" spans="7:12" ht="15" x14ac:dyDescent="0.2">
      <c r="G4862" s="106"/>
      <c r="H4862" s="104" t="str">
        <f t="shared" si="80"/>
        <v/>
      </c>
      <c r="I4862" s="104"/>
      <c r="J4862" s="110" t="s">
        <v>18841</v>
      </c>
      <c r="K4862" s="110" t="s">
        <v>275</v>
      </c>
      <c r="L4862" s="10" t="s">
        <v>18842</v>
      </c>
    </row>
    <row r="4863" spans="7:12" ht="15" x14ac:dyDescent="0.2">
      <c r="G4863" s="106"/>
      <c r="H4863" s="104" t="str">
        <f t="shared" si="80"/>
        <v/>
      </c>
      <c r="I4863" s="104"/>
      <c r="J4863" s="110" t="s">
        <v>18843</v>
      </c>
      <c r="K4863" s="110" t="s">
        <v>275</v>
      </c>
      <c r="L4863" s="10" t="s">
        <v>18844</v>
      </c>
    </row>
    <row r="4864" spans="7:12" ht="15" x14ac:dyDescent="0.2">
      <c r="G4864" s="106"/>
      <c r="H4864" s="104" t="str">
        <f t="shared" si="80"/>
        <v/>
      </c>
      <c r="I4864" s="104"/>
      <c r="J4864" s="110" t="s">
        <v>18845</v>
      </c>
      <c r="K4864" s="110" t="s">
        <v>275</v>
      </c>
      <c r="L4864" s="10" t="s">
        <v>18846</v>
      </c>
    </row>
    <row r="4865" spans="7:12" ht="15" x14ac:dyDescent="0.2">
      <c r="G4865" s="106"/>
      <c r="H4865" s="104" t="str">
        <f t="shared" si="80"/>
        <v/>
      </c>
      <c r="I4865" s="104"/>
      <c r="J4865" s="110" t="s">
        <v>18847</v>
      </c>
      <c r="K4865" s="110" t="s">
        <v>275</v>
      </c>
      <c r="L4865" s="10" t="s">
        <v>18848</v>
      </c>
    </row>
    <row r="4866" spans="7:12" ht="15" x14ac:dyDescent="0.2">
      <c r="G4866" s="106"/>
      <c r="H4866" s="104" t="str">
        <f t="shared" si="80"/>
        <v/>
      </c>
      <c r="I4866" s="104"/>
      <c r="J4866" s="110" t="s">
        <v>18849</v>
      </c>
      <c r="K4866" s="110" t="s">
        <v>275</v>
      </c>
      <c r="L4866" s="10" t="s">
        <v>18850</v>
      </c>
    </row>
    <row r="4867" spans="7:12" ht="15" x14ac:dyDescent="0.2">
      <c r="G4867" s="106"/>
      <c r="H4867" s="104" t="str">
        <f t="shared" si="80"/>
        <v/>
      </c>
      <c r="I4867" s="104"/>
      <c r="J4867" s="110" t="s">
        <v>18851</v>
      </c>
      <c r="K4867" s="110" t="s">
        <v>275</v>
      </c>
      <c r="L4867" s="10" t="s">
        <v>18852</v>
      </c>
    </row>
    <row r="4868" spans="7:12" ht="15" x14ac:dyDescent="0.2">
      <c r="G4868" s="106"/>
      <c r="H4868" s="104" t="str">
        <f t="shared" si="80"/>
        <v/>
      </c>
      <c r="I4868" s="104"/>
      <c r="J4868" s="110" t="s">
        <v>18853</v>
      </c>
      <c r="K4868" s="110" t="s">
        <v>275</v>
      </c>
      <c r="L4868" s="10" t="s">
        <v>275</v>
      </c>
    </row>
    <row r="4869" spans="7:12" ht="15" x14ac:dyDescent="0.2">
      <c r="G4869" s="106"/>
      <c r="H4869" s="104" t="str">
        <f t="shared" si="80"/>
        <v/>
      </c>
      <c r="I4869" s="104"/>
      <c r="J4869" s="110" t="s">
        <v>18854</v>
      </c>
      <c r="K4869" s="110" t="s">
        <v>275</v>
      </c>
      <c r="L4869" s="10" t="s">
        <v>18855</v>
      </c>
    </row>
    <row r="4870" spans="7:12" ht="15" x14ac:dyDescent="0.2">
      <c r="G4870" s="106"/>
      <c r="H4870" s="104" t="str">
        <f t="shared" si="80"/>
        <v/>
      </c>
      <c r="I4870" s="104"/>
      <c r="J4870" s="110" t="s">
        <v>18856</v>
      </c>
      <c r="K4870" s="110" t="s">
        <v>275</v>
      </c>
      <c r="L4870" s="10" t="s">
        <v>18857</v>
      </c>
    </row>
    <row r="4871" spans="7:12" ht="15" x14ac:dyDescent="0.2">
      <c r="G4871" s="106"/>
      <c r="H4871" s="104" t="str">
        <f t="shared" si="80"/>
        <v/>
      </c>
      <c r="I4871" s="104"/>
      <c r="J4871" s="110" t="s">
        <v>18858</v>
      </c>
      <c r="K4871" s="110" t="s">
        <v>275</v>
      </c>
      <c r="L4871" s="10" t="s">
        <v>18859</v>
      </c>
    </row>
    <row r="4872" spans="7:12" ht="15" x14ac:dyDescent="0.2">
      <c r="G4872" s="106"/>
      <c r="H4872" s="104" t="str">
        <f t="shared" si="80"/>
        <v/>
      </c>
      <c r="I4872" s="104"/>
      <c r="J4872" s="110" t="s">
        <v>18860</v>
      </c>
      <c r="K4872" s="110" t="s">
        <v>275</v>
      </c>
      <c r="L4872" s="10" t="s">
        <v>18861</v>
      </c>
    </row>
    <row r="4873" spans="7:12" ht="15" x14ac:dyDescent="0.2">
      <c r="G4873" s="106"/>
      <c r="H4873" s="104" t="str">
        <f t="shared" ref="H4873:H4936" si="81">IF(I4873="","",IFERROR((INDEX(A:D,MATCH($I4873,D:D,0),2)),""))</f>
        <v/>
      </c>
      <c r="I4873" s="104"/>
      <c r="J4873" s="110" t="s">
        <v>18862</v>
      </c>
      <c r="K4873" s="110" t="s">
        <v>275</v>
      </c>
      <c r="L4873" s="10" t="s">
        <v>18863</v>
      </c>
    </row>
    <row r="4874" spans="7:12" ht="15" x14ac:dyDescent="0.2">
      <c r="G4874" s="106"/>
      <c r="H4874" s="104" t="str">
        <f t="shared" si="81"/>
        <v/>
      </c>
      <c r="I4874" s="104"/>
      <c r="J4874" s="110" t="s">
        <v>18864</v>
      </c>
      <c r="K4874" s="110" t="s">
        <v>275</v>
      </c>
      <c r="L4874" s="10" t="s">
        <v>18865</v>
      </c>
    </row>
    <row r="4875" spans="7:12" ht="15" x14ac:dyDescent="0.2">
      <c r="G4875" s="106"/>
      <c r="H4875" s="104" t="str">
        <f t="shared" si="81"/>
        <v/>
      </c>
      <c r="I4875" s="104"/>
      <c r="J4875" s="110" t="s">
        <v>18866</v>
      </c>
      <c r="K4875" s="110" t="s">
        <v>275</v>
      </c>
      <c r="L4875" s="10" t="s">
        <v>18867</v>
      </c>
    </row>
    <row r="4876" spans="7:12" ht="15" x14ac:dyDescent="0.2">
      <c r="G4876" s="106"/>
      <c r="H4876" s="104" t="str">
        <f t="shared" si="81"/>
        <v/>
      </c>
      <c r="I4876" s="104"/>
      <c r="J4876" s="110" t="s">
        <v>18868</v>
      </c>
      <c r="K4876" s="110" t="s">
        <v>275</v>
      </c>
      <c r="L4876" s="10" t="s">
        <v>18869</v>
      </c>
    </row>
    <row r="4877" spans="7:12" ht="15" x14ac:dyDescent="0.2">
      <c r="G4877" s="106"/>
      <c r="H4877" s="104" t="str">
        <f t="shared" si="81"/>
        <v/>
      </c>
      <c r="I4877" s="104"/>
      <c r="J4877" s="110" t="s">
        <v>18870</v>
      </c>
      <c r="K4877" s="110" t="s">
        <v>275</v>
      </c>
      <c r="L4877" s="10" t="s">
        <v>18871</v>
      </c>
    </row>
    <row r="4878" spans="7:12" ht="15" x14ac:dyDescent="0.2">
      <c r="G4878" s="106"/>
      <c r="H4878" s="104" t="str">
        <f t="shared" si="81"/>
        <v/>
      </c>
      <c r="I4878" s="104"/>
      <c r="J4878" s="110" t="s">
        <v>18872</v>
      </c>
      <c r="K4878" s="110" t="s">
        <v>275</v>
      </c>
      <c r="L4878" s="10" t="s">
        <v>18873</v>
      </c>
    </row>
    <row r="4879" spans="7:12" ht="15" x14ac:dyDescent="0.2">
      <c r="G4879" s="106"/>
      <c r="H4879" s="104" t="str">
        <f t="shared" si="81"/>
        <v/>
      </c>
      <c r="I4879" s="104"/>
      <c r="J4879" s="110" t="s">
        <v>18874</v>
      </c>
      <c r="K4879" s="110" t="s">
        <v>275</v>
      </c>
      <c r="L4879" s="10" t="s">
        <v>18875</v>
      </c>
    </row>
    <row r="4880" spans="7:12" ht="15" x14ac:dyDescent="0.2">
      <c r="G4880" s="106"/>
      <c r="H4880" s="104" t="str">
        <f t="shared" si="81"/>
        <v/>
      </c>
      <c r="I4880" s="104"/>
      <c r="J4880" s="110" t="s">
        <v>18876</v>
      </c>
      <c r="K4880" s="110" t="s">
        <v>275</v>
      </c>
      <c r="L4880" s="10" t="s">
        <v>18877</v>
      </c>
    </row>
    <row r="4881" spans="7:12" ht="15" x14ac:dyDescent="0.2">
      <c r="G4881" s="106"/>
      <c r="H4881" s="104" t="str">
        <f t="shared" si="81"/>
        <v/>
      </c>
      <c r="I4881" s="104"/>
      <c r="J4881" s="110" t="s">
        <v>18878</v>
      </c>
      <c r="K4881" s="110" t="s">
        <v>275</v>
      </c>
      <c r="L4881" s="10" t="s">
        <v>18879</v>
      </c>
    </row>
    <row r="4882" spans="7:12" ht="15" x14ac:dyDescent="0.2">
      <c r="G4882" s="106"/>
      <c r="H4882" s="104" t="str">
        <f t="shared" si="81"/>
        <v/>
      </c>
      <c r="I4882" s="104"/>
      <c r="J4882" s="110" t="s">
        <v>18880</v>
      </c>
      <c r="K4882" s="110" t="s">
        <v>275</v>
      </c>
      <c r="L4882" s="10" t="s">
        <v>18881</v>
      </c>
    </row>
    <row r="4883" spans="7:12" ht="15" x14ac:dyDescent="0.2">
      <c r="G4883" s="106"/>
      <c r="H4883" s="104" t="str">
        <f t="shared" si="81"/>
        <v/>
      </c>
      <c r="I4883" s="104"/>
      <c r="J4883" s="110" t="s">
        <v>18882</v>
      </c>
      <c r="K4883" s="110" t="s">
        <v>275</v>
      </c>
      <c r="L4883" s="10" t="s">
        <v>18883</v>
      </c>
    </row>
    <row r="4884" spans="7:12" ht="15" x14ac:dyDescent="0.2">
      <c r="G4884" s="106"/>
      <c r="H4884" s="104" t="str">
        <f t="shared" si="81"/>
        <v/>
      </c>
      <c r="I4884" s="104"/>
      <c r="J4884" s="110" t="s">
        <v>18884</v>
      </c>
      <c r="K4884" s="110" t="s">
        <v>275</v>
      </c>
      <c r="L4884" s="10" t="s">
        <v>18885</v>
      </c>
    </row>
    <row r="4885" spans="7:12" ht="15" x14ac:dyDescent="0.2">
      <c r="G4885" s="106"/>
      <c r="H4885" s="104" t="str">
        <f t="shared" si="81"/>
        <v/>
      </c>
      <c r="I4885" s="104"/>
      <c r="J4885" s="110" t="s">
        <v>18886</v>
      </c>
      <c r="K4885" s="110" t="s">
        <v>275</v>
      </c>
      <c r="L4885" s="10" t="s">
        <v>18887</v>
      </c>
    </row>
    <row r="4886" spans="7:12" ht="15" x14ac:dyDescent="0.2">
      <c r="G4886" s="106"/>
      <c r="H4886" s="104" t="str">
        <f t="shared" si="81"/>
        <v/>
      </c>
      <c r="I4886" s="104"/>
      <c r="J4886" s="110" t="s">
        <v>18888</v>
      </c>
      <c r="K4886" s="110" t="s">
        <v>275</v>
      </c>
      <c r="L4886" s="10" t="s">
        <v>18889</v>
      </c>
    </row>
    <row r="4887" spans="7:12" ht="15" x14ac:dyDescent="0.2">
      <c r="G4887" s="106"/>
      <c r="H4887" s="104" t="str">
        <f t="shared" si="81"/>
        <v/>
      </c>
      <c r="I4887" s="104"/>
      <c r="J4887" s="110" t="s">
        <v>18890</v>
      </c>
      <c r="K4887" s="110" t="s">
        <v>275</v>
      </c>
      <c r="L4887" s="10" t="s">
        <v>18891</v>
      </c>
    </row>
    <row r="4888" spans="7:12" ht="15" x14ac:dyDescent="0.2">
      <c r="G4888" s="106"/>
      <c r="H4888" s="104" t="str">
        <f t="shared" si="81"/>
        <v/>
      </c>
      <c r="I4888" s="104"/>
      <c r="J4888" s="110" t="s">
        <v>18892</v>
      </c>
      <c r="K4888" s="110" t="s">
        <v>275</v>
      </c>
      <c r="L4888" s="10" t="s">
        <v>18893</v>
      </c>
    </row>
    <row r="4889" spans="7:12" ht="15" x14ac:dyDescent="0.2">
      <c r="G4889" s="106"/>
      <c r="H4889" s="104" t="str">
        <f t="shared" si="81"/>
        <v/>
      </c>
      <c r="I4889" s="104"/>
      <c r="J4889" s="110" t="s">
        <v>18894</v>
      </c>
      <c r="K4889" s="110" t="s">
        <v>275</v>
      </c>
      <c r="L4889" s="10" t="s">
        <v>18895</v>
      </c>
    </row>
    <row r="4890" spans="7:12" ht="15" x14ac:dyDescent="0.2">
      <c r="G4890" s="106"/>
      <c r="H4890" s="104" t="str">
        <f t="shared" si="81"/>
        <v/>
      </c>
      <c r="I4890" s="104"/>
      <c r="J4890" s="110" t="s">
        <v>18896</v>
      </c>
      <c r="K4890" s="110" t="s">
        <v>275</v>
      </c>
      <c r="L4890" s="10" t="s">
        <v>18897</v>
      </c>
    </row>
    <row r="4891" spans="7:12" ht="15" x14ac:dyDescent="0.2">
      <c r="G4891" s="106"/>
      <c r="H4891" s="104" t="str">
        <f t="shared" si="81"/>
        <v/>
      </c>
      <c r="I4891" s="104"/>
      <c r="J4891" s="110" t="s">
        <v>18898</v>
      </c>
      <c r="K4891" s="110" t="s">
        <v>275</v>
      </c>
      <c r="L4891" s="10" t="s">
        <v>18899</v>
      </c>
    </row>
    <row r="4892" spans="7:12" ht="15" x14ac:dyDescent="0.2">
      <c r="G4892" s="106"/>
      <c r="H4892" s="104" t="str">
        <f t="shared" si="81"/>
        <v/>
      </c>
      <c r="I4892" s="104"/>
      <c r="J4892" s="110" t="s">
        <v>18900</v>
      </c>
      <c r="K4892" s="110" t="s">
        <v>275</v>
      </c>
      <c r="L4892" s="10" t="s">
        <v>18901</v>
      </c>
    </row>
    <row r="4893" spans="7:12" ht="15" x14ac:dyDescent="0.2">
      <c r="G4893" s="106"/>
      <c r="H4893" s="104" t="str">
        <f t="shared" si="81"/>
        <v/>
      </c>
      <c r="I4893" s="104"/>
      <c r="J4893" s="110" t="s">
        <v>18902</v>
      </c>
      <c r="K4893" s="110" t="s">
        <v>275</v>
      </c>
      <c r="L4893" s="10" t="s">
        <v>18903</v>
      </c>
    </row>
    <row r="4894" spans="7:12" ht="15" x14ac:dyDescent="0.2">
      <c r="G4894" s="106"/>
      <c r="H4894" s="104" t="str">
        <f t="shared" si="81"/>
        <v/>
      </c>
      <c r="I4894" s="104"/>
      <c r="J4894" s="110" t="s">
        <v>18904</v>
      </c>
      <c r="K4894" s="110" t="s">
        <v>275</v>
      </c>
      <c r="L4894" s="10" t="s">
        <v>18905</v>
      </c>
    </row>
    <row r="4895" spans="7:12" ht="15" x14ac:dyDescent="0.2">
      <c r="G4895" s="106"/>
      <c r="H4895" s="104" t="str">
        <f t="shared" si="81"/>
        <v/>
      </c>
      <c r="I4895" s="104"/>
      <c r="J4895" s="110" t="s">
        <v>18906</v>
      </c>
      <c r="K4895" s="110" t="s">
        <v>275</v>
      </c>
      <c r="L4895" s="10" t="s">
        <v>275</v>
      </c>
    </row>
    <row r="4896" spans="7:12" ht="15" x14ac:dyDescent="0.2">
      <c r="G4896" s="106"/>
      <c r="H4896" s="104" t="str">
        <f t="shared" si="81"/>
        <v/>
      </c>
      <c r="I4896" s="104"/>
      <c r="J4896" s="110" t="s">
        <v>18907</v>
      </c>
      <c r="K4896" s="110" t="s">
        <v>275</v>
      </c>
      <c r="L4896" s="10" t="s">
        <v>18908</v>
      </c>
    </row>
    <row r="4897" spans="7:12" ht="15" x14ac:dyDescent="0.2">
      <c r="G4897" s="106"/>
      <c r="H4897" s="104" t="str">
        <f t="shared" si="81"/>
        <v/>
      </c>
      <c r="I4897" s="104"/>
      <c r="J4897" s="110" t="s">
        <v>18909</v>
      </c>
      <c r="K4897" s="110" t="s">
        <v>275</v>
      </c>
      <c r="L4897" s="10" t="s">
        <v>18910</v>
      </c>
    </row>
    <row r="4898" spans="7:12" ht="15" x14ac:dyDescent="0.2">
      <c r="G4898" s="106"/>
      <c r="H4898" s="104" t="str">
        <f t="shared" si="81"/>
        <v/>
      </c>
      <c r="I4898" s="104"/>
      <c r="J4898" s="110" t="s">
        <v>18911</v>
      </c>
      <c r="K4898" s="110" t="s">
        <v>275</v>
      </c>
      <c r="L4898" s="10" t="s">
        <v>18912</v>
      </c>
    </row>
    <row r="4899" spans="7:12" ht="15" x14ac:dyDescent="0.2">
      <c r="G4899" s="106"/>
      <c r="H4899" s="104" t="str">
        <f t="shared" si="81"/>
        <v/>
      </c>
      <c r="I4899" s="104"/>
      <c r="J4899" s="110" t="s">
        <v>18913</v>
      </c>
      <c r="K4899" s="110" t="s">
        <v>275</v>
      </c>
      <c r="L4899" s="10" t="s">
        <v>18914</v>
      </c>
    </row>
    <row r="4900" spans="7:12" ht="15" x14ac:dyDescent="0.2">
      <c r="G4900" s="106"/>
      <c r="H4900" s="104" t="str">
        <f t="shared" si="81"/>
        <v/>
      </c>
      <c r="I4900" s="104"/>
      <c r="J4900" s="110" t="s">
        <v>18915</v>
      </c>
      <c r="K4900" s="110" t="s">
        <v>275</v>
      </c>
      <c r="L4900" s="10" t="s">
        <v>18916</v>
      </c>
    </row>
    <row r="4901" spans="7:12" ht="15" x14ac:dyDescent="0.2">
      <c r="G4901" s="106"/>
      <c r="H4901" s="104" t="str">
        <f t="shared" si="81"/>
        <v/>
      </c>
      <c r="I4901" s="104"/>
      <c r="J4901" s="110" t="s">
        <v>18917</v>
      </c>
      <c r="K4901" s="110" t="s">
        <v>275</v>
      </c>
      <c r="L4901" s="10" t="s">
        <v>18918</v>
      </c>
    </row>
    <row r="4902" spans="7:12" ht="15" x14ac:dyDescent="0.2">
      <c r="G4902" s="106"/>
      <c r="H4902" s="104" t="str">
        <f t="shared" si="81"/>
        <v/>
      </c>
      <c r="I4902" s="104"/>
      <c r="J4902" s="110" t="s">
        <v>18919</v>
      </c>
      <c r="K4902" s="110" t="s">
        <v>275</v>
      </c>
      <c r="L4902" s="10" t="s">
        <v>18920</v>
      </c>
    </row>
    <row r="4903" spans="7:12" ht="15" x14ac:dyDescent="0.2">
      <c r="G4903" s="106"/>
      <c r="H4903" s="104" t="str">
        <f t="shared" si="81"/>
        <v/>
      </c>
      <c r="I4903" s="104"/>
      <c r="J4903" s="110" t="s">
        <v>18921</v>
      </c>
      <c r="K4903" s="110" t="s">
        <v>275</v>
      </c>
      <c r="L4903" s="10" t="s">
        <v>18922</v>
      </c>
    </row>
    <row r="4904" spans="7:12" ht="15" x14ac:dyDescent="0.2">
      <c r="G4904" s="106"/>
      <c r="H4904" s="104" t="str">
        <f t="shared" si="81"/>
        <v/>
      </c>
      <c r="I4904" s="104"/>
      <c r="J4904" s="110" t="s">
        <v>18923</v>
      </c>
      <c r="K4904" s="110" t="s">
        <v>275</v>
      </c>
      <c r="L4904" s="10" t="s">
        <v>18924</v>
      </c>
    </row>
    <row r="4905" spans="7:12" ht="15" x14ac:dyDescent="0.2">
      <c r="G4905" s="106"/>
      <c r="H4905" s="104" t="str">
        <f t="shared" si="81"/>
        <v/>
      </c>
      <c r="I4905" s="104"/>
      <c r="J4905" s="110" t="s">
        <v>18925</v>
      </c>
      <c r="K4905" s="110" t="s">
        <v>275</v>
      </c>
      <c r="L4905" s="10" t="s">
        <v>18926</v>
      </c>
    </row>
    <row r="4906" spans="7:12" ht="15" x14ac:dyDescent="0.2">
      <c r="G4906" s="106"/>
      <c r="H4906" s="104" t="str">
        <f t="shared" si="81"/>
        <v/>
      </c>
      <c r="I4906" s="104"/>
      <c r="J4906" s="110" t="s">
        <v>18927</v>
      </c>
      <c r="K4906" s="110" t="s">
        <v>275</v>
      </c>
      <c r="L4906" s="10" t="s">
        <v>275</v>
      </c>
    </row>
    <row r="4907" spans="7:12" ht="15" x14ac:dyDescent="0.2">
      <c r="G4907" s="106"/>
      <c r="H4907" s="104" t="str">
        <f t="shared" si="81"/>
        <v/>
      </c>
      <c r="I4907" s="104"/>
      <c r="J4907" s="110" t="s">
        <v>18928</v>
      </c>
      <c r="K4907" s="110" t="s">
        <v>275</v>
      </c>
      <c r="L4907" s="10" t="s">
        <v>18929</v>
      </c>
    </row>
    <row r="4908" spans="7:12" ht="15" x14ac:dyDescent="0.2">
      <c r="G4908" s="106"/>
      <c r="H4908" s="104" t="str">
        <f t="shared" si="81"/>
        <v/>
      </c>
      <c r="I4908" s="104"/>
      <c r="J4908" s="110" t="s">
        <v>18930</v>
      </c>
      <c r="K4908" s="110" t="s">
        <v>275</v>
      </c>
      <c r="L4908" s="10" t="s">
        <v>18931</v>
      </c>
    </row>
    <row r="4909" spans="7:12" ht="15" x14ac:dyDescent="0.2">
      <c r="G4909" s="106"/>
      <c r="H4909" s="104" t="str">
        <f t="shared" si="81"/>
        <v/>
      </c>
      <c r="I4909" s="104"/>
      <c r="J4909" s="110" t="s">
        <v>18932</v>
      </c>
      <c r="K4909" s="110" t="s">
        <v>275</v>
      </c>
      <c r="L4909" s="10" t="s">
        <v>18933</v>
      </c>
    </row>
    <row r="4910" spans="7:12" ht="15" x14ac:dyDescent="0.2">
      <c r="G4910" s="106"/>
      <c r="H4910" s="104" t="str">
        <f t="shared" si="81"/>
        <v/>
      </c>
      <c r="I4910" s="104"/>
      <c r="J4910" s="110" t="s">
        <v>18934</v>
      </c>
      <c r="K4910" s="110" t="s">
        <v>275</v>
      </c>
      <c r="L4910" s="10" t="s">
        <v>275</v>
      </c>
    </row>
    <row r="4911" spans="7:12" ht="15" x14ac:dyDescent="0.2">
      <c r="G4911" s="106"/>
      <c r="H4911" s="104" t="str">
        <f t="shared" si="81"/>
        <v/>
      </c>
      <c r="I4911" s="104"/>
      <c r="J4911" s="110" t="s">
        <v>18935</v>
      </c>
      <c r="K4911" s="110" t="s">
        <v>275</v>
      </c>
      <c r="L4911" s="10" t="s">
        <v>18936</v>
      </c>
    </row>
    <row r="4912" spans="7:12" ht="15" x14ac:dyDescent="0.2">
      <c r="G4912" s="106"/>
      <c r="H4912" s="104" t="str">
        <f t="shared" si="81"/>
        <v/>
      </c>
      <c r="I4912" s="104"/>
      <c r="J4912" s="110" t="s">
        <v>18937</v>
      </c>
      <c r="K4912" s="110" t="s">
        <v>275</v>
      </c>
      <c r="L4912" s="10" t="s">
        <v>18938</v>
      </c>
    </row>
    <row r="4913" spans="7:12" ht="15" x14ac:dyDescent="0.2">
      <c r="G4913" s="106"/>
      <c r="H4913" s="104" t="str">
        <f t="shared" si="81"/>
        <v/>
      </c>
      <c r="I4913" s="104"/>
      <c r="J4913" s="110" t="s">
        <v>18939</v>
      </c>
      <c r="K4913" s="110" t="s">
        <v>275</v>
      </c>
      <c r="L4913" s="10" t="s">
        <v>18938</v>
      </c>
    </row>
    <row r="4914" spans="7:12" ht="15" x14ac:dyDescent="0.2">
      <c r="G4914" s="106"/>
      <c r="H4914" s="104" t="str">
        <f t="shared" si="81"/>
        <v/>
      </c>
      <c r="I4914" s="104"/>
      <c r="J4914" s="110" t="s">
        <v>18940</v>
      </c>
      <c r="K4914" s="110" t="s">
        <v>275</v>
      </c>
      <c r="L4914" s="10" t="s">
        <v>18941</v>
      </c>
    </row>
    <row r="4915" spans="7:12" ht="15" x14ac:dyDescent="0.2">
      <c r="G4915" s="106"/>
      <c r="H4915" s="104" t="str">
        <f t="shared" si="81"/>
        <v/>
      </c>
      <c r="I4915" s="104"/>
      <c r="J4915" s="110" t="s">
        <v>18942</v>
      </c>
      <c r="K4915" s="110" t="s">
        <v>275</v>
      </c>
      <c r="L4915" s="10" t="s">
        <v>18941</v>
      </c>
    </row>
    <row r="4916" spans="7:12" ht="15" x14ac:dyDescent="0.2">
      <c r="G4916" s="106"/>
      <c r="H4916" s="104" t="str">
        <f t="shared" si="81"/>
        <v/>
      </c>
      <c r="I4916" s="104"/>
      <c r="J4916" s="110" t="s">
        <v>18943</v>
      </c>
      <c r="K4916" s="110" t="s">
        <v>275</v>
      </c>
      <c r="L4916" s="10" t="s">
        <v>18938</v>
      </c>
    </row>
    <row r="4917" spans="7:12" ht="15" x14ac:dyDescent="0.2">
      <c r="G4917" s="106"/>
      <c r="H4917" s="104" t="str">
        <f t="shared" si="81"/>
        <v/>
      </c>
      <c r="I4917" s="104"/>
      <c r="J4917" s="110" t="s">
        <v>18944</v>
      </c>
      <c r="K4917" s="110" t="s">
        <v>275</v>
      </c>
      <c r="L4917" s="10" t="s">
        <v>18945</v>
      </c>
    </row>
    <row r="4918" spans="7:12" ht="15" x14ac:dyDescent="0.2">
      <c r="G4918" s="106"/>
      <c r="H4918" s="104" t="str">
        <f t="shared" si="81"/>
        <v/>
      </c>
      <c r="I4918" s="104"/>
      <c r="J4918" s="110" t="s">
        <v>18946</v>
      </c>
      <c r="K4918" s="110" t="s">
        <v>275</v>
      </c>
      <c r="L4918" s="10" t="s">
        <v>18947</v>
      </c>
    </row>
    <row r="4919" spans="7:12" ht="15" x14ac:dyDescent="0.2">
      <c r="G4919" s="106"/>
      <c r="H4919" s="104" t="str">
        <f t="shared" si="81"/>
        <v/>
      </c>
      <c r="I4919" s="104"/>
      <c r="J4919" s="110" t="s">
        <v>18948</v>
      </c>
      <c r="K4919" s="110" t="s">
        <v>275</v>
      </c>
      <c r="L4919" s="10" t="s">
        <v>18949</v>
      </c>
    </row>
    <row r="4920" spans="7:12" ht="15" x14ac:dyDescent="0.2">
      <c r="G4920" s="106"/>
      <c r="H4920" s="104" t="str">
        <f t="shared" si="81"/>
        <v/>
      </c>
      <c r="I4920" s="104"/>
      <c r="J4920" s="110" t="s">
        <v>18950</v>
      </c>
      <c r="K4920" s="110" t="s">
        <v>275</v>
      </c>
      <c r="L4920" s="10" t="s">
        <v>18951</v>
      </c>
    </row>
    <row r="4921" spans="7:12" ht="15" x14ac:dyDescent="0.2">
      <c r="G4921" s="106"/>
      <c r="H4921" s="104" t="str">
        <f t="shared" si="81"/>
        <v/>
      </c>
      <c r="I4921" s="104"/>
      <c r="J4921" s="110" t="s">
        <v>18952</v>
      </c>
      <c r="K4921" s="110" t="s">
        <v>275</v>
      </c>
      <c r="L4921" s="10" t="s">
        <v>18953</v>
      </c>
    </row>
    <row r="4922" spans="7:12" ht="15" x14ac:dyDescent="0.2">
      <c r="G4922" s="106"/>
      <c r="H4922" s="104" t="str">
        <f t="shared" si="81"/>
        <v/>
      </c>
      <c r="I4922" s="104"/>
      <c r="J4922" s="110" t="s">
        <v>18954</v>
      </c>
      <c r="K4922" s="110" t="s">
        <v>275</v>
      </c>
      <c r="L4922" s="10" t="s">
        <v>18955</v>
      </c>
    </row>
    <row r="4923" spans="7:12" ht="15" x14ac:dyDescent="0.2">
      <c r="G4923" s="106"/>
      <c r="H4923" s="104" t="str">
        <f t="shared" si="81"/>
        <v/>
      </c>
      <c r="I4923" s="104"/>
      <c r="J4923" s="110" t="s">
        <v>18956</v>
      </c>
      <c r="K4923" s="110" t="s">
        <v>275</v>
      </c>
      <c r="L4923" s="10" t="s">
        <v>18957</v>
      </c>
    </row>
    <row r="4924" spans="7:12" ht="15" x14ac:dyDescent="0.2">
      <c r="G4924" s="106"/>
      <c r="H4924" s="104" t="str">
        <f t="shared" si="81"/>
        <v/>
      </c>
      <c r="I4924" s="104"/>
      <c r="J4924" s="110" t="s">
        <v>18958</v>
      </c>
      <c r="K4924" s="110" t="s">
        <v>275</v>
      </c>
      <c r="L4924" s="10" t="s">
        <v>18959</v>
      </c>
    </row>
    <row r="4925" spans="7:12" ht="15" x14ac:dyDescent="0.2">
      <c r="G4925" s="106"/>
      <c r="H4925" s="104" t="str">
        <f t="shared" si="81"/>
        <v/>
      </c>
      <c r="I4925" s="104"/>
      <c r="J4925" s="110" t="s">
        <v>18960</v>
      </c>
      <c r="K4925" s="110" t="s">
        <v>275</v>
      </c>
      <c r="L4925" s="10" t="s">
        <v>9731</v>
      </c>
    </row>
    <row r="4926" spans="7:12" ht="15" x14ac:dyDescent="0.2">
      <c r="G4926" s="106"/>
      <c r="H4926" s="104" t="str">
        <f t="shared" si="81"/>
        <v/>
      </c>
      <c r="I4926" s="104"/>
      <c r="J4926" s="110" t="s">
        <v>18961</v>
      </c>
      <c r="K4926" s="110" t="s">
        <v>275</v>
      </c>
      <c r="L4926" s="10" t="s">
        <v>9731</v>
      </c>
    </row>
    <row r="4927" spans="7:12" ht="15" x14ac:dyDescent="0.2">
      <c r="G4927" s="106"/>
      <c r="H4927" s="104" t="str">
        <f t="shared" si="81"/>
        <v/>
      </c>
      <c r="I4927" s="104"/>
      <c r="J4927" s="110" t="s">
        <v>18962</v>
      </c>
      <c r="K4927" s="110" t="s">
        <v>275</v>
      </c>
      <c r="L4927" s="10" t="s">
        <v>18963</v>
      </c>
    </row>
    <row r="4928" spans="7:12" ht="15" x14ac:dyDescent="0.2">
      <c r="G4928" s="106"/>
      <c r="H4928" s="104" t="str">
        <f t="shared" si="81"/>
        <v/>
      </c>
      <c r="I4928" s="104"/>
      <c r="J4928" s="110" t="s">
        <v>18964</v>
      </c>
      <c r="K4928" s="110" t="s">
        <v>275</v>
      </c>
      <c r="L4928" s="10" t="s">
        <v>18965</v>
      </c>
    </row>
    <row r="4929" spans="7:12" ht="15" x14ac:dyDescent="0.2">
      <c r="G4929" s="106"/>
      <c r="H4929" s="104" t="str">
        <f t="shared" si="81"/>
        <v/>
      </c>
      <c r="I4929" s="104"/>
      <c r="J4929" s="110" t="s">
        <v>18966</v>
      </c>
      <c r="K4929" s="110" t="s">
        <v>275</v>
      </c>
      <c r="L4929" s="10" t="s">
        <v>18967</v>
      </c>
    </row>
    <row r="4930" spans="7:12" ht="15" x14ac:dyDescent="0.2">
      <c r="G4930" s="106"/>
      <c r="H4930" s="104" t="str">
        <f t="shared" si="81"/>
        <v/>
      </c>
      <c r="I4930" s="104"/>
      <c r="J4930" s="110" t="s">
        <v>18968</v>
      </c>
      <c r="K4930" s="110" t="s">
        <v>275</v>
      </c>
      <c r="L4930" s="10" t="s">
        <v>18969</v>
      </c>
    </row>
    <row r="4931" spans="7:12" ht="15" x14ac:dyDescent="0.2">
      <c r="G4931" s="106"/>
      <c r="H4931" s="104" t="str">
        <f t="shared" si="81"/>
        <v/>
      </c>
      <c r="I4931" s="104"/>
      <c r="J4931" s="110" t="s">
        <v>18970</v>
      </c>
      <c r="K4931" s="110" t="s">
        <v>275</v>
      </c>
      <c r="L4931" s="10" t="s">
        <v>18863</v>
      </c>
    </row>
    <row r="4932" spans="7:12" ht="15" x14ac:dyDescent="0.2">
      <c r="G4932" s="106"/>
      <c r="H4932" s="104" t="str">
        <f t="shared" si="81"/>
        <v/>
      </c>
      <c r="I4932" s="104"/>
      <c r="J4932" s="110" t="s">
        <v>18971</v>
      </c>
      <c r="K4932" s="110" t="s">
        <v>275</v>
      </c>
      <c r="L4932" s="10" t="s">
        <v>9788</v>
      </c>
    </row>
    <row r="4933" spans="7:12" ht="15" x14ac:dyDescent="0.2">
      <c r="G4933" s="106"/>
      <c r="H4933" s="104" t="str">
        <f t="shared" si="81"/>
        <v/>
      </c>
      <c r="I4933" s="104"/>
      <c r="J4933" s="110" t="s">
        <v>18972</v>
      </c>
      <c r="K4933" s="110" t="s">
        <v>275</v>
      </c>
      <c r="L4933" s="10" t="s">
        <v>18969</v>
      </c>
    </row>
    <row r="4934" spans="7:12" ht="15" x14ac:dyDescent="0.2">
      <c r="G4934" s="106"/>
      <c r="H4934" s="104" t="str">
        <f t="shared" si="81"/>
        <v/>
      </c>
      <c r="I4934" s="104"/>
      <c r="J4934" s="110" t="s">
        <v>18973</v>
      </c>
      <c r="K4934" s="110" t="s">
        <v>275</v>
      </c>
      <c r="L4934" s="10" t="s">
        <v>9788</v>
      </c>
    </row>
    <row r="4935" spans="7:12" ht="15" x14ac:dyDescent="0.2">
      <c r="G4935" s="106"/>
      <c r="H4935" s="104" t="str">
        <f t="shared" si="81"/>
        <v/>
      </c>
      <c r="I4935" s="104"/>
      <c r="J4935" s="110" t="s">
        <v>18974</v>
      </c>
      <c r="K4935" s="110" t="s">
        <v>275</v>
      </c>
      <c r="L4935" s="10" t="s">
        <v>18955</v>
      </c>
    </row>
    <row r="4936" spans="7:12" ht="15" x14ac:dyDescent="0.2">
      <c r="G4936" s="106"/>
      <c r="H4936" s="104" t="str">
        <f t="shared" si="81"/>
        <v/>
      </c>
      <c r="I4936" s="104"/>
      <c r="J4936" s="110" t="s">
        <v>18975</v>
      </c>
      <c r="K4936" s="110" t="s">
        <v>275</v>
      </c>
      <c r="L4936" s="10" t="s">
        <v>9549</v>
      </c>
    </row>
    <row r="4937" spans="7:12" ht="15" x14ac:dyDescent="0.2">
      <c r="G4937" s="106"/>
      <c r="H4937" s="104" t="str">
        <f t="shared" ref="H4937:H5000" si="82">IF(I4937="","",IFERROR((INDEX(A:D,MATCH($I4937,D:D,0),2)),""))</f>
        <v/>
      </c>
      <c r="I4937" s="104"/>
      <c r="J4937" s="110" t="s">
        <v>18976</v>
      </c>
      <c r="K4937" s="110" t="s">
        <v>275</v>
      </c>
      <c r="L4937" s="10" t="s">
        <v>18863</v>
      </c>
    </row>
    <row r="4938" spans="7:12" ht="15" x14ac:dyDescent="0.2">
      <c r="G4938" s="106"/>
      <c r="H4938" s="104" t="str">
        <f t="shared" si="82"/>
        <v/>
      </c>
      <c r="I4938" s="104"/>
      <c r="J4938" s="110" t="s">
        <v>18977</v>
      </c>
      <c r="K4938" s="110" t="s">
        <v>275</v>
      </c>
      <c r="L4938" s="10" t="s">
        <v>18978</v>
      </c>
    </row>
    <row r="4939" spans="7:12" ht="15" x14ac:dyDescent="0.2">
      <c r="G4939" s="106"/>
      <c r="H4939" s="104" t="str">
        <f t="shared" si="82"/>
        <v/>
      </c>
      <c r="I4939" s="104"/>
      <c r="J4939" s="110" t="s">
        <v>18979</v>
      </c>
      <c r="K4939" s="110" t="s">
        <v>275</v>
      </c>
      <c r="L4939" s="10" t="s">
        <v>18980</v>
      </c>
    </row>
    <row r="4940" spans="7:12" ht="15" x14ac:dyDescent="0.2">
      <c r="G4940" s="106"/>
      <c r="H4940" s="104" t="str">
        <f t="shared" si="82"/>
        <v/>
      </c>
      <c r="I4940" s="104"/>
      <c r="J4940" s="110" t="s">
        <v>18981</v>
      </c>
      <c r="K4940" s="110" t="s">
        <v>275</v>
      </c>
      <c r="L4940" s="10" t="s">
        <v>18982</v>
      </c>
    </row>
    <row r="4941" spans="7:12" ht="15" x14ac:dyDescent="0.2">
      <c r="G4941" s="106"/>
      <c r="H4941" s="104" t="str">
        <f t="shared" si="82"/>
        <v/>
      </c>
      <c r="I4941" s="104"/>
      <c r="J4941" s="110" t="s">
        <v>18983</v>
      </c>
      <c r="K4941" s="110" t="s">
        <v>275</v>
      </c>
      <c r="L4941" s="10" t="s">
        <v>18984</v>
      </c>
    </row>
    <row r="4942" spans="7:12" ht="15" x14ac:dyDescent="0.2">
      <c r="G4942" s="106"/>
      <c r="H4942" s="104" t="str">
        <f t="shared" si="82"/>
        <v/>
      </c>
      <c r="I4942" s="104"/>
      <c r="J4942" s="110" t="s">
        <v>18985</v>
      </c>
      <c r="K4942" s="110" t="s">
        <v>275</v>
      </c>
      <c r="L4942" s="10" t="s">
        <v>18986</v>
      </c>
    </row>
    <row r="4943" spans="7:12" ht="15" x14ac:dyDescent="0.2">
      <c r="G4943" s="106"/>
      <c r="H4943" s="104" t="str">
        <f t="shared" si="82"/>
        <v/>
      </c>
      <c r="I4943" s="104"/>
      <c r="J4943" s="110" t="s">
        <v>18987</v>
      </c>
      <c r="K4943" s="110" t="s">
        <v>275</v>
      </c>
      <c r="L4943" s="10" t="s">
        <v>18988</v>
      </c>
    </row>
    <row r="4944" spans="7:12" ht="15" x14ac:dyDescent="0.2">
      <c r="G4944" s="106"/>
      <c r="H4944" s="104" t="str">
        <f t="shared" si="82"/>
        <v/>
      </c>
      <c r="I4944" s="104"/>
      <c r="J4944" s="110" t="s">
        <v>18989</v>
      </c>
      <c r="K4944" s="110" t="s">
        <v>275</v>
      </c>
      <c r="L4944" s="10" t="s">
        <v>18990</v>
      </c>
    </row>
    <row r="4945" spans="7:12" ht="15" x14ac:dyDescent="0.2">
      <c r="G4945" s="106"/>
      <c r="H4945" s="104" t="str">
        <f t="shared" si="82"/>
        <v/>
      </c>
      <c r="I4945" s="104"/>
      <c r="J4945" s="110" t="s">
        <v>18991</v>
      </c>
      <c r="K4945" s="110" t="s">
        <v>275</v>
      </c>
      <c r="L4945" s="10" t="s">
        <v>18992</v>
      </c>
    </row>
    <row r="4946" spans="7:12" ht="15" x14ac:dyDescent="0.2">
      <c r="G4946" s="106"/>
      <c r="H4946" s="104" t="str">
        <f t="shared" si="82"/>
        <v/>
      </c>
      <c r="I4946" s="104"/>
      <c r="J4946" s="110" t="s">
        <v>18993</v>
      </c>
      <c r="K4946" s="110" t="s">
        <v>275</v>
      </c>
      <c r="L4946" s="10" t="s">
        <v>9731</v>
      </c>
    </row>
    <row r="4947" spans="7:12" ht="15" x14ac:dyDescent="0.2">
      <c r="G4947" s="106"/>
      <c r="H4947" s="104" t="str">
        <f t="shared" si="82"/>
        <v/>
      </c>
      <c r="I4947" s="104"/>
      <c r="J4947" s="110" t="s">
        <v>18994</v>
      </c>
      <c r="K4947" s="110" t="s">
        <v>275</v>
      </c>
      <c r="L4947" s="10" t="s">
        <v>275</v>
      </c>
    </row>
    <row r="4948" spans="7:12" ht="15" x14ac:dyDescent="0.2">
      <c r="G4948" s="106"/>
      <c r="H4948" s="104" t="str">
        <f t="shared" si="82"/>
        <v/>
      </c>
      <c r="I4948" s="104"/>
      <c r="J4948" s="110" t="s">
        <v>18995</v>
      </c>
      <c r="K4948" s="110" t="s">
        <v>275</v>
      </c>
      <c r="L4948" s="10" t="s">
        <v>18996</v>
      </c>
    </row>
    <row r="4949" spans="7:12" ht="15" x14ac:dyDescent="0.2">
      <c r="G4949" s="106"/>
      <c r="H4949" s="104" t="str">
        <f t="shared" si="82"/>
        <v/>
      </c>
      <c r="I4949" s="104"/>
      <c r="J4949" s="110" t="s">
        <v>18997</v>
      </c>
      <c r="K4949" s="110" t="s">
        <v>275</v>
      </c>
      <c r="L4949" s="10" t="s">
        <v>18998</v>
      </c>
    </row>
    <row r="4950" spans="7:12" ht="15" x14ac:dyDescent="0.2">
      <c r="G4950" s="106"/>
      <c r="H4950" s="104" t="str">
        <f t="shared" si="82"/>
        <v/>
      </c>
      <c r="I4950" s="104"/>
      <c r="J4950" s="110" t="s">
        <v>18999</v>
      </c>
      <c r="K4950" s="110" t="s">
        <v>275</v>
      </c>
      <c r="L4950" s="10" t="s">
        <v>19000</v>
      </c>
    </row>
    <row r="4951" spans="7:12" ht="15" x14ac:dyDescent="0.2">
      <c r="G4951" s="106"/>
      <c r="H4951" s="104" t="str">
        <f t="shared" si="82"/>
        <v/>
      </c>
      <c r="I4951" s="104"/>
      <c r="J4951" s="110" t="s">
        <v>19001</v>
      </c>
      <c r="K4951" s="110" t="s">
        <v>275</v>
      </c>
      <c r="L4951" s="10" t="s">
        <v>19002</v>
      </c>
    </row>
    <row r="4952" spans="7:12" ht="15" x14ac:dyDescent="0.2">
      <c r="G4952" s="106"/>
      <c r="H4952" s="104" t="str">
        <f t="shared" si="82"/>
        <v/>
      </c>
      <c r="I4952" s="104"/>
      <c r="J4952" s="110" t="s">
        <v>19003</v>
      </c>
      <c r="K4952" s="110" t="s">
        <v>275</v>
      </c>
      <c r="L4952" s="10" t="s">
        <v>19004</v>
      </c>
    </row>
    <row r="4953" spans="7:12" ht="15" x14ac:dyDescent="0.2">
      <c r="G4953" s="106"/>
      <c r="H4953" s="104" t="str">
        <f t="shared" si="82"/>
        <v/>
      </c>
      <c r="I4953" s="104"/>
      <c r="J4953" s="110" t="s">
        <v>19005</v>
      </c>
      <c r="K4953" s="110" t="s">
        <v>275</v>
      </c>
      <c r="L4953" s="10" t="s">
        <v>19006</v>
      </c>
    </row>
    <row r="4954" spans="7:12" ht="15" x14ac:dyDescent="0.2">
      <c r="G4954" s="106"/>
      <c r="H4954" s="104" t="str">
        <f t="shared" si="82"/>
        <v/>
      </c>
      <c r="I4954" s="104"/>
      <c r="J4954" s="110" t="s">
        <v>19007</v>
      </c>
      <c r="K4954" s="110" t="s">
        <v>275</v>
      </c>
      <c r="L4954" s="10" t="s">
        <v>19008</v>
      </c>
    </row>
    <row r="4955" spans="7:12" ht="15" x14ac:dyDescent="0.2">
      <c r="G4955" s="106"/>
      <c r="H4955" s="104" t="str">
        <f t="shared" si="82"/>
        <v/>
      </c>
      <c r="I4955" s="104"/>
      <c r="J4955" s="110" t="s">
        <v>19009</v>
      </c>
      <c r="K4955" s="110" t="s">
        <v>275</v>
      </c>
      <c r="L4955" s="10" t="s">
        <v>19010</v>
      </c>
    </row>
    <row r="4956" spans="7:12" ht="15" x14ac:dyDescent="0.2">
      <c r="G4956" s="106"/>
      <c r="H4956" s="104" t="str">
        <f t="shared" si="82"/>
        <v/>
      </c>
      <c r="I4956" s="104"/>
      <c r="J4956" s="110" t="s">
        <v>19011</v>
      </c>
      <c r="K4956" s="110" t="s">
        <v>275</v>
      </c>
      <c r="L4956" s="10" t="s">
        <v>19012</v>
      </c>
    </row>
    <row r="4957" spans="7:12" ht="15" x14ac:dyDescent="0.2">
      <c r="G4957" s="106"/>
      <c r="H4957" s="104" t="str">
        <f t="shared" si="82"/>
        <v/>
      </c>
      <c r="I4957" s="104"/>
      <c r="J4957" s="110" t="s">
        <v>19013</v>
      </c>
      <c r="K4957" s="110" t="s">
        <v>275</v>
      </c>
      <c r="L4957" s="10" t="s">
        <v>19014</v>
      </c>
    </row>
    <row r="4958" spans="7:12" ht="15" x14ac:dyDescent="0.2">
      <c r="G4958" s="106"/>
      <c r="H4958" s="104" t="str">
        <f t="shared" si="82"/>
        <v/>
      </c>
      <c r="I4958" s="104"/>
      <c r="J4958" s="110" t="s">
        <v>19015</v>
      </c>
      <c r="K4958" s="110" t="s">
        <v>275</v>
      </c>
      <c r="L4958" s="10" t="s">
        <v>19016</v>
      </c>
    </row>
    <row r="4959" spans="7:12" ht="15" x14ac:dyDescent="0.2">
      <c r="G4959" s="106"/>
      <c r="H4959" s="104" t="str">
        <f t="shared" si="82"/>
        <v/>
      </c>
      <c r="I4959" s="104"/>
      <c r="J4959" s="110" t="s">
        <v>19017</v>
      </c>
      <c r="K4959" s="110" t="s">
        <v>275</v>
      </c>
      <c r="L4959" s="10" t="s">
        <v>19018</v>
      </c>
    </row>
    <row r="4960" spans="7:12" ht="15" x14ac:dyDescent="0.2">
      <c r="G4960" s="106"/>
      <c r="H4960" s="104" t="str">
        <f t="shared" si="82"/>
        <v/>
      </c>
      <c r="I4960" s="104"/>
      <c r="J4960" s="110" t="s">
        <v>19019</v>
      </c>
      <c r="K4960" s="110" t="s">
        <v>275</v>
      </c>
      <c r="L4960" s="10" t="s">
        <v>19020</v>
      </c>
    </row>
    <row r="4961" spans="7:12" ht="15" x14ac:dyDescent="0.2">
      <c r="G4961" s="106"/>
      <c r="H4961" s="104" t="str">
        <f t="shared" si="82"/>
        <v/>
      </c>
      <c r="I4961" s="104"/>
      <c r="J4961" s="110" t="s">
        <v>19021</v>
      </c>
      <c r="K4961" s="110" t="s">
        <v>275</v>
      </c>
      <c r="L4961" s="10" t="s">
        <v>19022</v>
      </c>
    </row>
    <row r="4962" spans="7:12" ht="15" x14ac:dyDescent="0.2">
      <c r="G4962" s="106"/>
      <c r="H4962" s="104" t="str">
        <f t="shared" si="82"/>
        <v/>
      </c>
      <c r="I4962" s="104"/>
      <c r="J4962" s="110" t="s">
        <v>19023</v>
      </c>
      <c r="K4962" s="110" t="s">
        <v>275</v>
      </c>
      <c r="L4962" s="10" t="s">
        <v>19024</v>
      </c>
    </row>
    <row r="4963" spans="7:12" ht="15" x14ac:dyDescent="0.2">
      <c r="G4963" s="106"/>
      <c r="H4963" s="104" t="str">
        <f t="shared" si="82"/>
        <v/>
      </c>
      <c r="I4963" s="104"/>
      <c r="J4963" s="110" t="s">
        <v>19025</v>
      </c>
      <c r="K4963" s="110" t="s">
        <v>275</v>
      </c>
      <c r="L4963" s="10" t="s">
        <v>19026</v>
      </c>
    </row>
    <row r="4964" spans="7:12" ht="15" x14ac:dyDescent="0.2">
      <c r="G4964" s="106"/>
      <c r="H4964" s="104" t="str">
        <f t="shared" si="82"/>
        <v/>
      </c>
      <c r="I4964" s="104"/>
      <c r="J4964" s="110" t="s">
        <v>19027</v>
      </c>
      <c r="K4964" s="110" t="s">
        <v>275</v>
      </c>
      <c r="L4964" s="10" t="s">
        <v>19028</v>
      </c>
    </row>
    <row r="4965" spans="7:12" ht="15" x14ac:dyDescent="0.2">
      <c r="G4965" s="106"/>
      <c r="H4965" s="104" t="str">
        <f t="shared" si="82"/>
        <v/>
      </c>
      <c r="I4965" s="104"/>
      <c r="J4965" s="110" t="s">
        <v>19029</v>
      </c>
      <c r="K4965" s="110" t="s">
        <v>275</v>
      </c>
      <c r="L4965" s="10" t="s">
        <v>19030</v>
      </c>
    </row>
    <row r="4966" spans="7:12" ht="15" x14ac:dyDescent="0.2">
      <c r="G4966" s="106"/>
      <c r="H4966" s="104" t="str">
        <f t="shared" si="82"/>
        <v/>
      </c>
      <c r="I4966" s="104"/>
      <c r="J4966" s="110" t="s">
        <v>19031</v>
      </c>
      <c r="K4966" s="110" t="s">
        <v>275</v>
      </c>
      <c r="L4966" s="10" t="s">
        <v>19032</v>
      </c>
    </row>
    <row r="4967" spans="7:12" ht="15" x14ac:dyDescent="0.2">
      <c r="G4967" s="106"/>
      <c r="H4967" s="104" t="str">
        <f t="shared" si="82"/>
        <v/>
      </c>
      <c r="I4967" s="104"/>
      <c r="J4967" s="110" t="s">
        <v>19033</v>
      </c>
      <c r="K4967" s="110" t="s">
        <v>275</v>
      </c>
      <c r="L4967" s="10" t="s">
        <v>19034</v>
      </c>
    </row>
    <row r="4968" spans="7:12" ht="15" x14ac:dyDescent="0.2">
      <c r="G4968" s="106"/>
      <c r="H4968" s="104" t="str">
        <f t="shared" si="82"/>
        <v/>
      </c>
      <c r="I4968" s="104"/>
      <c r="J4968" s="110" t="s">
        <v>19035</v>
      </c>
      <c r="K4968" s="110" t="s">
        <v>275</v>
      </c>
      <c r="L4968" s="10" t="s">
        <v>19036</v>
      </c>
    </row>
    <row r="4969" spans="7:12" ht="15" x14ac:dyDescent="0.2">
      <c r="G4969" s="106"/>
      <c r="H4969" s="104" t="str">
        <f t="shared" si="82"/>
        <v/>
      </c>
      <c r="I4969" s="104"/>
      <c r="J4969" s="110" t="s">
        <v>19037</v>
      </c>
      <c r="K4969" s="110" t="s">
        <v>275</v>
      </c>
      <c r="L4969" s="10" t="s">
        <v>19038</v>
      </c>
    </row>
    <row r="4970" spans="7:12" ht="15" x14ac:dyDescent="0.2">
      <c r="G4970" s="106"/>
      <c r="H4970" s="104" t="str">
        <f t="shared" si="82"/>
        <v/>
      </c>
      <c r="I4970" s="104"/>
      <c r="J4970" s="110" t="s">
        <v>19039</v>
      </c>
      <c r="K4970" s="110" t="s">
        <v>275</v>
      </c>
      <c r="L4970" s="10" t="s">
        <v>19040</v>
      </c>
    </row>
    <row r="4971" spans="7:12" ht="15" x14ac:dyDescent="0.2">
      <c r="G4971" s="106"/>
      <c r="H4971" s="104" t="str">
        <f t="shared" si="82"/>
        <v/>
      </c>
      <c r="I4971" s="104"/>
      <c r="J4971" s="110" t="s">
        <v>19041</v>
      </c>
      <c r="K4971" s="110" t="s">
        <v>275</v>
      </c>
      <c r="L4971" s="10" t="s">
        <v>19042</v>
      </c>
    </row>
    <row r="4972" spans="7:12" ht="15" x14ac:dyDescent="0.2">
      <c r="G4972" s="106"/>
      <c r="H4972" s="104" t="str">
        <f t="shared" si="82"/>
        <v/>
      </c>
      <c r="I4972" s="104"/>
      <c r="J4972" s="110" t="s">
        <v>19043</v>
      </c>
      <c r="K4972" s="110" t="s">
        <v>275</v>
      </c>
      <c r="L4972" s="10" t="s">
        <v>19044</v>
      </c>
    </row>
    <row r="4973" spans="7:12" ht="15" x14ac:dyDescent="0.2">
      <c r="G4973" s="106"/>
      <c r="H4973" s="104" t="str">
        <f t="shared" si="82"/>
        <v/>
      </c>
      <c r="I4973" s="104"/>
      <c r="J4973" s="110" t="s">
        <v>19045</v>
      </c>
      <c r="K4973" s="110" t="s">
        <v>275</v>
      </c>
      <c r="L4973" s="10" t="s">
        <v>19046</v>
      </c>
    </row>
    <row r="4974" spans="7:12" ht="15" x14ac:dyDescent="0.2">
      <c r="G4974" s="106"/>
      <c r="H4974" s="104" t="str">
        <f t="shared" si="82"/>
        <v/>
      </c>
      <c r="I4974" s="104"/>
      <c r="J4974" s="110" t="s">
        <v>19047</v>
      </c>
      <c r="K4974" s="110" t="s">
        <v>275</v>
      </c>
      <c r="L4974" s="10" t="s">
        <v>19048</v>
      </c>
    </row>
    <row r="4975" spans="7:12" ht="15" x14ac:dyDescent="0.2">
      <c r="G4975" s="106"/>
      <c r="H4975" s="104" t="str">
        <f t="shared" si="82"/>
        <v/>
      </c>
      <c r="I4975" s="104"/>
      <c r="J4975" s="110" t="s">
        <v>19049</v>
      </c>
      <c r="K4975" s="110" t="s">
        <v>275</v>
      </c>
      <c r="L4975" s="10" t="s">
        <v>19044</v>
      </c>
    </row>
    <row r="4976" spans="7:12" ht="15" x14ac:dyDescent="0.2">
      <c r="G4976" s="106"/>
      <c r="H4976" s="104" t="str">
        <f t="shared" si="82"/>
        <v/>
      </c>
      <c r="I4976" s="104"/>
      <c r="J4976" s="110" t="s">
        <v>19050</v>
      </c>
      <c r="K4976" s="110" t="s">
        <v>275</v>
      </c>
      <c r="L4976" s="10" t="s">
        <v>19051</v>
      </c>
    </row>
    <row r="4977" spans="7:12" ht="15" x14ac:dyDescent="0.2">
      <c r="G4977" s="106"/>
      <c r="H4977" s="104" t="str">
        <f t="shared" si="82"/>
        <v/>
      </c>
      <c r="I4977" s="104"/>
      <c r="J4977" s="110" t="s">
        <v>19052</v>
      </c>
      <c r="K4977" s="110" t="s">
        <v>275</v>
      </c>
      <c r="L4977" s="10" t="s">
        <v>19053</v>
      </c>
    </row>
    <row r="4978" spans="7:12" ht="15" x14ac:dyDescent="0.2">
      <c r="G4978" s="106"/>
      <c r="H4978" s="104" t="str">
        <f t="shared" si="82"/>
        <v/>
      </c>
      <c r="I4978" s="104"/>
      <c r="J4978" s="110" t="s">
        <v>19054</v>
      </c>
      <c r="K4978" s="110" t="s">
        <v>275</v>
      </c>
      <c r="L4978" s="10" t="s">
        <v>19055</v>
      </c>
    </row>
    <row r="4979" spans="7:12" ht="15" x14ac:dyDescent="0.2">
      <c r="G4979" s="106"/>
      <c r="H4979" s="104" t="str">
        <f t="shared" si="82"/>
        <v/>
      </c>
      <c r="I4979" s="104"/>
      <c r="J4979" s="110" t="s">
        <v>19056</v>
      </c>
      <c r="K4979" s="110" t="s">
        <v>275</v>
      </c>
      <c r="L4979" s="10" t="s">
        <v>19057</v>
      </c>
    </row>
    <row r="4980" spans="7:12" ht="15" x14ac:dyDescent="0.2">
      <c r="G4980" s="106"/>
      <c r="H4980" s="104" t="str">
        <f t="shared" si="82"/>
        <v/>
      </c>
      <c r="I4980" s="104"/>
      <c r="J4980" s="110" t="s">
        <v>19058</v>
      </c>
      <c r="K4980" s="110" t="s">
        <v>275</v>
      </c>
      <c r="L4980" s="10" t="s">
        <v>19059</v>
      </c>
    </row>
    <row r="4981" spans="7:12" ht="15" x14ac:dyDescent="0.2">
      <c r="G4981" s="106"/>
      <c r="H4981" s="104" t="str">
        <f t="shared" si="82"/>
        <v/>
      </c>
      <c r="I4981" s="104"/>
      <c r="J4981" s="110" t="s">
        <v>19060</v>
      </c>
      <c r="K4981" s="110" t="s">
        <v>275</v>
      </c>
      <c r="L4981" s="10" t="s">
        <v>19061</v>
      </c>
    </row>
    <row r="4982" spans="7:12" ht="15" x14ac:dyDescent="0.2">
      <c r="G4982" s="106"/>
      <c r="H4982" s="104" t="str">
        <f t="shared" si="82"/>
        <v/>
      </c>
      <c r="I4982" s="104"/>
      <c r="J4982" s="110" t="s">
        <v>19062</v>
      </c>
      <c r="K4982" s="110" t="s">
        <v>275</v>
      </c>
      <c r="L4982" s="10" t="s">
        <v>19063</v>
      </c>
    </row>
    <row r="4983" spans="7:12" ht="15" x14ac:dyDescent="0.2">
      <c r="G4983" s="106"/>
      <c r="H4983" s="104" t="str">
        <f t="shared" si="82"/>
        <v/>
      </c>
      <c r="I4983" s="104"/>
      <c r="J4983" s="110" t="s">
        <v>19064</v>
      </c>
      <c r="K4983" s="110" t="s">
        <v>275</v>
      </c>
      <c r="L4983" s="10" t="s">
        <v>19065</v>
      </c>
    </row>
    <row r="4984" spans="7:12" ht="15" x14ac:dyDescent="0.2">
      <c r="G4984" s="106"/>
      <c r="H4984" s="104" t="str">
        <f t="shared" si="82"/>
        <v/>
      </c>
      <c r="I4984" s="104"/>
      <c r="J4984" s="110" t="s">
        <v>19066</v>
      </c>
      <c r="K4984" s="110" t="s">
        <v>275</v>
      </c>
      <c r="L4984" s="10" t="s">
        <v>275</v>
      </c>
    </row>
    <row r="4985" spans="7:12" ht="15" x14ac:dyDescent="0.2">
      <c r="G4985" s="106"/>
      <c r="H4985" s="104" t="str">
        <f t="shared" si="82"/>
        <v/>
      </c>
      <c r="I4985" s="104"/>
      <c r="J4985" s="110" t="s">
        <v>19067</v>
      </c>
      <c r="K4985" s="110" t="s">
        <v>275</v>
      </c>
      <c r="L4985" s="10" t="s">
        <v>19068</v>
      </c>
    </row>
    <row r="4986" spans="7:12" ht="15" x14ac:dyDescent="0.2">
      <c r="G4986" s="106"/>
      <c r="H4986" s="104" t="str">
        <f t="shared" si="82"/>
        <v/>
      </c>
      <c r="I4986" s="104"/>
      <c r="J4986" s="110" t="s">
        <v>19069</v>
      </c>
      <c r="K4986" s="110" t="s">
        <v>275</v>
      </c>
      <c r="L4986" s="10" t="s">
        <v>275</v>
      </c>
    </row>
    <row r="4987" spans="7:12" ht="15" x14ac:dyDescent="0.2">
      <c r="G4987" s="106"/>
      <c r="H4987" s="104" t="str">
        <f t="shared" si="82"/>
        <v/>
      </c>
      <c r="I4987" s="104"/>
      <c r="J4987" s="110" t="s">
        <v>19070</v>
      </c>
      <c r="K4987" s="110" t="s">
        <v>275</v>
      </c>
      <c r="L4987" s="10" t="s">
        <v>19071</v>
      </c>
    </row>
    <row r="4988" spans="7:12" ht="15" x14ac:dyDescent="0.2">
      <c r="G4988" s="106"/>
      <c r="H4988" s="104" t="str">
        <f t="shared" si="82"/>
        <v/>
      </c>
      <c r="I4988" s="104"/>
      <c r="J4988" s="110" t="s">
        <v>19072</v>
      </c>
      <c r="K4988" s="110" t="s">
        <v>275</v>
      </c>
      <c r="L4988" s="10" t="s">
        <v>275</v>
      </c>
    </row>
    <row r="4989" spans="7:12" ht="15" x14ac:dyDescent="0.2">
      <c r="G4989" s="106"/>
      <c r="H4989" s="104" t="str">
        <f t="shared" si="82"/>
        <v/>
      </c>
      <c r="I4989" s="104"/>
      <c r="J4989" s="110" t="s">
        <v>19073</v>
      </c>
      <c r="K4989" s="110" t="s">
        <v>275</v>
      </c>
      <c r="L4989" s="10" t="s">
        <v>19074</v>
      </c>
    </row>
    <row r="4990" spans="7:12" ht="15" x14ac:dyDescent="0.2">
      <c r="G4990" s="106"/>
      <c r="H4990" s="104" t="str">
        <f t="shared" si="82"/>
        <v/>
      </c>
      <c r="I4990" s="104"/>
      <c r="J4990" s="110" t="s">
        <v>19075</v>
      </c>
      <c r="K4990" s="110" t="s">
        <v>275</v>
      </c>
      <c r="L4990" s="10" t="s">
        <v>19076</v>
      </c>
    </row>
    <row r="4991" spans="7:12" ht="15" x14ac:dyDescent="0.2">
      <c r="G4991" s="106"/>
      <c r="H4991" s="104" t="str">
        <f t="shared" si="82"/>
        <v/>
      </c>
      <c r="I4991" s="104"/>
      <c r="J4991" s="110" t="s">
        <v>19077</v>
      </c>
      <c r="K4991" s="110" t="s">
        <v>275</v>
      </c>
      <c r="L4991" s="10" t="s">
        <v>19078</v>
      </c>
    </row>
    <row r="4992" spans="7:12" ht="15" x14ac:dyDescent="0.2">
      <c r="G4992" s="106"/>
      <c r="H4992" s="104" t="str">
        <f t="shared" si="82"/>
        <v/>
      </c>
      <c r="I4992" s="104"/>
      <c r="J4992" s="110" t="s">
        <v>19079</v>
      </c>
      <c r="K4992" s="110" t="s">
        <v>275</v>
      </c>
      <c r="L4992" s="10" t="s">
        <v>19080</v>
      </c>
    </row>
    <row r="4993" spans="7:12" ht="15" x14ac:dyDescent="0.2">
      <c r="G4993" s="106"/>
      <c r="H4993" s="104" t="str">
        <f t="shared" si="82"/>
        <v/>
      </c>
      <c r="I4993" s="104"/>
      <c r="J4993" s="110" t="s">
        <v>19081</v>
      </c>
      <c r="K4993" s="110" t="s">
        <v>275</v>
      </c>
      <c r="L4993" s="10" t="s">
        <v>19082</v>
      </c>
    </row>
    <row r="4994" spans="7:12" ht="15" x14ac:dyDescent="0.2">
      <c r="G4994" s="106"/>
      <c r="H4994" s="104" t="str">
        <f t="shared" si="82"/>
        <v/>
      </c>
      <c r="I4994" s="104"/>
      <c r="J4994" s="110" t="s">
        <v>19083</v>
      </c>
      <c r="K4994" s="110" t="s">
        <v>275</v>
      </c>
      <c r="L4994" s="10" t="s">
        <v>19078</v>
      </c>
    </row>
    <row r="4995" spans="7:12" ht="15" x14ac:dyDescent="0.2">
      <c r="G4995" s="106"/>
      <c r="H4995" s="104" t="str">
        <f t="shared" si="82"/>
        <v/>
      </c>
      <c r="I4995" s="104"/>
      <c r="J4995" s="110" t="s">
        <v>19084</v>
      </c>
      <c r="K4995" s="110" t="s">
        <v>275</v>
      </c>
      <c r="L4995" s="10" t="s">
        <v>19085</v>
      </c>
    </row>
    <row r="4996" spans="7:12" ht="15" x14ac:dyDescent="0.2">
      <c r="G4996" s="106"/>
      <c r="H4996" s="104" t="str">
        <f t="shared" si="82"/>
        <v/>
      </c>
      <c r="I4996" s="104"/>
      <c r="J4996" s="110" t="s">
        <v>19086</v>
      </c>
      <c r="K4996" s="110" t="s">
        <v>275</v>
      </c>
      <c r="L4996" s="10" t="s">
        <v>19087</v>
      </c>
    </row>
    <row r="4997" spans="7:12" ht="15" x14ac:dyDescent="0.2">
      <c r="G4997" s="106"/>
      <c r="H4997" s="104" t="str">
        <f t="shared" si="82"/>
        <v/>
      </c>
      <c r="I4997" s="104"/>
      <c r="J4997" s="110" t="s">
        <v>19088</v>
      </c>
      <c r="K4997" s="110" t="s">
        <v>275</v>
      </c>
      <c r="L4997" s="10" t="s">
        <v>19089</v>
      </c>
    </row>
    <row r="4998" spans="7:12" ht="15" x14ac:dyDescent="0.2">
      <c r="G4998" s="106"/>
      <c r="H4998" s="104" t="str">
        <f t="shared" si="82"/>
        <v/>
      </c>
      <c r="I4998" s="104"/>
      <c r="J4998" s="110" t="s">
        <v>19090</v>
      </c>
      <c r="K4998" s="110" t="s">
        <v>275</v>
      </c>
      <c r="L4998" s="10" t="s">
        <v>19091</v>
      </c>
    </row>
    <row r="4999" spans="7:12" ht="15" x14ac:dyDescent="0.2">
      <c r="G4999" s="106"/>
      <c r="H4999" s="104" t="str">
        <f t="shared" si="82"/>
        <v/>
      </c>
      <c r="I4999" s="104"/>
      <c r="J4999" s="110" t="s">
        <v>19092</v>
      </c>
      <c r="K4999" s="110" t="s">
        <v>275</v>
      </c>
      <c r="L4999" s="10" t="s">
        <v>275</v>
      </c>
    </row>
    <row r="5000" spans="7:12" ht="15" x14ac:dyDescent="0.2">
      <c r="G5000" s="106"/>
      <c r="H5000" s="104" t="str">
        <f t="shared" si="82"/>
        <v/>
      </c>
      <c r="I5000" s="104"/>
      <c r="J5000" s="110" t="s">
        <v>19093</v>
      </c>
      <c r="K5000" s="110" t="s">
        <v>275</v>
      </c>
      <c r="L5000" s="10" t="s">
        <v>19094</v>
      </c>
    </row>
    <row r="5001" spans="7:12" ht="15" x14ac:dyDescent="0.2">
      <c r="G5001" s="106"/>
      <c r="H5001" s="104" t="str">
        <f t="shared" ref="H5001:H5064" si="83">IF(I5001="","",IFERROR((INDEX(A:D,MATCH($I5001,D:D,0),2)),""))</f>
        <v/>
      </c>
      <c r="I5001" s="104"/>
      <c r="J5001" s="110" t="s">
        <v>19095</v>
      </c>
      <c r="K5001" s="110" t="s">
        <v>275</v>
      </c>
      <c r="L5001" s="10" t="s">
        <v>19096</v>
      </c>
    </row>
    <row r="5002" spans="7:12" ht="15" x14ac:dyDescent="0.2">
      <c r="G5002" s="106"/>
      <c r="H5002" s="104" t="str">
        <f t="shared" si="83"/>
        <v/>
      </c>
      <c r="I5002" s="104"/>
      <c r="J5002" s="110" t="s">
        <v>19097</v>
      </c>
      <c r="K5002" s="110" t="s">
        <v>275</v>
      </c>
      <c r="L5002" s="10" t="s">
        <v>19098</v>
      </c>
    </row>
    <row r="5003" spans="7:12" ht="15" x14ac:dyDescent="0.2">
      <c r="G5003" s="106"/>
      <c r="H5003" s="104" t="str">
        <f t="shared" si="83"/>
        <v/>
      </c>
      <c r="I5003" s="104"/>
      <c r="J5003" s="110" t="s">
        <v>19099</v>
      </c>
      <c r="K5003" s="110" t="s">
        <v>275</v>
      </c>
      <c r="L5003" s="10" t="s">
        <v>19100</v>
      </c>
    </row>
    <row r="5004" spans="7:12" ht="15" x14ac:dyDescent="0.2">
      <c r="G5004" s="106"/>
      <c r="H5004" s="104" t="str">
        <f t="shared" si="83"/>
        <v/>
      </c>
      <c r="I5004" s="104"/>
      <c r="J5004" s="110" t="s">
        <v>19101</v>
      </c>
      <c r="K5004" s="110" t="s">
        <v>275</v>
      </c>
      <c r="L5004" s="10" t="s">
        <v>19102</v>
      </c>
    </row>
    <row r="5005" spans="7:12" ht="15" x14ac:dyDescent="0.2">
      <c r="G5005" s="106"/>
      <c r="H5005" s="104" t="str">
        <f t="shared" si="83"/>
        <v/>
      </c>
      <c r="I5005" s="104"/>
      <c r="J5005" s="110" t="s">
        <v>19103</v>
      </c>
      <c r="K5005" s="110" t="s">
        <v>275</v>
      </c>
      <c r="L5005" s="10" t="s">
        <v>19104</v>
      </c>
    </row>
    <row r="5006" spans="7:12" ht="15" x14ac:dyDescent="0.2">
      <c r="G5006" s="106"/>
      <c r="H5006" s="104" t="str">
        <f t="shared" si="83"/>
        <v/>
      </c>
      <c r="I5006" s="104"/>
      <c r="J5006" s="110" t="s">
        <v>19105</v>
      </c>
      <c r="K5006" s="110" t="s">
        <v>275</v>
      </c>
      <c r="L5006" s="10" t="s">
        <v>19106</v>
      </c>
    </row>
    <row r="5007" spans="7:12" ht="15" x14ac:dyDescent="0.2">
      <c r="G5007" s="106"/>
      <c r="H5007" s="104" t="str">
        <f t="shared" si="83"/>
        <v/>
      </c>
      <c r="I5007" s="104"/>
      <c r="J5007" s="110" t="s">
        <v>19107</v>
      </c>
      <c r="K5007" s="110" t="s">
        <v>275</v>
      </c>
      <c r="L5007" s="10" t="s">
        <v>19108</v>
      </c>
    </row>
    <row r="5008" spans="7:12" ht="15" x14ac:dyDescent="0.2">
      <c r="G5008" s="106"/>
      <c r="H5008" s="104" t="str">
        <f t="shared" si="83"/>
        <v/>
      </c>
      <c r="I5008" s="104"/>
      <c r="J5008" s="110" t="s">
        <v>19109</v>
      </c>
      <c r="K5008" s="110" t="s">
        <v>275</v>
      </c>
      <c r="L5008" s="10" t="s">
        <v>19110</v>
      </c>
    </row>
    <row r="5009" spans="7:12" ht="15" x14ac:dyDescent="0.2">
      <c r="G5009" s="106"/>
      <c r="H5009" s="104" t="str">
        <f t="shared" si="83"/>
        <v/>
      </c>
      <c r="I5009" s="104"/>
      <c r="J5009" s="110" t="s">
        <v>19111</v>
      </c>
      <c r="K5009" s="110" t="s">
        <v>275</v>
      </c>
      <c r="L5009" s="10" t="s">
        <v>19112</v>
      </c>
    </row>
    <row r="5010" spans="7:12" ht="15" x14ac:dyDescent="0.2">
      <c r="G5010" s="106"/>
      <c r="H5010" s="104" t="str">
        <f t="shared" si="83"/>
        <v/>
      </c>
      <c r="I5010" s="104"/>
      <c r="J5010" s="110" t="s">
        <v>19113</v>
      </c>
      <c r="K5010" s="110" t="s">
        <v>275</v>
      </c>
      <c r="L5010" s="10" t="s">
        <v>19114</v>
      </c>
    </row>
    <row r="5011" spans="7:12" ht="15" x14ac:dyDescent="0.2">
      <c r="G5011" s="106"/>
      <c r="H5011" s="104" t="str">
        <f t="shared" si="83"/>
        <v/>
      </c>
      <c r="I5011" s="104"/>
      <c r="J5011" s="110" t="s">
        <v>19115</v>
      </c>
      <c r="K5011" s="110" t="s">
        <v>275</v>
      </c>
      <c r="L5011" s="10" t="s">
        <v>19116</v>
      </c>
    </row>
    <row r="5012" spans="7:12" ht="15" x14ac:dyDescent="0.2">
      <c r="G5012" s="106"/>
      <c r="H5012" s="104" t="str">
        <f t="shared" si="83"/>
        <v/>
      </c>
      <c r="I5012" s="104"/>
      <c r="J5012" s="110" t="s">
        <v>19117</v>
      </c>
      <c r="K5012" s="110" t="s">
        <v>275</v>
      </c>
      <c r="L5012" s="10" t="s">
        <v>275</v>
      </c>
    </row>
    <row r="5013" spans="7:12" ht="15" x14ac:dyDescent="0.2">
      <c r="G5013" s="106"/>
      <c r="H5013" s="104" t="str">
        <f t="shared" si="83"/>
        <v/>
      </c>
      <c r="I5013" s="104"/>
      <c r="J5013" s="110" t="s">
        <v>19118</v>
      </c>
      <c r="K5013" s="110" t="s">
        <v>275</v>
      </c>
      <c r="L5013" s="10" t="s">
        <v>19119</v>
      </c>
    </row>
    <row r="5014" spans="7:12" ht="15" x14ac:dyDescent="0.2">
      <c r="G5014" s="106"/>
      <c r="H5014" s="104" t="str">
        <f t="shared" si="83"/>
        <v/>
      </c>
      <c r="I5014" s="104"/>
      <c r="J5014" s="110" t="s">
        <v>19120</v>
      </c>
      <c r="K5014" s="110" t="s">
        <v>275</v>
      </c>
      <c r="L5014" s="10" t="s">
        <v>19121</v>
      </c>
    </row>
    <row r="5015" spans="7:12" ht="15" x14ac:dyDescent="0.2">
      <c r="G5015" s="106"/>
      <c r="H5015" s="104" t="str">
        <f t="shared" si="83"/>
        <v/>
      </c>
      <c r="I5015" s="104"/>
      <c r="J5015" s="110" t="s">
        <v>19122</v>
      </c>
      <c r="K5015" s="110" t="s">
        <v>275</v>
      </c>
      <c r="L5015" s="10" t="s">
        <v>19123</v>
      </c>
    </row>
    <row r="5016" spans="7:12" ht="15" x14ac:dyDescent="0.2">
      <c r="G5016" s="106"/>
      <c r="H5016" s="104" t="str">
        <f t="shared" si="83"/>
        <v/>
      </c>
      <c r="I5016" s="104"/>
      <c r="J5016" s="110" t="s">
        <v>19124</v>
      </c>
      <c r="K5016" s="110" t="s">
        <v>275</v>
      </c>
      <c r="L5016" s="10" t="s">
        <v>19125</v>
      </c>
    </row>
    <row r="5017" spans="7:12" ht="15" x14ac:dyDescent="0.2">
      <c r="G5017" s="106"/>
      <c r="H5017" s="104" t="str">
        <f t="shared" si="83"/>
        <v/>
      </c>
      <c r="I5017" s="104"/>
      <c r="J5017" s="110" t="s">
        <v>19126</v>
      </c>
      <c r="K5017" s="110" t="s">
        <v>275</v>
      </c>
      <c r="L5017" s="10" t="s">
        <v>19127</v>
      </c>
    </row>
    <row r="5018" spans="7:12" ht="15" x14ac:dyDescent="0.2">
      <c r="G5018" s="106"/>
      <c r="H5018" s="104" t="str">
        <f t="shared" si="83"/>
        <v/>
      </c>
      <c r="I5018" s="104"/>
      <c r="J5018" s="110" t="s">
        <v>19128</v>
      </c>
      <c r="K5018" s="110" t="s">
        <v>275</v>
      </c>
      <c r="L5018" s="10" t="s">
        <v>19129</v>
      </c>
    </row>
    <row r="5019" spans="7:12" ht="15" x14ac:dyDescent="0.2">
      <c r="G5019" s="106"/>
      <c r="H5019" s="104" t="str">
        <f t="shared" si="83"/>
        <v/>
      </c>
      <c r="I5019" s="104"/>
      <c r="J5019" s="110" t="s">
        <v>19130</v>
      </c>
      <c r="K5019" s="110" t="s">
        <v>275</v>
      </c>
      <c r="L5019" s="10" t="s">
        <v>19131</v>
      </c>
    </row>
    <row r="5020" spans="7:12" ht="15" x14ac:dyDescent="0.2">
      <c r="G5020" s="106"/>
      <c r="H5020" s="104" t="str">
        <f t="shared" si="83"/>
        <v/>
      </c>
      <c r="I5020" s="104"/>
      <c r="J5020" s="110" t="s">
        <v>19132</v>
      </c>
      <c r="K5020" s="110" t="s">
        <v>275</v>
      </c>
      <c r="L5020" s="10" t="s">
        <v>19133</v>
      </c>
    </row>
    <row r="5021" spans="7:12" ht="15" x14ac:dyDescent="0.2">
      <c r="G5021" s="106"/>
      <c r="H5021" s="104" t="str">
        <f t="shared" si="83"/>
        <v/>
      </c>
      <c r="I5021" s="104"/>
      <c r="J5021" s="110" t="s">
        <v>19134</v>
      </c>
      <c r="K5021" s="110" t="s">
        <v>275</v>
      </c>
      <c r="L5021" s="10" t="s">
        <v>19135</v>
      </c>
    </row>
    <row r="5022" spans="7:12" ht="15" x14ac:dyDescent="0.2">
      <c r="G5022" s="106"/>
      <c r="H5022" s="104" t="str">
        <f t="shared" si="83"/>
        <v/>
      </c>
      <c r="I5022" s="104"/>
      <c r="J5022" s="110" t="s">
        <v>19136</v>
      </c>
      <c r="K5022" s="110" t="s">
        <v>275</v>
      </c>
      <c r="L5022" s="10" t="s">
        <v>19137</v>
      </c>
    </row>
    <row r="5023" spans="7:12" ht="15" x14ac:dyDescent="0.2">
      <c r="G5023" s="106"/>
      <c r="H5023" s="104" t="str">
        <f t="shared" si="83"/>
        <v/>
      </c>
      <c r="I5023" s="104"/>
      <c r="J5023" s="110" t="s">
        <v>19138</v>
      </c>
      <c r="K5023" s="110" t="s">
        <v>275</v>
      </c>
      <c r="L5023" s="10" t="s">
        <v>19139</v>
      </c>
    </row>
    <row r="5024" spans="7:12" ht="15" x14ac:dyDescent="0.2">
      <c r="G5024" s="106"/>
      <c r="H5024" s="104" t="str">
        <f t="shared" si="83"/>
        <v/>
      </c>
      <c r="I5024" s="104"/>
      <c r="J5024" s="110" t="s">
        <v>19140</v>
      </c>
      <c r="K5024" s="110" t="s">
        <v>275</v>
      </c>
      <c r="L5024" s="10" t="s">
        <v>19141</v>
      </c>
    </row>
    <row r="5025" spans="7:12" ht="15" x14ac:dyDescent="0.2">
      <c r="G5025" s="106"/>
      <c r="H5025" s="104" t="str">
        <f t="shared" si="83"/>
        <v/>
      </c>
      <c r="I5025" s="104"/>
      <c r="J5025" s="110" t="s">
        <v>19142</v>
      </c>
      <c r="K5025" s="110" t="s">
        <v>275</v>
      </c>
      <c r="L5025" s="10" t="s">
        <v>19143</v>
      </c>
    </row>
    <row r="5026" spans="7:12" ht="15" x14ac:dyDescent="0.2">
      <c r="G5026" s="106"/>
      <c r="H5026" s="104" t="str">
        <f t="shared" si="83"/>
        <v/>
      </c>
      <c r="I5026" s="104"/>
      <c r="J5026" s="110" t="s">
        <v>19144</v>
      </c>
      <c r="K5026" s="110" t="s">
        <v>275</v>
      </c>
      <c r="L5026" s="10" t="s">
        <v>19145</v>
      </c>
    </row>
    <row r="5027" spans="7:12" ht="15" x14ac:dyDescent="0.2">
      <c r="G5027" s="106"/>
      <c r="H5027" s="104" t="str">
        <f t="shared" si="83"/>
        <v/>
      </c>
      <c r="I5027" s="104"/>
      <c r="J5027" s="110" t="s">
        <v>19146</v>
      </c>
      <c r="K5027" s="110" t="s">
        <v>275</v>
      </c>
      <c r="L5027" s="10" t="s">
        <v>19147</v>
      </c>
    </row>
    <row r="5028" spans="7:12" ht="15" x14ac:dyDescent="0.2">
      <c r="G5028" s="106"/>
      <c r="H5028" s="104" t="str">
        <f t="shared" si="83"/>
        <v/>
      </c>
      <c r="I5028" s="104"/>
      <c r="J5028" s="110" t="s">
        <v>19148</v>
      </c>
      <c r="K5028" s="110" t="s">
        <v>275</v>
      </c>
      <c r="L5028" s="10" t="s">
        <v>19149</v>
      </c>
    </row>
    <row r="5029" spans="7:12" ht="15" x14ac:dyDescent="0.2">
      <c r="G5029" s="106"/>
      <c r="H5029" s="104" t="str">
        <f t="shared" si="83"/>
        <v/>
      </c>
      <c r="I5029" s="104"/>
      <c r="J5029" s="110" t="s">
        <v>19150</v>
      </c>
      <c r="K5029" s="110" t="s">
        <v>275</v>
      </c>
      <c r="L5029" s="10" t="s">
        <v>275</v>
      </c>
    </row>
    <row r="5030" spans="7:12" ht="15" x14ac:dyDescent="0.2">
      <c r="G5030" s="106"/>
      <c r="H5030" s="104" t="str">
        <f t="shared" si="83"/>
        <v/>
      </c>
      <c r="I5030" s="104"/>
      <c r="J5030" s="110" t="s">
        <v>19151</v>
      </c>
      <c r="K5030" s="110" t="s">
        <v>275</v>
      </c>
      <c r="L5030" s="10" t="s">
        <v>19152</v>
      </c>
    </row>
    <row r="5031" spans="7:12" ht="15" x14ac:dyDescent="0.2">
      <c r="G5031" s="106"/>
      <c r="H5031" s="104" t="str">
        <f t="shared" si="83"/>
        <v/>
      </c>
      <c r="I5031" s="104"/>
      <c r="J5031" s="110" t="s">
        <v>19153</v>
      </c>
      <c r="K5031" s="110" t="s">
        <v>275</v>
      </c>
      <c r="L5031" s="10" t="s">
        <v>19154</v>
      </c>
    </row>
    <row r="5032" spans="7:12" ht="15" x14ac:dyDescent="0.2">
      <c r="G5032" s="106"/>
      <c r="H5032" s="104" t="str">
        <f t="shared" si="83"/>
        <v/>
      </c>
      <c r="I5032" s="104"/>
      <c r="J5032" s="110" t="s">
        <v>19155</v>
      </c>
      <c r="K5032" s="110" t="s">
        <v>275</v>
      </c>
      <c r="L5032" s="10" t="s">
        <v>19156</v>
      </c>
    </row>
    <row r="5033" spans="7:12" ht="15" x14ac:dyDescent="0.2">
      <c r="G5033" s="106"/>
      <c r="H5033" s="104" t="str">
        <f t="shared" si="83"/>
        <v/>
      </c>
      <c r="I5033" s="104"/>
      <c r="J5033" s="110" t="s">
        <v>19157</v>
      </c>
      <c r="K5033" s="110" t="s">
        <v>275</v>
      </c>
      <c r="L5033" s="10" t="s">
        <v>19158</v>
      </c>
    </row>
    <row r="5034" spans="7:12" ht="15" x14ac:dyDescent="0.2">
      <c r="G5034" s="106"/>
      <c r="H5034" s="104" t="str">
        <f t="shared" si="83"/>
        <v/>
      </c>
      <c r="I5034" s="104"/>
      <c r="J5034" s="110" t="s">
        <v>19159</v>
      </c>
      <c r="K5034" s="110" t="s">
        <v>275</v>
      </c>
      <c r="L5034" s="10" t="s">
        <v>19160</v>
      </c>
    </row>
    <row r="5035" spans="7:12" ht="15" x14ac:dyDescent="0.2">
      <c r="G5035" s="106"/>
      <c r="H5035" s="104" t="str">
        <f t="shared" si="83"/>
        <v/>
      </c>
      <c r="I5035" s="104"/>
      <c r="J5035" s="110" t="s">
        <v>19161</v>
      </c>
      <c r="K5035" s="110" t="s">
        <v>275</v>
      </c>
      <c r="L5035" s="10" t="s">
        <v>19162</v>
      </c>
    </row>
    <row r="5036" spans="7:12" ht="15" x14ac:dyDescent="0.2">
      <c r="G5036" s="106"/>
      <c r="H5036" s="104" t="str">
        <f t="shared" si="83"/>
        <v/>
      </c>
      <c r="I5036" s="104"/>
      <c r="J5036" s="110" t="s">
        <v>19163</v>
      </c>
      <c r="K5036" s="110" t="s">
        <v>275</v>
      </c>
      <c r="L5036" s="10" t="s">
        <v>19164</v>
      </c>
    </row>
    <row r="5037" spans="7:12" ht="15" x14ac:dyDescent="0.2">
      <c r="G5037" s="106"/>
      <c r="H5037" s="104" t="str">
        <f t="shared" si="83"/>
        <v/>
      </c>
      <c r="I5037" s="104"/>
      <c r="J5037" s="110" t="s">
        <v>19165</v>
      </c>
      <c r="K5037" s="110" t="s">
        <v>275</v>
      </c>
      <c r="L5037" s="10" t="s">
        <v>19166</v>
      </c>
    </row>
    <row r="5038" spans="7:12" ht="15" x14ac:dyDescent="0.2">
      <c r="G5038" s="106"/>
      <c r="H5038" s="104" t="str">
        <f t="shared" si="83"/>
        <v/>
      </c>
      <c r="I5038" s="104"/>
      <c r="J5038" s="110" t="s">
        <v>19167</v>
      </c>
      <c r="K5038" s="110" t="s">
        <v>275</v>
      </c>
      <c r="L5038" s="10" t="s">
        <v>19168</v>
      </c>
    </row>
    <row r="5039" spans="7:12" ht="15" x14ac:dyDescent="0.2">
      <c r="G5039" s="106"/>
      <c r="H5039" s="104" t="str">
        <f t="shared" si="83"/>
        <v/>
      </c>
      <c r="I5039" s="104"/>
      <c r="J5039" s="110" t="s">
        <v>19169</v>
      </c>
      <c r="K5039" s="110" t="s">
        <v>275</v>
      </c>
      <c r="L5039" s="10" t="s">
        <v>19170</v>
      </c>
    </row>
    <row r="5040" spans="7:12" ht="15" x14ac:dyDescent="0.2">
      <c r="G5040" s="106"/>
      <c r="H5040" s="104" t="str">
        <f t="shared" si="83"/>
        <v/>
      </c>
      <c r="I5040" s="104"/>
      <c r="J5040" s="110" t="s">
        <v>19171</v>
      </c>
      <c r="K5040" s="110" t="s">
        <v>275</v>
      </c>
      <c r="L5040" s="10" t="s">
        <v>19172</v>
      </c>
    </row>
    <row r="5041" spans="7:12" ht="15" x14ac:dyDescent="0.2">
      <c r="G5041" s="106"/>
      <c r="H5041" s="104" t="str">
        <f t="shared" si="83"/>
        <v/>
      </c>
      <c r="I5041" s="104"/>
      <c r="J5041" s="110" t="s">
        <v>19173</v>
      </c>
      <c r="K5041" s="110" t="s">
        <v>275</v>
      </c>
      <c r="L5041" s="10" t="s">
        <v>19174</v>
      </c>
    </row>
    <row r="5042" spans="7:12" ht="15" x14ac:dyDescent="0.2">
      <c r="G5042" s="106"/>
      <c r="H5042" s="104" t="str">
        <f t="shared" si="83"/>
        <v/>
      </c>
      <c r="I5042" s="104"/>
      <c r="J5042" s="110" t="s">
        <v>19175</v>
      </c>
      <c r="K5042" s="110" t="s">
        <v>275</v>
      </c>
      <c r="L5042" s="10" t="s">
        <v>19176</v>
      </c>
    </row>
    <row r="5043" spans="7:12" ht="15" x14ac:dyDescent="0.2">
      <c r="G5043" s="106"/>
      <c r="H5043" s="104" t="str">
        <f t="shared" si="83"/>
        <v/>
      </c>
      <c r="I5043" s="104"/>
      <c r="J5043" s="110" t="s">
        <v>19177</v>
      </c>
      <c r="K5043" s="110" t="s">
        <v>275</v>
      </c>
      <c r="L5043" s="10" t="s">
        <v>19178</v>
      </c>
    </row>
    <row r="5044" spans="7:12" ht="15" x14ac:dyDescent="0.2">
      <c r="G5044" s="106"/>
      <c r="H5044" s="104" t="str">
        <f t="shared" si="83"/>
        <v/>
      </c>
      <c r="I5044" s="104"/>
      <c r="J5044" s="110" t="s">
        <v>19179</v>
      </c>
      <c r="K5044" s="110" t="s">
        <v>275</v>
      </c>
      <c r="L5044" s="10" t="s">
        <v>19180</v>
      </c>
    </row>
    <row r="5045" spans="7:12" ht="15" x14ac:dyDescent="0.2">
      <c r="G5045" s="106"/>
      <c r="H5045" s="104" t="str">
        <f t="shared" si="83"/>
        <v/>
      </c>
      <c r="I5045" s="104"/>
      <c r="J5045" s="110" t="s">
        <v>19181</v>
      </c>
      <c r="K5045" s="110" t="s">
        <v>275</v>
      </c>
      <c r="L5045" s="10" t="s">
        <v>19182</v>
      </c>
    </row>
    <row r="5046" spans="7:12" ht="15" x14ac:dyDescent="0.2">
      <c r="G5046" s="106"/>
      <c r="H5046" s="104" t="str">
        <f t="shared" si="83"/>
        <v/>
      </c>
      <c r="I5046" s="104"/>
      <c r="J5046" s="110" t="s">
        <v>19183</v>
      </c>
      <c r="K5046" s="110" t="s">
        <v>275</v>
      </c>
      <c r="L5046" s="10" t="s">
        <v>19184</v>
      </c>
    </row>
    <row r="5047" spans="7:12" ht="15" x14ac:dyDescent="0.2">
      <c r="G5047" s="106"/>
      <c r="H5047" s="104" t="str">
        <f t="shared" si="83"/>
        <v/>
      </c>
      <c r="I5047" s="104"/>
      <c r="J5047" s="110" t="s">
        <v>19185</v>
      </c>
      <c r="K5047" s="110" t="s">
        <v>275</v>
      </c>
      <c r="L5047" s="10" t="s">
        <v>19186</v>
      </c>
    </row>
    <row r="5048" spans="7:12" ht="15" x14ac:dyDescent="0.2">
      <c r="G5048" s="106"/>
      <c r="H5048" s="104" t="str">
        <f t="shared" si="83"/>
        <v/>
      </c>
      <c r="I5048" s="104"/>
      <c r="J5048" s="110" t="s">
        <v>19187</v>
      </c>
      <c r="K5048" s="110" t="s">
        <v>275</v>
      </c>
      <c r="L5048" s="10" t="s">
        <v>19188</v>
      </c>
    </row>
    <row r="5049" spans="7:12" ht="15" x14ac:dyDescent="0.2">
      <c r="G5049" s="106"/>
      <c r="H5049" s="104" t="str">
        <f t="shared" si="83"/>
        <v/>
      </c>
      <c r="I5049" s="104"/>
      <c r="J5049" s="110" t="s">
        <v>19189</v>
      </c>
      <c r="K5049" s="110" t="s">
        <v>275</v>
      </c>
      <c r="L5049" s="10" t="s">
        <v>19190</v>
      </c>
    </row>
    <row r="5050" spans="7:12" ht="15" x14ac:dyDescent="0.2">
      <c r="G5050" s="106"/>
      <c r="H5050" s="104" t="str">
        <f t="shared" si="83"/>
        <v/>
      </c>
      <c r="I5050" s="104"/>
      <c r="J5050" s="110" t="s">
        <v>19191</v>
      </c>
      <c r="K5050" s="110" t="s">
        <v>275</v>
      </c>
      <c r="L5050" s="10" t="s">
        <v>19192</v>
      </c>
    </row>
    <row r="5051" spans="7:12" ht="15" x14ac:dyDescent="0.2">
      <c r="G5051" s="106"/>
      <c r="H5051" s="104" t="str">
        <f t="shared" si="83"/>
        <v/>
      </c>
      <c r="I5051" s="104"/>
      <c r="J5051" s="110" t="s">
        <v>19193</v>
      </c>
      <c r="K5051" s="110" t="s">
        <v>275</v>
      </c>
      <c r="L5051" s="10" t="s">
        <v>19194</v>
      </c>
    </row>
    <row r="5052" spans="7:12" ht="15" x14ac:dyDescent="0.2">
      <c r="G5052" s="106"/>
      <c r="H5052" s="104" t="str">
        <f t="shared" si="83"/>
        <v/>
      </c>
      <c r="I5052" s="104"/>
      <c r="J5052" s="110" t="s">
        <v>19195</v>
      </c>
      <c r="K5052" s="110" t="s">
        <v>275</v>
      </c>
      <c r="L5052" s="10" t="s">
        <v>19196</v>
      </c>
    </row>
    <row r="5053" spans="7:12" ht="15" x14ac:dyDescent="0.2">
      <c r="G5053" s="106"/>
      <c r="H5053" s="104" t="str">
        <f t="shared" si="83"/>
        <v/>
      </c>
      <c r="I5053" s="104"/>
      <c r="J5053" s="110" t="s">
        <v>19197</v>
      </c>
      <c r="K5053" s="110" t="s">
        <v>275</v>
      </c>
      <c r="L5053" s="10" t="s">
        <v>19198</v>
      </c>
    </row>
    <row r="5054" spans="7:12" ht="15" x14ac:dyDescent="0.2">
      <c r="G5054" s="106"/>
      <c r="H5054" s="104" t="str">
        <f t="shared" si="83"/>
        <v/>
      </c>
      <c r="I5054" s="104"/>
      <c r="J5054" s="110" t="s">
        <v>19199</v>
      </c>
      <c r="K5054" s="110" t="s">
        <v>275</v>
      </c>
      <c r="L5054" s="10" t="s">
        <v>19112</v>
      </c>
    </row>
    <row r="5055" spans="7:12" ht="15" x14ac:dyDescent="0.2">
      <c r="G5055" s="106"/>
      <c r="H5055" s="104" t="str">
        <f t="shared" si="83"/>
        <v/>
      </c>
      <c r="I5055" s="104"/>
      <c r="J5055" s="110" t="s">
        <v>19200</v>
      </c>
      <c r="K5055" s="110" t="s">
        <v>275</v>
      </c>
      <c r="L5055" s="10" t="s">
        <v>19201</v>
      </c>
    </row>
    <row r="5056" spans="7:12" ht="15" x14ac:dyDescent="0.2">
      <c r="G5056" s="106"/>
      <c r="H5056" s="104" t="str">
        <f t="shared" si="83"/>
        <v/>
      </c>
      <c r="I5056" s="104"/>
      <c r="J5056" s="110" t="s">
        <v>19202</v>
      </c>
      <c r="K5056" s="110" t="s">
        <v>275</v>
      </c>
      <c r="L5056" s="10" t="s">
        <v>19203</v>
      </c>
    </row>
    <row r="5057" spans="7:12" ht="15" x14ac:dyDescent="0.2">
      <c r="G5057" s="106"/>
      <c r="H5057" s="104" t="str">
        <f t="shared" si="83"/>
        <v/>
      </c>
      <c r="I5057" s="104"/>
      <c r="J5057" s="110" t="s">
        <v>19204</v>
      </c>
      <c r="K5057" s="110" t="s">
        <v>275</v>
      </c>
      <c r="L5057" s="10" t="s">
        <v>19205</v>
      </c>
    </row>
    <row r="5058" spans="7:12" ht="15" x14ac:dyDescent="0.2">
      <c r="G5058" s="106"/>
      <c r="H5058" s="104" t="str">
        <f t="shared" si="83"/>
        <v/>
      </c>
      <c r="I5058" s="104"/>
      <c r="J5058" s="110" t="s">
        <v>19206</v>
      </c>
      <c r="K5058" s="110" t="s">
        <v>275</v>
      </c>
      <c r="L5058" s="10" t="s">
        <v>19207</v>
      </c>
    </row>
    <row r="5059" spans="7:12" ht="15" x14ac:dyDescent="0.2">
      <c r="G5059" s="106"/>
      <c r="H5059" s="104" t="str">
        <f t="shared" si="83"/>
        <v/>
      </c>
      <c r="I5059" s="104"/>
      <c r="J5059" s="110" t="s">
        <v>19208</v>
      </c>
      <c r="K5059" s="110" t="s">
        <v>275</v>
      </c>
      <c r="L5059" s="10" t="s">
        <v>275</v>
      </c>
    </row>
    <row r="5060" spans="7:12" ht="15" x14ac:dyDescent="0.2">
      <c r="G5060" s="106"/>
      <c r="H5060" s="104" t="str">
        <f t="shared" si="83"/>
        <v/>
      </c>
      <c r="I5060" s="104"/>
      <c r="J5060" s="110" t="s">
        <v>19209</v>
      </c>
      <c r="K5060" s="110" t="s">
        <v>275</v>
      </c>
      <c r="L5060" s="10" t="s">
        <v>19210</v>
      </c>
    </row>
    <row r="5061" spans="7:12" ht="15" x14ac:dyDescent="0.2">
      <c r="G5061" s="106"/>
      <c r="H5061" s="104" t="str">
        <f t="shared" si="83"/>
        <v/>
      </c>
      <c r="I5061" s="104"/>
      <c r="J5061" s="110" t="s">
        <v>19211</v>
      </c>
      <c r="K5061" s="110" t="s">
        <v>275</v>
      </c>
      <c r="L5061" s="10" t="s">
        <v>19212</v>
      </c>
    </row>
    <row r="5062" spans="7:12" ht="15" x14ac:dyDescent="0.2">
      <c r="G5062" s="106"/>
      <c r="H5062" s="104" t="str">
        <f t="shared" si="83"/>
        <v/>
      </c>
      <c r="I5062" s="104"/>
      <c r="J5062" s="110" t="s">
        <v>19213</v>
      </c>
      <c r="K5062" s="110" t="s">
        <v>275</v>
      </c>
      <c r="L5062" s="10" t="s">
        <v>19212</v>
      </c>
    </row>
    <row r="5063" spans="7:12" ht="15" x14ac:dyDescent="0.2">
      <c r="G5063" s="106"/>
      <c r="H5063" s="104" t="str">
        <f t="shared" si="83"/>
        <v/>
      </c>
      <c r="I5063" s="104"/>
      <c r="J5063" s="110" t="s">
        <v>19214</v>
      </c>
      <c r="K5063" s="110" t="s">
        <v>275</v>
      </c>
      <c r="L5063" s="10" t="s">
        <v>19215</v>
      </c>
    </row>
    <row r="5064" spans="7:12" ht="15" x14ac:dyDescent="0.2">
      <c r="G5064" s="106"/>
      <c r="H5064" s="104" t="str">
        <f t="shared" si="83"/>
        <v/>
      </c>
      <c r="I5064" s="104"/>
      <c r="J5064" s="110" t="s">
        <v>19216</v>
      </c>
      <c r="K5064" s="110" t="s">
        <v>275</v>
      </c>
      <c r="L5064" s="10" t="s">
        <v>19217</v>
      </c>
    </row>
    <row r="5065" spans="7:12" ht="15" x14ac:dyDescent="0.2">
      <c r="G5065" s="106"/>
      <c r="H5065" s="104" t="str">
        <f t="shared" ref="H5065:H5128" si="84">IF(I5065="","",IFERROR((INDEX(A:D,MATCH($I5065,D:D,0),2)),""))</f>
        <v/>
      </c>
      <c r="I5065" s="104"/>
      <c r="J5065" s="110" t="s">
        <v>19218</v>
      </c>
      <c r="K5065" s="110" t="s">
        <v>275</v>
      </c>
      <c r="L5065" s="10" t="s">
        <v>19219</v>
      </c>
    </row>
    <row r="5066" spans="7:12" ht="15" x14ac:dyDescent="0.2">
      <c r="G5066" s="106"/>
      <c r="H5066" s="104" t="str">
        <f t="shared" si="84"/>
        <v/>
      </c>
      <c r="I5066" s="104"/>
      <c r="J5066" s="110" t="s">
        <v>19220</v>
      </c>
      <c r="K5066" s="110" t="s">
        <v>275</v>
      </c>
      <c r="L5066" s="10" t="s">
        <v>19221</v>
      </c>
    </row>
    <row r="5067" spans="7:12" ht="15" x14ac:dyDescent="0.2">
      <c r="G5067" s="106"/>
      <c r="H5067" s="104" t="str">
        <f t="shared" si="84"/>
        <v/>
      </c>
      <c r="I5067" s="104"/>
      <c r="J5067" s="110" t="s">
        <v>19222</v>
      </c>
      <c r="K5067" s="110" t="s">
        <v>275</v>
      </c>
      <c r="L5067" s="10" t="s">
        <v>19223</v>
      </c>
    </row>
    <row r="5068" spans="7:12" ht="15" x14ac:dyDescent="0.2">
      <c r="G5068" s="106"/>
      <c r="H5068" s="104" t="str">
        <f t="shared" si="84"/>
        <v/>
      </c>
      <c r="I5068" s="104"/>
      <c r="J5068" s="110" t="s">
        <v>19224</v>
      </c>
      <c r="K5068" s="110" t="s">
        <v>275</v>
      </c>
      <c r="L5068" s="10" t="s">
        <v>19225</v>
      </c>
    </row>
    <row r="5069" spans="7:12" ht="15" x14ac:dyDescent="0.2">
      <c r="G5069" s="106"/>
      <c r="H5069" s="104" t="str">
        <f t="shared" si="84"/>
        <v/>
      </c>
      <c r="I5069" s="104"/>
      <c r="J5069" s="110" t="s">
        <v>19226</v>
      </c>
      <c r="K5069" s="110" t="s">
        <v>275</v>
      </c>
      <c r="L5069" s="10" t="s">
        <v>19227</v>
      </c>
    </row>
    <row r="5070" spans="7:12" ht="15" x14ac:dyDescent="0.2">
      <c r="G5070" s="106"/>
      <c r="H5070" s="104" t="str">
        <f t="shared" si="84"/>
        <v/>
      </c>
      <c r="I5070" s="104"/>
      <c r="J5070" s="110" t="s">
        <v>19228</v>
      </c>
      <c r="K5070" s="110" t="s">
        <v>275</v>
      </c>
      <c r="L5070" s="10" t="s">
        <v>19229</v>
      </c>
    </row>
    <row r="5071" spans="7:12" ht="15" x14ac:dyDescent="0.2">
      <c r="G5071" s="106"/>
      <c r="H5071" s="104" t="str">
        <f t="shared" si="84"/>
        <v/>
      </c>
      <c r="I5071" s="104"/>
      <c r="J5071" s="110" t="s">
        <v>19230</v>
      </c>
      <c r="K5071" s="110" t="s">
        <v>275</v>
      </c>
      <c r="L5071" s="10" t="s">
        <v>19231</v>
      </c>
    </row>
    <row r="5072" spans="7:12" ht="15" x14ac:dyDescent="0.2">
      <c r="G5072" s="106"/>
      <c r="H5072" s="104" t="str">
        <f t="shared" si="84"/>
        <v/>
      </c>
      <c r="I5072" s="104"/>
      <c r="J5072" s="110" t="s">
        <v>19232</v>
      </c>
      <c r="K5072" s="110" t="s">
        <v>275</v>
      </c>
      <c r="L5072" s="10" t="s">
        <v>19233</v>
      </c>
    </row>
    <row r="5073" spans="7:12" ht="15" x14ac:dyDescent="0.2">
      <c r="G5073" s="106"/>
      <c r="H5073" s="104" t="str">
        <f t="shared" si="84"/>
        <v/>
      </c>
      <c r="I5073" s="104"/>
      <c r="J5073" s="110" t="s">
        <v>19234</v>
      </c>
      <c r="K5073" s="110" t="s">
        <v>275</v>
      </c>
      <c r="L5073" s="10" t="s">
        <v>19235</v>
      </c>
    </row>
    <row r="5074" spans="7:12" ht="15" x14ac:dyDescent="0.2">
      <c r="G5074" s="106"/>
      <c r="H5074" s="104" t="str">
        <f t="shared" si="84"/>
        <v/>
      </c>
      <c r="I5074" s="104"/>
      <c r="J5074" s="110" t="s">
        <v>19236</v>
      </c>
      <c r="K5074" s="110" t="s">
        <v>275</v>
      </c>
      <c r="L5074" s="10" t="s">
        <v>275</v>
      </c>
    </row>
    <row r="5075" spans="7:12" ht="15" x14ac:dyDescent="0.2">
      <c r="G5075" s="106"/>
      <c r="H5075" s="104" t="str">
        <f t="shared" si="84"/>
        <v/>
      </c>
      <c r="I5075" s="104"/>
      <c r="J5075" s="110" t="s">
        <v>19237</v>
      </c>
      <c r="K5075" s="110" t="s">
        <v>275</v>
      </c>
      <c r="L5075" s="10" t="s">
        <v>19238</v>
      </c>
    </row>
    <row r="5076" spans="7:12" ht="15" x14ac:dyDescent="0.2">
      <c r="G5076" s="106"/>
      <c r="H5076" s="104" t="str">
        <f t="shared" si="84"/>
        <v/>
      </c>
      <c r="I5076" s="104"/>
      <c r="J5076" s="110" t="s">
        <v>19239</v>
      </c>
      <c r="K5076" s="110" t="s">
        <v>275</v>
      </c>
      <c r="L5076" s="10" t="s">
        <v>19240</v>
      </c>
    </row>
    <row r="5077" spans="7:12" ht="15" x14ac:dyDescent="0.2">
      <c r="G5077" s="106"/>
      <c r="H5077" s="104" t="str">
        <f t="shared" si="84"/>
        <v/>
      </c>
      <c r="I5077" s="104"/>
      <c r="J5077" s="110" t="s">
        <v>19241</v>
      </c>
      <c r="K5077" s="110" t="s">
        <v>275</v>
      </c>
      <c r="L5077" s="10" t="s">
        <v>19242</v>
      </c>
    </row>
    <row r="5078" spans="7:12" ht="15" x14ac:dyDescent="0.2">
      <c r="G5078" s="106"/>
      <c r="H5078" s="104" t="str">
        <f t="shared" si="84"/>
        <v/>
      </c>
      <c r="I5078" s="104"/>
      <c r="J5078" s="110" t="s">
        <v>19243</v>
      </c>
      <c r="K5078" s="110" t="s">
        <v>275</v>
      </c>
      <c r="L5078" s="10" t="s">
        <v>19244</v>
      </c>
    </row>
    <row r="5079" spans="7:12" ht="15" x14ac:dyDescent="0.2">
      <c r="G5079" s="106"/>
      <c r="H5079" s="104" t="str">
        <f t="shared" si="84"/>
        <v/>
      </c>
      <c r="I5079" s="104"/>
      <c r="J5079" s="110" t="s">
        <v>19245</v>
      </c>
      <c r="K5079" s="110" t="s">
        <v>275</v>
      </c>
      <c r="L5079" s="10" t="s">
        <v>19246</v>
      </c>
    </row>
    <row r="5080" spans="7:12" ht="15" x14ac:dyDescent="0.2">
      <c r="G5080" s="106"/>
      <c r="H5080" s="104" t="str">
        <f t="shared" si="84"/>
        <v/>
      </c>
      <c r="I5080" s="104"/>
      <c r="J5080" s="110" t="s">
        <v>19247</v>
      </c>
      <c r="K5080" s="110" t="s">
        <v>275</v>
      </c>
      <c r="L5080" s="10" t="s">
        <v>19248</v>
      </c>
    </row>
    <row r="5081" spans="7:12" ht="15" x14ac:dyDescent="0.2">
      <c r="G5081" s="106"/>
      <c r="H5081" s="104" t="str">
        <f t="shared" si="84"/>
        <v/>
      </c>
      <c r="I5081" s="104"/>
      <c r="J5081" s="110" t="s">
        <v>19249</v>
      </c>
      <c r="K5081" s="110" t="s">
        <v>275</v>
      </c>
      <c r="L5081" s="10" t="s">
        <v>19250</v>
      </c>
    </row>
    <row r="5082" spans="7:12" ht="15" x14ac:dyDescent="0.2">
      <c r="G5082" s="106"/>
      <c r="H5082" s="104" t="str">
        <f t="shared" si="84"/>
        <v/>
      </c>
      <c r="I5082" s="104"/>
      <c r="J5082" s="110" t="s">
        <v>19251</v>
      </c>
      <c r="K5082" s="110" t="s">
        <v>275</v>
      </c>
      <c r="L5082" s="10" t="s">
        <v>19252</v>
      </c>
    </row>
    <row r="5083" spans="7:12" ht="15" x14ac:dyDescent="0.2">
      <c r="G5083" s="106"/>
      <c r="H5083" s="104" t="str">
        <f t="shared" si="84"/>
        <v/>
      </c>
      <c r="I5083" s="104"/>
      <c r="J5083" s="110" t="s">
        <v>19253</v>
      </c>
      <c r="K5083" s="110" t="s">
        <v>275</v>
      </c>
      <c r="L5083" s="10" t="s">
        <v>19254</v>
      </c>
    </row>
    <row r="5084" spans="7:12" ht="15" x14ac:dyDescent="0.2">
      <c r="G5084" s="106"/>
      <c r="H5084" s="104" t="str">
        <f t="shared" si="84"/>
        <v/>
      </c>
      <c r="I5084" s="104"/>
      <c r="J5084" s="110" t="s">
        <v>19255</v>
      </c>
      <c r="K5084" s="110" t="s">
        <v>275</v>
      </c>
      <c r="L5084" s="10" t="s">
        <v>19256</v>
      </c>
    </row>
    <row r="5085" spans="7:12" ht="15" x14ac:dyDescent="0.2">
      <c r="G5085" s="106"/>
      <c r="H5085" s="104" t="str">
        <f t="shared" si="84"/>
        <v/>
      </c>
      <c r="I5085" s="104"/>
      <c r="J5085" s="110" t="s">
        <v>19257</v>
      </c>
      <c r="K5085" s="110" t="s">
        <v>275</v>
      </c>
      <c r="L5085" s="10" t="s">
        <v>275</v>
      </c>
    </row>
    <row r="5086" spans="7:12" ht="15" x14ac:dyDescent="0.2">
      <c r="G5086" s="106"/>
      <c r="H5086" s="104" t="str">
        <f t="shared" si="84"/>
        <v/>
      </c>
      <c r="I5086" s="104"/>
      <c r="J5086" s="110" t="s">
        <v>19258</v>
      </c>
      <c r="K5086" s="110" t="s">
        <v>275</v>
      </c>
      <c r="L5086" s="10" t="s">
        <v>19259</v>
      </c>
    </row>
    <row r="5087" spans="7:12" ht="15" x14ac:dyDescent="0.2">
      <c r="G5087" s="106"/>
      <c r="H5087" s="104" t="str">
        <f t="shared" si="84"/>
        <v/>
      </c>
      <c r="I5087" s="104"/>
      <c r="J5087" s="110" t="s">
        <v>19260</v>
      </c>
      <c r="K5087" s="110" t="s">
        <v>275</v>
      </c>
      <c r="L5087" s="10" t="s">
        <v>19261</v>
      </c>
    </row>
    <row r="5088" spans="7:12" ht="15" x14ac:dyDescent="0.2">
      <c r="G5088" s="106"/>
      <c r="H5088" s="104" t="str">
        <f t="shared" si="84"/>
        <v/>
      </c>
      <c r="I5088" s="104"/>
      <c r="J5088" s="110" t="s">
        <v>19262</v>
      </c>
      <c r="K5088" s="110" t="s">
        <v>275</v>
      </c>
      <c r="L5088" s="10" t="s">
        <v>275</v>
      </c>
    </row>
    <row r="5089" spans="7:12" ht="15" x14ac:dyDescent="0.2">
      <c r="G5089" s="106"/>
      <c r="H5089" s="104" t="str">
        <f t="shared" si="84"/>
        <v/>
      </c>
      <c r="I5089" s="104"/>
      <c r="J5089" s="110" t="s">
        <v>19263</v>
      </c>
      <c r="K5089" s="110" t="s">
        <v>275</v>
      </c>
      <c r="L5089" s="10" t="s">
        <v>275</v>
      </c>
    </row>
    <row r="5090" spans="7:12" ht="15" x14ac:dyDescent="0.2">
      <c r="G5090" s="106"/>
      <c r="H5090" s="104" t="str">
        <f t="shared" si="84"/>
        <v/>
      </c>
      <c r="I5090" s="104"/>
      <c r="J5090" s="110" t="s">
        <v>19264</v>
      </c>
      <c r="K5090" s="110" t="s">
        <v>275</v>
      </c>
      <c r="L5090" s="10" t="s">
        <v>19265</v>
      </c>
    </row>
    <row r="5091" spans="7:12" ht="15" x14ac:dyDescent="0.2">
      <c r="G5091" s="106"/>
      <c r="H5091" s="104" t="str">
        <f t="shared" si="84"/>
        <v/>
      </c>
      <c r="I5091" s="104"/>
      <c r="J5091" s="110" t="s">
        <v>19266</v>
      </c>
      <c r="K5091" s="110" t="s">
        <v>275</v>
      </c>
      <c r="L5091" s="10" t="s">
        <v>19267</v>
      </c>
    </row>
    <row r="5092" spans="7:12" ht="15" x14ac:dyDescent="0.2">
      <c r="G5092" s="106"/>
      <c r="H5092" s="104" t="str">
        <f t="shared" si="84"/>
        <v/>
      </c>
      <c r="I5092" s="104"/>
      <c r="J5092" s="110" t="s">
        <v>19268</v>
      </c>
      <c r="K5092" s="110" t="s">
        <v>275</v>
      </c>
      <c r="L5092" s="10" t="s">
        <v>19269</v>
      </c>
    </row>
    <row r="5093" spans="7:12" ht="15" x14ac:dyDescent="0.2">
      <c r="G5093" s="106"/>
      <c r="H5093" s="104" t="str">
        <f t="shared" si="84"/>
        <v/>
      </c>
      <c r="I5093" s="104"/>
      <c r="J5093" s="110" t="s">
        <v>19270</v>
      </c>
      <c r="K5093" s="110" t="s">
        <v>275</v>
      </c>
      <c r="L5093" s="10" t="s">
        <v>19271</v>
      </c>
    </row>
    <row r="5094" spans="7:12" ht="15" x14ac:dyDescent="0.2">
      <c r="G5094" s="106"/>
      <c r="H5094" s="104" t="str">
        <f t="shared" si="84"/>
        <v/>
      </c>
      <c r="I5094" s="104"/>
      <c r="J5094" s="110" t="s">
        <v>19272</v>
      </c>
      <c r="K5094" s="110" t="s">
        <v>275</v>
      </c>
      <c r="L5094" s="10" t="s">
        <v>19273</v>
      </c>
    </row>
    <row r="5095" spans="7:12" ht="15" x14ac:dyDescent="0.2">
      <c r="G5095" s="106"/>
      <c r="H5095" s="104" t="str">
        <f t="shared" si="84"/>
        <v/>
      </c>
      <c r="I5095" s="104"/>
      <c r="J5095" s="110" t="s">
        <v>19274</v>
      </c>
      <c r="K5095" s="110" t="s">
        <v>275</v>
      </c>
      <c r="L5095" s="10" t="s">
        <v>19275</v>
      </c>
    </row>
    <row r="5096" spans="7:12" ht="15" x14ac:dyDescent="0.2">
      <c r="G5096" s="106"/>
      <c r="H5096" s="104" t="str">
        <f t="shared" si="84"/>
        <v/>
      </c>
      <c r="I5096" s="104"/>
      <c r="J5096" s="110" t="s">
        <v>19276</v>
      </c>
      <c r="K5096" s="110" t="s">
        <v>275</v>
      </c>
      <c r="L5096" s="10" t="s">
        <v>19277</v>
      </c>
    </row>
    <row r="5097" spans="7:12" ht="15" x14ac:dyDescent="0.2">
      <c r="G5097" s="106"/>
      <c r="H5097" s="104" t="str">
        <f t="shared" si="84"/>
        <v/>
      </c>
      <c r="I5097" s="104"/>
      <c r="J5097" s="110" t="s">
        <v>19278</v>
      </c>
      <c r="K5097" s="110" t="s">
        <v>275</v>
      </c>
      <c r="L5097" s="10" t="s">
        <v>19279</v>
      </c>
    </row>
    <row r="5098" spans="7:12" ht="15" x14ac:dyDescent="0.2">
      <c r="G5098" s="106"/>
      <c r="H5098" s="104" t="str">
        <f t="shared" si="84"/>
        <v/>
      </c>
      <c r="I5098" s="104"/>
      <c r="J5098" s="110" t="s">
        <v>19280</v>
      </c>
      <c r="K5098" s="110" t="s">
        <v>275</v>
      </c>
      <c r="L5098" s="10" t="s">
        <v>19281</v>
      </c>
    </row>
    <row r="5099" spans="7:12" ht="15" x14ac:dyDescent="0.2">
      <c r="G5099" s="106"/>
      <c r="H5099" s="104" t="str">
        <f t="shared" si="84"/>
        <v/>
      </c>
      <c r="I5099" s="104"/>
      <c r="J5099" s="110" t="s">
        <v>19282</v>
      </c>
      <c r="K5099" s="110" t="s">
        <v>275</v>
      </c>
      <c r="L5099" s="10" t="s">
        <v>19283</v>
      </c>
    </row>
    <row r="5100" spans="7:12" ht="15" x14ac:dyDescent="0.2">
      <c r="G5100" s="106"/>
      <c r="H5100" s="104" t="str">
        <f t="shared" si="84"/>
        <v/>
      </c>
      <c r="I5100" s="104"/>
      <c r="J5100" s="110" t="s">
        <v>19284</v>
      </c>
      <c r="K5100" s="110" t="s">
        <v>275</v>
      </c>
      <c r="L5100" s="10" t="s">
        <v>19285</v>
      </c>
    </row>
    <row r="5101" spans="7:12" ht="15" x14ac:dyDescent="0.2">
      <c r="G5101" s="106"/>
      <c r="H5101" s="104" t="str">
        <f t="shared" si="84"/>
        <v/>
      </c>
      <c r="I5101" s="104"/>
      <c r="J5101" s="110" t="s">
        <v>19286</v>
      </c>
      <c r="K5101" s="110" t="s">
        <v>275</v>
      </c>
      <c r="L5101" s="10" t="s">
        <v>19287</v>
      </c>
    </row>
    <row r="5102" spans="7:12" ht="15" x14ac:dyDescent="0.2">
      <c r="G5102" s="106"/>
      <c r="H5102" s="104" t="str">
        <f t="shared" si="84"/>
        <v/>
      </c>
      <c r="I5102" s="104"/>
      <c r="J5102" s="110" t="s">
        <v>19288</v>
      </c>
      <c r="K5102" s="110" t="s">
        <v>275</v>
      </c>
      <c r="L5102" s="10" t="s">
        <v>19289</v>
      </c>
    </row>
    <row r="5103" spans="7:12" ht="15" x14ac:dyDescent="0.2">
      <c r="G5103" s="106"/>
      <c r="H5103" s="104" t="str">
        <f t="shared" si="84"/>
        <v/>
      </c>
      <c r="I5103" s="104"/>
      <c r="J5103" s="110" t="s">
        <v>19290</v>
      </c>
      <c r="K5103" s="110" t="s">
        <v>275</v>
      </c>
      <c r="L5103" s="10" t="s">
        <v>275</v>
      </c>
    </row>
    <row r="5104" spans="7:12" ht="15" x14ac:dyDescent="0.2">
      <c r="G5104" s="106"/>
      <c r="H5104" s="104" t="str">
        <f t="shared" si="84"/>
        <v/>
      </c>
      <c r="I5104" s="104"/>
      <c r="J5104" s="110" t="s">
        <v>19291</v>
      </c>
      <c r="K5104" s="110" t="s">
        <v>275</v>
      </c>
      <c r="L5104" s="10" t="s">
        <v>19292</v>
      </c>
    </row>
    <row r="5105" spans="7:12" ht="15" x14ac:dyDescent="0.2">
      <c r="G5105" s="106"/>
      <c r="H5105" s="104" t="str">
        <f t="shared" si="84"/>
        <v/>
      </c>
      <c r="I5105" s="104"/>
      <c r="J5105" s="110" t="s">
        <v>19293</v>
      </c>
      <c r="K5105" s="110" t="s">
        <v>275</v>
      </c>
      <c r="L5105" s="10" t="s">
        <v>19294</v>
      </c>
    </row>
    <row r="5106" spans="7:12" ht="15" x14ac:dyDescent="0.2">
      <c r="G5106" s="106"/>
      <c r="H5106" s="104" t="str">
        <f t="shared" si="84"/>
        <v/>
      </c>
      <c r="I5106" s="104"/>
      <c r="J5106" s="110" t="s">
        <v>19295</v>
      </c>
      <c r="K5106" s="110" t="s">
        <v>275</v>
      </c>
      <c r="L5106" s="10" t="s">
        <v>275</v>
      </c>
    </row>
    <row r="5107" spans="7:12" ht="15" x14ac:dyDescent="0.2">
      <c r="G5107" s="106"/>
      <c r="H5107" s="104" t="str">
        <f t="shared" si="84"/>
        <v/>
      </c>
      <c r="I5107" s="104"/>
      <c r="J5107" s="110" t="s">
        <v>19296</v>
      </c>
      <c r="K5107" s="110" t="s">
        <v>275</v>
      </c>
      <c r="L5107" s="10" t="s">
        <v>19297</v>
      </c>
    </row>
    <row r="5108" spans="7:12" ht="15" x14ac:dyDescent="0.2">
      <c r="G5108" s="106"/>
      <c r="H5108" s="104" t="str">
        <f t="shared" si="84"/>
        <v/>
      </c>
      <c r="I5108" s="104"/>
      <c r="J5108" s="110" t="s">
        <v>19298</v>
      </c>
      <c r="K5108" s="110" t="s">
        <v>275</v>
      </c>
      <c r="L5108" s="10" t="s">
        <v>19299</v>
      </c>
    </row>
    <row r="5109" spans="7:12" ht="15" x14ac:dyDescent="0.2">
      <c r="G5109" s="106"/>
      <c r="H5109" s="104" t="str">
        <f t="shared" si="84"/>
        <v/>
      </c>
      <c r="I5109" s="104"/>
      <c r="J5109" s="110" t="s">
        <v>19300</v>
      </c>
      <c r="K5109" s="110" t="s">
        <v>275</v>
      </c>
      <c r="L5109" s="10" t="s">
        <v>275</v>
      </c>
    </row>
    <row r="5110" spans="7:12" ht="15" x14ac:dyDescent="0.2">
      <c r="G5110" s="106"/>
      <c r="H5110" s="104" t="str">
        <f t="shared" si="84"/>
        <v/>
      </c>
      <c r="I5110" s="104"/>
      <c r="J5110" s="110" t="s">
        <v>19301</v>
      </c>
      <c r="K5110" s="110" t="s">
        <v>275</v>
      </c>
      <c r="L5110" s="10" t="s">
        <v>19302</v>
      </c>
    </row>
    <row r="5111" spans="7:12" ht="15" x14ac:dyDescent="0.2">
      <c r="G5111" s="106"/>
      <c r="H5111" s="104" t="str">
        <f t="shared" si="84"/>
        <v/>
      </c>
      <c r="I5111" s="104"/>
      <c r="J5111" s="110" t="s">
        <v>4714</v>
      </c>
      <c r="K5111" s="110" t="s">
        <v>275</v>
      </c>
      <c r="L5111" s="10" t="s">
        <v>19303</v>
      </c>
    </row>
    <row r="5112" spans="7:12" ht="15" x14ac:dyDescent="0.2">
      <c r="G5112" s="106"/>
      <c r="H5112" s="104" t="str">
        <f t="shared" si="84"/>
        <v/>
      </c>
      <c r="I5112" s="104"/>
      <c r="J5112" s="110" t="s">
        <v>19304</v>
      </c>
      <c r="K5112" s="110" t="s">
        <v>275</v>
      </c>
      <c r="L5112" s="10" t="s">
        <v>275</v>
      </c>
    </row>
    <row r="5113" spans="7:12" ht="15" x14ac:dyDescent="0.2">
      <c r="G5113" s="106"/>
      <c r="H5113" s="104" t="str">
        <f t="shared" si="84"/>
        <v/>
      </c>
      <c r="I5113" s="104"/>
      <c r="J5113" s="110" t="s">
        <v>19305</v>
      </c>
      <c r="K5113" s="110" t="s">
        <v>275</v>
      </c>
      <c r="L5113" s="10" t="s">
        <v>19306</v>
      </c>
    </row>
    <row r="5114" spans="7:12" ht="15" x14ac:dyDescent="0.2">
      <c r="G5114" s="106"/>
      <c r="H5114" s="104" t="str">
        <f t="shared" si="84"/>
        <v/>
      </c>
      <c r="I5114" s="104"/>
      <c r="J5114" s="110" t="s">
        <v>19307</v>
      </c>
      <c r="K5114" s="110" t="s">
        <v>275</v>
      </c>
      <c r="L5114" s="10" t="s">
        <v>19308</v>
      </c>
    </row>
    <row r="5115" spans="7:12" ht="15" x14ac:dyDescent="0.2">
      <c r="G5115" s="106"/>
      <c r="H5115" s="104" t="str">
        <f t="shared" si="84"/>
        <v/>
      </c>
      <c r="I5115" s="104"/>
      <c r="J5115" s="110" t="s">
        <v>19309</v>
      </c>
      <c r="K5115" s="110" t="s">
        <v>275</v>
      </c>
      <c r="L5115" s="10" t="s">
        <v>275</v>
      </c>
    </row>
    <row r="5116" spans="7:12" ht="15" x14ac:dyDescent="0.2">
      <c r="G5116" s="106"/>
      <c r="H5116" s="104" t="str">
        <f t="shared" si="84"/>
        <v/>
      </c>
      <c r="I5116" s="104"/>
      <c r="J5116" s="110" t="s">
        <v>19310</v>
      </c>
      <c r="K5116" s="110" t="s">
        <v>275</v>
      </c>
      <c r="L5116" s="10" t="s">
        <v>19311</v>
      </c>
    </row>
    <row r="5117" spans="7:12" ht="15" x14ac:dyDescent="0.2">
      <c r="G5117" s="106"/>
      <c r="H5117" s="104" t="str">
        <f t="shared" si="84"/>
        <v/>
      </c>
      <c r="I5117" s="104"/>
      <c r="J5117" s="110" t="s">
        <v>19312</v>
      </c>
      <c r="K5117" s="110" t="s">
        <v>275</v>
      </c>
      <c r="L5117" s="10" t="s">
        <v>19313</v>
      </c>
    </row>
    <row r="5118" spans="7:12" ht="15" x14ac:dyDescent="0.2">
      <c r="G5118" s="106"/>
      <c r="H5118" s="104" t="str">
        <f t="shared" si="84"/>
        <v/>
      </c>
      <c r="I5118" s="104"/>
      <c r="J5118" s="110" t="s">
        <v>19314</v>
      </c>
      <c r="K5118" s="110" t="s">
        <v>275</v>
      </c>
      <c r="L5118" s="10" t="s">
        <v>275</v>
      </c>
    </row>
    <row r="5119" spans="7:12" ht="15" x14ac:dyDescent="0.2">
      <c r="G5119" s="106"/>
      <c r="H5119" s="104" t="str">
        <f t="shared" si="84"/>
        <v/>
      </c>
      <c r="I5119" s="104"/>
      <c r="J5119" s="110" t="s">
        <v>19315</v>
      </c>
      <c r="K5119" s="110" t="s">
        <v>275</v>
      </c>
      <c r="L5119" s="10" t="s">
        <v>19316</v>
      </c>
    </row>
    <row r="5120" spans="7:12" ht="15" x14ac:dyDescent="0.2">
      <c r="G5120" s="106"/>
      <c r="H5120" s="104" t="str">
        <f t="shared" si="84"/>
        <v/>
      </c>
      <c r="I5120" s="104"/>
      <c r="J5120" s="110" t="s">
        <v>19317</v>
      </c>
      <c r="K5120" s="110" t="s">
        <v>275</v>
      </c>
      <c r="L5120" s="10" t="s">
        <v>19318</v>
      </c>
    </row>
    <row r="5121" spans="7:12" ht="15" x14ac:dyDescent="0.2">
      <c r="G5121" s="106"/>
      <c r="H5121" s="104" t="str">
        <f t="shared" si="84"/>
        <v/>
      </c>
      <c r="I5121" s="104"/>
      <c r="J5121" s="110" t="s">
        <v>19319</v>
      </c>
      <c r="K5121" s="110" t="s">
        <v>275</v>
      </c>
      <c r="L5121" s="10" t="s">
        <v>19320</v>
      </c>
    </row>
    <row r="5122" spans="7:12" ht="15" x14ac:dyDescent="0.2">
      <c r="G5122" s="106"/>
      <c r="H5122" s="104" t="str">
        <f t="shared" si="84"/>
        <v/>
      </c>
      <c r="I5122" s="104"/>
      <c r="J5122" s="110" t="s">
        <v>19321</v>
      </c>
      <c r="K5122" s="110" t="s">
        <v>275</v>
      </c>
      <c r="L5122" s="10" t="s">
        <v>19322</v>
      </c>
    </row>
    <row r="5123" spans="7:12" ht="15" x14ac:dyDescent="0.2">
      <c r="G5123" s="106"/>
      <c r="H5123" s="104" t="str">
        <f t="shared" si="84"/>
        <v/>
      </c>
      <c r="I5123" s="104"/>
      <c r="J5123" s="110" t="s">
        <v>19323</v>
      </c>
      <c r="K5123" s="110" t="s">
        <v>275</v>
      </c>
      <c r="L5123" s="10" t="s">
        <v>19324</v>
      </c>
    </row>
    <row r="5124" spans="7:12" ht="15" x14ac:dyDescent="0.2">
      <c r="G5124" s="106"/>
      <c r="H5124" s="104" t="str">
        <f t="shared" si="84"/>
        <v/>
      </c>
      <c r="I5124" s="104"/>
      <c r="J5124" s="110" t="s">
        <v>19325</v>
      </c>
      <c r="K5124" s="110" t="s">
        <v>275</v>
      </c>
      <c r="L5124" s="10" t="s">
        <v>275</v>
      </c>
    </row>
    <row r="5125" spans="7:12" ht="15" x14ac:dyDescent="0.2">
      <c r="G5125" s="106"/>
      <c r="H5125" s="104" t="str">
        <f t="shared" si="84"/>
        <v/>
      </c>
      <c r="I5125" s="104"/>
      <c r="J5125" s="110" t="s">
        <v>19326</v>
      </c>
      <c r="K5125" s="110" t="s">
        <v>275</v>
      </c>
      <c r="L5125" s="10" t="s">
        <v>16709</v>
      </c>
    </row>
    <row r="5126" spans="7:12" ht="15" x14ac:dyDescent="0.2">
      <c r="G5126" s="106"/>
      <c r="H5126" s="104" t="str">
        <f t="shared" si="84"/>
        <v/>
      </c>
      <c r="I5126" s="104"/>
      <c r="J5126" s="110" t="s">
        <v>19327</v>
      </c>
      <c r="K5126" s="110" t="s">
        <v>275</v>
      </c>
      <c r="L5126" s="10" t="s">
        <v>19328</v>
      </c>
    </row>
    <row r="5127" spans="7:12" ht="15" x14ac:dyDescent="0.2">
      <c r="G5127" s="106"/>
      <c r="H5127" s="104" t="str">
        <f t="shared" si="84"/>
        <v/>
      </c>
      <c r="I5127" s="104"/>
      <c r="J5127" s="110" t="s">
        <v>19329</v>
      </c>
      <c r="K5127" s="110" t="s">
        <v>275</v>
      </c>
      <c r="L5127" s="10" t="s">
        <v>19330</v>
      </c>
    </row>
    <row r="5128" spans="7:12" ht="15" x14ac:dyDescent="0.2">
      <c r="G5128" s="106"/>
      <c r="H5128" s="104" t="str">
        <f t="shared" si="84"/>
        <v/>
      </c>
      <c r="I5128" s="104"/>
      <c r="J5128" s="110" t="s">
        <v>19331</v>
      </c>
      <c r="K5128" s="110" t="s">
        <v>275</v>
      </c>
      <c r="L5128" s="10" t="s">
        <v>19332</v>
      </c>
    </row>
    <row r="5129" spans="7:12" ht="15" x14ac:dyDescent="0.2">
      <c r="G5129" s="106"/>
      <c r="H5129" s="104" t="str">
        <f t="shared" ref="H5129:H5190" si="85">IF(I5129="","",IFERROR((INDEX(A:D,MATCH($I5129,D:D,0),2)),""))</f>
        <v/>
      </c>
      <c r="I5129" s="104"/>
      <c r="J5129" s="110" t="s">
        <v>19333</v>
      </c>
      <c r="K5129" s="110" t="s">
        <v>275</v>
      </c>
      <c r="L5129" s="10" t="s">
        <v>275</v>
      </c>
    </row>
    <row r="5130" spans="7:12" ht="15" x14ac:dyDescent="0.2">
      <c r="G5130" s="106"/>
      <c r="H5130" s="104" t="str">
        <f t="shared" si="85"/>
        <v/>
      </c>
      <c r="I5130" s="104"/>
      <c r="J5130" s="110" t="s">
        <v>19334</v>
      </c>
      <c r="K5130" s="110" t="s">
        <v>275</v>
      </c>
      <c r="L5130" s="10" t="s">
        <v>275</v>
      </c>
    </row>
    <row r="5131" spans="7:12" ht="15" x14ac:dyDescent="0.2">
      <c r="G5131" s="106"/>
      <c r="H5131" s="104" t="str">
        <f t="shared" si="85"/>
        <v/>
      </c>
      <c r="I5131" s="104"/>
      <c r="J5131" s="110" t="s">
        <v>19335</v>
      </c>
      <c r="K5131" s="110" t="s">
        <v>275</v>
      </c>
      <c r="L5131" s="10" t="s">
        <v>19336</v>
      </c>
    </row>
    <row r="5132" spans="7:12" ht="15" x14ac:dyDescent="0.2">
      <c r="G5132" s="106"/>
      <c r="H5132" s="104" t="str">
        <f t="shared" si="85"/>
        <v/>
      </c>
      <c r="I5132" s="104"/>
      <c r="J5132" s="110" t="s">
        <v>19337</v>
      </c>
      <c r="K5132" s="110" t="s">
        <v>275</v>
      </c>
      <c r="L5132" s="10" t="s">
        <v>19338</v>
      </c>
    </row>
    <row r="5133" spans="7:12" ht="15" x14ac:dyDescent="0.2">
      <c r="G5133" s="106"/>
      <c r="H5133" s="104" t="str">
        <f t="shared" si="85"/>
        <v/>
      </c>
      <c r="I5133" s="104"/>
      <c r="J5133" s="110" t="s">
        <v>19339</v>
      </c>
      <c r="K5133" s="110" t="s">
        <v>275</v>
      </c>
      <c r="L5133" s="10" t="s">
        <v>19340</v>
      </c>
    </row>
    <row r="5134" spans="7:12" ht="15" x14ac:dyDescent="0.2">
      <c r="G5134" s="106"/>
      <c r="H5134" s="104" t="str">
        <f t="shared" si="85"/>
        <v/>
      </c>
      <c r="I5134" s="104"/>
      <c r="J5134" s="110" t="s">
        <v>19341</v>
      </c>
      <c r="K5134" s="110" t="s">
        <v>275</v>
      </c>
      <c r="L5134" s="10" t="s">
        <v>19342</v>
      </c>
    </row>
    <row r="5135" spans="7:12" ht="15" x14ac:dyDescent="0.2">
      <c r="G5135" s="106"/>
      <c r="H5135" s="104" t="str">
        <f t="shared" si="85"/>
        <v/>
      </c>
      <c r="I5135" s="104"/>
      <c r="J5135" s="110" t="s">
        <v>19343</v>
      </c>
      <c r="K5135" s="110" t="s">
        <v>275</v>
      </c>
      <c r="L5135" s="10" t="s">
        <v>19344</v>
      </c>
    </row>
    <row r="5136" spans="7:12" ht="15" x14ac:dyDescent="0.2">
      <c r="G5136" s="106"/>
      <c r="H5136" s="104" t="str">
        <f t="shared" si="85"/>
        <v/>
      </c>
      <c r="I5136" s="104"/>
      <c r="J5136" s="110" t="s">
        <v>19345</v>
      </c>
      <c r="K5136" s="110" t="s">
        <v>275</v>
      </c>
      <c r="L5136" s="10" t="s">
        <v>275</v>
      </c>
    </row>
    <row r="5137" spans="7:12" ht="15" x14ac:dyDescent="0.2">
      <c r="G5137" s="106"/>
      <c r="H5137" s="104" t="str">
        <f t="shared" si="85"/>
        <v/>
      </c>
      <c r="I5137" s="104"/>
      <c r="J5137" s="110" t="s">
        <v>19346</v>
      </c>
      <c r="K5137" s="110" t="s">
        <v>275</v>
      </c>
      <c r="L5137" s="10" t="s">
        <v>275</v>
      </c>
    </row>
    <row r="5138" spans="7:12" ht="15" x14ac:dyDescent="0.2">
      <c r="G5138" s="106"/>
      <c r="H5138" s="104" t="str">
        <f t="shared" si="85"/>
        <v/>
      </c>
      <c r="I5138" s="104"/>
      <c r="J5138" s="110" t="s">
        <v>19347</v>
      </c>
      <c r="K5138" s="110" t="s">
        <v>275</v>
      </c>
      <c r="L5138" s="10" t="s">
        <v>275</v>
      </c>
    </row>
    <row r="5139" spans="7:12" ht="15" x14ac:dyDescent="0.2">
      <c r="G5139" s="106"/>
      <c r="H5139" s="104" t="str">
        <f t="shared" si="85"/>
        <v/>
      </c>
      <c r="I5139" s="104"/>
      <c r="J5139" s="110" t="s">
        <v>19348</v>
      </c>
      <c r="K5139" s="110" t="s">
        <v>275</v>
      </c>
      <c r="L5139" s="10" t="s">
        <v>19349</v>
      </c>
    </row>
    <row r="5140" spans="7:12" ht="15" x14ac:dyDescent="0.2">
      <c r="G5140" s="106"/>
      <c r="H5140" s="104" t="str">
        <f t="shared" si="85"/>
        <v/>
      </c>
      <c r="I5140" s="104"/>
      <c r="J5140" s="110" t="s">
        <v>19350</v>
      </c>
      <c r="K5140" s="110" t="s">
        <v>275</v>
      </c>
      <c r="L5140" s="10" t="s">
        <v>19351</v>
      </c>
    </row>
    <row r="5141" spans="7:12" ht="15" x14ac:dyDescent="0.2">
      <c r="G5141" s="106"/>
      <c r="H5141" s="104" t="str">
        <f t="shared" si="85"/>
        <v/>
      </c>
      <c r="I5141" s="104"/>
      <c r="J5141" s="110" t="s">
        <v>19352</v>
      </c>
      <c r="K5141" s="110" t="s">
        <v>275</v>
      </c>
      <c r="L5141" s="10" t="s">
        <v>19353</v>
      </c>
    </row>
    <row r="5142" spans="7:12" ht="15" x14ac:dyDescent="0.2">
      <c r="G5142" s="106"/>
      <c r="H5142" s="104" t="str">
        <f t="shared" si="85"/>
        <v/>
      </c>
      <c r="I5142" s="104"/>
      <c r="J5142" s="110" t="s">
        <v>19354</v>
      </c>
      <c r="K5142" s="110" t="s">
        <v>275</v>
      </c>
      <c r="L5142" s="10" t="s">
        <v>19355</v>
      </c>
    </row>
    <row r="5143" spans="7:12" ht="15" x14ac:dyDescent="0.2">
      <c r="G5143" s="106"/>
      <c r="H5143" s="104" t="str">
        <f t="shared" si="85"/>
        <v/>
      </c>
      <c r="I5143" s="104"/>
      <c r="J5143" s="110" t="s">
        <v>19356</v>
      </c>
      <c r="K5143" s="110" t="s">
        <v>275</v>
      </c>
      <c r="L5143" s="10" t="s">
        <v>19357</v>
      </c>
    </row>
    <row r="5144" spans="7:12" ht="15" x14ac:dyDescent="0.2">
      <c r="G5144" s="106"/>
      <c r="H5144" s="104" t="str">
        <f t="shared" si="85"/>
        <v/>
      </c>
      <c r="I5144" s="104"/>
      <c r="J5144" s="110" t="s">
        <v>19358</v>
      </c>
      <c r="K5144" s="110" t="s">
        <v>275</v>
      </c>
      <c r="L5144" s="10" t="s">
        <v>19359</v>
      </c>
    </row>
    <row r="5145" spans="7:12" ht="15" x14ac:dyDescent="0.2">
      <c r="G5145" s="106"/>
      <c r="H5145" s="104" t="str">
        <f t="shared" si="85"/>
        <v/>
      </c>
      <c r="I5145" s="104"/>
      <c r="J5145" s="110" t="s">
        <v>19360</v>
      </c>
      <c r="K5145" s="110" t="s">
        <v>275</v>
      </c>
      <c r="L5145" s="10" t="s">
        <v>275</v>
      </c>
    </row>
    <row r="5146" spans="7:12" ht="15" x14ac:dyDescent="0.2">
      <c r="G5146" s="106"/>
      <c r="H5146" s="104" t="str">
        <f t="shared" si="85"/>
        <v/>
      </c>
      <c r="I5146" s="104"/>
      <c r="J5146" s="110" t="s">
        <v>19361</v>
      </c>
      <c r="K5146" s="110" t="s">
        <v>275</v>
      </c>
      <c r="L5146" s="10" t="s">
        <v>19362</v>
      </c>
    </row>
    <row r="5147" spans="7:12" ht="15" x14ac:dyDescent="0.2">
      <c r="G5147" s="106"/>
      <c r="H5147" s="104" t="str">
        <f t="shared" si="85"/>
        <v/>
      </c>
      <c r="I5147" s="104"/>
      <c r="J5147" s="110" t="s">
        <v>19363</v>
      </c>
      <c r="K5147" s="110" t="s">
        <v>275</v>
      </c>
      <c r="L5147" s="10" t="s">
        <v>19364</v>
      </c>
    </row>
    <row r="5148" spans="7:12" ht="15" x14ac:dyDescent="0.2">
      <c r="G5148" s="106"/>
      <c r="H5148" s="104" t="str">
        <f t="shared" si="85"/>
        <v/>
      </c>
      <c r="I5148" s="104"/>
      <c r="J5148" s="110" t="s">
        <v>19365</v>
      </c>
      <c r="K5148" s="110" t="s">
        <v>275</v>
      </c>
      <c r="L5148" s="10" t="s">
        <v>19366</v>
      </c>
    </row>
    <row r="5149" spans="7:12" ht="15" x14ac:dyDescent="0.2">
      <c r="G5149" s="106"/>
      <c r="H5149" s="104" t="str">
        <f t="shared" si="85"/>
        <v/>
      </c>
      <c r="I5149" s="104"/>
      <c r="J5149" s="110" t="s">
        <v>19367</v>
      </c>
      <c r="K5149" s="110" t="s">
        <v>275</v>
      </c>
      <c r="L5149" s="10" t="s">
        <v>19368</v>
      </c>
    </row>
    <row r="5150" spans="7:12" ht="15" x14ac:dyDescent="0.2">
      <c r="G5150" s="106"/>
      <c r="H5150" s="104" t="str">
        <f t="shared" si="85"/>
        <v/>
      </c>
      <c r="I5150" s="104"/>
      <c r="J5150" s="110" t="s">
        <v>19369</v>
      </c>
      <c r="K5150" s="110" t="s">
        <v>275</v>
      </c>
      <c r="L5150" s="10" t="s">
        <v>19370</v>
      </c>
    </row>
    <row r="5151" spans="7:12" ht="15" x14ac:dyDescent="0.2">
      <c r="G5151" s="106"/>
      <c r="H5151" s="104" t="str">
        <f t="shared" si="85"/>
        <v/>
      </c>
      <c r="I5151" s="104"/>
      <c r="J5151" s="110" t="s">
        <v>19371</v>
      </c>
      <c r="K5151" s="110" t="s">
        <v>275</v>
      </c>
      <c r="L5151" s="10" t="s">
        <v>19372</v>
      </c>
    </row>
    <row r="5152" spans="7:12" ht="15" x14ac:dyDescent="0.2">
      <c r="G5152" s="106"/>
      <c r="H5152" s="104" t="str">
        <f t="shared" si="85"/>
        <v/>
      </c>
      <c r="I5152" s="104"/>
      <c r="J5152" s="110" t="s">
        <v>19373</v>
      </c>
      <c r="K5152" s="110" t="s">
        <v>275</v>
      </c>
      <c r="L5152" s="10" t="s">
        <v>19374</v>
      </c>
    </row>
    <row r="5153" spans="7:12" ht="15" x14ac:dyDescent="0.2">
      <c r="G5153" s="106"/>
      <c r="H5153" s="104" t="str">
        <f t="shared" si="85"/>
        <v/>
      </c>
      <c r="I5153" s="104"/>
      <c r="J5153" s="110" t="s">
        <v>19375</v>
      </c>
      <c r="K5153" s="110" t="s">
        <v>275</v>
      </c>
      <c r="L5153" s="10" t="s">
        <v>19376</v>
      </c>
    </row>
    <row r="5154" spans="7:12" ht="15" x14ac:dyDescent="0.2">
      <c r="G5154" s="106"/>
      <c r="H5154" s="104" t="str">
        <f t="shared" si="85"/>
        <v/>
      </c>
      <c r="I5154" s="104"/>
      <c r="J5154" s="110" t="s">
        <v>19377</v>
      </c>
      <c r="K5154" s="110" t="s">
        <v>275</v>
      </c>
      <c r="L5154" s="10" t="s">
        <v>19378</v>
      </c>
    </row>
    <row r="5155" spans="7:12" ht="15" x14ac:dyDescent="0.2">
      <c r="G5155" s="106"/>
      <c r="H5155" s="104" t="str">
        <f t="shared" si="85"/>
        <v/>
      </c>
      <c r="I5155" s="104"/>
      <c r="J5155" s="110" t="s">
        <v>19379</v>
      </c>
      <c r="K5155" s="110" t="s">
        <v>275</v>
      </c>
      <c r="L5155" s="10" t="s">
        <v>19380</v>
      </c>
    </row>
    <row r="5156" spans="7:12" ht="15" x14ac:dyDescent="0.2">
      <c r="G5156" s="106"/>
      <c r="H5156" s="104" t="str">
        <f t="shared" si="85"/>
        <v/>
      </c>
      <c r="I5156" s="104"/>
      <c r="J5156" s="110" t="s">
        <v>19381</v>
      </c>
      <c r="K5156" s="110" t="s">
        <v>275</v>
      </c>
      <c r="L5156" s="10" t="s">
        <v>19382</v>
      </c>
    </row>
    <row r="5157" spans="7:12" ht="15" x14ac:dyDescent="0.2">
      <c r="G5157" s="106"/>
      <c r="H5157" s="104" t="str">
        <f t="shared" si="85"/>
        <v/>
      </c>
      <c r="I5157" s="104"/>
      <c r="J5157" s="110" t="s">
        <v>19383</v>
      </c>
      <c r="K5157" s="110" t="s">
        <v>275</v>
      </c>
      <c r="L5157" s="10" t="s">
        <v>19384</v>
      </c>
    </row>
    <row r="5158" spans="7:12" ht="15" x14ac:dyDescent="0.2">
      <c r="G5158" s="106"/>
      <c r="H5158" s="104" t="str">
        <f t="shared" si="85"/>
        <v/>
      </c>
      <c r="I5158" s="104"/>
      <c r="J5158" s="110" t="s">
        <v>19385</v>
      </c>
      <c r="K5158" s="110" t="s">
        <v>275</v>
      </c>
      <c r="L5158" s="10" t="s">
        <v>19386</v>
      </c>
    </row>
    <row r="5159" spans="7:12" ht="15" x14ac:dyDescent="0.2">
      <c r="G5159" s="106"/>
      <c r="H5159" s="104" t="str">
        <f t="shared" si="85"/>
        <v/>
      </c>
      <c r="I5159" s="104"/>
      <c r="J5159" s="110" t="s">
        <v>19387</v>
      </c>
      <c r="K5159" s="110" t="s">
        <v>275</v>
      </c>
      <c r="L5159" s="10" t="s">
        <v>19388</v>
      </c>
    </row>
    <row r="5160" spans="7:12" ht="15" x14ac:dyDescent="0.2">
      <c r="G5160" s="106"/>
      <c r="H5160" s="104" t="str">
        <f t="shared" si="85"/>
        <v/>
      </c>
      <c r="I5160" s="104"/>
      <c r="J5160" s="110" t="s">
        <v>19389</v>
      </c>
      <c r="K5160" s="110" t="s">
        <v>275</v>
      </c>
      <c r="L5160" s="10" t="s">
        <v>19390</v>
      </c>
    </row>
    <row r="5161" spans="7:12" ht="15" x14ac:dyDescent="0.2">
      <c r="G5161" s="106"/>
      <c r="H5161" s="104" t="str">
        <f t="shared" si="85"/>
        <v/>
      </c>
      <c r="I5161" s="104"/>
      <c r="J5161" s="110" t="s">
        <v>19391</v>
      </c>
      <c r="K5161" s="110" t="s">
        <v>275</v>
      </c>
      <c r="L5161" s="10" t="s">
        <v>19392</v>
      </c>
    </row>
    <row r="5162" spans="7:12" ht="15" x14ac:dyDescent="0.2">
      <c r="G5162" s="106"/>
      <c r="H5162" s="104" t="str">
        <f t="shared" si="85"/>
        <v/>
      </c>
      <c r="I5162" s="104"/>
      <c r="J5162" s="110" t="s">
        <v>19393</v>
      </c>
      <c r="K5162" s="110" t="s">
        <v>275</v>
      </c>
      <c r="L5162" s="10" t="s">
        <v>19394</v>
      </c>
    </row>
    <row r="5163" spans="7:12" ht="15" x14ac:dyDescent="0.2">
      <c r="G5163" s="106"/>
      <c r="H5163" s="104" t="str">
        <f t="shared" si="85"/>
        <v/>
      </c>
      <c r="I5163" s="104"/>
      <c r="J5163" s="110" t="s">
        <v>19395</v>
      </c>
      <c r="K5163" s="110" t="s">
        <v>275</v>
      </c>
      <c r="L5163" s="10" t="s">
        <v>275</v>
      </c>
    </row>
    <row r="5164" spans="7:12" ht="15" x14ac:dyDescent="0.2">
      <c r="G5164" s="106"/>
      <c r="H5164" s="104" t="str">
        <f t="shared" si="85"/>
        <v/>
      </c>
      <c r="I5164" s="104"/>
      <c r="J5164" s="110" t="s">
        <v>19396</v>
      </c>
      <c r="K5164" s="110" t="s">
        <v>275</v>
      </c>
      <c r="L5164" s="10" t="s">
        <v>19397</v>
      </c>
    </row>
    <row r="5165" spans="7:12" ht="15" x14ac:dyDescent="0.2">
      <c r="G5165" s="106"/>
      <c r="H5165" s="104" t="str">
        <f t="shared" si="85"/>
        <v/>
      </c>
      <c r="I5165" s="104"/>
      <c r="J5165" s="110" t="s">
        <v>19398</v>
      </c>
      <c r="K5165" s="110" t="s">
        <v>275</v>
      </c>
      <c r="L5165" s="10" t="s">
        <v>19399</v>
      </c>
    </row>
    <row r="5166" spans="7:12" ht="15" x14ac:dyDescent="0.2">
      <c r="G5166" s="106"/>
      <c r="H5166" s="104" t="str">
        <f t="shared" si="85"/>
        <v/>
      </c>
      <c r="I5166" s="104"/>
      <c r="J5166" s="110" t="s">
        <v>19400</v>
      </c>
      <c r="K5166" s="110" t="s">
        <v>275</v>
      </c>
      <c r="L5166" s="10" t="s">
        <v>275</v>
      </c>
    </row>
    <row r="5167" spans="7:12" ht="15" x14ac:dyDescent="0.2">
      <c r="G5167" s="106"/>
      <c r="H5167" s="104" t="str">
        <f t="shared" si="85"/>
        <v/>
      </c>
      <c r="I5167" s="104"/>
      <c r="J5167" s="110" t="s">
        <v>19401</v>
      </c>
      <c r="K5167" s="110" t="s">
        <v>275</v>
      </c>
      <c r="L5167" s="10" t="s">
        <v>19402</v>
      </c>
    </row>
    <row r="5168" spans="7:12" ht="15" x14ac:dyDescent="0.2">
      <c r="G5168" s="106"/>
      <c r="H5168" s="104" t="str">
        <f t="shared" si="85"/>
        <v/>
      </c>
      <c r="I5168" s="104"/>
      <c r="J5168" s="110" t="s">
        <v>19403</v>
      </c>
      <c r="K5168" s="110" t="s">
        <v>275</v>
      </c>
      <c r="L5168" s="10" t="s">
        <v>19404</v>
      </c>
    </row>
    <row r="5169" spans="7:12" ht="15" x14ac:dyDescent="0.2">
      <c r="G5169" s="106"/>
      <c r="H5169" s="104" t="str">
        <f t="shared" si="85"/>
        <v/>
      </c>
      <c r="I5169" s="104"/>
      <c r="J5169" s="110" t="s">
        <v>19405</v>
      </c>
      <c r="K5169" s="110" t="s">
        <v>275</v>
      </c>
      <c r="L5169" s="10" t="s">
        <v>275</v>
      </c>
    </row>
    <row r="5170" spans="7:12" ht="15" x14ac:dyDescent="0.2">
      <c r="G5170" s="106"/>
      <c r="H5170" s="104" t="str">
        <f t="shared" si="85"/>
        <v/>
      </c>
      <c r="I5170" s="104"/>
      <c r="J5170" s="110" t="s">
        <v>19406</v>
      </c>
      <c r="K5170" s="110" t="s">
        <v>275</v>
      </c>
      <c r="L5170" s="10" t="s">
        <v>275</v>
      </c>
    </row>
    <row r="5171" spans="7:12" ht="15" x14ac:dyDescent="0.2">
      <c r="G5171" s="106"/>
      <c r="H5171" s="104" t="str">
        <f t="shared" si="85"/>
        <v/>
      </c>
      <c r="I5171" s="104"/>
      <c r="J5171" s="110" t="s">
        <v>19407</v>
      </c>
      <c r="K5171" s="110" t="s">
        <v>275</v>
      </c>
      <c r="L5171" s="10" t="s">
        <v>19408</v>
      </c>
    </row>
    <row r="5172" spans="7:12" ht="15" x14ac:dyDescent="0.2">
      <c r="G5172" s="106"/>
      <c r="H5172" s="104" t="str">
        <f t="shared" si="85"/>
        <v/>
      </c>
      <c r="I5172" s="104"/>
      <c r="J5172" s="110" t="s">
        <v>19409</v>
      </c>
      <c r="K5172" s="110" t="s">
        <v>275</v>
      </c>
      <c r="L5172" s="10" t="s">
        <v>19410</v>
      </c>
    </row>
    <row r="5173" spans="7:12" ht="15" x14ac:dyDescent="0.2">
      <c r="G5173" s="106"/>
      <c r="H5173" s="104" t="str">
        <f t="shared" si="85"/>
        <v/>
      </c>
      <c r="I5173" s="104"/>
      <c r="J5173" s="110" t="s">
        <v>19411</v>
      </c>
      <c r="K5173" s="110" t="s">
        <v>275</v>
      </c>
      <c r="L5173" s="10" t="s">
        <v>19412</v>
      </c>
    </row>
    <row r="5174" spans="7:12" ht="15" x14ac:dyDescent="0.2">
      <c r="G5174" s="106"/>
      <c r="H5174" s="104" t="str">
        <f t="shared" si="85"/>
        <v/>
      </c>
      <c r="I5174" s="104"/>
      <c r="J5174" s="110" t="s">
        <v>19413</v>
      </c>
      <c r="K5174" s="110" t="s">
        <v>275</v>
      </c>
      <c r="L5174" s="10" t="s">
        <v>19414</v>
      </c>
    </row>
    <row r="5175" spans="7:12" ht="15" x14ac:dyDescent="0.2">
      <c r="G5175" s="106"/>
      <c r="H5175" s="104" t="str">
        <f t="shared" si="85"/>
        <v/>
      </c>
      <c r="I5175" s="104"/>
      <c r="J5175" s="110" t="s">
        <v>19415</v>
      </c>
      <c r="K5175" s="110" t="s">
        <v>275</v>
      </c>
      <c r="L5175" s="10" t="s">
        <v>19416</v>
      </c>
    </row>
    <row r="5176" spans="7:12" ht="15" x14ac:dyDescent="0.2">
      <c r="G5176" s="106"/>
      <c r="H5176" s="104" t="str">
        <f t="shared" si="85"/>
        <v/>
      </c>
      <c r="I5176" s="104"/>
      <c r="J5176" s="110" t="s">
        <v>19417</v>
      </c>
      <c r="K5176" s="110" t="s">
        <v>275</v>
      </c>
      <c r="L5176" s="10" t="s">
        <v>19418</v>
      </c>
    </row>
    <row r="5177" spans="7:12" ht="15" x14ac:dyDescent="0.2">
      <c r="G5177" s="106"/>
      <c r="H5177" s="104" t="str">
        <f t="shared" si="85"/>
        <v/>
      </c>
      <c r="I5177" s="104"/>
      <c r="J5177" s="110" t="s">
        <v>19419</v>
      </c>
      <c r="K5177" s="110" t="s">
        <v>275</v>
      </c>
      <c r="L5177" s="10" t="s">
        <v>19420</v>
      </c>
    </row>
    <row r="5178" spans="7:12" ht="15" x14ac:dyDescent="0.2">
      <c r="G5178" s="106"/>
      <c r="H5178" s="104" t="str">
        <f t="shared" si="85"/>
        <v/>
      </c>
      <c r="I5178" s="104"/>
      <c r="J5178" s="110" t="s">
        <v>19421</v>
      </c>
      <c r="K5178" s="110" t="s">
        <v>275</v>
      </c>
      <c r="L5178" s="10" t="s">
        <v>19422</v>
      </c>
    </row>
    <row r="5179" spans="7:12" ht="15" x14ac:dyDescent="0.2">
      <c r="G5179" s="106"/>
      <c r="H5179" s="104" t="str">
        <f t="shared" si="85"/>
        <v/>
      </c>
      <c r="I5179" s="104"/>
      <c r="J5179" s="110" t="s">
        <v>19423</v>
      </c>
      <c r="K5179" s="110" t="s">
        <v>275</v>
      </c>
      <c r="L5179" s="10" t="s">
        <v>19424</v>
      </c>
    </row>
    <row r="5180" spans="7:12" ht="15" x14ac:dyDescent="0.2">
      <c r="G5180" s="106"/>
      <c r="H5180" s="104" t="str">
        <f t="shared" si="85"/>
        <v/>
      </c>
      <c r="I5180" s="104"/>
      <c r="J5180" s="110" t="s">
        <v>19425</v>
      </c>
      <c r="K5180" s="110" t="s">
        <v>275</v>
      </c>
      <c r="L5180" s="10" t="s">
        <v>275</v>
      </c>
    </row>
    <row r="5181" spans="7:12" ht="15" x14ac:dyDescent="0.2">
      <c r="G5181" s="106"/>
      <c r="H5181" s="104" t="str">
        <f t="shared" si="85"/>
        <v/>
      </c>
      <c r="I5181" s="104"/>
      <c r="J5181" s="110" t="s">
        <v>19426</v>
      </c>
      <c r="K5181" s="110" t="s">
        <v>275</v>
      </c>
      <c r="L5181" s="10" t="s">
        <v>275</v>
      </c>
    </row>
    <row r="5182" spans="7:12" ht="15" x14ac:dyDescent="0.2">
      <c r="G5182" s="106"/>
      <c r="H5182" s="104" t="str">
        <f t="shared" si="85"/>
        <v/>
      </c>
      <c r="I5182" s="104"/>
      <c r="J5182" s="110" t="s">
        <v>19427</v>
      </c>
      <c r="K5182" s="110" t="s">
        <v>275</v>
      </c>
      <c r="L5182" s="10" t="s">
        <v>19428</v>
      </c>
    </row>
    <row r="5183" spans="7:12" ht="15" x14ac:dyDescent="0.2">
      <c r="G5183" s="106"/>
      <c r="H5183" s="104" t="str">
        <f t="shared" si="85"/>
        <v/>
      </c>
      <c r="I5183" s="104"/>
      <c r="J5183" s="110" t="s">
        <v>19429</v>
      </c>
      <c r="K5183" s="110" t="s">
        <v>275</v>
      </c>
      <c r="L5183" s="10" t="s">
        <v>19430</v>
      </c>
    </row>
    <row r="5184" spans="7:12" ht="15" x14ac:dyDescent="0.2">
      <c r="G5184" s="106"/>
      <c r="H5184" s="104" t="str">
        <f t="shared" si="85"/>
        <v/>
      </c>
      <c r="I5184" s="104"/>
      <c r="J5184" s="110" t="s">
        <v>19431</v>
      </c>
      <c r="K5184" s="110" t="s">
        <v>275</v>
      </c>
      <c r="L5184" s="10" t="s">
        <v>19432</v>
      </c>
    </row>
    <row r="5185" spans="7:12" ht="15" x14ac:dyDescent="0.2">
      <c r="G5185" s="106"/>
      <c r="H5185" s="104" t="str">
        <f t="shared" si="85"/>
        <v/>
      </c>
      <c r="I5185" s="104"/>
      <c r="J5185" s="110" t="s">
        <v>19433</v>
      </c>
      <c r="K5185" s="110" t="s">
        <v>275</v>
      </c>
      <c r="L5185" s="10" t="s">
        <v>19434</v>
      </c>
    </row>
    <row r="5186" spans="7:12" ht="15" x14ac:dyDescent="0.2">
      <c r="G5186" s="106"/>
      <c r="H5186" s="104" t="str">
        <f t="shared" si="85"/>
        <v/>
      </c>
      <c r="I5186" s="104"/>
      <c r="J5186" s="110" t="s">
        <v>19435</v>
      </c>
      <c r="K5186" s="110" t="s">
        <v>275</v>
      </c>
      <c r="L5186" s="10" t="s">
        <v>19436</v>
      </c>
    </row>
    <row r="5187" spans="7:12" ht="15" x14ac:dyDescent="0.2">
      <c r="G5187" s="106"/>
      <c r="H5187" s="104" t="str">
        <f t="shared" si="85"/>
        <v/>
      </c>
      <c r="I5187" s="104"/>
      <c r="J5187" s="110" t="s">
        <v>19437</v>
      </c>
      <c r="K5187" s="110" t="s">
        <v>275</v>
      </c>
      <c r="L5187" s="10" t="s">
        <v>19438</v>
      </c>
    </row>
    <row r="5188" spans="7:12" ht="15" x14ac:dyDescent="0.2">
      <c r="G5188" s="106"/>
      <c r="H5188" s="104" t="str">
        <f t="shared" si="85"/>
        <v/>
      </c>
      <c r="I5188" s="104"/>
      <c r="J5188" s="110" t="s">
        <v>19439</v>
      </c>
      <c r="K5188" s="110" t="s">
        <v>275</v>
      </c>
      <c r="L5188" s="10" t="s">
        <v>19440</v>
      </c>
    </row>
    <row r="5189" spans="7:12" ht="15" x14ac:dyDescent="0.2">
      <c r="G5189" s="106"/>
      <c r="H5189" s="104" t="str">
        <f t="shared" si="85"/>
        <v/>
      </c>
      <c r="I5189" s="104"/>
      <c r="J5189" s="110" t="s">
        <v>19441</v>
      </c>
      <c r="K5189" s="110" t="s">
        <v>275</v>
      </c>
      <c r="L5189" s="10" t="s">
        <v>19442</v>
      </c>
    </row>
    <row r="5190" spans="7:12" ht="15" x14ac:dyDescent="0.2">
      <c r="G5190" s="106"/>
      <c r="H5190" s="104" t="str">
        <f t="shared" si="85"/>
        <v/>
      </c>
      <c r="I5190" s="104"/>
      <c r="J5190" s="110" t="s">
        <v>19443</v>
      </c>
      <c r="K5190" s="110" t="s">
        <v>275</v>
      </c>
      <c r="L5190" s="10" t="s">
        <v>19444</v>
      </c>
    </row>
  </sheetData>
  <autoFilter ref="G8:L5190" xr:uid="{00000000-0009-0000-0000-000015000000}">
    <sortState xmlns:xlrd2="http://schemas.microsoft.com/office/spreadsheetml/2017/richdata2" ref="G9:L5190">
      <sortCondition ref="I8"/>
    </sortState>
  </autoFilter>
  <customSheetViews>
    <customSheetView guid="{9F9DAF4D-D2EF-4660-943E-0C19C13C2663}" scale="80" showAutoFilter="1">
      <selection activeCell="E14" sqref="E14"/>
      <pageMargins left="0" right="0" top="0" bottom="0" header="0" footer="0"/>
      <pageSetup paperSize="9" orientation="portrait" r:id="rId1"/>
      <autoFilter ref="G8:L5190" xr:uid="{8D75C38D-6B2F-644D-BC3D-6FBB8F8A106A}">
        <sortState xmlns:xlrd2="http://schemas.microsoft.com/office/spreadsheetml/2017/richdata2" ref="G9:L5190">
          <sortCondition ref="I8"/>
        </sortState>
      </autoFilter>
    </customSheetView>
    <customSheetView guid="{DEC7CBE2-9713-4252-8444-1D6959C164AB}" scale="80" showAutoFilter="1" topLeftCell="C9">
      <selection activeCell="L8" sqref="L8"/>
      <pageMargins left="0" right="0" top="0" bottom="0" header="0" footer="0"/>
      <pageSetup paperSize="9" orientation="portrait" r:id="rId2"/>
      <autoFilter ref="B1:G1" xr:uid="{5FCE5146-6692-A14F-A96F-DF0649930808}"/>
    </customSheetView>
    <customSheetView guid="{03B04745-F29E-4E26-B62E-F0D2264078A4}" scale="80" showAutoFilter="1">
      <selection activeCell="D8" sqref="D8"/>
      <pageMargins left="0" right="0" top="0" bottom="0" header="0" footer="0"/>
      <pageSetup paperSize="9" orientation="portrait" r:id="rId3"/>
      <autoFilter ref="A8:F5190" xr:uid="{EA91DF11-F3B5-9545-80CE-DB9C89AF9623}">
        <sortState xmlns:xlrd2="http://schemas.microsoft.com/office/spreadsheetml/2017/richdata2" ref="A9:F5190">
          <sortCondition ref="C8"/>
        </sortState>
      </autoFilter>
    </customSheetView>
    <customSheetView guid="{853B6239-A439-411F-9927-AA08BF431DBB}" scale="80" showAutoFilter="1">
      <selection activeCell="E14" sqref="E14"/>
      <pageMargins left="0" right="0" top="0" bottom="0" header="0" footer="0"/>
      <pageSetup paperSize="9" orientation="portrait" r:id="rId4"/>
      <autoFilter ref="G8:L5190" xr:uid="{F6F8AA77-0D77-F344-A417-32FC048B272D}">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6640625" customWidth="1"/>
    <col min="12" max="29" width="20.6640625" customWidth="1"/>
  </cols>
  <sheetData>
    <row r="1" spans="1:11" ht="25.25" customHeight="1" x14ac:dyDescent="0.2">
      <c r="A1" s="1" t="s">
        <v>66</v>
      </c>
      <c r="B1" s="2" t="s">
        <v>1248</v>
      </c>
      <c r="C1" s="2" t="s">
        <v>1321</v>
      </c>
      <c r="D1" s="2" t="s">
        <v>19445</v>
      </c>
      <c r="E1" s="2" t="s">
        <v>19446</v>
      </c>
      <c r="F1" s="2" t="s">
        <v>19447</v>
      </c>
      <c r="G1" s="2" t="s">
        <v>1494</v>
      </c>
      <c r="H1" s="2" t="s">
        <v>1201</v>
      </c>
      <c r="I1" s="2" t="s">
        <v>19448</v>
      </c>
      <c r="J1" s="2" t="s">
        <v>1368</v>
      </c>
      <c r="K1" s="71" t="s">
        <v>1394</v>
      </c>
    </row>
    <row r="2" spans="1:11" ht="25.25" customHeight="1" x14ac:dyDescent="0.2">
      <c r="A2" s="32" t="s">
        <v>68</v>
      </c>
      <c r="B2" s="33" t="s">
        <v>1261</v>
      </c>
      <c r="C2" s="33" t="s">
        <v>19449</v>
      </c>
      <c r="D2" s="33" t="s">
        <v>19450</v>
      </c>
      <c r="E2" s="33" t="s">
        <v>19451</v>
      </c>
      <c r="F2" s="33" t="s">
        <v>19452</v>
      </c>
      <c r="G2" s="33" t="s">
        <v>1263</v>
      </c>
      <c r="H2" s="33" t="s">
        <v>1339</v>
      </c>
      <c r="I2" s="33" t="s">
        <v>19453</v>
      </c>
      <c r="J2" s="68" t="s">
        <v>19454</v>
      </c>
      <c r="K2" s="72" t="s">
        <v>1211</v>
      </c>
    </row>
    <row r="3" spans="1:11" ht="25.25" customHeight="1" outlineLevel="1" x14ac:dyDescent="0.2">
      <c r="A3" s="43" t="s">
        <v>17</v>
      </c>
      <c r="B3" s="4" t="s">
        <v>1190</v>
      </c>
      <c r="C3" s="4" t="s">
        <v>1190</v>
      </c>
      <c r="D3" s="4" t="s">
        <v>1190</v>
      </c>
      <c r="E3" s="4" t="s">
        <v>1190</v>
      </c>
      <c r="F3" s="4" t="s">
        <v>1190</v>
      </c>
      <c r="G3" s="4" t="s">
        <v>1190</v>
      </c>
      <c r="H3" s="4" t="s">
        <v>19455</v>
      </c>
      <c r="I3" s="4"/>
      <c r="J3" s="76" t="s">
        <v>19456</v>
      </c>
      <c r="K3" s="73" t="s">
        <v>19457</v>
      </c>
    </row>
    <row r="4" spans="1:11" ht="25.25" customHeight="1" outlineLevel="1" x14ac:dyDescent="0.2">
      <c r="A4" s="5" t="s">
        <v>71</v>
      </c>
      <c r="B4" s="6" t="s">
        <v>1192</v>
      </c>
      <c r="C4" s="6" t="s">
        <v>1192</v>
      </c>
      <c r="D4" s="6" t="s">
        <v>1192</v>
      </c>
      <c r="E4" s="6" t="s">
        <v>1233</v>
      </c>
      <c r="F4" s="6" t="s">
        <v>1233</v>
      </c>
      <c r="G4" s="6" t="s">
        <v>1269</v>
      </c>
      <c r="H4" s="6" t="s">
        <v>1192</v>
      </c>
      <c r="I4" s="6" t="s">
        <v>1192</v>
      </c>
      <c r="J4" s="69" t="s">
        <v>19458</v>
      </c>
      <c r="K4" s="74">
        <v>0.01</v>
      </c>
    </row>
    <row r="5" spans="1:11" ht="25.25" customHeight="1" outlineLevel="1" x14ac:dyDescent="0.2">
      <c r="A5" s="5" t="s">
        <v>73</v>
      </c>
      <c r="B5" s="6">
        <v>255</v>
      </c>
      <c r="C5" s="6">
        <v>40</v>
      </c>
      <c r="D5" s="6">
        <v>255</v>
      </c>
      <c r="E5" s="6" t="s">
        <v>1271</v>
      </c>
      <c r="F5" s="6" t="s">
        <v>1271</v>
      </c>
      <c r="G5" s="6" t="s">
        <v>1269</v>
      </c>
      <c r="H5" s="6">
        <v>40</v>
      </c>
      <c r="I5" s="6">
        <v>255</v>
      </c>
      <c r="J5" s="69" t="s">
        <v>19459</v>
      </c>
      <c r="K5" s="74">
        <v>100</v>
      </c>
    </row>
    <row r="6" spans="1:11" ht="25.25" customHeight="1" outlineLevel="1" x14ac:dyDescent="0.2">
      <c r="A6" s="5" t="s">
        <v>75</v>
      </c>
      <c r="B6" s="6" t="s">
        <v>1195</v>
      </c>
      <c r="C6" s="6" t="s">
        <v>1195</v>
      </c>
      <c r="D6" s="6" t="s">
        <v>1195</v>
      </c>
      <c r="E6" s="6" t="s">
        <v>1272</v>
      </c>
      <c r="F6" s="6" t="s">
        <v>1272</v>
      </c>
      <c r="G6" s="6" t="s">
        <v>1274</v>
      </c>
      <c r="H6" s="6" t="s">
        <v>1195</v>
      </c>
      <c r="I6" s="6" t="s">
        <v>1195</v>
      </c>
      <c r="J6" s="69" t="s">
        <v>19460</v>
      </c>
      <c r="K6" s="74" t="s">
        <v>1389</v>
      </c>
    </row>
    <row r="7" spans="1:11" ht="25.25" customHeight="1" outlineLevel="1" x14ac:dyDescent="0.2">
      <c r="A7" s="5" t="s">
        <v>77</v>
      </c>
      <c r="B7" s="6" t="s">
        <v>1195</v>
      </c>
      <c r="C7" s="6" t="s">
        <v>1195</v>
      </c>
      <c r="D7" s="6" t="s">
        <v>1195</v>
      </c>
      <c r="E7" s="6">
        <v>2</v>
      </c>
      <c r="F7" s="6">
        <v>2</v>
      </c>
      <c r="G7" s="6" t="s">
        <v>1195</v>
      </c>
      <c r="H7" s="6" t="s">
        <v>1195</v>
      </c>
      <c r="I7" s="6" t="s">
        <v>1195</v>
      </c>
      <c r="J7" s="69" t="s">
        <v>19461</v>
      </c>
      <c r="K7" s="74">
        <v>0.01</v>
      </c>
    </row>
    <row r="8" spans="1:11" ht="200" customHeight="1" outlineLevel="1" x14ac:dyDescent="0.2">
      <c r="A8" s="44" t="s">
        <v>65</v>
      </c>
      <c r="B8" s="45" t="s">
        <v>1306</v>
      </c>
      <c r="C8" s="45" t="s">
        <v>1326</v>
      </c>
      <c r="D8" s="45" t="s">
        <v>1481</v>
      </c>
      <c r="E8" s="45" t="s">
        <v>19462</v>
      </c>
      <c r="F8" s="45" t="s">
        <v>19463</v>
      </c>
      <c r="G8" s="45" t="s">
        <v>19464</v>
      </c>
      <c r="H8" s="45" t="s">
        <v>19465</v>
      </c>
      <c r="I8" s="45" t="s">
        <v>19466</v>
      </c>
      <c r="J8" s="70" t="s">
        <v>19467</v>
      </c>
      <c r="K8" s="75" t="s">
        <v>19468</v>
      </c>
    </row>
    <row r="9" spans="1:11" x14ac:dyDescent="0.2">
      <c r="A9" s="8"/>
      <c r="B9" s="7"/>
      <c r="C9" s="7"/>
      <c r="D9" s="86"/>
      <c r="E9" s="85"/>
      <c r="F9" s="85"/>
      <c r="G9" s="88"/>
      <c r="H9" s="86"/>
      <c r="I9" s="86"/>
      <c r="J9" s="86"/>
      <c r="K9" s="87"/>
    </row>
    <row r="10" spans="1:11" x14ac:dyDescent="0.2">
      <c r="A10" s="8"/>
      <c r="B10" s="7"/>
      <c r="C10" s="7"/>
      <c r="D10" s="86"/>
      <c r="E10" s="85"/>
      <c r="F10" s="85"/>
      <c r="G10" s="88"/>
      <c r="H10" s="86"/>
      <c r="I10" s="86"/>
      <c r="J10" s="86"/>
      <c r="K10" s="87"/>
    </row>
    <row r="11" spans="1:11" x14ac:dyDescent="0.2">
      <c r="A11" s="8"/>
      <c r="B11" s="7"/>
      <c r="C11" s="7"/>
      <c r="D11" s="86"/>
      <c r="E11" s="85"/>
      <c r="F11" s="85"/>
      <c r="G11" s="88"/>
      <c r="H11" s="86"/>
      <c r="I11" s="86"/>
      <c r="J11" s="86"/>
      <c r="K11" s="87"/>
    </row>
    <row r="12" spans="1:11" x14ac:dyDescent="0.2">
      <c r="A12" s="8"/>
      <c r="B12" s="7"/>
      <c r="C12" s="7"/>
      <c r="D12" s="86"/>
      <c r="E12" s="85"/>
      <c r="F12" s="85"/>
      <c r="G12" s="88"/>
      <c r="H12" s="86"/>
      <c r="I12" s="86"/>
      <c r="J12" s="86"/>
      <c r="K12" s="87"/>
    </row>
    <row r="13" spans="1:11" x14ac:dyDescent="0.2">
      <c r="A13" s="8"/>
      <c r="B13" s="7"/>
      <c r="C13" s="7"/>
      <c r="D13" s="86"/>
      <c r="E13" s="85"/>
      <c r="F13" s="85"/>
      <c r="G13" s="88"/>
      <c r="H13" s="86"/>
      <c r="I13" s="86"/>
      <c r="J13" s="86"/>
      <c r="K13" s="87"/>
    </row>
    <row r="14" spans="1:11" x14ac:dyDescent="0.2">
      <c r="A14" s="8"/>
      <c r="B14" s="7"/>
      <c r="C14" s="7"/>
      <c r="D14" s="86"/>
      <c r="E14" s="85"/>
      <c r="F14" s="85"/>
      <c r="G14" s="88"/>
      <c r="H14" s="86"/>
      <c r="I14" s="86"/>
      <c r="J14" s="86"/>
      <c r="K14" s="87"/>
    </row>
    <row r="15" spans="1:11" x14ac:dyDescent="0.2">
      <c r="A15" s="8"/>
      <c r="B15" s="7"/>
      <c r="C15" s="7"/>
      <c r="D15" s="86"/>
      <c r="E15" s="85"/>
      <c r="F15" s="85"/>
      <c r="G15" s="88"/>
      <c r="H15" s="86"/>
      <c r="I15" s="86"/>
      <c r="J15" s="86"/>
      <c r="K15" s="87"/>
    </row>
    <row r="16" spans="1:11" x14ac:dyDescent="0.2">
      <c r="A16" s="8"/>
      <c r="B16" s="7"/>
      <c r="C16" s="7"/>
      <c r="D16" s="86"/>
      <c r="E16" s="85"/>
      <c r="F16" s="85"/>
      <c r="G16" s="88"/>
      <c r="H16" s="86"/>
      <c r="I16" s="86"/>
      <c r="J16" s="86"/>
      <c r="K16" s="87"/>
    </row>
    <row r="17" spans="1:11" x14ac:dyDescent="0.2">
      <c r="A17" s="8"/>
      <c r="B17" s="7"/>
      <c r="C17" s="7"/>
      <c r="D17" s="86"/>
      <c r="E17" s="85"/>
      <c r="F17" s="85"/>
      <c r="G17" s="88"/>
      <c r="H17" s="86"/>
      <c r="I17" s="86"/>
      <c r="J17" s="86"/>
      <c r="K17" s="87"/>
    </row>
    <row r="18" spans="1:11" x14ac:dyDescent="0.2">
      <c r="A18" s="8"/>
      <c r="B18" s="7"/>
      <c r="C18" s="7"/>
      <c r="D18" s="86"/>
      <c r="E18" s="85"/>
      <c r="F18" s="85"/>
      <c r="G18" s="88"/>
      <c r="H18" s="86"/>
      <c r="I18" s="86"/>
      <c r="J18" s="86"/>
      <c r="K18" s="87"/>
    </row>
    <row r="19" spans="1:11" x14ac:dyDescent="0.2">
      <c r="A19" s="8"/>
      <c r="B19" s="7"/>
      <c r="C19" s="7"/>
      <c r="D19" s="86"/>
      <c r="E19" s="85"/>
      <c r="F19" s="85"/>
      <c r="G19" s="88"/>
      <c r="H19" s="86"/>
      <c r="I19" s="86"/>
      <c r="J19" s="86"/>
      <c r="K19" s="87"/>
    </row>
    <row r="20" spans="1:11" x14ac:dyDescent="0.2">
      <c r="A20" s="8"/>
      <c r="B20" s="7"/>
      <c r="C20" s="7"/>
      <c r="D20" s="86"/>
      <c r="E20" s="85"/>
      <c r="F20" s="85"/>
      <c r="G20" s="88"/>
      <c r="H20" s="86"/>
      <c r="I20" s="86"/>
      <c r="J20" s="86"/>
      <c r="K20" s="87"/>
    </row>
    <row r="21" spans="1:11" x14ac:dyDescent="0.2">
      <c r="A21" s="8"/>
      <c r="B21" s="7"/>
      <c r="C21" s="7"/>
      <c r="D21" s="86"/>
      <c r="E21" s="85"/>
      <c r="F21" s="85"/>
      <c r="G21" s="88"/>
      <c r="H21" s="86"/>
      <c r="I21" s="86"/>
      <c r="J21" s="86"/>
      <c r="K21" s="87"/>
    </row>
    <row r="22" spans="1:11" x14ac:dyDescent="0.2">
      <c r="A22" s="8"/>
      <c r="B22" s="7"/>
      <c r="C22" s="7"/>
      <c r="D22" s="86"/>
      <c r="E22" s="85"/>
      <c r="F22" s="85"/>
      <c r="G22" s="88"/>
      <c r="H22" s="86"/>
      <c r="I22" s="86"/>
      <c r="J22" s="86"/>
      <c r="K22" s="87"/>
    </row>
    <row r="23" spans="1:11" x14ac:dyDescent="0.2">
      <c r="A23" s="8"/>
      <c r="B23" s="7"/>
      <c r="C23" s="7"/>
      <c r="D23" s="86"/>
      <c r="E23" s="85"/>
      <c r="F23" s="85"/>
      <c r="G23" s="88"/>
      <c r="H23" s="86"/>
      <c r="I23" s="86"/>
      <c r="J23" s="86"/>
      <c r="K23" s="87"/>
    </row>
    <row r="24" spans="1:11" x14ac:dyDescent="0.2">
      <c r="A24" s="8"/>
      <c r="B24" s="7"/>
      <c r="C24" s="7"/>
      <c r="D24" s="86"/>
      <c r="E24" s="85"/>
      <c r="F24" s="85"/>
      <c r="G24" s="88"/>
      <c r="H24" s="86"/>
      <c r="I24" s="86"/>
      <c r="J24" s="86"/>
      <c r="K24" s="87"/>
    </row>
    <row r="25" spans="1:11" x14ac:dyDescent="0.2">
      <c r="A25" s="8"/>
      <c r="B25" s="7"/>
      <c r="C25" s="7"/>
      <c r="D25" s="86"/>
      <c r="E25" s="85"/>
      <c r="F25" s="85"/>
      <c r="G25" s="88"/>
      <c r="H25" s="86"/>
      <c r="I25" s="86"/>
      <c r="J25" s="86"/>
      <c r="K25" s="87"/>
    </row>
    <row r="26" spans="1:11" x14ac:dyDescent="0.2">
      <c r="A26" s="8"/>
      <c r="B26" s="7"/>
      <c r="C26" s="7"/>
      <c r="D26" s="86"/>
      <c r="E26" s="85"/>
      <c r="F26" s="85"/>
      <c r="G26" s="88"/>
      <c r="H26" s="86"/>
      <c r="I26" s="86"/>
      <c r="J26" s="86"/>
      <c r="K26" s="87"/>
    </row>
    <row r="27" spans="1:11" x14ac:dyDescent="0.2">
      <c r="A27" s="8"/>
      <c r="B27" s="7"/>
      <c r="C27" s="7"/>
      <c r="D27" s="86"/>
      <c r="E27" s="85"/>
      <c r="F27" s="85"/>
      <c r="G27" s="88"/>
      <c r="H27" s="86"/>
      <c r="I27" s="86"/>
      <c r="J27" s="86"/>
      <c r="K27" s="87"/>
    </row>
    <row r="28" spans="1:11" x14ac:dyDescent="0.2">
      <c r="A28" s="8"/>
      <c r="B28" s="7"/>
      <c r="C28" s="7"/>
      <c r="D28" s="86"/>
      <c r="E28" s="85"/>
      <c r="F28" s="85"/>
      <c r="G28" s="88"/>
      <c r="H28" s="86"/>
      <c r="I28" s="86"/>
      <c r="J28" s="86"/>
      <c r="K28" s="87"/>
    </row>
    <row r="29" spans="1:11" x14ac:dyDescent="0.2">
      <c r="A29" s="8"/>
      <c r="B29" s="7"/>
      <c r="C29" s="7"/>
      <c r="D29" s="86"/>
      <c r="E29" s="85"/>
      <c r="F29" s="85"/>
      <c r="G29" s="88"/>
      <c r="H29" s="86"/>
      <c r="I29" s="86"/>
      <c r="J29" s="86"/>
      <c r="K29" s="87"/>
    </row>
    <row r="30" spans="1:11" x14ac:dyDescent="0.2">
      <c r="A30" s="8"/>
      <c r="B30" s="7"/>
      <c r="C30" s="7"/>
      <c r="D30" s="86"/>
      <c r="E30" s="85"/>
      <c r="F30" s="85"/>
      <c r="G30" s="88"/>
      <c r="H30" s="86"/>
      <c r="I30" s="86"/>
      <c r="J30" s="86"/>
      <c r="K30" s="87"/>
    </row>
    <row r="31" spans="1:11" x14ac:dyDescent="0.2">
      <c r="A31" s="8"/>
      <c r="B31" s="7"/>
      <c r="C31" s="7"/>
      <c r="D31" s="86"/>
      <c r="E31" s="85"/>
      <c r="F31" s="85"/>
      <c r="G31" s="88"/>
      <c r="H31" s="86"/>
      <c r="I31" s="86"/>
      <c r="J31" s="86"/>
      <c r="K31" s="87"/>
    </row>
    <row r="32" spans="1:11" x14ac:dyDescent="0.2">
      <c r="A32" s="8"/>
      <c r="B32" s="7"/>
      <c r="C32" s="7"/>
      <c r="D32" s="86"/>
      <c r="E32" s="85"/>
      <c r="F32" s="85"/>
      <c r="G32" s="88"/>
      <c r="H32" s="86"/>
      <c r="I32" s="86"/>
      <c r="J32" s="86"/>
      <c r="K32" s="87"/>
    </row>
    <row r="33" spans="1:11" x14ac:dyDescent="0.2">
      <c r="A33" s="8"/>
      <c r="B33" s="7"/>
      <c r="C33" s="7"/>
      <c r="D33" s="86"/>
      <c r="E33" s="85"/>
      <c r="F33" s="85"/>
      <c r="G33" s="88"/>
      <c r="H33" s="86"/>
      <c r="I33" s="86"/>
      <c r="J33" s="86"/>
      <c r="K33" s="87"/>
    </row>
    <row r="34" spans="1:11" x14ac:dyDescent="0.2">
      <c r="A34" s="8"/>
      <c r="B34" s="7"/>
      <c r="C34" s="7"/>
      <c r="D34" s="86"/>
      <c r="E34" s="85"/>
      <c r="F34" s="85"/>
      <c r="G34" s="88"/>
      <c r="H34" s="86"/>
      <c r="I34" s="86"/>
      <c r="J34" s="86"/>
      <c r="K34" s="87"/>
    </row>
    <row r="35" spans="1:11" x14ac:dyDescent="0.2">
      <c r="A35" s="8"/>
      <c r="B35" s="7"/>
      <c r="C35" s="7"/>
      <c r="D35" s="86"/>
      <c r="E35" s="85"/>
      <c r="F35" s="85"/>
      <c r="G35" s="88"/>
      <c r="H35" s="86"/>
      <c r="I35" s="86"/>
      <c r="J35" s="86"/>
      <c r="K35" s="87"/>
    </row>
    <row r="36" spans="1:11" x14ac:dyDescent="0.2">
      <c r="A36" s="8"/>
      <c r="B36" s="7"/>
      <c r="C36" s="7"/>
      <c r="D36" s="86"/>
      <c r="E36" s="85"/>
      <c r="F36" s="85"/>
      <c r="G36" s="88"/>
      <c r="H36" s="86"/>
      <c r="I36" s="86"/>
      <c r="J36" s="86"/>
      <c r="K36" s="87"/>
    </row>
    <row r="37" spans="1:11" x14ac:dyDescent="0.2">
      <c r="A37" s="8"/>
      <c r="B37" s="7"/>
      <c r="C37" s="7"/>
      <c r="D37" s="86"/>
      <c r="E37" s="85"/>
      <c r="F37" s="85"/>
      <c r="G37" s="88"/>
      <c r="H37" s="86"/>
      <c r="I37" s="86"/>
      <c r="J37" s="86"/>
      <c r="K37" s="87"/>
    </row>
    <row r="38" spans="1:11" x14ac:dyDescent="0.2">
      <c r="A38" s="8"/>
      <c r="B38" s="7"/>
      <c r="C38" s="7"/>
      <c r="D38" s="86"/>
      <c r="E38" s="85"/>
      <c r="F38" s="85"/>
      <c r="G38" s="88"/>
      <c r="H38" s="86"/>
      <c r="I38" s="86"/>
      <c r="J38" s="86"/>
      <c r="K38" s="87"/>
    </row>
    <row r="39" spans="1:11" x14ac:dyDescent="0.2">
      <c r="A39" s="8"/>
      <c r="B39" s="7"/>
      <c r="C39" s="7"/>
      <c r="D39" s="86"/>
      <c r="E39" s="85"/>
      <c r="F39" s="85"/>
      <c r="G39" s="88"/>
      <c r="H39" s="86"/>
      <c r="I39" s="86"/>
      <c r="J39" s="86"/>
      <c r="K39" s="87"/>
    </row>
    <row r="40" spans="1:11" x14ac:dyDescent="0.2">
      <c r="A40" s="8"/>
      <c r="B40" s="7"/>
      <c r="C40" s="7"/>
      <c r="D40" s="86"/>
      <c r="E40" s="85"/>
      <c r="F40" s="85"/>
      <c r="G40" s="88"/>
      <c r="H40" s="86"/>
      <c r="I40" s="86"/>
      <c r="J40" s="86"/>
      <c r="K40" s="87"/>
    </row>
    <row r="41" spans="1:11" x14ac:dyDescent="0.2">
      <c r="A41" s="8"/>
      <c r="B41" s="7"/>
      <c r="C41" s="7"/>
      <c r="D41" s="86"/>
      <c r="E41" s="85"/>
      <c r="F41" s="85"/>
      <c r="G41" s="88"/>
      <c r="H41" s="86"/>
      <c r="I41" s="86"/>
      <c r="J41" s="86"/>
      <c r="K41" s="87"/>
    </row>
    <row r="42" spans="1:11" x14ac:dyDescent="0.2">
      <c r="A42" s="8"/>
      <c r="B42" s="7"/>
      <c r="C42" s="7"/>
      <c r="D42" s="86"/>
      <c r="E42" s="85"/>
      <c r="F42" s="85"/>
      <c r="G42" s="88"/>
      <c r="H42" s="86"/>
      <c r="I42" s="86"/>
      <c r="J42" s="86"/>
      <c r="K42" s="87"/>
    </row>
    <row r="43" spans="1:11" x14ac:dyDescent="0.2">
      <c r="A43" s="8"/>
      <c r="B43" s="7"/>
      <c r="C43" s="7"/>
      <c r="D43" s="86"/>
      <c r="E43" s="85"/>
      <c r="F43" s="85"/>
      <c r="G43" s="88"/>
      <c r="H43" s="86"/>
      <c r="I43" s="86"/>
      <c r="J43" s="86"/>
      <c r="K43" s="87"/>
    </row>
    <row r="44" spans="1:11" x14ac:dyDescent="0.2">
      <c r="A44" s="8"/>
      <c r="B44" s="7"/>
      <c r="C44" s="7"/>
      <c r="D44" s="86"/>
      <c r="E44" s="85"/>
      <c r="F44" s="85"/>
      <c r="G44" s="88"/>
      <c r="H44" s="86"/>
      <c r="I44" s="86"/>
      <c r="J44" s="86"/>
      <c r="K44" s="87"/>
    </row>
    <row r="45" spans="1:11" x14ac:dyDescent="0.2">
      <c r="A45" s="8"/>
      <c r="B45" s="7"/>
      <c r="C45" s="7"/>
      <c r="D45" s="86"/>
      <c r="E45" s="85"/>
      <c r="F45" s="85"/>
      <c r="G45" s="88"/>
      <c r="H45" s="86"/>
      <c r="I45" s="86"/>
      <c r="J45" s="86"/>
      <c r="K45" s="87"/>
    </row>
    <row r="46" spans="1:11" x14ac:dyDescent="0.2">
      <c r="A46" s="8"/>
      <c r="B46" s="7"/>
      <c r="C46" s="7"/>
      <c r="D46" s="86"/>
      <c r="E46" s="85"/>
      <c r="F46" s="85"/>
      <c r="G46" s="88"/>
      <c r="H46" s="86"/>
      <c r="I46" s="86"/>
      <c r="J46" s="86"/>
      <c r="K46" s="87"/>
    </row>
    <row r="47" spans="1:11" x14ac:dyDescent="0.2">
      <c r="A47" s="8"/>
      <c r="B47" s="7"/>
      <c r="C47" s="7"/>
      <c r="D47" s="86"/>
      <c r="E47" s="85"/>
      <c r="F47" s="85"/>
      <c r="G47" s="88"/>
      <c r="H47" s="86"/>
      <c r="I47" s="86"/>
      <c r="J47" s="86"/>
      <c r="K47" s="87"/>
    </row>
    <row r="48" spans="1:11" x14ac:dyDescent="0.2">
      <c r="A48" s="8"/>
      <c r="B48" s="7"/>
      <c r="C48" s="7"/>
      <c r="D48" s="86"/>
      <c r="E48" s="85"/>
      <c r="F48" s="85"/>
      <c r="G48" s="88"/>
      <c r="H48" s="86"/>
      <c r="I48" s="86"/>
      <c r="J48" s="86"/>
      <c r="K48" s="87"/>
    </row>
    <row r="49" spans="1:11" x14ac:dyDescent="0.2">
      <c r="A49" s="8"/>
      <c r="B49" s="7"/>
      <c r="C49" s="7"/>
      <c r="D49" s="86"/>
      <c r="E49" s="85"/>
      <c r="F49" s="85"/>
      <c r="G49" s="88"/>
      <c r="H49" s="86"/>
      <c r="I49" s="86"/>
      <c r="J49" s="86"/>
      <c r="K49" s="87"/>
    </row>
    <row r="50" spans="1:11" x14ac:dyDescent="0.2">
      <c r="A50" s="8"/>
      <c r="B50" s="7"/>
      <c r="C50" s="7"/>
      <c r="D50" s="86"/>
      <c r="E50" s="85"/>
      <c r="F50" s="85"/>
      <c r="G50" s="88"/>
      <c r="H50" s="86"/>
      <c r="I50" s="86"/>
      <c r="J50" s="86"/>
      <c r="K50" s="87"/>
    </row>
    <row r="51" spans="1:11" x14ac:dyDescent="0.2">
      <c r="A51" s="8"/>
      <c r="B51" s="7"/>
      <c r="C51" s="7"/>
      <c r="D51" s="86"/>
      <c r="E51" s="85"/>
      <c r="F51" s="85"/>
      <c r="G51" s="88"/>
      <c r="H51" s="86"/>
      <c r="I51" s="86"/>
      <c r="J51" s="86"/>
      <c r="K51" s="87"/>
    </row>
    <row r="52" spans="1:11" x14ac:dyDescent="0.2">
      <c r="A52" s="8"/>
      <c r="B52" s="7"/>
      <c r="C52" s="7"/>
      <c r="D52" s="86"/>
      <c r="E52" s="85"/>
      <c r="F52" s="85"/>
      <c r="G52" s="88"/>
      <c r="H52" s="86"/>
      <c r="I52" s="86"/>
      <c r="J52" s="86"/>
      <c r="K52" s="87"/>
    </row>
    <row r="53" spans="1:11" x14ac:dyDescent="0.2">
      <c r="A53" s="8"/>
      <c r="B53" s="7"/>
      <c r="C53" s="7"/>
      <c r="D53" s="86"/>
      <c r="E53" s="85"/>
      <c r="F53" s="85"/>
      <c r="G53" s="88"/>
      <c r="H53" s="86"/>
      <c r="I53" s="86"/>
      <c r="J53" s="86"/>
      <c r="K53" s="87"/>
    </row>
    <row r="54" spans="1:11" x14ac:dyDescent="0.2">
      <c r="A54" s="8"/>
      <c r="B54" s="7"/>
      <c r="C54" s="7"/>
      <c r="D54" s="86"/>
      <c r="E54" s="85"/>
      <c r="F54" s="85"/>
      <c r="G54" s="88"/>
      <c r="H54" s="86"/>
      <c r="I54" s="86"/>
      <c r="J54" s="86"/>
      <c r="K54" s="87"/>
    </row>
    <row r="55" spans="1:11" x14ac:dyDescent="0.2">
      <c r="A55" s="8"/>
      <c r="B55" s="7"/>
      <c r="C55" s="7"/>
      <c r="D55" s="86"/>
      <c r="E55" s="85"/>
      <c r="F55" s="85"/>
      <c r="G55" s="88"/>
      <c r="H55" s="86"/>
      <c r="I55" s="86"/>
      <c r="J55" s="86"/>
      <c r="K55" s="87"/>
    </row>
    <row r="56" spans="1:11" x14ac:dyDescent="0.2">
      <c r="A56" s="8"/>
      <c r="B56" s="7"/>
      <c r="C56" s="7"/>
      <c r="D56" s="86"/>
      <c r="E56" s="85"/>
      <c r="F56" s="85"/>
      <c r="G56" s="88"/>
      <c r="H56" s="86"/>
      <c r="I56" s="86"/>
      <c r="J56" s="86"/>
      <c r="K56" s="87"/>
    </row>
    <row r="57" spans="1:11" x14ac:dyDescent="0.2">
      <c r="A57" s="8"/>
      <c r="B57" s="7"/>
      <c r="C57" s="7"/>
      <c r="D57" s="86"/>
      <c r="E57" s="85"/>
      <c r="F57" s="85"/>
      <c r="G57" s="88"/>
      <c r="H57" s="86"/>
      <c r="I57" s="86"/>
      <c r="J57" s="86"/>
      <c r="K57" s="87"/>
    </row>
    <row r="58" spans="1:11" x14ac:dyDescent="0.2">
      <c r="A58" s="8"/>
      <c r="B58" s="7"/>
      <c r="C58" s="7"/>
      <c r="D58" s="86"/>
      <c r="E58" s="85"/>
      <c r="F58" s="85"/>
      <c r="G58" s="88"/>
      <c r="H58" s="86"/>
      <c r="I58" s="86"/>
      <c r="J58" s="86"/>
      <c r="K58" s="87"/>
    </row>
    <row r="59" spans="1:11" x14ac:dyDescent="0.2">
      <c r="A59" s="8"/>
      <c r="B59" s="7"/>
      <c r="C59" s="7"/>
      <c r="D59" s="86"/>
      <c r="E59" s="85"/>
      <c r="F59" s="85"/>
      <c r="G59" s="88"/>
      <c r="H59" s="86"/>
      <c r="I59" s="86"/>
      <c r="J59" s="86"/>
      <c r="K59" s="87"/>
    </row>
    <row r="60" spans="1:11" x14ac:dyDescent="0.2">
      <c r="A60" s="8"/>
      <c r="B60" s="7"/>
      <c r="C60" s="7"/>
      <c r="D60" s="86"/>
      <c r="E60" s="85"/>
      <c r="F60" s="85"/>
      <c r="G60" s="88"/>
      <c r="H60" s="86"/>
      <c r="I60" s="86"/>
      <c r="J60" s="86"/>
      <c r="K60" s="87"/>
    </row>
    <row r="61" spans="1:11" x14ac:dyDescent="0.2">
      <c r="A61" s="8"/>
      <c r="B61" s="7"/>
      <c r="C61" s="7"/>
      <c r="D61" s="86"/>
      <c r="E61" s="85"/>
      <c r="F61" s="85"/>
      <c r="G61" s="88"/>
      <c r="H61" s="86"/>
      <c r="I61" s="86"/>
      <c r="J61" s="86"/>
      <c r="K61" s="87"/>
    </row>
    <row r="62" spans="1:11" x14ac:dyDescent="0.2">
      <c r="A62" s="8"/>
      <c r="B62" s="7"/>
      <c r="C62" s="7"/>
      <c r="D62" s="86"/>
      <c r="E62" s="85"/>
      <c r="F62" s="85"/>
      <c r="G62" s="88"/>
      <c r="H62" s="86"/>
      <c r="I62" s="86"/>
      <c r="J62" s="86"/>
      <c r="K62" s="87"/>
    </row>
    <row r="63" spans="1:11" x14ac:dyDescent="0.2">
      <c r="A63" s="8"/>
      <c r="B63" s="7"/>
      <c r="C63" s="7"/>
      <c r="D63" s="86"/>
      <c r="E63" s="85"/>
      <c r="F63" s="85"/>
      <c r="G63" s="88"/>
      <c r="H63" s="86"/>
      <c r="I63" s="86"/>
      <c r="J63" s="86"/>
      <c r="K63" s="87"/>
    </row>
    <row r="64" spans="1:11" x14ac:dyDescent="0.2">
      <c r="A64" s="8"/>
      <c r="B64" s="7"/>
      <c r="C64" s="7"/>
      <c r="D64" s="86"/>
      <c r="E64" s="85"/>
      <c r="F64" s="85"/>
      <c r="G64" s="88"/>
      <c r="H64" s="86"/>
      <c r="I64" s="86"/>
      <c r="J64" s="86"/>
      <c r="K64" s="87"/>
    </row>
    <row r="65" spans="1:11" x14ac:dyDescent="0.2">
      <c r="A65" s="8"/>
      <c r="B65" s="7"/>
      <c r="C65" s="7"/>
      <c r="D65" s="86"/>
      <c r="E65" s="85"/>
      <c r="F65" s="85"/>
      <c r="G65" s="88"/>
      <c r="H65" s="86"/>
      <c r="I65" s="86"/>
      <c r="J65" s="86"/>
      <c r="K65" s="87"/>
    </row>
    <row r="66" spans="1:11" x14ac:dyDescent="0.2">
      <c r="A66" s="8"/>
      <c r="B66" s="7"/>
      <c r="C66" s="7"/>
      <c r="D66" s="86"/>
      <c r="E66" s="85"/>
      <c r="F66" s="85"/>
      <c r="G66" s="88"/>
      <c r="H66" s="86"/>
      <c r="I66" s="86"/>
      <c r="J66" s="86"/>
      <c r="K66" s="87"/>
    </row>
    <row r="67" spans="1:11" x14ac:dyDescent="0.2">
      <c r="A67" s="8"/>
      <c r="B67" s="7"/>
      <c r="C67" s="7"/>
      <c r="D67" s="86"/>
      <c r="E67" s="85"/>
      <c r="F67" s="85"/>
      <c r="G67" s="88"/>
      <c r="H67" s="86"/>
      <c r="I67" s="86"/>
      <c r="J67" s="86"/>
      <c r="K67" s="87"/>
    </row>
    <row r="68" spans="1:11" x14ac:dyDescent="0.2">
      <c r="A68" s="8"/>
      <c r="B68" s="7"/>
      <c r="C68" s="7"/>
      <c r="D68" s="86"/>
      <c r="E68" s="85"/>
      <c r="F68" s="85"/>
      <c r="G68" s="88"/>
      <c r="H68" s="86"/>
      <c r="I68" s="86"/>
      <c r="J68" s="86"/>
      <c r="K68" s="87"/>
    </row>
    <row r="69" spans="1:11" x14ac:dyDescent="0.2">
      <c r="A69" s="8"/>
      <c r="B69" s="7"/>
      <c r="C69" s="7"/>
      <c r="D69" s="86"/>
      <c r="E69" s="85"/>
      <c r="F69" s="85"/>
      <c r="G69" s="88"/>
      <c r="H69" s="86"/>
      <c r="I69" s="86"/>
      <c r="J69" s="86"/>
      <c r="K69" s="87"/>
    </row>
    <row r="70" spans="1:11" x14ac:dyDescent="0.2">
      <c r="A70" s="8"/>
      <c r="B70" s="7"/>
      <c r="C70" s="7"/>
      <c r="D70" s="86"/>
      <c r="E70" s="85"/>
      <c r="F70" s="85"/>
      <c r="G70" s="88"/>
      <c r="H70" s="86"/>
      <c r="I70" s="86"/>
      <c r="J70" s="86"/>
      <c r="K70" s="87"/>
    </row>
    <row r="71" spans="1:11" x14ac:dyDescent="0.2">
      <c r="A71" s="8"/>
      <c r="B71" s="7"/>
      <c r="C71" s="7"/>
      <c r="D71" s="86"/>
      <c r="E71" s="85"/>
      <c r="F71" s="85"/>
      <c r="G71" s="88"/>
      <c r="H71" s="86"/>
      <c r="I71" s="86"/>
      <c r="J71" s="86"/>
      <c r="K71" s="87"/>
    </row>
    <row r="72" spans="1:11" x14ac:dyDescent="0.2">
      <c r="A72" s="8"/>
      <c r="B72" s="7"/>
      <c r="C72" s="7"/>
      <c r="D72" s="86"/>
      <c r="E72" s="85"/>
      <c r="F72" s="85"/>
      <c r="G72" s="88"/>
      <c r="H72" s="86"/>
      <c r="I72" s="86"/>
      <c r="J72" s="86"/>
      <c r="K72" s="87"/>
    </row>
    <row r="73" spans="1:11" x14ac:dyDescent="0.2">
      <c r="A73" s="8"/>
      <c r="B73" s="7"/>
      <c r="C73" s="7"/>
      <c r="D73" s="86"/>
      <c r="E73" s="85"/>
      <c r="F73" s="85"/>
      <c r="G73" s="88"/>
      <c r="H73" s="86"/>
      <c r="I73" s="86"/>
      <c r="J73" s="86"/>
      <c r="K73" s="87"/>
    </row>
    <row r="74" spans="1:11" x14ac:dyDescent="0.2">
      <c r="A74" s="8"/>
      <c r="B74" s="7"/>
      <c r="C74" s="7"/>
      <c r="D74" s="86"/>
      <c r="E74" s="85"/>
      <c r="F74" s="85"/>
      <c r="G74" s="88"/>
      <c r="H74" s="86"/>
      <c r="I74" s="86"/>
      <c r="J74" s="86"/>
      <c r="K74" s="87"/>
    </row>
    <row r="75" spans="1:11" x14ac:dyDescent="0.2">
      <c r="A75" s="8"/>
      <c r="B75" s="7"/>
      <c r="C75" s="7"/>
      <c r="D75" s="86"/>
      <c r="E75" s="85"/>
      <c r="F75" s="85"/>
      <c r="G75" s="88"/>
      <c r="H75" s="86"/>
      <c r="I75" s="86"/>
      <c r="J75" s="86"/>
      <c r="K75" s="87"/>
    </row>
    <row r="76" spans="1:11" x14ac:dyDescent="0.2">
      <c r="A76" s="8"/>
      <c r="B76" s="7"/>
      <c r="C76" s="7"/>
      <c r="D76" s="86"/>
      <c r="E76" s="85"/>
      <c r="F76" s="85"/>
      <c r="G76" s="88"/>
      <c r="H76" s="86"/>
      <c r="I76" s="86"/>
      <c r="J76" s="86"/>
      <c r="K76" s="87"/>
    </row>
    <row r="77" spans="1:11" x14ac:dyDescent="0.2">
      <c r="A77" s="8"/>
      <c r="B77" s="7"/>
      <c r="C77" s="7"/>
      <c r="D77" s="86"/>
      <c r="E77" s="85"/>
      <c r="F77" s="85"/>
      <c r="G77" s="88"/>
      <c r="H77" s="86"/>
      <c r="I77" s="86"/>
      <c r="J77" s="86"/>
      <c r="K77" s="87"/>
    </row>
    <row r="78" spans="1:11" x14ac:dyDescent="0.2">
      <c r="A78" s="8"/>
      <c r="B78" s="7"/>
      <c r="C78" s="7"/>
      <c r="D78" s="86"/>
      <c r="E78" s="85"/>
      <c r="F78" s="85"/>
      <c r="G78" s="88"/>
      <c r="H78" s="86"/>
      <c r="I78" s="86"/>
      <c r="J78" s="86"/>
      <c r="K78" s="87"/>
    </row>
    <row r="79" spans="1:11" x14ac:dyDescent="0.2">
      <c r="A79" s="8"/>
      <c r="B79" s="7"/>
      <c r="C79" s="7"/>
      <c r="D79" s="86"/>
      <c r="E79" s="85"/>
      <c r="F79" s="85"/>
      <c r="G79" s="88"/>
      <c r="H79" s="86"/>
      <c r="I79" s="86"/>
      <c r="J79" s="86"/>
      <c r="K79" s="87"/>
    </row>
    <row r="80" spans="1:11" x14ac:dyDescent="0.2">
      <c r="A80" s="8"/>
      <c r="B80" s="7"/>
      <c r="C80" s="7"/>
      <c r="D80" s="86"/>
      <c r="E80" s="85"/>
      <c r="F80" s="85"/>
      <c r="G80" s="88"/>
      <c r="H80" s="86"/>
      <c r="I80" s="86"/>
      <c r="J80" s="86"/>
      <c r="K80" s="87"/>
    </row>
    <row r="81" spans="1:11" x14ac:dyDescent="0.2">
      <c r="A81" s="8"/>
      <c r="B81" s="7"/>
      <c r="C81" s="7"/>
      <c r="D81" s="86"/>
      <c r="E81" s="85"/>
      <c r="F81" s="85"/>
      <c r="G81" s="88"/>
      <c r="H81" s="86"/>
      <c r="I81" s="86"/>
      <c r="J81" s="86"/>
      <c r="K81" s="87"/>
    </row>
    <row r="82" spans="1:11" x14ac:dyDescent="0.2">
      <c r="A82" s="8"/>
      <c r="B82" s="7"/>
      <c r="C82" s="7"/>
      <c r="D82" s="86"/>
      <c r="E82" s="85"/>
      <c r="F82" s="85"/>
      <c r="G82" s="88"/>
      <c r="H82" s="86"/>
      <c r="I82" s="86"/>
      <c r="J82" s="86"/>
      <c r="K82" s="87"/>
    </row>
    <row r="83" spans="1:11" x14ac:dyDescent="0.2">
      <c r="A83" s="8"/>
      <c r="B83" s="7"/>
      <c r="C83" s="7"/>
      <c r="D83" s="86"/>
      <c r="E83" s="85"/>
      <c r="F83" s="85"/>
      <c r="G83" s="88"/>
      <c r="H83" s="86"/>
      <c r="I83" s="86"/>
      <c r="J83" s="86"/>
      <c r="K83" s="87"/>
    </row>
    <row r="84" spans="1:11" x14ac:dyDescent="0.2">
      <c r="A84" s="8"/>
      <c r="B84" s="7"/>
      <c r="C84" s="7"/>
      <c r="D84" s="86"/>
      <c r="E84" s="85"/>
      <c r="F84" s="85"/>
      <c r="G84" s="88"/>
      <c r="H84" s="86"/>
      <c r="I84" s="86"/>
      <c r="J84" s="86"/>
      <c r="K84" s="87"/>
    </row>
    <row r="85" spans="1:11" x14ac:dyDescent="0.2">
      <c r="A85" s="8"/>
      <c r="B85" s="7"/>
      <c r="C85" s="7"/>
      <c r="D85" s="86"/>
      <c r="E85" s="85"/>
      <c r="F85" s="85"/>
      <c r="G85" s="88"/>
      <c r="H85" s="86"/>
      <c r="I85" s="86"/>
      <c r="J85" s="86"/>
      <c r="K85" s="87"/>
    </row>
    <row r="86" spans="1:11" x14ac:dyDescent="0.2">
      <c r="A86" s="8"/>
      <c r="B86" s="7"/>
      <c r="C86" s="7"/>
      <c r="D86" s="86"/>
      <c r="E86" s="85"/>
      <c r="F86" s="85"/>
      <c r="G86" s="88"/>
      <c r="H86" s="86"/>
      <c r="I86" s="86"/>
      <c r="J86" s="86"/>
      <c r="K86" s="87"/>
    </row>
    <row r="87" spans="1:11" x14ac:dyDescent="0.2">
      <c r="A87" s="8"/>
      <c r="B87" s="7"/>
      <c r="C87" s="7"/>
      <c r="D87" s="86"/>
      <c r="E87" s="85"/>
      <c r="F87" s="85"/>
      <c r="G87" s="88"/>
      <c r="H87" s="86"/>
      <c r="I87" s="86"/>
      <c r="J87" s="86"/>
      <c r="K87" s="87"/>
    </row>
    <row r="88" spans="1:11" x14ac:dyDescent="0.2">
      <c r="A88" s="8"/>
      <c r="B88" s="7"/>
      <c r="C88" s="7"/>
      <c r="D88" s="86"/>
      <c r="E88" s="85"/>
      <c r="F88" s="85"/>
      <c r="G88" s="88"/>
      <c r="H88" s="86"/>
      <c r="I88" s="86"/>
      <c r="J88" s="86"/>
      <c r="K88" s="87"/>
    </row>
    <row r="89" spans="1:11" x14ac:dyDescent="0.2">
      <c r="A89" s="8"/>
      <c r="B89" s="7"/>
      <c r="C89" s="7"/>
      <c r="D89" s="86"/>
      <c r="E89" s="85"/>
      <c r="F89" s="85"/>
      <c r="G89" s="88"/>
      <c r="H89" s="86"/>
      <c r="I89" s="86"/>
      <c r="J89" s="86"/>
      <c r="K89" s="87"/>
    </row>
    <row r="90" spans="1:11" x14ac:dyDescent="0.2">
      <c r="A90" s="8"/>
      <c r="B90" s="7"/>
      <c r="C90" s="7"/>
      <c r="D90" s="86"/>
      <c r="E90" s="85"/>
      <c r="F90" s="85"/>
      <c r="G90" s="88"/>
      <c r="H90" s="86"/>
      <c r="I90" s="86"/>
      <c r="J90" s="86"/>
      <c r="K90" s="87"/>
    </row>
    <row r="91" spans="1:11" x14ac:dyDescent="0.2">
      <c r="A91" s="8"/>
      <c r="B91" s="7"/>
      <c r="C91" s="7"/>
      <c r="D91" s="86"/>
      <c r="E91" s="85"/>
      <c r="F91" s="85"/>
      <c r="G91" s="88"/>
      <c r="H91" s="86"/>
      <c r="I91" s="86"/>
      <c r="J91" s="86"/>
      <c r="K91" s="87"/>
    </row>
    <row r="92" spans="1:11" x14ac:dyDescent="0.2">
      <c r="A92" s="8"/>
      <c r="B92" s="7"/>
      <c r="C92" s="7"/>
      <c r="D92" s="86"/>
      <c r="E92" s="85"/>
      <c r="F92" s="85"/>
      <c r="G92" s="88"/>
      <c r="H92" s="86"/>
      <c r="I92" s="86"/>
      <c r="J92" s="86"/>
      <c r="K92" s="87"/>
    </row>
    <row r="93" spans="1:11" x14ac:dyDescent="0.2">
      <c r="A93" s="8"/>
      <c r="B93" s="7"/>
      <c r="C93" s="7"/>
      <c r="D93" s="86"/>
      <c r="E93" s="85"/>
      <c r="F93" s="85"/>
      <c r="G93" s="88"/>
      <c r="H93" s="86"/>
      <c r="I93" s="86"/>
      <c r="J93" s="86"/>
      <c r="K93" s="87"/>
    </row>
    <row r="94" spans="1:11" x14ac:dyDescent="0.2">
      <c r="A94" s="8"/>
      <c r="B94" s="7"/>
      <c r="C94" s="7"/>
      <c r="D94" s="86"/>
      <c r="E94" s="85"/>
      <c r="F94" s="85"/>
      <c r="G94" s="88"/>
      <c r="H94" s="86"/>
      <c r="I94" s="86"/>
      <c r="J94" s="86"/>
      <c r="K94" s="87"/>
    </row>
    <row r="95" spans="1:11" x14ac:dyDescent="0.2">
      <c r="A95" s="8"/>
      <c r="B95" s="7"/>
      <c r="C95" s="7"/>
      <c r="D95" s="86"/>
      <c r="E95" s="85"/>
      <c r="F95" s="85"/>
      <c r="G95" s="88"/>
      <c r="H95" s="86"/>
      <c r="I95" s="86"/>
      <c r="J95" s="86"/>
      <c r="K95" s="87"/>
    </row>
    <row r="96" spans="1:11" x14ac:dyDescent="0.2">
      <c r="A96" s="8"/>
      <c r="B96" s="7"/>
      <c r="C96" s="7"/>
      <c r="D96" s="86"/>
      <c r="E96" s="85"/>
      <c r="F96" s="85"/>
      <c r="G96" s="88"/>
      <c r="H96" s="86"/>
      <c r="I96" s="86"/>
      <c r="J96" s="86"/>
      <c r="K96" s="87"/>
    </row>
    <row r="97" spans="1:11" x14ac:dyDescent="0.2">
      <c r="A97" s="8"/>
      <c r="B97" s="7"/>
      <c r="C97" s="7"/>
      <c r="D97" s="86"/>
      <c r="E97" s="85"/>
      <c r="F97" s="85"/>
      <c r="G97" s="88"/>
      <c r="H97" s="86"/>
      <c r="I97" s="86"/>
      <c r="J97" s="86"/>
      <c r="K97" s="87"/>
    </row>
    <row r="98" spans="1:11" x14ac:dyDescent="0.2">
      <c r="A98" s="8"/>
      <c r="B98" s="7"/>
      <c r="C98" s="7"/>
      <c r="D98" s="86"/>
      <c r="E98" s="85"/>
      <c r="F98" s="85"/>
      <c r="G98" s="88"/>
      <c r="H98" s="86"/>
      <c r="I98" s="86"/>
      <c r="J98" s="86"/>
      <c r="K98" s="87"/>
    </row>
    <row r="99" spans="1:11" x14ac:dyDescent="0.2">
      <c r="A99" s="8"/>
      <c r="B99" s="7"/>
      <c r="C99" s="7"/>
      <c r="D99" s="86"/>
      <c r="E99" s="85"/>
      <c r="F99" s="85"/>
      <c r="G99" s="88"/>
      <c r="H99" s="86"/>
      <c r="I99" s="86"/>
      <c r="J99" s="86"/>
      <c r="K99" s="87"/>
    </row>
    <row r="100" spans="1:11" x14ac:dyDescent="0.2">
      <c r="A100" s="8"/>
      <c r="B100" s="7"/>
      <c r="C100" s="7"/>
      <c r="D100" s="86"/>
      <c r="E100" s="85"/>
      <c r="F100" s="85"/>
      <c r="G100" s="88"/>
      <c r="H100" s="86"/>
      <c r="I100" s="86"/>
      <c r="J100" s="86"/>
      <c r="K100" s="87"/>
    </row>
    <row r="101" spans="1:11" x14ac:dyDescent="0.2">
      <c r="A101" s="8"/>
      <c r="B101" s="7"/>
      <c r="C101" s="7"/>
      <c r="D101" s="86"/>
      <c r="E101" s="85"/>
      <c r="F101" s="85"/>
      <c r="G101" s="88"/>
      <c r="H101" s="86"/>
      <c r="I101" s="86"/>
      <c r="J101" s="86"/>
      <c r="K101" s="87"/>
    </row>
    <row r="102" spans="1:11" x14ac:dyDescent="0.2">
      <c r="A102" s="8"/>
      <c r="B102" s="7"/>
      <c r="C102" s="7"/>
      <c r="D102" s="86"/>
      <c r="E102" s="85"/>
      <c r="F102" s="85"/>
      <c r="G102" s="88"/>
      <c r="H102" s="86"/>
      <c r="I102" s="86"/>
      <c r="J102" s="86"/>
      <c r="K102" s="87"/>
    </row>
    <row r="103" spans="1:11" x14ac:dyDescent="0.2">
      <c r="A103" s="8"/>
      <c r="B103" s="7"/>
      <c r="C103" s="7"/>
      <c r="D103" s="86"/>
      <c r="E103" s="85"/>
      <c r="F103" s="85"/>
      <c r="G103" s="88"/>
      <c r="H103" s="86"/>
      <c r="I103" s="86"/>
      <c r="J103" s="86"/>
      <c r="K103" s="87"/>
    </row>
    <row r="104" spans="1:11" x14ac:dyDescent="0.2">
      <c r="A104" s="8"/>
      <c r="B104" s="7"/>
      <c r="C104" s="7"/>
      <c r="D104" s="86"/>
      <c r="E104" s="85"/>
      <c r="F104" s="85"/>
      <c r="G104" s="88"/>
      <c r="H104" s="86"/>
      <c r="I104" s="86"/>
      <c r="J104" s="86"/>
      <c r="K104" s="87"/>
    </row>
    <row r="105" spans="1:11" x14ac:dyDescent="0.2">
      <c r="A105" s="8"/>
      <c r="B105" s="7"/>
      <c r="C105" s="7"/>
      <c r="D105" s="86"/>
      <c r="E105" s="85"/>
      <c r="F105" s="85"/>
      <c r="G105" s="88"/>
      <c r="H105" s="86"/>
      <c r="I105" s="86"/>
      <c r="J105" s="86"/>
      <c r="K105" s="87"/>
    </row>
    <row r="106" spans="1:11" x14ac:dyDescent="0.2">
      <c r="A106" s="8"/>
      <c r="B106" s="7"/>
      <c r="C106" s="7"/>
      <c r="D106" s="86"/>
      <c r="E106" s="85"/>
      <c r="F106" s="85"/>
      <c r="G106" s="88"/>
      <c r="H106" s="86"/>
      <c r="I106" s="86"/>
      <c r="J106" s="86"/>
      <c r="K106" s="87"/>
    </row>
    <row r="107" spans="1:11" x14ac:dyDescent="0.2">
      <c r="A107" s="8"/>
      <c r="B107" s="7"/>
      <c r="C107" s="7"/>
      <c r="D107" s="86"/>
      <c r="E107" s="85"/>
      <c r="F107" s="85"/>
      <c r="G107" s="88"/>
      <c r="H107" s="86"/>
      <c r="I107" s="86"/>
      <c r="J107" s="86"/>
      <c r="K107" s="87"/>
    </row>
    <row r="108" spans="1:11" x14ac:dyDescent="0.2">
      <c r="A108" s="8"/>
      <c r="B108" s="7"/>
      <c r="C108" s="7"/>
      <c r="D108" s="86"/>
      <c r="E108" s="85"/>
      <c r="F108" s="85"/>
      <c r="G108" s="88"/>
      <c r="H108" s="86"/>
      <c r="I108" s="86"/>
      <c r="J108" s="86"/>
      <c r="K108" s="87"/>
    </row>
    <row r="109" spans="1:11" x14ac:dyDescent="0.2">
      <c r="A109" s="8"/>
      <c r="B109" s="7"/>
      <c r="C109" s="7"/>
      <c r="D109" s="86"/>
      <c r="E109" s="85"/>
      <c r="F109" s="85"/>
      <c r="G109" s="88"/>
      <c r="H109" s="86"/>
      <c r="I109" s="86"/>
      <c r="J109" s="86"/>
      <c r="K109" s="87"/>
    </row>
    <row r="110" spans="1:11" x14ac:dyDescent="0.2">
      <c r="A110" s="8"/>
      <c r="B110" s="7"/>
      <c r="C110" s="7"/>
      <c r="D110" s="86"/>
      <c r="E110" s="85"/>
      <c r="F110" s="85"/>
      <c r="G110" s="88"/>
      <c r="H110" s="86"/>
      <c r="I110" s="86"/>
      <c r="J110" s="86"/>
      <c r="K110" s="87"/>
    </row>
    <row r="111" spans="1:11" x14ac:dyDescent="0.2">
      <c r="A111" s="8"/>
      <c r="B111" s="7"/>
      <c r="C111" s="7"/>
      <c r="D111" s="86"/>
      <c r="E111" s="85"/>
      <c r="F111" s="85"/>
      <c r="G111" s="88"/>
      <c r="H111" s="86"/>
      <c r="I111" s="86"/>
      <c r="J111" s="86"/>
      <c r="K111" s="87"/>
    </row>
    <row r="112" spans="1:11" x14ac:dyDescent="0.2">
      <c r="A112" s="8"/>
      <c r="B112" s="7"/>
      <c r="C112" s="7"/>
      <c r="D112" s="86"/>
      <c r="E112" s="85"/>
      <c r="F112" s="85"/>
      <c r="G112" s="88"/>
      <c r="H112" s="86"/>
      <c r="I112" s="86"/>
      <c r="J112" s="86"/>
      <c r="K112" s="87"/>
    </row>
    <row r="113" spans="1:11" x14ac:dyDescent="0.2">
      <c r="A113" s="8"/>
      <c r="B113" s="7"/>
      <c r="C113" s="7"/>
      <c r="D113" s="86"/>
      <c r="E113" s="85"/>
      <c r="F113" s="85"/>
      <c r="G113" s="88"/>
      <c r="H113" s="86"/>
      <c r="I113" s="86"/>
      <c r="J113" s="86"/>
      <c r="K113" s="87"/>
    </row>
    <row r="114" spans="1:11" x14ac:dyDescent="0.2">
      <c r="A114" s="8"/>
      <c r="B114" s="7"/>
      <c r="C114" s="7"/>
      <c r="D114" s="86"/>
      <c r="E114" s="85"/>
      <c r="F114" s="85"/>
      <c r="G114" s="88"/>
      <c r="H114" s="86"/>
      <c r="I114" s="86"/>
      <c r="J114" s="86"/>
      <c r="K114" s="87"/>
    </row>
    <row r="115" spans="1:11" x14ac:dyDescent="0.2">
      <c r="A115" s="8"/>
      <c r="B115" s="7"/>
      <c r="C115" s="7"/>
      <c r="D115" s="86"/>
      <c r="E115" s="85"/>
      <c r="F115" s="85"/>
      <c r="G115" s="88"/>
      <c r="H115" s="86"/>
      <c r="I115" s="86"/>
      <c r="J115" s="86"/>
      <c r="K115" s="87"/>
    </row>
    <row r="116" spans="1:11" x14ac:dyDescent="0.2">
      <c r="A116" s="8"/>
      <c r="B116" s="7"/>
      <c r="C116" s="7"/>
      <c r="D116" s="86"/>
      <c r="E116" s="85"/>
      <c r="F116" s="85"/>
      <c r="G116" s="88"/>
      <c r="H116" s="86"/>
      <c r="I116" s="86"/>
      <c r="J116" s="86"/>
      <c r="K116" s="87"/>
    </row>
    <row r="117" spans="1:11" x14ac:dyDescent="0.2">
      <c r="A117" s="8"/>
      <c r="B117" s="7"/>
      <c r="C117" s="7"/>
      <c r="D117" s="86"/>
      <c r="E117" s="85"/>
      <c r="F117" s="85"/>
      <c r="G117" s="88"/>
      <c r="H117" s="86"/>
      <c r="I117" s="86"/>
      <c r="J117" s="86"/>
      <c r="K117" s="87"/>
    </row>
    <row r="118" spans="1:11" x14ac:dyDescent="0.2">
      <c r="A118" s="8"/>
      <c r="B118" s="7"/>
      <c r="C118" s="7"/>
      <c r="D118" s="86"/>
      <c r="E118" s="85"/>
      <c r="F118" s="85"/>
      <c r="G118" s="88"/>
      <c r="H118" s="86"/>
      <c r="I118" s="86"/>
      <c r="J118" s="86"/>
      <c r="K118" s="87"/>
    </row>
    <row r="119" spans="1:11" x14ac:dyDescent="0.2">
      <c r="A119" s="8"/>
      <c r="B119" s="7"/>
      <c r="C119" s="7"/>
      <c r="D119" s="86"/>
      <c r="E119" s="85"/>
      <c r="F119" s="85"/>
      <c r="G119" s="88"/>
      <c r="H119" s="86"/>
      <c r="I119" s="86"/>
      <c r="J119" s="86"/>
      <c r="K119" s="87"/>
    </row>
    <row r="120" spans="1:11" x14ac:dyDescent="0.2">
      <c r="A120" s="8"/>
      <c r="B120" s="7"/>
      <c r="C120" s="7"/>
      <c r="D120" s="86"/>
      <c r="E120" s="85"/>
      <c r="F120" s="85"/>
      <c r="G120" s="88"/>
      <c r="H120" s="86"/>
      <c r="I120" s="86"/>
      <c r="J120" s="86"/>
      <c r="K120" s="87"/>
    </row>
    <row r="121" spans="1:11" x14ac:dyDescent="0.2">
      <c r="A121" s="8"/>
      <c r="B121" s="7"/>
      <c r="C121" s="7"/>
      <c r="D121" s="86"/>
      <c r="E121" s="85"/>
      <c r="F121" s="85"/>
      <c r="G121" s="88"/>
      <c r="H121" s="86"/>
      <c r="I121" s="86"/>
      <c r="J121" s="86"/>
      <c r="K121" s="87"/>
    </row>
    <row r="122" spans="1:11" x14ac:dyDescent="0.2">
      <c r="A122" s="8"/>
      <c r="B122" s="7"/>
      <c r="C122" s="7"/>
      <c r="D122" s="86"/>
      <c r="E122" s="85"/>
      <c r="F122" s="85"/>
      <c r="G122" s="88"/>
      <c r="H122" s="86"/>
      <c r="I122" s="86"/>
      <c r="J122" s="86"/>
      <c r="K122" s="87"/>
    </row>
    <row r="123" spans="1:11" x14ac:dyDescent="0.2">
      <c r="A123" s="8"/>
      <c r="B123" s="7"/>
      <c r="C123" s="7"/>
      <c r="D123" s="86"/>
      <c r="E123" s="85"/>
      <c r="F123" s="85"/>
      <c r="G123" s="88"/>
      <c r="H123" s="86"/>
      <c r="I123" s="86"/>
      <c r="J123" s="86"/>
      <c r="K123" s="87"/>
    </row>
    <row r="124" spans="1:11" x14ac:dyDescent="0.2">
      <c r="A124" s="8"/>
      <c r="B124" s="7"/>
      <c r="C124" s="7"/>
      <c r="D124" s="86"/>
      <c r="E124" s="85"/>
      <c r="F124" s="85"/>
      <c r="G124" s="88"/>
      <c r="H124" s="86"/>
      <c r="I124" s="86"/>
      <c r="J124" s="86"/>
      <c r="K124" s="87"/>
    </row>
    <row r="125" spans="1:11" x14ac:dyDescent="0.2">
      <c r="A125" s="8"/>
      <c r="B125" s="7"/>
      <c r="C125" s="7"/>
      <c r="D125" s="86"/>
      <c r="E125" s="85"/>
      <c r="F125" s="85"/>
      <c r="G125" s="88"/>
      <c r="H125" s="86"/>
      <c r="I125" s="86"/>
      <c r="J125" s="86"/>
      <c r="K125" s="87"/>
    </row>
    <row r="126" spans="1:11" x14ac:dyDescent="0.2">
      <c r="A126" s="8"/>
      <c r="B126" s="7"/>
      <c r="C126" s="7"/>
      <c r="D126" s="86"/>
      <c r="E126" s="85"/>
      <c r="F126" s="85"/>
      <c r="G126" s="88"/>
      <c r="H126" s="86"/>
      <c r="I126" s="86"/>
      <c r="J126" s="86"/>
      <c r="K126" s="87"/>
    </row>
    <row r="127" spans="1:11" x14ac:dyDescent="0.2">
      <c r="A127" s="8"/>
      <c r="B127" s="7"/>
      <c r="C127" s="7"/>
      <c r="D127" s="86"/>
      <c r="E127" s="85"/>
      <c r="F127" s="85"/>
      <c r="G127" s="88"/>
      <c r="H127" s="86"/>
      <c r="I127" s="86"/>
      <c r="J127" s="86"/>
      <c r="K127" s="87"/>
    </row>
    <row r="128" spans="1:11" x14ac:dyDescent="0.2">
      <c r="A128" s="8"/>
      <c r="B128" s="7"/>
      <c r="C128" s="7"/>
      <c r="D128" s="86"/>
      <c r="E128" s="85"/>
      <c r="F128" s="85"/>
      <c r="G128" s="88"/>
      <c r="H128" s="86"/>
      <c r="I128" s="86"/>
      <c r="J128" s="86"/>
      <c r="K128" s="87"/>
    </row>
    <row r="129" spans="1:11" x14ac:dyDescent="0.2">
      <c r="A129" s="8"/>
      <c r="B129" s="7"/>
      <c r="C129" s="7"/>
      <c r="D129" s="86"/>
      <c r="E129" s="85"/>
      <c r="F129" s="85"/>
      <c r="G129" s="88"/>
      <c r="H129" s="86"/>
      <c r="I129" s="86"/>
      <c r="J129" s="86"/>
      <c r="K129" s="87"/>
    </row>
    <row r="130" spans="1:11" x14ac:dyDescent="0.2">
      <c r="A130" s="8"/>
      <c r="B130" s="7"/>
      <c r="C130" s="7"/>
      <c r="D130" s="86"/>
      <c r="E130" s="85"/>
      <c r="F130" s="85"/>
      <c r="G130" s="88"/>
      <c r="H130" s="86"/>
      <c r="I130" s="86"/>
      <c r="J130" s="86"/>
      <c r="K130" s="87"/>
    </row>
    <row r="131" spans="1:11" x14ac:dyDescent="0.2">
      <c r="A131" s="8"/>
      <c r="B131" s="7"/>
      <c r="C131" s="7"/>
      <c r="D131" s="86"/>
      <c r="E131" s="85"/>
      <c r="F131" s="85"/>
      <c r="G131" s="88"/>
      <c r="H131" s="86"/>
      <c r="I131" s="86"/>
      <c r="J131" s="86"/>
      <c r="K131" s="87"/>
    </row>
    <row r="132" spans="1:11" x14ac:dyDescent="0.2">
      <c r="A132" s="8"/>
      <c r="B132" s="7"/>
      <c r="C132" s="7"/>
      <c r="D132" s="86"/>
      <c r="E132" s="85"/>
      <c r="F132" s="85"/>
      <c r="G132" s="88"/>
      <c r="H132" s="86"/>
      <c r="I132" s="86"/>
      <c r="J132" s="86"/>
      <c r="K132" s="87"/>
    </row>
    <row r="133" spans="1:11" x14ac:dyDescent="0.2">
      <c r="A133" s="8"/>
      <c r="B133" s="7"/>
      <c r="C133" s="7"/>
      <c r="D133" s="86"/>
      <c r="E133" s="85"/>
      <c r="F133" s="85"/>
      <c r="G133" s="88"/>
      <c r="H133" s="86"/>
      <c r="I133" s="86"/>
      <c r="J133" s="86"/>
      <c r="K133" s="87"/>
    </row>
    <row r="134" spans="1:11" x14ac:dyDescent="0.2">
      <c r="A134" s="8"/>
      <c r="B134" s="7"/>
      <c r="C134" s="7"/>
      <c r="D134" s="86"/>
      <c r="E134" s="85"/>
      <c r="F134" s="85"/>
      <c r="G134" s="88"/>
      <c r="H134" s="86"/>
      <c r="I134" s="86"/>
      <c r="J134" s="86"/>
      <c r="K134" s="87"/>
    </row>
    <row r="135" spans="1:11" x14ac:dyDescent="0.2">
      <c r="A135" s="8"/>
      <c r="B135" s="7"/>
      <c r="C135" s="7"/>
      <c r="D135" s="86"/>
      <c r="E135" s="85"/>
      <c r="F135" s="85"/>
      <c r="G135" s="88"/>
      <c r="H135" s="86"/>
      <c r="I135" s="86"/>
      <c r="J135" s="86"/>
      <c r="K135" s="87"/>
    </row>
    <row r="136" spans="1:11" x14ac:dyDescent="0.2">
      <c r="A136" s="8"/>
      <c r="B136" s="7"/>
      <c r="C136" s="7"/>
      <c r="D136" s="86"/>
      <c r="E136" s="85"/>
      <c r="F136" s="85"/>
      <c r="G136" s="88"/>
      <c r="H136" s="86"/>
      <c r="I136" s="86"/>
      <c r="J136" s="86"/>
      <c r="K136" s="87"/>
    </row>
    <row r="137" spans="1:11" x14ac:dyDescent="0.2">
      <c r="A137" s="8"/>
      <c r="B137" s="7"/>
      <c r="C137" s="7"/>
      <c r="D137" s="86"/>
      <c r="E137" s="85"/>
      <c r="F137" s="85"/>
      <c r="G137" s="88"/>
      <c r="H137" s="86"/>
      <c r="I137" s="86"/>
      <c r="J137" s="86"/>
      <c r="K137" s="87"/>
    </row>
    <row r="138" spans="1:11" x14ac:dyDescent="0.2">
      <c r="A138" s="8"/>
      <c r="B138" s="7"/>
      <c r="C138" s="7"/>
      <c r="D138" s="86"/>
      <c r="E138" s="85"/>
      <c r="F138" s="85"/>
      <c r="G138" s="88"/>
      <c r="H138" s="86"/>
      <c r="I138" s="86"/>
      <c r="J138" s="86"/>
      <c r="K138" s="87"/>
    </row>
    <row r="139" spans="1:11" x14ac:dyDescent="0.2">
      <c r="A139" s="8"/>
      <c r="B139" s="7"/>
      <c r="C139" s="7"/>
      <c r="D139" s="86"/>
      <c r="E139" s="85"/>
      <c r="F139" s="85"/>
      <c r="G139" s="88"/>
      <c r="H139" s="86"/>
      <c r="I139" s="86"/>
      <c r="J139" s="86"/>
      <c r="K139" s="87"/>
    </row>
    <row r="140" spans="1:11" x14ac:dyDescent="0.2">
      <c r="A140" s="8"/>
      <c r="B140" s="7"/>
      <c r="C140" s="7"/>
      <c r="D140" s="86"/>
      <c r="E140" s="85"/>
      <c r="F140" s="85"/>
      <c r="G140" s="88"/>
      <c r="H140" s="86"/>
      <c r="I140" s="86"/>
      <c r="J140" s="86"/>
      <c r="K140" s="87"/>
    </row>
    <row r="141" spans="1:11" x14ac:dyDescent="0.2">
      <c r="A141" s="8"/>
      <c r="B141" s="7"/>
      <c r="C141" s="7"/>
      <c r="D141" s="86"/>
      <c r="E141" s="85"/>
      <c r="F141" s="85"/>
      <c r="G141" s="88"/>
      <c r="H141" s="86"/>
      <c r="I141" s="86"/>
      <c r="J141" s="86"/>
      <c r="K141" s="87"/>
    </row>
    <row r="142" spans="1:11" x14ac:dyDescent="0.2">
      <c r="A142" s="8"/>
      <c r="B142" s="7"/>
      <c r="C142" s="7"/>
      <c r="D142" s="86"/>
      <c r="E142" s="85"/>
      <c r="F142" s="85"/>
      <c r="G142" s="88"/>
      <c r="H142" s="86"/>
      <c r="I142" s="86"/>
      <c r="J142" s="86"/>
      <c r="K142" s="87"/>
    </row>
    <row r="143" spans="1:11" x14ac:dyDescent="0.2">
      <c r="A143" s="8"/>
      <c r="B143" s="7"/>
      <c r="C143" s="7"/>
      <c r="D143" s="86"/>
      <c r="E143" s="85"/>
      <c r="F143" s="85"/>
      <c r="G143" s="88"/>
      <c r="H143" s="86"/>
      <c r="I143" s="86"/>
      <c r="J143" s="86"/>
      <c r="K143" s="87"/>
    </row>
    <row r="144" spans="1:11" x14ac:dyDescent="0.2">
      <c r="A144" s="8"/>
      <c r="B144" s="7"/>
      <c r="C144" s="7"/>
      <c r="D144" s="86"/>
      <c r="E144" s="85"/>
      <c r="F144" s="85"/>
      <c r="G144" s="88"/>
      <c r="H144" s="86"/>
      <c r="I144" s="86"/>
      <c r="J144" s="86"/>
      <c r="K144" s="87"/>
    </row>
    <row r="145" spans="1:11" x14ac:dyDescent="0.2">
      <c r="A145" s="8"/>
      <c r="B145" s="7"/>
      <c r="C145" s="7"/>
      <c r="D145" s="86"/>
      <c r="E145" s="85"/>
      <c r="F145" s="85"/>
      <c r="G145" s="88"/>
      <c r="H145" s="86"/>
      <c r="I145" s="86"/>
      <c r="J145" s="86"/>
      <c r="K145" s="87"/>
    </row>
    <row r="146" spans="1:11" x14ac:dyDescent="0.2">
      <c r="A146" s="8"/>
      <c r="B146" s="7"/>
      <c r="C146" s="7"/>
      <c r="D146" s="86"/>
      <c r="E146" s="85"/>
      <c r="F146" s="85"/>
      <c r="G146" s="88"/>
      <c r="H146" s="86"/>
      <c r="I146" s="86"/>
      <c r="J146" s="86"/>
      <c r="K146" s="87"/>
    </row>
    <row r="147" spans="1:11" x14ac:dyDescent="0.2">
      <c r="A147" s="8"/>
      <c r="B147" s="7"/>
      <c r="C147" s="7"/>
      <c r="D147" s="86"/>
      <c r="E147" s="85"/>
      <c r="F147" s="85"/>
      <c r="G147" s="88"/>
      <c r="H147" s="86"/>
      <c r="I147" s="86"/>
      <c r="J147" s="86"/>
      <c r="K147" s="87"/>
    </row>
    <row r="148" spans="1:11" x14ac:dyDescent="0.2">
      <c r="A148" s="8"/>
      <c r="B148" s="7"/>
      <c r="C148" s="7"/>
      <c r="D148" s="86"/>
      <c r="E148" s="85"/>
      <c r="F148" s="85"/>
      <c r="G148" s="88"/>
      <c r="H148" s="86"/>
      <c r="I148" s="86"/>
      <c r="J148" s="86"/>
      <c r="K148" s="87"/>
    </row>
    <row r="149" spans="1:11" x14ac:dyDescent="0.2">
      <c r="A149" s="8"/>
      <c r="B149" s="7"/>
      <c r="C149" s="7"/>
      <c r="D149" s="86"/>
      <c r="E149" s="85"/>
      <c r="F149" s="85"/>
      <c r="G149" s="88"/>
      <c r="H149" s="86"/>
      <c r="I149" s="86"/>
      <c r="J149" s="86"/>
      <c r="K149" s="87"/>
    </row>
    <row r="150" spans="1:11" x14ac:dyDescent="0.2">
      <c r="A150" s="8"/>
      <c r="B150" s="7"/>
      <c r="C150" s="7"/>
      <c r="D150" s="86"/>
      <c r="E150" s="85"/>
      <c r="F150" s="85"/>
      <c r="G150" s="88"/>
      <c r="H150" s="86"/>
      <c r="I150" s="86"/>
      <c r="J150" s="86"/>
      <c r="K150" s="87"/>
    </row>
    <row r="151" spans="1:11" x14ac:dyDescent="0.2">
      <c r="A151" s="8"/>
      <c r="B151" s="7"/>
      <c r="C151" s="7"/>
      <c r="D151" s="86"/>
      <c r="E151" s="85"/>
      <c r="F151" s="85"/>
      <c r="G151" s="88"/>
      <c r="H151" s="86"/>
      <c r="I151" s="86"/>
      <c r="J151" s="86"/>
      <c r="K151" s="87"/>
    </row>
    <row r="152" spans="1:11" x14ac:dyDescent="0.2">
      <c r="A152" s="8"/>
      <c r="B152" s="7"/>
      <c r="C152" s="7"/>
      <c r="D152" s="86"/>
      <c r="E152" s="85"/>
      <c r="F152" s="85"/>
      <c r="G152" s="88"/>
      <c r="H152" s="86"/>
      <c r="I152" s="86"/>
      <c r="J152" s="86"/>
      <c r="K152" s="87"/>
    </row>
    <row r="153" spans="1:11" x14ac:dyDescent="0.2">
      <c r="A153" s="8"/>
      <c r="B153" s="7"/>
      <c r="C153" s="7"/>
      <c r="D153" s="86"/>
      <c r="E153" s="85"/>
      <c r="F153" s="85"/>
      <c r="G153" s="88"/>
      <c r="H153" s="86"/>
      <c r="I153" s="86"/>
      <c r="J153" s="86"/>
      <c r="K153" s="87"/>
    </row>
    <row r="154" spans="1:11" x14ac:dyDescent="0.2">
      <c r="A154" s="8"/>
      <c r="B154" s="7"/>
      <c r="C154" s="7"/>
      <c r="D154" s="86"/>
      <c r="E154" s="85"/>
      <c r="F154" s="85"/>
      <c r="G154" s="88"/>
      <c r="H154" s="86"/>
      <c r="I154" s="86"/>
      <c r="J154" s="86"/>
      <c r="K154" s="87"/>
    </row>
    <row r="155" spans="1:11" x14ac:dyDescent="0.2">
      <c r="A155" s="8"/>
      <c r="B155" s="7"/>
      <c r="C155" s="7"/>
      <c r="D155" s="86"/>
      <c r="E155" s="85"/>
      <c r="F155" s="85"/>
      <c r="G155" s="88"/>
      <c r="H155" s="86"/>
      <c r="I155" s="86"/>
      <c r="J155" s="86"/>
      <c r="K155" s="87"/>
    </row>
    <row r="156" spans="1:11" x14ac:dyDescent="0.2">
      <c r="A156" s="8"/>
      <c r="B156" s="7"/>
      <c r="C156" s="7"/>
      <c r="D156" s="86"/>
      <c r="E156" s="85"/>
      <c r="F156" s="85"/>
      <c r="G156" s="88"/>
      <c r="H156" s="86"/>
      <c r="I156" s="86"/>
      <c r="J156" s="86"/>
      <c r="K156" s="87"/>
    </row>
    <row r="157" spans="1:11" x14ac:dyDescent="0.2">
      <c r="A157" s="8"/>
      <c r="B157" s="7"/>
      <c r="C157" s="7"/>
      <c r="D157" s="86"/>
      <c r="E157" s="85"/>
      <c r="F157" s="85"/>
      <c r="G157" s="88"/>
      <c r="H157" s="86"/>
      <c r="I157" s="86"/>
      <c r="J157" s="86"/>
      <c r="K157" s="87"/>
    </row>
    <row r="158" spans="1:11" x14ac:dyDescent="0.2">
      <c r="A158" s="8"/>
      <c r="B158" s="7"/>
      <c r="C158" s="7"/>
      <c r="D158" s="86"/>
      <c r="E158" s="85"/>
      <c r="F158" s="85"/>
      <c r="G158" s="88"/>
      <c r="H158" s="86"/>
      <c r="I158" s="86"/>
      <c r="J158" s="86"/>
      <c r="K158" s="87"/>
    </row>
    <row r="159" spans="1:11" x14ac:dyDescent="0.2">
      <c r="A159" s="8"/>
      <c r="B159" s="7"/>
      <c r="C159" s="7"/>
      <c r="D159" s="86"/>
      <c r="E159" s="85"/>
      <c r="F159" s="85"/>
      <c r="G159" s="88"/>
      <c r="H159" s="86"/>
      <c r="I159" s="86"/>
      <c r="J159" s="86"/>
      <c r="K159" s="87"/>
    </row>
    <row r="160" spans="1:11" x14ac:dyDescent="0.2">
      <c r="A160" s="8"/>
      <c r="B160" s="7"/>
      <c r="C160" s="7"/>
      <c r="D160" s="86"/>
      <c r="E160" s="85"/>
      <c r="F160" s="85"/>
      <c r="G160" s="88"/>
      <c r="H160" s="86"/>
      <c r="I160" s="86"/>
      <c r="J160" s="86"/>
      <c r="K160" s="87"/>
    </row>
    <row r="161" spans="1:11" x14ac:dyDescent="0.2">
      <c r="A161" s="8"/>
      <c r="B161" s="7"/>
      <c r="C161" s="7"/>
      <c r="D161" s="86"/>
      <c r="E161" s="85"/>
      <c r="F161" s="85"/>
      <c r="G161" s="88"/>
      <c r="H161" s="86"/>
      <c r="I161" s="86"/>
      <c r="J161" s="86"/>
      <c r="K161" s="87"/>
    </row>
    <row r="162" spans="1:11" x14ac:dyDescent="0.2">
      <c r="A162" s="8"/>
      <c r="B162" s="7"/>
      <c r="C162" s="7"/>
      <c r="D162" s="86"/>
      <c r="E162" s="85"/>
      <c r="F162" s="85"/>
      <c r="G162" s="88"/>
      <c r="H162" s="86"/>
      <c r="I162" s="86"/>
      <c r="J162" s="86"/>
      <c r="K162" s="87"/>
    </row>
    <row r="163" spans="1:11" x14ac:dyDescent="0.2">
      <c r="A163" s="8"/>
      <c r="B163" s="7"/>
      <c r="C163" s="7"/>
      <c r="D163" s="86"/>
      <c r="E163" s="85"/>
      <c r="F163" s="85"/>
      <c r="G163" s="88"/>
      <c r="H163" s="86"/>
      <c r="I163" s="86"/>
      <c r="J163" s="86"/>
      <c r="K163" s="87"/>
    </row>
    <row r="164" spans="1:11" x14ac:dyDescent="0.2">
      <c r="A164" s="8"/>
      <c r="B164" s="7"/>
      <c r="C164" s="7"/>
      <c r="D164" s="86"/>
      <c r="E164" s="85"/>
      <c r="F164" s="85"/>
      <c r="G164" s="88"/>
      <c r="H164" s="86"/>
      <c r="I164" s="86"/>
      <c r="J164" s="86"/>
      <c r="K164" s="87"/>
    </row>
    <row r="165" spans="1:11" x14ac:dyDescent="0.2">
      <c r="A165" s="8"/>
      <c r="B165" s="7"/>
      <c r="C165" s="7"/>
      <c r="D165" s="86"/>
      <c r="E165" s="85"/>
      <c r="F165" s="85"/>
      <c r="G165" s="88"/>
      <c r="H165" s="86"/>
      <c r="I165" s="86"/>
      <c r="J165" s="86"/>
      <c r="K165" s="87"/>
    </row>
    <row r="166" spans="1:11" x14ac:dyDescent="0.2">
      <c r="A166" s="8"/>
      <c r="B166" s="7"/>
      <c r="C166" s="7"/>
      <c r="D166" s="86"/>
      <c r="E166" s="85"/>
      <c r="F166" s="85"/>
      <c r="G166" s="88"/>
      <c r="H166" s="86"/>
      <c r="I166" s="86"/>
      <c r="J166" s="86"/>
      <c r="K166" s="87"/>
    </row>
    <row r="167" spans="1:11" x14ac:dyDescent="0.2">
      <c r="A167" s="8"/>
      <c r="B167" s="7"/>
      <c r="C167" s="7"/>
      <c r="D167" s="86"/>
      <c r="E167" s="85"/>
      <c r="F167" s="85"/>
      <c r="G167" s="88"/>
      <c r="H167" s="86"/>
      <c r="I167" s="86"/>
      <c r="J167" s="86"/>
      <c r="K167" s="87"/>
    </row>
    <row r="168" spans="1:11" x14ac:dyDescent="0.2">
      <c r="A168" s="8"/>
      <c r="B168" s="7"/>
      <c r="C168" s="7"/>
      <c r="D168" s="86"/>
      <c r="E168" s="85"/>
      <c r="F168" s="85"/>
      <c r="G168" s="88"/>
      <c r="H168" s="86"/>
      <c r="I168" s="86"/>
      <c r="J168" s="86"/>
      <c r="K168" s="87"/>
    </row>
    <row r="169" spans="1:11" x14ac:dyDescent="0.2">
      <c r="A169" s="8"/>
      <c r="B169" s="7"/>
      <c r="C169" s="7"/>
      <c r="D169" s="86"/>
      <c r="E169" s="85"/>
      <c r="F169" s="85"/>
      <c r="G169" s="88"/>
      <c r="H169" s="86"/>
      <c r="I169" s="86"/>
      <c r="J169" s="86"/>
      <c r="K169" s="87"/>
    </row>
    <row r="170" spans="1:11" x14ac:dyDescent="0.2">
      <c r="A170" s="8"/>
      <c r="B170" s="7"/>
      <c r="C170" s="7"/>
      <c r="D170" s="86"/>
      <c r="E170" s="85"/>
      <c r="F170" s="85"/>
      <c r="G170" s="88"/>
      <c r="H170" s="86"/>
      <c r="I170" s="86"/>
      <c r="J170" s="86"/>
      <c r="K170" s="87"/>
    </row>
    <row r="171" spans="1:11" x14ac:dyDescent="0.2">
      <c r="A171" s="8"/>
      <c r="B171" s="7"/>
      <c r="C171" s="7"/>
      <c r="D171" s="86"/>
      <c r="E171" s="85"/>
      <c r="F171" s="85"/>
      <c r="G171" s="88"/>
      <c r="H171" s="86"/>
      <c r="I171" s="86"/>
      <c r="J171" s="86"/>
      <c r="K171" s="87"/>
    </row>
    <row r="172" spans="1:11" x14ac:dyDescent="0.2">
      <c r="A172" s="8"/>
      <c r="B172" s="7"/>
      <c r="C172" s="7"/>
      <c r="D172" s="86"/>
      <c r="E172" s="85"/>
      <c r="F172" s="85"/>
      <c r="G172" s="88"/>
      <c r="H172" s="86"/>
      <c r="I172" s="86"/>
      <c r="J172" s="86"/>
      <c r="K172" s="87"/>
    </row>
    <row r="173" spans="1:11" x14ac:dyDescent="0.2">
      <c r="A173" s="8"/>
      <c r="B173" s="7"/>
      <c r="C173" s="7"/>
      <c r="D173" s="86"/>
      <c r="E173" s="85"/>
      <c r="F173" s="85"/>
      <c r="G173" s="88"/>
      <c r="H173" s="86"/>
      <c r="I173" s="86"/>
      <c r="J173" s="86"/>
      <c r="K173" s="87"/>
    </row>
    <row r="174" spans="1:11" x14ac:dyDescent="0.2">
      <c r="A174" s="8"/>
      <c r="B174" s="7"/>
      <c r="C174" s="7"/>
      <c r="D174" s="86"/>
      <c r="E174" s="85"/>
      <c r="F174" s="85"/>
      <c r="G174" s="88"/>
      <c r="H174" s="86"/>
      <c r="I174" s="86"/>
      <c r="J174" s="86"/>
      <c r="K174" s="87"/>
    </row>
    <row r="175" spans="1:11" x14ac:dyDescent="0.2">
      <c r="A175" s="8"/>
      <c r="B175" s="7"/>
      <c r="C175" s="7"/>
      <c r="D175" s="86"/>
      <c r="E175" s="85"/>
      <c r="F175" s="85"/>
      <c r="G175" s="88"/>
      <c r="H175" s="86"/>
      <c r="I175" s="86"/>
      <c r="J175" s="86"/>
      <c r="K175" s="87"/>
    </row>
    <row r="176" spans="1:11" x14ac:dyDescent="0.2">
      <c r="A176" s="8"/>
      <c r="B176" s="7"/>
      <c r="C176" s="7"/>
      <c r="D176" s="86"/>
      <c r="E176" s="85"/>
      <c r="F176" s="85"/>
      <c r="G176" s="88"/>
      <c r="H176" s="86"/>
      <c r="I176" s="86"/>
      <c r="J176" s="86"/>
      <c r="K176" s="87"/>
    </row>
    <row r="177" spans="1:11" x14ac:dyDescent="0.2">
      <c r="A177" s="8"/>
      <c r="B177" s="7"/>
      <c r="C177" s="7"/>
      <c r="D177" s="86"/>
      <c r="E177" s="85"/>
      <c r="F177" s="85"/>
      <c r="G177" s="88"/>
      <c r="H177" s="86"/>
      <c r="I177" s="86"/>
      <c r="J177" s="86"/>
      <c r="K177" s="87"/>
    </row>
    <row r="178" spans="1:11" x14ac:dyDescent="0.2">
      <c r="A178" s="8"/>
      <c r="B178" s="7"/>
      <c r="C178" s="7"/>
      <c r="D178" s="86"/>
      <c r="E178" s="85"/>
      <c r="F178" s="85"/>
      <c r="G178" s="88"/>
      <c r="H178" s="86"/>
      <c r="I178" s="86"/>
      <c r="J178" s="86"/>
      <c r="K178" s="87"/>
    </row>
    <row r="179" spans="1:11" x14ac:dyDescent="0.2">
      <c r="A179" s="8"/>
      <c r="B179" s="7"/>
      <c r="C179" s="7"/>
      <c r="D179" s="86"/>
      <c r="E179" s="85"/>
      <c r="F179" s="85"/>
      <c r="G179" s="88"/>
      <c r="H179" s="86"/>
      <c r="I179" s="86"/>
      <c r="J179" s="86"/>
      <c r="K179" s="87"/>
    </row>
    <row r="180" spans="1:11" x14ac:dyDescent="0.2">
      <c r="A180" s="8"/>
      <c r="B180" s="7"/>
      <c r="C180" s="7"/>
      <c r="D180" s="86"/>
      <c r="E180" s="85"/>
      <c r="F180" s="85"/>
      <c r="G180" s="88"/>
      <c r="H180" s="86"/>
      <c r="I180" s="86"/>
      <c r="J180" s="86"/>
      <c r="K180" s="87"/>
    </row>
    <row r="181" spans="1:11" x14ac:dyDescent="0.2">
      <c r="A181" s="8"/>
      <c r="B181" s="7"/>
      <c r="C181" s="7"/>
      <c r="D181" s="86"/>
      <c r="E181" s="85"/>
      <c r="F181" s="85"/>
      <c r="G181" s="88"/>
      <c r="H181" s="86"/>
      <c r="I181" s="86"/>
      <c r="J181" s="86"/>
      <c r="K181" s="87"/>
    </row>
    <row r="182" spans="1:11" x14ac:dyDescent="0.2">
      <c r="A182" s="8"/>
      <c r="B182" s="7"/>
      <c r="C182" s="7"/>
      <c r="D182" s="86"/>
      <c r="E182" s="85"/>
      <c r="F182" s="85"/>
      <c r="G182" s="88"/>
      <c r="H182" s="86"/>
      <c r="I182" s="86"/>
      <c r="J182" s="86"/>
      <c r="K182" s="87"/>
    </row>
    <row r="183" spans="1:11" x14ac:dyDescent="0.2">
      <c r="A183" s="8"/>
      <c r="B183" s="7"/>
      <c r="C183" s="7"/>
      <c r="D183" s="86"/>
      <c r="E183" s="85"/>
      <c r="F183" s="85"/>
      <c r="G183" s="88"/>
      <c r="H183" s="86"/>
      <c r="I183" s="86"/>
      <c r="J183" s="86"/>
      <c r="K183" s="87"/>
    </row>
    <row r="184" spans="1:11" x14ac:dyDescent="0.2">
      <c r="A184" s="8"/>
      <c r="B184" s="7"/>
      <c r="C184" s="7"/>
      <c r="D184" s="86"/>
      <c r="E184" s="85"/>
      <c r="F184" s="85"/>
      <c r="G184" s="88"/>
      <c r="H184" s="86"/>
      <c r="I184" s="86"/>
      <c r="J184" s="86"/>
      <c r="K184" s="87"/>
    </row>
    <row r="185" spans="1:11" x14ac:dyDescent="0.2">
      <c r="A185" s="8"/>
      <c r="B185" s="7"/>
      <c r="C185" s="7"/>
      <c r="D185" s="86"/>
      <c r="E185" s="85"/>
      <c r="F185" s="85"/>
      <c r="G185" s="88"/>
      <c r="H185" s="86"/>
      <c r="I185" s="86"/>
      <c r="J185" s="86"/>
      <c r="K185" s="87"/>
    </row>
    <row r="186" spans="1:11" x14ac:dyDescent="0.2">
      <c r="A186" s="8"/>
      <c r="B186" s="7"/>
      <c r="C186" s="7"/>
      <c r="D186" s="86"/>
      <c r="E186" s="85"/>
      <c r="F186" s="85"/>
      <c r="G186" s="88"/>
      <c r="H186" s="86"/>
      <c r="I186" s="86"/>
      <c r="J186" s="86"/>
      <c r="K186" s="87"/>
    </row>
    <row r="187" spans="1:11" x14ac:dyDescent="0.2">
      <c r="A187" s="8"/>
      <c r="B187" s="7"/>
      <c r="C187" s="7"/>
      <c r="D187" s="86"/>
      <c r="E187" s="85"/>
      <c r="F187" s="85"/>
      <c r="G187" s="88"/>
      <c r="H187" s="86"/>
      <c r="I187" s="86"/>
      <c r="J187" s="86"/>
      <c r="K187" s="87"/>
    </row>
    <row r="188" spans="1:11" x14ac:dyDescent="0.2">
      <c r="A188" s="8"/>
      <c r="B188" s="7"/>
      <c r="C188" s="7"/>
      <c r="D188" s="86"/>
      <c r="E188" s="85"/>
      <c r="F188" s="85"/>
      <c r="G188" s="88"/>
      <c r="H188" s="86"/>
      <c r="I188" s="86"/>
      <c r="J188" s="86"/>
      <c r="K188" s="87"/>
    </row>
    <row r="189" spans="1:11" x14ac:dyDescent="0.2">
      <c r="A189" s="8"/>
      <c r="B189" s="7"/>
      <c r="C189" s="7"/>
      <c r="D189" s="86"/>
      <c r="E189" s="85"/>
      <c r="F189" s="85"/>
      <c r="G189" s="88"/>
      <c r="H189" s="86"/>
      <c r="I189" s="86"/>
      <c r="J189" s="86"/>
      <c r="K189" s="87"/>
    </row>
    <row r="190" spans="1:11" x14ac:dyDescent="0.2">
      <c r="A190" s="8"/>
      <c r="B190" s="7"/>
      <c r="C190" s="7"/>
      <c r="D190" s="86"/>
      <c r="E190" s="85"/>
      <c r="F190" s="85"/>
      <c r="G190" s="88"/>
      <c r="H190" s="86"/>
      <c r="I190" s="86"/>
      <c r="J190" s="86"/>
      <c r="K190" s="87"/>
    </row>
    <row r="191" spans="1:11" x14ac:dyDescent="0.2">
      <c r="A191" s="8"/>
      <c r="B191" s="7"/>
      <c r="C191" s="7"/>
      <c r="D191" s="86"/>
      <c r="E191" s="85"/>
      <c r="F191" s="85"/>
      <c r="G191" s="88"/>
      <c r="H191" s="86"/>
      <c r="I191" s="86"/>
      <c r="J191" s="86"/>
      <c r="K191" s="87"/>
    </row>
    <row r="192" spans="1:11" x14ac:dyDescent="0.2">
      <c r="A192" s="8"/>
      <c r="B192" s="7"/>
      <c r="C192" s="7"/>
      <c r="D192" s="86"/>
      <c r="E192" s="85"/>
      <c r="F192" s="85"/>
      <c r="G192" s="88"/>
      <c r="H192" s="86"/>
      <c r="I192" s="86"/>
      <c r="J192" s="86"/>
      <c r="K192" s="87"/>
    </row>
    <row r="193" spans="1:11" x14ac:dyDescent="0.2">
      <c r="A193" s="8"/>
      <c r="B193" s="7"/>
      <c r="C193" s="7"/>
      <c r="D193" s="86"/>
      <c r="E193" s="85"/>
      <c r="F193" s="85"/>
      <c r="G193" s="88"/>
      <c r="H193" s="86"/>
      <c r="I193" s="86"/>
      <c r="J193" s="86"/>
      <c r="K193" s="87"/>
    </row>
    <row r="194" spans="1:11" x14ac:dyDescent="0.2">
      <c r="A194" s="8"/>
      <c r="B194" s="7"/>
      <c r="C194" s="7"/>
      <c r="D194" s="86"/>
      <c r="E194" s="85"/>
      <c r="F194" s="85"/>
      <c r="G194" s="88"/>
      <c r="H194" s="86"/>
      <c r="I194" s="86"/>
      <c r="J194" s="86"/>
      <c r="K194" s="87"/>
    </row>
    <row r="195" spans="1:11" x14ac:dyDescent="0.2">
      <c r="A195" s="8"/>
      <c r="B195" s="7"/>
      <c r="C195" s="7"/>
      <c r="D195" s="86"/>
      <c r="E195" s="85"/>
      <c r="F195" s="85"/>
      <c r="G195" s="88"/>
      <c r="H195" s="86"/>
      <c r="I195" s="86"/>
      <c r="J195" s="86"/>
      <c r="K195" s="87"/>
    </row>
    <row r="196" spans="1:11" x14ac:dyDescent="0.2">
      <c r="A196" s="8"/>
      <c r="B196" s="7"/>
      <c r="C196" s="7"/>
      <c r="D196" s="86"/>
      <c r="E196" s="85"/>
      <c r="F196" s="85"/>
      <c r="G196" s="88"/>
      <c r="H196" s="86"/>
      <c r="I196" s="86"/>
      <c r="J196" s="86"/>
      <c r="K196" s="87"/>
    </row>
    <row r="197" spans="1:11" x14ac:dyDescent="0.2">
      <c r="A197" s="8"/>
      <c r="B197" s="7"/>
      <c r="C197" s="7"/>
      <c r="D197" s="86"/>
      <c r="E197" s="85"/>
      <c r="F197" s="85"/>
      <c r="G197" s="88"/>
      <c r="H197" s="86"/>
      <c r="I197" s="86"/>
      <c r="J197" s="86"/>
      <c r="K197" s="87"/>
    </row>
    <row r="198" spans="1:11" x14ac:dyDescent="0.2">
      <c r="A198" s="8"/>
      <c r="B198" s="7"/>
      <c r="C198" s="7"/>
      <c r="D198" s="86"/>
      <c r="E198" s="85"/>
      <c r="F198" s="85"/>
      <c r="G198" s="88"/>
      <c r="H198" s="86"/>
      <c r="I198" s="86"/>
      <c r="J198" s="86"/>
      <c r="K198" s="87"/>
    </row>
    <row r="199" spans="1:11" x14ac:dyDescent="0.2">
      <c r="A199" s="8"/>
      <c r="B199" s="7"/>
      <c r="C199" s="7"/>
      <c r="D199" s="86"/>
      <c r="E199" s="85"/>
      <c r="F199" s="85"/>
      <c r="G199" s="88"/>
      <c r="H199" s="86"/>
      <c r="I199" s="86"/>
      <c r="J199" s="86"/>
      <c r="K199" s="87"/>
    </row>
    <row r="200" spans="1:11" x14ac:dyDescent="0.2">
      <c r="A200" s="8"/>
      <c r="B200" s="7"/>
      <c r="C200" s="7"/>
      <c r="D200" s="86"/>
      <c r="E200" s="85"/>
      <c r="F200" s="85"/>
      <c r="G200" s="88"/>
      <c r="H200" s="86"/>
      <c r="I200" s="86"/>
      <c r="J200" s="86"/>
      <c r="K200" s="87"/>
    </row>
  </sheetData>
  <customSheetViews>
    <customSheetView guid="{9F9DAF4D-D2EF-4660-943E-0C19C13C2663}" scale="75" state="hidden">
      <selection activeCell="F21" sqref="F21"/>
      <pageMargins left="0" right="0" top="0" bottom="0" header="0" footer="0"/>
      <pageSetup paperSize="9" orientation="portrait" r:id="rId1"/>
    </customSheetView>
    <customSheetView guid="{DEC7CBE2-9713-4252-8444-1D6959C164AB}" scale="75" state="hidden">
      <selection activeCell="F21" sqref="F21"/>
      <pageMargins left="0" right="0" top="0" bottom="0" header="0" footer="0"/>
      <pageSetup paperSize="9" orientation="portrait" r:id="rId2"/>
    </customSheetView>
    <customSheetView guid="{03B04745-F29E-4E26-B62E-F0D2264078A4}" scale="75" state="hidden">
      <selection activeCell="F21" sqref="F21"/>
      <pageMargins left="0" right="0" top="0" bottom="0" header="0" footer="0"/>
      <pageSetup paperSize="9" orientation="portrait" r:id="rId3"/>
    </customSheetView>
    <customSheetView guid="{853B6239-A439-411F-9927-AA08BF431DBB}" scale="75" state="hidden">
      <selection activeCell="F21" sqref="F21"/>
      <pageMargins left="0" right="0" top="0" bottom="0" header="0" footer="0"/>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6640625" customWidth="1"/>
    <col min="16" max="32" width="20.6640625" customWidth="1"/>
  </cols>
  <sheetData>
    <row r="1" spans="1:15" ht="25.25" customHeight="1" x14ac:dyDescent="0.2">
      <c r="A1" s="1" t="s">
        <v>66</v>
      </c>
      <c r="B1" s="2" t="s">
        <v>1248</v>
      </c>
      <c r="C1" s="2" t="s">
        <v>19469</v>
      </c>
      <c r="D1" s="2" t="s">
        <v>19470</v>
      </c>
      <c r="E1" s="2" t="s">
        <v>19471</v>
      </c>
      <c r="F1" s="2" t="s">
        <v>19472</v>
      </c>
      <c r="G1" s="2" t="s">
        <v>1497</v>
      </c>
      <c r="H1" s="2" t="s">
        <v>1494</v>
      </c>
      <c r="I1" s="2" t="s">
        <v>19473</v>
      </c>
      <c r="J1" s="2" t="s">
        <v>1502</v>
      </c>
      <c r="K1" s="2" t="s">
        <v>19474</v>
      </c>
      <c r="L1" s="2" t="s">
        <v>19475</v>
      </c>
      <c r="M1" s="2" t="s">
        <v>1368</v>
      </c>
      <c r="N1" s="71" t="s">
        <v>1403</v>
      </c>
      <c r="O1" s="71" t="s">
        <v>19476</v>
      </c>
    </row>
    <row r="2" spans="1:15" ht="25.25" customHeight="1" x14ac:dyDescent="0.2">
      <c r="A2" s="32" t="s">
        <v>68</v>
      </c>
      <c r="B2" s="33" t="s">
        <v>19477</v>
      </c>
      <c r="C2" s="33" t="s">
        <v>19478</v>
      </c>
      <c r="D2" s="33" t="s">
        <v>19451</v>
      </c>
      <c r="E2" s="33" t="s">
        <v>19479</v>
      </c>
      <c r="F2" s="33" t="s">
        <v>19480</v>
      </c>
      <c r="G2" s="33" t="s">
        <v>19481</v>
      </c>
      <c r="H2" s="33" t="s">
        <v>1263</v>
      </c>
      <c r="I2" s="33"/>
      <c r="J2" s="33" t="s">
        <v>1574</v>
      </c>
      <c r="K2" s="33" t="s">
        <v>1573</v>
      </c>
      <c r="L2" s="33" t="s">
        <v>19482</v>
      </c>
      <c r="M2" s="68" t="s">
        <v>19454</v>
      </c>
      <c r="N2" s="72" t="s">
        <v>19483</v>
      </c>
      <c r="O2" s="72"/>
    </row>
    <row r="3" spans="1:15" ht="25.25" customHeight="1" outlineLevel="1" x14ac:dyDescent="0.2">
      <c r="A3" s="43" t="s">
        <v>17</v>
      </c>
      <c r="B3" s="4" t="s">
        <v>1190</v>
      </c>
      <c r="C3" s="4" t="s">
        <v>1190</v>
      </c>
      <c r="D3" s="4" t="s">
        <v>1190</v>
      </c>
      <c r="E3" s="4"/>
      <c r="F3" s="4"/>
      <c r="G3" s="4"/>
      <c r="H3" s="4" t="s">
        <v>1190</v>
      </c>
      <c r="I3" s="4"/>
      <c r="J3" s="4"/>
      <c r="K3" s="4" t="s">
        <v>1190</v>
      </c>
      <c r="L3" s="4" t="s">
        <v>1190</v>
      </c>
      <c r="M3" s="76" t="s">
        <v>19456</v>
      </c>
      <c r="N3" s="73" t="s">
        <v>19484</v>
      </c>
      <c r="O3" s="73" t="s">
        <v>19484</v>
      </c>
    </row>
    <row r="4" spans="1:15" ht="25.25" customHeight="1" outlineLevel="1" x14ac:dyDescent="0.2">
      <c r="A4" s="5" t="s">
        <v>71</v>
      </c>
      <c r="B4" s="6" t="s">
        <v>1192</v>
      </c>
      <c r="C4" s="6" t="s">
        <v>1192</v>
      </c>
      <c r="D4" s="6" t="s">
        <v>1233</v>
      </c>
      <c r="E4" s="6" t="s">
        <v>1192</v>
      </c>
      <c r="F4" s="6" t="s">
        <v>1193</v>
      </c>
      <c r="G4" s="6" t="s">
        <v>1194</v>
      </c>
      <c r="H4" s="6" t="s">
        <v>1269</v>
      </c>
      <c r="I4" s="6" t="s">
        <v>19485</v>
      </c>
      <c r="J4" s="6" t="s">
        <v>1233</v>
      </c>
      <c r="K4" s="6" t="s">
        <v>1233</v>
      </c>
      <c r="L4" s="6" t="s">
        <v>1233</v>
      </c>
      <c r="M4" s="69" t="s">
        <v>19486</v>
      </c>
      <c r="N4" s="74" t="s">
        <v>19487</v>
      </c>
      <c r="O4" s="74" t="s">
        <v>19487</v>
      </c>
    </row>
    <row r="5" spans="1:15" ht="25.25" customHeight="1" outlineLevel="1" x14ac:dyDescent="0.2">
      <c r="A5" s="5" t="s">
        <v>73</v>
      </c>
      <c r="B5" s="6">
        <v>255</v>
      </c>
      <c r="C5" s="6">
        <v>40</v>
      </c>
      <c r="D5" s="6" t="s">
        <v>1271</v>
      </c>
      <c r="E5" s="6">
        <v>8</v>
      </c>
      <c r="F5" s="6">
        <v>40</v>
      </c>
      <c r="G5" s="6">
        <v>40</v>
      </c>
      <c r="H5" s="6" t="s">
        <v>1269</v>
      </c>
      <c r="I5" s="6" t="s">
        <v>19485</v>
      </c>
      <c r="J5" s="6" t="s">
        <v>1270</v>
      </c>
      <c r="K5" s="6" t="s">
        <v>1270</v>
      </c>
      <c r="L5" s="6">
        <v>1</v>
      </c>
      <c r="M5" s="69" t="s">
        <v>19458</v>
      </c>
      <c r="N5" s="74">
        <v>0.01</v>
      </c>
      <c r="O5" s="74">
        <v>0.01</v>
      </c>
    </row>
    <row r="6" spans="1:15" ht="25.25" customHeight="1" outlineLevel="1" x14ac:dyDescent="0.2">
      <c r="A6" s="5" t="s">
        <v>75</v>
      </c>
      <c r="B6" s="6" t="s">
        <v>1195</v>
      </c>
      <c r="C6" s="6" t="s">
        <v>1195</v>
      </c>
      <c r="D6" s="6" t="s">
        <v>1272</v>
      </c>
      <c r="E6" s="6" t="s">
        <v>1195</v>
      </c>
      <c r="F6" s="6" t="s">
        <v>1195</v>
      </c>
      <c r="G6" s="6" t="s">
        <v>1195</v>
      </c>
      <c r="H6" s="6" t="s">
        <v>1274</v>
      </c>
      <c r="I6" s="92">
        <v>0</v>
      </c>
      <c r="J6" s="6" t="s">
        <v>1576</v>
      </c>
      <c r="K6" s="6" t="s">
        <v>1576</v>
      </c>
      <c r="L6" s="6" t="s">
        <v>1195</v>
      </c>
      <c r="M6" s="69" t="s">
        <v>19460</v>
      </c>
      <c r="N6" s="74" t="s">
        <v>1389</v>
      </c>
      <c r="O6" s="74" t="s">
        <v>1389</v>
      </c>
    </row>
    <row r="7" spans="1:15" ht="25.25" customHeight="1" outlineLevel="1" x14ac:dyDescent="0.2">
      <c r="A7" s="5" t="s">
        <v>77</v>
      </c>
      <c r="B7" s="6" t="s">
        <v>1195</v>
      </c>
      <c r="C7" s="6" t="s">
        <v>1195</v>
      </c>
      <c r="D7" s="6">
        <v>2</v>
      </c>
      <c r="E7" s="6" t="s">
        <v>1195</v>
      </c>
      <c r="F7" s="6" t="s">
        <v>1195</v>
      </c>
      <c r="G7" s="6" t="s">
        <v>1195</v>
      </c>
      <c r="H7" s="6" t="s">
        <v>1195</v>
      </c>
      <c r="I7" s="6" t="s">
        <v>1195</v>
      </c>
      <c r="J7" s="6" t="s">
        <v>1195</v>
      </c>
      <c r="K7" s="6" t="s">
        <v>1195</v>
      </c>
      <c r="L7" s="6" t="s">
        <v>1195</v>
      </c>
      <c r="M7" s="69" t="s">
        <v>19461</v>
      </c>
      <c r="N7" s="74">
        <v>0.01</v>
      </c>
      <c r="O7" s="74">
        <v>0.01</v>
      </c>
    </row>
    <row r="8" spans="1:15" ht="200" customHeight="1" outlineLevel="1" x14ac:dyDescent="0.2">
      <c r="A8" s="44" t="s">
        <v>65</v>
      </c>
      <c r="B8" s="45" t="s">
        <v>1306</v>
      </c>
      <c r="C8" s="45" t="s">
        <v>19488</v>
      </c>
      <c r="D8" s="45" t="s">
        <v>19489</v>
      </c>
      <c r="E8" s="45" t="s">
        <v>1580</v>
      </c>
      <c r="F8" s="45" t="s">
        <v>19490</v>
      </c>
      <c r="G8" s="45" t="s">
        <v>19491</v>
      </c>
      <c r="H8" s="45" t="s">
        <v>19464</v>
      </c>
      <c r="I8" s="45" t="s">
        <v>19492</v>
      </c>
      <c r="J8" s="45" t="s">
        <v>19493</v>
      </c>
      <c r="K8" s="45" t="s">
        <v>19494</v>
      </c>
      <c r="L8" s="45" t="s">
        <v>19495</v>
      </c>
      <c r="M8" s="70" t="s">
        <v>19496</v>
      </c>
      <c r="N8" s="75" t="s">
        <v>19497</v>
      </c>
      <c r="O8" s="75" t="s">
        <v>19497</v>
      </c>
    </row>
    <row r="9" spans="1:15" x14ac:dyDescent="0.2">
      <c r="A9" s="8"/>
      <c r="B9" s="7"/>
      <c r="C9" s="7"/>
      <c r="D9" s="85"/>
      <c r="E9" s="88"/>
      <c r="F9" s="86"/>
      <c r="G9" s="86"/>
      <c r="H9" s="88"/>
      <c r="I9" s="93"/>
      <c r="J9" s="86"/>
      <c r="K9" s="86"/>
      <c r="L9" s="86"/>
      <c r="M9" s="86"/>
      <c r="N9" s="87"/>
      <c r="O9" s="87"/>
    </row>
    <row r="10" spans="1:15" x14ac:dyDescent="0.2">
      <c r="A10" s="8"/>
      <c r="B10" s="7"/>
      <c r="C10" s="7"/>
      <c r="D10" s="85"/>
      <c r="E10" s="88"/>
      <c r="F10" s="86"/>
      <c r="G10" s="86"/>
      <c r="H10" s="88"/>
      <c r="I10" s="88"/>
      <c r="J10" s="86"/>
      <c r="K10" s="86"/>
      <c r="L10" s="86"/>
      <c r="M10" s="86"/>
      <c r="N10" s="87"/>
      <c r="O10" s="87"/>
    </row>
    <row r="11" spans="1:15" x14ac:dyDescent="0.2">
      <c r="A11" s="8"/>
      <c r="B11" s="7"/>
      <c r="C11" s="7"/>
      <c r="D11" s="85"/>
      <c r="E11" s="88"/>
      <c r="F11" s="86"/>
      <c r="G11" s="86"/>
      <c r="H11" s="88"/>
      <c r="I11" s="88"/>
      <c r="J11" s="86"/>
      <c r="K11" s="86"/>
      <c r="L11" s="86"/>
      <c r="M11" s="86"/>
      <c r="N11" s="87"/>
      <c r="O11" s="87"/>
    </row>
    <row r="12" spans="1:15" x14ac:dyDescent="0.2">
      <c r="A12" s="8"/>
      <c r="B12" s="7"/>
      <c r="C12" s="7"/>
      <c r="D12" s="85"/>
      <c r="E12" s="88"/>
      <c r="F12" s="86"/>
      <c r="G12" s="86"/>
      <c r="H12" s="88"/>
      <c r="I12" s="88"/>
      <c r="J12" s="86"/>
      <c r="K12" s="86"/>
      <c r="L12" s="86"/>
      <c r="M12" s="86"/>
      <c r="N12" s="87"/>
      <c r="O12" s="87"/>
    </row>
    <row r="13" spans="1:15" x14ac:dyDescent="0.2">
      <c r="A13" s="8"/>
      <c r="B13" s="7"/>
      <c r="C13" s="7"/>
      <c r="D13" s="85"/>
      <c r="E13" s="88"/>
      <c r="F13" s="86"/>
      <c r="G13" s="86"/>
      <c r="H13" s="88"/>
      <c r="I13" s="88"/>
      <c r="J13" s="86"/>
      <c r="K13" s="86"/>
      <c r="L13" s="86"/>
      <c r="M13" s="86"/>
      <c r="N13" s="87"/>
      <c r="O13" s="87"/>
    </row>
    <row r="14" spans="1:15" x14ac:dyDescent="0.2">
      <c r="A14" s="8"/>
      <c r="B14" s="7"/>
      <c r="C14" s="7"/>
      <c r="D14" s="85"/>
      <c r="E14" s="88"/>
      <c r="F14" s="86"/>
      <c r="G14" s="86"/>
      <c r="H14" s="88"/>
      <c r="I14" s="88"/>
      <c r="J14" s="86"/>
      <c r="K14" s="86"/>
      <c r="L14" s="86"/>
      <c r="M14" s="86"/>
      <c r="N14" s="87"/>
      <c r="O14" s="87"/>
    </row>
    <row r="15" spans="1:15" x14ac:dyDescent="0.2">
      <c r="A15" s="8"/>
      <c r="B15" s="7"/>
      <c r="C15" s="7"/>
      <c r="D15" s="85"/>
      <c r="E15" s="88"/>
      <c r="F15" s="86"/>
      <c r="G15" s="86"/>
      <c r="H15" s="88"/>
      <c r="I15" s="88"/>
      <c r="J15" s="86"/>
      <c r="K15" s="86"/>
      <c r="L15" s="86"/>
      <c r="M15" s="86"/>
      <c r="N15" s="87"/>
      <c r="O15" s="87"/>
    </row>
    <row r="16" spans="1:15" x14ac:dyDescent="0.2">
      <c r="A16" s="8"/>
      <c r="B16" s="7"/>
      <c r="C16" s="7"/>
      <c r="D16" s="85"/>
      <c r="E16" s="88"/>
      <c r="F16" s="86"/>
      <c r="G16" s="86"/>
      <c r="H16" s="88"/>
      <c r="I16" s="88"/>
      <c r="J16" s="86"/>
      <c r="K16" s="86"/>
      <c r="L16" s="86"/>
      <c r="M16" s="86"/>
      <c r="N16" s="87"/>
      <c r="O16" s="87"/>
    </row>
    <row r="17" spans="1:15" x14ac:dyDescent="0.2">
      <c r="A17" s="8"/>
      <c r="B17" s="7"/>
      <c r="C17" s="7"/>
      <c r="D17" s="85"/>
      <c r="E17" s="88"/>
      <c r="F17" s="86"/>
      <c r="G17" s="86"/>
      <c r="H17" s="88"/>
      <c r="I17" s="88"/>
      <c r="J17" s="86"/>
      <c r="K17" s="86"/>
      <c r="L17" s="86"/>
      <c r="M17" s="86"/>
      <c r="N17" s="87"/>
      <c r="O17" s="87"/>
    </row>
    <row r="18" spans="1:15" x14ac:dyDescent="0.2">
      <c r="A18" s="8"/>
      <c r="B18" s="7"/>
      <c r="C18" s="7"/>
      <c r="D18" s="85"/>
      <c r="E18" s="88"/>
      <c r="F18" s="86"/>
      <c r="G18" s="86"/>
      <c r="H18" s="88"/>
      <c r="I18" s="88"/>
      <c r="J18" s="86"/>
      <c r="K18" s="86"/>
      <c r="L18" s="86"/>
      <c r="M18" s="86"/>
      <c r="N18" s="87"/>
      <c r="O18" s="87"/>
    </row>
    <row r="19" spans="1:15" x14ac:dyDescent="0.2">
      <c r="A19" s="8"/>
      <c r="B19" s="7"/>
      <c r="C19" s="7"/>
      <c r="D19" s="85"/>
      <c r="E19" s="88"/>
      <c r="F19" s="86"/>
      <c r="G19" s="86"/>
      <c r="H19" s="88"/>
      <c r="I19" s="88"/>
      <c r="J19" s="86"/>
      <c r="K19" s="86"/>
      <c r="L19" s="86"/>
      <c r="M19" s="86"/>
      <c r="N19" s="87"/>
      <c r="O19" s="87"/>
    </row>
    <row r="20" spans="1:15" x14ac:dyDescent="0.2">
      <c r="A20" s="8"/>
      <c r="B20" s="7"/>
      <c r="C20" s="7"/>
      <c r="D20" s="85"/>
      <c r="E20" s="88"/>
      <c r="F20" s="86"/>
      <c r="G20" s="86"/>
      <c r="H20" s="88"/>
      <c r="I20" s="88"/>
      <c r="J20" s="86"/>
      <c r="K20" s="86"/>
      <c r="L20" s="86"/>
      <c r="M20" s="86"/>
      <c r="N20" s="87"/>
      <c r="O20" s="87"/>
    </row>
    <row r="21" spans="1:15" x14ac:dyDescent="0.2">
      <c r="A21" s="8"/>
      <c r="B21" s="7"/>
      <c r="C21" s="7"/>
      <c r="D21" s="85"/>
      <c r="E21" s="88"/>
      <c r="F21" s="86"/>
      <c r="G21" s="86"/>
      <c r="H21" s="88"/>
      <c r="I21" s="88"/>
      <c r="J21" s="86"/>
      <c r="K21" s="86"/>
      <c r="L21" s="86"/>
      <c r="M21" s="86"/>
      <c r="N21" s="87"/>
      <c r="O21" s="87"/>
    </row>
    <row r="22" spans="1:15" x14ac:dyDescent="0.2">
      <c r="A22" s="8"/>
      <c r="B22" s="7"/>
      <c r="C22" s="7"/>
      <c r="D22" s="85"/>
      <c r="E22" s="88"/>
      <c r="F22" s="86"/>
      <c r="G22" s="86"/>
      <c r="H22" s="88"/>
      <c r="I22" s="88"/>
      <c r="J22" s="86"/>
      <c r="K22" s="86"/>
      <c r="L22" s="86"/>
      <c r="M22" s="86"/>
      <c r="N22" s="87"/>
      <c r="O22" s="87"/>
    </row>
    <row r="23" spans="1:15" x14ac:dyDescent="0.2">
      <c r="A23" s="8"/>
      <c r="B23" s="7"/>
      <c r="C23" s="7"/>
      <c r="D23" s="85"/>
      <c r="E23" s="88"/>
      <c r="F23" s="86"/>
      <c r="G23" s="86"/>
      <c r="H23" s="88"/>
      <c r="I23" s="88"/>
      <c r="J23" s="86"/>
      <c r="K23" s="86"/>
      <c r="L23" s="86"/>
      <c r="M23" s="86"/>
      <c r="N23" s="87"/>
      <c r="O23" s="87"/>
    </row>
    <row r="24" spans="1:15" x14ac:dyDescent="0.2">
      <c r="A24" s="8"/>
      <c r="B24" s="7"/>
      <c r="C24" s="7"/>
      <c r="D24" s="85"/>
      <c r="E24" s="88"/>
      <c r="F24" s="86"/>
      <c r="G24" s="86"/>
      <c r="H24" s="88"/>
      <c r="I24" s="88"/>
      <c r="J24" s="86"/>
      <c r="K24" s="86"/>
      <c r="L24" s="86"/>
      <c r="M24" s="86"/>
      <c r="N24" s="87"/>
      <c r="O24" s="87"/>
    </row>
    <row r="25" spans="1:15" x14ac:dyDescent="0.2">
      <c r="A25" s="8"/>
      <c r="B25" s="7"/>
      <c r="C25" s="7"/>
      <c r="D25" s="85"/>
      <c r="E25" s="88"/>
      <c r="F25" s="86"/>
      <c r="G25" s="86"/>
      <c r="H25" s="88"/>
      <c r="I25" s="88"/>
      <c r="J25" s="86"/>
      <c r="K25" s="86"/>
      <c r="L25" s="86"/>
      <c r="M25" s="86"/>
      <c r="N25" s="87"/>
      <c r="O25" s="87"/>
    </row>
    <row r="26" spans="1:15" x14ac:dyDescent="0.2">
      <c r="A26" s="8"/>
      <c r="B26" s="7"/>
      <c r="C26" s="7"/>
      <c r="D26" s="85"/>
      <c r="E26" s="88"/>
      <c r="F26" s="86"/>
      <c r="G26" s="86"/>
      <c r="H26" s="88"/>
      <c r="I26" s="88"/>
      <c r="J26" s="86"/>
      <c r="K26" s="86"/>
      <c r="L26" s="86"/>
      <c r="M26" s="86"/>
      <c r="N26" s="87"/>
      <c r="O26" s="87"/>
    </row>
    <row r="27" spans="1:15" x14ac:dyDescent="0.2">
      <c r="A27" s="8"/>
      <c r="B27" s="7"/>
      <c r="C27" s="7"/>
      <c r="D27" s="85"/>
      <c r="E27" s="88"/>
      <c r="F27" s="86"/>
      <c r="G27" s="86"/>
      <c r="H27" s="88"/>
      <c r="I27" s="88"/>
      <c r="J27" s="86"/>
      <c r="K27" s="86"/>
      <c r="L27" s="86"/>
      <c r="M27" s="86"/>
      <c r="N27" s="87"/>
      <c r="O27" s="87"/>
    </row>
    <row r="28" spans="1:15" x14ac:dyDescent="0.2">
      <c r="A28" s="8"/>
      <c r="B28" s="7"/>
      <c r="C28" s="7"/>
      <c r="D28" s="85"/>
      <c r="E28" s="88"/>
      <c r="F28" s="86"/>
      <c r="G28" s="86"/>
      <c r="H28" s="88"/>
      <c r="I28" s="88"/>
      <c r="J28" s="86"/>
      <c r="K28" s="86"/>
      <c r="L28" s="86"/>
      <c r="M28" s="86"/>
      <c r="N28" s="87"/>
      <c r="O28" s="87"/>
    </row>
    <row r="29" spans="1:15" x14ac:dyDescent="0.2">
      <c r="A29" s="8"/>
      <c r="B29" s="7"/>
      <c r="C29" s="7"/>
      <c r="D29" s="85"/>
      <c r="E29" s="88"/>
      <c r="F29" s="86"/>
      <c r="G29" s="86"/>
      <c r="H29" s="88"/>
      <c r="I29" s="88"/>
      <c r="J29" s="86"/>
      <c r="K29" s="86"/>
      <c r="L29" s="86"/>
      <c r="M29" s="86"/>
      <c r="N29" s="87"/>
      <c r="O29" s="87"/>
    </row>
    <row r="30" spans="1:15" x14ac:dyDescent="0.2">
      <c r="A30" s="8"/>
      <c r="B30" s="7"/>
      <c r="C30" s="7"/>
      <c r="D30" s="85"/>
      <c r="E30" s="88"/>
      <c r="F30" s="86"/>
      <c r="G30" s="86"/>
      <c r="H30" s="88"/>
      <c r="I30" s="88"/>
      <c r="J30" s="86"/>
      <c r="K30" s="86"/>
      <c r="L30" s="86"/>
      <c r="M30" s="86"/>
      <c r="N30" s="87"/>
      <c r="O30" s="87"/>
    </row>
    <row r="31" spans="1:15" x14ac:dyDescent="0.2">
      <c r="A31" s="8"/>
      <c r="B31" s="7"/>
      <c r="C31" s="7"/>
      <c r="D31" s="85"/>
      <c r="E31" s="88"/>
      <c r="F31" s="86"/>
      <c r="G31" s="86"/>
      <c r="H31" s="88"/>
      <c r="I31" s="88"/>
      <c r="J31" s="86"/>
      <c r="K31" s="86"/>
      <c r="L31" s="86"/>
      <c r="M31" s="86"/>
      <c r="N31" s="87"/>
      <c r="O31" s="87"/>
    </row>
    <row r="32" spans="1:15" x14ac:dyDescent="0.2">
      <c r="A32" s="8"/>
      <c r="B32" s="7"/>
      <c r="C32" s="7"/>
      <c r="D32" s="85"/>
      <c r="E32" s="88"/>
      <c r="F32" s="86"/>
      <c r="G32" s="86"/>
      <c r="H32" s="88"/>
      <c r="I32" s="88"/>
      <c r="J32" s="86"/>
      <c r="K32" s="86"/>
      <c r="L32" s="86"/>
      <c r="M32" s="86"/>
      <c r="N32" s="87"/>
      <c r="O32" s="87"/>
    </row>
    <row r="33" spans="1:15" x14ac:dyDescent="0.2">
      <c r="A33" s="8"/>
      <c r="B33" s="7"/>
      <c r="C33" s="7"/>
      <c r="D33" s="85"/>
      <c r="E33" s="88"/>
      <c r="F33" s="86"/>
      <c r="G33" s="86"/>
      <c r="H33" s="88"/>
      <c r="I33" s="88"/>
      <c r="J33" s="86"/>
      <c r="K33" s="86"/>
      <c r="L33" s="86"/>
      <c r="M33" s="86"/>
      <c r="N33" s="87"/>
      <c r="O33" s="87"/>
    </row>
    <row r="34" spans="1:15" x14ac:dyDescent="0.2">
      <c r="A34" s="8"/>
      <c r="B34" s="7"/>
      <c r="C34" s="7"/>
      <c r="D34" s="85"/>
      <c r="E34" s="88"/>
      <c r="F34" s="86"/>
      <c r="G34" s="86"/>
      <c r="H34" s="88"/>
      <c r="I34" s="88"/>
      <c r="J34" s="86"/>
      <c r="K34" s="86"/>
      <c r="L34" s="86"/>
      <c r="M34" s="86"/>
      <c r="N34" s="87"/>
      <c r="O34" s="87"/>
    </row>
    <row r="35" spans="1:15" x14ac:dyDescent="0.2">
      <c r="A35" s="8"/>
      <c r="B35" s="7"/>
      <c r="C35" s="7"/>
      <c r="D35" s="85"/>
      <c r="E35" s="88"/>
      <c r="F35" s="86"/>
      <c r="G35" s="86"/>
      <c r="H35" s="88"/>
      <c r="I35" s="88"/>
      <c r="J35" s="86"/>
      <c r="K35" s="86"/>
      <c r="L35" s="86"/>
      <c r="M35" s="86"/>
      <c r="N35" s="87"/>
      <c r="O35" s="87"/>
    </row>
    <row r="36" spans="1:15" x14ac:dyDescent="0.2">
      <c r="A36" s="8"/>
      <c r="B36" s="7"/>
      <c r="C36" s="7"/>
      <c r="D36" s="85"/>
      <c r="E36" s="88"/>
      <c r="F36" s="86"/>
      <c r="G36" s="86"/>
      <c r="H36" s="88"/>
      <c r="I36" s="88"/>
      <c r="J36" s="86"/>
      <c r="K36" s="86"/>
      <c r="L36" s="86"/>
      <c r="M36" s="86"/>
      <c r="N36" s="87"/>
      <c r="O36" s="87"/>
    </row>
    <row r="37" spans="1:15" x14ac:dyDescent="0.2">
      <c r="A37" s="8"/>
      <c r="B37" s="7"/>
      <c r="C37" s="7"/>
      <c r="D37" s="85"/>
      <c r="E37" s="88"/>
      <c r="F37" s="86"/>
      <c r="G37" s="86"/>
      <c r="H37" s="88"/>
      <c r="I37" s="88"/>
      <c r="J37" s="86"/>
      <c r="K37" s="86"/>
      <c r="L37" s="86"/>
      <c r="M37" s="86"/>
      <c r="N37" s="87"/>
      <c r="O37" s="87"/>
    </row>
    <row r="38" spans="1:15" x14ac:dyDescent="0.2">
      <c r="A38" s="8"/>
      <c r="B38" s="7"/>
      <c r="C38" s="7"/>
      <c r="D38" s="85"/>
      <c r="E38" s="88"/>
      <c r="F38" s="86"/>
      <c r="G38" s="86"/>
      <c r="H38" s="88"/>
      <c r="I38" s="88"/>
      <c r="J38" s="86"/>
      <c r="K38" s="86"/>
      <c r="L38" s="86"/>
      <c r="M38" s="86"/>
      <c r="N38" s="87"/>
      <c r="O38" s="87"/>
    </row>
    <row r="39" spans="1:15" x14ac:dyDescent="0.2">
      <c r="A39" s="8"/>
      <c r="B39" s="7"/>
      <c r="C39" s="7"/>
      <c r="D39" s="85"/>
      <c r="E39" s="88"/>
      <c r="F39" s="86"/>
      <c r="G39" s="86"/>
      <c r="H39" s="88"/>
      <c r="I39" s="88"/>
      <c r="J39" s="86"/>
      <c r="K39" s="86"/>
      <c r="L39" s="86"/>
      <c r="M39" s="86"/>
      <c r="N39" s="87"/>
      <c r="O39" s="87"/>
    </row>
    <row r="40" spans="1:15" x14ac:dyDescent="0.2">
      <c r="A40" s="8"/>
      <c r="B40" s="7"/>
      <c r="C40" s="7"/>
      <c r="D40" s="85"/>
      <c r="E40" s="88"/>
      <c r="F40" s="86"/>
      <c r="G40" s="86"/>
      <c r="H40" s="88"/>
      <c r="I40" s="88"/>
      <c r="J40" s="86"/>
      <c r="K40" s="86"/>
      <c r="L40" s="86"/>
      <c r="M40" s="86"/>
      <c r="N40" s="87"/>
      <c r="O40" s="87"/>
    </row>
    <row r="41" spans="1:15" x14ac:dyDescent="0.2">
      <c r="A41" s="8"/>
      <c r="B41" s="7"/>
      <c r="C41" s="7"/>
      <c r="D41" s="85"/>
      <c r="E41" s="88"/>
      <c r="F41" s="86"/>
      <c r="G41" s="86"/>
      <c r="H41" s="88"/>
      <c r="I41" s="88"/>
      <c r="J41" s="86"/>
      <c r="K41" s="86"/>
      <c r="L41" s="86"/>
      <c r="M41" s="86"/>
      <c r="N41" s="87"/>
      <c r="O41" s="87"/>
    </row>
    <row r="42" spans="1:15" x14ac:dyDescent="0.2">
      <c r="A42" s="8"/>
      <c r="B42" s="7"/>
      <c r="C42" s="7"/>
      <c r="D42" s="85"/>
      <c r="E42" s="88"/>
      <c r="F42" s="86"/>
      <c r="G42" s="86"/>
      <c r="H42" s="88"/>
      <c r="I42" s="88"/>
      <c r="J42" s="86"/>
      <c r="K42" s="86"/>
      <c r="L42" s="86"/>
      <c r="M42" s="86"/>
      <c r="N42" s="87"/>
      <c r="O42" s="87"/>
    </row>
    <row r="43" spans="1:15" x14ac:dyDescent="0.2">
      <c r="A43" s="8"/>
      <c r="B43" s="7"/>
      <c r="C43" s="7"/>
      <c r="D43" s="85"/>
      <c r="E43" s="88"/>
      <c r="F43" s="86"/>
      <c r="G43" s="86"/>
      <c r="H43" s="88"/>
      <c r="I43" s="88"/>
      <c r="J43" s="86"/>
      <c r="K43" s="86"/>
      <c r="L43" s="86"/>
      <c r="M43" s="86"/>
      <c r="N43" s="87"/>
      <c r="O43" s="87"/>
    </row>
    <row r="44" spans="1:15" x14ac:dyDescent="0.2">
      <c r="A44" s="8"/>
      <c r="B44" s="7"/>
      <c r="C44" s="7"/>
      <c r="D44" s="85"/>
      <c r="E44" s="88"/>
      <c r="F44" s="86"/>
      <c r="G44" s="86"/>
      <c r="H44" s="88"/>
      <c r="I44" s="88"/>
      <c r="J44" s="86"/>
      <c r="K44" s="86"/>
      <c r="L44" s="86"/>
      <c r="M44" s="86"/>
      <c r="N44" s="87"/>
      <c r="O44" s="87"/>
    </row>
    <row r="45" spans="1:15" x14ac:dyDescent="0.2">
      <c r="A45" s="8"/>
      <c r="B45" s="7"/>
      <c r="C45" s="7"/>
      <c r="D45" s="85"/>
      <c r="E45" s="88"/>
      <c r="F45" s="86"/>
      <c r="G45" s="86"/>
      <c r="H45" s="88"/>
      <c r="I45" s="88"/>
      <c r="J45" s="86"/>
      <c r="K45" s="86"/>
      <c r="L45" s="86"/>
      <c r="M45" s="86"/>
      <c r="N45" s="87"/>
      <c r="O45" s="87"/>
    </row>
    <row r="46" spans="1:15" x14ac:dyDescent="0.2">
      <c r="A46" s="8"/>
      <c r="B46" s="7"/>
      <c r="C46" s="7"/>
      <c r="D46" s="85"/>
      <c r="E46" s="88"/>
      <c r="F46" s="86"/>
      <c r="G46" s="86"/>
      <c r="H46" s="88"/>
      <c r="I46" s="88"/>
      <c r="J46" s="86"/>
      <c r="K46" s="86"/>
      <c r="L46" s="86"/>
      <c r="M46" s="86"/>
      <c r="N46" s="87"/>
      <c r="O46" s="87"/>
    </row>
    <row r="47" spans="1:15" x14ac:dyDescent="0.2">
      <c r="A47" s="8"/>
      <c r="B47" s="7"/>
      <c r="C47" s="7"/>
      <c r="D47" s="85"/>
      <c r="E47" s="88"/>
      <c r="F47" s="86"/>
      <c r="G47" s="86"/>
      <c r="H47" s="88"/>
      <c r="I47" s="88"/>
      <c r="J47" s="86"/>
      <c r="K47" s="86"/>
      <c r="L47" s="86"/>
      <c r="M47" s="86"/>
      <c r="N47" s="87"/>
      <c r="O47" s="87"/>
    </row>
    <row r="48" spans="1:15" x14ac:dyDescent="0.2">
      <c r="A48" s="8"/>
      <c r="B48" s="7"/>
      <c r="C48" s="7"/>
      <c r="D48" s="85"/>
      <c r="E48" s="88"/>
      <c r="F48" s="86"/>
      <c r="G48" s="86"/>
      <c r="H48" s="88"/>
      <c r="I48" s="88"/>
      <c r="J48" s="86"/>
      <c r="K48" s="86"/>
      <c r="L48" s="86"/>
      <c r="M48" s="86"/>
      <c r="N48" s="87"/>
      <c r="O48" s="87"/>
    </row>
    <row r="49" spans="1:15" x14ac:dyDescent="0.2">
      <c r="A49" s="8"/>
      <c r="B49" s="7"/>
      <c r="C49" s="7"/>
      <c r="D49" s="85"/>
      <c r="E49" s="88"/>
      <c r="F49" s="86"/>
      <c r="G49" s="86"/>
      <c r="H49" s="88"/>
      <c r="I49" s="88"/>
      <c r="J49" s="86"/>
      <c r="K49" s="86"/>
      <c r="L49" s="86"/>
      <c r="M49" s="86"/>
      <c r="N49" s="87"/>
      <c r="O49" s="87"/>
    </row>
    <row r="50" spans="1:15" x14ac:dyDescent="0.2">
      <c r="A50" s="8"/>
      <c r="B50" s="7"/>
      <c r="C50" s="7"/>
      <c r="D50" s="85"/>
      <c r="E50" s="88"/>
      <c r="F50" s="86"/>
      <c r="G50" s="86"/>
      <c r="H50" s="88"/>
      <c r="I50" s="88"/>
      <c r="J50" s="86"/>
      <c r="K50" s="86"/>
      <c r="L50" s="86"/>
      <c r="M50" s="86"/>
      <c r="N50" s="87"/>
      <c r="O50" s="87"/>
    </row>
    <row r="51" spans="1:15" x14ac:dyDescent="0.2">
      <c r="A51" s="8"/>
      <c r="B51" s="7"/>
      <c r="C51" s="7"/>
      <c r="D51" s="85"/>
      <c r="E51" s="88"/>
      <c r="F51" s="86"/>
      <c r="G51" s="86"/>
      <c r="H51" s="88"/>
      <c r="I51" s="88"/>
      <c r="J51" s="86"/>
      <c r="K51" s="86"/>
      <c r="L51" s="86"/>
      <c r="M51" s="86"/>
      <c r="N51" s="87"/>
      <c r="O51" s="87"/>
    </row>
    <row r="52" spans="1:15" x14ac:dyDescent="0.2">
      <c r="A52" s="8"/>
      <c r="B52" s="7"/>
      <c r="C52" s="7"/>
      <c r="D52" s="85"/>
      <c r="E52" s="88"/>
      <c r="F52" s="86"/>
      <c r="G52" s="86"/>
      <c r="H52" s="88"/>
      <c r="I52" s="88"/>
      <c r="J52" s="86"/>
      <c r="K52" s="86"/>
      <c r="L52" s="86"/>
      <c r="M52" s="86"/>
      <c r="N52" s="87"/>
      <c r="O52" s="87"/>
    </row>
    <row r="53" spans="1:15" x14ac:dyDescent="0.2">
      <c r="A53" s="8"/>
      <c r="B53" s="7"/>
      <c r="C53" s="7"/>
      <c r="D53" s="85"/>
      <c r="E53" s="88"/>
      <c r="F53" s="86"/>
      <c r="G53" s="86"/>
      <c r="H53" s="88"/>
      <c r="I53" s="88"/>
      <c r="J53" s="86"/>
      <c r="K53" s="86"/>
      <c r="L53" s="86"/>
      <c r="M53" s="86"/>
      <c r="N53" s="87"/>
      <c r="O53" s="87"/>
    </row>
    <row r="54" spans="1:15" x14ac:dyDescent="0.2">
      <c r="A54" s="8"/>
      <c r="B54" s="7"/>
      <c r="C54" s="7"/>
      <c r="D54" s="85"/>
      <c r="E54" s="88"/>
      <c r="F54" s="86"/>
      <c r="G54" s="86"/>
      <c r="H54" s="88"/>
      <c r="I54" s="88"/>
      <c r="J54" s="86"/>
      <c r="K54" s="86"/>
      <c r="L54" s="86"/>
      <c r="M54" s="86"/>
      <c r="N54" s="87"/>
      <c r="O54" s="87"/>
    </row>
    <row r="55" spans="1:15" x14ac:dyDescent="0.2">
      <c r="A55" s="8"/>
      <c r="B55" s="7"/>
      <c r="C55" s="7"/>
      <c r="D55" s="85"/>
      <c r="E55" s="88"/>
      <c r="F55" s="86"/>
      <c r="G55" s="86"/>
      <c r="H55" s="88"/>
      <c r="I55" s="88"/>
      <c r="J55" s="86"/>
      <c r="K55" s="86"/>
      <c r="L55" s="86"/>
      <c r="M55" s="86"/>
      <c r="N55" s="87"/>
      <c r="O55" s="87"/>
    </row>
    <row r="56" spans="1:15" x14ac:dyDescent="0.2">
      <c r="A56" s="8"/>
      <c r="B56" s="7"/>
      <c r="C56" s="7"/>
      <c r="D56" s="85"/>
      <c r="E56" s="88"/>
      <c r="F56" s="86"/>
      <c r="G56" s="86"/>
      <c r="H56" s="88"/>
      <c r="I56" s="88"/>
      <c r="J56" s="86"/>
      <c r="K56" s="86"/>
      <c r="L56" s="86"/>
      <c r="M56" s="86"/>
      <c r="N56" s="87"/>
      <c r="O56" s="87"/>
    </row>
    <row r="57" spans="1:15" x14ac:dyDescent="0.2">
      <c r="A57" s="8"/>
      <c r="B57" s="7"/>
      <c r="C57" s="7"/>
      <c r="D57" s="85"/>
      <c r="E57" s="88"/>
      <c r="F57" s="86"/>
      <c r="G57" s="86"/>
      <c r="H57" s="88"/>
      <c r="I57" s="88"/>
      <c r="J57" s="86"/>
      <c r="K57" s="86"/>
      <c r="L57" s="86"/>
      <c r="M57" s="86"/>
      <c r="N57" s="87"/>
      <c r="O57" s="87"/>
    </row>
    <row r="58" spans="1:15" x14ac:dyDescent="0.2">
      <c r="A58" s="8"/>
      <c r="B58" s="7"/>
      <c r="C58" s="7"/>
      <c r="D58" s="85"/>
      <c r="E58" s="88"/>
      <c r="F58" s="86"/>
      <c r="G58" s="86"/>
      <c r="H58" s="88"/>
      <c r="I58" s="88"/>
      <c r="J58" s="86"/>
      <c r="K58" s="86"/>
      <c r="L58" s="86"/>
      <c r="M58" s="86"/>
      <c r="N58" s="87"/>
      <c r="O58" s="87"/>
    </row>
    <row r="59" spans="1:15" x14ac:dyDescent="0.2">
      <c r="A59" s="8"/>
      <c r="B59" s="7"/>
      <c r="C59" s="7"/>
      <c r="D59" s="85"/>
      <c r="E59" s="88"/>
      <c r="F59" s="86"/>
      <c r="G59" s="86"/>
      <c r="H59" s="88"/>
      <c r="I59" s="88"/>
      <c r="J59" s="86"/>
      <c r="K59" s="86"/>
      <c r="L59" s="86"/>
      <c r="M59" s="86"/>
      <c r="N59" s="87"/>
      <c r="O59" s="87"/>
    </row>
    <row r="60" spans="1:15" x14ac:dyDescent="0.2">
      <c r="A60" s="8"/>
      <c r="B60" s="7"/>
      <c r="C60" s="7"/>
      <c r="D60" s="85"/>
      <c r="E60" s="88"/>
      <c r="F60" s="86"/>
      <c r="G60" s="86"/>
      <c r="H60" s="88"/>
      <c r="I60" s="88"/>
      <c r="J60" s="86"/>
      <c r="K60" s="86"/>
      <c r="L60" s="86"/>
      <c r="M60" s="86"/>
      <c r="N60" s="87"/>
      <c r="O60" s="87"/>
    </row>
    <row r="61" spans="1:15" x14ac:dyDescent="0.2">
      <c r="A61" s="8"/>
      <c r="B61" s="7"/>
      <c r="C61" s="7"/>
      <c r="D61" s="85"/>
      <c r="E61" s="88"/>
      <c r="F61" s="86"/>
      <c r="G61" s="86"/>
      <c r="H61" s="88"/>
      <c r="I61" s="88"/>
      <c r="J61" s="86"/>
      <c r="K61" s="86"/>
      <c r="L61" s="86"/>
      <c r="M61" s="86"/>
      <c r="N61" s="87"/>
      <c r="O61" s="87"/>
    </row>
    <row r="62" spans="1:15" x14ac:dyDescent="0.2">
      <c r="A62" s="8"/>
      <c r="B62" s="7"/>
      <c r="C62" s="7"/>
      <c r="D62" s="85"/>
      <c r="E62" s="88"/>
      <c r="F62" s="86"/>
      <c r="G62" s="86"/>
      <c r="H62" s="88"/>
      <c r="I62" s="88"/>
      <c r="J62" s="86"/>
      <c r="K62" s="86"/>
      <c r="L62" s="86"/>
      <c r="M62" s="86"/>
      <c r="N62" s="87"/>
      <c r="O62" s="87"/>
    </row>
    <row r="63" spans="1:15" x14ac:dyDescent="0.2">
      <c r="A63" s="8"/>
      <c r="B63" s="7"/>
      <c r="C63" s="7"/>
      <c r="D63" s="85"/>
      <c r="E63" s="88"/>
      <c r="F63" s="86"/>
      <c r="G63" s="86"/>
      <c r="H63" s="88"/>
      <c r="I63" s="88"/>
      <c r="J63" s="86"/>
      <c r="K63" s="86"/>
      <c r="L63" s="86"/>
      <c r="M63" s="86"/>
      <c r="N63" s="87"/>
      <c r="O63" s="87"/>
    </row>
    <row r="64" spans="1:15" x14ac:dyDescent="0.2">
      <c r="A64" s="8"/>
      <c r="B64" s="7"/>
      <c r="C64" s="7"/>
      <c r="D64" s="85"/>
      <c r="E64" s="88"/>
      <c r="F64" s="86"/>
      <c r="G64" s="86"/>
      <c r="H64" s="88"/>
      <c r="I64" s="88"/>
      <c r="J64" s="86"/>
      <c r="K64" s="86"/>
      <c r="L64" s="86"/>
      <c r="M64" s="86"/>
      <c r="N64" s="87"/>
      <c r="O64" s="87"/>
    </row>
    <row r="65" spans="1:15" x14ac:dyDescent="0.2">
      <c r="A65" s="8"/>
      <c r="B65" s="7"/>
      <c r="C65" s="7"/>
      <c r="D65" s="85"/>
      <c r="E65" s="88"/>
      <c r="F65" s="86"/>
      <c r="G65" s="86"/>
      <c r="H65" s="88"/>
      <c r="I65" s="88"/>
      <c r="J65" s="86"/>
      <c r="K65" s="86"/>
      <c r="L65" s="86"/>
      <c r="M65" s="86"/>
      <c r="N65" s="87"/>
      <c r="O65" s="87"/>
    </row>
    <row r="66" spans="1:15" x14ac:dyDescent="0.2">
      <c r="A66" s="8"/>
      <c r="B66" s="7"/>
      <c r="C66" s="7"/>
      <c r="D66" s="85"/>
      <c r="E66" s="88"/>
      <c r="F66" s="86"/>
      <c r="G66" s="86"/>
      <c r="H66" s="88"/>
      <c r="I66" s="88"/>
      <c r="J66" s="86"/>
      <c r="K66" s="86"/>
      <c r="L66" s="86"/>
      <c r="M66" s="86"/>
      <c r="N66" s="87"/>
      <c r="O66" s="87"/>
    </row>
    <row r="67" spans="1:15" x14ac:dyDescent="0.2">
      <c r="A67" s="8"/>
      <c r="B67" s="7"/>
      <c r="C67" s="7"/>
      <c r="D67" s="85"/>
      <c r="E67" s="88"/>
      <c r="F67" s="86"/>
      <c r="G67" s="86"/>
      <c r="H67" s="88"/>
      <c r="I67" s="88"/>
      <c r="J67" s="86"/>
      <c r="K67" s="86"/>
      <c r="L67" s="86"/>
      <c r="M67" s="86"/>
      <c r="N67" s="87"/>
      <c r="O67" s="87"/>
    </row>
    <row r="68" spans="1:15" x14ac:dyDescent="0.2">
      <c r="A68" s="8"/>
      <c r="B68" s="7"/>
      <c r="C68" s="7"/>
      <c r="D68" s="85"/>
      <c r="E68" s="88"/>
      <c r="F68" s="86"/>
      <c r="G68" s="86"/>
      <c r="H68" s="88"/>
      <c r="I68" s="88"/>
      <c r="J68" s="86"/>
      <c r="K68" s="86"/>
      <c r="L68" s="86"/>
      <c r="M68" s="86"/>
      <c r="N68" s="87"/>
      <c r="O68" s="87"/>
    </row>
    <row r="69" spans="1:15" x14ac:dyDescent="0.2">
      <c r="A69" s="8"/>
      <c r="B69" s="7"/>
      <c r="C69" s="7"/>
      <c r="D69" s="85"/>
      <c r="E69" s="88"/>
      <c r="F69" s="86"/>
      <c r="G69" s="86"/>
      <c r="H69" s="88"/>
      <c r="I69" s="88"/>
      <c r="J69" s="86"/>
      <c r="K69" s="86"/>
      <c r="L69" s="86"/>
      <c r="M69" s="86"/>
      <c r="N69" s="87"/>
      <c r="O69" s="87"/>
    </row>
    <row r="70" spans="1:15" x14ac:dyDescent="0.2">
      <c r="A70" s="8"/>
      <c r="B70" s="7"/>
      <c r="C70" s="7"/>
      <c r="D70" s="85"/>
      <c r="E70" s="88"/>
      <c r="F70" s="86"/>
      <c r="G70" s="86"/>
      <c r="H70" s="88"/>
      <c r="I70" s="88"/>
      <c r="J70" s="86"/>
      <c r="K70" s="86"/>
      <c r="L70" s="86"/>
      <c r="M70" s="86"/>
      <c r="N70" s="87"/>
      <c r="O70" s="87"/>
    </row>
    <row r="71" spans="1:15" x14ac:dyDescent="0.2">
      <c r="A71" s="8"/>
      <c r="B71" s="7"/>
      <c r="C71" s="7"/>
      <c r="D71" s="85"/>
      <c r="E71" s="88"/>
      <c r="F71" s="86"/>
      <c r="G71" s="86"/>
      <c r="H71" s="88"/>
      <c r="I71" s="88"/>
      <c r="J71" s="86"/>
      <c r="K71" s="86"/>
      <c r="L71" s="86"/>
      <c r="M71" s="86"/>
      <c r="N71" s="87"/>
      <c r="O71" s="87"/>
    </row>
    <row r="72" spans="1:15" x14ac:dyDescent="0.2">
      <c r="A72" s="8"/>
      <c r="B72" s="7"/>
      <c r="C72" s="7"/>
      <c r="D72" s="85"/>
      <c r="E72" s="88"/>
      <c r="F72" s="86"/>
      <c r="G72" s="86"/>
      <c r="H72" s="88"/>
      <c r="I72" s="88"/>
      <c r="J72" s="86"/>
      <c r="K72" s="86"/>
      <c r="L72" s="86"/>
      <c r="M72" s="86"/>
      <c r="N72" s="87"/>
      <c r="O72" s="87"/>
    </row>
    <row r="73" spans="1:15" x14ac:dyDescent="0.2">
      <c r="A73" s="8"/>
      <c r="B73" s="7"/>
      <c r="C73" s="7"/>
      <c r="D73" s="85"/>
      <c r="E73" s="88"/>
      <c r="F73" s="86"/>
      <c r="G73" s="86"/>
      <c r="H73" s="88"/>
      <c r="I73" s="88"/>
      <c r="J73" s="86"/>
      <c r="K73" s="86"/>
      <c r="L73" s="86"/>
      <c r="M73" s="86"/>
      <c r="N73" s="87"/>
      <c r="O73" s="87"/>
    </row>
    <row r="74" spans="1:15" x14ac:dyDescent="0.2">
      <c r="A74" s="8"/>
      <c r="B74" s="7"/>
      <c r="C74" s="7"/>
      <c r="D74" s="85"/>
      <c r="E74" s="88"/>
      <c r="F74" s="86"/>
      <c r="G74" s="86"/>
      <c r="H74" s="88"/>
      <c r="I74" s="88"/>
      <c r="J74" s="86"/>
      <c r="K74" s="86"/>
      <c r="L74" s="86"/>
      <c r="M74" s="86"/>
      <c r="N74" s="87"/>
      <c r="O74" s="87"/>
    </row>
    <row r="75" spans="1:15" x14ac:dyDescent="0.2">
      <c r="A75" s="8"/>
      <c r="B75" s="7"/>
      <c r="C75" s="7"/>
      <c r="D75" s="85"/>
      <c r="E75" s="88"/>
      <c r="F75" s="86"/>
      <c r="G75" s="86"/>
      <c r="H75" s="88"/>
      <c r="I75" s="88"/>
      <c r="J75" s="86"/>
      <c r="K75" s="86"/>
      <c r="L75" s="86"/>
      <c r="M75" s="86"/>
      <c r="N75" s="87"/>
      <c r="O75" s="87"/>
    </row>
    <row r="76" spans="1:15" x14ac:dyDescent="0.2">
      <c r="A76" s="8"/>
      <c r="B76" s="7"/>
      <c r="C76" s="7"/>
      <c r="D76" s="85"/>
      <c r="E76" s="88"/>
      <c r="F76" s="86"/>
      <c r="G76" s="86"/>
      <c r="H76" s="88"/>
      <c r="I76" s="88"/>
      <c r="J76" s="86"/>
      <c r="K76" s="86"/>
      <c r="L76" s="86"/>
      <c r="M76" s="86"/>
      <c r="N76" s="87"/>
      <c r="O76" s="87"/>
    </row>
    <row r="77" spans="1:15" x14ac:dyDescent="0.2">
      <c r="A77" s="8"/>
      <c r="B77" s="7"/>
      <c r="C77" s="7"/>
      <c r="D77" s="85"/>
      <c r="E77" s="88"/>
      <c r="F77" s="86"/>
      <c r="G77" s="86"/>
      <c r="H77" s="88"/>
      <c r="I77" s="88"/>
      <c r="J77" s="86"/>
      <c r="K77" s="86"/>
      <c r="L77" s="86"/>
      <c r="M77" s="86"/>
      <c r="N77" s="87"/>
      <c r="O77" s="87"/>
    </row>
    <row r="78" spans="1:15" x14ac:dyDescent="0.2">
      <c r="A78" s="8"/>
      <c r="B78" s="7"/>
      <c r="C78" s="7"/>
      <c r="D78" s="85"/>
      <c r="E78" s="88"/>
      <c r="F78" s="86"/>
      <c r="G78" s="86"/>
      <c r="H78" s="88"/>
      <c r="I78" s="88"/>
      <c r="J78" s="86"/>
      <c r="K78" s="86"/>
      <c r="L78" s="86"/>
      <c r="M78" s="86"/>
      <c r="N78" s="87"/>
      <c r="O78" s="87"/>
    </row>
    <row r="79" spans="1:15" x14ac:dyDescent="0.2">
      <c r="A79" s="8"/>
      <c r="B79" s="7"/>
      <c r="C79" s="7"/>
      <c r="D79" s="85"/>
      <c r="E79" s="88"/>
      <c r="F79" s="86"/>
      <c r="G79" s="86"/>
      <c r="H79" s="88"/>
      <c r="I79" s="88"/>
      <c r="J79" s="86"/>
      <c r="K79" s="86"/>
      <c r="L79" s="86"/>
      <c r="M79" s="86"/>
      <c r="N79" s="87"/>
      <c r="O79" s="87"/>
    </row>
    <row r="80" spans="1:15" x14ac:dyDescent="0.2">
      <c r="A80" s="8"/>
      <c r="B80" s="7"/>
      <c r="C80" s="7"/>
      <c r="D80" s="85"/>
      <c r="E80" s="88"/>
      <c r="F80" s="86"/>
      <c r="G80" s="86"/>
      <c r="H80" s="88"/>
      <c r="I80" s="88"/>
      <c r="J80" s="86"/>
      <c r="K80" s="86"/>
      <c r="L80" s="86"/>
      <c r="M80" s="86"/>
      <c r="N80" s="87"/>
      <c r="O80" s="87"/>
    </row>
    <row r="81" spans="1:15" x14ac:dyDescent="0.2">
      <c r="A81" s="8"/>
      <c r="B81" s="7"/>
      <c r="C81" s="7"/>
      <c r="D81" s="85"/>
      <c r="E81" s="88"/>
      <c r="F81" s="86"/>
      <c r="G81" s="86"/>
      <c r="H81" s="88"/>
      <c r="I81" s="88"/>
      <c r="J81" s="86"/>
      <c r="K81" s="86"/>
      <c r="L81" s="86"/>
      <c r="M81" s="86"/>
      <c r="N81" s="87"/>
      <c r="O81" s="87"/>
    </row>
    <row r="82" spans="1:15" x14ac:dyDescent="0.2">
      <c r="A82" s="8"/>
      <c r="B82" s="7"/>
      <c r="C82" s="7"/>
      <c r="D82" s="85"/>
      <c r="E82" s="88"/>
      <c r="F82" s="86"/>
      <c r="G82" s="86"/>
      <c r="H82" s="88"/>
      <c r="I82" s="88"/>
      <c r="J82" s="86"/>
      <c r="K82" s="86"/>
      <c r="L82" s="86"/>
      <c r="M82" s="86"/>
      <c r="N82" s="87"/>
      <c r="O82" s="87"/>
    </row>
    <row r="83" spans="1:15" x14ac:dyDescent="0.2">
      <c r="A83" s="8"/>
      <c r="B83" s="7"/>
      <c r="C83" s="7"/>
      <c r="D83" s="85"/>
      <c r="E83" s="88"/>
      <c r="F83" s="86"/>
      <c r="G83" s="86"/>
      <c r="H83" s="88"/>
      <c r="I83" s="88"/>
      <c r="J83" s="86"/>
      <c r="K83" s="86"/>
      <c r="L83" s="86"/>
      <c r="M83" s="86"/>
      <c r="N83" s="87"/>
      <c r="O83" s="87"/>
    </row>
    <row r="84" spans="1:15" x14ac:dyDescent="0.2">
      <c r="A84" s="8"/>
      <c r="B84" s="7"/>
      <c r="C84" s="7"/>
      <c r="D84" s="85"/>
      <c r="E84" s="88"/>
      <c r="F84" s="86"/>
      <c r="G84" s="86"/>
      <c r="H84" s="88"/>
      <c r="I84" s="88"/>
      <c r="J84" s="86"/>
      <c r="K84" s="86"/>
      <c r="L84" s="86"/>
      <c r="M84" s="86"/>
      <c r="N84" s="87"/>
      <c r="O84" s="87"/>
    </row>
    <row r="85" spans="1:15" x14ac:dyDescent="0.2">
      <c r="A85" s="8"/>
      <c r="B85" s="7"/>
      <c r="C85" s="7"/>
      <c r="D85" s="85"/>
      <c r="E85" s="88"/>
      <c r="F85" s="86"/>
      <c r="G85" s="86"/>
      <c r="H85" s="88"/>
      <c r="I85" s="88"/>
      <c r="J85" s="86"/>
      <c r="K85" s="86"/>
      <c r="L85" s="86"/>
      <c r="M85" s="86"/>
      <c r="N85" s="87"/>
      <c r="O85" s="87"/>
    </row>
    <row r="86" spans="1:15" x14ac:dyDescent="0.2">
      <c r="A86" s="8"/>
      <c r="B86" s="7"/>
      <c r="C86" s="7"/>
      <c r="D86" s="85"/>
      <c r="E86" s="88"/>
      <c r="F86" s="86"/>
      <c r="G86" s="86"/>
      <c r="H86" s="88"/>
      <c r="I86" s="88"/>
      <c r="J86" s="86"/>
      <c r="K86" s="86"/>
      <c r="L86" s="86"/>
      <c r="M86" s="86"/>
      <c r="N86" s="87"/>
      <c r="O86" s="87"/>
    </row>
    <row r="87" spans="1:15" x14ac:dyDescent="0.2">
      <c r="A87" s="8"/>
      <c r="B87" s="7"/>
      <c r="C87" s="7"/>
      <c r="D87" s="85"/>
      <c r="E87" s="88"/>
      <c r="F87" s="86"/>
      <c r="G87" s="86"/>
      <c r="H87" s="88"/>
      <c r="I87" s="88"/>
      <c r="J87" s="86"/>
      <c r="K87" s="86"/>
      <c r="L87" s="86"/>
      <c r="M87" s="86"/>
      <c r="N87" s="87"/>
      <c r="O87" s="87"/>
    </row>
    <row r="88" spans="1:15" x14ac:dyDescent="0.2">
      <c r="A88" s="8"/>
      <c r="B88" s="7"/>
      <c r="C88" s="7"/>
      <c r="D88" s="85"/>
      <c r="E88" s="88"/>
      <c r="F88" s="86"/>
      <c r="G88" s="86"/>
      <c r="H88" s="88"/>
      <c r="I88" s="88"/>
      <c r="J88" s="86"/>
      <c r="K88" s="86"/>
      <c r="L88" s="86"/>
      <c r="M88" s="86"/>
      <c r="N88" s="87"/>
      <c r="O88" s="87"/>
    </row>
    <row r="89" spans="1:15" x14ac:dyDescent="0.2">
      <c r="A89" s="8"/>
      <c r="B89" s="7"/>
      <c r="C89" s="7"/>
      <c r="D89" s="85"/>
      <c r="E89" s="88"/>
      <c r="F89" s="86"/>
      <c r="G89" s="86"/>
      <c r="H89" s="88"/>
      <c r="I89" s="88"/>
      <c r="J89" s="86"/>
      <c r="K89" s="86"/>
      <c r="L89" s="86"/>
      <c r="M89" s="86"/>
      <c r="N89" s="87"/>
      <c r="O89" s="87"/>
    </row>
    <row r="90" spans="1:15" x14ac:dyDescent="0.2">
      <c r="A90" s="8"/>
      <c r="B90" s="7"/>
      <c r="C90" s="7"/>
      <c r="D90" s="85"/>
      <c r="E90" s="88"/>
      <c r="F90" s="86"/>
      <c r="G90" s="86"/>
      <c r="H90" s="88"/>
      <c r="I90" s="88"/>
      <c r="J90" s="86"/>
      <c r="K90" s="86"/>
      <c r="L90" s="86"/>
      <c r="M90" s="86"/>
      <c r="N90" s="87"/>
      <c r="O90" s="87"/>
    </row>
    <row r="91" spans="1:15" x14ac:dyDescent="0.2">
      <c r="A91" s="8"/>
      <c r="B91" s="7"/>
      <c r="C91" s="7"/>
      <c r="D91" s="85"/>
      <c r="E91" s="88"/>
      <c r="F91" s="86"/>
      <c r="G91" s="86"/>
      <c r="H91" s="88"/>
      <c r="I91" s="88"/>
      <c r="J91" s="86"/>
      <c r="K91" s="86"/>
      <c r="L91" s="86"/>
      <c r="M91" s="86"/>
      <c r="N91" s="87"/>
      <c r="O91" s="87"/>
    </row>
    <row r="92" spans="1:15" x14ac:dyDescent="0.2">
      <c r="A92" s="8"/>
      <c r="B92" s="7"/>
      <c r="C92" s="7"/>
      <c r="D92" s="85"/>
      <c r="E92" s="88"/>
      <c r="F92" s="86"/>
      <c r="G92" s="86"/>
      <c r="H92" s="88"/>
      <c r="I92" s="88"/>
      <c r="J92" s="86"/>
      <c r="K92" s="86"/>
      <c r="L92" s="86"/>
      <c r="M92" s="86"/>
      <c r="N92" s="87"/>
      <c r="O92" s="87"/>
    </row>
    <row r="93" spans="1:15" x14ac:dyDescent="0.2">
      <c r="A93" s="8"/>
      <c r="B93" s="7"/>
      <c r="C93" s="7"/>
      <c r="D93" s="85"/>
      <c r="E93" s="88"/>
      <c r="F93" s="86"/>
      <c r="G93" s="86"/>
      <c r="H93" s="88"/>
      <c r="I93" s="88"/>
      <c r="J93" s="86"/>
      <c r="K93" s="86"/>
      <c r="L93" s="86"/>
      <c r="M93" s="86"/>
      <c r="N93" s="87"/>
      <c r="O93" s="87"/>
    </row>
    <row r="94" spans="1:15" x14ac:dyDescent="0.2">
      <c r="A94" s="8"/>
      <c r="B94" s="7"/>
      <c r="C94" s="7"/>
      <c r="D94" s="85"/>
      <c r="E94" s="88"/>
      <c r="F94" s="86"/>
      <c r="G94" s="86"/>
      <c r="H94" s="88"/>
      <c r="I94" s="88"/>
      <c r="J94" s="86"/>
      <c r="K94" s="86"/>
      <c r="L94" s="86"/>
      <c r="M94" s="86"/>
      <c r="N94" s="87"/>
      <c r="O94" s="87"/>
    </row>
    <row r="95" spans="1:15" x14ac:dyDescent="0.2">
      <c r="A95" s="8"/>
      <c r="B95" s="7"/>
      <c r="C95" s="7"/>
      <c r="D95" s="85"/>
      <c r="E95" s="88"/>
      <c r="F95" s="86"/>
      <c r="G95" s="86"/>
      <c r="H95" s="88"/>
      <c r="I95" s="88"/>
      <c r="J95" s="86"/>
      <c r="K95" s="86"/>
      <c r="L95" s="86"/>
      <c r="M95" s="86"/>
      <c r="N95" s="87"/>
      <c r="O95" s="87"/>
    </row>
    <row r="96" spans="1:15" x14ac:dyDescent="0.2">
      <c r="A96" s="8"/>
      <c r="B96" s="7"/>
      <c r="C96" s="7"/>
      <c r="D96" s="85"/>
      <c r="E96" s="88"/>
      <c r="F96" s="86"/>
      <c r="G96" s="86"/>
      <c r="H96" s="88"/>
      <c r="I96" s="88"/>
      <c r="J96" s="86"/>
      <c r="K96" s="86"/>
      <c r="L96" s="86"/>
      <c r="M96" s="86"/>
      <c r="N96" s="87"/>
      <c r="O96" s="87"/>
    </row>
    <row r="97" spans="1:15" x14ac:dyDescent="0.2">
      <c r="A97" s="8"/>
      <c r="B97" s="7"/>
      <c r="C97" s="7"/>
      <c r="D97" s="85"/>
      <c r="E97" s="88"/>
      <c r="F97" s="86"/>
      <c r="G97" s="86"/>
      <c r="H97" s="88"/>
      <c r="I97" s="88"/>
      <c r="J97" s="86"/>
      <c r="K97" s="86"/>
      <c r="L97" s="86"/>
      <c r="M97" s="86"/>
      <c r="N97" s="87"/>
      <c r="O97" s="87"/>
    </row>
    <row r="98" spans="1:15" x14ac:dyDescent="0.2">
      <c r="A98" s="8"/>
      <c r="B98" s="7"/>
      <c r="C98" s="7"/>
      <c r="D98" s="85"/>
      <c r="E98" s="88"/>
      <c r="F98" s="86"/>
      <c r="G98" s="86"/>
      <c r="H98" s="88"/>
      <c r="I98" s="88"/>
      <c r="J98" s="86"/>
      <c r="K98" s="86"/>
      <c r="L98" s="86"/>
      <c r="M98" s="86"/>
      <c r="N98" s="87"/>
      <c r="O98" s="87"/>
    </row>
    <row r="99" spans="1:15" x14ac:dyDescent="0.2">
      <c r="A99" s="8"/>
      <c r="B99" s="7"/>
      <c r="C99" s="7"/>
      <c r="D99" s="85"/>
      <c r="E99" s="88"/>
      <c r="F99" s="86"/>
      <c r="G99" s="86"/>
      <c r="H99" s="88"/>
      <c r="I99" s="88"/>
      <c r="J99" s="86"/>
      <c r="K99" s="86"/>
      <c r="L99" s="86"/>
      <c r="M99" s="86"/>
      <c r="N99" s="87"/>
      <c r="O99" s="87"/>
    </row>
    <row r="100" spans="1:15" x14ac:dyDescent="0.2">
      <c r="A100" s="8"/>
      <c r="B100" s="7"/>
      <c r="C100" s="7"/>
      <c r="D100" s="85"/>
      <c r="E100" s="88"/>
      <c r="F100" s="86"/>
      <c r="G100" s="86"/>
      <c r="H100" s="88"/>
      <c r="I100" s="88"/>
      <c r="J100" s="86"/>
      <c r="K100" s="86"/>
      <c r="L100" s="86"/>
      <c r="M100" s="86"/>
      <c r="N100" s="87"/>
      <c r="O100" s="87"/>
    </row>
    <row r="101" spans="1:15" x14ac:dyDescent="0.2">
      <c r="A101" s="8"/>
      <c r="B101" s="7"/>
      <c r="C101" s="7"/>
      <c r="D101" s="85"/>
      <c r="E101" s="88"/>
      <c r="F101" s="86"/>
      <c r="G101" s="86"/>
      <c r="H101" s="88"/>
      <c r="I101" s="88"/>
      <c r="J101" s="86"/>
      <c r="K101" s="86"/>
      <c r="L101" s="86"/>
      <c r="M101" s="86"/>
      <c r="N101" s="87"/>
      <c r="O101" s="87"/>
    </row>
    <row r="102" spans="1:15" x14ac:dyDescent="0.2">
      <c r="A102" s="8"/>
      <c r="B102" s="7"/>
      <c r="C102" s="7"/>
      <c r="D102" s="85"/>
      <c r="E102" s="88"/>
      <c r="F102" s="86"/>
      <c r="G102" s="86"/>
      <c r="H102" s="88"/>
      <c r="I102" s="88"/>
      <c r="J102" s="86"/>
      <c r="K102" s="86"/>
      <c r="L102" s="86"/>
      <c r="M102" s="86"/>
      <c r="N102" s="87"/>
      <c r="O102" s="87"/>
    </row>
    <row r="103" spans="1:15" x14ac:dyDescent="0.2">
      <c r="A103" s="8"/>
      <c r="B103" s="7"/>
      <c r="C103" s="7"/>
      <c r="D103" s="85"/>
      <c r="E103" s="88"/>
      <c r="F103" s="86"/>
      <c r="G103" s="86"/>
      <c r="H103" s="88"/>
      <c r="I103" s="88"/>
      <c r="J103" s="86"/>
      <c r="K103" s="86"/>
      <c r="L103" s="86"/>
      <c r="M103" s="86"/>
      <c r="N103" s="87"/>
      <c r="O103" s="87"/>
    </row>
    <row r="104" spans="1:15" x14ac:dyDescent="0.2">
      <c r="A104" s="8"/>
      <c r="B104" s="7"/>
      <c r="C104" s="7"/>
      <c r="D104" s="85"/>
      <c r="E104" s="88"/>
      <c r="F104" s="86"/>
      <c r="G104" s="86"/>
      <c r="H104" s="88"/>
      <c r="I104" s="88"/>
      <c r="J104" s="86"/>
      <c r="K104" s="86"/>
      <c r="L104" s="86"/>
      <c r="M104" s="86"/>
      <c r="N104" s="87"/>
      <c r="O104" s="87"/>
    </row>
    <row r="105" spans="1:15" x14ac:dyDescent="0.2">
      <c r="A105" s="8"/>
      <c r="B105" s="7"/>
      <c r="C105" s="7"/>
      <c r="D105" s="85"/>
      <c r="E105" s="88"/>
      <c r="F105" s="86"/>
      <c r="G105" s="86"/>
      <c r="H105" s="88"/>
      <c r="I105" s="88"/>
      <c r="J105" s="86"/>
      <c r="K105" s="86"/>
      <c r="L105" s="86"/>
      <c r="M105" s="86"/>
      <c r="N105" s="87"/>
      <c r="O105" s="87"/>
    </row>
    <row r="106" spans="1:15" x14ac:dyDescent="0.2">
      <c r="A106" s="8"/>
      <c r="B106" s="7"/>
      <c r="C106" s="7"/>
      <c r="D106" s="85"/>
      <c r="E106" s="88"/>
      <c r="F106" s="86"/>
      <c r="G106" s="86"/>
      <c r="H106" s="88"/>
      <c r="I106" s="88"/>
      <c r="J106" s="86"/>
      <c r="K106" s="86"/>
      <c r="L106" s="86"/>
      <c r="M106" s="86"/>
      <c r="N106" s="87"/>
      <c r="O106" s="87"/>
    </row>
    <row r="107" spans="1:15" x14ac:dyDescent="0.2">
      <c r="A107" s="8"/>
      <c r="B107" s="7"/>
      <c r="C107" s="7"/>
      <c r="D107" s="85"/>
      <c r="E107" s="88"/>
      <c r="F107" s="86"/>
      <c r="G107" s="86"/>
      <c r="H107" s="88"/>
      <c r="I107" s="88"/>
      <c r="J107" s="86"/>
      <c r="K107" s="86"/>
      <c r="L107" s="86"/>
      <c r="M107" s="86"/>
      <c r="N107" s="87"/>
      <c r="O107" s="87"/>
    </row>
    <row r="108" spans="1:15" x14ac:dyDescent="0.2">
      <c r="A108" s="8"/>
      <c r="B108" s="7"/>
      <c r="C108" s="7"/>
      <c r="D108" s="85"/>
      <c r="E108" s="88"/>
      <c r="F108" s="86"/>
      <c r="G108" s="86"/>
      <c r="H108" s="88"/>
      <c r="I108" s="88"/>
      <c r="J108" s="86"/>
      <c r="K108" s="86"/>
      <c r="L108" s="86"/>
      <c r="M108" s="86"/>
      <c r="N108" s="87"/>
      <c r="O108" s="87"/>
    </row>
    <row r="109" spans="1:15" x14ac:dyDescent="0.2">
      <c r="A109" s="8"/>
      <c r="B109" s="7"/>
      <c r="C109" s="7"/>
      <c r="D109" s="85"/>
      <c r="E109" s="88"/>
      <c r="F109" s="86"/>
      <c r="G109" s="86"/>
      <c r="H109" s="88"/>
      <c r="I109" s="88"/>
      <c r="J109" s="86"/>
      <c r="K109" s="86"/>
      <c r="L109" s="86"/>
      <c r="M109" s="86"/>
      <c r="N109" s="87"/>
      <c r="O109" s="87"/>
    </row>
    <row r="110" spans="1:15" x14ac:dyDescent="0.2">
      <c r="A110" s="8"/>
      <c r="B110" s="7"/>
      <c r="C110" s="7"/>
      <c r="D110" s="85"/>
      <c r="E110" s="88"/>
      <c r="F110" s="86"/>
      <c r="G110" s="86"/>
      <c r="H110" s="88"/>
      <c r="I110" s="88"/>
      <c r="J110" s="86"/>
      <c r="K110" s="86"/>
      <c r="L110" s="86"/>
      <c r="M110" s="86"/>
      <c r="N110" s="87"/>
      <c r="O110" s="87"/>
    </row>
    <row r="111" spans="1:15" x14ac:dyDescent="0.2">
      <c r="A111" s="8"/>
      <c r="B111" s="7"/>
      <c r="C111" s="7"/>
      <c r="D111" s="85"/>
      <c r="E111" s="88"/>
      <c r="F111" s="86"/>
      <c r="G111" s="86"/>
      <c r="H111" s="88"/>
      <c r="I111" s="88"/>
      <c r="J111" s="86"/>
      <c r="K111" s="86"/>
      <c r="L111" s="86"/>
      <c r="M111" s="86"/>
      <c r="N111" s="87"/>
      <c r="O111" s="87"/>
    </row>
    <row r="112" spans="1:15" x14ac:dyDescent="0.2">
      <c r="A112" s="8"/>
      <c r="B112" s="7"/>
      <c r="C112" s="7"/>
      <c r="D112" s="85"/>
      <c r="E112" s="88"/>
      <c r="F112" s="86"/>
      <c r="G112" s="86"/>
      <c r="H112" s="88"/>
      <c r="I112" s="88"/>
      <c r="J112" s="86"/>
      <c r="K112" s="86"/>
      <c r="L112" s="86"/>
      <c r="M112" s="86"/>
      <c r="N112" s="87"/>
      <c r="O112" s="87"/>
    </row>
    <row r="113" spans="1:15" x14ac:dyDescent="0.2">
      <c r="A113" s="8"/>
      <c r="B113" s="7"/>
      <c r="C113" s="7"/>
      <c r="D113" s="85"/>
      <c r="E113" s="88"/>
      <c r="F113" s="86"/>
      <c r="G113" s="86"/>
      <c r="H113" s="88"/>
      <c r="I113" s="88"/>
      <c r="J113" s="86"/>
      <c r="K113" s="86"/>
      <c r="L113" s="86"/>
      <c r="M113" s="86"/>
      <c r="N113" s="87"/>
      <c r="O113" s="87"/>
    </row>
    <row r="114" spans="1:15" x14ac:dyDescent="0.2">
      <c r="A114" s="8"/>
      <c r="B114" s="7"/>
      <c r="C114" s="7"/>
      <c r="D114" s="85"/>
      <c r="E114" s="88"/>
      <c r="F114" s="86"/>
      <c r="G114" s="86"/>
      <c r="H114" s="88"/>
      <c r="I114" s="88"/>
      <c r="J114" s="86"/>
      <c r="K114" s="86"/>
      <c r="L114" s="86"/>
      <c r="M114" s="86"/>
      <c r="N114" s="87"/>
      <c r="O114" s="87"/>
    </row>
    <row r="115" spans="1:15" x14ac:dyDescent="0.2">
      <c r="A115" s="8"/>
      <c r="B115" s="7"/>
      <c r="C115" s="7"/>
      <c r="D115" s="85"/>
      <c r="E115" s="88"/>
      <c r="F115" s="86"/>
      <c r="G115" s="86"/>
      <c r="H115" s="88"/>
      <c r="I115" s="88"/>
      <c r="J115" s="86"/>
      <c r="K115" s="86"/>
      <c r="L115" s="86"/>
      <c r="M115" s="86"/>
      <c r="N115" s="87"/>
      <c r="O115" s="87"/>
    </row>
    <row r="116" spans="1:15" x14ac:dyDescent="0.2">
      <c r="A116" s="8"/>
      <c r="B116" s="7"/>
      <c r="C116" s="7"/>
      <c r="D116" s="85"/>
      <c r="E116" s="88"/>
      <c r="F116" s="86"/>
      <c r="G116" s="86"/>
      <c r="H116" s="88"/>
      <c r="I116" s="88"/>
      <c r="J116" s="86"/>
      <c r="K116" s="86"/>
      <c r="L116" s="86"/>
      <c r="M116" s="86"/>
      <c r="N116" s="87"/>
      <c r="O116" s="87"/>
    </row>
    <row r="117" spans="1:15" x14ac:dyDescent="0.2">
      <c r="A117" s="8"/>
      <c r="B117" s="7"/>
      <c r="C117" s="7"/>
      <c r="D117" s="85"/>
      <c r="E117" s="88"/>
      <c r="F117" s="86"/>
      <c r="G117" s="86"/>
      <c r="H117" s="88"/>
      <c r="I117" s="88"/>
      <c r="J117" s="86"/>
      <c r="K117" s="86"/>
      <c r="L117" s="86"/>
      <c r="M117" s="86"/>
      <c r="N117" s="87"/>
      <c r="O117" s="87"/>
    </row>
    <row r="118" spans="1:15" x14ac:dyDescent="0.2">
      <c r="A118" s="8"/>
      <c r="B118" s="7"/>
      <c r="C118" s="7"/>
      <c r="D118" s="85"/>
      <c r="E118" s="88"/>
      <c r="F118" s="86"/>
      <c r="G118" s="86"/>
      <c r="H118" s="88"/>
      <c r="I118" s="88"/>
      <c r="J118" s="86"/>
      <c r="K118" s="86"/>
      <c r="L118" s="86"/>
      <c r="M118" s="86"/>
      <c r="N118" s="87"/>
      <c r="O118" s="87"/>
    </row>
    <row r="119" spans="1:15" x14ac:dyDescent="0.2">
      <c r="A119" s="8"/>
      <c r="B119" s="7"/>
      <c r="C119" s="7"/>
      <c r="D119" s="85"/>
      <c r="E119" s="88"/>
      <c r="F119" s="86"/>
      <c r="G119" s="86"/>
      <c r="H119" s="88"/>
      <c r="I119" s="88"/>
      <c r="J119" s="86"/>
      <c r="K119" s="86"/>
      <c r="L119" s="86"/>
      <c r="M119" s="86"/>
      <c r="N119" s="87"/>
      <c r="O119" s="87"/>
    </row>
    <row r="120" spans="1:15" x14ac:dyDescent="0.2">
      <c r="A120" s="8"/>
      <c r="B120" s="7"/>
      <c r="C120" s="7"/>
      <c r="D120" s="85"/>
      <c r="E120" s="88"/>
      <c r="F120" s="86"/>
      <c r="G120" s="86"/>
      <c r="H120" s="88"/>
      <c r="I120" s="88"/>
      <c r="J120" s="86"/>
      <c r="K120" s="86"/>
      <c r="L120" s="86"/>
      <c r="M120" s="86"/>
      <c r="N120" s="87"/>
      <c r="O120" s="87"/>
    </row>
    <row r="121" spans="1:15" x14ac:dyDescent="0.2">
      <c r="A121" s="8"/>
      <c r="B121" s="7"/>
      <c r="C121" s="7"/>
      <c r="D121" s="85"/>
      <c r="E121" s="88"/>
      <c r="F121" s="86"/>
      <c r="G121" s="86"/>
      <c r="H121" s="88"/>
      <c r="I121" s="88"/>
      <c r="J121" s="86"/>
      <c r="K121" s="86"/>
      <c r="L121" s="86"/>
      <c r="M121" s="86"/>
      <c r="N121" s="87"/>
      <c r="O121" s="87"/>
    </row>
    <row r="122" spans="1:15" x14ac:dyDescent="0.2">
      <c r="A122" s="8"/>
      <c r="B122" s="7"/>
      <c r="C122" s="7"/>
      <c r="D122" s="85"/>
      <c r="E122" s="88"/>
      <c r="F122" s="86"/>
      <c r="G122" s="86"/>
      <c r="H122" s="88"/>
      <c r="I122" s="88"/>
      <c r="J122" s="86"/>
      <c r="K122" s="86"/>
      <c r="L122" s="86"/>
      <c r="M122" s="86"/>
      <c r="N122" s="87"/>
      <c r="O122" s="87"/>
    </row>
    <row r="123" spans="1:15" x14ac:dyDescent="0.2">
      <c r="A123" s="8"/>
      <c r="B123" s="7"/>
      <c r="C123" s="7"/>
      <c r="D123" s="85"/>
      <c r="E123" s="88"/>
      <c r="F123" s="86"/>
      <c r="G123" s="86"/>
      <c r="H123" s="88"/>
      <c r="I123" s="88"/>
      <c r="J123" s="86"/>
      <c r="K123" s="86"/>
      <c r="L123" s="86"/>
      <c r="M123" s="86"/>
      <c r="N123" s="87"/>
      <c r="O123" s="87"/>
    </row>
    <row r="124" spans="1:15" x14ac:dyDescent="0.2">
      <c r="A124" s="8"/>
      <c r="B124" s="7"/>
      <c r="C124" s="7"/>
      <c r="D124" s="85"/>
      <c r="E124" s="88"/>
      <c r="F124" s="86"/>
      <c r="G124" s="86"/>
      <c r="H124" s="88"/>
      <c r="I124" s="88"/>
      <c r="J124" s="86"/>
      <c r="K124" s="86"/>
      <c r="L124" s="86"/>
      <c r="M124" s="86"/>
      <c r="N124" s="87"/>
      <c r="O124" s="87"/>
    </row>
    <row r="125" spans="1:15" x14ac:dyDescent="0.2">
      <c r="A125" s="8"/>
      <c r="B125" s="7"/>
      <c r="C125" s="7"/>
      <c r="D125" s="85"/>
      <c r="E125" s="88"/>
      <c r="F125" s="86"/>
      <c r="G125" s="86"/>
      <c r="H125" s="88"/>
      <c r="I125" s="88"/>
      <c r="J125" s="86"/>
      <c r="K125" s="86"/>
      <c r="L125" s="86"/>
      <c r="M125" s="86"/>
      <c r="N125" s="87"/>
      <c r="O125" s="87"/>
    </row>
    <row r="126" spans="1:15" x14ac:dyDescent="0.2">
      <c r="A126" s="8"/>
      <c r="B126" s="7"/>
      <c r="C126" s="7"/>
      <c r="D126" s="85"/>
      <c r="E126" s="88"/>
      <c r="F126" s="86"/>
      <c r="G126" s="86"/>
      <c r="H126" s="88"/>
      <c r="I126" s="88"/>
      <c r="J126" s="86"/>
      <c r="K126" s="86"/>
      <c r="L126" s="86"/>
      <c r="M126" s="86"/>
      <c r="N126" s="87"/>
      <c r="O126" s="87"/>
    </row>
    <row r="127" spans="1:15" x14ac:dyDescent="0.2">
      <c r="A127" s="8"/>
      <c r="B127" s="7"/>
      <c r="C127" s="7"/>
      <c r="D127" s="85"/>
      <c r="E127" s="88"/>
      <c r="F127" s="86"/>
      <c r="G127" s="86"/>
      <c r="H127" s="88"/>
      <c r="I127" s="88"/>
      <c r="J127" s="86"/>
      <c r="K127" s="86"/>
      <c r="L127" s="86"/>
      <c r="M127" s="86"/>
      <c r="N127" s="87"/>
      <c r="O127" s="87"/>
    </row>
    <row r="128" spans="1:15" x14ac:dyDescent="0.2">
      <c r="A128" s="8"/>
      <c r="B128" s="7"/>
      <c r="C128" s="7"/>
      <c r="D128" s="85"/>
      <c r="E128" s="88"/>
      <c r="F128" s="86"/>
      <c r="G128" s="86"/>
      <c r="H128" s="88"/>
      <c r="I128" s="88"/>
      <c r="J128" s="86"/>
      <c r="K128" s="86"/>
      <c r="L128" s="86"/>
      <c r="M128" s="86"/>
      <c r="N128" s="87"/>
      <c r="O128" s="87"/>
    </row>
    <row r="129" spans="1:15" x14ac:dyDescent="0.2">
      <c r="A129" s="8"/>
      <c r="B129" s="7"/>
      <c r="C129" s="7"/>
      <c r="D129" s="85"/>
      <c r="E129" s="88"/>
      <c r="F129" s="86"/>
      <c r="G129" s="86"/>
      <c r="H129" s="88"/>
      <c r="I129" s="88"/>
      <c r="J129" s="86"/>
      <c r="K129" s="86"/>
      <c r="L129" s="86"/>
      <c r="M129" s="86"/>
      <c r="N129" s="87"/>
      <c r="O129" s="87"/>
    </row>
    <row r="130" spans="1:15" x14ac:dyDescent="0.2">
      <c r="A130" s="8"/>
      <c r="B130" s="7"/>
      <c r="C130" s="7"/>
      <c r="D130" s="85"/>
      <c r="E130" s="88"/>
      <c r="F130" s="86"/>
      <c r="G130" s="86"/>
      <c r="H130" s="88"/>
      <c r="I130" s="88"/>
      <c r="J130" s="86"/>
      <c r="K130" s="86"/>
      <c r="L130" s="86"/>
      <c r="M130" s="86"/>
      <c r="N130" s="87"/>
      <c r="O130" s="87"/>
    </row>
    <row r="131" spans="1:15" x14ac:dyDescent="0.2">
      <c r="A131" s="8"/>
      <c r="B131" s="7"/>
      <c r="C131" s="7"/>
      <c r="D131" s="85"/>
      <c r="E131" s="88"/>
      <c r="F131" s="86"/>
      <c r="G131" s="86"/>
      <c r="H131" s="88"/>
      <c r="I131" s="88"/>
      <c r="J131" s="86"/>
      <c r="K131" s="86"/>
      <c r="L131" s="86"/>
      <c r="M131" s="86"/>
      <c r="N131" s="87"/>
      <c r="O131" s="87"/>
    </row>
    <row r="132" spans="1:15" x14ac:dyDescent="0.2">
      <c r="A132" s="8"/>
      <c r="B132" s="7"/>
      <c r="C132" s="7"/>
      <c r="D132" s="85"/>
      <c r="E132" s="88"/>
      <c r="F132" s="86"/>
      <c r="G132" s="86"/>
      <c r="H132" s="88"/>
      <c r="I132" s="88"/>
      <c r="J132" s="86"/>
      <c r="K132" s="86"/>
      <c r="L132" s="86"/>
      <c r="M132" s="86"/>
      <c r="N132" s="87"/>
      <c r="O132" s="87"/>
    </row>
    <row r="133" spans="1:15" x14ac:dyDescent="0.2">
      <c r="A133" s="8"/>
      <c r="B133" s="7"/>
      <c r="C133" s="7"/>
      <c r="D133" s="85"/>
      <c r="E133" s="88"/>
      <c r="F133" s="86"/>
      <c r="G133" s="86"/>
      <c r="H133" s="88"/>
      <c r="I133" s="88"/>
      <c r="J133" s="86"/>
      <c r="K133" s="86"/>
      <c r="L133" s="86"/>
      <c r="M133" s="86"/>
      <c r="N133" s="87"/>
      <c r="O133" s="87"/>
    </row>
    <row r="134" spans="1:15" x14ac:dyDescent="0.2">
      <c r="A134" s="8"/>
      <c r="B134" s="7"/>
      <c r="C134" s="7"/>
      <c r="D134" s="85"/>
      <c r="E134" s="88"/>
      <c r="F134" s="86"/>
      <c r="G134" s="86"/>
      <c r="H134" s="88"/>
      <c r="I134" s="88"/>
      <c r="J134" s="86"/>
      <c r="K134" s="86"/>
      <c r="L134" s="86"/>
      <c r="M134" s="86"/>
      <c r="N134" s="87"/>
      <c r="O134" s="87"/>
    </row>
    <row r="135" spans="1:15" x14ac:dyDescent="0.2">
      <c r="A135" s="8"/>
      <c r="B135" s="7"/>
      <c r="C135" s="7"/>
      <c r="D135" s="85"/>
      <c r="E135" s="88"/>
      <c r="F135" s="86"/>
      <c r="G135" s="86"/>
      <c r="H135" s="88"/>
      <c r="I135" s="88"/>
      <c r="J135" s="86"/>
      <c r="K135" s="86"/>
      <c r="L135" s="86"/>
      <c r="M135" s="86"/>
      <c r="N135" s="87"/>
      <c r="O135" s="87"/>
    </row>
    <row r="136" spans="1:15" x14ac:dyDescent="0.2">
      <c r="A136" s="8"/>
      <c r="B136" s="7"/>
      <c r="C136" s="7"/>
      <c r="D136" s="85"/>
      <c r="E136" s="88"/>
      <c r="F136" s="86"/>
      <c r="G136" s="86"/>
      <c r="H136" s="88"/>
      <c r="I136" s="88"/>
      <c r="J136" s="86"/>
      <c r="K136" s="86"/>
      <c r="L136" s="86"/>
      <c r="M136" s="86"/>
      <c r="N136" s="87"/>
      <c r="O136" s="87"/>
    </row>
    <row r="137" spans="1:15" x14ac:dyDescent="0.2">
      <c r="A137" s="8"/>
      <c r="B137" s="7"/>
      <c r="C137" s="7"/>
      <c r="D137" s="85"/>
      <c r="E137" s="88"/>
      <c r="F137" s="86"/>
      <c r="G137" s="86"/>
      <c r="H137" s="88"/>
      <c r="I137" s="88"/>
      <c r="J137" s="86"/>
      <c r="K137" s="86"/>
      <c r="L137" s="86"/>
      <c r="M137" s="86"/>
      <c r="N137" s="87"/>
      <c r="O137" s="87"/>
    </row>
    <row r="138" spans="1:15" x14ac:dyDescent="0.2">
      <c r="A138" s="8"/>
      <c r="B138" s="7"/>
      <c r="C138" s="7"/>
      <c r="D138" s="85"/>
      <c r="E138" s="88"/>
      <c r="F138" s="86"/>
      <c r="G138" s="86"/>
      <c r="H138" s="88"/>
      <c r="I138" s="88"/>
      <c r="J138" s="86"/>
      <c r="K138" s="86"/>
      <c r="L138" s="86"/>
      <c r="M138" s="86"/>
      <c r="N138" s="87"/>
      <c r="O138" s="87"/>
    </row>
    <row r="139" spans="1:15" x14ac:dyDescent="0.2">
      <c r="A139" s="8"/>
      <c r="B139" s="7"/>
      <c r="C139" s="7"/>
      <c r="D139" s="85"/>
      <c r="E139" s="88"/>
      <c r="F139" s="86"/>
      <c r="G139" s="86"/>
      <c r="H139" s="88"/>
      <c r="I139" s="88"/>
      <c r="J139" s="86"/>
      <c r="K139" s="86"/>
      <c r="L139" s="86"/>
      <c r="M139" s="86"/>
      <c r="N139" s="87"/>
      <c r="O139" s="87"/>
    </row>
    <row r="140" spans="1:15" x14ac:dyDescent="0.2">
      <c r="A140" s="8"/>
      <c r="B140" s="7"/>
      <c r="C140" s="7"/>
      <c r="D140" s="85"/>
      <c r="E140" s="88"/>
      <c r="F140" s="86"/>
      <c r="G140" s="86"/>
      <c r="H140" s="88"/>
      <c r="I140" s="88"/>
      <c r="J140" s="86"/>
      <c r="K140" s="86"/>
      <c r="L140" s="86"/>
      <c r="M140" s="86"/>
      <c r="N140" s="87"/>
      <c r="O140" s="87"/>
    </row>
    <row r="141" spans="1:15" x14ac:dyDescent="0.2">
      <c r="A141" s="8"/>
      <c r="B141" s="7"/>
      <c r="C141" s="7"/>
      <c r="D141" s="85"/>
      <c r="E141" s="88"/>
      <c r="F141" s="86"/>
      <c r="G141" s="86"/>
      <c r="H141" s="88"/>
      <c r="I141" s="88"/>
      <c r="J141" s="86"/>
      <c r="K141" s="86"/>
      <c r="L141" s="86"/>
      <c r="M141" s="86"/>
      <c r="N141" s="87"/>
      <c r="O141" s="87"/>
    </row>
    <row r="142" spans="1:15" x14ac:dyDescent="0.2">
      <c r="A142" s="8"/>
      <c r="B142" s="7"/>
      <c r="C142" s="7"/>
      <c r="D142" s="85"/>
      <c r="E142" s="88"/>
      <c r="F142" s="86"/>
      <c r="G142" s="86"/>
      <c r="H142" s="88"/>
      <c r="I142" s="88"/>
      <c r="J142" s="86"/>
      <c r="K142" s="86"/>
      <c r="L142" s="86"/>
      <c r="M142" s="86"/>
      <c r="N142" s="87"/>
      <c r="O142" s="87"/>
    </row>
    <row r="143" spans="1:15" x14ac:dyDescent="0.2">
      <c r="A143" s="8"/>
      <c r="B143" s="7"/>
      <c r="C143" s="7"/>
      <c r="D143" s="85"/>
      <c r="E143" s="88"/>
      <c r="F143" s="86"/>
      <c r="G143" s="86"/>
      <c r="H143" s="88"/>
      <c r="I143" s="88"/>
      <c r="J143" s="86"/>
      <c r="K143" s="86"/>
      <c r="L143" s="86"/>
      <c r="M143" s="86"/>
      <c r="N143" s="87"/>
      <c r="O143" s="87"/>
    </row>
    <row r="144" spans="1:15" x14ac:dyDescent="0.2">
      <c r="A144" s="8"/>
      <c r="B144" s="7"/>
      <c r="C144" s="7"/>
      <c r="D144" s="85"/>
      <c r="E144" s="88"/>
      <c r="F144" s="86"/>
      <c r="G144" s="86"/>
      <c r="H144" s="88"/>
      <c r="I144" s="88"/>
      <c r="J144" s="86"/>
      <c r="K144" s="86"/>
      <c r="L144" s="86"/>
      <c r="M144" s="86"/>
      <c r="N144" s="87"/>
      <c r="O144" s="87"/>
    </row>
    <row r="145" spans="1:15" x14ac:dyDescent="0.2">
      <c r="A145" s="8"/>
      <c r="B145" s="7"/>
      <c r="C145" s="7"/>
      <c r="D145" s="85"/>
      <c r="E145" s="88"/>
      <c r="F145" s="86"/>
      <c r="G145" s="86"/>
      <c r="H145" s="88"/>
      <c r="I145" s="88"/>
      <c r="J145" s="86"/>
      <c r="K145" s="86"/>
      <c r="L145" s="86"/>
      <c r="M145" s="86"/>
      <c r="N145" s="87"/>
      <c r="O145" s="87"/>
    </row>
    <row r="146" spans="1:15" x14ac:dyDescent="0.2">
      <c r="A146" s="8"/>
      <c r="B146" s="7"/>
      <c r="C146" s="7"/>
      <c r="D146" s="85"/>
      <c r="E146" s="88"/>
      <c r="F146" s="86"/>
      <c r="G146" s="86"/>
      <c r="H146" s="88"/>
      <c r="I146" s="88"/>
      <c r="J146" s="86"/>
      <c r="K146" s="86"/>
      <c r="L146" s="86"/>
      <c r="M146" s="86"/>
      <c r="N146" s="87"/>
      <c r="O146" s="87"/>
    </row>
    <row r="147" spans="1:15" x14ac:dyDescent="0.2">
      <c r="A147" s="8"/>
      <c r="B147" s="7"/>
      <c r="C147" s="7"/>
      <c r="D147" s="85"/>
      <c r="E147" s="88"/>
      <c r="F147" s="86"/>
      <c r="G147" s="86"/>
      <c r="H147" s="88"/>
      <c r="I147" s="88"/>
      <c r="J147" s="86"/>
      <c r="K147" s="86"/>
      <c r="L147" s="86"/>
      <c r="M147" s="86"/>
      <c r="N147" s="87"/>
      <c r="O147" s="87"/>
    </row>
    <row r="148" spans="1:15" x14ac:dyDescent="0.2">
      <c r="A148" s="8"/>
      <c r="B148" s="7"/>
      <c r="C148" s="7"/>
      <c r="D148" s="85"/>
      <c r="E148" s="88"/>
      <c r="F148" s="86"/>
      <c r="G148" s="86"/>
      <c r="H148" s="88"/>
      <c r="I148" s="88"/>
      <c r="J148" s="86"/>
      <c r="K148" s="86"/>
      <c r="L148" s="86"/>
      <c r="M148" s="86"/>
      <c r="N148" s="87"/>
      <c r="O148" s="87"/>
    </row>
    <row r="149" spans="1:15" x14ac:dyDescent="0.2">
      <c r="A149" s="8"/>
      <c r="B149" s="7"/>
      <c r="C149" s="7"/>
      <c r="D149" s="85"/>
      <c r="E149" s="88"/>
      <c r="F149" s="86"/>
      <c r="G149" s="86"/>
      <c r="H149" s="88"/>
      <c r="I149" s="88"/>
      <c r="J149" s="86"/>
      <c r="K149" s="86"/>
      <c r="L149" s="86"/>
      <c r="M149" s="86"/>
      <c r="N149" s="87"/>
      <c r="O149" s="87"/>
    </row>
    <row r="150" spans="1:15" x14ac:dyDescent="0.2">
      <c r="A150" s="8"/>
      <c r="B150" s="7"/>
      <c r="C150" s="7"/>
      <c r="D150" s="85"/>
      <c r="E150" s="88"/>
      <c r="F150" s="86"/>
      <c r="G150" s="86"/>
      <c r="H150" s="88"/>
      <c r="I150" s="88"/>
      <c r="J150" s="86"/>
      <c r="K150" s="86"/>
      <c r="L150" s="86"/>
      <c r="M150" s="86"/>
      <c r="N150" s="87"/>
      <c r="O150" s="87"/>
    </row>
    <row r="151" spans="1:15" x14ac:dyDescent="0.2">
      <c r="A151" s="8"/>
      <c r="B151" s="7"/>
      <c r="C151" s="7"/>
      <c r="D151" s="85"/>
      <c r="E151" s="88"/>
      <c r="F151" s="86"/>
      <c r="G151" s="86"/>
      <c r="H151" s="88"/>
      <c r="I151" s="88"/>
      <c r="J151" s="86"/>
      <c r="K151" s="86"/>
      <c r="L151" s="86"/>
      <c r="M151" s="86"/>
      <c r="N151" s="87"/>
      <c r="O151" s="87"/>
    </row>
    <row r="152" spans="1:15" x14ac:dyDescent="0.2">
      <c r="A152" s="8"/>
      <c r="B152" s="7"/>
      <c r="C152" s="7"/>
      <c r="D152" s="85"/>
      <c r="E152" s="88"/>
      <c r="F152" s="86"/>
      <c r="G152" s="86"/>
      <c r="H152" s="88"/>
      <c r="I152" s="88"/>
      <c r="J152" s="86"/>
      <c r="K152" s="86"/>
      <c r="L152" s="86"/>
      <c r="M152" s="86"/>
      <c r="N152" s="87"/>
      <c r="O152" s="87"/>
    </row>
    <row r="153" spans="1:15" x14ac:dyDescent="0.2">
      <c r="A153" s="8"/>
      <c r="B153" s="7"/>
      <c r="C153" s="7"/>
      <c r="D153" s="85"/>
      <c r="E153" s="88"/>
      <c r="F153" s="86"/>
      <c r="G153" s="86"/>
      <c r="H153" s="88"/>
      <c r="I153" s="88"/>
      <c r="J153" s="86"/>
      <c r="K153" s="86"/>
      <c r="L153" s="86"/>
      <c r="M153" s="86"/>
      <c r="N153" s="87"/>
      <c r="O153" s="87"/>
    </row>
    <row r="154" spans="1:15" x14ac:dyDescent="0.2">
      <c r="A154" s="8"/>
      <c r="B154" s="7"/>
      <c r="C154" s="7"/>
      <c r="D154" s="85"/>
      <c r="E154" s="88"/>
      <c r="F154" s="86"/>
      <c r="G154" s="86"/>
      <c r="H154" s="88"/>
      <c r="I154" s="88"/>
      <c r="J154" s="86"/>
      <c r="K154" s="86"/>
      <c r="L154" s="86"/>
      <c r="M154" s="86"/>
      <c r="N154" s="87"/>
      <c r="O154" s="87"/>
    </row>
    <row r="155" spans="1:15" x14ac:dyDescent="0.2">
      <c r="A155" s="8"/>
      <c r="B155" s="7"/>
      <c r="C155" s="7"/>
      <c r="D155" s="85"/>
      <c r="E155" s="88"/>
      <c r="F155" s="86"/>
      <c r="G155" s="86"/>
      <c r="H155" s="88"/>
      <c r="I155" s="88"/>
      <c r="J155" s="86"/>
      <c r="K155" s="86"/>
      <c r="L155" s="86"/>
      <c r="M155" s="86"/>
      <c r="N155" s="87"/>
      <c r="O155" s="87"/>
    </row>
    <row r="156" spans="1:15" x14ac:dyDescent="0.2">
      <c r="A156" s="8"/>
      <c r="B156" s="7"/>
      <c r="C156" s="7"/>
      <c r="D156" s="85"/>
      <c r="E156" s="88"/>
      <c r="F156" s="86"/>
      <c r="G156" s="86"/>
      <c r="H156" s="88"/>
      <c r="I156" s="88"/>
      <c r="J156" s="86"/>
      <c r="K156" s="86"/>
      <c r="L156" s="86"/>
      <c r="M156" s="86"/>
      <c r="N156" s="87"/>
      <c r="O156" s="87"/>
    </row>
    <row r="157" spans="1:15" x14ac:dyDescent="0.2">
      <c r="A157" s="8"/>
      <c r="B157" s="7"/>
      <c r="C157" s="7"/>
      <c r="D157" s="85"/>
      <c r="E157" s="88"/>
      <c r="F157" s="86"/>
      <c r="G157" s="86"/>
      <c r="H157" s="88"/>
      <c r="I157" s="88"/>
      <c r="J157" s="86"/>
      <c r="K157" s="86"/>
      <c r="L157" s="86"/>
      <c r="M157" s="86"/>
      <c r="N157" s="87"/>
      <c r="O157" s="87"/>
    </row>
    <row r="158" spans="1:15" x14ac:dyDescent="0.2">
      <c r="A158" s="8"/>
      <c r="B158" s="7"/>
      <c r="C158" s="7"/>
      <c r="D158" s="85"/>
      <c r="E158" s="88"/>
      <c r="F158" s="86"/>
      <c r="G158" s="86"/>
      <c r="H158" s="88"/>
      <c r="I158" s="88"/>
      <c r="J158" s="86"/>
      <c r="K158" s="86"/>
      <c r="L158" s="86"/>
      <c r="M158" s="86"/>
      <c r="N158" s="87"/>
      <c r="O158" s="87"/>
    </row>
    <row r="159" spans="1:15" x14ac:dyDescent="0.2">
      <c r="A159" s="8"/>
      <c r="B159" s="7"/>
      <c r="C159" s="7"/>
      <c r="D159" s="85"/>
      <c r="E159" s="88"/>
      <c r="F159" s="86"/>
      <c r="G159" s="86"/>
      <c r="H159" s="88"/>
      <c r="I159" s="88"/>
      <c r="J159" s="86"/>
      <c r="K159" s="86"/>
      <c r="L159" s="86"/>
      <c r="M159" s="86"/>
      <c r="N159" s="87"/>
      <c r="O159" s="87"/>
    </row>
    <row r="160" spans="1:15" x14ac:dyDescent="0.2">
      <c r="A160" s="8"/>
      <c r="B160" s="7"/>
      <c r="C160" s="7"/>
      <c r="D160" s="85"/>
      <c r="E160" s="88"/>
      <c r="F160" s="86"/>
      <c r="G160" s="86"/>
      <c r="H160" s="88"/>
      <c r="I160" s="88"/>
      <c r="J160" s="86"/>
      <c r="K160" s="86"/>
      <c r="L160" s="86"/>
      <c r="M160" s="86"/>
      <c r="N160" s="87"/>
      <c r="O160" s="87"/>
    </row>
    <row r="161" spans="1:15" x14ac:dyDescent="0.2">
      <c r="A161" s="8"/>
      <c r="B161" s="7"/>
      <c r="C161" s="7"/>
      <c r="D161" s="85"/>
      <c r="E161" s="88"/>
      <c r="F161" s="86"/>
      <c r="G161" s="86"/>
      <c r="H161" s="88"/>
      <c r="I161" s="88"/>
      <c r="J161" s="86"/>
      <c r="K161" s="86"/>
      <c r="L161" s="86"/>
      <c r="M161" s="86"/>
      <c r="N161" s="87"/>
      <c r="O161" s="87"/>
    </row>
    <row r="162" spans="1:15" x14ac:dyDescent="0.2">
      <c r="A162" s="8"/>
      <c r="B162" s="7"/>
      <c r="C162" s="7"/>
      <c r="D162" s="85"/>
      <c r="E162" s="88"/>
      <c r="F162" s="86"/>
      <c r="G162" s="86"/>
      <c r="H162" s="88"/>
      <c r="I162" s="88"/>
      <c r="J162" s="86"/>
      <c r="K162" s="86"/>
      <c r="L162" s="86"/>
      <c r="M162" s="86"/>
      <c r="N162" s="87"/>
      <c r="O162" s="87"/>
    </row>
    <row r="163" spans="1:15" x14ac:dyDescent="0.2">
      <c r="A163" s="8"/>
      <c r="B163" s="7"/>
      <c r="C163" s="7"/>
      <c r="D163" s="85"/>
      <c r="E163" s="88"/>
      <c r="F163" s="86"/>
      <c r="G163" s="86"/>
      <c r="H163" s="88"/>
      <c r="I163" s="88"/>
      <c r="J163" s="86"/>
      <c r="K163" s="86"/>
      <c r="L163" s="86"/>
      <c r="M163" s="86"/>
      <c r="N163" s="87"/>
      <c r="O163" s="87"/>
    </row>
    <row r="164" spans="1:15" x14ac:dyDescent="0.2">
      <c r="A164" s="8"/>
      <c r="B164" s="7"/>
      <c r="C164" s="7"/>
      <c r="D164" s="85"/>
      <c r="E164" s="88"/>
      <c r="F164" s="86"/>
      <c r="G164" s="86"/>
      <c r="H164" s="88"/>
      <c r="I164" s="88"/>
      <c r="J164" s="86"/>
      <c r="K164" s="86"/>
      <c r="L164" s="86"/>
      <c r="M164" s="86"/>
      <c r="N164" s="87"/>
      <c r="O164" s="87"/>
    </row>
    <row r="165" spans="1:15" x14ac:dyDescent="0.2">
      <c r="A165" s="8"/>
      <c r="B165" s="7"/>
      <c r="C165" s="7"/>
      <c r="D165" s="85"/>
      <c r="E165" s="88"/>
      <c r="F165" s="86"/>
      <c r="G165" s="86"/>
      <c r="H165" s="88"/>
      <c r="I165" s="88"/>
      <c r="J165" s="86"/>
      <c r="K165" s="86"/>
      <c r="L165" s="86"/>
      <c r="M165" s="86"/>
      <c r="N165" s="87"/>
      <c r="O165" s="87"/>
    </row>
    <row r="166" spans="1:15" x14ac:dyDescent="0.2">
      <c r="A166" s="8"/>
      <c r="B166" s="7"/>
      <c r="C166" s="7"/>
      <c r="D166" s="85"/>
      <c r="E166" s="88"/>
      <c r="F166" s="86"/>
      <c r="G166" s="86"/>
      <c r="H166" s="88"/>
      <c r="I166" s="88"/>
      <c r="J166" s="86"/>
      <c r="K166" s="86"/>
      <c r="L166" s="86"/>
      <c r="M166" s="86"/>
      <c r="N166" s="87"/>
      <c r="O166" s="87"/>
    </row>
    <row r="167" spans="1:15" x14ac:dyDescent="0.2">
      <c r="A167" s="8"/>
      <c r="B167" s="7"/>
      <c r="C167" s="7"/>
      <c r="D167" s="85"/>
      <c r="E167" s="88"/>
      <c r="F167" s="86"/>
      <c r="G167" s="86"/>
      <c r="H167" s="88"/>
      <c r="I167" s="88"/>
      <c r="J167" s="86"/>
      <c r="K167" s="86"/>
      <c r="L167" s="86"/>
      <c r="M167" s="86"/>
      <c r="N167" s="87"/>
      <c r="O167" s="87"/>
    </row>
    <row r="168" spans="1:15" x14ac:dyDescent="0.2">
      <c r="A168" s="8"/>
      <c r="B168" s="7"/>
      <c r="C168" s="7"/>
      <c r="D168" s="85"/>
      <c r="E168" s="88"/>
      <c r="F168" s="86"/>
      <c r="G168" s="86"/>
      <c r="H168" s="88"/>
      <c r="I168" s="88"/>
      <c r="J168" s="86"/>
      <c r="K168" s="86"/>
      <c r="L168" s="86"/>
      <c r="M168" s="86"/>
      <c r="N168" s="87"/>
      <c r="O168" s="87"/>
    </row>
    <row r="169" spans="1:15" x14ac:dyDescent="0.2">
      <c r="A169" s="8"/>
      <c r="B169" s="7"/>
      <c r="C169" s="7"/>
      <c r="D169" s="85"/>
      <c r="E169" s="88"/>
      <c r="F169" s="86"/>
      <c r="G169" s="86"/>
      <c r="H169" s="88"/>
      <c r="I169" s="88"/>
      <c r="J169" s="86"/>
      <c r="K169" s="86"/>
      <c r="L169" s="86"/>
      <c r="M169" s="86"/>
      <c r="N169" s="87"/>
      <c r="O169" s="87"/>
    </row>
    <row r="170" spans="1:15" x14ac:dyDescent="0.2">
      <c r="A170" s="8"/>
      <c r="B170" s="7"/>
      <c r="C170" s="7"/>
      <c r="D170" s="85"/>
      <c r="E170" s="88"/>
      <c r="F170" s="86"/>
      <c r="G170" s="86"/>
      <c r="H170" s="88"/>
      <c r="I170" s="88"/>
      <c r="J170" s="86"/>
      <c r="K170" s="86"/>
      <c r="L170" s="86"/>
      <c r="M170" s="86"/>
      <c r="N170" s="87"/>
      <c r="O170" s="87"/>
    </row>
    <row r="171" spans="1:15" x14ac:dyDescent="0.2">
      <c r="A171" s="8"/>
      <c r="B171" s="7"/>
      <c r="C171" s="7"/>
      <c r="D171" s="85"/>
      <c r="E171" s="88"/>
      <c r="F171" s="86"/>
      <c r="G171" s="86"/>
      <c r="H171" s="88"/>
      <c r="I171" s="88"/>
      <c r="J171" s="86"/>
      <c r="K171" s="86"/>
      <c r="L171" s="86"/>
      <c r="M171" s="86"/>
      <c r="N171" s="87"/>
      <c r="O171" s="87"/>
    </row>
    <row r="172" spans="1:15" x14ac:dyDescent="0.2">
      <c r="A172" s="8"/>
      <c r="B172" s="7"/>
      <c r="C172" s="7"/>
      <c r="D172" s="85"/>
      <c r="E172" s="88"/>
      <c r="F172" s="86"/>
      <c r="G172" s="86"/>
      <c r="H172" s="88"/>
      <c r="I172" s="88"/>
      <c r="J172" s="86"/>
      <c r="K172" s="86"/>
      <c r="L172" s="86"/>
      <c r="M172" s="86"/>
      <c r="N172" s="87"/>
      <c r="O172" s="87"/>
    </row>
    <row r="173" spans="1:15" x14ac:dyDescent="0.2">
      <c r="A173" s="8"/>
      <c r="B173" s="7"/>
      <c r="C173" s="7"/>
      <c r="D173" s="85"/>
      <c r="E173" s="88"/>
      <c r="F173" s="86"/>
      <c r="G173" s="86"/>
      <c r="H173" s="88"/>
      <c r="I173" s="88"/>
      <c r="J173" s="86"/>
      <c r="K173" s="86"/>
      <c r="L173" s="86"/>
      <c r="M173" s="86"/>
      <c r="N173" s="87"/>
      <c r="O173" s="87"/>
    </row>
    <row r="174" spans="1:15" x14ac:dyDescent="0.2">
      <c r="A174" s="8"/>
      <c r="B174" s="7"/>
      <c r="C174" s="7"/>
      <c r="D174" s="85"/>
      <c r="E174" s="88"/>
      <c r="F174" s="86"/>
      <c r="G174" s="86"/>
      <c r="H174" s="88"/>
      <c r="I174" s="88"/>
      <c r="J174" s="86"/>
      <c r="K174" s="86"/>
      <c r="L174" s="86"/>
      <c r="M174" s="86"/>
      <c r="N174" s="87"/>
      <c r="O174" s="87"/>
    </row>
    <row r="175" spans="1:15" x14ac:dyDescent="0.2">
      <c r="A175" s="8"/>
      <c r="B175" s="7"/>
      <c r="C175" s="7"/>
      <c r="D175" s="85"/>
      <c r="E175" s="88"/>
      <c r="F175" s="86"/>
      <c r="G175" s="86"/>
      <c r="H175" s="88"/>
      <c r="I175" s="88"/>
      <c r="J175" s="86"/>
      <c r="K175" s="86"/>
      <c r="L175" s="86"/>
      <c r="M175" s="86"/>
      <c r="N175" s="87"/>
      <c r="O175" s="87"/>
    </row>
    <row r="176" spans="1:15" x14ac:dyDescent="0.2">
      <c r="A176" s="8"/>
      <c r="B176" s="7"/>
      <c r="C176" s="7"/>
      <c r="D176" s="85"/>
      <c r="E176" s="88"/>
      <c r="F176" s="86"/>
      <c r="G176" s="86"/>
      <c r="H176" s="88"/>
      <c r="I176" s="88"/>
      <c r="J176" s="86"/>
      <c r="K176" s="86"/>
      <c r="L176" s="86"/>
      <c r="M176" s="86"/>
      <c r="N176" s="87"/>
      <c r="O176" s="87"/>
    </row>
    <row r="177" spans="1:15" x14ac:dyDescent="0.2">
      <c r="A177" s="8"/>
      <c r="B177" s="7"/>
      <c r="C177" s="7"/>
      <c r="D177" s="85"/>
      <c r="E177" s="88"/>
      <c r="F177" s="86"/>
      <c r="G177" s="86"/>
      <c r="H177" s="88"/>
      <c r="I177" s="88"/>
      <c r="J177" s="86"/>
      <c r="K177" s="86"/>
      <c r="L177" s="86"/>
      <c r="M177" s="86"/>
      <c r="N177" s="87"/>
      <c r="O177" s="87"/>
    </row>
    <row r="178" spans="1:15" x14ac:dyDescent="0.2">
      <c r="A178" s="8"/>
      <c r="B178" s="7"/>
      <c r="C178" s="7"/>
      <c r="D178" s="85"/>
      <c r="E178" s="88"/>
      <c r="F178" s="86"/>
      <c r="G178" s="86"/>
      <c r="H178" s="88"/>
      <c r="I178" s="88"/>
      <c r="J178" s="86"/>
      <c r="K178" s="86"/>
      <c r="L178" s="86"/>
      <c r="M178" s="86"/>
      <c r="N178" s="87"/>
      <c r="O178" s="87"/>
    </row>
    <row r="179" spans="1:15" x14ac:dyDescent="0.2">
      <c r="A179" s="8"/>
      <c r="B179" s="7"/>
      <c r="C179" s="7"/>
      <c r="D179" s="85"/>
      <c r="E179" s="88"/>
      <c r="F179" s="86"/>
      <c r="G179" s="86"/>
      <c r="H179" s="88"/>
      <c r="I179" s="88"/>
      <c r="J179" s="86"/>
      <c r="K179" s="86"/>
      <c r="L179" s="86"/>
      <c r="M179" s="86"/>
      <c r="N179" s="87"/>
      <c r="O179" s="87"/>
    </row>
    <row r="180" spans="1:15" x14ac:dyDescent="0.2">
      <c r="A180" s="8"/>
      <c r="B180" s="7"/>
      <c r="C180" s="7"/>
      <c r="D180" s="85"/>
      <c r="E180" s="88"/>
      <c r="F180" s="86"/>
      <c r="G180" s="86"/>
      <c r="H180" s="88"/>
      <c r="I180" s="88"/>
      <c r="J180" s="86"/>
      <c r="K180" s="86"/>
      <c r="L180" s="86"/>
      <c r="M180" s="86"/>
      <c r="N180" s="87"/>
      <c r="O180" s="87"/>
    </row>
    <row r="181" spans="1:15" x14ac:dyDescent="0.2">
      <c r="A181" s="8"/>
      <c r="B181" s="7"/>
      <c r="C181" s="7"/>
      <c r="D181" s="85"/>
      <c r="E181" s="88"/>
      <c r="F181" s="86"/>
      <c r="G181" s="86"/>
      <c r="H181" s="88"/>
      <c r="I181" s="88"/>
      <c r="J181" s="86"/>
      <c r="K181" s="86"/>
      <c r="L181" s="86"/>
      <c r="M181" s="86"/>
      <c r="N181" s="87"/>
      <c r="O181" s="87"/>
    </row>
    <row r="182" spans="1:15" x14ac:dyDescent="0.2">
      <c r="A182" s="8"/>
      <c r="B182" s="7"/>
      <c r="C182" s="7"/>
      <c r="D182" s="85"/>
      <c r="E182" s="88"/>
      <c r="F182" s="86"/>
      <c r="G182" s="86"/>
      <c r="H182" s="88"/>
      <c r="I182" s="88"/>
      <c r="J182" s="86"/>
      <c r="K182" s="86"/>
      <c r="L182" s="86"/>
      <c r="M182" s="86"/>
      <c r="N182" s="87"/>
      <c r="O182" s="87"/>
    </row>
    <row r="183" spans="1:15" x14ac:dyDescent="0.2">
      <c r="A183" s="8"/>
      <c r="B183" s="7"/>
      <c r="C183" s="7"/>
      <c r="D183" s="85"/>
      <c r="E183" s="88"/>
      <c r="F183" s="86"/>
      <c r="G183" s="86"/>
      <c r="H183" s="88"/>
      <c r="I183" s="88"/>
      <c r="J183" s="86"/>
      <c r="K183" s="86"/>
      <c r="L183" s="86"/>
      <c r="M183" s="86"/>
      <c r="N183" s="87"/>
      <c r="O183" s="87"/>
    </row>
    <row r="184" spans="1:15" x14ac:dyDescent="0.2">
      <c r="A184" s="8"/>
      <c r="B184" s="7"/>
      <c r="C184" s="7"/>
      <c r="D184" s="85"/>
      <c r="E184" s="88"/>
      <c r="F184" s="86"/>
      <c r="G184" s="86"/>
      <c r="H184" s="88"/>
      <c r="I184" s="88"/>
      <c r="J184" s="86"/>
      <c r="K184" s="86"/>
      <c r="L184" s="86"/>
      <c r="M184" s="86"/>
      <c r="N184" s="87"/>
      <c r="O184" s="87"/>
    </row>
    <row r="185" spans="1:15" x14ac:dyDescent="0.2">
      <c r="A185" s="8"/>
      <c r="B185" s="7"/>
      <c r="C185" s="7"/>
      <c r="D185" s="85"/>
      <c r="E185" s="88"/>
      <c r="F185" s="86"/>
      <c r="G185" s="86"/>
      <c r="H185" s="88"/>
      <c r="I185" s="88"/>
      <c r="J185" s="86"/>
      <c r="K185" s="86"/>
      <c r="L185" s="86"/>
      <c r="M185" s="86"/>
      <c r="N185" s="87"/>
      <c r="O185" s="87"/>
    </row>
    <row r="186" spans="1:15" x14ac:dyDescent="0.2">
      <c r="A186" s="8"/>
      <c r="B186" s="7"/>
      <c r="C186" s="7"/>
      <c r="D186" s="85"/>
      <c r="E186" s="88"/>
      <c r="F186" s="86"/>
      <c r="G186" s="86"/>
      <c r="H186" s="88"/>
      <c r="I186" s="88"/>
      <c r="J186" s="86"/>
      <c r="K186" s="86"/>
      <c r="L186" s="86"/>
      <c r="M186" s="86"/>
      <c r="N186" s="87"/>
      <c r="O186" s="87"/>
    </row>
    <row r="187" spans="1:15" x14ac:dyDescent="0.2">
      <c r="A187" s="8"/>
      <c r="B187" s="7"/>
      <c r="C187" s="7"/>
      <c r="D187" s="85"/>
      <c r="E187" s="88"/>
      <c r="F187" s="86"/>
      <c r="G187" s="86"/>
      <c r="H187" s="88"/>
      <c r="I187" s="88"/>
      <c r="J187" s="86"/>
      <c r="K187" s="86"/>
      <c r="L187" s="86"/>
      <c r="M187" s="86"/>
      <c r="N187" s="87"/>
      <c r="O187" s="87"/>
    </row>
    <row r="188" spans="1:15" x14ac:dyDescent="0.2">
      <c r="A188" s="8"/>
      <c r="B188" s="7"/>
      <c r="C188" s="7"/>
      <c r="D188" s="85"/>
      <c r="E188" s="88"/>
      <c r="F188" s="86"/>
      <c r="G188" s="86"/>
      <c r="H188" s="88"/>
      <c r="I188" s="88"/>
      <c r="J188" s="86"/>
      <c r="K188" s="86"/>
      <c r="L188" s="86"/>
      <c r="M188" s="86"/>
      <c r="N188" s="87"/>
      <c r="O188" s="87"/>
    </row>
    <row r="189" spans="1:15" x14ac:dyDescent="0.2">
      <c r="A189" s="8"/>
      <c r="B189" s="7"/>
      <c r="C189" s="7"/>
      <c r="D189" s="85"/>
      <c r="E189" s="88"/>
      <c r="F189" s="86"/>
      <c r="G189" s="86"/>
      <c r="H189" s="88"/>
      <c r="I189" s="88"/>
      <c r="J189" s="86"/>
      <c r="K189" s="86"/>
      <c r="L189" s="86"/>
      <c r="M189" s="86"/>
      <c r="N189" s="87"/>
      <c r="O189" s="87"/>
    </row>
    <row r="190" spans="1:15" x14ac:dyDescent="0.2">
      <c r="A190" s="8"/>
      <c r="B190" s="7"/>
      <c r="C190" s="7"/>
      <c r="D190" s="85"/>
      <c r="E190" s="88"/>
      <c r="F190" s="86"/>
      <c r="G190" s="86"/>
      <c r="H190" s="88"/>
      <c r="I190" s="88"/>
      <c r="J190" s="86"/>
      <c r="K190" s="86"/>
      <c r="L190" s="86"/>
      <c r="M190" s="86"/>
      <c r="N190" s="87"/>
      <c r="O190" s="87"/>
    </row>
    <row r="191" spans="1:15" x14ac:dyDescent="0.2">
      <c r="A191" s="8"/>
      <c r="B191" s="7"/>
      <c r="C191" s="7"/>
      <c r="D191" s="85"/>
      <c r="E191" s="88"/>
      <c r="F191" s="86"/>
      <c r="G191" s="86"/>
      <c r="H191" s="88"/>
      <c r="I191" s="88"/>
      <c r="J191" s="86"/>
      <c r="K191" s="86"/>
      <c r="L191" s="86"/>
      <c r="M191" s="86"/>
      <c r="N191" s="87"/>
      <c r="O191" s="87"/>
    </row>
    <row r="192" spans="1:15" x14ac:dyDescent="0.2">
      <c r="A192" s="8"/>
      <c r="B192" s="7"/>
      <c r="C192" s="7"/>
      <c r="D192" s="85"/>
      <c r="E192" s="88"/>
      <c r="F192" s="86"/>
      <c r="G192" s="86"/>
      <c r="H192" s="88"/>
      <c r="I192" s="88"/>
      <c r="J192" s="86"/>
      <c r="K192" s="86"/>
      <c r="L192" s="86"/>
      <c r="M192" s="86"/>
      <c r="N192" s="87"/>
      <c r="O192" s="87"/>
    </row>
    <row r="193" spans="1:15" x14ac:dyDescent="0.2">
      <c r="A193" s="8"/>
      <c r="B193" s="7"/>
      <c r="C193" s="7"/>
      <c r="D193" s="85"/>
      <c r="E193" s="88"/>
      <c r="F193" s="86"/>
      <c r="G193" s="86"/>
      <c r="H193" s="88"/>
      <c r="I193" s="88"/>
      <c r="J193" s="86"/>
      <c r="K193" s="86"/>
      <c r="L193" s="86"/>
      <c r="M193" s="86"/>
      <c r="N193" s="87"/>
      <c r="O193" s="87"/>
    </row>
    <row r="194" spans="1:15" x14ac:dyDescent="0.2">
      <c r="A194" s="8"/>
      <c r="B194" s="7"/>
      <c r="C194" s="7"/>
      <c r="D194" s="85"/>
      <c r="E194" s="88"/>
      <c r="F194" s="86"/>
      <c r="G194" s="86"/>
      <c r="H194" s="88"/>
      <c r="I194" s="88"/>
      <c r="J194" s="86"/>
      <c r="K194" s="86"/>
      <c r="L194" s="86"/>
      <c r="M194" s="86"/>
      <c r="N194" s="87"/>
      <c r="O194" s="87"/>
    </row>
    <row r="195" spans="1:15" x14ac:dyDescent="0.2">
      <c r="A195" s="8"/>
      <c r="B195" s="7"/>
      <c r="C195" s="7"/>
      <c r="D195" s="85"/>
      <c r="E195" s="88"/>
      <c r="F195" s="86"/>
      <c r="G195" s="86"/>
      <c r="H195" s="88"/>
      <c r="I195" s="88"/>
      <c r="J195" s="86"/>
      <c r="K195" s="86"/>
      <c r="L195" s="86"/>
      <c r="M195" s="86"/>
      <c r="N195" s="87"/>
      <c r="O195" s="87"/>
    </row>
    <row r="196" spans="1:15" x14ac:dyDescent="0.2">
      <c r="A196" s="8"/>
      <c r="B196" s="7"/>
      <c r="C196" s="7"/>
      <c r="D196" s="85"/>
      <c r="E196" s="88"/>
      <c r="F196" s="86"/>
      <c r="G196" s="86"/>
      <c r="H196" s="88"/>
      <c r="I196" s="88"/>
      <c r="J196" s="86"/>
      <c r="K196" s="86"/>
      <c r="L196" s="86"/>
      <c r="M196" s="86"/>
      <c r="N196" s="87"/>
      <c r="O196" s="87"/>
    </row>
    <row r="197" spans="1:15" x14ac:dyDescent="0.2">
      <c r="A197" s="8"/>
      <c r="B197" s="7"/>
      <c r="C197" s="7"/>
      <c r="D197" s="85"/>
      <c r="E197" s="88"/>
      <c r="F197" s="86"/>
      <c r="G197" s="86"/>
      <c r="H197" s="88"/>
      <c r="I197" s="88"/>
      <c r="J197" s="86"/>
      <c r="K197" s="86"/>
      <c r="L197" s="86"/>
      <c r="M197" s="86"/>
      <c r="N197" s="87"/>
      <c r="O197" s="87"/>
    </row>
    <row r="198" spans="1:15" x14ac:dyDescent="0.2">
      <c r="A198" s="8"/>
      <c r="B198" s="7"/>
      <c r="C198" s="7"/>
      <c r="D198" s="85"/>
      <c r="E198" s="88"/>
      <c r="F198" s="86"/>
      <c r="G198" s="86"/>
      <c r="H198" s="88"/>
      <c r="I198" s="88"/>
      <c r="J198" s="86"/>
      <c r="K198" s="86"/>
      <c r="L198" s="86"/>
      <c r="M198" s="86"/>
      <c r="N198" s="87"/>
      <c r="O198" s="87"/>
    </row>
    <row r="199" spans="1:15" x14ac:dyDescent="0.2">
      <c r="A199" s="8"/>
      <c r="B199" s="7"/>
      <c r="C199" s="7"/>
      <c r="D199" s="85"/>
      <c r="E199" s="88"/>
      <c r="F199" s="86"/>
      <c r="G199" s="86"/>
      <c r="H199" s="88"/>
      <c r="I199" s="88"/>
      <c r="J199" s="86"/>
      <c r="K199" s="86"/>
      <c r="L199" s="86"/>
      <c r="M199" s="86"/>
      <c r="N199" s="87"/>
      <c r="O199" s="87"/>
    </row>
    <row r="200" spans="1:15" x14ac:dyDescent="0.2">
      <c r="A200" s="8"/>
      <c r="B200" s="7"/>
      <c r="C200" s="7"/>
      <c r="D200" s="85"/>
      <c r="E200" s="88"/>
      <c r="F200" s="86"/>
      <c r="G200" s="86"/>
      <c r="H200" s="88"/>
      <c r="I200" s="88"/>
      <c r="J200" s="86"/>
      <c r="K200" s="86"/>
      <c r="L200" s="86"/>
      <c r="M200" s="86"/>
      <c r="N200" s="87"/>
      <c r="O200" s="87"/>
    </row>
  </sheetData>
  <customSheetViews>
    <customSheetView guid="{9F9DAF4D-D2EF-4660-943E-0C19C13C2663}" scale="75" state="hidden">
      <selection activeCell="C5" sqref="C5"/>
      <pageMargins left="0" right="0" top="0" bottom="0" header="0" footer="0"/>
      <pageSetup paperSize="9" orientation="portrait" r:id="rId1"/>
    </customSheetView>
    <customSheetView guid="{DEC7CBE2-9713-4252-8444-1D6959C164AB}" scale="75" state="hidden">
      <selection activeCell="C5" sqref="C5"/>
      <pageMargins left="0" right="0" top="0" bottom="0" header="0" footer="0"/>
      <pageSetup paperSize="9" orientation="portrait" r:id="rId2"/>
    </customSheetView>
    <customSheetView guid="{03B04745-F29E-4E26-B62E-F0D2264078A4}" scale="75" state="hidden">
      <selection activeCell="C5" sqref="C5"/>
      <pageMargins left="0" right="0" top="0" bottom="0" header="0" footer="0"/>
      <pageSetup paperSize="9" orientation="portrait" r:id="rId3"/>
    </customSheetView>
    <customSheetView guid="{853B6239-A439-411F-9927-AA08BF431DBB}" scale="75" state="hidden">
      <selection activeCell="C5" sqref="C5"/>
      <pageMargins left="0" right="0" top="0" bottom="0" header="0" footer="0"/>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6640625" customWidth="1"/>
    <col min="2" max="4" width="40.6640625" hidden="1" customWidth="1"/>
    <col min="5" max="6" width="30.6640625" hidden="1" customWidth="1"/>
    <col min="7" max="17" width="30.6640625" customWidth="1"/>
    <col min="19" max="34" width="20.6640625" customWidth="1"/>
  </cols>
  <sheetData>
    <row r="1" spans="1:17" ht="25.25" customHeight="1" x14ac:dyDescent="0.2">
      <c r="A1" s="1" t="s">
        <v>66</v>
      </c>
      <c r="B1" s="2" t="s">
        <v>86</v>
      </c>
      <c r="C1" s="2" t="s">
        <v>19498</v>
      </c>
      <c r="D1" s="2" t="s">
        <v>19499</v>
      </c>
      <c r="E1" s="2" t="s">
        <v>1222</v>
      </c>
      <c r="F1" s="2" t="s">
        <v>19500</v>
      </c>
      <c r="G1" s="2" t="s">
        <v>1321</v>
      </c>
      <c r="H1" s="2" t="s">
        <v>19501</v>
      </c>
      <c r="I1" s="2" t="s">
        <v>19502</v>
      </c>
      <c r="J1" s="2" t="str">
        <f>IF(ISNUMBER(SEARCH("D",TENEMENT!$G$9)),"LONGITUDE","EASTING")</f>
        <v>EASTING</v>
      </c>
      <c r="K1" s="2" t="str">
        <f>IF(ISNUMBER(SEARCH("D",TENEMENT!$G$9)),"LATITUDE","NORTHING")</f>
        <v>NORTHING</v>
      </c>
      <c r="L1" s="2" t="s">
        <v>19503</v>
      </c>
      <c r="M1" s="2" t="s">
        <v>1494</v>
      </c>
      <c r="N1" s="2" t="s">
        <v>1201</v>
      </c>
      <c r="O1" s="2" t="s">
        <v>19448</v>
      </c>
      <c r="P1" s="2" t="s">
        <v>1368</v>
      </c>
      <c r="Q1" s="71" t="s">
        <v>1394</v>
      </c>
    </row>
    <row r="2" spans="1:17" ht="25.25" customHeight="1" x14ac:dyDescent="0.2">
      <c r="A2" s="32" t="s">
        <v>68</v>
      </c>
      <c r="B2" s="33" t="s">
        <v>1226</v>
      </c>
      <c r="C2" s="33" t="s">
        <v>1226</v>
      </c>
      <c r="D2" s="33" t="s">
        <v>1227</v>
      </c>
      <c r="E2" s="33" t="s">
        <v>1228</v>
      </c>
      <c r="F2" s="33" t="s">
        <v>1229</v>
      </c>
      <c r="G2" s="33" t="s">
        <v>19449</v>
      </c>
      <c r="H2" s="33" t="s">
        <v>19450</v>
      </c>
      <c r="I2" s="33" t="s">
        <v>19504</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19505</v>
      </c>
      <c r="M2" s="33" t="s">
        <v>1263</v>
      </c>
      <c r="N2" s="33" t="s">
        <v>1339</v>
      </c>
      <c r="O2" s="33" t="s">
        <v>19453</v>
      </c>
      <c r="P2" s="68" t="s">
        <v>19506</v>
      </c>
      <c r="Q2" s="72" t="s">
        <v>1211</v>
      </c>
    </row>
    <row r="3" spans="1:17" ht="25.25" customHeight="1" outlineLevel="1" x14ac:dyDescent="0.2">
      <c r="A3" s="43" t="s">
        <v>17</v>
      </c>
      <c r="B3" s="4" t="s">
        <v>1190</v>
      </c>
      <c r="C3" s="4" t="s">
        <v>1190</v>
      </c>
      <c r="D3" s="4" t="s">
        <v>1190</v>
      </c>
      <c r="E3" s="4" t="s">
        <v>1190</v>
      </c>
      <c r="F3" s="4" t="s">
        <v>1190</v>
      </c>
      <c r="G3" s="4" t="s">
        <v>1190</v>
      </c>
      <c r="H3" s="4" t="s">
        <v>1190</v>
      </c>
      <c r="I3" s="4"/>
      <c r="J3" s="4" t="s">
        <v>1190</v>
      </c>
      <c r="K3" s="4" t="s">
        <v>1190</v>
      </c>
      <c r="L3" s="4" t="s">
        <v>1190</v>
      </c>
      <c r="M3" s="4" t="s">
        <v>1190</v>
      </c>
      <c r="N3" s="4" t="s">
        <v>19455</v>
      </c>
      <c r="O3" s="4"/>
      <c r="P3" s="76" t="s">
        <v>19456</v>
      </c>
      <c r="Q3" s="74" t="s">
        <v>19507</v>
      </c>
    </row>
    <row r="4" spans="1:17" ht="25.25" customHeight="1" outlineLevel="1" x14ac:dyDescent="0.2">
      <c r="A4" s="5" t="s">
        <v>71</v>
      </c>
      <c r="B4" s="6" t="s">
        <v>1192</v>
      </c>
      <c r="C4" s="6" t="s">
        <v>1233</v>
      </c>
      <c r="D4" s="6" t="s">
        <v>1192</v>
      </c>
      <c r="E4" s="6" t="s">
        <v>1192</v>
      </c>
      <c r="F4" s="6" t="s">
        <v>1192</v>
      </c>
      <c r="G4" s="6" t="s">
        <v>1192</v>
      </c>
      <c r="H4" s="6" t="s">
        <v>1192</v>
      </c>
      <c r="I4" s="6" t="s">
        <v>1192</v>
      </c>
      <c r="J4" s="6" t="s">
        <v>1233</v>
      </c>
      <c r="K4" s="6" t="s">
        <v>1233</v>
      </c>
      <c r="L4" s="6" t="s">
        <v>1233</v>
      </c>
      <c r="M4" s="6" t="s">
        <v>1269</v>
      </c>
      <c r="N4" s="6" t="s">
        <v>1192</v>
      </c>
      <c r="O4" s="6" t="s">
        <v>1192</v>
      </c>
      <c r="P4" s="69" t="s">
        <v>19458</v>
      </c>
      <c r="Q4" s="74">
        <v>0.01</v>
      </c>
    </row>
    <row r="5" spans="1:17" ht="25.25" customHeight="1" outlineLevel="1" x14ac:dyDescent="0.2">
      <c r="A5" s="5" t="s">
        <v>73</v>
      </c>
      <c r="B5" s="6">
        <v>8</v>
      </c>
      <c r="C5" s="6">
        <v>8</v>
      </c>
      <c r="D5" s="6">
        <v>40</v>
      </c>
      <c r="E5" s="6">
        <v>255</v>
      </c>
      <c r="F5" s="6">
        <v>40</v>
      </c>
      <c r="G5" s="6">
        <v>40</v>
      </c>
      <c r="H5" s="6">
        <v>255</v>
      </c>
      <c r="I5" s="6">
        <v>40</v>
      </c>
      <c r="J5" s="6" t="str">
        <f>IF($J$1="EASTING","10,5","14,9")</f>
        <v>10,5</v>
      </c>
      <c r="K5" s="6" t="str">
        <f>IF($K$1="NORTHING","10,5","14,9")</f>
        <v>10,5</v>
      </c>
      <c r="L5" s="6" t="s">
        <v>1270</v>
      </c>
      <c r="M5" s="6" t="s">
        <v>1269</v>
      </c>
      <c r="N5" s="6">
        <v>40</v>
      </c>
      <c r="O5" s="6">
        <v>255</v>
      </c>
      <c r="P5" s="69" t="s">
        <v>19459</v>
      </c>
      <c r="Q5" s="74">
        <v>100</v>
      </c>
    </row>
    <row r="6" spans="1:17" ht="25.25" customHeight="1" outlineLevel="1" x14ac:dyDescent="0.2">
      <c r="A6" s="5" t="s">
        <v>75</v>
      </c>
      <c r="B6" s="6" t="s">
        <v>1195</v>
      </c>
      <c r="C6" s="6" t="s">
        <v>1195</v>
      </c>
      <c r="D6" s="6"/>
      <c r="E6" s="6" t="s">
        <v>1195</v>
      </c>
      <c r="F6" s="6" t="s">
        <v>1195</v>
      </c>
      <c r="G6" s="6" t="s">
        <v>1195</v>
      </c>
      <c r="H6" s="6" t="s">
        <v>1195</v>
      </c>
      <c r="I6" s="6" t="s">
        <v>1195</v>
      </c>
      <c r="J6" s="6" t="str">
        <f>IF($J$1="EASTING","METRES","DECIMAL DEGREES")</f>
        <v>METRES</v>
      </c>
      <c r="K6" s="6" t="str">
        <f>IF($K$1="NORTHING","METRES","DECIMAL DEGREES")</f>
        <v>METRES</v>
      </c>
      <c r="L6" s="6" t="s">
        <v>1272</v>
      </c>
      <c r="M6" s="6" t="s">
        <v>1274</v>
      </c>
      <c r="N6" s="6" t="s">
        <v>1195</v>
      </c>
      <c r="O6" s="6" t="s">
        <v>1195</v>
      </c>
      <c r="P6" s="69" t="s">
        <v>19460</v>
      </c>
      <c r="Q6" s="74" t="s">
        <v>1389</v>
      </c>
    </row>
    <row r="7" spans="1:17" ht="25.25" customHeight="1" outlineLevel="1" x14ac:dyDescent="0.2">
      <c r="A7" s="5" t="s">
        <v>77</v>
      </c>
      <c r="B7" s="6" t="s">
        <v>1195</v>
      </c>
      <c r="C7" s="6" t="s">
        <v>1195</v>
      </c>
      <c r="D7" s="6"/>
      <c r="E7" s="6" t="s">
        <v>1195</v>
      </c>
      <c r="F7" s="6" t="s">
        <v>1195</v>
      </c>
      <c r="G7" s="6" t="s">
        <v>1195</v>
      </c>
      <c r="H7" s="6" t="s">
        <v>1195</v>
      </c>
      <c r="I7" s="6" t="s">
        <v>1195</v>
      </c>
      <c r="J7" s="6">
        <f>IF($J$1="EASTING",2,6)</f>
        <v>2</v>
      </c>
      <c r="K7" s="6" t="str">
        <f>IF($K$1="NORTHING","2",6)</f>
        <v>2</v>
      </c>
      <c r="L7" s="6">
        <v>1</v>
      </c>
      <c r="M7" s="6" t="s">
        <v>1195</v>
      </c>
      <c r="N7" s="6" t="s">
        <v>1195</v>
      </c>
      <c r="O7" s="6" t="s">
        <v>1195</v>
      </c>
      <c r="P7" s="69" t="s">
        <v>19461</v>
      </c>
      <c r="Q7" s="74">
        <v>0.01</v>
      </c>
    </row>
    <row r="8" spans="1:17" ht="200" customHeight="1" outlineLevel="1" x14ac:dyDescent="0.2">
      <c r="A8" s="44" t="s">
        <v>65</v>
      </c>
      <c r="B8" s="40" t="s">
        <v>19508</v>
      </c>
      <c r="C8" s="40" t="s">
        <v>19509</v>
      </c>
      <c r="D8" s="40" t="s">
        <v>19510</v>
      </c>
      <c r="E8" s="40" t="s">
        <v>1237</v>
      </c>
      <c r="F8" s="40" t="s">
        <v>19511</v>
      </c>
      <c r="G8" s="45" t="s">
        <v>1326</v>
      </c>
      <c r="H8" s="45" t="s">
        <v>19512</v>
      </c>
      <c r="I8" s="40" t="s">
        <v>19513</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19514</v>
      </c>
      <c r="M8" s="45" t="s">
        <v>19464</v>
      </c>
      <c r="N8" s="45" t="s">
        <v>19465</v>
      </c>
      <c r="O8" s="45" t="s">
        <v>19466</v>
      </c>
      <c r="P8" s="70" t="s">
        <v>19467</v>
      </c>
      <c r="Q8" s="75" t="s">
        <v>19515</v>
      </c>
    </row>
    <row r="9" spans="1:17" x14ac:dyDescent="0.2">
      <c r="A9" s="8"/>
      <c r="B9" s="10" t="str">
        <f>IF($G9="","",TENEMENT!B$9)</f>
        <v/>
      </c>
      <c r="C9" s="10" t="str">
        <f>IF($G9="","",TENEMENT!C$9)</f>
        <v/>
      </c>
      <c r="D9" s="10" t="str">
        <f>IF($G9="","",TENEMENT!D$9)</f>
        <v/>
      </c>
      <c r="E9" s="10" t="str">
        <f>IF($G9="","",TENEMENT!E$9)</f>
        <v/>
      </c>
      <c r="F9" s="10" t="str">
        <f>IF($G9="","",TENEMENT!F$9)</f>
        <v/>
      </c>
      <c r="G9" s="7"/>
      <c r="H9" s="86"/>
      <c r="I9" s="86"/>
      <c r="J9" s="89"/>
      <c r="K9" s="89"/>
      <c r="L9" s="90"/>
      <c r="M9" s="88"/>
      <c r="N9" s="86"/>
      <c r="O9" s="86"/>
      <c r="P9" s="78"/>
      <c r="Q9" s="87"/>
    </row>
    <row r="10" spans="1:17" x14ac:dyDescent="0.2">
      <c r="A10" s="8"/>
      <c r="B10" s="10" t="str">
        <f>IF($G10="","",TENEMENT!B$9)</f>
        <v/>
      </c>
      <c r="C10" s="10" t="str">
        <f>IF($G10="","",TENEMENT!C$9)</f>
        <v/>
      </c>
      <c r="D10" s="10" t="str">
        <f>IF($G10="","",TENEMENT!D$9)</f>
        <v/>
      </c>
      <c r="E10" s="10" t="str">
        <f>IF($G10="","",TENEMENT!E$9)</f>
        <v/>
      </c>
      <c r="F10" s="10" t="str">
        <f>IF($G10="","",TENEMENT!F$9)</f>
        <v/>
      </c>
      <c r="G10" s="7"/>
      <c r="H10" s="86"/>
      <c r="I10" s="86"/>
      <c r="J10" s="89"/>
      <c r="K10" s="89"/>
      <c r="L10" s="90"/>
      <c r="M10" s="88"/>
      <c r="N10" s="86"/>
      <c r="O10" s="86"/>
      <c r="P10" s="78"/>
      <c r="Q10" s="87"/>
    </row>
    <row r="11" spans="1:17" x14ac:dyDescent="0.2">
      <c r="A11" s="8"/>
      <c r="B11" s="10" t="str">
        <f>IF($G11="","",TENEMENT!B$9)</f>
        <v/>
      </c>
      <c r="C11" s="10" t="str">
        <f>IF($G11="","",TENEMENT!C$9)</f>
        <v/>
      </c>
      <c r="D11" s="10" t="str">
        <f>IF($G11="","",TENEMENT!D$9)</f>
        <v/>
      </c>
      <c r="E11" s="10" t="str">
        <f>IF($G11="","",TENEMENT!E$9)</f>
        <v/>
      </c>
      <c r="F11" s="10" t="str">
        <f>IF($G11="","",TENEMENT!F$9)</f>
        <v/>
      </c>
      <c r="G11" s="7"/>
      <c r="H11" s="86"/>
      <c r="I11" s="86"/>
      <c r="J11" s="89"/>
      <c r="K11" s="89"/>
      <c r="L11" s="90"/>
      <c r="M11" s="88"/>
      <c r="N11" s="86"/>
      <c r="O11" s="86"/>
      <c r="P11" s="78"/>
      <c r="Q11" s="87"/>
    </row>
    <row r="12" spans="1:17" x14ac:dyDescent="0.2">
      <c r="A12" s="8"/>
      <c r="B12" s="10" t="str">
        <f>IF($G12="","",TENEMENT!B$9)</f>
        <v/>
      </c>
      <c r="C12" s="10" t="str">
        <f>IF($G12="","",TENEMENT!C$9)</f>
        <v/>
      </c>
      <c r="D12" s="10" t="str">
        <f>IF($G12="","",TENEMENT!D$9)</f>
        <v/>
      </c>
      <c r="E12" s="10" t="str">
        <f>IF($G12="","",TENEMENT!E$9)</f>
        <v/>
      </c>
      <c r="F12" s="10" t="str">
        <f>IF($G12="","",TENEMENT!F$9)</f>
        <v/>
      </c>
      <c r="G12" s="7"/>
      <c r="H12" s="86"/>
      <c r="I12" s="86"/>
      <c r="J12" s="89"/>
      <c r="K12" s="89"/>
      <c r="L12" s="90"/>
      <c r="M12" s="88"/>
      <c r="N12" s="86"/>
      <c r="O12" s="86"/>
      <c r="P12" s="78"/>
      <c r="Q12" s="87"/>
    </row>
    <row r="13" spans="1:17" x14ac:dyDescent="0.2">
      <c r="A13" s="8"/>
      <c r="B13" s="10" t="str">
        <f>IF($G13="","",TENEMENT!B$9)</f>
        <v/>
      </c>
      <c r="C13" s="10" t="str">
        <f>IF($G13="","",TENEMENT!C$9)</f>
        <v/>
      </c>
      <c r="D13" s="10" t="str">
        <f>IF($G13="","",TENEMENT!D$9)</f>
        <v/>
      </c>
      <c r="E13" s="10" t="str">
        <f>IF($G13="","",TENEMENT!E$9)</f>
        <v/>
      </c>
      <c r="F13" s="10" t="str">
        <f>IF($G13="","",TENEMENT!F$9)</f>
        <v/>
      </c>
      <c r="G13" s="7"/>
      <c r="H13" s="86"/>
      <c r="I13" s="86"/>
      <c r="J13" s="89"/>
      <c r="K13" s="89"/>
      <c r="L13" s="90"/>
      <c r="M13" s="88"/>
      <c r="N13" s="86"/>
      <c r="O13" s="86"/>
      <c r="P13" s="78"/>
      <c r="Q13" s="87"/>
    </row>
    <row r="14" spans="1:17" x14ac:dyDescent="0.2">
      <c r="A14" s="8"/>
      <c r="B14" s="10" t="str">
        <f>IF($G14="","",TENEMENT!B$9)</f>
        <v/>
      </c>
      <c r="C14" s="10" t="str">
        <f>IF($G14="","",TENEMENT!C$9)</f>
        <v/>
      </c>
      <c r="D14" s="10" t="str">
        <f>IF($G14="","",TENEMENT!D$9)</f>
        <v/>
      </c>
      <c r="E14" s="10" t="str">
        <f>IF($G14="","",TENEMENT!E$9)</f>
        <v/>
      </c>
      <c r="F14" s="10" t="str">
        <f>IF($G14="","",TENEMENT!F$9)</f>
        <v/>
      </c>
      <c r="G14" s="7"/>
      <c r="H14" s="86"/>
      <c r="I14" s="86"/>
      <c r="J14" s="89"/>
      <c r="K14" s="89"/>
      <c r="L14" s="90"/>
      <c r="M14" s="88"/>
      <c r="N14" s="86"/>
      <c r="O14" s="86"/>
      <c r="P14" s="78"/>
      <c r="Q14" s="87"/>
    </row>
    <row r="15" spans="1:17" x14ac:dyDescent="0.2">
      <c r="A15" s="8"/>
      <c r="B15" s="10" t="str">
        <f>IF($G15="","",TENEMENT!B$9)</f>
        <v/>
      </c>
      <c r="C15" s="10" t="str">
        <f>IF($G15="","",TENEMENT!C$9)</f>
        <v/>
      </c>
      <c r="D15" s="10" t="str">
        <f>IF($G15="","",TENEMENT!D$9)</f>
        <v/>
      </c>
      <c r="E15" s="10" t="str">
        <f>IF($G15="","",TENEMENT!E$9)</f>
        <v/>
      </c>
      <c r="F15" s="10" t="str">
        <f>IF($G15="","",TENEMENT!F$9)</f>
        <v/>
      </c>
      <c r="G15" s="7"/>
      <c r="H15" s="86"/>
      <c r="I15" s="86"/>
      <c r="J15" s="89"/>
      <c r="K15" s="89"/>
      <c r="L15" s="90"/>
      <c r="M15" s="88"/>
      <c r="N15" s="86"/>
      <c r="O15" s="86"/>
      <c r="P15" s="78"/>
      <c r="Q15" s="87"/>
    </row>
    <row r="16" spans="1:17" x14ac:dyDescent="0.2">
      <c r="A16" s="8"/>
      <c r="B16" s="10" t="str">
        <f>IF($G16="","",TENEMENT!B$9)</f>
        <v/>
      </c>
      <c r="C16" s="10" t="str">
        <f>IF($G16="","",TENEMENT!C$9)</f>
        <v/>
      </c>
      <c r="D16" s="10" t="str">
        <f>IF($G16="","",TENEMENT!D$9)</f>
        <v/>
      </c>
      <c r="E16" s="10" t="str">
        <f>IF($G16="","",TENEMENT!E$9)</f>
        <v/>
      </c>
      <c r="F16" s="10" t="str">
        <f>IF($G16="","",TENEMENT!F$9)</f>
        <v/>
      </c>
      <c r="G16" s="7"/>
      <c r="H16" s="86"/>
      <c r="I16" s="86"/>
      <c r="J16" s="89"/>
      <c r="K16" s="89"/>
      <c r="L16" s="90"/>
      <c r="M16" s="88"/>
      <c r="N16" s="86"/>
      <c r="O16" s="86"/>
      <c r="P16" s="78"/>
      <c r="Q16" s="87"/>
    </row>
    <row r="17" spans="1:17" x14ac:dyDescent="0.2">
      <c r="A17" s="8"/>
      <c r="B17" s="10" t="str">
        <f>IF($G17="","",TENEMENT!B$9)</f>
        <v/>
      </c>
      <c r="C17" s="10" t="str">
        <f>IF($G17="","",TENEMENT!C$9)</f>
        <v/>
      </c>
      <c r="D17" s="10" t="str">
        <f>IF($G17="","",TENEMENT!D$9)</f>
        <v/>
      </c>
      <c r="E17" s="10" t="str">
        <f>IF($G17="","",TENEMENT!E$9)</f>
        <v/>
      </c>
      <c r="F17" s="10" t="str">
        <f>IF($G17="","",TENEMENT!F$9)</f>
        <v/>
      </c>
      <c r="G17" s="7"/>
      <c r="H17" s="86"/>
      <c r="I17" s="86"/>
      <c r="J17" s="89"/>
      <c r="K17" s="89"/>
      <c r="L17" s="90"/>
      <c r="M17" s="88"/>
      <c r="N17" s="86"/>
      <c r="O17" s="86"/>
      <c r="P17" s="78"/>
      <c r="Q17" s="87"/>
    </row>
    <row r="18" spans="1:17" x14ac:dyDescent="0.2">
      <c r="A18" s="8"/>
      <c r="B18" s="10" t="str">
        <f>IF($G18="","",TENEMENT!B$9)</f>
        <v/>
      </c>
      <c r="C18" s="10" t="str">
        <f>IF($G18="","",TENEMENT!C$9)</f>
        <v/>
      </c>
      <c r="D18" s="10" t="str">
        <f>IF($G18="","",TENEMENT!D$9)</f>
        <v/>
      </c>
      <c r="E18" s="10" t="str">
        <f>IF($G18="","",TENEMENT!E$9)</f>
        <v/>
      </c>
      <c r="F18" s="10" t="str">
        <f>IF($G18="","",TENEMENT!F$9)</f>
        <v/>
      </c>
      <c r="G18" s="7"/>
      <c r="H18" s="86"/>
      <c r="I18" s="86"/>
      <c r="J18" s="89"/>
      <c r="K18" s="89"/>
      <c r="L18" s="90"/>
      <c r="M18" s="88"/>
      <c r="N18" s="86"/>
      <c r="O18" s="86"/>
      <c r="P18" s="78"/>
      <c r="Q18" s="87"/>
    </row>
    <row r="19" spans="1:17" x14ac:dyDescent="0.2">
      <c r="A19" s="8"/>
      <c r="B19" s="10" t="str">
        <f>IF($G19="","",TENEMENT!B$9)</f>
        <v/>
      </c>
      <c r="C19" s="10" t="str">
        <f>IF($G19="","",TENEMENT!C$9)</f>
        <v/>
      </c>
      <c r="D19" s="10" t="str">
        <f>IF($G19="","",TENEMENT!D$9)</f>
        <v/>
      </c>
      <c r="E19" s="10" t="str">
        <f>IF($G19="","",TENEMENT!E$9)</f>
        <v/>
      </c>
      <c r="F19" s="10" t="str">
        <f>IF($G19="","",TENEMENT!F$9)</f>
        <v/>
      </c>
      <c r="G19" s="7"/>
      <c r="H19" s="86"/>
      <c r="I19" s="86"/>
      <c r="J19" s="89"/>
      <c r="K19" s="89"/>
      <c r="L19" s="90"/>
      <c r="M19" s="88"/>
      <c r="N19" s="86"/>
      <c r="O19" s="86"/>
      <c r="P19" s="78"/>
      <c r="Q19" s="87"/>
    </row>
    <row r="20" spans="1:17" x14ac:dyDescent="0.2">
      <c r="A20" s="8"/>
      <c r="B20" s="10" t="str">
        <f>IF($G20="","",TENEMENT!B$9)</f>
        <v/>
      </c>
      <c r="C20" s="10" t="str">
        <f>IF($G20="","",TENEMENT!C$9)</f>
        <v/>
      </c>
      <c r="D20" s="10" t="str">
        <f>IF($G20="","",TENEMENT!D$9)</f>
        <v/>
      </c>
      <c r="E20" s="10" t="str">
        <f>IF($G20="","",TENEMENT!E$9)</f>
        <v/>
      </c>
      <c r="F20" s="10" t="str">
        <f>IF($G20="","",TENEMENT!F$9)</f>
        <v/>
      </c>
      <c r="G20" s="7"/>
      <c r="H20" s="86"/>
      <c r="I20" s="86"/>
      <c r="J20" s="89"/>
      <c r="K20" s="89"/>
      <c r="L20" s="90"/>
      <c r="M20" s="88"/>
      <c r="N20" s="86"/>
      <c r="O20" s="86"/>
      <c r="P20" s="78"/>
      <c r="Q20" s="87"/>
    </row>
    <row r="21" spans="1:17" x14ac:dyDescent="0.2">
      <c r="A21" s="8"/>
      <c r="B21" s="10" t="str">
        <f>IF($G21="","",TENEMENT!B$9)</f>
        <v/>
      </c>
      <c r="C21" s="10" t="str">
        <f>IF($G21="","",TENEMENT!C$9)</f>
        <v/>
      </c>
      <c r="D21" s="10" t="str">
        <f>IF($G21="","",TENEMENT!D$9)</f>
        <v/>
      </c>
      <c r="E21" s="10" t="str">
        <f>IF($G21="","",TENEMENT!E$9)</f>
        <v/>
      </c>
      <c r="F21" s="10" t="str">
        <f>IF($G21="","",TENEMENT!F$9)</f>
        <v/>
      </c>
      <c r="G21" s="7"/>
      <c r="H21" s="86"/>
      <c r="I21" s="86"/>
      <c r="J21" s="89"/>
      <c r="K21" s="89"/>
      <c r="L21" s="90"/>
      <c r="M21" s="88"/>
      <c r="N21" s="86"/>
      <c r="O21" s="86"/>
      <c r="P21" s="78"/>
      <c r="Q21" s="87"/>
    </row>
    <row r="22" spans="1:17" x14ac:dyDescent="0.2">
      <c r="A22" s="8"/>
      <c r="B22" s="10" t="str">
        <f>IF($G22="","",TENEMENT!B$9)</f>
        <v/>
      </c>
      <c r="C22" s="10" t="str">
        <f>IF($G22="","",TENEMENT!C$9)</f>
        <v/>
      </c>
      <c r="D22" s="10" t="str">
        <f>IF($G22="","",TENEMENT!D$9)</f>
        <v/>
      </c>
      <c r="E22" s="10" t="str">
        <f>IF($G22="","",TENEMENT!E$9)</f>
        <v/>
      </c>
      <c r="F22" s="10" t="str">
        <f>IF($G22="","",TENEMENT!F$9)</f>
        <v/>
      </c>
      <c r="G22" s="7"/>
      <c r="H22" s="86"/>
      <c r="I22" s="86"/>
      <c r="J22" s="89"/>
      <c r="K22" s="89"/>
      <c r="L22" s="90"/>
      <c r="M22" s="88"/>
      <c r="N22" s="86"/>
      <c r="O22" s="86"/>
      <c r="P22" s="78"/>
      <c r="Q22" s="87"/>
    </row>
    <row r="23" spans="1:17" x14ac:dyDescent="0.2">
      <c r="A23" s="8"/>
      <c r="B23" s="10" t="str">
        <f>IF($G23="","",TENEMENT!B$9)</f>
        <v/>
      </c>
      <c r="C23" s="10" t="str">
        <f>IF($G23="","",TENEMENT!C$9)</f>
        <v/>
      </c>
      <c r="D23" s="10" t="str">
        <f>IF($G23="","",TENEMENT!D$9)</f>
        <v/>
      </c>
      <c r="E23" s="10" t="str">
        <f>IF($G23="","",TENEMENT!E$9)</f>
        <v/>
      </c>
      <c r="F23" s="10" t="str">
        <f>IF($G23="","",TENEMENT!F$9)</f>
        <v/>
      </c>
      <c r="G23" s="7"/>
      <c r="H23" s="86"/>
      <c r="I23" s="86"/>
      <c r="J23" s="89"/>
      <c r="K23" s="89"/>
      <c r="L23" s="90"/>
      <c r="M23" s="88"/>
      <c r="N23" s="86"/>
      <c r="O23" s="86"/>
      <c r="P23" s="78"/>
      <c r="Q23" s="87"/>
    </row>
    <row r="24" spans="1:17" x14ac:dyDescent="0.2">
      <c r="A24" s="8"/>
      <c r="B24" s="10" t="str">
        <f>IF($G24="","",TENEMENT!B$9)</f>
        <v/>
      </c>
      <c r="C24" s="10" t="str">
        <f>IF($G24="","",TENEMENT!C$9)</f>
        <v/>
      </c>
      <c r="D24" s="10" t="str">
        <f>IF($G24="","",TENEMENT!D$9)</f>
        <v/>
      </c>
      <c r="E24" s="10" t="str">
        <f>IF($G24="","",TENEMENT!E$9)</f>
        <v/>
      </c>
      <c r="F24" s="10" t="str">
        <f>IF($G24="","",TENEMENT!F$9)</f>
        <v/>
      </c>
      <c r="G24" s="7"/>
      <c r="H24" s="86"/>
      <c r="I24" s="86"/>
      <c r="J24" s="89"/>
      <c r="K24" s="89"/>
      <c r="L24" s="90"/>
      <c r="M24" s="88"/>
      <c r="N24" s="86"/>
      <c r="O24" s="86"/>
      <c r="P24" s="78"/>
      <c r="Q24" s="87"/>
    </row>
    <row r="25" spans="1:17" x14ac:dyDescent="0.2">
      <c r="A25" s="8"/>
      <c r="B25" s="10" t="str">
        <f>IF($G25="","",TENEMENT!B$9)</f>
        <v/>
      </c>
      <c r="C25" s="10" t="str">
        <f>IF($G25="","",TENEMENT!C$9)</f>
        <v/>
      </c>
      <c r="D25" s="10" t="str">
        <f>IF($G25="","",TENEMENT!D$9)</f>
        <v/>
      </c>
      <c r="E25" s="10" t="str">
        <f>IF($G25="","",TENEMENT!E$9)</f>
        <v/>
      </c>
      <c r="F25" s="10" t="str">
        <f>IF($G25="","",TENEMENT!F$9)</f>
        <v/>
      </c>
      <c r="G25" s="7"/>
      <c r="H25" s="86"/>
      <c r="I25" s="86"/>
      <c r="J25" s="89"/>
      <c r="K25" s="89"/>
      <c r="L25" s="90"/>
      <c r="M25" s="88"/>
      <c r="N25" s="86"/>
      <c r="O25" s="86"/>
      <c r="P25" s="78"/>
      <c r="Q25" s="87"/>
    </row>
    <row r="26" spans="1:17" x14ac:dyDescent="0.2">
      <c r="A26" s="8"/>
      <c r="B26" s="10" t="str">
        <f>IF($G26="","",TENEMENT!B$9)</f>
        <v/>
      </c>
      <c r="C26" s="10" t="str">
        <f>IF($G26="","",TENEMENT!C$9)</f>
        <v/>
      </c>
      <c r="D26" s="10" t="str">
        <f>IF($G26="","",TENEMENT!D$9)</f>
        <v/>
      </c>
      <c r="E26" s="10" t="str">
        <f>IF($G26="","",TENEMENT!E$9)</f>
        <v/>
      </c>
      <c r="F26" s="10" t="str">
        <f>IF($G26="","",TENEMENT!F$9)</f>
        <v/>
      </c>
      <c r="G26" s="7"/>
      <c r="H26" s="86"/>
      <c r="I26" s="86"/>
      <c r="J26" s="89"/>
      <c r="K26" s="89"/>
      <c r="L26" s="90"/>
      <c r="M26" s="88"/>
      <c r="N26" s="86"/>
      <c r="O26" s="86"/>
      <c r="P26" s="78"/>
      <c r="Q26" s="87"/>
    </row>
    <row r="27" spans="1:17" x14ac:dyDescent="0.2">
      <c r="A27" s="8"/>
      <c r="B27" s="10" t="str">
        <f>IF($G27="","",TENEMENT!B$9)</f>
        <v/>
      </c>
      <c r="C27" s="10" t="str">
        <f>IF($G27="","",TENEMENT!C$9)</f>
        <v/>
      </c>
      <c r="D27" s="10" t="str">
        <f>IF($G27="","",TENEMENT!D$9)</f>
        <v/>
      </c>
      <c r="E27" s="10" t="str">
        <f>IF($G27="","",TENEMENT!E$9)</f>
        <v/>
      </c>
      <c r="F27" s="10" t="str">
        <f>IF($G27="","",TENEMENT!F$9)</f>
        <v/>
      </c>
      <c r="G27" s="7"/>
      <c r="H27" s="86"/>
      <c r="I27" s="86"/>
      <c r="J27" s="89"/>
      <c r="K27" s="89"/>
      <c r="L27" s="90"/>
      <c r="M27" s="88"/>
      <c r="N27" s="86"/>
      <c r="O27" s="86"/>
      <c r="P27" s="78"/>
      <c r="Q27" s="87"/>
    </row>
    <row r="28" spans="1:17" x14ac:dyDescent="0.2">
      <c r="A28" s="8"/>
      <c r="B28" s="10" t="str">
        <f>IF($G28="","",TENEMENT!B$9)</f>
        <v/>
      </c>
      <c r="C28" s="10" t="str">
        <f>IF($G28="","",TENEMENT!C$9)</f>
        <v/>
      </c>
      <c r="D28" s="10" t="str">
        <f>IF($G28="","",TENEMENT!D$9)</f>
        <v/>
      </c>
      <c r="E28" s="10" t="str">
        <f>IF($G28="","",TENEMENT!E$9)</f>
        <v/>
      </c>
      <c r="F28" s="10" t="str">
        <f>IF($G28="","",TENEMENT!F$9)</f>
        <v/>
      </c>
      <c r="G28" s="7"/>
      <c r="H28" s="86"/>
      <c r="I28" s="86"/>
      <c r="J28" s="89"/>
      <c r="K28" s="89"/>
      <c r="L28" s="90"/>
      <c r="M28" s="88"/>
      <c r="N28" s="86"/>
      <c r="O28" s="86"/>
      <c r="P28" s="78"/>
      <c r="Q28" s="87"/>
    </row>
    <row r="29" spans="1:17" x14ac:dyDescent="0.2">
      <c r="A29" s="8"/>
      <c r="B29" s="10" t="str">
        <f>IF($G29="","",TENEMENT!B$9)</f>
        <v/>
      </c>
      <c r="C29" s="10" t="str">
        <f>IF($G29="","",TENEMENT!C$9)</f>
        <v/>
      </c>
      <c r="D29" s="10" t="str">
        <f>IF($G29="","",TENEMENT!D$9)</f>
        <v/>
      </c>
      <c r="E29" s="10" t="str">
        <f>IF($G29="","",TENEMENT!E$9)</f>
        <v/>
      </c>
      <c r="F29" s="10" t="str">
        <f>IF($G29="","",TENEMENT!F$9)</f>
        <v/>
      </c>
      <c r="G29" s="7"/>
      <c r="H29" s="86"/>
      <c r="I29" s="86"/>
      <c r="J29" s="89"/>
      <c r="K29" s="89"/>
      <c r="L29" s="90"/>
      <c r="M29" s="88"/>
      <c r="N29" s="86"/>
      <c r="O29" s="86"/>
      <c r="P29" s="78"/>
      <c r="Q29" s="87"/>
    </row>
    <row r="30" spans="1:17" x14ac:dyDescent="0.2">
      <c r="A30" s="8"/>
      <c r="B30" s="10" t="str">
        <f>IF($G30="","",TENEMENT!B$9)</f>
        <v/>
      </c>
      <c r="C30" s="10" t="str">
        <f>IF($G30="","",TENEMENT!C$9)</f>
        <v/>
      </c>
      <c r="D30" s="10" t="str">
        <f>IF($G30="","",TENEMENT!D$9)</f>
        <v/>
      </c>
      <c r="E30" s="10" t="str">
        <f>IF($G30="","",TENEMENT!E$9)</f>
        <v/>
      </c>
      <c r="F30" s="10" t="str">
        <f>IF($G30="","",TENEMENT!F$9)</f>
        <v/>
      </c>
      <c r="G30" s="7"/>
      <c r="H30" s="86"/>
      <c r="I30" s="86"/>
      <c r="J30" s="89"/>
      <c r="K30" s="89"/>
      <c r="L30" s="90"/>
      <c r="M30" s="88"/>
      <c r="N30" s="86"/>
      <c r="O30" s="86"/>
      <c r="P30" s="78"/>
      <c r="Q30" s="87"/>
    </row>
    <row r="31" spans="1:17" x14ac:dyDescent="0.2">
      <c r="A31" s="8"/>
      <c r="B31" s="10" t="str">
        <f>IF($G31="","",TENEMENT!B$9)</f>
        <v/>
      </c>
      <c r="C31" s="10" t="str">
        <f>IF($G31="","",TENEMENT!C$9)</f>
        <v/>
      </c>
      <c r="D31" s="10" t="str">
        <f>IF($G31="","",TENEMENT!D$9)</f>
        <v/>
      </c>
      <c r="E31" s="10" t="str">
        <f>IF($G31="","",TENEMENT!E$9)</f>
        <v/>
      </c>
      <c r="F31" s="10" t="str">
        <f>IF($G31="","",TENEMENT!F$9)</f>
        <v/>
      </c>
      <c r="G31" s="7"/>
      <c r="H31" s="86"/>
      <c r="I31" s="86"/>
      <c r="J31" s="89"/>
      <c r="K31" s="89"/>
      <c r="L31" s="90"/>
      <c r="M31" s="88"/>
      <c r="N31" s="86"/>
      <c r="O31" s="86"/>
      <c r="P31" s="78"/>
      <c r="Q31" s="87"/>
    </row>
    <row r="32" spans="1:17" x14ac:dyDescent="0.2">
      <c r="A32" s="8"/>
      <c r="B32" s="10" t="str">
        <f>IF($G32="","",TENEMENT!B$9)</f>
        <v/>
      </c>
      <c r="C32" s="10" t="str">
        <f>IF($G32="","",TENEMENT!C$9)</f>
        <v/>
      </c>
      <c r="D32" s="10" t="str">
        <f>IF($G32="","",TENEMENT!D$9)</f>
        <v/>
      </c>
      <c r="E32" s="10" t="str">
        <f>IF($G32="","",TENEMENT!E$9)</f>
        <v/>
      </c>
      <c r="F32" s="10" t="str">
        <f>IF($G32="","",TENEMENT!F$9)</f>
        <v/>
      </c>
      <c r="G32" s="7"/>
      <c r="H32" s="86"/>
      <c r="I32" s="86"/>
      <c r="J32" s="89"/>
      <c r="K32" s="89"/>
      <c r="L32" s="90"/>
      <c r="M32" s="88"/>
      <c r="N32" s="86"/>
      <c r="O32" s="86"/>
      <c r="P32" s="78"/>
      <c r="Q32" s="87"/>
    </row>
    <row r="33" spans="1:17" x14ac:dyDescent="0.2">
      <c r="A33" s="8"/>
      <c r="B33" s="10" t="str">
        <f>IF($G33="","",TENEMENT!B$9)</f>
        <v/>
      </c>
      <c r="C33" s="10" t="str">
        <f>IF($G33="","",TENEMENT!C$9)</f>
        <v/>
      </c>
      <c r="D33" s="10" t="str">
        <f>IF($G33="","",TENEMENT!D$9)</f>
        <v/>
      </c>
      <c r="E33" s="10" t="str">
        <f>IF($G33="","",TENEMENT!E$9)</f>
        <v/>
      </c>
      <c r="F33" s="10" t="str">
        <f>IF($G33="","",TENEMENT!F$9)</f>
        <v/>
      </c>
      <c r="G33" s="7"/>
      <c r="H33" s="86"/>
      <c r="I33" s="86"/>
      <c r="J33" s="89"/>
      <c r="K33" s="89"/>
      <c r="L33" s="90"/>
      <c r="M33" s="88"/>
      <c r="N33" s="86"/>
      <c r="O33" s="86"/>
      <c r="P33" s="78"/>
      <c r="Q33" s="87"/>
    </row>
    <row r="34" spans="1:17" x14ac:dyDescent="0.2">
      <c r="A34" s="8"/>
      <c r="B34" s="10" t="str">
        <f>IF($G34="","",TENEMENT!B$9)</f>
        <v/>
      </c>
      <c r="C34" s="10" t="str">
        <f>IF($G34="","",TENEMENT!C$9)</f>
        <v/>
      </c>
      <c r="D34" s="10" t="str">
        <f>IF($G34="","",TENEMENT!D$9)</f>
        <v/>
      </c>
      <c r="E34" s="10" t="str">
        <f>IF($G34="","",TENEMENT!E$9)</f>
        <v/>
      </c>
      <c r="F34" s="10" t="str">
        <f>IF($G34="","",TENEMENT!F$9)</f>
        <v/>
      </c>
      <c r="G34" s="7"/>
      <c r="H34" s="86"/>
      <c r="I34" s="86"/>
      <c r="J34" s="89"/>
      <c r="K34" s="89"/>
      <c r="L34" s="90"/>
      <c r="M34" s="88"/>
      <c r="N34" s="86"/>
      <c r="O34" s="86"/>
      <c r="P34" s="78"/>
      <c r="Q34" s="87"/>
    </row>
    <row r="35" spans="1:17" x14ac:dyDescent="0.2">
      <c r="A35" s="8"/>
      <c r="B35" s="10" t="str">
        <f>IF($G35="","",TENEMENT!B$9)</f>
        <v/>
      </c>
      <c r="C35" s="10" t="str">
        <f>IF($G35="","",TENEMENT!C$9)</f>
        <v/>
      </c>
      <c r="D35" s="10" t="str">
        <f>IF($G35="","",TENEMENT!D$9)</f>
        <v/>
      </c>
      <c r="E35" s="10" t="str">
        <f>IF($G35="","",TENEMENT!E$9)</f>
        <v/>
      </c>
      <c r="F35" s="10" t="str">
        <f>IF($G35="","",TENEMENT!F$9)</f>
        <v/>
      </c>
      <c r="G35" s="7"/>
      <c r="H35" s="86"/>
      <c r="I35" s="86"/>
      <c r="J35" s="89"/>
      <c r="K35" s="89"/>
      <c r="L35" s="90"/>
      <c r="M35" s="88"/>
      <c r="N35" s="86"/>
      <c r="O35" s="86"/>
      <c r="P35" s="78"/>
      <c r="Q35" s="87"/>
    </row>
    <row r="36" spans="1:17" x14ac:dyDescent="0.2">
      <c r="A36" s="8"/>
      <c r="B36" s="10" t="str">
        <f>IF($G36="","",TENEMENT!B$9)</f>
        <v/>
      </c>
      <c r="C36" s="10" t="str">
        <f>IF($G36="","",TENEMENT!C$9)</f>
        <v/>
      </c>
      <c r="D36" s="10" t="str">
        <f>IF($G36="","",TENEMENT!D$9)</f>
        <v/>
      </c>
      <c r="E36" s="10" t="str">
        <f>IF($G36="","",TENEMENT!E$9)</f>
        <v/>
      </c>
      <c r="F36" s="10" t="str">
        <f>IF($G36="","",TENEMENT!F$9)</f>
        <v/>
      </c>
      <c r="G36" s="7"/>
      <c r="H36" s="86"/>
      <c r="I36" s="86"/>
      <c r="J36" s="89"/>
      <c r="K36" s="89"/>
      <c r="L36" s="90"/>
      <c r="M36" s="88"/>
      <c r="N36" s="86"/>
      <c r="O36" s="86"/>
      <c r="P36" s="78"/>
      <c r="Q36" s="87"/>
    </row>
    <row r="37" spans="1:17" x14ac:dyDescent="0.2">
      <c r="A37" s="8"/>
      <c r="B37" s="10" t="str">
        <f>IF($G37="","",TENEMENT!B$9)</f>
        <v/>
      </c>
      <c r="C37" s="10" t="str">
        <f>IF($G37="","",TENEMENT!C$9)</f>
        <v/>
      </c>
      <c r="D37" s="10" t="str">
        <f>IF($G37="","",TENEMENT!D$9)</f>
        <v/>
      </c>
      <c r="E37" s="10" t="str">
        <f>IF($G37="","",TENEMENT!E$9)</f>
        <v/>
      </c>
      <c r="F37" s="10" t="str">
        <f>IF($G37="","",TENEMENT!F$9)</f>
        <v/>
      </c>
      <c r="G37" s="7"/>
      <c r="H37" s="86"/>
      <c r="I37" s="86"/>
      <c r="J37" s="89"/>
      <c r="K37" s="89"/>
      <c r="L37" s="90"/>
      <c r="M37" s="88"/>
      <c r="N37" s="86"/>
      <c r="O37" s="86"/>
      <c r="P37" s="78"/>
      <c r="Q37" s="87"/>
    </row>
    <row r="38" spans="1:17" x14ac:dyDescent="0.2">
      <c r="A38" s="8"/>
      <c r="B38" s="10" t="str">
        <f>IF($G38="","",TENEMENT!B$9)</f>
        <v/>
      </c>
      <c r="C38" s="10" t="str">
        <f>IF($G38="","",TENEMENT!C$9)</f>
        <v/>
      </c>
      <c r="D38" s="10" t="str">
        <f>IF($G38="","",TENEMENT!D$9)</f>
        <v/>
      </c>
      <c r="E38" s="10" t="str">
        <f>IF($G38="","",TENEMENT!E$9)</f>
        <v/>
      </c>
      <c r="F38" s="10" t="str">
        <f>IF($G38="","",TENEMENT!F$9)</f>
        <v/>
      </c>
      <c r="G38" s="7"/>
      <c r="H38" s="86"/>
      <c r="I38" s="86"/>
      <c r="J38" s="89"/>
      <c r="K38" s="89"/>
      <c r="L38" s="90"/>
      <c r="M38" s="88"/>
      <c r="N38" s="86"/>
      <c r="O38" s="86"/>
      <c r="P38" s="78"/>
      <c r="Q38" s="87"/>
    </row>
    <row r="39" spans="1:17" x14ac:dyDescent="0.2">
      <c r="A39" s="8"/>
      <c r="B39" s="10" t="str">
        <f>IF($G39="","",TENEMENT!B$9)</f>
        <v/>
      </c>
      <c r="C39" s="10" t="str">
        <f>IF($G39="","",TENEMENT!C$9)</f>
        <v/>
      </c>
      <c r="D39" s="10" t="str">
        <f>IF($G39="","",TENEMENT!D$9)</f>
        <v/>
      </c>
      <c r="E39" s="10" t="str">
        <f>IF($G39="","",TENEMENT!E$9)</f>
        <v/>
      </c>
      <c r="F39" s="10" t="str">
        <f>IF($G39="","",TENEMENT!F$9)</f>
        <v/>
      </c>
      <c r="G39" s="7"/>
      <c r="H39" s="86"/>
      <c r="I39" s="86"/>
      <c r="J39" s="89"/>
      <c r="K39" s="89"/>
      <c r="L39" s="90"/>
      <c r="M39" s="88"/>
      <c r="N39" s="86"/>
      <c r="O39" s="86"/>
      <c r="P39" s="78"/>
      <c r="Q39" s="87"/>
    </row>
    <row r="40" spans="1:17" x14ac:dyDescent="0.2">
      <c r="A40" s="8"/>
      <c r="B40" s="10" t="str">
        <f>IF($G40="","",TENEMENT!B$9)</f>
        <v/>
      </c>
      <c r="C40" s="10" t="str">
        <f>IF($G40="","",TENEMENT!C$9)</f>
        <v/>
      </c>
      <c r="D40" s="10" t="str">
        <f>IF($G40="","",TENEMENT!D$9)</f>
        <v/>
      </c>
      <c r="E40" s="10" t="str">
        <f>IF($G40="","",TENEMENT!E$9)</f>
        <v/>
      </c>
      <c r="F40" s="10" t="str">
        <f>IF($G40="","",TENEMENT!F$9)</f>
        <v/>
      </c>
      <c r="G40" s="7"/>
      <c r="H40" s="86"/>
      <c r="I40" s="86"/>
      <c r="J40" s="89"/>
      <c r="K40" s="89"/>
      <c r="L40" s="90"/>
      <c r="M40" s="88"/>
      <c r="N40" s="86"/>
      <c r="O40" s="86"/>
      <c r="P40" s="78"/>
      <c r="Q40" s="87"/>
    </row>
    <row r="41" spans="1:17" x14ac:dyDescent="0.2">
      <c r="A41" s="8"/>
      <c r="B41" s="10" t="str">
        <f>IF($G41="","",TENEMENT!B$9)</f>
        <v/>
      </c>
      <c r="C41" s="10" t="str">
        <f>IF($G41="","",TENEMENT!C$9)</f>
        <v/>
      </c>
      <c r="D41" s="10" t="str">
        <f>IF($G41="","",TENEMENT!D$9)</f>
        <v/>
      </c>
      <c r="E41" s="10" t="str">
        <f>IF($G41="","",TENEMENT!E$9)</f>
        <v/>
      </c>
      <c r="F41" s="10" t="str">
        <f>IF($G41="","",TENEMENT!F$9)</f>
        <v/>
      </c>
      <c r="G41" s="7"/>
      <c r="H41" s="86"/>
      <c r="I41" s="86"/>
      <c r="J41" s="89"/>
      <c r="K41" s="89"/>
      <c r="L41" s="90"/>
      <c r="M41" s="88"/>
      <c r="N41" s="86"/>
      <c r="O41" s="86"/>
      <c r="P41" s="78"/>
      <c r="Q41" s="87"/>
    </row>
    <row r="42" spans="1:17" x14ac:dyDescent="0.2">
      <c r="A42" s="8"/>
      <c r="B42" s="10" t="str">
        <f>IF($G42="","",TENEMENT!B$9)</f>
        <v/>
      </c>
      <c r="C42" s="10" t="str">
        <f>IF($G42="","",TENEMENT!C$9)</f>
        <v/>
      </c>
      <c r="D42" s="10" t="str">
        <f>IF($G42="","",TENEMENT!D$9)</f>
        <v/>
      </c>
      <c r="E42" s="10" t="str">
        <f>IF($G42="","",TENEMENT!E$9)</f>
        <v/>
      </c>
      <c r="F42" s="10" t="str">
        <f>IF($G42="","",TENEMENT!F$9)</f>
        <v/>
      </c>
      <c r="G42" s="7"/>
      <c r="H42" s="86"/>
      <c r="I42" s="86"/>
      <c r="J42" s="89"/>
      <c r="K42" s="89"/>
      <c r="L42" s="90"/>
      <c r="M42" s="88"/>
      <c r="N42" s="86"/>
      <c r="O42" s="86"/>
      <c r="P42" s="78"/>
      <c r="Q42" s="87"/>
    </row>
    <row r="43" spans="1:17" x14ac:dyDescent="0.2">
      <c r="A43" s="8"/>
      <c r="B43" s="10" t="str">
        <f>IF($G43="","",TENEMENT!B$9)</f>
        <v/>
      </c>
      <c r="C43" s="10" t="str">
        <f>IF($G43="","",TENEMENT!C$9)</f>
        <v/>
      </c>
      <c r="D43" s="10" t="str">
        <f>IF($G43="","",TENEMENT!D$9)</f>
        <v/>
      </c>
      <c r="E43" s="10" t="str">
        <f>IF($G43="","",TENEMENT!E$9)</f>
        <v/>
      </c>
      <c r="F43" s="10" t="str">
        <f>IF($G43="","",TENEMENT!F$9)</f>
        <v/>
      </c>
      <c r="G43" s="7"/>
      <c r="H43" s="86"/>
      <c r="I43" s="86"/>
      <c r="J43" s="89"/>
      <c r="K43" s="89"/>
      <c r="L43" s="90"/>
      <c r="M43" s="88"/>
      <c r="N43" s="86"/>
      <c r="O43" s="86"/>
      <c r="P43" s="78"/>
      <c r="Q43" s="87"/>
    </row>
    <row r="44" spans="1:17" x14ac:dyDescent="0.2">
      <c r="A44" s="8"/>
      <c r="B44" s="10" t="str">
        <f>IF($G44="","",TENEMENT!B$9)</f>
        <v/>
      </c>
      <c r="C44" s="10" t="str">
        <f>IF($G44="","",TENEMENT!C$9)</f>
        <v/>
      </c>
      <c r="D44" s="10" t="str">
        <f>IF($G44="","",TENEMENT!D$9)</f>
        <v/>
      </c>
      <c r="E44" s="10" t="str">
        <f>IF($G44="","",TENEMENT!E$9)</f>
        <v/>
      </c>
      <c r="F44" s="10" t="str">
        <f>IF($G44="","",TENEMENT!F$9)</f>
        <v/>
      </c>
      <c r="G44" s="7"/>
      <c r="H44" s="86"/>
      <c r="I44" s="86"/>
      <c r="J44" s="89"/>
      <c r="K44" s="89"/>
      <c r="L44" s="90"/>
      <c r="M44" s="88"/>
      <c r="N44" s="86"/>
      <c r="O44" s="86"/>
      <c r="P44" s="78"/>
      <c r="Q44" s="87"/>
    </row>
    <row r="45" spans="1:17" x14ac:dyDescent="0.2">
      <c r="A45" s="8"/>
      <c r="B45" s="10" t="str">
        <f>IF($G45="","",TENEMENT!B$9)</f>
        <v/>
      </c>
      <c r="C45" s="10" t="str">
        <f>IF($G45="","",TENEMENT!C$9)</f>
        <v/>
      </c>
      <c r="D45" s="10" t="str">
        <f>IF($G45="","",TENEMENT!D$9)</f>
        <v/>
      </c>
      <c r="E45" s="10" t="str">
        <f>IF($G45="","",TENEMENT!E$9)</f>
        <v/>
      </c>
      <c r="F45" s="10" t="str">
        <f>IF($G45="","",TENEMENT!F$9)</f>
        <v/>
      </c>
      <c r="G45" s="7"/>
      <c r="H45" s="86"/>
      <c r="I45" s="86"/>
      <c r="J45" s="89"/>
      <c r="K45" s="89"/>
      <c r="L45" s="90"/>
      <c r="M45" s="88"/>
      <c r="N45" s="86"/>
      <c r="O45" s="86"/>
      <c r="P45" s="78"/>
      <c r="Q45" s="87"/>
    </row>
    <row r="46" spans="1:17" x14ac:dyDescent="0.2">
      <c r="A46" s="8"/>
      <c r="B46" s="10" t="str">
        <f>IF($G46="","",TENEMENT!B$9)</f>
        <v/>
      </c>
      <c r="C46" s="10" t="str">
        <f>IF($G46="","",TENEMENT!C$9)</f>
        <v/>
      </c>
      <c r="D46" s="10" t="str">
        <f>IF($G46="","",TENEMENT!D$9)</f>
        <v/>
      </c>
      <c r="E46" s="10" t="str">
        <f>IF($G46="","",TENEMENT!E$9)</f>
        <v/>
      </c>
      <c r="F46" s="10" t="str">
        <f>IF($G46="","",TENEMENT!F$9)</f>
        <v/>
      </c>
      <c r="G46" s="7"/>
      <c r="H46" s="86"/>
      <c r="I46" s="86"/>
      <c r="J46" s="89"/>
      <c r="K46" s="89"/>
      <c r="L46" s="90"/>
      <c r="M46" s="88"/>
      <c r="N46" s="86"/>
      <c r="O46" s="86"/>
      <c r="P46" s="78"/>
      <c r="Q46" s="87"/>
    </row>
    <row r="47" spans="1:17" x14ac:dyDescent="0.2">
      <c r="A47" s="8"/>
      <c r="B47" s="10" t="str">
        <f>IF($G47="","",TENEMENT!B$9)</f>
        <v/>
      </c>
      <c r="C47" s="10" t="str">
        <f>IF($G47="","",TENEMENT!C$9)</f>
        <v/>
      </c>
      <c r="D47" s="10" t="str">
        <f>IF($G47="","",TENEMENT!D$9)</f>
        <v/>
      </c>
      <c r="E47" s="10" t="str">
        <f>IF($G47="","",TENEMENT!E$9)</f>
        <v/>
      </c>
      <c r="F47" s="10" t="str">
        <f>IF($G47="","",TENEMENT!F$9)</f>
        <v/>
      </c>
      <c r="G47" s="7"/>
      <c r="H47" s="86"/>
      <c r="I47" s="86"/>
      <c r="J47" s="89"/>
      <c r="K47" s="89"/>
      <c r="L47" s="90"/>
      <c r="M47" s="88"/>
      <c r="N47" s="86"/>
      <c r="O47" s="86"/>
      <c r="P47" s="78"/>
      <c r="Q47" s="87"/>
    </row>
    <row r="48" spans="1:17" x14ac:dyDescent="0.2">
      <c r="A48" s="8"/>
      <c r="B48" s="10" t="str">
        <f>IF($G48="","",TENEMENT!B$9)</f>
        <v/>
      </c>
      <c r="C48" s="10" t="str">
        <f>IF($G48="","",TENEMENT!C$9)</f>
        <v/>
      </c>
      <c r="D48" s="10" t="str">
        <f>IF($G48="","",TENEMENT!D$9)</f>
        <v/>
      </c>
      <c r="E48" s="10" t="str">
        <f>IF($G48="","",TENEMENT!E$9)</f>
        <v/>
      </c>
      <c r="F48" s="10" t="str">
        <f>IF($G48="","",TENEMENT!F$9)</f>
        <v/>
      </c>
      <c r="G48" s="7"/>
      <c r="H48" s="86"/>
      <c r="I48" s="86"/>
      <c r="J48" s="89"/>
      <c r="K48" s="89"/>
      <c r="L48" s="90"/>
      <c r="M48" s="88"/>
      <c r="N48" s="86"/>
      <c r="O48" s="86"/>
      <c r="P48" s="78"/>
      <c r="Q48" s="87"/>
    </row>
    <row r="49" spans="1:17" x14ac:dyDescent="0.2">
      <c r="A49" s="8"/>
      <c r="B49" s="10" t="str">
        <f>IF($G49="","",TENEMENT!B$9)</f>
        <v/>
      </c>
      <c r="C49" s="10" t="str">
        <f>IF($G49="","",TENEMENT!C$9)</f>
        <v/>
      </c>
      <c r="D49" s="10" t="str">
        <f>IF($G49="","",TENEMENT!D$9)</f>
        <v/>
      </c>
      <c r="E49" s="10" t="str">
        <f>IF($G49="","",TENEMENT!E$9)</f>
        <v/>
      </c>
      <c r="F49" s="10" t="str">
        <f>IF($G49="","",TENEMENT!F$9)</f>
        <v/>
      </c>
      <c r="G49" s="7"/>
      <c r="H49" s="86"/>
      <c r="I49" s="86"/>
      <c r="J49" s="89"/>
      <c r="K49" s="89"/>
      <c r="L49" s="90"/>
      <c r="M49" s="88"/>
      <c r="N49" s="86"/>
      <c r="O49" s="86"/>
      <c r="P49" s="78"/>
      <c r="Q49" s="87"/>
    </row>
    <row r="50" spans="1:17" x14ac:dyDescent="0.2">
      <c r="A50" s="8"/>
      <c r="B50" s="10" t="str">
        <f>IF($G50="","",TENEMENT!B$9)</f>
        <v/>
      </c>
      <c r="C50" s="10" t="str">
        <f>IF($G50="","",TENEMENT!C$9)</f>
        <v/>
      </c>
      <c r="D50" s="10" t="str">
        <f>IF($G50="","",TENEMENT!D$9)</f>
        <v/>
      </c>
      <c r="E50" s="10" t="str">
        <f>IF($G50="","",TENEMENT!E$9)</f>
        <v/>
      </c>
      <c r="F50" s="10" t="str">
        <f>IF($G50="","",TENEMENT!F$9)</f>
        <v/>
      </c>
      <c r="G50" s="7"/>
      <c r="H50" s="86"/>
      <c r="I50" s="86"/>
      <c r="J50" s="89"/>
      <c r="K50" s="89"/>
      <c r="L50" s="90"/>
      <c r="M50" s="88"/>
      <c r="N50" s="86"/>
      <c r="O50" s="86"/>
      <c r="P50" s="78"/>
      <c r="Q50" s="87"/>
    </row>
    <row r="51" spans="1:17" x14ac:dyDescent="0.2">
      <c r="A51" s="8"/>
      <c r="B51" s="10" t="str">
        <f>IF($G51="","",TENEMENT!B$9)</f>
        <v/>
      </c>
      <c r="C51" s="10" t="str">
        <f>IF($G51="","",TENEMENT!C$9)</f>
        <v/>
      </c>
      <c r="D51" s="10" t="str">
        <f>IF($G51="","",TENEMENT!D$9)</f>
        <v/>
      </c>
      <c r="E51" s="10" t="str">
        <f>IF($G51="","",TENEMENT!E$9)</f>
        <v/>
      </c>
      <c r="F51" s="10" t="str">
        <f>IF($G51="","",TENEMENT!F$9)</f>
        <v/>
      </c>
      <c r="G51" s="7"/>
      <c r="H51" s="86"/>
      <c r="I51" s="86"/>
      <c r="J51" s="89"/>
      <c r="K51" s="89"/>
      <c r="L51" s="90"/>
      <c r="M51" s="88"/>
      <c r="N51" s="86"/>
      <c r="O51" s="86"/>
      <c r="P51" s="78"/>
      <c r="Q51" s="87"/>
    </row>
    <row r="52" spans="1:17" x14ac:dyDescent="0.2">
      <c r="A52" s="8"/>
      <c r="B52" s="10" t="str">
        <f>IF($G52="","",TENEMENT!B$9)</f>
        <v/>
      </c>
      <c r="C52" s="10" t="str">
        <f>IF($G52="","",TENEMENT!C$9)</f>
        <v/>
      </c>
      <c r="D52" s="10" t="str">
        <f>IF($G52="","",TENEMENT!D$9)</f>
        <v/>
      </c>
      <c r="E52" s="10" t="str">
        <f>IF($G52="","",TENEMENT!E$9)</f>
        <v/>
      </c>
      <c r="F52" s="10" t="str">
        <f>IF($G52="","",TENEMENT!F$9)</f>
        <v/>
      </c>
      <c r="G52" s="7"/>
      <c r="H52" s="86"/>
      <c r="I52" s="86"/>
      <c r="J52" s="89"/>
      <c r="K52" s="89"/>
      <c r="L52" s="90"/>
      <c r="M52" s="88"/>
      <c r="N52" s="86"/>
      <c r="O52" s="86"/>
      <c r="P52" s="78"/>
      <c r="Q52" s="87"/>
    </row>
    <row r="53" spans="1:17" x14ac:dyDescent="0.2">
      <c r="A53" s="8"/>
      <c r="B53" s="10" t="str">
        <f>IF($G53="","",TENEMENT!B$9)</f>
        <v/>
      </c>
      <c r="C53" s="10" t="str">
        <f>IF($G53="","",TENEMENT!C$9)</f>
        <v/>
      </c>
      <c r="D53" s="10" t="str">
        <f>IF($G53="","",TENEMENT!D$9)</f>
        <v/>
      </c>
      <c r="E53" s="10" t="str">
        <f>IF($G53="","",TENEMENT!E$9)</f>
        <v/>
      </c>
      <c r="F53" s="10" t="str">
        <f>IF($G53="","",TENEMENT!F$9)</f>
        <v/>
      </c>
      <c r="G53" s="7"/>
      <c r="H53" s="86"/>
      <c r="I53" s="86"/>
      <c r="J53" s="89"/>
      <c r="K53" s="89"/>
      <c r="L53" s="90"/>
      <c r="M53" s="88"/>
      <c r="N53" s="86"/>
      <c r="O53" s="86"/>
      <c r="P53" s="78"/>
      <c r="Q53" s="87"/>
    </row>
    <row r="54" spans="1:17" x14ac:dyDescent="0.2">
      <c r="A54" s="8"/>
      <c r="B54" s="10" t="str">
        <f>IF($G54="","",TENEMENT!B$9)</f>
        <v/>
      </c>
      <c r="C54" s="10" t="str">
        <f>IF($G54="","",TENEMENT!C$9)</f>
        <v/>
      </c>
      <c r="D54" s="10" t="str">
        <f>IF($G54="","",TENEMENT!D$9)</f>
        <v/>
      </c>
      <c r="E54" s="10" t="str">
        <f>IF($G54="","",TENEMENT!E$9)</f>
        <v/>
      </c>
      <c r="F54" s="10" t="str">
        <f>IF($G54="","",TENEMENT!F$9)</f>
        <v/>
      </c>
      <c r="G54" s="7"/>
      <c r="H54" s="86"/>
      <c r="I54" s="86"/>
      <c r="J54" s="89"/>
      <c r="K54" s="89"/>
      <c r="L54" s="90"/>
      <c r="M54" s="88"/>
      <c r="N54" s="86"/>
      <c r="O54" s="86"/>
      <c r="P54" s="78"/>
      <c r="Q54" s="87"/>
    </row>
    <row r="55" spans="1:17" x14ac:dyDescent="0.2">
      <c r="A55" s="8"/>
      <c r="B55" s="10" t="str">
        <f>IF($G55="","",TENEMENT!B$9)</f>
        <v/>
      </c>
      <c r="C55" s="10" t="str">
        <f>IF($G55="","",TENEMENT!C$9)</f>
        <v/>
      </c>
      <c r="D55" s="10" t="str">
        <f>IF($G55="","",TENEMENT!D$9)</f>
        <v/>
      </c>
      <c r="E55" s="10" t="str">
        <f>IF($G55="","",TENEMENT!E$9)</f>
        <v/>
      </c>
      <c r="F55" s="10" t="str">
        <f>IF($G55="","",TENEMENT!F$9)</f>
        <v/>
      </c>
      <c r="G55" s="7"/>
      <c r="H55" s="86"/>
      <c r="I55" s="86"/>
      <c r="J55" s="89"/>
      <c r="K55" s="89"/>
      <c r="L55" s="90"/>
      <c r="M55" s="88"/>
      <c r="N55" s="86"/>
      <c r="O55" s="86"/>
      <c r="P55" s="78"/>
      <c r="Q55" s="87"/>
    </row>
    <row r="56" spans="1:17" x14ac:dyDescent="0.2">
      <c r="A56" s="8"/>
      <c r="B56" s="10" t="str">
        <f>IF($G56="","",TENEMENT!B$9)</f>
        <v/>
      </c>
      <c r="C56" s="10" t="str">
        <f>IF($G56="","",TENEMENT!C$9)</f>
        <v/>
      </c>
      <c r="D56" s="10" t="str">
        <f>IF($G56="","",TENEMENT!D$9)</f>
        <v/>
      </c>
      <c r="E56" s="10" t="str">
        <f>IF($G56="","",TENEMENT!E$9)</f>
        <v/>
      </c>
      <c r="F56" s="10" t="str">
        <f>IF($G56="","",TENEMENT!F$9)</f>
        <v/>
      </c>
      <c r="G56" s="7"/>
      <c r="H56" s="86"/>
      <c r="I56" s="86"/>
      <c r="J56" s="89"/>
      <c r="K56" s="89"/>
      <c r="L56" s="90"/>
      <c r="M56" s="88"/>
      <c r="N56" s="86"/>
      <c r="O56" s="86"/>
      <c r="P56" s="78"/>
      <c r="Q56" s="87"/>
    </row>
    <row r="57" spans="1:17" x14ac:dyDescent="0.2">
      <c r="A57" s="8"/>
      <c r="B57" s="10" t="str">
        <f>IF($G57="","",TENEMENT!B$9)</f>
        <v/>
      </c>
      <c r="C57" s="10" t="str">
        <f>IF($G57="","",TENEMENT!C$9)</f>
        <v/>
      </c>
      <c r="D57" s="10" t="str">
        <f>IF($G57="","",TENEMENT!D$9)</f>
        <v/>
      </c>
      <c r="E57" s="10" t="str">
        <f>IF($G57="","",TENEMENT!E$9)</f>
        <v/>
      </c>
      <c r="F57" s="10" t="str">
        <f>IF($G57="","",TENEMENT!F$9)</f>
        <v/>
      </c>
      <c r="G57" s="7"/>
      <c r="H57" s="86"/>
      <c r="I57" s="86"/>
      <c r="J57" s="89"/>
      <c r="K57" s="89"/>
      <c r="L57" s="90"/>
      <c r="M57" s="88"/>
      <c r="N57" s="86"/>
      <c r="O57" s="86"/>
      <c r="P57" s="78"/>
      <c r="Q57" s="87"/>
    </row>
    <row r="58" spans="1:17" x14ac:dyDescent="0.2">
      <c r="A58" s="8"/>
      <c r="B58" s="10" t="str">
        <f>IF($G58="","",TENEMENT!B$9)</f>
        <v/>
      </c>
      <c r="C58" s="10" t="str">
        <f>IF($G58="","",TENEMENT!C$9)</f>
        <v/>
      </c>
      <c r="D58" s="10" t="str">
        <f>IF($G58="","",TENEMENT!D$9)</f>
        <v/>
      </c>
      <c r="E58" s="10" t="str">
        <f>IF($G58="","",TENEMENT!E$9)</f>
        <v/>
      </c>
      <c r="F58" s="10" t="str">
        <f>IF($G58="","",TENEMENT!F$9)</f>
        <v/>
      </c>
      <c r="G58" s="7"/>
      <c r="H58" s="86"/>
      <c r="I58" s="86"/>
      <c r="J58" s="89"/>
      <c r="K58" s="89"/>
      <c r="L58" s="90"/>
      <c r="M58" s="88"/>
      <c r="N58" s="86"/>
      <c r="O58" s="86"/>
      <c r="P58" s="78"/>
      <c r="Q58" s="87"/>
    </row>
    <row r="59" spans="1:17" x14ac:dyDescent="0.2">
      <c r="A59" s="8"/>
      <c r="B59" s="10" t="str">
        <f>IF($G59="","",TENEMENT!B$9)</f>
        <v/>
      </c>
      <c r="C59" s="10" t="str">
        <f>IF($G59="","",TENEMENT!C$9)</f>
        <v/>
      </c>
      <c r="D59" s="10" t="str">
        <f>IF($G59="","",TENEMENT!D$9)</f>
        <v/>
      </c>
      <c r="E59" s="10" t="str">
        <f>IF($G59="","",TENEMENT!E$9)</f>
        <v/>
      </c>
      <c r="F59" s="10" t="str">
        <f>IF($G59="","",TENEMENT!F$9)</f>
        <v/>
      </c>
      <c r="G59" s="7"/>
      <c r="H59" s="86"/>
      <c r="I59" s="86"/>
      <c r="J59" s="89"/>
      <c r="K59" s="89"/>
      <c r="L59" s="90"/>
      <c r="M59" s="88"/>
      <c r="N59" s="86"/>
      <c r="O59" s="86"/>
      <c r="P59" s="78"/>
      <c r="Q59" s="87"/>
    </row>
    <row r="60" spans="1:17" x14ac:dyDescent="0.2">
      <c r="A60" s="8"/>
      <c r="B60" s="10" t="str">
        <f>IF($G60="","",TENEMENT!B$9)</f>
        <v/>
      </c>
      <c r="C60" s="10" t="str">
        <f>IF($G60="","",TENEMENT!C$9)</f>
        <v/>
      </c>
      <c r="D60" s="10" t="str">
        <f>IF($G60="","",TENEMENT!D$9)</f>
        <v/>
      </c>
      <c r="E60" s="10" t="str">
        <f>IF($G60="","",TENEMENT!E$9)</f>
        <v/>
      </c>
      <c r="F60" s="10" t="str">
        <f>IF($G60="","",TENEMENT!F$9)</f>
        <v/>
      </c>
      <c r="G60" s="7"/>
      <c r="H60" s="86"/>
      <c r="I60" s="86"/>
      <c r="J60" s="89"/>
      <c r="K60" s="89"/>
      <c r="L60" s="90"/>
      <c r="M60" s="88"/>
      <c r="N60" s="86"/>
      <c r="O60" s="86"/>
      <c r="P60" s="78"/>
      <c r="Q60" s="87"/>
    </row>
    <row r="61" spans="1:17" x14ac:dyDescent="0.2">
      <c r="A61" s="8"/>
      <c r="B61" s="10" t="str">
        <f>IF($G61="","",TENEMENT!B$9)</f>
        <v/>
      </c>
      <c r="C61" s="10" t="str">
        <f>IF($G61="","",TENEMENT!C$9)</f>
        <v/>
      </c>
      <c r="D61" s="10" t="str">
        <f>IF($G61="","",TENEMENT!D$9)</f>
        <v/>
      </c>
      <c r="E61" s="10" t="str">
        <f>IF($G61="","",TENEMENT!E$9)</f>
        <v/>
      </c>
      <c r="F61" s="10" t="str">
        <f>IF($G61="","",TENEMENT!F$9)</f>
        <v/>
      </c>
      <c r="G61" s="7"/>
      <c r="H61" s="86"/>
      <c r="I61" s="86"/>
      <c r="J61" s="89"/>
      <c r="K61" s="89"/>
      <c r="L61" s="90"/>
      <c r="M61" s="88"/>
      <c r="N61" s="86"/>
      <c r="O61" s="86"/>
      <c r="P61" s="78"/>
      <c r="Q61" s="87"/>
    </row>
    <row r="62" spans="1:17" x14ac:dyDescent="0.2">
      <c r="A62" s="8"/>
      <c r="B62" s="10" t="str">
        <f>IF($G62="","",TENEMENT!B$9)</f>
        <v/>
      </c>
      <c r="C62" s="10" t="str">
        <f>IF($G62="","",TENEMENT!C$9)</f>
        <v/>
      </c>
      <c r="D62" s="10" t="str">
        <f>IF($G62="","",TENEMENT!D$9)</f>
        <v/>
      </c>
      <c r="E62" s="10" t="str">
        <f>IF($G62="","",TENEMENT!E$9)</f>
        <v/>
      </c>
      <c r="F62" s="10" t="str">
        <f>IF($G62="","",TENEMENT!F$9)</f>
        <v/>
      </c>
      <c r="G62" s="7"/>
      <c r="H62" s="86"/>
      <c r="I62" s="86"/>
      <c r="J62" s="89"/>
      <c r="K62" s="89"/>
      <c r="L62" s="90"/>
      <c r="M62" s="88"/>
      <c r="N62" s="86"/>
      <c r="O62" s="86"/>
      <c r="P62" s="78"/>
      <c r="Q62" s="87"/>
    </row>
    <row r="63" spans="1:17" x14ac:dyDescent="0.2">
      <c r="A63" s="8"/>
      <c r="B63" s="10" t="str">
        <f>IF($G63="","",TENEMENT!B$9)</f>
        <v/>
      </c>
      <c r="C63" s="10" t="str">
        <f>IF($G63="","",TENEMENT!C$9)</f>
        <v/>
      </c>
      <c r="D63" s="10" t="str">
        <f>IF($G63="","",TENEMENT!D$9)</f>
        <v/>
      </c>
      <c r="E63" s="10" t="str">
        <f>IF($G63="","",TENEMENT!E$9)</f>
        <v/>
      </c>
      <c r="F63" s="10" t="str">
        <f>IF($G63="","",TENEMENT!F$9)</f>
        <v/>
      </c>
      <c r="G63" s="7"/>
      <c r="H63" s="86"/>
      <c r="I63" s="86"/>
      <c r="J63" s="89"/>
      <c r="K63" s="89"/>
      <c r="L63" s="90"/>
      <c r="M63" s="88"/>
      <c r="N63" s="86"/>
      <c r="O63" s="86"/>
      <c r="P63" s="78"/>
      <c r="Q63" s="87"/>
    </row>
    <row r="64" spans="1:17" x14ac:dyDescent="0.2">
      <c r="A64" s="8"/>
      <c r="B64" s="10" t="str">
        <f>IF($G64="","",TENEMENT!B$9)</f>
        <v/>
      </c>
      <c r="C64" s="10" t="str">
        <f>IF($G64="","",TENEMENT!C$9)</f>
        <v/>
      </c>
      <c r="D64" s="10" t="str">
        <f>IF($G64="","",TENEMENT!D$9)</f>
        <v/>
      </c>
      <c r="E64" s="10" t="str">
        <f>IF($G64="","",TENEMENT!E$9)</f>
        <v/>
      </c>
      <c r="F64" s="10" t="str">
        <f>IF($G64="","",TENEMENT!F$9)</f>
        <v/>
      </c>
      <c r="G64" s="7"/>
      <c r="H64" s="86"/>
      <c r="I64" s="86"/>
      <c r="J64" s="89"/>
      <c r="K64" s="89"/>
      <c r="L64" s="90"/>
      <c r="M64" s="88"/>
      <c r="N64" s="86"/>
      <c r="O64" s="86"/>
      <c r="P64" s="78"/>
      <c r="Q64" s="87"/>
    </row>
    <row r="65" spans="1:17" x14ac:dyDescent="0.2">
      <c r="A65" s="8"/>
      <c r="B65" s="10" t="str">
        <f>IF($G65="","",TENEMENT!B$9)</f>
        <v/>
      </c>
      <c r="C65" s="10" t="str">
        <f>IF($G65="","",TENEMENT!C$9)</f>
        <v/>
      </c>
      <c r="D65" s="10" t="str">
        <f>IF($G65="","",TENEMENT!D$9)</f>
        <v/>
      </c>
      <c r="E65" s="10" t="str">
        <f>IF($G65="","",TENEMENT!E$9)</f>
        <v/>
      </c>
      <c r="F65" s="10" t="str">
        <f>IF($G65="","",TENEMENT!F$9)</f>
        <v/>
      </c>
      <c r="G65" s="7"/>
      <c r="H65" s="86"/>
      <c r="I65" s="86"/>
      <c r="J65" s="89"/>
      <c r="K65" s="89"/>
      <c r="L65" s="90"/>
      <c r="M65" s="88"/>
      <c r="N65" s="86"/>
      <c r="O65" s="86"/>
      <c r="P65" s="78"/>
      <c r="Q65" s="87"/>
    </row>
    <row r="66" spans="1:17" x14ac:dyDescent="0.2">
      <c r="A66" s="8"/>
      <c r="B66" s="10" t="str">
        <f>IF($G66="","",TENEMENT!B$9)</f>
        <v/>
      </c>
      <c r="C66" s="10" t="str">
        <f>IF($G66="","",TENEMENT!C$9)</f>
        <v/>
      </c>
      <c r="D66" s="10" t="str">
        <f>IF($G66="","",TENEMENT!D$9)</f>
        <v/>
      </c>
      <c r="E66" s="10" t="str">
        <f>IF($G66="","",TENEMENT!E$9)</f>
        <v/>
      </c>
      <c r="F66" s="10" t="str">
        <f>IF($G66="","",TENEMENT!F$9)</f>
        <v/>
      </c>
      <c r="G66" s="7"/>
      <c r="H66" s="86"/>
      <c r="I66" s="86"/>
      <c r="J66" s="89"/>
      <c r="K66" s="89"/>
      <c r="L66" s="90"/>
      <c r="M66" s="88"/>
      <c r="N66" s="86"/>
      <c r="O66" s="86"/>
      <c r="P66" s="78"/>
      <c r="Q66" s="87"/>
    </row>
    <row r="67" spans="1:17" x14ac:dyDescent="0.2">
      <c r="A67" s="8"/>
      <c r="B67" s="10" t="str">
        <f>IF($G67="","",TENEMENT!B$9)</f>
        <v/>
      </c>
      <c r="C67" s="10" t="str">
        <f>IF($G67="","",TENEMENT!C$9)</f>
        <v/>
      </c>
      <c r="D67" s="10" t="str">
        <f>IF($G67="","",TENEMENT!D$9)</f>
        <v/>
      </c>
      <c r="E67" s="10" t="str">
        <f>IF($G67="","",TENEMENT!E$9)</f>
        <v/>
      </c>
      <c r="F67" s="10" t="str">
        <f>IF($G67="","",TENEMENT!F$9)</f>
        <v/>
      </c>
      <c r="G67" s="7"/>
      <c r="H67" s="86"/>
      <c r="I67" s="86"/>
      <c r="J67" s="89"/>
      <c r="K67" s="89"/>
      <c r="L67" s="90"/>
      <c r="M67" s="88"/>
      <c r="N67" s="86"/>
      <c r="O67" s="86"/>
      <c r="P67" s="78"/>
      <c r="Q67" s="87"/>
    </row>
    <row r="68" spans="1:17" x14ac:dyDescent="0.2">
      <c r="A68" s="8"/>
      <c r="B68" s="10" t="str">
        <f>IF($G68="","",TENEMENT!B$9)</f>
        <v/>
      </c>
      <c r="C68" s="10" t="str">
        <f>IF($G68="","",TENEMENT!C$9)</f>
        <v/>
      </c>
      <c r="D68" s="10" t="str">
        <f>IF($G68="","",TENEMENT!D$9)</f>
        <v/>
      </c>
      <c r="E68" s="10" t="str">
        <f>IF($G68="","",TENEMENT!E$9)</f>
        <v/>
      </c>
      <c r="F68" s="10" t="str">
        <f>IF($G68="","",TENEMENT!F$9)</f>
        <v/>
      </c>
      <c r="G68" s="7"/>
      <c r="H68" s="86"/>
      <c r="I68" s="86"/>
      <c r="J68" s="89"/>
      <c r="K68" s="89"/>
      <c r="L68" s="90"/>
      <c r="M68" s="88"/>
      <c r="N68" s="86"/>
      <c r="O68" s="86"/>
      <c r="P68" s="78"/>
      <c r="Q68" s="87"/>
    </row>
    <row r="69" spans="1:17" x14ac:dyDescent="0.2">
      <c r="A69" s="8"/>
      <c r="B69" s="10" t="str">
        <f>IF($G69="","",TENEMENT!B$9)</f>
        <v/>
      </c>
      <c r="C69" s="10" t="str">
        <f>IF($G69="","",TENEMENT!C$9)</f>
        <v/>
      </c>
      <c r="D69" s="10" t="str">
        <f>IF($G69="","",TENEMENT!D$9)</f>
        <v/>
      </c>
      <c r="E69" s="10" t="str">
        <f>IF($G69="","",TENEMENT!E$9)</f>
        <v/>
      </c>
      <c r="F69" s="10" t="str">
        <f>IF($G69="","",TENEMENT!F$9)</f>
        <v/>
      </c>
      <c r="G69" s="7"/>
      <c r="H69" s="86"/>
      <c r="I69" s="86"/>
      <c r="J69" s="89"/>
      <c r="K69" s="89"/>
      <c r="L69" s="90"/>
      <c r="M69" s="88"/>
      <c r="N69" s="86"/>
      <c r="O69" s="86"/>
      <c r="P69" s="78"/>
      <c r="Q69" s="87"/>
    </row>
    <row r="70" spans="1:17" x14ac:dyDescent="0.2">
      <c r="A70" s="8"/>
      <c r="B70" s="10" t="str">
        <f>IF($G70="","",TENEMENT!B$9)</f>
        <v/>
      </c>
      <c r="C70" s="10" t="str">
        <f>IF($G70="","",TENEMENT!C$9)</f>
        <v/>
      </c>
      <c r="D70" s="10" t="str">
        <f>IF($G70="","",TENEMENT!D$9)</f>
        <v/>
      </c>
      <c r="E70" s="10" t="str">
        <f>IF($G70="","",TENEMENT!E$9)</f>
        <v/>
      </c>
      <c r="F70" s="10" t="str">
        <f>IF($G70="","",TENEMENT!F$9)</f>
        <v/>
      </c>
      <c r="G70" s="7"/>
      <c r="H70" s="86"/>
      <c r="I70" s="86"/>
      <c r="J70" s="89"/>
      <c r="K70" s="89"/>
      <c r="L70" s="90"/>
      <c r="M70" s="88"/>
      <c r="N70" s="86"/>
      <c r="O70" s="86"/>
      <c r="P70" s="78"/>
      <c r="Q70" s="87"/>
    </row>
    <row r="71" spans="1:17" x14ac:dyDescent="0.2">
      <c r="A71" s="8"/>
      <c r="B71" s="10" t="str">
        <f>IF($G71="","",TENEMENT!B$9)</f>
        <v/>
      </c>
      <c r="C71" s="10" t="str">
        <f>IF($G71="","",TENEMENT!C$9)</f>
        <v/>
      </c>
      <c r="D71" s="10" t="str">
        <f>IF($G71="","",TENEMENT!D$9)</f>
        <v/>
      </c>
      <c r="E71" s="10" t="str">
        <f>IF($G71="","",TENEMENT!E$9)</f>
        <v/>
      </c>
      <c r="F71" s="10" t="str">
        <f>IF($G71="","",TENEMENT!F$9)</f>
        <v/>
      </c>
      <c r="G71" s="7"/>
      <c r="H71" s="86"/>
      <c r="I71" s="86"/>
      <c r="J71" s="89"/>
      <c r="K71" s="89"/>
      <c r="L71" s="90"/>
      <c r="M71" s="88"/>
      <c r="N71" s="86"/>
      <c r="O71" s="86"/>
      <c r="P71" s="78"/>
      <c r="Q71" s="87"/>
    </row>
    <row r="72" spans="1:17" x14ac:dyDescent="0.2">
      <c r="A72" s="8"/>
      <c r="B72" s="10" t="str">
        <f>IF($G72="","",TENEMENT!B$9)</f>
        <v/>
      </c>
      <c r="C72" s="10" t="str">
        <f>IF($G72="","",TENEMENT!C$9)</f>
        <v/>
      </c>
      <c r="D72" s="10" t="str">
        <f>IF($G72="","",TENEMENT!D$9)</f>
        <v/>
      </c>
      <c r="E72" s="10" t="str">
        <f>IF($G72="","",TENEMENT!E$9)</f>
        <v/>
      </c>
      <c r="F72" s="10" t="str">
        <f>IF($G72="","",TENEMENT!F$9)</f>
        <v/>
      </c>
      <c r="G72" s="7"/>
      <c r="H72" s="86"/>
      <c r="I72" s="86"/>
      <c r="J72" s="89"/>
      <c r="K72" s="89"/>
      <c r="L72" s="90"/>
      <c r="M72" s="88"/>
      <c r="N72" s="86"/>
      <c r="O72" s="86"/>
      <c r="P72" s="78"/>
      <c r="Q72" s="87"/>
    </row>
    <row r="73" spans="1:17" x14ac:dyDescent="0.2">
      <c r="A73" s="8"/>
      <c r="B73" s="10" t="str">
        <f>IF($G73="","",TENEMENT!B$9)</f>
        <v/>
      </c>
      <c r="C73" s="10" t="str">
        <f>IF($G73="","",TENEMENT!C$9)</f>
        <v/>
      </c>
      <c r="D73" s="10" t="str">
        <f>IF($G73="","",TENEMENT!D$9)</f>
        <v/>
      </c>
      <c r="E73" s="10" t="str">
        <f>IF($G73="","",TENEMENT!E$9)</f>
        <v/>
      </c>
      <c r="F73" s="10" t="str">
        <f>IF($G73="","",TENEMENT!F$9)</f>
        <v/>
      </c>
      <c r="G73" s="7"/>
      <c r="H73" s="86"/>
      <c r="I73" s="86"/>
      <c r="J73" s="89"/>
      <c r="K73" s="89"/>
      <c r="L73" s="90"/>
      <c r="M73" s="88"/>
      <c r="N73" s="86"/>
      <c r="O73" s="86"/>
      <c r="P73" s="78"/>
      <c r="Q73" s="87"/>
    </row>
    <row r="74" spans="1:17" x14ac:dyDescent="0.2">
      <c r="A74" s="8"/>
      <c r="B74" s="10" t="str">
        <f>IF($G74="","",TENEMENT!B$9)</f>
        <v/>
      </c>
      <c r="C74" s="10" t="str">
        <f>IF($G74="","",TENEMENT!C$9)</f>
        <v/>
      </c>
      <c r="D74" s="10" t="str">
        <f>IF($G74="","",TENEMENT!D$9)</f>
        <v/>
      </c>
      <c r="E74" s="10" t="str">
        <f>IF($G74="","",TENEMENT!E$9)</f>
        <v/>
      </c>
      <c r="F74" s="10" t="str">
        <f>IF($G74="","",TENEMENT!F$9)</f>
        <v/>
      </c>
      <c r="G74" s="7"/>
      <c r="H74" s="86"/>
      <c r="I74" s="86"/>
      <c r="J74" s="89"/>
      <c r="K74" s="89"/>
      <c r="L74" s="90"/>
      <c r="M74" s="88"/>
      <c r="N74" s="86"/>
      <c r="O74" s="86"/>
      <c r="P74" s="78"/>
      <c r="Q74" s="87"/>
    </row>
    <row r="75" spans="1:17" x14ac:dyDescent="0.2">
      <c r="A75" s="8"/>
      <c r="B75" s="10" t="str">
        <f>IF($G75="","",TENEMENT!B$9)</f>
        <v/>
      </c>
      <c r="C75" s="10" t="str">
        <f>IF($G75="","",TENEMENT!C$9)</f>
        <v/>
      </c>
      <c r="D75" s="10" t="str">
        <f>IF($G75="","",TENEMENT!D$9)</f>
        <v/>
      </c>
      <c r="E75" s="10" t="str">
        <f>IF($G75="","",TENEMENT!E$9)</f>
        <v/>
      </c>
      <c r="F75" s="10" t="str">
        <f>IF($G75="","",TENEMENT!F$9)</f>
        <v/>
      </c>
      <c r="G75" s="7"/>
      <c r="H75" s="86"/>
      <c r="I75" s="86"/>
      <c r="J75" s="89"/>
      <c r="K75" s="89"/>
      <c r="L75" s="90"/>
      <c r="M75" s="88"/>
      <c r="N75" s="86"/>
      <c r="O75" s="86"/>
      <c r="P75" s="78"/>
      <c r="Q75" s="87"/>
    </row>
    <row r="76" spans="1:17" x14ac:dyDescent="0.2">
      <c r="A76" s="8"/>
      <c r="B76" s="10" t="str">
        <f>IF($G76="","",TENEMENT!B$9)</f>
        <v/>
      </c>
      <c r="C76" s="10" t="str">
        <f>IF($G76="","",TENEMENT!C$9)</f>
        <v/>
      </c>
      <c r="D76" s="10" t="str">
        <f>IF($G76="","",TENEMENT!D$9)</f>
        <v/>
      </c>
      <c r="E76" s="10" t="str">
        <f>IF($G76="","",TENEMENT!E$9)</f>
        <v/>
      </c>
      <c r="F76" s="10" t="str">
        <f>IF($G76="","",TENEMENT!F$9)</f>
        <v/>
      </c>
      <c r="G76" s="7"/>
      <c r="H76" s="86"/>
      <c r="I76" s="86"/>
      <c r="J76" s="89"/>
      <c r="K76" s="89"/>
      <c r="L76" s="90"/>
      <c r="M76" s="88"/>
      <c r="N76" s="86"/>
      <c r="O76" s="86"/>
      <c r="P76" s="78"/>
      <c r="Q76" s="87"/>
    </row>
    <row r="77" spans="1:17" x14ac:dyDescent="0.2">
      <c r="A77" s="8"/>
      <c r="B77" s="10" t="str">
        <f>IF($G77="","",TENEMENT!B$9)</f>
        <v/>
      </c>
      <c r="C77" s="10" t="str">
        <f>IF($G77="","",TENEMENT!C$9)</f>
        <v/>
      </c>
      <c r="D77" s="10" t="str">
        <f>IF($G77="","",TENEMENT!D$9)</f>
        <v/>
      </c>
      <c r="E77" s="10" t="str">
        <f>IF($G77="","",TENEMENT!E$9)</f>
        <v/>
      </c>
      <c r="F77" s="10" t="str">
        <f>IF($G77="","",TENEMENT!F$9)</f>
        <v/>
      </c>
      <c r="G77" s="7"/>
      <c r="H77" s="86"/>
      <c r="I77" s="86"/>
      <c r="J77" s="89"/>
      <c r="K77" s="89"/>
      <c r="L77" s="90"/>
      <c r="M77" s="88"/>
      <c r="N77" s="86"/>
      <c r="O77" s="86"/>
      <c r="P77" s="78"/>
      <c r="Q77" s="87"/>
    </row>
    <row r="78" spans="1:17" x14ac:dyDescent="0.2">
      <c r="A78" s="8"/>
      <c r="B78" s="10" t="str">
        <f>IF($G78="","",TENEMENT!B$9)</f>
        <v/>
      </c>
      <c r="C78" s="10" t="str">
        <f>IF($G78="","",TENEMENT!C$9)</f>
        <v/>
      </c>
      <c r="D78" s="10" t="str">
        <f>IF($G78="","",TENEMENT!D$9)</f>
        <v/>
      </c>
      <c r="E78" s="10" t="str">
        <f>IF($G78="","",TENEMENT!E$9)</f>
        <v/>
      </c>
      <c r="F78" s="10" t="str">
        <f>IF($G78="","",TENEMENT!F$9)</f>
        <v/>
      </c>
      <c r="G78" s="7"/>
      <c r="H78" s="86"/>
      <c r="I78" s="86"/>
      <c r="J78" s="89"/>
      <c r="K78" s="89"/>
      <c r="L78" s="90"/>
      <c r="M78" s="88"/>
      <c r="N78" s="86"/>
      <c r="O78" s="86"/>
      <c r="P78" s="78"/>
      <c r="Q78" s="87"/>
    </row>
    <row r="79" spans="1:17" x14ac:dyDescent="0.2">
      <c r="A79" s="8"/>
      <c r="B79" s="10" t="str">
        <f>IF($G79="","",TENEMENT!B$9)</f>
        <v/>
      </c>
      <c r="C79" s="10" t="str">
        <f>IF($G79="","",TENEMENT!C$9)</f>
        <v/>
      </c>
      <c r="D79" s="10" t="str">
        <f>IF($G79="","",TENEMENT!D$9)</f>
        <v/>
      </c>
      <c r="E79" s="10" t="str">
        <f>IF($G79="","",TENEMENT!E$9)</f>
        <v/>
      </c>
      <c r="F79" s="10" t="str">
        <f>IF($G79="","",TENEMENT!F$9)</f>
        <v/>
      </c>
      <c r="G79" s="7"/>
      <c r="H79" s="86"/>
      <c r="I79" s="86"/>
      <c r="J79" s="89"/>
      <c r="K79" s="89"/>
      <c r="L79" s="90"/>
      <c r="M79" s="88"/>
      <c r="N79" s="86"/>
      <c r="O79" s="86"/>
      <c r="P79" s="78"/>
      <c r="Q79" s="87"/>
    </row>
    <row r="80" spans="1:17" x14ac:dyDescent="0.2">
      <c r="A80" s="8"/>
      <c r="B80" s="10" t="str">
        <f>IF($G80="","",TENEMENT!B$9)</f>
        <v/>
      </c>
      <c r="C80" s="10" t="str">
        <f>IF($G80="","",TENEMENT!C$9)</f>
        <v/>
      </c>
      <c r="D80" s="10" t="str">
        <f>IF($G80="","",TENEMENT!D$9)</f>
        <v/>
      </c>
      <c r="E80" s="10" t="str">
        <f>IF($G80="","",TENEMENT!E$9)</f>
        <v/>
      </c>
      <c r="F80" s="10" t="str">
        <f>IF($G80="","",TENEMENT!F$9)</f>
        <v/>
      </c>
      <c r="G80" s="7"/>
      <c r="H80" s="86"/>
      <c r="I80" s="86"/>
      <c r="J80" s="89"/>
      <c r="K80" s="89"/>
      <c r="L80" s="90"/>
      <c r="M80" s="88"/>
      <c r="N80" s="86"/>
      <c r="O80" s="86"/>
      <c r="P80" s="78"/>
      <c r="Q80" s="87"/>
    </row>
    <row r="81" spans="1:17" x14ac:dyDescent="0.2">
      <c r="A81" s="8"/>
      <c r="B81" s="10" t="str">
        <f>IF($G81="","",TENEMENT!B$9)</f>
        <v/>
      </c>
      <c r="C81" s="10" t="str">
        <f>IF($G81="","",TENEMENT!C$9)</f>
        <v/>
      </c>
      <c r="D81" s="10" t="str">
        <f>IF($G81="","",TENEMENT!D$9)</f>
        <v/>
      </c>
      <c r="E81" s="10" t="str">
        <f>IF($G81="","",TENEMENT!E$9)</f>
        <v/>
      </c>
      <c r="F81" s="10" t="str">
        <f>IF($G81="","",TENEMENT!F$9)</f>
        <v/>
      </c>
      <c r="G81" s="7"/>
      <c r="H81" s="86"/>
      <c r="I81" s="86"/>
      <c r="J81" s="89"/>
      <c r="K81" s="89"/>
      <c r="L81" s="90"/>
      <c r="M81" s="88"/>
      <c r="N81" s="86"/>
      <c r="O81" s="86"/>
      <c r="P81" s="78"/>
      <c r="Q81" s="87"/>
    </row>
    <row r="82" spans="1:17" x14ac:dyDescent="0.2">
      <c r="A82" s="8"/>
      <c r="B82" s="10" t="str">
        <f>IF($G82="","",TENEMENT!B$9)</f>
        <v/>
      </c>
      <c r="C82" s="10" t="str">
        <f>IF($G82="","",TENEMENT!C$9)</f>
        <v/>
      </c>
      <c r="D82" s="10" t="str">
        <f>IF($G82="","",TENEMENT!D$9)</f>
        <v/>
      </c>
      <c r="E82" s="10" t="str">
        <f>IF($G82="","",TENEMENT!E$9)</f>
        <v/>
      </c>
      <c r="F82" s="10" t="str">
        <f>IF($G82="","",TENEMENT!F$9)</f>
        <v/>
      </c>
      <c r="G82" s="7"/>
      <c r="H82" s="86"/>
      <c r="I82" s="86"/>
      <c r="J82" s="89"/>
      <c r="K82" s="89"/>
      <c r="L82" s="90"/>
      <c r="M82" s="88"/>
      <c r="N82" s="86"/>
      <c r="O82" s="86"/>
      <c r="P82" s="78"/>
      <c r="Q82" s="87"/>
    </row>
    <row r="83" spans="1:17" x14ac:dyDescent="0.2">
      <c r="A83" s="8"/>
      <c r="B83" s="10" t="str">
        <f>IF($G83="","",TENEMENT!B$9)</f>
        <v/>
      </c>
      <c r="C83" s="10" t="str">
        <f>IF($G83="","",TENEMENT!C$9)</f>
        <v/>
      </c>
      <c r="D83" s="10" t="str">
        <f>IF($G83="","",TENEMENT!D$9)</f>
        <v/>
      </c>
      <c r="E83" s="10" t="str">
        <f>IF($G83="","",TENEMENT!E$9)</f>
        <v/>
      </c>
      <c r="F83" s="10" t="str">
        <f>IF($G83="","",TENEMENT!F$9)</f>
        <v/>
      </c>
      <c r="G83" s="7"/>
      <c r="H83" s="86"/>
      <c r="I83" s="86"/>
      <c r="J83" s="89"/>
      <c r="K83" s="89"/>
      <c r="L83" s="90"/>
      <c r="M83" s="88"/>
      <c r="N83" s="86"/>
      <c r="O83" s="86"/>
      <c r="P83" s="78"/>
      <c r="Q83" s="87"/>
    </row>
    <row r="84" spans="1:17" x14ac:dyDescent="0.2">
      <c r="A84" s="8"/>
      <c r="B84" s="10" t="str">
        <f>IF($G84="","",TENEMENT!B$9)</f>
        <v/>
      </c>
      <c r="C84" s="10" t="str">
        <f>IF($G84="","",TENEMENT!C$9)</f>
        <v/>
      </c>
      <c r="D84" s="10" t="str">
        <f>IF($G84="","",TENEMENT!D$9)</f>
        <v/>
      </c>
      <c r="E84" s="10" t="str">
        <f>IF($G84="","",TENEMENT!E$9)</f>
        <v/>
      </c>
      <c r="F84" s="10" t="str">
        <f>IF($G84="","",TENEMENT!F$9)</f>
        <v/>
      </c>
      <c r="G84" s="7"/>
      <c r="H84" s="86"/>
      <c r="I84" s="86"/>
      <c r="J84" s="89"/>
      <c r="K84" s="89"/>
      <c r="L84" s="90"/>
      <c r="M84" s="88"/>
      <c r="N84" s="86"/>
      <c r="O84" s="86"/>
      <c r="P84" s="78"/>
      <c r="Q84" s="87"/>
    </row>
    <row r="85" spans="1:17" x14ac:dyDescent="0.2">
      <c r="A85" s="8"/>
      <c r="B85" s="10" t="str">
        <f>IF($G85="","",TENEMENT!B$9)</f>
        <v/>
      </c>
      <c r="C85" s="10" t="str">
        <f>IF($G85="","",TENEMENT!C$9)</f>
        <v/>
      </c>
      <c r="D85" s="10" t="str">
        <f>IF($G85="","",TENEMENT!D$9)</f>
        <v/>
      </c>
      <c r="E85" s="10" t="str">
        <f>IF($G85="","",TENEMENT!E$9)</f>
        <v/>
      </c>
      <c r="F85" s="10" t="str">
        <f>IF($G85="","",TENEMENT!F$9)</f>
        <v/>
      </c>
      <c r="G85" s="7"/>
      <c r="H85" s="86"/>
      <c r="I85" s="86"/>
      <c r="J85" s="89"/>
      <c r="K85" s="89"/>
      <c r="L85" s="90"/>
      <c r="M85" s="88"/>
      <c r="N85" s="86"/>
      <c r="O85" s="86"/>
      <c r="P85" s="78"/>
      <c r="Q85" s="87"/>
    </row>
    <row r="86" spans="1:17" x14ac:dyDescent="0.2">
      <c r="A86" s="8"/>
      <c r="B86" s="10" t="str">
        <f>IF($G86="","",TENEMENT!B$9)</f>
        <v/>
      </c>
      <c r="C86" s="10" t="str">
        <f>IF($G86="","",TENEMENT!C$9)</f>
        <v/>
      </c>
      <c r="D86" s="10" t="str">
        <f>IF($G86="","",TENEMENT!D$9)</f>
        <v/>
      </c>
      <c r="E86" s="10" t="str">
        <f>IF($G86="","",TENEMENT!E$9)</f>
        <v/>
      </c>
      <c r="F86" s="10" t="str">
        <f>IF($G86="","",TENEMENT!F$9)</f>
        <v/>
      </c>
      <c r="G86" s="7"/>
      <c r="H86" s="86"/>
      <c r="I86" s="86"/>
      <c r="J86" s="89"/>
      <c r="K86" s="89"/>
      <c r="L86" s="90"/>
      <c r="M86" s="88"/>
      <c r="N86" s="86"/>
      <c r="O86" s="86"/>
      <c r="P86" s="78"/>
      <c r="Q86" s="87"/>
    </row>
    <row r="87" spans="1:17" x14ac:dyDescent="0.2">
      <c r="A87" s="8"/>
      <c r="B87" s="10" t="str">
        <f>IF($G87="","",TENEMENT!B$9)</f>
        <v/>
      </c>
      <c r="C87" s="10" t="str">
        <f>IF($G87="","",TENEMENT!C$9)</f>
        <v/>
      </c>
      <c r="D87" s="10" t="str">
        <f>IF($G87="","",TENEMENT!D$9)</f>
        <v/>
      </c>
      <c r="E87" s="10" t="str">
        <f>IF($G87="","",TENEMENT!E$9)</f>
        <v/>
      </c>
      <c r="F87" s="10" t="str">
        <f>IF($G87="","",TENEMENT!F$9)</f>
        <v/>
      </c>
      <c r="G87" s="7"/>
      <c r="H87" s="86"/>
      <c r="I87" s="86"/>
      <c r="J87" s="89"/>
      <c r="K87" s="89"/>
      <c r="L87" s="90"/>
      <c r="M87" s="88"/>
      <c r="N87" s="86"/>
      <c r="O87" s="86"/>
      <c r="P87" s="78"/>
      <c r="Q87" s="87"/>
    </row>
    <row r="88" spans="1:17" x14ac:dyDescent="0.2">
      <c r="A88" s="8"/>
      <c r="B88" s="10" t="str">
        <f>IF($G88="","",TENEMENT!B$9)</f>
        <v/>
      </c>
      <c r="C88" s="10" t="str">
        <f>IF($G88="","",TENEMENT!C$9)</f>
        <v/>
      </c>
      <c r="D88" s="10" t="str">
        <f>IF($G88="","",TENEMENT!D$9)</f>
        <v/>
      </c>
      <c r="E88" s="10" t="str">
        <f>IF($G88="","",TENEMENT!E$9)</f>
        <v/>
      </c>
      <c r="F88" s="10" t="str">
        <f>IF($G88="","",TENEMENT!F$9)</f>
        <v/>
      </c>
      <c r="G88" s="7"/>
      <c r="H88" s="86"/>
      <c r="I88" s="86"/>
      <c r="J88" s="89"/>
      <c r="K88" s="89"/>
      <c r="L88" s="90"/>
      <c r="M88" s="88"/>
      <c r="N88" s="86"/>
      <c r="O88" s="86"/>
      <c r="P88" s="78"/>
      <c r="Q88" s="87"/>
    </row>
    <row r="89" spans="1:17" x14ac:dyDescent="0.2">
      <c r="A89" s="8"/>
      <c r="B89" s="10" t="str">
        <f>IF($G89="","",TENEMENT!B$9)</f>
        <v/>
      </c>
      <c r="C89" s="10" t="str">
        <f>IF($G89="","",TENEMENT!C$9)</f>
        <v/>
      </c>
      <c r="D89" s="10" t="str">
        <f>IF($G89="","",TENEMENT!D$9)</f>
        <v/>
      </c>
      <c r="E89" s="10" t="str">
        <f>IF($G89="","",TENEMENT!E$9)</f>
        <v/>
      </c>
      <c r="F89" s="10" t="str">
        <f>IF($G89="","",TENEMENT!F$9)</f>
        <v/>
      </c>
      <c r="G89" s="7"/>
      <c r="H89" s="86"/>
      <c r="I89" s="86"/>
      <c r="J89" s="89"/>
      <c r="K89" s="89"/>
      <c r="L89" s="90"/>
      <c r="M89" s="88"/>
      <c r="N89" s="86"/>
      <c r="O89" s="86"/>
      <c r="P89" s="78"/>
      <c r="Q89" s="87"/>
    </row>
    <row r="90" spans="1:17" x14ac:dyDescent="0.2">
      <c r="A90" s="8"/>
      <c r="B90" s="10" t="str">
        <f>IF($G90="","",TENEMENT!B$9)</f>
        <v/>
      </c>
      <c r="C90" s="10" t="str">
        <f>IF($G90="","",TENEMENT!C$9)</f>
        <v/>
      </c>
      <c r="D90" s="10" t="str">
        <f>IF($G90="","",TENEMENT!D$9)</f>
        <v/>
      </c>
      <c r="E90" s="10" t="str">
        <f>IF($G90="","",TENEMENT!E$9)</f>
        <v/>
      </c>
      <c r="F90" s="10" t="str">
        <f>IF($G90="","",TENEMENT!F$9)</f>
        <v/>
      </c>
      <c r="G90" s="7"/>
      <c r="H90" s="86"/>
      <c r="I90" s="86"/>
      <c r="J90" s="89"/>
      <c r="K90" s="89"/>
      <c r="L90" s="90"/>
      <c r="M90" s="88"/>
      <c r="N90" s="86"/>
      <c r="O90" s="86"/>
      <c r="P90" s="78"/>
      <c r="Q90" s="87"/>
    </row>
    <row r="91" spans="1:17" x14ac:dyDescent="0.2">
      <c r="A91" s="8"/>
      <c r="B91" s="10" t="str">
        <f>IF($G91="","",TENEMENT!B$9)</f>
        <v/>
      </c>
      <c r="C91" s="10" t="str">
        <f>IF($G91="","",TENEMENT!C$9)</f>
        <v/>
      </c>
      <c r="D91" s="10" t="str">
        <f>IF($G91="","",TENEMENT!D$9)</f>
        <v/>
      </c>
      <c r="E91" s="10" t="str">
        <f>IF($G91="","",TENEMENT!E$9)</f>
        <v/>
      </c>
      <c r="F91" s="10" t="str">
        <f>IF($G91="","",TENEMENT!F$9)</f>
        <v/>
      </c>
      <c r="G91" s="7"/>
      <c r="H91" s="86"/>
      <c r="I91" s="86"/>
      <c r="J91" s="89"/>
      <c r="K91" s="89"/>
      <c r="L91" s="90"/>
      <c r="M91" s="88"/>
      <c r="N91" s="86"/>
      <c r="O91" s="86"/>
      <c r="P91" s="78"/>
      <c r="Q91" s="87"/>
    </row>
    <row r="92" spans="1:17" x14ac:dyDescent="0.2">
      <c r="A92" s="8"/>
      <c r="B92" s="10" t="str">
        <f>IF($G92="","",TENEMENT!B$9)</f>
        <v/>
      </c>
      <c r="C92" s="10" t="str">
        <f>IF($G92="","",TENEMENT!C$9)</f>
        <v/>
      </c>
      <c r="D92" s="10" t="str">
        <f>IF($G92="","",TENEMENT!D$9)</f>
        <v/>
      </c>
      <c r="E92" s="10" t="str">
        <f>IF($G92="","",TENEMENT!E$9)</f>
        <v/>
      </c>
      <c r="F92" s="10" t="str">
        <f>IF($G92="","",TENEMENT!F$9)</f>
        <v/>
      </c>
      <c r="G92" s="7"/>
      <c r="H92" s="86"/>
      <c r="I92" s="86"/>
      <c r="J92" s="89"/>
      <c r="K92" s="89"/>
      <c r="L92" s="90"/>
      <c r="M92" s="88"/>
      <c r="N92" s="86"/>
      <c r="O92" s="86"/>
      <c r="P92" s="78"/>
      <c r="Q92" s="87"/>
    </row>
    <row r="93" spans="1:17" x14ac:dyDescent="0.2">
      <c r="A93" s="8"/>
      <c r="B93" s="10" t="str">
        <f>IF($G93="","",TENEMENT!B$9)</f>
        <v/>
      </c>
      <c r="C93" s="10" t="str">
        <f>IF($G93="","",TENEMENT!C$9)</f>
        <v/>
      </c>
      <c r="D93" s="10" t="str">
        <f>IF($G93="","",TENEMENT!D$9)</f>
        <v/>
      </c>
      <c r="E93" s="10" t="str">
        <f>IF($G93="","",TENEMENT!E$9)</f>
        <v/>
      </c>
      <c r="F93" s="10" t="str">
        <f>IF($G93="","",TENEMENT!F$9)</f>
        <v/>
      </c>
      <c r="G93" s="7"/>
      <c r="H93" s="86"/>
      <c r="I93" s="86"/>
      <c r="J93" s="89"/>
      <c r="K93" s="89"/>
      <c r="L93" s="90"/>
      <c r="M93" s="88"/>
      <c r="N93" s="86"/>
      <c r="O93" s="86"/>
      <c r="P93" s="78"/>
      <c r="Q93" s="87"/>
    </row>
    <row r="94" spans="1:17" x14ac:dyDescent="0.2">
      <c r="A94" s="8"/>
      <c r="B94" s="10" t="str">
        <f>IF($G94="","",TENEMENT!B$9)</f>
        <v/>
      </c>
      <c r="C94" s="10" t="str">
        <f>IF($G94="","",TENEMENT!C$9)</f>
        <v/>
      </c>
      <c r="D94" s="10" t="str">
        <f>IF($G94="","",TENEMENT!D$9)</f>
        <v/>
      </c>
      <c r="E94" s="10" t="str">
        <f>IF($G94="","",TENEMENT!E$9)</f>
        <v/>
      </c>
      <c r="F94" s="10" t="str">
        <f>IF($G94="","",TENEMENT!F$9)</f>
        <v/>
      </c>
      <c r="G94" s="7"/>
      <c r="H94" s="86"/>
      <c r="I94" s="86"/>
      <c r="J94" s="89"/>
      <c r="K94" s="89"/>
      <c r="L94" s="90"/>
      <c r="M94" s="88"/>
      <c r="N94" s="86"/>
      <c r="O94" s="86"/>
      <c r="P94" s="78"/>
      <c r="Q94" s="87"/>
    </row>
    <row r="95" spans="1:17" x14ac:dyDescent="0.2">
      <c r="A95" s="8"/>
      <c r="B95" s="10" t="str">
        <f>IF($G95="","",TENEMENT!B$9)</f>
        <v/>
      </c>
      <c r="C95" s="10" t="str">
        <f>IF($G95="","",TENEMENT!C$9)</f>
        <v/>
      </c>
      <c r="D95" s="10" t="str">
        <f>IF($G95="","",TENEMENT!D$9)</f>
        <v/>
      </c>
      <c r="E95" s="10" t="str">
        <f>IF($G95="","",TENEMENT!E$9)</f>
        <v/>
      </c>
      <c r="F95" s="10" t="str">
        <f>IF($G95="","",TENEMENT!F$9)</f>
        <v/>
      </c>
      <c r="G95" s="7"/>
      <c r="H95" s="86"/>
      <c r="I95" s="86"/>
      <c r="J95" s="89"/>
      <c r="K95" s="89"/>
      <c r="L95" s="90"/>
      <c r="M95" s="88"/>
      <c r="N95" s="86"/>
      <c r="O95" s="86"/>
      <c r="P95" s="78"/>
      <c r="Q95" s="87"/>
    </row>
    <row r="96" spans="1:17" x14ac:dyDescent="0.2">
      <c r="A96" s="8"/>
      <c r="B96" s="10" t="str">
        <f>IF($G96="","",TENEMENT!B$9)</f>
        <v/>
      </c>
      <c r="C96" s="10" t="str">
        <f>IF($G96="","",TENEMENT!C$9)</f>
        <v/>
      </c>
      <c r="D96" s="10" t="str">
        <f>IF($G96="","",TENEMENT!D$9)</f>
        <v/>
      </c>
      <c r="E96" s="10" t="str">
        <f>IF($G96="","",TENEMENT!E$9)</f>
        <v/>
      </c>
      <c r="F96" s="10" t="str">
        <f>IF($G96="","",TENEMENT!F$9)</f>
        <v/>
      </c>
      <c r="G96" s="7"/>
      <c r="H96" s="86"/>
      <c r="I96" s="86"/>
      <c r="J96" s="89"/>
      <c r="K96" s="89"/>
      <c r="L96" s="90"/>
      <c r="M96" s="88"/>
      <c r="N96" s="86"/>
      <c r="O96" s="86"/>
      <c r="P96" s="78"/>
      <c r="Q96" s="87"/>
    </row>
    <row r="97" spans="1:17" x14ac:dyDescent="0.2">
      <c r="A97" s="8"/>
      <c r="B97" s="10" t="str">
        <f>IF($G97="","",TENEMENT!B$9)</f>
        <v/>
      </c>
      <c r="C97" s="10" t="str">
        <f>IF($G97="","",TENEMENT!C$9)</f>
        <v/>
      </c>
      <c r="D97" s="10" t="str">
        <f>IF($G97="","",TENEMENT!D$9)</f>
        <v/>
      </c>
      <c r="E97" s="10" t="str">
        <f>IF($G97="","",TENEMENT!E$9)</f>
        <v/>
      </c>
      <c r="F97" s="10" t="str">
        <f>IF($G97="","",TENEMENT!F$9)</f>
        <v/>
      </c>
      <c r="G97" s="7"/>
      <c r="H97" s="86"/>
      <c r="I97" s="86"/>
      <c r="J97" s="89"/>
      <c r="K97" s="89"/>
      <c r="L97" s="90"/>
      <c r="M97" s="88"/>
      <c r="N97" s="86"/>
      <c r="O97" s="86"/>
      <c r="P97" s="78"/>
      <c r="Q97" s="87"/>
    </row>
    <row r="98" spans="1:17" x14ac:dyDescent="0.2">
      <c r="A98" s="8"/>
      <c r="B98" s="10" t="str">
        <f>IF($G98="","",TENEMENT!B$9)</f>
        <v/>
      </c>
      <c r="C98" s="10" t="str">
        <f>IF($G98="","",TENEMENT!C$9)</f>
        <v/>
      </c>
      <c r="D98" s="10" t="str">
        <f>IF($G98="","",TENEMENT!D$9)</f>
        <v/>
      </c>
      <c r="E98" s="10" t="str">
        <f>IF($G98="","",TENEMENT!E$9)</f>
        <v/>
      </c>
      <c r="F98" s="10" t="str">
        <f>IF($G98="","",TENEMENT!F$9)</f>
        <v/>
      </c>
      <c r="G98" s="7"/>
      <c r="H98" s="86"/>
      <c r="I98" s="86"/>
      <c r="J98" s="89"/>
      <c r="K98" s="89"/>
      <c r="L98" s="90"/>
      <c r="M98" s="88"/>
      <c r="N98" s="86"/>
      <c r="O98" s="86"/>
      <c r="P98" s="78"/>
      <c r="Q98" s="87"/>
    </row>
    <row r="99" spans="1:17" x14ac:dyDescent="0.2">
      <c r="A99" s="8"/>
      <c r="B99" s="10" t="str">
        <f>IF($G99="","",TENEMENT!B$9)</f>
        <v/>
      </c>
      <c r="C99" s="10" t="str">
        <f>IF($G99="","",TENEMENT!C$9)</f>
        <v/>
      </c>
      <c r="D99" s="10" t="str">
        <f>IF($G99="","",TENEMENT!D$9)</f>
        <v/>
      </c>
      <c r="E99" s="10" t="str">
        <f>IF($G99="","",TENEMENT!E$9)</f>
        <v/>
      </c>
      <c r="F99" s="10" t="str">
        <f>IF($G99="","",TENEMENT!F$9)</f>
        <v/>
      </c>
      <c r="G99" s="7"/>
      <c r="H99" s="86"/>
      <c r="I99" s="86"/>
      <c r="J99" s="89"/>
      <c r="K99" s="89"/>
      <c r="L99" s="90"/>
      <c r="M99" s="88"/>
      <c r="N99" s="86"/>
      <c r="O99" s="86"/>
      <c r="P99" s="78"/>
      <c r="Q99" s="87"/>
    </row>
    <row r="100" spans="1:17" x14ac:dyDescent="0.2">
      <c r="A100" s="8"/>
      <c r="B100" s="10" t="str">
        <f>IF($G100="","",TENEMENT!B$9)</f>
        <v/>
      </c>
      <c r="C100" s="10" t="str">
        <f>IF($G100="","",TENEMENT!C$9)</f>
        <v/>
      </c>
      <c r="D100" s="10" t="str">
        <f>IF($G100="","",TENEMENT!D$9)</f>
        <v/>
      </c>
      <c r="E100" s="10" t="str">
        <f>IF($G100="","",TENEMENT!E$9)</f>
        <v/>
      </c>
      <c r="F100" s="10" t="str">
        <f>IF($G100="","",TENEMENT!F$9)</f>
        <v/>
      </c>
      <c r="G100" s="7"/>
      <c r="H100" s="86"/>
      <c r="I100" s="86"/>
      <c r="J100" s="89"/>
      <c r="K100" s="89"/>
      <c r="L100" s="90"/>
      <c r="M100" s="88"/>
      <c r="N100" s="86"/>
      <c r="O100" s="86"/>
      <c r="P100" s="78"/>
      <c r="Q100" s="87"/>
    </row>
    <row r="101" spans="1:17" x14ac:dyDescent="0.2">
      <c r="A101" s="8"/>
      <c r="B101" s="10" t="str">
        <f>IF($G101="","",TENEMENT!B$9)</f>
        <v/>
      </c>
      <c r="C101" s="10" t="str">
        <f>IF($G101="","",TENEMENT!C$9)</f>
        <v/>
      </c>
      <c r="D101" s="10" t="str">
        <f>IF($G101="","",TENEMENT!D$9)</f>
        <v/>
      </c>
      <c r="E101" s="10" t="str">
        <f>IF($G101="","",TENEMENT!E$9)</f>
        <v/>
      </c>
      <c r="F101" s="10" t="str">
        <f>IF($G101="","",TENEMENT!F$9)</f>
        <v/>
      </c>
      <c r="G101" s="7"/>
      <c r="H101" s="86"/>
      <c r="I101" s="86"/>
      <c r="J101" s="89"/>
      <c r="K101" s="89"/>
      <c r="L101" s="90"/>
      <c r="M101" s="88"/>
      <c r="N101" s="86"/>
      <c r="O101" s="86"/>
      <c r="P101" s="78"/>
      <c r="Q101" s="87"/>
    </row>
    <row r="102" spans="1:17" x14ac:dyDescent="0.2">
      <c r="A102" s="8"/>
      <c r="B102" s="10" t="str">
        <f>IF($G102="","",TENEMENT!B$9)</f>
        <v/>
      </c>
      <c r="C102" s="10" t="str">
        <f>IF($G102="","",TENEMENT!C$9)</f>
        <v/>
      </c>
      <c r="D102" s="10" t="str">
        <f>IF($G102="","",TENEMENT!D$9)</f>
        <v/>
      </c>
      <c r="E102" s="10" t="str">
        <f>IF($G102="","",TENEMENT!E$9)</f>
        <v/>
      </c>
      <c r="F102" s="10" t="str">
        <f>IF($G102="","",TENEMENT!F$9)</f>
        <v/>
      </c>
      <c r="G102" s="7"/>
      <c r="H102" s="86"/>
      <c r="I102" s="86"/>
      <c r="J102" s="89"/>
      <c r="K102" s="89"/>
      <c r="L102" s="90"/>
      <c r="M102" s="88"/>
      <c r="N102" s="86"/>
      <c r="O102" s="86"/>
      <c r="P102" s="78"/>
      <c r="Q102" s="87"/>
    </row>
    <row r="103" spans="1:17" x14ac:dyDescent="0.2">
      <c r="A103" s="8"/>
      <c r="B103" s="10" t="str">
        <f>IF($G103="","",TENEMENT!B$9)</f>
        <v/>
      </c>
      <c r="C103" s="10" t="str">
        <f>IF($G103="","",TENEMENT!C$9)</f>
        <v/>
      </c>
      <c r="D103" s="10" t="str">
        <f>IF($G103="","",TENEMENT!D$9)</f>
        <v/>
      </c>
      <c r="E103" s="10" t="str">
        <f>IF($G103="","",TENEMENT!E$9)</f>
        <v/>
      </c>
      <c r="F103" s="10" t="str">
        <f>IF($G103="","",TENEMENT!F$9)</f>
        <v/>
      </c>
      <c r="G103" s="7"/>
      <c r="H103" s="86"/>
      <c r="I103" s="86"/>
      <c r="J103" s="89"/>
      <c r="K103" s="89"/>
      <c r="L103" s="90"/>
      <c r="M103" s="88"/>
      <c r="N103" s="86"/>
      <c r="O103" s="86"/>
      <c r="P103" s="78"/>
      <c r="Q103" s="87"/>
    </row>
    <row r="104" spans="1:17" x14ac:dyDescent="0.2">
      <c r="A104" s="8"/>
      <c r="B104" s="10" t="str">
        <f>IF($G104="","",TENEMENT!B$9)</f>
        <v/>
      </c>
      <c r="C104" s="10" t="str">
        <f>IF($G104="","",TENEMENT!C$9)</f>
        <v/>
      </c>
      <c r="D104" s="10" t="str">
        <f>IF($G104="","",TENEMENT!D$9)</f>
        <v/>
      </c>
      <c r="E104" s="10" t="str">
        <f>IF($G104="","",TENEMENT!E$9)</f>
        <v/>
      </c>
      <c r="F104" s="10" t="str">
        <f>IF($G104="","",TENEMENT!F$9)</f>
        <v/>
      </c>
      <c r="G104" s="7"/>
      <c r="H104" s="86"/>
      <c r="I104" s="86"/>
      <c r="J104" s="89"/>
      <c r="K104" s="89"/>
      <c r="L104" s="90"/>
      <c r="M104" s="88"/>
      <c r="N104" s="86"/>
      <c r="O104" s="86"/>
      <c r="P104" s="78"/>
      <c r="Q104" s="87"/>
    </row>
    <row r="105" spans="1:17" x14ac:dyDescent="0.2">
      <c r="A105" s="8"/>
      <c r="B105" s="10" t="str">
        <f>IF($G105="","",TENEMENT!B$9)</f>
        <v/>
      </c>
      <c r="C105" s="10" t="str">
        <f>IF($G105="","",TENEMENT!C$9)</f>
        <v/>
      </c>
      <c r="D105" s="10" t="str">
        <f>IF($G105="","",TENEMENT!D$9)</f>
        <v/>
      </c>
      <c r="E105" s="10" t="str">
        <f>IF($G105="","",TENEMENT!E$9)</f>
        <v/>
      </c>
      <c r="F105" s="10" t="str">
        <f>IF($G105="","",TENEMENT!F$9)</f>
        <v/>
      </c>
      <c r="G105" s="7"/>
      <c r="H105" s="86"/>
      <c r="I105" s="86"/>
      <c r="J105" s="89"/>
      <c r="K105" s="89"/>
      <c r="L105" s="90"/>
      <c r="M105" s="88"/>
      <c r="N105" s="86"/>
      <c r="O105" s="86"/>
      <c r="P105" s="78"/>
      <c r="Q105" s="87"/>
    </row>
    <row r="106" spans="1:17" x14ac:dyDescent="0.2">
      <c r="A106" s="8"/>
      <c r="B106" s="10" t="str">
        <f>IF($G106="","",TENEMENT!B$9)</f>
        <v/>
      </c>
      <c r="C106" s="10" t="str">
        <f>IF($G106="","",TENEMENT!C$9)</f>
        <v/>
      </c>
      <c r="D106" s="10" t="str">
        <f>IF($G106="","",TENEMENT!D$9)</f>
        <v/>
      </c>
      <c r="E106" s="10" t="str">
        <f>IF($G106="","",TENEMENT!E$9)</f>
        <v/>
      </c>
      <c r="F106" s="10" t="str">
        <f>IF($G106="","",TENEMENT!F$9)</f>
        <v/>
      </c>
      <c r="G106" s="7"/>
      <c r="H106" s="86"/>
      <c r="I106" s="86"/>
      <c r="J106" s="89"/>
      <c r="K106" s="89"/>
      <c r="L106" s="90"/>
      <c r="M106" s="88"/>
      <c r="N106" s="86"/>
      <c r="O106" s="86"/>
      <c r="P106" s="78"/>
      <c r="Q106" s="87"/>
    </row>
    <row r="107" spans="1:17" x14ac:dyDescent="0.2">
      <c r="A107" s="8"/>
      <c r="B107" s="10" t="str">
        <f>IF($G107="","",TENEMENT!B$9)</f>
        <v/>
      </c>
      <c r="C107" s="10" t="str">
        <f>IF($G107="","",TENEMENT!C$9)</f>
        <v/>
      </c>
      <c r="D107" s="10" t="str">
        <f>IF($G107="","",TENEMENT!D$9)</f>
        <v/>
      </c>
      <c r="E107" s="10" t="str">
        <f>IF($G107="","",TENEMENT!E$9)</f>
        <v/>
      </c>
      <c r="F107" s="10" t="str">
        <f>IF($G107="","",TENEMENT!F$9)</f>
        <v/>
      </c>
      <c r="G107" s="7"/>
      <c r="H107" s="86"/>
      <c r="I107" s="86"/>
      <c r="J107" s="89"/>
      <c r="K107" s="89"/>
      <c r="L107" s="90"/>
      <c r="M107" s="88"/>
      <c r="N107" s="86"/>
      <c r="O107" s="86"/>
      <c r="P107" s="78"/>
      <c r="Q107" s="87"/>
    </row>
    <row r="108" spans="1:17" x14ac:dyDescent="0.2">
      <c r="A108" s="8"/>
      <c r="B108" s="10" t="str">
        <f>IF($G108="","",TENEMENT!B$9)</f>
        <v/>
      </c>
      <c r="C108" s="10" t="str">
        <f>IF($G108="","",TENEMENT!C$9)</f>
        <v/>
      </c>
      <c r="D108" s="10" t="str">
        <f>IF($G108="","",TENEMENT!D$9)</f>
        <v/>
      </c>
      <c r="E108" s="10" t="str">
        <f>IF($G108="","",TENEMENT!E$9)</f>
        <v/>
      </c>
      <c r="F108" s="10" t="str">
        <f>IF($G108="","",TENEMENT!F$9)</f>
        <v/>
      </c>
      <c r="G108" s="7"/>
      <c r="H108" s="86"/>
      <c r="I108" s="86"/>
      <c r="J108" s="89"/>
      <c r="K108" s="89"/>
      <c r="L108" s="90"/>
      <c r="M108" s="88"/>
      <c r="N108" s="86"/>
      <c r="O108" s="86"/>
      <c r="P108" s="78"/>
      <c r="Q108" s="87"/>
    </row>
    <row r="109" spans="1:17" x14ac:dyDescent="0.2">
      <c r="A109" s="8"/>
      <c r="B109" s="10" t="str">
        <f>IF($G109="","",TENEMENT!B$9)</f>
        <v/>
      </c>
      <c r="C109" s="10" t="str">
        <f>IF($G109="","",TENEMENT!C$9)</f>
        <v/>
      </c>
      <c r="D109" s="10" t="str">
        <f>IF($G109="","",TENEMENT!D$9)</f>
        <v/>
      </c>
      <c r="E109" s="10" t="str">
        <f>IF($G109="","",TENEMENT!E$9)</f>
        <v/>
      </c>
      <c r="F109" s="10" t="str">
        <f>IF($G109="","",TENEMENT!F$9)</f>
        <v/>
      </c>
      <c r="G109" s="7"/>
      <c r="H109" s="86"/>
      <c r="I109" s="86"/>
      <c r="J109" s="89"/>
      <c r="K109" s="89"/>
      <c r="L109" s="90"/>
      <c r="M109" s="88"/>
      <c r="N109" s="86"/>
      <c r="O109" s="86"/>
      <c r="P109" s="78"/>
      <c r="Q109" s="87"/>
    </row>
    <row r="110" spans="1:17" x14ac:dyDescent="0.2">
      <c r="A110" s="8"/>
      <c r="B110" s="10" t="str">
        <f>IF($G110="","",TENEMENT!B$9)</f>
        <v/>
      </c>
      <c r="C110" s="10" t="str">
        <f>IF($G110="","",TENEMENT!C$9)</f>
        <v/>
      </c>
      <c r="D110" s="10" t="str">
        <f>IF($G110="","",TENEMENT!D$9)</f>
        <v/>
      </c>
      <c r="E110" s="10" t="str">
        <f>IF($G110="","",TENEMENT!E$9)</f>
        <v/>
      </c>
      <c r="F110" s="10" t="str">
        <f>IF($G110="","",TENEMENT!F$9)</f>
        <v/>
      </c>
      <c r="G110" s="7"/>
      <c r="H110" s="86"/>
      <c r="I110" s="86"/>
      <c r="J110" s="89"/>
      <c r="K110" s="89"/>
      <c r="L110" s="90"/>
      <c r="M110" s="88"/>
      <c r="N110" s="86"/>
      <c r="O110" s="86"/>
      <c r="P110" s="78"/>
      <c r="Q110" s="87"/>
    </row>
    <row r="111" spans="1:17" x14ac:dyDescent="0.2">
      <c r="A111" s="8"/>
      <c r="B111" s="10" t="str">
        <f>IF($G111="","",TENEMENT!B$9)</f>
        <v/>
      </c>
      <c r="C111" s="10" t="str">
        <f>IF($G111="","",TENEMENT!C$9)</f>
        <v/>
      </c>
      <c r="D111" s="10" t="str">
        <f>IF($G111="","",TENEMENT!D$9)</f>
        <v/>
      </c>
      <c r="E111" s="10" t="str">
        <f>IF($G111="","",TENEMENT!E$9)</f>
        <v/>
      </c>
      <c r="F111" s="10" t="str">
        <f>IF($G111="","",TENEMENT!F$9)</f>
        <v/>
      </c>
      <c r="G111" s="7"/>
      <c r="H111" s="86"/>
      <c r="I111" s="86"/>
      <c r="J111" s="89"/>
      <c r="K111" s="89"/>
      <c r="L111" s="90"/>
      <c r="M111" s="88"/>
      <c r="N111" s="86"/>
      <c r="O111" s="86"/>
      <c r="P111" s="78"/>
      <c r="Q111" s="87"/>
    </row>
    <row r="112" spans="1:17" x14ac:dyDescent="0.2">
      <c r="A112" s="8"/>
      <c r="B112" s="10" t="str">
        <f>IF($G112="","",TENEMENT!B$9)</f>
        <v/>
      </c>
      <c r="C112" s="10" t="str">
        <f>IF($G112="","",TENEMENT!C$9)</f>
        <v/>
      </c>
      <c r="D112" s="10" t="str">
        <f>IF($G112="","",TENEMENT!D$9)</f>
        <v/>
      </c>
      <c r="E112" s="10" t="str">
        <f>IF($G112="","",TENEMENT!E$9)</f>
        <v/>
      </c>
      <c r="F112" s="10" t="str">
        <f>IF($G112="","",TENEMENT!F$9)</f>
        <v/>
      </c>
      <c r="G112" s="7"/>
      <c r="H112" s="86"/>
      <c r="I112" s="86"/>
      <c r="J112" s="89"/>
      <c r="K112" s="89"/>
      <c r="L112" s="90"/>
      <c r="M112" s="88"/>
      <c r="N112" s="86"/>
      <c r="O112" s="86"/>
      <c r="P112" s="78"/>
      <c r="Q112" s="87"/>
    </row>
    <row r="113" spans="1:17" x14ac:dyDescent="0.2">
      <c r="A113" s="8"/>
      <c r="B113" s="10" t="str">
        <f>IF($G113="","",TENEMENT!B$9)</f>
        <v/>
      </c>
      <c r="C113" s="10" t="str">
        <f>IF($G113="","",TENEMENT!C$9)</f>
        <v/>
      </c>
      <c r="D113" s="10" t="str">
        <f>IF($G113="","",TENEMENT!D$9)</f>
        <v/>
      </c>
      <c r="E113" s="10" t="str">
        <f>IF($G113="","",TENEMENT!E$9)</f>
        <v/>
      </c>
      <c r="F113" s="10" t="str">
        <f>IF($G113="","",TENEMENT!F$9)</f>
        <v/>
      </c>
      <c r="G113" s="7"/>
      <c r="H113" s="86"/>
      <c r="I113" s="86"/>
      <c r="J113" s="89"/>
      <c r="K113" s="89"/>
      <c r="L113" s="90"/>
      <c r="M113" s="88"/>
      <c r="N113" s="86"/>
      <c r="O113" s="86"/>
      <c r="P113" s="78"/>
      <c r="Q113" s="87"/>
    </row>
    <row r="114" spans="1:17" x14ac:dyDescent="0.2">
      <c r="A114" s="8"/>
      <c r="B114" s="10" t="str">
        <f>IF($G114="","",TENEMENT!B$9)</f>
        <v/>
      </c>
      <c r="C114" s="10" t="str">
        <f>IF($G114="","",TENEMENT!C$9)</f>
        <v/>
      </c>
      <c r="D114" s="10" t="str">
        <f>IF($G114="","",TENEMENT!D$9)</f>
        <v/>
      </c>
      <c r="E114" s="10" t="str">
        <f>IF($G114="","",TENEMENT!E$9)</f>
        <v/>
      </c>
      <c r="F114" s="10" t="str">
        <f>IF($G114="","",TENEMENT!F$9)</f>
        <v/>
      </c>
      <c r="G114" s="7"/>
      <c r="H114" s="86"/>
      <c r="I114" s="86"/>
      <c r="J114" s="89"/>
      <c r="K114" s="89"/>
      <c r="L114" s="90"/>
      <c r="M114" s="88"/>
      <c r="N114" s="86"/>
      <c r="O114" s="86"/>
      <c r="P114" s="78"/>
      <c r="Q114" s="87"/>
    </row>
    <row r="115" spans="1:17" x14ac:dyDescent="0.2">
      <c r="A115" s="8"/>
      <c r="B115" s="10" t="str">
        <f>IF($G115="","",TENEMENT!B$9)</f>
        <v/>
      </c>
      <c r="C115" s="10" t="str">
        <f>IF($G115="","",TENEMENT!C$9)</f>
        <v/>
      </c>
      <c r="D115" s="10" t="str">
        <f>IF($G115="","",TENEMENT!D$9)</f>
        <v/>
      </c>
      <c r="E115" s="10" t="str">
        <f>IF($G115="","",TENEMENT!E$9)</f>
        <v/>
      </c>
      <c r="F115" s="10" t="str">
        <f>IF($G115="","",TENEMENT!F$9)</f>
        <v/>
      </c>
      <c r="G115" s="7"/>
      <c r="H115" s="86"/>
      <c r="I115" s="86"/>
      <c r="J115" s="89"/>
      <c r="K115" s="89"/>
      <c r="L115" s="90"/>
      <c r="M115" s="88"/>
      <c r="N115" s="86"/>
      <c r="O115" s="86"/>
      <c r="P115" s="78"/>
      <c r="Q115" s="87"/>
    </row>
    <row r="116" spans="1:17" x14ac:dyDescent="0.2">
      <c r="A116" s="8"/>
      <c r="B116" s="10" t="str">
        <f>IF($G116="","",TENEMENT!B$9)</f>
        <v/>
      </c>
      <c r="C116" s="10" t="str">
        <f>IF($G116="","",TENEMENT!C$9)</f>
        <v/>
      </c>
      <c r="D116" s="10" t="str">
        <f>IF($G116="","",TENEMENT!D$9)</f>
        <v/>
      </c>
      <c r="E116" s="10" t="str">
        <f>IF($G116="","",TENEMENT!E$9)</f>
        <v/>
      </c>
      <c r="F116" s="10" t="str">
        <f>IF($G116="","",TENEMENT!F$9)</f>
        <v/>
      </c>
      <c r="G116" s="7"/>
      <c r="H116" s="86"/>
      <c r="I116" s="86"/>
      <c r="J116" s="89"/>
      <c r="K116" s="89"/>
      <c r="L116" s="90"/>
      <c r="M116" s="88"/>
      <c r="N116" s="86"/>
      <c r="O116" s="86"/>
      <c r="P116" s="78"/>
      <c r="Q116" s="87"/>
    </row>
    <row r="117" spans="1:17" x14ac:dyDescent="0.2">
      <c r="A117" s="8"/>
      <c r="B117" s="10" t="str">
        <f>IF($G117="","",TENEMENT!B$9)</f>
        <v/>
      </c>
      <c r="C117" s="10" t="str">
        <f>IF($G117="","",TENEMENT!C$9)</f>
        <v/>
      </c>
      <c r="D117" s="10" t="str">
        <f>IF($G117="","",TENEMENT!D$9)</f>
        <v/>
      </c>
      <c r="E117" s="10" t="str">
        <f>IF($G117="","",TENEMENT!E$9)</f>
        <v/>
      </c>
      <c r="F117" s="10" t="str">
        <f>IF($G117="","",TENEMENT!F$9)</f>
        <v/>
      </c>
      <c r="G117" s="7"/>
      <c r="H117" s="86"/>
      <c r="I117" s="86"/>
      <c r="J117" s="89"/>
      <c r="K117" s="89"/>
      <c r="L117" s="90"/>
      <c r="M117" s="88"/>
      <c r="N117" s="86"/>
      <c r="O117" s="86"/>
      <c r="P117" s="78"/>
      <c r="Q117" s="87"/>
    </row>
    <row r="118" spans="1:17" x14ac:dyDescent="0.2">
      <c r="A118" s="8"/>
      <c r="B118" s="10" t="str">
        <f>IF($G118="","",TENEMENT!B$9)</f>
        <v/>
      </c>
      <c r="C118" s="10" t="str">
        <f>IF($G118="","",TENEMENT!C$9)</f>
        <v/>
      </c>
      <c r="D118" s="10" t="str">
        <f>IF($G118="","",TENEMENT!D$9)</f>
        <v/>
      </c>
      <c r="E118" s="10" t="str">
        <f>IF($G118="","",TENEMENT!E$9)</f>
        <v/>
      </c>
      <c r="F118" s="10" t="str">
        <f>IF($G118="","",TENEMENT!F$9)</f>
        <v/>
      </c>
      <c r="G118" s="7"/>
      <c r="H118" s="86"/>
      <c r="I118" s="86"/>
      <c r="J118" s="89"/>
      <c r="K118" s="89"/>
      <c r="L118" s="90"/>
      <c r="M118" s="88"/>
      <c r="N118" s="86"/>
      <c r="O118" s="86"/>
      <c r="P118" s="78"/>
      <c r="Q118" s="87"/>
    </row>
    <row r="119" spans="1:17" x14ac:dyDescent="0.2">
      <c r="A119" s="8"/>
      <c r="B119" s="10" t="str">
        <f>IF($G119="","",TENEMENT!B$9)</f>
        <v/>
      </c>
      <c r="C119" s="10" t="str">
        <f>IF($G119="","",TENEMENT!C$9)</f>
        <v/>
      </c>
      <c r="D119" s="10" t="str">
        <f>IF($G119="","",TENEMENT!D$9)</f>
        <v/>
      </c>
      <c r="E119" s="10" t="str">
        <f>IF($G119="","",TENEMENT!E$9)</f>
        <v/>
      </c>
      <c r="F119" s="10" t="str">
        <f>IF($G119="","",TENEMENT!F$9)</f>
        <v/>
      </c>
      <c r="G119" s="7"/>
      <c r="H119" s="86"/>
      <c r="I119" s="86"/>
      <c r="J119" s="89"/>
      <c r="K119" s="89"/>
      <c r="L119" s="90"/>
      <c r="M119" s="88"/>
      <c r="N119" s="86"/>
      <c r="O119" s="86"/>
      <c r="P119" s="78"/>
      <c r="Q119" s="87"/>
    </row>
    <row r="120" spans="1:17" x14ac:dyDescent="0.2">
      <c r="A120" s="8"/>
      <c r="B120" s="10" t="str">
        <f>IF($G120="","",TENEMENT!B$9)</f>
        <v/>
      </c>
      <c r="C120" s="10" t="str">
        <f>IF($G120="","",TENEMENT!C$9)</f>
        <v/>
      </c>
      <c r="D120" s="10" t="str">
        <f>IF($G120="","",TENEMENT!D$9)</f>
        <v/>
      </c>
      <c r="E120" s="10" t="str">
        <f>IF($G120="","",TENEMENT!E$9)</f>
        <v/>
      </c>
      <c r="F120" s="10" t="str">
        <f>IF($G120="","",TENEMENT!F$9)</f>
        <v/>
      </c>
      <c r="G120" s="7"/>
      <c r="H120" s="86"/>
      <c r="I120" s="86"/>
      <c r="J120" s="89"/>
      <c r="K120" s="89"/>
      <c r="L120" s="90"/>
      <c r="M120" s="88"/>
      <c r="N120" s="86"/>
      <c r="O120" s="86"/>
      <c r="P120" s="78"/>
      <c r="Q120" s="87"/>
    </row>
    <row r="121" spans="1:17" x14ac:dyDescent="0.2">
      <c r="A121" s="8"/>
      <c r="B121" s="10" t="str">
        <f>IF($G121="","",TENEMENT!B$9)</f>
        <v/>
      </c>
      <c r="C121" s="10" t="str">
        <f>IF($G121="","",TENEMENT!C$9)</f>
        <v/>
      </c>
      <c r="D121" s="10" t="str">
        <f>IF($G121="","",TENEMENT!D$9)</f>
        <v/>
      </c>
      <c r="E121" s="10" t="str">
        <f>IF($G121="","",TENEMENT!E$9)</f>
        <v/>
      </c>
      <c r="F121" s="10" t="str">
        <f>IF($G121="","",TENEMENT!F$9)</f>
        <v/>
      </c>
      <c r="G121" s="7"/>
      <c r="H121" s="86"/>
      <c r="I121" s="86"/>
      <c r="J121" s="89"/>
      <c r="K121" s="89"/>
      <c r="L121" s="90"/>
      <c r="M121" s="88"/>
      <c r="N121" s="86"/>
      <c r="O121" s="86"/>
      <c r="P121" s="78"/>
      <c r="Q121" s="87"/>
    </row>
    <row r="122" spans="1:17" x14ac:dyDescent="0.2">
      <c r="A122" s="8"/>
      <c r="B122" s="10" t="str">
        <f>IF($G122="","",TENEMENT!B$9)</f>
        <v/>
      </c>
      <c r="C122" s="10" t="str">
        <f>IF($G122="","",TENEMENT!C$9)</f>
        <v/>
      </c>
      <c r="D122" s="10" t="str">
        <f>IF($G122="","",TENEMENT!D$9)</f>
        <v/>
      </c>
      <c r="E122" s="10" t="str">
        <f>IF($G122="","",TENEMENT!E$9)</f>
        <v/>
      </c>
      <c r="F122" s="10" t="str">
        <f>IF($G122="","",TENEMENT!F$9)</f>
        <v/>
      </c>
      <c r="G122" s="7"/>
      <c r="H122" s="86"/>
      <c r="I122" s="86"/>
      <c r="J122" s="89"/>
      <c r="K122" s="89"/>
      <c r="L122" s="90"/>
      <c r="M122" s="88"/>
      <c r="N122" s="86"/>
      <c r="O122" s="86"/>
      <c r="P122" s="78"/>
      <c r="Q122" s="87"/>
    </row>
    <row r="123" spans="1:17" x14ac:dyDescent="0.2">
      <c r="A123" s="8"/>
      <c r="B123" s="10" t="str">
        <f>IF($G123="","",TENEMENT!B$9)</f>
        <v/>
      </c>
      <c r="C123" s="10" t="str">
        <f>IF($G123="","",TENEMENT!C$9)</f>
        <v/>
      </c>
      <c r="D123" s="10" t="str">
        <f>IF($G123="","",TENEMENT!D$9)</f>
        <v/>
      </c>
      <c r="E123" s="10" t="str">
        <f>IF($G123="","",TENEMENT!E$9)</f>
        <v/>
      </c>
      <c r="F123" s="10" t="str">
        <f>IF($G123="","",TENEMENT!F$9)</f>
        <v/>
      </c>
      <c r="G123" s="7"/>
      <c r="H123" s="86"/>
      <c r="I123" s="86"/>
      <c r="J123" s="89"/>
      <c r="K123" s="89"/>
      <c r="L123" s="90"/>
      <c r="M123" s="88"/>
      <c r="N123" s="86"/>
      <c r="O123" s="86"/>
      <c r="P123" s="78"/>
      <c r="Q123" s="87"/>
    </row>
    <row r="124" spans="1:17" x14ac:dyDescent="0.2">
      <c r="A124" s="8"/>
      <c r="B124" s="10" t="str">
        <f>IF($G124="","",TENEMENT!B$9)</f>
        <v/>
      </c>
      <c r="C124" s="10" t="str">
        <f>IF($G124="","",TENEMENT!C$9)</f>
        <v/>
      </c>
      <c r="D124" s="10" t="str">
        <f>IF($G124="","",TENEMENT!D$9)</f>
        <v/>
      </c>
      <c r="E124" s="10" t="str">
        <f>IF($G124="","",TENEMENT!E$9)</f>
        <v/>
      </c>
      <c r="F124" s="10" t="str">
        <f>IF($G124="","",TENEMENT!F$9)</f>
        <v/>
      </c>
      <c r="G124" s="7"/>
      <c r="H124" s="86"/>
      <c r="I124" s="86"/>
      <c r="J124" s="89"/>
      <c r="K124" s="89"/>
      <c r="L124" s="90"/>
      <c r="M124" s="88"/>
      <c r="N124" s="86"/>
      <c r="O124" s="86"/>
      <c r="P124" s="78"/>
      <c r="Q124" s="87"/>
    </row>
    <row r="125" spans="1:17" x14ac:dyDescent="0.2">
      <c r="A125" s="8"/>
      <c r="B125" s="10" t="str">
        <f>IF($G125="","",TENEMENT!B$9)</f>
        <v/>
      </c>
      <c r="C125" s="10" t="str">
        <f>IF($G125="","",TENEMENT!C$9)</f>
        <v/>
      </c>
      <c r="D125" s="10" t="str">
        <f>IF($G125="","",TENEMENT!D$9)</f>
        <v/>
      </c>
      <c r="E125" s="10" t="str">
        <f>IF($G125="","",TENEMENT!E$9)</f>
        <v/>
      </c>
      <c r="F125" s="10" t="str">
        <f>IF($G125="","",TENEMENT!F$9)</f>
        <v/>
      </c>
      <c r="G125" s="7"/>
      <c r="H125" s="86"/>
      <c r="I125" s="86"/>
      <c r="J125" s="89"/>
      <c r="K125" s="89"/>
      <c r="L125" s="90"/>
      <c r="M125" s="88"/>
      <c r="N125" s="86"/>
      <c r="O125" s="86"/>
      <c r="P125" s="78"/>
      <c r="Q125" s="87"/>
    </row>
    <row r="126" spans="1:17" x14ac:dyDescent="0.2">
      <c r="A126" s="8"/>
      <c r="B126" s="10" t="str">
        <f>IF($G126="","",TENEMENT!B$9)</f>
        <v/>
      </c>
      <c r="C126" s="10" t="str">
        <f>IF($G126="","",TENEMENT!C$9)</f>
        <v/>
      </c>
      <c r="D126" s="10" t="str">
        <f>IF($G126="","",TENEMENT!D$9)</f>
        <v/>
      </c>
      <c r="E126" s="10" t="str">
        <f>IF($G126="","",TENEMENT!E$9)</f>
        <v/>
      </c>
      <c r="F126" s="10" t="str">
        <f>IF($G126="","",TENEMENT!F$9)</f>
        <v/>
      </c>
      <c r="G126" s="7"/>
      <c r="H126" s="86"/>
      <c r="I126" s="86"/>
      <c r="J126" s="89"/>
      <c r="K126" s="89"/>
      <c r="L126" s="90"/>
      <c r="M126" s="88"/>
      <c r="N126" s="86"/>
      <c r="O126" s="86"/>
      <c r="P126" s="78"/>
      <c r="Q126" s="87"/>
    </row>
    <row r="127" spans="1:17" x14ac:dyDescent="0.2">
      <c r="A127" s="8"/>
      <c r="B127" s="10" t="str">
        <f>IF($G127="","",TENEMENT!B$9)</f>
        <v/>
      </c>
      <c r="C127" s="10" t="str">
        <f>IF($G127="","",TENEMENT!C$9)</f>
        <v/>
      </c>
      <c r="D127" s="10" t="str">
        <f>IF($G127="","",TENEMENT!D$9)</f>
        <v/>
      </c>
      <c r="E127" s="10" t="str">
        <f>IF($G127="","",TENEMENT!E$9)</f>
        <v/>
      </c>
      <c r="F127" s="10" t="str">
        <f>IF($G127="","",TENEMENT!F$9)</f>
        <v/>
      </c>
      <c r="G127" s="7"/>
      <c r="H127" s="86"/>
      <c r="I127" s="86"/>
      <c r="J127" s="89"/>
      <c r="K127" s="89"/>
      <c r="L127" s="90"/>
      <c r="M127" s="88"/>
      <c r="N127" s="86"/>
      <c r="O127" s="86"/>
      <c r="P127" s="78"/>
      <c r="Q127" s="87"/>
    </row>
    <row r="128" spans="1:17" x14ac:dyDescent="0.2">
      <c r="A128" s="8"/>
      <c r="B128" s="10" t="str">
        <f>IF($G128="","",TENEMENT!B$9)</f>
        <v/>
      </c>
      <c r="C128" s="10" t="str">
        <f>IF($G128="","",TENEMENT!C$9)</f>
        <v/>
      </c>
      <c r="D128" s="10" t="str">
        <f>IF($G128="","",TENEMENT!D$9)</f>
        <v/>
      </c>
      <c r="E128" s="10" t="str">
        <f>IF($G128="","",TENEMENT!E$9)</f>
        <v/>
      </c>
      <c r="F128" s="10" t="str">
        <f>IF($G128="","",TENEMENT!F$9)</f>
        <v/>
      </c>
      <c r="G128" s="7"/>
      <c r="H128" s="86"/>
      <c r="I128" s="86"/>
      <c r="J128" s="89"/>
      <c r="K128" s="89"/>
      <c r="L128" s="90"/>
      <c r="M128" s="88"/>
      <c r="N128" s="86"/>
      <c r="O128" s="86"/>
      <c r="P128" s="78"/>
      <c r="Q128" s="87"/>
    </row>
    <row r="129" spans="1:17" x14ac:dyDescent="0.2">
      <c r="A129" s="8"/>
      <c r="B129" s="10" t="str">
        <f>IF($G129="","",TENEMENT!B$9)</f>
        <v/>
      </c>
      <c r="C129" s="10" t="str">
        <f>IF($G129="","",TENEMENT!C$9)</f>
        <v/>
      </c>
      <c r="D129" s="10" t="str">
        <f>IF($G129="","",TENEMENT!D$9)</f>
        <v/>
      </c>
      <c r="E129" s="10" t="str">
        <f>IF($G129="","",TENEMENT!E$9)</f>
        <v/>
      </c>
      <c r="F129" s="10" t="str">
        <f>IF($G129="","",TENEMENT!F$9)</f>
        <v/>
      </c>
      <c r="G129" s="7"/>
      <c r="H129" s="86"/>
      <c r="I129" s="86"/>
      <c r="J129" s="89"/>
      <c r="K129" s="89"/>
      <c r="L129" s="90"/>
      <c r="M129" s="88"/>
      <c r="N129" s="86"/>
      <c r="O129" s="86"/>
      <c r="P129" s="78"/>
      <c r="Q129" s="87"/>
    </row>
    <row r="130" spans="1:17" x14ac:dyDescent="0.2">
      <c r="A130" s="8"/>
      <c r="B130" s="10" t="str">
        <f>IF($G130="","",TENEMENT!B$9)</f>
        <v/>
      </c>
      <c r="C130" s="10" t="str">
        <f>IF($G130="","",TENEMENT!C$9)</f>
        <v/>
      </c>
      <c r="D130" s="10" t="str">
        <f>IF($G130="","",TENEMENT!D$9)</f>
        <v/>
      </c>
      <c r="E130" s="10" t="str">
        <f>IF($G130="","",TENEMENT!E$9)</f>
        <v/>
      </c>
      <c r="F130" s="10" t="str">
        <f>IF($G130="","",TENEMENT!F$9)</f>
        <v/>
      </c>
      <c r="G130" s="7"/>
      <c r="H130" s="86"/>
      <c r="I130" s="86"/>
      <c r="J130" s="89"/>
      <c r="K130" s="89"/>
      <c r="L130" s="90"/>
      <c r="M130" s="88"/>
      <c r="N130" s="86"/>
      <c r="O130" s="86"/>
      <c r="P130" s="78"/>
      <c r="Q130" s="87"/>
    </row>
    <row r="131" spans="1:17" x14ac:dyDescent="0.2">
      <c r="A131" s="8"/>
      <c r="B131" s="10" t="str">
        <f>IF($G131="","",TENEMENT!B$9)</f>
        <v/>
      </c>
      <c r="C131" s="10" t="str">
        <f>IF($G131="","",TENEMENT!C$9)</f>
        <v/>
      </c>
      <c r="D131" s="10" t="str">
        <f>IF($G131="","",TENEMENT!D$9)</f>
        <v/>
      </c>
      <c r="E131" s="10" t="str">
        <f>IF($G131="","",TENEMENT!E$9)</f>
        <v/>
      </c>
      <c r="F131" s="10" t="str">
        <f>IF($G131="","",TENEMENT!F$9)</f>
        <v/>
      </c>
      <c r="G131" s="7"/>
      <c r="H131" s="86"/>
      <c r="I131" s="86"/>
      <c r="J131" s="89"/>
      <c r="K131" s="89"/>
      <c r="L131" s="90"/>
      <c r="M131" s="88"/>
      <c r="N131" s="86"/>
      <c r="O131" s="86"/>
      <c r="P131" s="78"/>
      <c r="Q131" s="87"/>
    </row>
    <row r="132" spans="1:17" x14ac:dyDescent="0.2">
      <c r="A132" s="8"/>
      <c r="B132" s="10" t="str">
        <f>IF($G132="","",TENEMENT!B$9)</f>
        <v/>
      </c>
      <c r="C132" s="10" t="str">
        <f>IF($G132="","",TENEMENT!C$9)</f>
        <v/>
      </c>
      <c r="D132" s="10" t="str">
        <f>IF($G132="","",TENEMENT!D$9)</f>
        <v/>
      </c>
      <c r="E132" s="10" t="str">
        <f>IF($G132="","",TENEMENT!E$9)</f>
        <v/>
      </c>
      <c r="F132" s="10" t="str">
        <f>IF($G132="","",TENEMENT!F$9)</f>
        <v/>
      </c>
      <c r="G132" s="7"/>
      <c r="H132" s="86"/>
      <c r="I132" s="86"/>
      <c r="J132" s="89"/>
      <c r="K132" s="89"/>
      <c r="L132" s="90"/>
      <c r="M132" s="88"/>
      <c r="N132" s="86"/>
      <c r="O132" s="86"/>
      <c r="P132" s="78"/>
      <c r="Q132" s="87"/>
    </row>
    <row r="133" spans="1:17" x14ac:dyDescent="0.2">
      <c r="A133" s="8"/>
      <c r="B133" s="10" t="str">
        <f>IF($G133="","",TENEMENT!B$9)</f>
        <v/>
      </c>
      <c r="C133" s="10" t="str">
        <f>IF($G133="","",TENEMENT!C$9)</f>
        <v/>
      </c>
      <c r="D133" s="10" t="str">
        <f>IF($G133="","",TENEMENT!D$9)</f>
        <v/>
      </c>
      <c r="E133" s="10" t="str">
        <f>IF($G133="","",TENEMENT!E$9)</f>
        <v/>
      </c>
      <c r="F133" s="10" t="str">
        <f>IF($G133="","",TENEMENT!F$9)</f>
        <v/>
      </c>
      <c r="G133" s="7"/>
      <c r="H133" s="86"/>
      <c r="I133" s="86"/>
      <c r="J133" s="89"/>
      <c r="K133" s="89"/>
      <c r="L133" s="90"/>
      <c r="M133" s="88"/>
      <c r="N133" s="86"/>
      <c r="O133" s="86"/>
      <c r="P133" s="78"/>
      <c r="Q133" s="87"/>
    </row>
    <row r="134" spans="1:17" x14ac:dyDescent="0.2">
      <c r="A134" s="8"/>
      <c r="B134" s="10" t="str">
        <f>IF($G134="","",TENEMENT!B$9)</f>
        <v/>
      </c>
      <c r="C134" s="10" t="str">
        <f>IF($G134="","",TENEMENT!C$9)</f>
        <v/>
      </c>
      <c r="D134" s="10" t="str">
        <f>IF($G134="","",TENEMENT!D$9)</f>
        <v/>
      </c>
      <c r="E134" s="10" t="str">
        <f>IF($G134="","",TENEMENT!E$9)</f>
        <v/>
      </c>
      <c r="F134" s="10" t="str">
        <f>IF($G134="","",TENEMENT!F$9)</f>
        <v/>
      </c>
      <c r="G134" s="7"/>
      <c r="H134" s="86"/>
      <c r="I134" s="86"/>
      <c r="J134" s="89"/>
      <c r="K134" s="89"/>
      <c r="L134" s="90"/>
      <c r="M134" s="88"/>
      <c r="N134" s="86"/>
      <c r="O134" s="86"/>
      <c r="P134" s="78"/>
      <c r="Q134" s="87"/>
    </row>
    <row r="135" spans="1:17" x14ac:dyDescent="0.2">
      <c r="A135" s="8"/>
      <c r="B135" s="10" t="str">
        <f>IF($G135="","",TENEMENT!B$9)</f>
        <v/>
      </c>
      <c r="C135" s="10" t="str">
        <f>IF($G135="","",TENEMENT!C$9)</f>
        <v/>
      </c>
      <c r="D135" s="10" t="str">
        <f>IF($G135="","",TENEMENT!D$9)</f>
        <v/>
      </c>
      <c r="E135" s="10" t="str">
        <f>IF($G135="","",TENEMENT!E$9)</f>
        <v/>
      </c>
      <c r="F135" s="10" t="str">
        <f>IF($G135="","",TENEMENT!F$9)</f>
        <v/>
      </c>
      <c r="G135" s="7"/>
      <c r="H135" s="86"/>
      <c r="I135" s="86"/>
      <c r="J135" s="89"/>
      <c r="K135" s="89"/>
      <c r="L135" s="90"/>
      <c r="M135" s="88"/>
      <c r="N135" s="86"/>
      <c r="O135" s="86"/>
      <c r="P135" s="78"/>
      <c r="Q135" s="87"/>
    </row>
    <row r="136" spans="1:17" x14ac:dyDescent="0.2">
      <c r="A136" s="8"/>
      <c r="B136" s="10" t="str">
        <f>IF($G136="","",TENEMENT!B$9)</f>
        <v/>
      </c>
      <c r="C136" s="10" t="str">
        <f>IF($G136="","",TENEMENT!C$9)</f>
        <v/>
      </c>
      <c r="D136" s="10" t="str">
        <f>IF($G136="","",TENEMENT!D$9)</f>
        <v/>
      </c>
      <c r="E136" s="10" t="str">
        <f>IF($G136="","",TENEMENT!E$9)</f>
        <v/>
      </c>
      <c r="F136" s="10" t="str">
        <f>IF($G136="","",TENEMENT!F$9)</f>
        <v/>
      </c>
      <c r="G136" s="7"/>
      <c r="H136" s="86"/>
      <c r="I136" s="86"/>
      <c r="J136" s="89"/>
      <c r="K136" s="89"/>
      <c r="L136" s="90"/>
      <c r="M136" s="88"/>
      <c r="N136" s="86"/>
      <c r="O136" s="86"/>
      <c r="P136" s="78"/>
      <c r="Q136" s="87"/>
    </row>
    <row r="137" spans="1:17" x14ac:dyDescent="0.2">
      <c r="A137" s="8"/>
      <c r="B137" s="10" t="str">
        <f>IF($G137="","",TENEMENT!B$9)</f>
        <v/>
      </c>
      <c r="C137" s="10" t="str">
        <f>IF($G137="","",TENEMENT!C$9)</f>
        <v/>
      </c>
      <c r="D137" s="10" t="str">
        <f>IF($G137="","",TENEMENT!D$9)</f>
        <v/>
      </c>
      <c r="E137" s="10" t="str">
        <f>IF($G137="","",TENEMENT!E$9)</f>
        <v/>
      </c>
      <c r="F137" s="10" t="str">
        <f>IF($G137="","",TENEMENT!F$9)</f>
        <v/>
      </c>
      <c r="G137" s="7"/>
      <c r="H137" s="86"/>
      <c r="I137" s="86"/>
      <c r="J137" s="89"/>
      <c r="K137" s="89"/>
      <c r="L137" s="90"/>
      <c r="M137" s="88"/>
      <c r="N137" s="86"/>
      <c r="O137" s="86"/>
      <c r="P137" s="78"/>
      <c r="Q137" s="87"/>
    </row>
    <row r="138" spans="1:17" x14ac:dyDescent="0.2">
      <c r="A138" s="8"/>
      <c r="B138" s="10" t="str">
        <f>IF($G138="","",TENEMENT!B$9)</f>
        <v/>
      </c>
      <c r="C138" s="10" t="str">
        <f>IF($G138="","",TENEMENT!C$9)</f>
        <v/>
      </c>
      <c r="D138" s="10" t="str">
        <f>IF($G138="","",TENEMENT!D$9)</f>
        <v/>
      </c>
      <c r="E138" s="10" t="str">
        <f>IF($G138="","",TENEMENT!E$9)</f>
        <v/>
      </c>
      <c r="F138" s="10" t="str">
        <f>IF($G138="","",TENEMENT!F$9)</f>
        <v/>
      </c>
      <c r="G138" s="7"/>
      <c r="H138" s="86"/>
      <c r="I138" s="86"/>
      <c r="J138" s="89"/>
      <c r="K138" s="89"/>
      <c r="L138" s="90"/>
      <c r="M138" s="88"/>
      <c r="N138" s="86"/>
      <c r="O138" s="86"/>
      <c r="P138" s="78"/>
      <c r="Q138" s="87"/>
    </row>
    <row r="139" spans="1:17" x14ac:dyDescent="0.2">
      <c r="A139" s="8"/>
      <c r="B139" s="10" t="str">
        <f>IF($G139="","",TENEMENT!B$9)</f>
        <v/>
      </c>
      <c r="C139" s="10" t="str">
        <f>IF($G139="","",TENEMENT!C$9)</f>
        <v/>
      </c>
      <c r="D139" s="10" t="str">
        <f>IF($G139="","",TENEMENT!D$9)</f>
        <v/>
      </c>
      <c r="E139" s="10" t="str">
        <f>IF($G139="","",TENEMENT!E$9)</f>
        <v/>
      </c>
      <c r="F139" s="10" t="str">
        <f>IF($G139="","",TENEMENT!F$9)</f>
        <v/>
      </c>
      <c r="G139" s="7"/>
      <c r="H139" s="86"/>
      <c r="I139" s="86"/>
      <c r="J139" s="89"/>
      <c r="K139" s="89"/>
      <c r="L139" s="90"/>
      <c r="M139" s="88"/>
      <c r="N139" s="86"/>
      <c r="O139" s="86"/>
      <c r="P139" s="78"/>
      <c r="Q139" s="87"/>
    </row>
    <row r="140" spans="1:17" x14ac:dyDescent="0.2">
      <c r="A140" s="8"/>
      <c r="B140" s="10" t="str">
        <f>IF($G140="","",TENEMENT!B$9)</f>
        <v/>
      </c>
      <c r="C140" s="10" t="str">
        <f>IF($G140="","",TENEMENT!C$9)</f>
        <v/>
      </c>
      <c r="D140" s="10" t="str">
        <f>IF($G140="","",TENEMENT!D$9)</f>
        <v/>
      </c>
      <c r="E140" s="10" t="str">
        <f>IF($G140="","",TENEMENT!E$9)</f>
        <v/>
      </c>
      <c r="F140" s="10" t="str">
        <f>IF($G140="","",TENEMENT!F$9)</f>
        <v/>
      </c>
      <c r="G140" s="7"/>
      <c r="H140" s="86"/>
      <c r="I140" s="86"/>
      <c r="J140" s="89"/>
      <c r="K140" s="89"/>
      <c r="L140" s="90"/>
      <c r="M140" s="88"/>
      <c r="N140" s="86"/>
      <c r="O140" s="86"/>
      <c r="P140" s="78"/>
      <c r="Q140" s="87"/>
    </row>
    <row r="141" spans="1:17" x14ac:dyDescent="0.2">
      <c r="A141" s="8"/>
      <c r="B141" s="10" t="str">
        <f>IF($G141="","",TENEMENT!B$9)</f>
        <v/>
      </c>
      <c r="C141" s="10" t="str">
        <f>IF($G141="","",TENEMENT!C$9)</f>
        <v/>
      </c>
      <c r="D141" s="10" t="str">
        <f>IF($G141="","",TENEMENT!D$9)</f>
        <v/>
      </c>
      <c r="E141" s="10" t="str">
        <f>IF($G141="","",TENEMENT!E$9)</f>
        <v/>
      </c>
      <c r="F141" s="10" t="str">
        <f>IF($G141="","",TENEMENT!F$9)</f>
        <v/>
      </c>
      <c r="G141" s="7"/>
      <c r="H141" s="86"/>
      <c r="I141" s="86"/>
      <c r="J141" s="89"/>
      <c r="K141" s="89"/>
      <c r="L141" s="90"/>
      <c r="M141" s="88"/>
      <c r="N141" s="86"/>
      <c r="O141" s="86"/>
      <c r="P141" s="78"/>
      <c r="Q141" s="87"/>
    </row>
    <row r="142" spans="1:17" x14ac:dyDescent="0.2">
      <c r="A142" s="8"/>
      <c r="B142" s="10" t="str">
        <f>IF($G142="","",TENEMENT!B$9)</f>
        <v/>
      </c>
      <c r="C142" s="10" t="str">
        <f>IF($G142="","",TENEMENT!C$9)</f>
        <v/>
      </c>
      <c r="D142" s="10" t="str">
        <f>IF($G142="","",TENEMENT!D$9)</f>
        <v/>
      </c>
      <c r="E142" s="10" t="str">
        <f>IF($G142="","",TENEMENT!E$9)</f>
        <v/>
      </c>
      <c r="F142" s="10" t="str">
        <f>IF($G142="","",TENEMENT!F$9)</f>
        <v/>
      </c>
      <c r="G142" s="7"/>
      <c r="H142" s="86"/>
      <c r="I142" s="86"/>
      <c r="J142" s="89"/>
      <c r="K142" s="89"/>
      <c r="L142" s="90"/>
      <c r="M142" s="88"/>
      <c r="N142" s="86"/>
      <c r="O142" s="86"/>
      <c r="P142" s="78"/>
      <c r="Q142" s="87"/>
    </row>
    <row r="143" spans="1:17" x14ac:dyDescent="0.2">
      <c r="A143" s="8"/>
      <c r="B143" s="10" t="str">
        <f>IF($G143="","",TENEMENT!B$9)</f>
        <v/>
      </c>
      <c r="C143" s="10" t="str">
        <f>IF($G143="","",TENEMENT!C$9)</f>
        <v/>
      </c>
      <c r="D143" s="10" t="str">
        <f>IF($G143="","",TENEMENT!D$9)</f>
        <v/>
      </c>
      <c r="E143" s="10" t="str">
        <f>IF($G143="","",TENEMENT!E$9)</f>
        <v/>
      </c>
      <c r="F143" s="10" t="str">
        <f>IF($G143="","",TENEMENT!F$9)</f>
        <v/>
      </c>
      <c r="G143" s="7"/>
      <c r="H143" s="86"/>
      <c r="I143" s="86"/>
      <c r="J143" s="89"/>
      <c r="K143" s="89"/>
      <c r="L143" s="90"/>
      <c r="M143" s="88"/>
      <c r="N143" s="86"/>
      <c r="O143" s="86"/>
      <c r="P143" s="78"/>
      <c r="Q143" s="87"/>
    </row>
    <row r="144" spans="1:17" x14ac:dyDescent="0.2">
      <c r="A144" s="8"/>
      <c r="B144" s="10" t="str">
        <f>IF($G144="","",TENEMENT!B$9)</f>
        <v/>
      </c>
      <c r="C144" s="10" t="str">
        <f>IF($G144="","",TENEMENT!C$9)</f>
        <v/>
      </c>
      <c r="D144" s="10" t="str">
        <f>IF($G144="","",TENEMENT!D$9)</f>
        <v/>
      </c>
      <c r="E144" s="10" t="str">
        <f>IF($G144="","",TENEMENT!E$9)</f>
        <v/>
      </c>
      <c r="F144" s="10" t="str">
        <f>IF($G144="","",TENEMENT!F$9)</f>
        <v/>
      </c>
      <c r="G144" s="7"/>
      <c r="H144" s="86"/>
      <c r="I144" s="86"/>
      <c r="J144" s="89"/>
      <c r="K144" s="89"/>
      <c r="L144" s="90"/>
      <c r="M144" s="88"/>
      <c r="N144" s="86"/>
      <c r="O144" s="86"/>
      <c r="P144" s="78"/>
      <c r="Q144" s="87"/>
    </row>
    <row r="145" spans="1:17" x14ac:dyDescent="0.2">
      <c r="A145" s="8"/>
      <c r="B145" s="10" t="str">
        <f>IF($G145="","",TENEMENT!B$9)</f>
        <v/>
      </c>
      <c r="C145" s="10" t="str">
        <f>IF($G145="","",TENEMENT!C$9)</f>
        <v/>
      </c>
      <c r="D145" s="10" t="str">
        <f>IF($G145="","",TENEMENT!D$9)</f>
        <v/>
      </c>
      <c r="E145" s="10" t="str">
        <f>IF($G145="","",TENEMENT!E$9)</f>
        <v/>
      </c>
      <c r="F145" s="10" t="str">
        <f>IF($G145="","",TENEMENT!F$9)</f>
        <v/>
      </c>
      <c r="G145" s="7"/>
      <c r="H145" s="86"/>
      <c r="I145" s="86"/>
      <c r="J145" s="89"/>
      <c r="K145" s="89"/>
      <c r="L145" s="90"/>
      <c r="M145" s="88"/>
      <c r="N145" s="86"/>
      <c r="O145" s="86"/>
      <c r="P145" s="78"/>
      <c r="Q145" s="87"/>
    </row>
    <row r="146" spans="1:17" x14ac:dyDescent="0.2">
      <c r="A146" s="8"/>
      <c r="B146" s="10" t="str">
        <f>IF($G146="","",TENEMENT!B$9)</f>
        <v/>
      </c>
      <c r="C146" s="10" t="str">
        <f>IF($G146="","",TENEMENT!C$9)</f>
        <v/>
      </c>
      <c r="D146" s="10" t="str">
        <f>IF($G146="","",TENEMENT!D$9)</f>
        <v/>
      </c>
      <c r="E146" s="10" t="str">
        <f>IF($G146="","",TENEMENT!E$9)</f>
        <v/>
      </c>
      <c r="F146" s="10" t="str">
        <f>IF($G146="","",TENEMENT!F$9)</f>
        <v/>
      </c>
      <c r="G146" s="7"/>
      <c r="H146" s="86"/>
      <c r="I146" s="86"/>
      <c r="J146" s="89"/>
      <c r="K146" s="89"/>
      <c r="L146" s="90"/>
      <c r="M146" s="88"/>
      <c r="N146" s="86"/>
      <c r="O146" s="86"/>
      <c r="P146" s="78"/>
      <c r="Q146" s="87"/>
    </row>
    <row r="147" spans="1:17" x14ac:dyDescent="0.2">
      <c r="A147" s="8"/>
      <c r="B147" s="10" t="str">
        <f>IF($G147="","",TENEMENT!B$9)</f>
        <v/>
      </c>
      <c r="C147" s="10" t="str">
        <f>IF($G147="","",TENEMENT!C$9)</f>
        <v/>
      </c>
      <c r="D147" s="10" t="str">
        <f>IF($G147="","",TENEMENT!D$9)</f>
        <v/>
      </c>
      <c r="E147" s="10" t="str">
        <f>IF($G147="","",TENEMENT!E$9)</f>
        <v/>
      </c>
      <c r="F147" s="10" t="str">
        <f>IF($G147="","",TENEMENT!F$9)</f>
        <v/>
      </c>
      <c r="G147" s="7"/>
      <c r="H147" s="86"/>
      <c r="I147" s="86"/>
      <c r="J147" s="89"/>
      <c r="K147" s="89"/>
      <c r="L147" s="90"/>
      <c r="M147" s="88"/>
      <c r="N147" s="86"/>
      <c r="O147" s="86"/>
      <c r="P147" s="78"/>
      <c r="Q147" s="87"/>
    </row>
    <row r="148" spans="1:17" x14ac:dyDescent="0.2">
      <c r="A148" s="8"/>
      <c r="B148" s="10" t="str">
        <f>IF($G148="","",TENEMENT!B$9)</f>
        <v/>
      </c>
      <c r="C148" s="10" t="str">
        <f>IF($G148="","",TENEMENT!C$9)</f>
        <v/>
      </c>
      <c r="D148" s="10" t="str">
        <f>IF($G148="","",TENEMENT!D$9)</f>
        <v/>
      </c>
      <c r="E148" s="10" t="str">
        <f>IF($G148="","",TENEMENT!E$9)</f>
        <v/>
      </c>
      <c r="F148" s="10" t="str">
        <f>IF($G148="","",TENEMENT!F$9)</f>
        <v/>
      </c>
      <c r="G148" s="7"/>
      <c r="H148" s="86"/>
      <c r="I148" s="86"/>
      <c r="J148" s="89"/>
      <c r="K148" s="89"/>
      <c r="L148" s="90"/>
      <c r="M148" s="88"/>
      <c r="N148" s="86"/>
      <c r="O148" s="86"/>
      <c r="P148" s="78"/>
      <c r="Q148" s="87"/>
    </row>
    <row r="149" spans="1:17" x14ac:dyDescent="0.2">
      <c r="A149" s="8"/>
      <c r="B149" s="10" t="str">
        <f>IF($G149="","",TENEMENT!B$9)</f>
        <v/>
      </c>
      <c r="C149" s="10" t="str">
        <f>IF($G149="","",TENEMENT!C$9)</f>
        <v/>
      </c>
      <c r="D149" s="10" t="str">
        <f>IF($G149="","",TENEMENT!D$9)</f>
        <v/>
      </c>
      <c r="E149" s="10" t="str">
        <f>IF($G149="","",TENEMENT!E$9)</f>
        <v/>
      </c>
      <c r="F149" s="10" t="str">
        <f>IF($G149="","",TENEMENT!F$9)</f>
        <v/>
      </c>
      <c r="G149" s="7"/>
      <c r="H149" s="86"/>
      <c r="I149" s="86"/>
      <c r="J149" s="89"/>
      <c r="K149" s="89"/>
      <c r="L149" s="90"/>
      <c r="M149" s="88"/>
      <c r="N149" s="86"/>
      <c r="O149" s="86"/>
      <c r="P149" s="78"/>
      <c r="Q149" s="87"/>
    </row>
    <row r="150" spans="1:17" x14ac:dyDescent="0.2">
      <c r="A150" s="8"/>
      <c r="B150" s="10" t="str">
        <f>IF($G150="","",TENEMENT!B$9)</f>
        <v/>
      </c>
      <c r="C150" s="10" t="str">
        <f>IF($G150="","",TENEMENT!C$9)</f>
        <v/>
      </c>
      <c r="D150" s="10" t="str">
        <f>IF($G150="","",TENEMENT!D$9)</f>
        <v/>
      </c>
      <c r="E150" s="10" t="str">
        <f>IF($G150="","",TENEMENT!E$9)</f>
        <v/>
      </c>
      <c r="F150" s="10" t="str">
        <f>IF($G150="","",TENEMENT!F$9)</f>
        <v/>
      </c>
      <c r="G150" s="7"/>
      <c r="H150" s="86"/>
      <c r="I150" s="86"/>
      <c r="J150" s="89"/>
      <c r="K150" s="89"/>
      <c r="L150" s="90"/>
      <c r="M150" s="88"/>
      <c r="N150" s="86"/>
      <c r="O150" s="86"/>
      <c r="P150" s="78"/>
      <c r="Q150" s="87"/>
    </row>
    <row r="151" spans="1:17" x14ac:dyDescent="0.2">
      <c r="A151" s="8"/>
      <c r="B151" s="10" t="str">
        <f>IF($G151="","",TENEMENT!B$9)</f>
        <v/>
      </c>
      <c r="C151" s="10" t="str">
        <f>IF($G151="","",TENEMENT!C$9)</f>
        <v/>
      </c>
      <c r="D151" s="10" t="str">
        <f>IF($G151="","",TENEMENT!D$9)</f>
        <v/>
      </c>
      <c r="E151" s="10" t="str">
        <f>IF($G151="","",TENEMENT!E$9)</f>
        <v/>
      </c>
      <c r="F151" s="10" t="str">
        <f>IF($G151="","",TENEMENT!F$9)</f>
        <v/>
      </c>
      <c r="G151" s="7"/>
      <c r="H151" s="86"/>
      <c r="I151" s="86"/>
      <c r="J151" s="89"/>
      <c r="K151" s="89"/>
      <c r="L151" s="90"/>
      <c r="M151" s="88"/>
      <c r="N151" s="86"/>
      <c r="O151" s="86"/>
      <c r="P151" s="78"/>
      <c r="Q151" s="87"/>
    </row>
    <row r="152" spans="1:17" x14ac:dyDescent="0.2">
      <c r="A152" s="8"/>
      <c r="B152" s="10" t="str">
        <f>IF($G152="","",TENEMENT!B$9)</f>
        <v/>
      </c>
      <c r="C152" s="10" t="str">
        <f>IF($G152="","",TENEMENT!C$9)</f>
        <v/>
      </c>
      <c r="D152" s="10" t="str">
        <f>IF($G152="","",TENEMENT!D$9)</f>
        <v/>
      </c>
      <c r="E152" s="10" t="str">
        <f>IF($G152="","",TENEMENT!E$9)</f>
        <v/>
      </c>
      <c r="F152" s="10" t="str">
        <f>IF($G152="","",TENEMENT!F$9)</f>
        <v/>
      </c>
      <c r="G152" s="7"/>
      <c r="H152" s="86"/>
      <c r="I152" s="86"/>
      <c r="J152" s="89"/>
      <c r="K152" s="89"/>
      <c r="L152" s="90"/>
      <c r="M152" s="88"/>
      <c r="N152" s="86"/>
      <c r="O152" s="86"/>
      <c r="P152" s="78"/>
      <c r="Q152" s="87"/>
    </row>
    <row r="153" spans="1:17" x14ac:dyDescent="0.2">
      <c r="A153" s="8"/>
      <c r="B153" s="10" t="str">
        <f>IF($G153="","",TENEMENT!B$9)</f>
        <v/>
      </c>
      <c r="C153" s="10" t="str">
        <f>IF($G153="","",TENEMENT!C$9)</f>
        <v/>
      </c>
      <c r="D153" s="10" t="str">
        <f>IF($G153="","",TENEMENT!D$9)</f>
        <v/>
      </c>
      <c r="E153" s="10" t="str">
        <f>IF($G153="","",TENEMENT!E$9)</f>
        <v/>
      </c>
      <c r="F153" s="10" t="str">
        <f>IF($G153="","",TENEMENT!F$9)</f>
        <v/>
      </c>
      <c r="G153" s="7"/>
      <c r="H153" s="86"/>
      <c r="I153" s="86"/>
      <c r="J153" s="89"/>
      <c r="K153" s="89"/>
      <c r="L153" s="90"/>
      <c r="M153" s="88"/>
      <c r="N153" s="86"/>
      <c r="O153" s="86"/>
      <c r="P153" s="78"/>
      <c r="Q153" s="87"/>
    </row>
    <row r="154" spans="1:17" x14ac:dyDescent="0.2">
      <c r="A154" s="8"/>
      <c r="B154" s="10" t="str">
        <f>IF($G154="","",TENEMENT!B$9)</f>
        <v/>
      </c>
      <c r="C154" s="10" t="str">
        <f>IF($G154="","",TENEMENT!C$9)</f>
        <v/>
      </c>
      <c r="D154" s="10" t="str">
        <f>IF($G154="","",TENEMENT!D$9)</f>
        <v/>
      </c>
      <c r="E154" s="10" t="str">
        <f>IF($G154="","",TENEMENT!E$9)</f>
        <v/>
      </c>
      <c r="F154" s="10" t="str">
        <f>IF($G154="","",TENEMENT!F$9)</f>
        <v/>
      </c>
      <c r="G154" s="7"/>
      <c r="H154" s="86"/>
      <c r="I154" s="86"/>
      <c r="J154" s="89"/>
      <c r="K154" s="89"/>
      <c r="L154" s="90"/>
      <c r="M154" s="88"/>
      <c r="N154" s="86"/>
      <c r="O154" s="86"/>
      <c r="P154" s="78"/>
      <c r="Q154" s="87"/>
    </row>
    <row r="155" spans="1:17" x14ac:dyDescent="0.2">
      <c r="A155" s="8"/>
      <c r="B155" s="10" t="str">
        <f>IF($G155="","",TENEMENT!B$9)</f>
        <v/>
      </c>
      <c r="C155" s="10" t="str">
        <f>IF($G155="","",TENEMENT!C$9)</f>
        <v/>
      </c>
      <c r="D155" s="10" t="str">
        <f>IF($G155="","",TENEMENT!D$9)</f>
        <v/>
      </c>
      <c r="E155" s="10" t="str">
        <f>IF($G155="","",TENEMENT!E$9)</f>
        <v/>
      </c>
      <c r="F155" s="10" t="str">
        <f>IF($G155="","",TENEMENT!F$9)</f>
        <v/>
      </c>
      <c r="G155" s="7"/>
      <c r="H155" s="86"/>
      <c r="I155" s="86"/>
      <c r="J155" s="89"/>
      <c r="K155" s="89"/>
      <c r="L155" s="90"/>
      <c r="M155" s="88"/>
      <c r="N155" s="86"/>
      <c r="O155" s="86"/>
      <c r="P155" s="78"/>
      <c r="Q155" s="87"/>
    </row>
    <row r="156" spans="1:17" x14ac:dyDescent="0.2">
      <c r="A156" s="8"/>
      <c r="B156" s="10" t="str">
        <f>IF($G156="","",TENEMENT!B$9)</f>
        <v/>
      </c>
      <c r="C156" s="10" t="str">
        <f>IF($G156="","",TENEMENT!C$9)</f>
        <v/>
      </c>
      <c r="D156" s="10" t="str">
        <f>IF($G156="","",TENEMENT!D$9)</f>
        <v/>
      </c>
      <c r="E156" s="10" t="str">
        <f>IF($G156="","",TENEMENT!E$9)</f>
        <v/>
      </c>
      <c r="F156" s="10" t="str">
        <f>IF($G156="","",TENEMENT!F$9)</f>
        <v/>
      </c>
      <c r="G156" s="7"/>
      <c r="H156" s="86"/>
      <c r="I156" s="86"/>
      <c r="J156" s="89"/>
      <c r="K156" s="89"/>
      <c r="L156" s="90"/>
      <c r="M156" s="88"/>
      <c r="N156" s="86"/>
      <c r="O156" s="86"/>
      <c r="P156" s="78"/>
      <c r="Q156" s="87"/>
    </row>
    <row r="157" spans="1:17" x14ac:dyDescent="0.2">
      <c r="A157" s="8"/>
      <c r="B157" s="10" t="str">
        <f>IF($G157="","",TENEMENT!B$9)</f>
        <v/>
      </c>
      <c r="C157" s="10" t="str">
        <f>IF($G157="","",TENEMENT!C$9)</f>
        <v/>
      </c>
      <c r="D157" s="10" t="str">
        <f>IF($G157="","",TENEMENT!D$9)</f>
        <v/>
      </c>
      <c r="E157" s="10" t="str">
        <f>IF($G157="","",TENEMENT!E$9)</f>
        <v/>
      </c>
      <c r="F157" s="10" t="str">
        <f>IF($G157="","",TENEMENT!F$9)</f>
        <v/>
      </c>
      <c r="G157" s="7"/>
      <c r="H157" s="86"/>
      <c r="I157" s="86"/>
      <c r="J157" s="89"/>
      <c r="K157" s="89"/>
      <c r="L157" s="90"/>
      <c r="M157" s="88"/>
      <c r="N157" s="86"/>
      <c r="O157" s="86"/>
      <c r="P157" s="78"/>
      <c r="Q157" s="87"/>
    </row>
    <row r="158" spans="1:17" x14ac:dyDescent="0.2">
      <c r="A158" s="8"/>
      <c r="B158" s="10" t="str">
        <f>IF($G158="","",TENEMENT!B$9)</f>
        <v/>
      </c>
      <c r="C158" s="10" t="str">
        <f>IF($G158="","",TENEMENT!C$9)</f>
        <v/>
      </c>
      <c r="D158" s="10" t="str">
        <f>IF($G158="","",TENEMENT!D$9)</f>
        <v/>
      </c>
      <c r="E158" s="10" t="str">
        <f>IF($G158="","",TENEMENT!E$9)</f>
        <v/>
      </c>
      <c r="F158" s="10" t="str">
        <f>IF($G158="","",TENEMENT!F$9)</f>
        <v/>
      </c>
      <c r="G158" s="7"/>
      <c r="H158" s="86"/>
      <c r="I158" s="86"/>
      <c r="J158" s="89"/>
      <c r="K158" s="89"/>
      <c r="L158" s="90"/>
      <c r="M158" s="88"/>
      <c r="N158" s="86"/>
      <c r="O158" s="86"/>
      <c r="P158" s="78"/>
      <c r="Q158" s="87"/>
    </row>
    <row r="159" spans="1:17" x14ac:dyDescent="0.2">
      <c r="A159" s="8"/>
      <c r="B159" s="10" t="str">
        <f>IF($G159="","",TENEMENT!B$9)</f>
        <v/>
      </c>
      <c r="C159" s="10" t="str">
        <f>IF($G159="","",TENEMENT!C$9)</f>
        <v/>
      </c>
      <c r="D159" s="10" t="str">
        <f>IF($G159="","",TENEMENT!D$9)</f>
        <v/>
      </c>
      <c r="E159" s="10" t="str">
        <f>IF($G159="","",TENEMENT!E$9)</f>
        <v/>
      </c>
      <c r="F159" s="10" t="str">
        <f>IF($G159="","",TENEMENT!F$9)</f>
        <v/>
      </c>
      <c r="G159" s="7"/>
      <c r="H159" s="86"/>
      <c r="I159" s="86"/>
      <c r="J159" s="89"/>
      <c r="K159" s="89"/>
      <c r="L159" s="90"/>
      <c r="M159" s="88"/>
      <c r="N159" s="86"/>
      <c r="O159" s="86"/>
      <c r="P159" s="78"/>
      <c r="Q159" s="87"/>
    </row>
    <row r="160" spans="1:17" x14ac:dyDescent="0.2">
      <c r="A160" s="8"/>
      <c r="B160" s="10" t="str">
        <f>IF($G160="","",TENEMENT!B$9)</f>
        <v/>
      </c>
      <c r="C160" s="10" t="str">
        <f>IF($G160="","",TENEMENT!C$9)</f>
        <v/>
      </c>
      <c r="D160" s="10" t="str">
        <f>IF($G160="","",TENEMENT!D$9)</f>
        <v/>
      </c>
      <c r="E160" s="10" t="str">
        <f>IF($G160="","",TENEMENT!E$9)</f>
        <v/>
      </c>
      <c r="F160" s="10" t="str">
        <f>IF($G160="","",TENEMENT!F$9)</f>
        <v/>
      </c>
      <c r="G160" s="7"/>
      <c r="H160" s="86"/>
      <c r="I160" s="86"/>
      <c r="J160" s="89"/>
      <c r="K160" s="89"/>
      <c r="L160" s="90"/>
      <c r="M160" s="88"/>
      <c r="N160" s="86"/>
      <c r="O160" s="86"/>
      <c r="P160" s="78"/>
      <c r="Q160" s="87"/>
    </row>
    <row r="161" spans="1:17" x14ac:dyDescent="0.2">
      <c r="A161" s="8"/>
      <c r="B161" s="10" t="str">
        <f>IF($G161="","",TENEMENT!B$9)</f>
        <v/>
      </c>
      <c r="C161" s="10" t="str">
        <f>IF($G161="","",TENEMENT!C$9)</f>
        <v/>
      </c>
      <c r="D161" s="10" t="str">
        <f>IF($G161="","",TENEMENT!D$9)</f>
        <v/>
      </c>
      <c r="E161" s="10" t="str">
        <f>IF($G161="","",TENEMENT!E$9)</f>
        <v/>
      </c>
      <c r="F161" s="10" t="str">
        <f>IF($G161="","",TENEMENT!F$9)</f>
        <v/>
      </c>
      <c r="G161" s="7"/>
      <c r="H161" s="86"/>
      <c r="I161" s="86"/>
      <c r="J161" s="89"/>
      <c r="K161" s="89"/>
      <c r="L161" s="90"/>
      <c r="M161" s="88"/>
      <c r="N161" s="86"/>
      <c r="O161" s="86"/>
      <c r="P161" s="78"/>
      <c r="Q161" s="87"/>
    </row>
    <row r="162" spans="1:17" x14ac:dyDescent="0.2">
      <c r="A162" s="8"/>
      <c r="B162" s="10" t="str">
        <f>IF($G162="","",TENEMENT!B$9)</f>
        <v/>
      </c>
      <c r="C162" s="10" t="str">
        <f>IF($G162="","",TENEMENT!C$9)</f>
        <v/>
      </c>
      <c r="D162" s="10" t="str">
        <f>IF($G162="","",TENEMENT!D$9)</f>
        <v/>
      </c>
      <c r="E162" s="10" t="str">
        <f>IF($G162="","",TENEMENT!E$9)</f>
        <v/>
      </c>
      <c r="F162" s="10" t="str">
        <f>IF($G162="","",TENEMENT!F$9)</f>
        <v/>
      </c>
      <c r="G162" s="7"/>
      <c r="H162" s="86"/>
      <c r="I162" s="86"/>
      <c r="J162" s="89"/>
      <c r="K162" s="89"/>
      <c r="L162" s="90"/>
      <c r="M162" s="88"/>
      <c r="N162" s="86"/>
      <c r="O162" s="86"/>
      <c r="P162" s="78"/>
      <c r="Q162" s="87"/>
    </row>
    <row r="163" spans="1:17" x14ac:dyDescent="0.2">
      <c r="A163" s="8"/>
      <c r="B163" s="10" t="str">
        <f>IF($G163="","",TENEMENT!B$9)</f>
        <v/>
      </c>
      <c r="C163" s="10" t="str">
        <f>IF($G163="","",TENEMENT!C$9)</f>
        <v/>
      </c>
      <c r="D163" s="10" t="str">
        <f>IF($G163="","",TENEMENT!D$9)</f>
        <v/>
      </c>
      <c r="E163" s="10" t="str">
        <f>IF($G163="","",TENEMENT!E$9)</f>
        <v/>
      </c>
      <c r="F163" s="10" t="str">
        <f>IF($G163="","",TENEMENT!F$9)</f>
        <v/>
      </c>
      <c r="G163" s="7"/>
      <c r="H163" s="86"/>
      <c r="I163" s="86"/>
      <c r="J163" s="89"/>
      <c r="K163" s="89"/>
      <c r="L163" s="90"/>
      <c r="M163" s="88"/>
      <c r="N163" s="86"/>
      <c r="O163" s="86"/>
      <c r="P163" s="78"/>
      <c r="Q163" s="87"/>
    </row>
    <row r="164" spans="1:17" x14ac:dyDescent="0.2">
      <c r="A164" s="8"/>
      <c r="B164" s="10" t="str">
        <f>IF($G164="","",TENEMENT!B$9)</f>
        <v/>
      </c>
      <c r="C164" s="10" t="str">
        <f>IF($G164="","",TENEMENT!C$9)</f>
        <v/>
      </c>
      <c r="D164" s="10" t="str">
        <f>IF($G164="","",TENEMENT!D$9)</f>
        <v/>
      </c>
      <c r="E164" s="10" t="str">
        <f>IF($G164="","",TENEMENT!E$9)</f>
        <v/>
      </c>
      <c r="F164" s="10" t="str">
        <f>IF($G164="","",TENEMENT!F$9)</f>
        <v/>
      </c>
      <c r="G164" s="7"/>
      <c r="H164" s="86"/>
      <c r="I164" s="86"/>
      <c r="J164" s="89"/>
      <c r="K164" s="89"/>
      <c r="L164" s="90"/>
      <c r="M164" s="88"/>
      <c r="N164" s="86"/>
      <c r="O164" s="86"/>
      <c r="P164" s="78"/>
      <c r="Q164" s="87"/>
    </row>
    <row r="165" spans="1:17" x14ac:dyDescent="0.2">
      <c r="A165" s="8"/>
      <c r="B165" s="10" t="str">
        <f>IF($G165="","",TENEMENT!B$9)</f>
        <v/>
      </c>
      <c r="C165" s="10" t="str">
        <f>IF($G165="","",TENEMENT!C$9)</f>
        <v/>
      </c>
      <c r="D165" s="10" t="str">
        <f>IF($G165="","",TENEMENT!D$9)</f>
        <v/>
      </c>
      <c r="E165" s="10" t="str">
        <f>IF($G165="","",TENEMENT!E$9)</f>
        <v/>
      </c>
      <c r="F165" s="10" t="str">
        <f>IF($G165="","",TENEMENT!F$9)</f>
        <v/>
      </c>
      <c r="G165" s="7"/>
      <c r="H165" s="86"/>
      <c r="I165" s="86"/>
      <c r="J165" s="89"/>
      <c r="K165" s="89"/>
      <c r="L165" s="90"/>
      <c r="M165" s="88"/>
      <c r="N165" s="86"/>
      <c r="O165" s="86"/>
      <c r="P165" s="78"/>
      <c r="Q165" s="87"/>
    </row>
    <row r="166" spans="1:17" x14ac:dyDescent="0.2">
      <c r="A166" s="8"/>
      <c r="B166" s="10" t="str">
        <f>IF($G166="","",TENEMENT!B$9)</f>
        <v/>
      </c>
      <c r="C166" s="10" t="str">
        <f>IF($G166="","",TENEMENT!C$9)</f>
        <v/>
      </c>
      <c r="D166" s="10" t="str">
        <f>IF($G166="","",TENEMENT!D$9)</f>
        <v/>
      </c>
      <c r="E166" s="10" t="str">
        <f>IF($G166="","",TENEMENT!E$9)</f>
        <v/>
      </c>
      <c r="F166" s="10" t="str">
        <f>IF($G166="","",TENEMENT!F$9)</f>
        <v/>
      </c>
      <c r="G166" s="7"/>
      <c r="H166" s="86"/>
      <c r="I166" s="86"/>
      <c r="J166" s="89"/>
      <c r="K166" s="89"/>
      <c r="L166" s="90"/>
      <c r="M166" s="88"/>
      <c r="N166" s="86"/>
      <c r="O166" s="86"/>
      <c r="P166" s="78"/>
      <c r="Q166" s="87"/>
    </row>
    <row r="167" spans="1:17" x14ac:dyDescent="0.2">
      <c r="A167" s="8"/>
      <c r="B167" s="10" t="str">
        <f>IF($G167="","",TENEMENT!B$9)</f>
        <v/>
      </c>
      <c r="C167" s="10" t="str">
        <f>IF($G167="","",TENEMENT!C$9)</f>
        <v/>
      </c>
      <c r="D167" s="10" t="str">
        <f>IF($G167="","",TENEMENT!D$9)</f>
        <v/>
      </c>
      <c r="E167" s="10" t="str">
        <f>IF($G167="","",TENEMENT!E$9)</f>
        <v/>
      </c>
      <c r="F167" s="10" t="str">
        <f>IF($G167="","",TENEMENT!F$9)</f>
        <v/>
      </c>
      <c r="G167" s="7"/>
      <c r="H167" s="86"/>
      <c r="I167" s="86"/>
      <c r="J167" s="89"/>
      <c r="K167" s="89"/>
      <c r="L167" s="90"/>
      <c r="M167" s="88"/>
      <c r="N167" s="86"/>
      <c r="O167" s="86"/>
      <c r="P167" s="78"/>
      <c r="Q167" s="87"/>
    </row>
    <row r="168" spans="1:17" x14ac:dyDescent="0.2">
      <c r="A168" s="8"/>
      <c r="B168" s="10" t="str">
        <f>IF($G168="","",TENEMENT!B$9)</f>
        <v/>
      </c>
      <c r="C168" s="10" t="str">
        <f>IF($G168="","",TENEMENT!C$9)</f>
        <v/>
      </c>
      <c r="D168" s="10" t="str">
        <f>IF($G168="","",TENEMENT!D$9)</f>
        <v/>
      </c>
      <c r="E168" s="10" t="str">
        <f>IF($G168="","",TENEMENT!E$9)</f>
        <v/>
      </c>
      <c r="F168" s="10" t="str">
        <f>IF($G168="","",TENEMENT!F$9)</f>
        <v/>
      </c>
      <c r="G168" s="7"/>
      <c r="H168" s="86"/>
      <c r="I168" s="86"/>
      <c r="J168" s="89"/>
      <c r="K168" s="89"/>
      <c r="L168" s="90"/>
      <c r="M168" s="88"/>
      <c r="N168" s="86"/>
      <c r="O168" s="86"/>
      <c r="P168" s="78"/>
      <c r="Q168" s="87"/>
    </row>
    <row r="169" spans="1:17" x14ac:dyDescent="0.2">
      <c r="A169" s="8"/>
      <c r="B169" s="10" t="str">
        <f>IF($G169="","",TENEMENT!B$9)</f>
        <v/>
      </c>
      <c r="C169" s="10" t="str">
        <f>IF($G169="","",TENEMENT!C$9)</f>
        <v/>
      </c>
      <c r="D169" s="10" t="str">
        <f>IF($G169="","",TENEMENT!D$9)</f>
        <v/>
      </c>
      <c r="E169" s="10" t="str">
        <f>IF($G169="","",TENEMENT!E$9)</f>
        <v/>
      </c>
      <c r="F169" s="10" t="str">
        <f>IF($G169="","",TENEMENT!F$9)</f>
        <v/>
      </c>
      <c r="G169" s="7"/>
      <c r="H169" s="86"/>
      <c r="I169" s="86"/>
      <c r="J169" s="89"/>
      <c r="K169" s="89"/>
      <c r="L169" s="90"/>
      <c r="M169" s="88"/>
      <c r="N169" s="86"/>
      <c r="O169" s="86"/>
      <c r="P169" s="78"/>
      <c r="Q169" s="87"/>
    </row>
    <row r="170" spans="1:17" x14ac:dyDescent="0.2">
      <c r="A170" s="8"/>
      <c r="B170" s="10" t="str">
        <f>IF($G170="","",TENEMENT!B$9)</f>
        <v/>
      </c>
      <c r="C170" s="10" t="str">
        <f>IF($G170="","",TENEMENT!C$9)</f>
        <v/>
      </c>
      <c r="D170" s="10" t="str">
        <f>IF($G170="","",TENEMENT!D$9)</f>
        <v/>
      </c>
      <c r="E170" s="10" t="str">
        <f>IF($G170="","",TENEMENT!E$9)</f>
        <v/>
      </c>
      <c r="F170" s="10" t="str">
        <f>IF($G170="","",TENEMENT!F$9)</f>
        <v/>
      </c>
      <c r="G170" s="7"/>
      <c r="H170" s="86"/>
      <c r="I170" s="86"/>
      <c r="J170" s="89"/>
      <c r="K170" s="89"/>
      <c r="L170" s="90"/>
      <c r="M170" s="88"/>
      <c r="N170" s="86"/>
      <c r="O170" s="86"/>
      <c r="P170" s="78"/>
      <c r="Q170" s="87"/>
    </row>
    <row r="171" spans="1:17" x14ac:dyDescent="0.2">
      <c r="A171" s="8"/>
      <c r="B171" s="10" t="str">
        <f>IF($G171="","",TENEMENT!B$9)</f>
        <v/>
      </c>
      <c r="C171" s="10" t="str">
        <f>IF($G171="","",TENEMENT!C$9)</f>
        <v/>
      </c>
      <c r="D171" s="10" t="str">
        <f>IF($G171="","",TENEMENT!D$9)</f>
        <v/>
      </c>
      <c r="E171" s="10" t="str">
        <f>IF($G171="","",TENEMENT!E$9)</f>
        <v/>
      </c>
      <c r="F171" s="10" t="str">
        <f>IF($G171="","",TENEMENT!F$9)</f>
        <v/>
      </c>
      <c r="G171" s="7"/>
      <c r="H171" s="86"/>
      <c r="I171" s="86"/>
      <c r="J171" s="89"/>
      <c r="K171" s="89"/>
      <c r="L171" s="90"/>
      <c r="M171" s="88"/>
      <c r="N171" s="86"/>
      <c r="O171" s="86"/>
      <c r="P171" s="78"/>
      <c r="Q171" s="87"/>
    </row>
    <row r="172" spans="1:17" x14ac:dyDescent="0.2">
      <c r="A172" s="8"/>
      <c r="B172" s="10" t="str">
        <f>IF($G172="","",TENEMENT!B$9)</f>
        <v/>
      </c>
      <c r="C172" s="10" t="str">
        <f>IF($G172="","",TENEMENT!C$9)</f>
        <v/>
      </c>
      <c r="D172" s="10" t="str">
        <f>IF($G172="","",TENEMENT!D$9)</f>
        <v/>
      </c>
      <c r="E172" s="10" t="str">
        <f>IF($G172="","",TENEMENT!E$9)</f>
        <v/>
      </c>
      <c r="F172" s="10" t="str">
        <f>IF($G172="","",TENEMENT!F$9)</f>
        <v/>
      </c>
      <c r="G172" s="7"/>
      <c r="H172" s="86"/>
      <c r="I172" s="86"/>
      <c r="J172" s="89"/>
      <c r="K172" s="89"/>
      <c r="L172" s="90"/>
      <c r="M172" s="88"/>
      <c r="N172" s="86"/>
      <c r="O172" s="86"/>
      <c r="P172" s="78"/>
      <c r="Q172" s="87"/>
    </row>
    <row r="173" spans="1:17" x14ac:dyDescent="0.2">
      <c r="A173" s="8"/>
      <c r="B173" s="10" t="str">
        <f>IF($G173="","",TENEMENT!B$9)</f>
        <v/>
      </c>
      <c r="C173" s="10" t="str">
        <f>IF($G173="","",TENEMENT!C$9)</f>
        <v/>
      </c>
      <c r="D173" s="10" t="str">
        <f>IF($G173="","",TENEMENT!D$9)</f>
        <v/>
      </c>
      <c r="E173" s="10" t="str">
        <f>IF($G173="","",TENEMENT!E$9)</f>
        <v/>
      </c>
      <c r="F173" s="10" t="str">
        <f>IF($G173="","",TENEMENT!F$9)</f>
        <v/>
      </c>
      <c r="G173" s="7"/>
      <c r="H173" s="86"/>
      <c r="I173" s="86"/>
      <c r="J173" s="89"/>
      <c r="K173" s="89"/>
      <c r="L173" s="90"/>
      <c r="M173" s="88"/>
      <c r="N173" s="86"/>
      <c r="O173" s="86"/>
      <c r="P173" s="78"/>
      <c r="Q173" s="87"/>
    </row>
    <row r="174" spans="1:17" x14ac:dyDescent="0.2">
      <c r="A174" s="8"/>
      <c r="B174" s="10" t="str">
        <f>IF($G174="","",TENEMENT!B$9)</f>
        <v/>
      </c>
      <c r="C174" s="10" t="str">
        <f>IF($G174="","",TENEMENT!C$9)</f>
        <v/>
      </c>
      <c r="D174" s="10" t="str">
        <f>IF($G174="","",TENEMENT!D$9)</f>
        <v/>
      </c>
      <c r="E174" s="10" t="str">
        <f>IF($G174="","",TENEMENT!E$9)</f>
        <v/>
      </c>
      <c r="F174" s="10" t="str">
        <f>IF($G174="","",TENEMENT!F$9)</f>
        <v/>
      </c>
      <c r="G174" s="7"/>
      <c r="H174" s="86"/>
      <c r="I174" s="86"/>
      <c r="J174" s="89"/>
      <c r="K174" s="89"/>
      <c r="L174" s="90"/>
      <c r="M174" s="88"/>
      <c r="N174" s="86"/>
      <c r="O174" s="86"/>
      <c r="P174" s="78"/>
      <c r="Q174" s="87"/>
    </row>
    <row r="175" spans="1:17" x14ac:dyDescent="0.2">
      <c r="A175" s="8"/>
      <c r="B175" s="10" t="str">
        <f>IF($G175="","",TENEMENT!B$9)</f>
        <v/>
      </c>
      <c r="C175" s="10" t="str">
        <f>IF($G175="","",TENEMENT!C$9)</f>
        <v/>
      </c>
      <c r="D175" s="10" t="str">
        <f>IF($G175="","",TENEMENT!D$9)</f>
        <v/>
      </c>
      <c r="E175" s="10" t="str">
        <f>IF($G175="","",TENEMENT!E$9)</f>
        <v/>
      </c>
      <c r="F175" s="10" t="str">
        <f>IF($G175="","",TENEMENT!F$9)</f>
        <v/>
      </c>
      <c r="G175" s="7"/>
      <c r="H175" s="86"/>
      <c r="I175" s="86"/>
      <c r="J175" s="89"/>
      <c r="K175" s="89"/>
      <c r="L175" s="90"/>
      <c r="M175" s="88"/>
      <c r="N175" s="86"/>
      <c r="O175" s="86"/>
      <c r="P175" s="78"/>
      <c r="Q175" s="87"/>
    </row>
    <row r="176" spans="1:17" x14ac:dyDescent="0.2">
      <c r="A176" s="8"/>
      <c r="B176" s="10" t="str">
        <f>IF($G176="","",TENEMENT!B$9)</f>
        <v/>
      </c>
      <c r="C176" s="10" t="str">
        <f>IF($G176="","",TENEMENT!C$9)</f>
        <v/>
      </c>
      <c r="D176" s="10" t="str">
        <f>IF($G176="","",TENEMENT!D$9)</f>
        <v/>
      </c>
      <c r="E176" s="10" t="str">
        <f>IF($G176="","",TENEMENT!E$9)</f>
        <v/>
      </c>
      <c r="F176" s="10" t="str">
        <f>IF($G176="","",TENEMENT!F$9)</f>
        <v/>
      </c>
      <c r="G176" s="7"/>
      <c r="H176" s="86"/>
      <c r="I176" s="86"/>
      <c r="J176" s="89"/>
      <c r="K176" s="89"/>
      <c r="L176" s="90"/>
      <c r="M176" s="88"/>
      <c r="N176" s="86"/>
      <c r="O176" s="86"/>
      <c r="P176" s="78"/>
      <c r="Q176" s="87"/>
    </row>
    <row r="177" spans="1:17" x14ac:dyDescent="0.2">
      <c r="A177" s="8"/>
      <c r="B177" s="10" t="str">
        <f>IF($G177="","",TENEMENT!B$9)</f>
        <v/>
      </c>
      <c r="C177" s="10" t="str">
        <f>IF($G177="","",TENEMENT!C$9)</f>
        <v/>
      </c>
      <c r="D177" s="10" t="str">
        <f>IF($G177="","",TENEMENT!D$9)</f>
        <v/>
      </c>
      <c r="E177" s="10" t="str">
        <f>IF($G177="","",TENEMENT!E$9)</f>
        <v/>
      </c>
      <c r="F177" s="10" t="str">
        <f>IF($G177="","",TENEMENT!F$9)</f>
        <v/>
      </c>
      <c r="G177" s="7"/>
      <c r="H177" s="86"/>
      <c r="I177" s="86"/>
      <c r="J177" s="89"/>
      <c r="K177" s="89"/>
      <c r="L177" s="90"/>
      <c r="M177" s="88"/>
      <c r="N177" s="86"/>
      <c r="O177" s="86"/>
      <c r="P177" s="78"/>
      <c r="Q177" s="87"/>
    </row>
    <row r="178" spans="1:17" x14ac:dyDescent="0.2">
      <c r="A178" s="8"/>
      <c r="B178" s="10" t="str">
        <f>IF($G178="","",TENEMENT!B$9)</f>
        <v/>
      </c>
      <c r="C178" s="10" t="str">
        <f>IF($G178="","",TENEMENT!C$9)</f>
        <v/>
      </c>
      <c r="D178" s="10" t="str">
        <f>IF($G178="","",TENEMENT!D$9)</f>
        <v/>
      </c>
      <c r="E178" s="10" t="str">
        <f>IF($G178="","",TENEMENT!E$9)</f>
        <v/>
      </c>
      <c r="F178" s="10" t="str">
        <f>IF($G178="","",TENEMENT!F$9)</f>
        <v/>
      </c>
      <c r="G178" s="7"/>
      <c r="H178" s="86"/>
      <c r="I178" s="86"/>
      <c r="J178" s="89"/>
      <c r="K178" s="89"/>
      <c r="L178" s="90"/>
      <c r="M178" s="88"/>
      <c r="N178" s="86"/>
      <c r="O178" s="86"/>
      <c r="P178" s="78"/>
      <c r="Q178" s="87"/>
    </row>
    <row r="179" spans="1:17" x14ac:dyDescent="0.2">
      <c r="A179" s="8"/>
      <c r="B179" s="10" t="str">
        <f>IF($G179="","",TENEMENT!B$9)</f>
        <v/>
      </c>
      <c r="C179" s="10" t="str">
        <f>IF($G179="","",TENEMENT!C$9)</f>
        <v/>
      </c>
      <c r="D179" s="10" t="str">
        <f>IF($G179="","",TENEMENT!D$9)</f>
        <v/>
      </c>
      <c r="E179" s="10" t="str">
        <f>IF($G179="","",TENEMENT!E$9)</f>
        <v/>
      </c>
      <c r="F179" s="10" t="str">
        <f>IF($G179="","",TENEMENT!F$9)</f>
        <v/>
      </c>
      <c r="G179" s="7"/>
      <c r="H179" s="86"/>
      <c r="I179" s="86"/>
      <c r="J179" s="89"/>
      <c r="K179" s="89"/>
      <c r="L179" s="90"/>
      <c r="M179" s="88"/>
      <c r="N179" s="86"/>
      <c r="O179" s="86"/>
      <c r="P179" s="78"/>
      <c r="Q179" s="87"/>
    </row>
    <row r="180" spans="1:17" x14ac:dyDescent="0.2">
      <c r="A180" s="8"/>
      <c r="B180" s="10" t="str">
        <f>IF($G180="","",TENEMENT!B$9)</f>
        <v/>
      </c>
      <c r="C180" s="10" t="str">
        <f>IF($G180="","",TENEMENT!C$9)</f>
        <v/>
      </c>
      <c r="D180" s="10" t="str">
        <f>IF($G180="","",TENEMENT!D$9)</f>
        <v/>
      </c>
      <c r="E180" s="10" t="str">
        <f>IF($G180="","",TENEMENT!E$9)</f>
        <v/>
      </c>
      <c r="F180" s="10" t="str">
        <f>IF($G180="","",TENEMENT!F$9)</f>
        <v/>
      </c>
      <c r="G180" s="7"/>
      <c r="H180" s="86"/>
      <c r="I180" s="86"/>
      <c r="J180" s="89"/>
      <c r="K180" s="89"/>
      <c r="L180" s="90"/>
      <c r="M180" s="88"/>
      <c r="N180" s="86"/>
      <c r="O180" s="86"/>
      <c r="P180" s="78"/>
      <c r="Q180" s="87"/>
    </row>
    <row r="181" spans="1:17" x14ac:dyDescent="0.2">
      <c r="A181" s="8"/>
      <c r="B181" s="10" t="str">
        <f>IF($G181="","",TENEMENT!B$9)</f>
        <v/>
      </c>
      <c r="C181" s="10" t="str">
        <f>IF($G181="","",TENEMENT!C$9)</f>
        <v/>
      </c>
      <c r="D181" s="10" t="str">
        <f>IF($G181="","",TENEMENT!D$9)</f>
        <v/>
      </c>
      <c r="E181" s="10" t="str">
        <f>IF($G181="","",TENEMENT!E$9)</f>
        <v/>
      </c>
      <c r="F181" s="10" t="str">
        <f>IF($G181="","",TENEMENT!F$9)</f>
        <v/>
      </c>
      <c r="G181" s="7"/>
      <c r="H181" s="86"/>
      <c r="I181" s="86"/>
      <c r="J181" s="89"/>
      <c r="K181" s="89"/>
      <c r="L181" s="90"/>
      <c r="M181" s="88"/>
      <c r="N181" s="86"/>
      <c r="O181" s="86"/>
      <c r="P181" s="78"/>
      <c r="Q181" s="87"/>
    </row>
    <row r="182" spans="1:17" x14ac:dyDescent="0.2">
      <c r="A182" s="8"/>
      <c r="B182" s="10" t="str">
        <f>IF($G182="","",TENEMENT!B$9)</f>
        <v/>
      </c>
      <c r="C182" s="10" t="str">
        <f>IF($G182="","",TENEMENT!C$9)</f>
        <v/>
      </c>
      <c r="D182" s="10" t="str">
        <f>IF($G182="","",TENEMENT!D$9)</f>
        <v/>
      </c>
      <c r="E182" s="10" t="str">
        <f>IF($G182="","",TENEMENT!E$9)</f>
        <v/>
      </c>
      <c r="F182" s="10" t="str">
        <f>IF($G182="","",TENEMENT!F$9)</f>
        <v/>
      </c>
      <c r="G182" s="7"/>
      <c r="H182" s="86"/>
      <c r="I182" s="86"/>
      <c r="J182" s="89"/>
      <c r="K182" s="89"/>
      <c r="L182" s="90"/>
      <c r="M182" s="88"/>
      <c r="N182" s="86"/>
      <c r="O182" s="86"/>
      <c r="P182" s="78"/>
      <c r="Q182" s="87"/>
    </row>
    <row r="183" spans="1:17" x14ac:dyDescent="0.2">
      <c r="A183" s="8"/>
      <c r="B183" s="10" t="str">
        <f>IF($G183="","",TENEMENT!B$9)</f>
        <v/>
      </c>
      <c r="C183" s="10" t="str">
        <f>IF($G183="","",TENEMENT!C$9)</f>
        <v/>
      </c>
      <c r="D183" s="10" t="str">
        <f>IF($G183="","",TENEMENT!D$9)</f>
        <v/>
      </c>
      <c r="E183" s="10" t="str">
        <f>IF($G183="","",TENEMENT!E$9)</f>
        <v/>
      </c>
      <c r="F183" s="10" t="str">
        <f>IF($G183="","",TENEMENT!F$9)</f>
        <v/>
      </c>
      <c r="G183" s="7"/>
      <c r="H183" s="86"/>
      <c r="I183" s="86"/>
      <c r="J183" s="89"/>
      <c r="K183" s="89"/>
      <c r="L183" s="90"/>
      <c r="M183" s="88"/>
      <c r="N183" s="86"/>
      <c r="O183" s="86"/>
      <c r="P183" s="78"/>
      <c r="Q183" s="87"/>
    </row>
    <row r="184" spans="1:17" x14ac:dyDescent="0.2">
      <c r="A184" s="8"/>
      <c r="B184" s="10" t="str">
        <f>IF($G184="","",TENEMENT!B$9)</f>
        <v/>
      </c>
      <c r="C184" s="10" t="str">
        <f>IF($G184="","",TENEMENT!C$9)</f>
        <v/>
      </c>
      <c r="D184" s="10" t="str">
        <f>IF($G184="","",TENEMENT!D$9)</f>
        <v/>
      </c>
      <c r="E184" s="10" t="str">
        <f>IF($G184="","",TENEMENT!E$9)</f>
        <v/>
      </c>
      <c r="F184" s="10" t="str">
        <f>IF($G184="","",TENEMENT!F$9)</f>
        <v/>
      </c>
      <c r="G184" s="7"/>
      <c r="H184" s="86"/>
      <c r="I184" s="86"/>
      <c r="J184" s="89"/>
      <c r="K184" s="89"/>
      <c r="L184" s="90"/>
      <c r="M184" s="88"/>
      <c r="N184" s="86"/>
      <c r="O184" s="86"/>
      <c r="P184" s="78"/>
      <c r="Q184" s="87"/>
    </row>
    <row r="185" spans="1:17" x14ac:dyDescent="0.2">
      <c r="A185" s="8"/>
      <c r="B185" s="10" t="str">
        <f>IF($G185="","",TENEMENT!B$9)</f>
        <v/>
      </c>
      <c r="C185" s="10" t="str">
        <f>IF($G185="","",TENEMENT!C$9)</f>
        <v/>
      </c>
      <c r="D185" s="10" t="str">
        <f>IF($G185="","",TENEMENT!D$9)</f>
        <v/>
      </c>
      <c r="E185" s="10" t="str">
        <f>IF($G185="","",TENEMENT!E$9)</f>
        <v/>
      </c>
      <c r="F185" s="10" t="str">
        <f>IF($G185="","",TENEMENT!F$9)</f>
        <v/>
      </c>
      <c r="G185" s="7"/>
      <c r="H185" s="86"/>
      <c r="I185" s="86"/>
      <c r="J185" s="89"/>
      <c r="K185" s="89"/>
      <c r="L185" s="90"/>
      <c r="M185" s="88"/>
      <c r="N185" s="86"/>
      <c r="O185" s="86"/>
      <c r="P185" s="78"/>
      <c r="Q185" s="87"/>
    </row>
    <row r="186" spans="1:17" x14ac:dyDescent="0.2">
      <c r="A186" s="8"/>
      <c r="B186" s="10" t="str">
        <f>IF($G186="","",TENEMENT!B$9)</f>
        <v/>
      </c>
      <c r="C186" s="10" t="str">
        <f>IF($G186="","",TENEMENT!C$9)</f>
        <v/>
      </c>
      <c r="D186" s="10" t="str">
        <f>IF($G186="","",TENEMENT!D$9)</f>
        <v/>
      </c>
      <c r="E186" s="10" t="str">
        <f>IF($G186="","",TENEMENT!E$9)</f>
        <v/>
      </c>
      <c r="F186" s="10" t="str">
        <f>IF($G186="","",TENEMENT!F$9)</f>
        <v/>
      </c>
      <c r="G186" s="7"/>
      <c r="H186" s="86"/>
      <c r="I186" s="86"/>
      <c r="J186" s="89"/>
      <c r="K186" s="89"/>
      <c r="L186" s="90"/>
      <c r="M186" s="88"/>
      <c r="N186" s="86"/>
      <c r="O186" s="86"/>
      <c r="P186" s="78"/>
      <c r="Q186" s="87"/>
    </row>
    <row r="187" spans="1:17" x14ac:dyDescent="0.2">
      <c r="A187" s="8"/>
      <c r="B187" s="10" t="str">
        <f>IF($G187="","",TENEMENT!B$9)</f>
        <v/>
      </c>
      <c r="C187" s="10" t="str">
        <f>IF($G187="","",TENEMENT!C$9)</f>
        <v/>
      </c>
      <c r="D187" s="10" t="str">
        <f>IF($G187="","",TENEMENT!D$9)</f>
        <v/>
      </c>
      <c r="E187" s="10" t="str">
        <f>IF($G187="","",TENEMENT!E$9)</f>
        <v/>
      </c>
      <c r="F187" s="10" t="str">
        <f>IF($G187="","",TENEMENT!F$9)</f>
        <v/>
      </c>
      <c r="G187" s="7"/>
      <c r="H187" s="86"/>
      <c r="I187" s="86"/>
      <c r="J187" s="89"/>
      <c r="K187" s="89"/>
      <c r="L187" s="90"/>
      <c r="M187" s="88"/>
      <c r="N187" s="86"/>
      <c r="O187" s="86"/>
      <c r="P187" s="78"/>
      <c r="Q187" s="87"/>
    </row>
    <row r="188" spans="1:17" x14ac:dyDescent="0.2">
      <c r="A188" s="8"/>
      <c r="B188" s="10" t="str">
        <f>IF($G188="","",TENEMENT!B$9)</f>
        <v/>
      </c>
      <c r="C188" s="10" t="str">
        <f>IF($G188="","",TENEMENT!C$9)</f>
        <v/>
      </c>
      <c r="D188" s="10" t="str">
        <f>IF($G188="","",TENEMENT!D$9)</f>
        <v/>
      </c>
      <c r="E188" s="10" t="str">
        <f>IF($G188="","",TENEMENT!E$9)</f>
        <v/>
      </c>
      <c r="F188" s="10" t="str">
        <f>IF($G188="","",TENEMENT!F$9)</f>
        <v/>
      </c>
      <c r="G188" s="7"/>
      <c r="H188" s="86"/>
      <c r="I188" s="86"/>
      <c r="J188" s="89"/>
      <c r="K188" s="89"/>
      <c r="L188" s="90"/>
      <c r="M188" s="88"/>
      <c r="N188" s="86"/>
      <c r="O188" s="86"/>
      <c r="P188" s="78"/>
      <c r="Q188" s="87"/>
    </row>
    <row r="189" spans="1:17" x14ac:dyDescent="0.2">
      <c r="A189" s="8"/>
      <c r="B189" s="10" t="str">
        <f>IF($G189="","",TENEMENT!B$9)</f>
        <v/>
      </c>
      <c r="C189" s="10" t="str">
        <f>IF($G189="","",TENEMENT!C$9)</f>
        <v/>
      </c>
      <c r="D189" s="10" t="str">
        <f>IF($G189="","",TENEMENT!D$9)</f>
        <v/>
      </c>
      <c r="E189" s="10" t="str">
        <f>IF($G189="","",TENEMENT!E$9)</f>
        <v/>
      </c>
      <c r="F189" s="10" t="str">
        <f>IF($G189="","",TENEMENT!F$9)</f>
        <v/>
      </c>
      <c r="G189" s="7"/>
      <c r="H189" s="86"/>
      <c r="I189" s="86"/>
      <c r="J189" s="89"/>
      <c r="K189" s="89"/>
      <c r="L189" s="90"/>
      <c r="M189" s="88"/>
      <c r="N189" s="86"/>
      <c r="O189" s="86"/>
      <c r="P189" s="78"/>
      <c r="Q189" s="87"/>
    </row>
    <row r="190" spans="1:17" x14ac:dyDescent="0.2">
      <c r="A190" s="8"/>
      <c r="B190" s="10" t="str">
        <f>IF($G190="","",TENEMENT!B$9)</f>
        <v/>
      </c>
      <c r="C190" s="10" t="str">
        <f>IF($G190="","",TENEMENT!C$9)</f>
        <v/>
      </c>
      <c r="D190" s="10" t="str">
        <f>IF($G190="","",TENEMENT!D$9)</f>
        <v/>
      </c>
      <c r="E190" s="10" t="str">
        <f>IF($G190="","",TENEMENT!E$9)</f>
        <v/>
      </c>
      <c r="F190" s="10" t="str">
        <f>IF($G190="","",TENEMENT!F$9)</f>
        <v/>
      </c>
      <c r="G190" s="7"/>
      <c r="H190" s="86"/>
      <c r="I190" s="86"/>
      <c r="J190" s="89"/>
      <c r="K190" s="89"/>
      <c r="L190" s="90"/>
      <c r="M190" s="88"/>
      <c r="N190" s="86"/>
      <c r="O190" s="86"/>
      <c r="P190" s="78"/>
      <c r="Q190" s="87"/>
    </row>
    <row r="191" spans="1:17" x14ac:dyDescent="0.2">
      <c r="A191" s="8"/>
      <c r="B191" s="10" t="str">
        <f>IF($G191="","",TENEMENT!B$9)</f>
        <v/>
      </c>
      <c r="C191" s="10" t="str">
        <f>IF($G191="","",TENEMENT!C$9)</f>
        <v/>
      </c>
      <c r="D191" s="10" t="str">
        <f>IF($G191="","",TENEMENT!D$9)</f>
        <v/>
      </c>
      <c r="E191" s="10" t="str">
        <f>IF($G191="","",TENEMENT!E$9)</f>
        <v/>
      </c>
      <c r="F191" s="10" t="str">
        <f>IF($G191="","",TENEMENT!F$9)</f>
        <v/>
      </c>
      <c r="G191" s="7"/>
      <c r="H191" s="86"/>
      <c r="I191" s="86"/>
      <c r="J191" s="89"/>
      <c r="K191" s="89"/>
      <c r="L191" s="90"/>
      <c r="M191" s="88"/>
      <c r="N191" s="86"/>
      <c r="O191" s="86"/>
      <c r="P191" s="78"/>
      <c r="Q191" s="87"/>
    </row>
    <row r="192" spans="1:17" x14ac:dyDescent="0.2">
      <c r="A192" s="8"/>
      <c r="B192" s="10" t="str">
        <f>IF($G192="","",TENEMENT!B$9)</f>
        <v/>
      </c>
      <c r="C192" s="10" t="str">
        <f>IF($G192="","",TENEMENT!C$9)</f>
        <v/>
      </c>
      <c r="D192" s="10" t="str">
        <f>IF($G192="","",TENEMENT!D$9)</f>
        <v/>
      </c>
      <c r="E192" s="10" t="str">
        <f>IF($G192="","",TENEMENT!E$9)</f>
        <v/>
      </c>
      <c r="F192" s="10" t="str">
        <f>IF($G192="","",TENEMENT!F$9)</f>
        <v/>
      </c>
      <c r="G192" s="7"/>
      <c r="H192" s="86"/>
      <c r="I192" s="86"/>
      <c r="J192" s="89"/>
      <c r="K192" s="89"/>
      <c r="L192" s="90"/>
      <c r="M192" s="88"/>
      <c r="N192" s="86"/>
      <c r="O192" s="86"/>
      <c r="P192" s="78"/>
      <c r="Q192" s="87"/>
    </row>
    <row r="193" spans="1:17" x14ac:dyDescent="0.2">
      <c r="A193" s="8"/>
      <c r="B193" s="10" t="str">
        <f>IF($G193="","",TENEMENT!B$9)</f>
        <v/>
      </c>
      <c r="C193" s="10" t="str">
        <f>IF($G193="","",TENEMENT!C$9)</f>
        <v/>
      </c>
      <c r="D193" s="10" t="str">
        <f>IF($G193="","",TENEMENT!D$9)</f>
        <v/>
      </c>
      <c r="E193" s="10" t="str">
        <f>IF($G193="","",TENEMENT!E$9)</f>
        <v/>
      </c>
      <c r="F193" s="10" t="str">
        <f>IF($G193="","",TENEMENT!F$9)</f>
        <v/>
      </c>
      <c r="G193" s="7"/>
      <c r="H193" s="86"/>
      <c r="I193" s="86"/>
      <c r="J193" s="89"/>
      <c r="K193" s="89"/>
      <c r="L193" s="90"/>
      <c r="M193" s="88"/>
      <c r="N193" s="86"/>
      <c r="O193" s="86"/>
      <c r="P193" s="78"/>
      <c r="Q193" s="87"/>
    </row>
    <row r="194" spans="1:17" x14ac:dyDescent="0.2">
      <c r="A194" s="8"/>
      <c r="B194" s="10" t="str">
        <f>IF($G194="","",TENEMENT!B$9)</f>
        <v/>
      </c>
      <c r="C194" s="10" t="str">
        <f>IF($G194="","",TENEMENT!C$9)</f>
        <v/>
      </c>
      <c r="D194" s="10" t="str">
        <f>IF($G194="","",TENEMENT!D$9)</f>
        <v/>
      </c>
      <c r="E194" s="10" t="str">
        <f>IF($G194="","",TENEMENT!E$9)</f>
        <v/>
      </c>
      <c r="F194" s="10" t="str">
        <f>IF($G194="","",TENEMENT!F$9)</f>
        <v/>
      </c>
      <c r="G194" s="7"/>
      <c r="H194" s="86"/>
      <c r="I194" s="86"/>
      <c r="J194" s="89"/>
      <c r="K194" s="89"/>
      <c r="L194" s="90"/>
      <c r="M194" s="88"/>
      <c r="N194" s="86"/>
      <c r="O194" s="86"/>
      <c r="P194" s="78"/>
      <c r="Q194" s="87"/>
    </row>
    <row r="195" spans="1:17" x14ac:dyDescent="0.2">
      <c r="A195" s="8"/>
      <c r="B195" s="10" t="str">
        <f>IF($G195="","",TENEMENT!B$9)</f>
        <v/>
      </c>
      <c r="C195" s="10" t="str">
        <f>IF($G195="","",TENEMENT!C$9)</f>
        <v/>
      </c>
      <c r="D195" s="10" t="str">
        <f>IF($G195="","",TENEMENT!D$9)</f>
        <v/>
      </c>
      <c r="E195" s="10" t="str">
        <f>IF($G195="","",TENEMENT!E$9)</f>
        <v/>
      </c>
      <c r="F195" s="10" t="str">
        <f>IF($G195="","",TENEMENT!F$9)</f>
        <v/>
      </c>
      <c r="G195" s="7"/>
      <c r="H195" s="86"/>
      <c r="I195" s="86"/>
      <c r="J195" s="89"/>
      <c r="K195" s="89"/>
      <c r="L195" s="90"/>
      <c r="M195" s="88"/>
      <c r="N195" s="86"/>
      <c r="O195" s="86"/>
      <c r="P195" s="78"/>
      <c r="Q195" s="87"/>
    </row>
    <row r="196" spans="1:17" x14ac:dyDescent="0.2">
      <c r="A196" s="8"/>
      <c r="B196" s="10" t="str">
        <f>IF($G196="","",TENEMENT!B$9)</f>
        <v/>
      </c>
      <c r="C196" s="10" t="str">
        <f>IF($G196="","",TENEMENT!C$9)</f>
        <v/>
      </c>
      <c r="D196" s="10" t="str">
        <f>IF($G196="","",TENEMENT!D$9)</f>
        <v/>
      </c>
      <c r="E196" s="10" t="str">
        <f>IF($G196="","",TENEMENT!E$9)</f>
        <v/>
      </c>
      <c r="F196" s="10" t="str">
        <f>IF($G196="","",TENEMENT!F$9)</f>
        <v/>
      </c>
      <c r="G196" s="7"/>
      <c r="H196" s="86"/>
      <c r="I196" s="86"/>
      <c r="J196" s="89"/>
      <c r="K196" s="89"/>
      <c r="L196" s="90"/>
      <c r="M196" s="88"/>
      <c r="N196" s="86"/>
      <c r="O196" s="86"/>
      <c r="P196" s="78"/>
      <c r="Q196" s="87"/>
    </row>
    <row r="197" spans="1:17" x14ac:dyDescent="0.2">
      <c r="A197" s="8"/>
      <c r="B197" s="10" t="str">
        <f>IF($G197="","",TENEMENT!B$9)</f>
        <v/>
      </c>
      <c r="C197" s="10" t="str">
        <f>IF($G197="","",TENEMENT!C$9)</f>
        <v/>
      </c>
      <c r="D197" s="10" t="str">
        <f>IF($G197="","",TENEMENT!D$9)</f>
        <v/>
      </c>
      <c r="E197" s="10" t="str">
        <f>IF($G197="","",TENEMENT!E$9)</f>
        <v/>
      </c>
      <c r="F197" s="10" t="str">
        <f>IF($G197="","",TENEMENT!F$9)</f>
        <v/>
      </c>
      <c r="G197" s="7"/>
      <c r="H197" s="86"/>
      <c r="I197" s="86"/>
      <c r="J197" s="89"/>
      <c r="K197" s="89"/>
      <c r="L197" s="90"/>
      <c r="M197" s="88"/>
      <c r="N197" s="86"/>
      <c r="O197" s="86"/>
      <c r="P197" s="78"/>
      <c r="Q197" s="87"/>
    </row>
    <row r="198" spans="1:17" x14ac:dyDescent="0.2">
      <c r="A198" s="8"/>
      <c r="B198" s="10" t="str">
        <f>IF($G198="","",TENEMENT!B$9)</f>
        <v/>
      </c>
      <c r="C198" s="10" t="str">
        <f>IF($G198="","",TENEMENT!C$9)</f>
        <v/>
      </c>
      <c r="D198" s="10" t="str">
        <f>IF($G198="","",TENEMENT!D$9)</f>
        <v/>
      </c>
      <c r="E198" s="10" t="str">
        <f>IF($G198="","",TENEMENT!E$9)</f>
        <v/>
      </c>
      <c r="F198" s="10" t="str">
        <f>IF($G198="","",TENEMENT!F$9)</f>
        <v/>
      </c>
      <c r="G198" s="7"/>
      <c r="H198" s="86"/>
      <c r="I198" s="86"/>
      <c r="J198" s="89"/>
      <c r="K198" s="89"/>
      <c r="L198" s="90"/>
      <c r="M198" s="88"/>
      <c r="N198" s="86"/>
      <c r="O198" s="86"/>
      <c r="P198" s="78"/>
      <c r="Q198" s="87"/>
    </row>
    <row r="199" spans="1:17" x14ac:dyDescent="0.2">
      <c r="A199" s="8"/>
      <c r="B199" s="10" t="str">
        <f>IF($G199="","",TENEMENT!B$9)</f>
        <v/>
      </c>
      <c r="C199" s="10" t="str">
        <f>IF($G199="","",TENEMENT!C$9)</f>
        <v/>
      </c>
      <c r="D199" s="10" t="str">
        <f>IF($G199="","",TENEMENT!D$9)</f>
        <v/>
      </c>
      <c r="E199" s="10" t="str">
        <f>IF($G199="","",TENEMENT!E$9)</f>
        <v/>
      </c>
      <c r="F199" s="10" t="str">
        <f>IF($G199="","",TENEMENT!F$9)</f>
        <v/>
      </c>
      <c r="G199" s="7"/>
      <c r="H199" s="86"/>
      <c r="I199" s="86"/>
      <c r="J199" s="89"/>
      <c r="K199" s="89"/>
      <c r="L199" s="90"/>
      <c r="M199" s="88"/>
      <c r="N199" s="86"/>
      <c r="O199" s="86"/>
      <c r="P199" s="78"/>
      <c r="Q199" s="87"/>
    </row>
    <row r="200" spans="1:17" x14ac:dyDescent="0.2">
      <c r="A200" s="8"/>
      <c r="B200" s="10" t="str">
        <f>IF($G200="","",TENEMENT!B$9)</f>
        <v/>
      </c>
      <c r="C200" s="10" t="str">
        <f>IF($G200="","",TENEMENT!C$9)</f>
        <v/>
      </c>
      <c r="D200" s="10" t="str">
        <f>IF($G200="","",TENEMENT!D$9)</f>
        <v/>
      </c>
      <c r="E200" s="10" t="str">
        <f>IF($G200="","",TENEMENT!E$9)</f>
        <v/>
      </c>
      <c r="F200" s="10" t="str">
        <f>IF($G200="","",TENEMENT!F$9)</f>
        <v/>
      </c>
      <c r="G200" s="7"/>
      <c r="H200" s="86"/>
      <c r="I200" s="86"/>
      <c r="J200" s="89"/>
      <c r="K200" s="89"/>
      <c r="L200" s="90"/>
      <c r="M200" s="88"/>
      <c r="N200" s="86"/>
      <c r="O200" s="86"/>
      <c r="P200" s="78"/>
      <c r="Q200" s="87"/>
    </row>
  </sheetData>
  <customSheetViews>
    <customSheetView guid="{9F9DAF4D-D2EF-4660-943E-0C19C13C2663}" scale="75" hiddenColumns="1" state="hidden">
      <selection activeCell="P9" activeCellId="1" sqref="G9 P9"/>
      <pageMargins left="0" right="0" top="0" bottom="0" header="0" footer="0"/>
      <pageSetup paperSize="9" orientation="portrait" r:id="rId1"/>
    </customSheetView>
    <customSheetView guid="{DEC7CBE2-9713-4252-8444-1D6959C164AB}" scale="75" hiddenColumns="1" state="hidden">
      <selection activeCell="P9" activeCellId="1" sqref="G9 P9"/>
      <pageMargins left="0" right="0" top="0" bottom="0" header="0" footer="0"/>
      <pageSetup paperSize="9" orientation="portrait" r:id="rId2"/>
    </customSheetView>
    <customSheetView guid="{03B04745-F29E-4E26-B62E-F0D2264078A4}" scale="75" hiddenColumns="1" state="hidden">
      <selection activeCell="P9" activeCellId="1" sqref="G9 P9"/>
      <pageMargins left="0" right="0" top="0" bottom="0" header="0" footer="0"/>
      <pageSetup paperSize="9" orientation="portrait" r:id="rId3"/>
    </customSheetView>
    <customSheetView guid="{853B6239-A439-411F-9927-AA08BF431DBB}" scale="75" hiddenColumns="1" state="hidden">
      <selection activeCell="P9" activeCellId="1" sqref="G9 P9"/>
      <pageMargins left="0" right="0" top="0" bottom="0" header="0" footer="0"/>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6640625" customWidth="1"/>
    <col min="2" max="4" width="40.6640625" hidden="1" customWidth="1"/>
    <col min="5" max="6" width="30.6640625" hidden="1" customWidth="1"/>
    <col min="7" max="22" width="30.6640625" customWidth="1"/>
    <col min="23" max="39" width="20.6640625" customWidth="1"/>
  </cols>
  <sheetData>
    <row r="1" spans="1:22" ht="25.25" customHeight="1" x14ac:dyDescent="0.2">
      <c r="A1" s="1" t="s">
        <v>66</v>
      </c>
      <c r="B1" s="2" t="s">
        <v>86</v>
      </c>
      <c r="C1" s="2" t="s">
        <v>19498</v>
      </c>
      <c r="D1" s="2" t="s">
        <v>19499</v>
      </c>
      <c r="E1" s="2" t="s">
        <v>1222</v>
      </c>
      <c r="F1" s="2" t="s">
        <v>19500</v>
      </c>
      <c r="G1" s="2" t="s">
        <v>1321</v>
      </c>
      <c r="H1" s="2" t="s">
        <v>19469</v>
      </c>
      <c r="I1" s="2" t="str">
        <f>IF(ISNUMBER(SEARCH("D",TENEMENT!$G$9)),"LONGITUDE","EASTING")</f>
        <v>EASTING</v>
      </c>
      <c r="J1" s="2" t="str">
        <f>IF(ISNUMBER(SEARCH("D",TENEMENT!$G$9)),"LATITUDE","NORTHING")</f>
        <v>NORTHING</v>
      </c>
      <c r="K1" s="2" t="s">
        <v>19503</v>
      </c>
      <c r="L1" s="2" t="s">
        <v>19471</v>
      </c>
      <c r="M1" s="2" t="s">
        <v>19472</v>
      </c>
      <c r="N1" s="2" t="s">
        <v>1497</v>
      </c>
      <c r="O1" s="2" t="s">
        <v>1494</v>
      </c>
      <c r="P1" s="2" t="s">
        <v>19473</v>
      </c>
      <c r="Q1" s="2" t="s">
        <v>1502</v>
      </c>
      <c r="R1" s="2" t="s">
        <v>19474</v>
      </c>
      <c r="S1" s="2" t="s">
        <v>19475</v>
      </c>
      <c r="T1" s="2" t="s">
        <v>1368</v>
      </c>
      <c r="U1" s="71" t="s">
        <v>1403</v>
      </c>
      <c r="V1" s="71" t="s">
        <v>19476</v>
      </c>
    </row>
    <row r="2" spans="1:22" ht="25.25" customHeight="1" x14ac:dyDescent="0.2">
      <c r="A2" s="32" t="s">
        <v>68</v>
      </c>
      <c r="B2" s="33" t="s">
        <v>1226</v>
      </c>
      <c r="C2" s="33" t="s">
        <v>1226</v>
      </c>
      <c r="D2" s="33" t="s">
        <v>1227</v>
      </c>
      <c r="E2" s="33" t="s">
        <v>1228</v>
      </c>
      <c r="F2" s="33" t="s">
        <v>1229</v>
      </c>
      <c r="G2" s="33" t="s">
        <v>19449</v>
      </c>
      <c r="H2" s="33" t="s">
        <v>19478</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19505</v>
      </c>
      <c r="L2" s="33" t="s">
        <v>19479</v>
      </c>
      <c r="M2" s="33" t="s">
        <v>19480</v>
      </c>
      <c r="N2" s="33" t="s">
        <v>19481</v>
      </c>
      <c r="O2" s="33" t="s">
        <v>1263</v>
      </c>
      <c r="P2" s="33"/>
      <c r="Q2" s="33" t="s">
        <v>1574</v>
      </c>
      <c r="R2" s="33" t="s">
        <v>1573</v>
      </c>
      <c r="S2" s="33" t="s">
        <v>19482</v>
      </c>
      <c r="T2" s="68" t="s">
        <v>19454</v>
      </c>
      <c r="U2" s="72" t="s">
        <v>19483</v>
      </c>
      <c r="V2" s="72"/>
    </row>
    <row r="3" spans="1:22" ht="25.25" customHeight="1" outlineLevel="1" x14ac:dyDescent="0.2">
      <c r="A3" s="43" t="s">
        <v>17</v>
      </c>
      <c r="B3" s="4" t="s">
        <v>1190</v>
      </c>
      <c r="C3" s="4" t="s">
        <v>1190</v>
      </c>
      <c r="D3" s="4" t="s">
        <v>1190</v>
      </c>
      <c r="E3" s="4" t="s">
        <v>1190</v>
      </c>
      <c r="F3" s="4" t="s">
        <v>1190</v>
      </c>
      <c r="G3" s="4" t="s">
        <v>1190</v>
      </c>
      <c r="H3" s="4" t="s">
        <v>1190</v>
      </c>
      <c r="I3" s="4" t="s">
        <v>1190</v>
      </c>
      <c r="J3" s="4" t="s">
        <v>1190</v>
      </c>
      <c r="K3" s="4" t="s">
        <v>1190</v>
      </c>
      <c r="L3" s="4"/>
      <c r="M3" s="4"/>
      <c r="N3" s="4"/>
      <c r="O3" s="4" t="s">
        <v>1190</v>
      </c>
      <c r="P3" s="4"/>
      <c r="Q3" s="4"/>
      <c r="R3" s="4" t="s">
        <v>1190</v>
      </c>
      <c r="S3" s="4" t="s">
        <v>1190</v>
      </c>
      <c r="T3" s="76" t="s">
        <v>19456</v>
      </c>
      <c r="U3" s="73" t="s">
        <v>19484</v>
      </c>
      <c r="V3" s="73" t="s">
        <v>19484</v>
      </c>
    </row>
    <row r="4" spans="1:22" ht="25.25" customHeight="1" outlineLevel="1" x14ac:dyDescent="0.2">
      <c r="A4" s="5" t="s">
        <v>71</v>
      </c>
      <c r="B4" s="6" t="s">
        <v>1192</v>
      </c>
      <c r="C4" s="6" t="s">
        <v>1233</v>
      </c>
      <c r="D4" s="6" t="s">
        <v>1192</v>
      </c>
      <c r="E4" s="6" t="s">
        <v>1192</v>
      </c>
      <c r="F4" s="6" t="s">
        <v>1192</v>
      </c>
      <c r="G4" s="6" t="s">
        <v>1192</v>
      </c>
      <c r="H4" s="6" t="s">
        <v>1192</v>
      </c>
      <c r="I4" s="6" t="s">
        <v>1233</v>
      </c>
      <c r="J4" s="6" t="s">
        <v>1233</v>
      </c>
      <c r="K4" s="6" t="s">
        <v>1233</v>
      </c>
      <c r="L4" s="6" t="s">
        <v>1192</v>
      </c>
      <c r="M4" s="6" t="s">
        <v>1193</v>
      </c>
      <c r="N4" s="6" t="s">
        <v>1194</v>
      </c>
      <c r="O4" s="6" t="s">
        <v>1269</v>
      </c>
      <c r="P4" s="6" t="s">
        <v>19485</v>
      </c>
      <c r="Q4" s="6" t="s">
        <v>1233</v>
      </c>
      <c r="R4" s="6" t="s">
        <v>1233</v>
      </c>
      <c r="S4" s="6" t="s">
        <v>1233</v>
      </c>
      <c r="T4" s="69" t="s">
        <v>19486</v>
      </c>
      <c r="U4" s="74" t="s">
        <v>19487</v>
      </c>
      <c r="V4" s="74" t="s">
        <v>19487</v>
      </c>
    </row>
    <row r="5" spans="1:22" ht="25.25" customHeight="1" outlineLevel="1" x14ac:dyDescent="0.2">
      <c r="A5" s="5" t="s">
        <v>73</v>
      </c>
      <c r="B5" s="6">
        <v>8</v>
      </c>
      <c r="C5" s="6">
        <v>8</v>
      </c>
      <c r="D5" s="6">
        <v>40</v>
      </c>
      <c r="E5" s="6">
        <v>255</v>
      </c>
      <c r="F5" s="6">
        <v>40</v>
      </c>
      <c r="G5" s="6">
        <v>40</v>
      </c>
      <c r="H5" s="6">
        <v>40</v>
      </c>
      <c r="I5" s="6" t="str">
        <f>IF($N$1="EASTING","10,5","14,9")</f>
        <v>14,9</v>
      </c>
      <c r="J5" s="6" t="str">
        <f>IF($O$1="NORTHING","10,5","14,9")</f>
        <v>14,9</v>
      </c>
      <c r="K5" s="6" t="s">
        <v>1270</v>
      </c>
      <c r="L5" s="6">
        <v>8</v>
      </c>
      <c r="M5" s="6">
        <v>40</v>
      </c>
      <c r="N5" s="6">
        <v>40</v>
      </c>
      <c r="O5" s="6" t="s">
        <v>1269</v>
      </c>
      <c r="P5" s="6" t="s">
        <v>19485</v>
      </c>
      <c r="Q5" s="6" t="s">
        <v>1270</v>
      </c>
      <c r="R5" s="6" t="s">
        <v>1270</v>
      </c>
      <c r="S5" s="6">
        <v>1</v>
      </c>
      <c r="T5" s="69" t="s">
        <v>19458</v>
      </c>
      <c r="U5" s="74">
        <v>0.01</v>
      </c>
      <c r="V5" s="74">
        <v>0.01</v>
      </c>
    </row>
    <row r="6" spans="1:22" ht="25.25" customHeight="1" outlineLevel="1" x14ac:dyDescent="0.2">
      <c r="A6" s="5" t="s">
        <v>75</v>
      </c>
      <c r="B6" s="6" t="s">
        <v>1195</v>
      </c>
      <c r="C6" s="6" t="s">
        <v>1195</v>
      </c>
      <c r="D6" s="6"/>
      <c r="E6" s="6" t="s">
        <v>1195</v>
      </c>
      <c r="F6" s="6" t="s">
        <v>1195</v>
      </c>
      <c r="G6" s="6" t="s">
        <v>1195</v>
      </c>
      <c r="H6" s="6" t="s">
        <v>1195</v>
      </c>
      <c r="I6" s="6" t="str">
        <f>IF($N$1="EASTING","METRES","DECIMAL DEGREES")</f>
        <v>DECIMAL DEGREES</v>
      </c>
      <c r="J6" s="6" t="str">
        <f>IF($O$1="NORTHING","METRES","DECIMAL DEGREES")</f>
        <v>DECIMAL DEGREES</v>
      </c>
      <c r="K6" s="6" t="s">
        <v>1272</v>
      </c>
      <c r="L6" s="6" t="s">
        <v>1195</v>
      </c>
      <c r="M6" s="6" t="s">
        <v>1195</v>
      </c>
      <c r="N6" s="6" t="s">
        <v>1195</v>
      </c>
      <c r="O6" s="6" t="s">
        <v>1274</v>
      </c>
      <c r="P6" s="92">
        <v>0</v>
      </c>
      <c r="Q6" s="6" t="s">
        <v>1576</v>
      </c>
      <c r="R6" s="6" t="s">
        <v>1576</v>
      </c>
      <c r="S6" s="6" t="s">
        <v>1195</v>
      </c>
      <c r="T6" s="69" t="s">
        <v>19460</v>
      </c>
      <c r="U6" s="74" t="s">
        <v>1389</v>
      </c>
      <c r="V6" s="74" t="s">
        <v>1389</v>
      </c>
    </row>
    <row r="7" spans="1:22" ht="25.25" customHeight="1" outlineLevel="1" x14ac:dyDescent="0.2">
      <c r="A7" s="5" t="s">
        <v>77</v>
      </c>
      <c r="B7" s="6" t="s">
        <v>1195</v>
      </c>
      <c r="C7" s="6" t="s">
        <v>1195</v>
      </c>
      <c r="D7" s="6"/>
      <c r="E7" s="6" t="s">
        <v>1195</v>
      </c>
      <c r="F7" s="6" t="s">
        <v>1195</v>
      </c>
      <c r="G7" s="6" t="s">
        <v>1195</v>
      </c>
      <c r="H7" s="6" t="s">
        <v>1195</v>
      </c>
      <c r="I7" s="6">
        <f>IF($N$1="EASTING",2,6)</f>
        <v>6</v>
      </c>
      <c r="J7" s="6">
        <f>IF($O$1="NORTHING","2",6)</f>
        <v>6</v>
      </c>
      <c r="K7" s="6">
        <v>1</v>
      </c>
      <c r="L7" s="6" t="s">
        <v>1195</v>
      </c>
      <c r="M7" s="6" t="s">
        <v>1195</v>
      </c>
      <c r="N7" s="6" t="s">
        <v>1195</v>
      </c>
      <c r="O7" s="6" t="s">
        <v>1195</v>
      </c>
      <c r="P7" s="6" t="s">
        <v>1195</v>
      </c>
      <c r="Q7" s="6" t="s">
        <v>1195</v>
      </c>
      <c r="R7" s="6" t="s">
        <v>1195</v>
      </c>
      <c r="S7" s="6" t="s">
        <v>1195</v>
      </c>
      <c r="T7" s="69" t="s">
        <v>19461</v>
      </c>
      <c r="U7" s="74">
        <v>0.01</v>
      </c>
      <c r="V7" s="74">
        <v>0.01</v>
      </c>
    </row>
    <row r="8" spans="1:22" ht="200" customHeight="1" outlineLevel="1" x14ac:dyDescent="0.2">
      <c r="A8" s="44" t="s">
        <v>65</v>
      </c>
      <c r="B8" s="40" t="s">
        <v>19508</v>
      </c>
      <c r="C8" s="40" t="s">
        <v>19509</v>
      </c>
      <c r="D8" s="40" t="s">
        <v>19510</v>
      </c>
      <c r="E8" s="40" t="s">
        <v>1237</v>
      </c>
      <c r="F8" s="40" t="s">
        <v>19511</v>
      </c>
      <c r="G8" s="45" t="s">
        <v>1326</v>
      </c>
      <c r="H8" s="45" t="s">
        <v>19488</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19514</v>
      </c>
      <c r="L8" s="45" t="s">
        <v>1580</v>
      </c>
      <c r="M8" s="45" t="s">
        <v>19490</v>
      </c>
      <c r="N8" s="45" t="s">
        <v>19491</v>
      </c>
      <c r="O8" s="45" t="s">
        <v>19464</v>
      </c>
      <c r="P8" s="45" t="s">
        <v>19492</v>
      </c>
      <c r="Q8" s="45" t="s">
        <v>19493</v>
      </c>
      <c r="R8" s="45" t="s">
        <v>19494</v>
      </c>
      <c r="S8" s="45" t="s">
        <v>19495</v>
      </c>
      <c r="T8" s="70" t="s">
        <v>19496</v>
      </c>
      <c r="U8" s="75" t="s">
        <v>19497</v>
      </c>
      <c r="V8" s="75" t="s">
        <v>19497</v>
      </c>
    </row>
    <row r="9" spans="1:22" x14ac:dyDescent="0.2">
      <c r="A9" s="8"/>
      <c r="B9" s="10" t="str">
        <f>IF($H9="","",TENEMENT!B$9)</f>
        <v/>
      </c>
      <c r="C9" s="10" t="str">
        <f>IF($H9="","",TENEMENT!C$9)</f>
        <v/>
      </c>
      <c r="D9" s="10" t="str">
        <f>IF($H9="","",TENEMENT!D$9)</f>
        <v/>
      </c>
      <c r="E9" s="10" t="str">
        <f>IF($H9="","",TENEMENT!E$9)</f>
        <v/>
      </c>
      <c r="F9" s="10" t="str">
        <f>IF($H9="","",TENEMENT!F$9)</f>
        <v/>
      </c>
      <c r="G9" s="7"/>
      <c r="H9" s="7"/>
      <c r="I9" s="89"/>
      <c r="J9" s="89"/>
      <c r="K9" s="90"/>
      <c r="L9" s="88"/>
      <c r="M9" s="86"/>
      <c r="N9" s="86"/>
      <c r="O9" s="88"/>
      <c r="P9" s="93"/>
      <c r="Q9" s="86"/>
      <c r="R9" s="86"/>
      <c r="S9" s="86"/>
      <c r="T9" s="86"/>
      <c r="U9" s="87"/>
      <c r="V9" s="87"/>
    </row>
    <row r="10" spans="1:22" x14ac:dyDescent="0.2">
      <c r="A10" s="8"/>
      <c r="B10" s="10" t="str">
        <f>IF($H10="","",TENEMENT!B$9)</f>
        <v/>
      </c>
      <c r="C10" s="10" t="str">
        <f>IF($H10="","",TENEMENT!C$9)</f>
        <v/>
      </c>
      <c r="D10" s="10" t="str">
        <f>IF($H10="","",TENEMENT!D$9)</f>
        <v/>
      </c>
      <c r="E10" s="10" t="str">
        <f>IF($H10="","",TENEMENT!E$9)</f>
        <v/>
      </c>
      <c r="F10" s="10" t="str">
        <f>IF($H10="","",TENEMENT!F$9)</f>
        <v/>
      </c>
      <c r="G10" s="7"/>
      <c r="H10" s="7"/>
      <c r="I10" s="89"/>
      <c r="J10" s="89"/>
      <c r="K10" s="90"/>
      <c r="L10" s="88"/>
      <c r="M10" s="86"/>
      <c r="N10" s="86"/>
      <c r="O10" s="88"/>
      <c r="P10" s="88"/>
      <c r="Q10" s="86"/>
      <c r="R10" s="86"/>
      <c r="S10" s="86"/>
      <c r="T10" s="86"/>
      <c r="U10" s="87"/>
      <c r="V10" s="87"/>
    </row>
    <row r="11" spans="1:22" x14ac:dyDescent="0.2">
      <c r="A11" s="8"/>
      <c r="B11" s="10" t="str">
        <f>IF($H11="","",TENEMENT!B$9)</f>
        <v/>
      </c>
      <c r="C11" s="10" t="str">
        <f>IF($H11="","",TENEMENT!C$9)</f>
        <v/>
      </c>
      <c r="D11" s="10" t="str">
        <f>IF($H11="","",TENEMENT!D$9)</f>
        <v/>
      </c>
      <c r="E11" s="10" t="str">
        <f>IF($H11="","",TENEMENT!E$9)</f>
        <v/>
      </c>
      <c r="F11" s="10" t="str">
        <f>IF($H11="","",TENEMENT!F$9)</f>
        <v/>
      </c>
      <c r="G11" s="7"/>
      <c r="H11" s="7"/>
      <c r="I11" s="89"/>
      <c r="J11" s="89"/>
      <c r="K11" s="90"/>
      <c r="L11" s="88"/>
      <c r="M11" s="86"/>
      <c r="N11" s="86"/>
      <c r="O11" s="88"/>
      <c r="P11" s="88"/>
      <c r="Q11" s="86"/>
      <c r="R11" s="86"/>
      <c r="S11" s="86"/>
      <c r="T11" s="86"/>
      <c r="U11" s="87"/>
      <c r="V11" s="87"/>
    </row>
    <row r="12" spans="1:22" x14ac:dyDescent="0.2">
      <c r="A12" s="8"/>
      <c r="B12" s="10" t="str">
        <f>IF($H12="","",TENEMENT!B$9)</f>
        <v/>
      </c>
      <c r="C12" s="10" t="str">
        <f>IF($H12="","",TENEMENT!C$9)</f>
        <v/>
      </c>
      <c r="D12" s="10" t="str">
        <f>IF($H12="","",TENEMENT!D$9)</f>
        <v/>
      </c>
      <c r="E12" s="10" t="str">
        <f>IF($H12="","",TENEMENT!E$9)</f>
        <v/>
      </c>
      <c r="F12" s="10" t="str">
        <f>IF($H12="","",TENEMENT!F$9)</f>
        <v/>
      </c>
      <c r="G12" s="7"/>
      <c r="H12" s="7"/>
      <c r="I12" s="89"/>
      <c r="J12" s="89"/>
      <c r="K12" s="90"/>
      <c r="L12" s="88"/>
      <c r="M12" s="86"/>
      <c r="N12" s="86"/>
      <c r="O12" s="88"/>
      <c r="P12" s="88"/>
      <c r="Q12" s="86"/>
      <c r="R12" s="86"/>
      <c r="S12" s="86"/>
      <c r="T12" s="86"/>
      <c r="U12" s="87"/>
      <c r="V12" s="87"/>
    </row>
    <row r="13" spans="1:22" x14ac:dyDescent="0.2">
      <c r="A13" s="8"/>
      <c r="B13" s="10" t="str">
        <f>IF($H13="","",TENEMENT!B$9)</f>
        <v/>
      </c>
      <c r="C13" s="10" t="str">
        <f>IF($H13="","",TENEMENT!C$9)</f>
        <v/>
      </c>
      <c r="D13" s="10" t="str">
        <f>IF($H13="","",TENEMENT!D$9)</f>
        <v/>
      </c>
      <c r="E13" s="10" t="str">
        <f>IF($H13="","",TENEMENT!E$9)</f>
        <v/>
      </c>
      <c r="F13" s="10" t="str">
        <f>IF($H13="","",TENEMENT!F$9)</f>
        <v/>
      </c>
      <c r="G13" s="7"/>
      <c r="H13" s="7"/>
      <c r="I13" s="89"/>
      <c r="J13" s="89"/>
      <c r="K13" s="90"/>
      <c r="L13" s="88"/>
      <c r="M13" s="86"/>
      <c r="N13" s="86"/>
      <c r="O13" s="88"/>
      <c r="P13" s="88"/>
      <c r="Q13" s="86"/>
      <c r="R13" s="86"/>
      <c r="S13" s="86"/>
      <c r="T13" s="86"/>
      <c r="U13" s="87"/>
      <c r="V13" s="87"/>
    </row>
    <row r="14" spans="1:22" x14ac:dyDescent="0.2">
      <c r="A14" s="8"/>
      <c r="B14" s="10" t="str">
        <f>IF($H14="","",TENEMENT!B$9)</f>
        <v/>
      </c>
      <c r="C14" s="10" t="str">
        <f>IF($H14="","",TENEMENT!C$9)</f>
        <v/>
      </c>
      <c r="D14" s="10" t="str">
        <f>IF($H14="","",TENEMENT!D$9)</f>
        <v/>
      </c>
      <c r="E14" s="10" t="str">
        <f>IF($H14="","",TENEMENT!E$9)</f>
        <v/>
      </c>
      <c r="F14" s="10" t="str">
        <f>IF($H14="","",TENEMENT!F$9)</f>
        <v/>
      </c>
      <c r="G14" s="7"/>
      <c r="H14" s="7"/>
      <c r="I14" s="89"/>
      <c r="J14" s="89"/>
      <c r="K14" s="90"/>
      <c r="L14" s="88"/>
      <c r="M14" s="86"/>
      <c r="N14" s="86"/>
      <c r="O14" s="88"/>
      <c r="P14" s="88"/>
      <c r="Q14" s="86"/>
      <c r="R14" s="86"/>
      <c r="S14" s="86"/>
      <c r="T14" s="86"/>
      <c r="U14" s="87"/>
      <c r="V14" s="87"/>
    </row>
    <row r="15" spans="1:22" x14ac:dyDescent="0.2">
      <c r="A15" s="8"/>
      <c r="B15" s="10" t="str">
        <f>IF($H15="","",TENEMENT!B$9)</f>
        <v/>
      </c>
      <c r="C15" s="10" t="str">
        <f>IF($H15="","",TENEMENT!C$9)</f>
        <v/>
      </c>
      <c r="D15" s="10" t="str">
        <f>IF($H15="","",TENEMENT!D$9)</f>
        <v/>
      </c>
      <c r="E15" s="10" t="str">
        <f>IF($H15="","",TENEMENT!E$9)</f>
        <v/>
      </c>
      <c r="F15" s="10" t="str">
        <f>IF($H15="","",TENEMENT!F$9)</f>
        <v/>
      </c>
      <c r="G15" s="7"/>
      <c r="H15" s="7"/>
      <c r="I15" s="89"/>
      <c r="J15" s="89"/>
      <c r="K15" s="90"/>
      <c r="L15" s="88"/>
      <c r="M15" s="86"/>
      <c r="N15" s="86"/>
      <c r="O15" s="88"/>
      <c r="P15" s="88"/>
      <c r="Q15" s="86"/>
      <c r="R15" s="86"/>
      <c r="S15" s="86"/>
      <c r="T15" s="86"/>
      <c r="U15" s="87"/>
      <c r="V15" s="87"/>
    </row>
    <row r="16" spans="1:22" x14ac:dyDescent="0.2">
      <c r="A16" s="8"/>
      <c r="B16" s="10" t="str">
        <f>IF($H16="","",TENEMENT!B$9)</f>
        <v/>
      </c>
      <c r="C16" s="10" t="str">
        <f>IF($H16="","",TENEMENT!C$9)</f>
        <v/>
      </c>
      <c r="D16" s="10" t="str">
        <f>IF($H16="","",TENEMENT!D$9)</f>
        <v/>
      </c>
      <c r="E16" s="10" t="str">
        <f>IF($H16="","",TENEMENT!E$9)</f>
        <v/>
      </c>
      <c r="F16" s="10" t="str">
        <f>IF($H16="","",TENEMENT!F$9)</f>
        <v/>
      </c>
      <c r="G16" s="7"/>
      <c r="H16" s="7"/>
      <c r="I16" s="89"/>
      <c r="J16" s="89"/>
      <c r="K16" s="90"/>
      <c r="L16" s="88"/>
      <c r="M16" s="86"/>
      <c r="N16" s="86"/>
      <c r="O16" s="88"/>
      <c r="P16" s="88"/>
      <c r="Q16" s="86"/>
      <c r="R16" s="86"/>
      <c r="S16" s="86"/>
      <c r="T16" s="86"/>
      <c r="U16" s="87"/>
      <c r="V16" s="87"/>
    </row>
    <row r="17" spans="1:22" x14ac:dyDescent="0.2">
      <c r="A17" s="8"/>
      <c r="B17" s="10" t="str">
        <f>IF($H17="","",TENEMENT!B$9)</f>
        <v/>
      </c>
      <c r="C17" s="10" t="str">
        <f>IF($H17="","",TENEMENT!C$9)</f>
        <v/>
      </c>
      <c r="D17" s="10" t="str">
        <f>IF($H17="","",TENEMENT!D$9)</f>
        <v/>
      </c>
      <c r="E17" s="10" t="str">
        <f>IF($H17="","",TENEMENT!E$9)</f>
        <v/>
      </c>
      <c r="F17" s="10" t="str">
        <f>IF($H17="","",TENEMENT!F$9)</f>
        <v/>
      </c>
      <c r="G17" s="7"/>
      <c r="H17" s="7"/>
      <c r="I17" s="89"/>
      <c r="J17" s="89"/>
      <c r="K17" s="90"/>
      <c r="L17" s="88"/>
      <c r="M17" s="86"/>
      <c r="N17" s="86"/>
      <c r="O17" s="88"/>
      <c r="P17" s="88"/>
      <c r="Q17" s="86"/>
      <c r="R17" s="86"/>
      <c r="S17" s="86"/>
      <c r="T17" s="86"/>
      <c r="U17" s="87"/>
      <c r="V17" s="87"/>
    </row>
    <row r="18" spans="1:22" x14ac:dyDescent="0.2">
      <c r="A18" s="8"/>
      <c r="B18" s="10" t="str">
        <f>IF($H18="","",TENEMENT!B$9)</f>
        <v/>
      </c>
      <c r="C18" s="10" t="str">
        <f>IF($H18="","",TENEMENT!C$9)</f>
        <v/>
      </c>
      <c r="D18" s="10" t="str">
        <f>IF($H18="","",TENEMENT!D$9)</f>
        <v/>
      </c>
      <c r="E18" s="10" t="str">
        <f>IF($H18="","",TENEMENT!E$9)</f>
        <v/>
      </c>
      <c r="F18" s="10" t="str">
        <f>IF($H18="","",TENEMENT!F$9)</f>
        <v/>
      </c>
      <c r="G18" s="7"/>
      <c r="H18" s="7"/>
      <c r="I18" s="89"/>
      <c r="J18" s="89"/>
      <c r="K18" s="90"/>
      <c r="L18" s="88"/>
      <c r="M18" s="86"/>
      <c r="N18" s="86"/>
      <c r="O18" s="88"/>
      <c r="P18" s="88"/>
      <c r="Q18" s="86"/>
      <c r="R18" s="86"/>
      <c r="S18" s="86"/>
      <c r="T18" s="86"/>
      <c r="U18" s="87"/>
      <c r="V18" s="87"/>
    </row>
    <row r="19" spans="1:22" x14ac:dyDescent="0.2">
      <c r="A19" s="8"/>
      <c r="B19" s="10" t="str">
        <f>IF($H19="","",TENEMENT!B$9)</f>
        <v/>
      </c>
      <c r="C19" s="10" t="str">
        <f>IF($H19="","",TENEMENT!C$9)</f>
        <v/>
      </c>
      <c r="D19" s="10" t="str">
        <f>IF($H19="","",TENEMENT!D$9)</f>
        <v/>
      </c>
      <c r="E19" s="10" t="str">
        <f>IF($H19="","",TENEMENT!E$9)</f>
        <v/>
      </c>
      <c r="F19" s="10" t="str">
        <f>IF($H19="","",TENEMENT!F$9)</f>
        <v/>
      </c>
      <c r="G19" s="7"/>
      <c r="H19" s="7"/>
      <c r="I19" s="89"/>
      <c r="J19" s="89"/>
      <c r="K19" s="90"/>
      <c r="L19" s="88"/>
      <c r="M19" s="86"/>
      <c r="N19" s="86"/>
      <c r="O19" s="88"/>
      <c r="P19" s="88"/>
      <c r="Q19" s="86"/>
      <c r="R19" s="86"/>
      <c r="S19" s="86"/>
      <c r="T19" s="86"/>
      <c r="U19" s="87"/>
      <c r="V19" s="87"/>
    </row>
    <row r="20" spans="1:22" x14ac:dyDescent="0.2">
      <c r="A20" s="8"/>
      <c r="B20" s="10" t="str">
        <f>IF($H20="","",TENEMENT!B$9)</f>
        <v/>
      </c>
      <c r="C20" s="10" t="str">
        <f>IF($H20="","",TENEMENT!C$9)</f>
        <v/>
      </c>
      <c r="D20" s="10" t="str">
        <f>IF($H20="","",TENEMENT!D$9)</f>
        <v/>
      </c>
      <c r="E20" s="10" t="str">
        <f>IF($H20="","",TENEMENT!E$9)</f>
        <v/>
      </c>
      <c r="F20" s="10" t="str">
        <f>IF($H20="","",TENEMENT!F$9)</f>
        <v/>
      </c>
      <c r="G20" s="7"/>
      <c r="H20" s="7"/>
      <c r="I20" s="89"/>
      <c r="J20" s="89"/>
      <c r="K20" s="90"/>
      <c r="L20" s="88"/>
      <c r="M20" s="86"/>
      <c r="N20" s="86"/>
      <c r="O20" s="88"/>
      <c r="P20" s="88"/>
      <c r="Q20" s="86"/>
      <c r="R20" s="86"/>
      <c r="S20" s="86"/>
      <c r="T20" s="86"/>
      <c r="U20" s="87"/>
      <c r="V20" s="87"/>
    </row>
    <row r="21" spans="1:22" x14ac:dyDescent="0.2">
      <c r="A21" s="8"/>
      <c r="B21" s="10" t="str">
        <f>IF($H21="","",TENEMENT!B$9)</f>
        <v/>
      </c>
      <c r="C21" s="10" t="str">
        <f>IF($H21="","",TENEMENT!C$9)</f>
        <v/>
      </c>
      <c r="D21" s="10" t="str">
        <f>IF($H21="","",TENEMENT!D$9)</f>
        <v/>
      </c>
      <c r="E21" s="10" t="str">
        <f>IF($H21="","",TENEMENT!E$9)</f>
        <v/>
      </c>
      <c r="F21" s="10" t="str">
        <f>IF($H21="","",TENEMENT!F$9)</f>
        <v/>
      </c>
      <c r="G21" s="7"/>
      <c r="H21" s="7"/>
      <c r="I21" s="89"/>
      <c r="J21" s="89"/>
      <c r="K21" s="90"/>
      <c r="L21" s="88"/>
      <c r="M21" s="86"/>
      <c r="N21" s="86"/>
      <c r="O21" s="88"/>
      <c r="P21" s="88"/>
      <c r="Q21" s="86"/>
      <c r="R21" s="86"/>
      <c r="S21" s="86"/>
      <c r="T21" s="86"/>
      <c r="U21" s="87"/>
      <c r="V21" s="87"/>
    </row>
    <row r="22" spans="1:22" x14ac:dyDescent="0.2">
      <c r="A22" s="8"/>
      <c r="B22" s="10" t="str">
        <f>IF($H22="","",TENEMENT!B$9)</f>
        <v/>
      </c>
      <c r="C22" s="10" t="str">
        <f>IF($H22="","",TENEMENT!C$9)</f>
        <v/>
      </c>
      <c r="D22" s="10" t="str">
        <f>IF($H22="","",TENEMENT!D$9)</f>
        <v/>
      </c>
      <c r="E22" s="10" t="str">
        <f>IF($H22="","",TENEMENT!E$9)</f>
        <v/>
      </c>
      <c r="F22" s="10" t="str">
        <f>IF($H22="","",TENEMENT!F$9)</f>
        <v/>
      </c>
      <c r="G22" s="7"/>
      <c r="H22" s="7"/>
      <c r="I22" s="89"/>
      <c r="J22" s="89"/>
      <c r="K22" s="90"/>
      <c r="L22" s="88"/>
      <c r="M22" s="86"/>
      <c r="N22" s="86"/>
      <c r="O22" s="88"/>
      <c r="P22" s="88"/>
      <c r="Q22" s="86"/>
      <c r="R22" s="86"/>
      <c r="S22" s="86"/>
      <c r="T22" s="86"/>
      <c r="U22" s="87"/>
      <c r="V22" s="87"/>
    </row>
    <row r="23" spans="1:22" x14ac:dyDescent="0.2">
      <c r="A23" s="8"/>
      <c r="B23" s="10" t="str">
        <f>IF($H23="","",TENEMENT!B$9)</f>
        <v/>
      </c>
      <c r="C23" s="10" t="str">
        <f>IF($H23="","",TENEMENT!C$9)</f>
        <v/>
      </c>
      <c r="D23" s="10" t="str">
        <f>IF($H23="","",TENEMENT!D$9)</f>
        <v/>
      </c>
      <c r="E23" s="10" t="str">
        <f>IF($H23="","",TENEMENT!E$9)</f>
        <v/>
      </c>
      <c r="F23" s="10" t="str">
        <f>IF($H23="","",TENEMENT!F$9)</f>
        <v/>
      </c>
      <c r="G23" s="7"/>
      <c r="H23" s="7"/>
      <c r="I23" s="89"/>
      <c r="J23" s="89"/>
      <c r="K23" s="90"/>
      <c r="L23" s="88"/>
      <c r="M23" s="86"/>
      <c r="N23" s="86"/>
      <c r="O23" s="88"/>
      <c r="P23" s="88"/>
      <c r="Q23" s="86"/>
      <c r="R23" s="86"/>
      <c r="S23" s="86"/>
      <c r="T23" s="86"/>
      <c r="U23" s="87"/>
      <c r="V23" s="87"/>
    </row>
    <row r="24" spans="1:22" x14ac:dyDescent="0.2">
      <c r="A24" s="8"/>
      <c r="B24" s="10" t="str">
        <f>IF($H24="","",TENEMENT!B$9)</f>
        <v/>
      </c>
      <c r="C24" s="10" t="str">
        <f>IF($H24="","",TENEMENT!C$9)</f>
        <v/>
      </c>
      <c r="D24" s="10" t="str">
        <f>IF($H24="","",TENEMENT!D$9)</f>
        <v/>
      </c>
      <c r="E24" s="10" t="str">
        <f>IF($H24="","",TENEMENT!E$9)</f>
        <v/>
      </c>
      <c r="F24" s="10" t="str">
        <f>IF($H24="","",TENEMENT!F$9)</f>
        <v/>
      </c>
      <c r="G24" s="7"/>
      <c r="H24" s="7"/>
      <c r="I24" s="89"/>
      <c r="J24" s="89"/>
      <c r="K24" s="90"/>
      <c r="L24" s="88"/>
      <c r="M24" s="86"/>
      <c r="N24" s="86"/>
      <c r="O24" s="88"/>
      <c r="P24" s="88"/>
      <c r="Q24" s="86"/>
      <c r="R24" s="86"/>
      <c r="S24" s="86"/>
      <c r="T24" s="86"/>
      <c r="U24" s="87"/>
      <c r="V24" s="87"/>
    </row>
    <row r="25" spans="1:22" x14ac:dyDescent="0.2">
      <c r="A25" s="8"/>
      <c r="B25" s="10" t="str">
        <f>IF($H25="","",TENEMENT!B$9)</f>
        <v/>
      </c>
      <c r="C25" s="10" t="str">
        <f>IF($H25="","",TENEMENT!C$9)</f>
        <v/>
      </c>
      <c r="D25" s="10" t="str">
        <f>IF($H25="","",TENEMENT!D$9)</f>
        <v/>
      </c>
      <c r="E25" s="10" t="str">
        <f>IF($H25="","",TENEMENT!E$9)</f>
        <v/>
      </c>
      <c r="F25" s="10" t="str">
        <f>IF($H25="","",TENEMENT!F$9)</f>
        <v/>
      </c>
      <c r="G25" s="7"/>
      <c r="H25" s="7"/>
      <c r="I25" s="89"/>
      <c r="J25" s="89"/>
      <c r="K25" s="90"/>
      <c r="L25" s="88"/>
      <c r="M25" s="86"/>
      <c r="N25" s="86"/>
      <c r="O25" s="88"/>
      <c r="P25" s="88"/>
      <c r="Q25" s="86"/>
      <c r="R25" s="86"/>
      <c r="S25" s="86"/>
      <c r="T25" s="86"/>
      <c r="U25" s="87"/>
      <c r="V25" s="87"/>
    </row>
    <row r="26" spans="1:22" x14ac:dyDescent="0.2">
      <c r="A26" s="8"/>
      <c r="B26" s="10" t="str">
        <f>IF($H26="","",TENEMENT!B$9)</f>
        <v/>
      </c>
      <c r="C26" s="10" t="str">
        <f>IF($H26="","",TENEMENT!C$9)</f>
        <v/>
      </c>
      <c r="D26" s="10" t="str">
        <f>IF($H26="","",TENEMENT!D$9)</f>
        <v/>
      </c>
      <c r="E26" s="10" t="str">
        <f>IF($H26="","",TENEMENT!E$9)</f>
        <v/>
      </c>
      <c r="F26" s="10" t="str">
        <f>IF($H26="","",TENEMENT!F$9)</f>
        <v/>
      </c>
      <c r="G26" s="7"/>
      <c r="H26" s="7"/>
      <c r="I26" s="89"/>
      <c r="J26" s="89"/>
      <c r="K26" s="90"/>
      <c r="L26" s="88"/>
      <c r="M26" s="86"/>
      <c r="N26" s="86"/>
      <c r="O26" s="88"/>
      <c r="P26" s="88"/>
      <c r="Q26" s="86"/>
      <c r="R26" s="86"/>
      <c r="S26" s="86"/>
      <c r="T26" s="86"/>
      <c r="U26" s="87"/>
      <c r="V26" s="87"/>
    </row>
    <row r="27" spans="1:22" x14ac:dyDescent="0.2">
      <c r="A27" s="8"/>
      <c r="B27" s="10" t="str">
        <f>IF($H27="","",TENEMENT!B$9)</f>
        <v/>
      </c>
      <c r="C27" s="10" t="str">
        <f>IF($H27="","",TENEMENT!C$9)</f>
        <v/>
      </c>
      <c r="D27" s="10" t="str">
        <f>IF($H27="","",TENEMENT!D$9)</f>
        <v/>
      </c>
      <c r="E27" s="10" t="str">
        <f>IF($H27="","",TENEMENT!E$9)</f>
        <v/>
      </c>
      <c r="F27" s="10" t="str">
        <f>IF($H27="","",TENEMENT!F$9)</f>
        <v/>
      </c>
      <c r="G27" s="7"/>
      <c r="H27" s="7"/>
      <c r="I27" s="89"/>
      <c r="J27" s="89"/>
      <c r="K27" s="90"/>
      <c r="L27" s="88"/>
      <c r="M27" s="86"/>
      <c r="N27" s="86"/>
      <c r="O27" s="88"/>
      <c r="P27" s="88"/>
      <c r="Q27" s="86"/>
      <c r="R27" s="86"/>
      <c r="S27" s="86"/>
      <c r="T27" s="86"/>
      <c r="U27" s="87"/>
      <c r="V27" s="87"/>
    </row>
    <row r="28" spans="1:22" x14ac:dyDescent="0.2">
      <c r="A28" s="8"/>
      <c r="B28" s="10" t="str">
        <f>IF($H28="","",TENEMENT!B$9)</f>
        <v/>
      </c>
      <c r="C28" s="10" t="str">
        <f>IF($H28="","",TENEMENT!C$9)</f>
        <v/>
      </c>
      <c r="D28" s="10" t="str">
        <f>IF($H28="","",TENEMENT!D$9)</f>
        <v/>
      </c>
      <c r="E28" s="10" t="str">
        <f>IF($H28="","",TENEMENT!E$9)</f>
        <v/>
      </c>
      <c r="F28" s="10" t="str">
        <f>IF($H28="","",TENEMENT!F$9)</f>
        <v/>
      </c>
      <c r="G28" s="7"/>
      <c r="H28" s="7"/>
      <c r="I28" s="89"/>
      <c r="J28" s="89"/>
      <c r="K28" s="90"/>
      <c r="L28" s="88"/>
      <c r="M28" s="86"/>
      <c r="N28" s="86"/>
      <c r="O28" s="88"/>
      <c r="P28" s="88"/>
      <c r="Q28" s="86"/>
      <c r="R28" s="86"/>
      <c r="S28" s="86"/>
      <c r="T28" s="86"/>
      <c r="U28" s="87"/>
      <c r="V28" s="87"/>
    </row>
    <row r="29" spans="1:22" x14ac:dyDescent="0.2">
      <c r="A29" s="8"/>
      <c r="B29" s="10" t="str">
        <f>IF($H29="","",TENEMENT!B$9)</f>
        <v/>
      </c>
      <c r="C29" s="10" t="str">
        <f>IF($H29="","",TENEMENT!C$9)</f>
        <v/>
      </c>
      <c r="D29" s="10" t="str">
        <f>IF($H29="","",TENEMENT!D$9)</f>
        <v/>
      </c>
      <c r="E29" s="10" t="str">
        <f>IF($H29="","",TENEMENT!E$9)</f>
        <v/>
      </c>
      <c r="F29" s="10" t="str">
        <f>IF($H29="","",TENEMENT!F$9)</f>
        <v/>
      </c>
      <c r="G29" s="7"/>
      <c r="H29" s="7"/>
      <c r="I29" s="89"/>
      <c r="J29" s="89"/>
      <c r="K29" s="90"/>
      <c r="L29" s="88"/>
      <c r="M29" s="86"/>
      <c r="N29" s="86"/>
      <c r="O29" s="88"/>
      <c r="P29" s="88"/>
      <c r="Q29" s="86"/>
      <c r="R29" s="86"/>
      <c r="S29" s="86"/>
      <c r="T29" s="86"/>
      <c r="U29" s="87"/>
      <c r="V29" s="87"/>
    </row>
    <row r="30" spans="1:22" x14ac:dyDescent="0.2">
      <c r="A30" s="8"/>
      <c r="B30" s="10" t="str">
        <f>IF($H30="","",TENEMENT!B$9)</f>
        <v/>
      </c>
      <c r="C30" s="10" t="str">
        <f>IF($H30="","",TENEMENT!C$9)</f>
        <v/>
      </c>
      <c r="D30" s="10" t="str">
        <f>IF($H30="","",TENEMENT!D$9)</f>
        <v/>
      </c>
      <c r="E30" s="10" t="str">
        <f>IF($H30="","",TENEMENT!E$9)</f>
        <v/>
      </c>
      <c r="F30" s="10" t="str">
        <f>IF($H30="","",TENEMENT!F$9)</f>
        <v/>
      </c>
      <c r="G30" s="7"/>
      <c r="H30" s="7"/>
      <c r="I30" s="89"/>
      <c r="J30" s="89"/>
      <c r="K30" s="90"/>
      <c r="L30" s="88"/>
      <c r="M30" s="86"/>
      <c r="N30" s="86"/>
      <c r="O30" s="88"/>
      <c r="P30" s="88"/>
      <c r="Q30" s="86"/>
      <c r="R30" s="86"/>
      <c r="S30" s="86"/>
      <c r="T30" s="86"/>
      <c r="U30" s="87"/>
      <c r="V30" s="87"/>
    </row>
    <row r="31" spans="1:22" x14ac:dyDescent="0.2">
      <c r="A31" s="8"/>
      <c r="B31" s="10" t="str">
        <f>IF($H31="","",TENEMENT!B$9)</f>
        <v/>
      </c>
      <c r="C31" s="10" t="str">
        <f>IF($H31="","",TENEMENT!C$9)</f>
        <v/>
      </c>
      <c r="D31" s="10" t="str">
        <f>IF($H31="","",TENEMENT!D$9)</f>
        <v/>
      </c>
      <c r="E31" s="10" t="str">
        <f>IF($H31="","",TENEMENT!E$9)</f>
        <v/>
      </c>
      <c r="F31" s="10" t="str">
        <f>IF($H31="","",TENEMENT!F$9)</f>
        <v/>
      </c>
      <c r="G31" s="7"/>
      <c r="H31" s="7"/>
      <c r="I31" s="89"/>
      <c r="J31" s="89"/>
      <c r="K31" s="90"/>
      <c r="L31" s="88"/>
      <c r="M31" s="86"/>
      <c r="N31" s="86"/>
      <c r="O31" s="88"/>
      <c r="P31" s="88"/>
      <c r="Q31" s="86"/>
      <c r="R31" s="86"/>
      <c r="S31" s="86"/>
      <c r="T31" s="86"/>
      <c r="U31" s="87"/>
      <c r="V31" s="87"/>
    </row>
    <row r="32" spans="1:22" x14ac:dyDescent="0.2">
      <c r="A32" s="8"/>
      <c r="B32" s="10" t="str">
        <f>IF($H32="","",TENEMENT!B$9)</f>
        <v/>
      </c>
      <c r="C32" s="10" t="str">
        <f>IF($H32="","",TENEMENT!C$9)</f>
        <v/>
      </c>
      <c r="D32" s="10" t="str">
        <f>IF($H32="","",TENEMENT!D$9)</f>
        <v/>
      </c>
      <c r="E32" s="10" t="str">
        <f>IF($H32="","",TENEMENT!E$9)</f>
        <v/>
      </c>
      <c r="F32" s="10" t="str">
        <f>IF($H32="","",TENEMENT!F$9)</f>
        <v/>
      </c>
      <c r="G32" s="7"/>
      <c r="H32" s="7"/>
      <c r="I32" s="89"/>
      <c r="J32" s="89"/>
      <c r="K32" s="90"/>
      <c r="L32" s="88"/>
      <c r="M32" s="86"/>
      <c r="N32" s="86"/>
      <c r="O32" s="88"/>
      <c r="P32" s="88"/>
      <c r="Q32" s="86"/>
      <c r="R32" s="86"/>
      <c r="S32" s="86"/>
      <c r="T32" s="86"/>
      <c r="U32" s="87"/>
      <c r="V32" s="87"/>
    </row>
    <row r="33" spans="1:22" x14ac:dyDescent="0.2">
      <c r="A33" s="8"/>
      <c r="B33" s="10" t="str">
        <f>IF($H33="","",TENEMENT!B$9)</f>
        <v/>
      </c>
      <c r="C33" s="10" t="str">
        <f>IF($H33="","",TENEMENT!C$9)</f>
        <v/>
      </c>
      <c r="D33" s="10" t="str">
        <f>IF($H33="","",TENEMENT!D$9)</f>
        <v/>
      </c>
      <c r="E33" s="10" t="str">
        <f>IF($H33="","",TENEMENT!E$9)</f>
        <v/>
      </c>
      <c r="F33" s="10" t="str">
        <f>IF($H33="","",TENEMENT!F$9)</f>
        <v/>
      </c>
      <c r="G33" s="7"/>
      <c r="H33" s="7"/>
      <c r="I33" s="89"/>
      <c r="J33" s="89"/>
      <c r="K33" s="90"/>
      <c r="L33" s="88"/>
      <c r="M33" s="86"/>
      <c r="N33" s="86"/>
      <c r="O33" s="88"/>
      <c r="P33" s="88"/>
      <c r="Q33" s="86"/>
      <c r="R33" s="86"/>
      <c r="S33" s="86"/>
      <c r="T33" s="86"/>
      <c r="U33" s="87"/>
      <c r="V33" s="87"/>
    </row>
    <row r="34" spans="1:22" x14ac:dyDescent="0.2">
      <c r="A34" s="8"/>
      <c r="B34" s="10" t="str">
        <f>IF($H34="","",TENEMENT!B$9)</f>
        <v/>
      </c>
      <c r="C34" s="10" t="str">
        <f>IF($H34="","",TENEMENT!C$9)</f>
        <v/>
      </c>
      <c r="D34" s="10" t="str">
        <f>IF($H34="","",TENEMENT!D$9)</f>
        <v/>
      </c>
      <c r="E34" s="10" t="str">
        <f>IF($H34="","",TENEMENT!E$9)</f>
        <v/>
      </c>
      <c r="F34" s="10" t="str">
        <f>IF($H34="","",TENEMENT!F$9)</f>
        <v/>
      </c>
      <c r="G34" s="7"/>
      <c r="H34" s="7"/>
      <c r="I34" s="89"/>
      <c r="J34" s="89"/>
      <c r="K34" s="90"/>
      <c r="L34" s="88"/>
      <c r="M34" s="86"/>
      <c r="N34" s="86"/>
      <c r="O34" s="88"/>
      <c r="P34" s="88"/>
      <c r="Q34" s="86"/>
      <c r="R34" s="86"/>
      <c r="S34" s="86"/>
      <c r="T34" s="86"/>
      <c r="U34" s="87"/>
      <c r="V34" s="87"/>
    </row>
    <row r="35" spans="1:22" x14ac:dyDescent="0.2">
      <c r="A35" s="8"/>
      <c r="B35" s="10" t="str">
        <f>IF($H35="","",TENEMENT!B$9)</f>
        <v/>
      </c>
      <c r="C35" s="10" t="str">
        <f>IF($H35="","",TENEMENT!C$9)</f>
        <v/>
      </c>
      <c r="D35" s="10" t="str">
        <f>IF($H35="","",TENEMENT!D$9)</f>
        <v/>
      </c>
      <c r="E35" s="10" t="str">
        <f>IF($H35="","",TENEMENT!E$9)</f>
        <v/>
      </c>
      <c r="F35" s="10" t="str">
        <f>IF($H35="","",TENEMENT!F$9)</f>
        <v/>
      </c>
      <c r="G35" s="7"/>
      <c r="H35" s="7"/>
      <c r="I35" s="89"/>
      <c r="J35" s="89"/>
      <c r="K35" s="90"/>
      <c r="L35" s="88"/>
      <c r="M35" s="86"/>
      <c r="N35" s="86"/>
      <c r="O35" s="88"/>
      <c r="P35" s="88"/>
      <c r="Q35" s="86"/>
      <c r="R35" s="86"/>
      <c r="S35" s="86"/>
      <c r="T35" s="86"/>
      <c r="U35" s="87"/>
      <c r="V35" s="87"/>
    </row>
    <row r="36" spans="1:22" x14ac:dyDescent="0.2">
      <c r="A36" s="8"/>
      <c r="B36" s="10" t="str">
        <f>IF($H36="","",TENEMENT!B$9)</f>
        <v/>
      </c>
      <c r="C36" s="10" t="str">
        <f>IF($H36="","",TENEMENT!C$9)</f>
        <v/>
      </c>
      <c r="D36" s="10" t="str">
        <f>IF($H36="","",TENEMENT!D$9)</f>
        <v/>
      </c>
      <c r="E36" s="10" t="str">
        <f>IF($H36="","",TENEMENT!E$9)</f>
        <v/>
      </c>
      <c r="F36" s="10" t="str">
        <f>IF($H36="","",TENEMENT!F$9)</f>
        <v/>
      </c>
      <c r="G36" s="7"/>
      <c r="H36" s="7"/>
      <c r="I36" s="89"/>
      <c r="J36" s="89"/>
      <c r="K36" s="90"/>
      <c r="L36" s="88"/>
      <c r="M36" s="86"/>
      <c r="N36" s="86"/>
      <c r="O36" s="88"/>
      <c r="P36" s="88"/>
      <c r="Q36" s="86"/>
      <c r="R36" s="86"/>
      <c r="S36" s="86"/>
      <c r="T36" s="86"/>
      <c r="U36" s="87"/>
      <c r="V36" s="87"/>
    </row>
    <row r="37" spans="1:22" x14ac:dyDescent="0.2">
      <c r="A37" s="8"/>
      <c r="B37" s="10" t="str">
        <f>IF($H37="","",TENEMENT!B$9)</f>
        <v/>
      </c>
      <c r="C37" s="10" t="str">
        <f>IF($H37="","",TENEMENT!C$9)</f>
        <v/>
      </c>
      <c r="D37" s="10" t="str">
        <f>IF($H37="","",TENEMENT!D$9)</f>
        <v/>
      </c>
      <c r="E37" s="10" t="str">
        <f>IF($H37="","",TENEMENT!E$9)</f>
        <v/>
      </c>
      <c r="F37" s="10" t="str">
        <f>IF($H37="","",TENEMENT!F$9)</f>
        <v/>
      </c>
      <c r="G37" s="7"/>
      <c r="H37" s="7"/>
      <c r="I37" s="89"/>
      <c r="J37" s="89"/>
      <c r="K37" s="90"/>
      <c r="L37" s="88"/>
      <c r="M37" s="86"/>
      <c r="N37" s="86"/>
      <c r="O37" s="88"/>
      <c r="P37" s="88"/>
      <c r="Q37" s="86"/>
      <c r="R37" s="86"/>
      <c r="S37" s="86"/>
      <c r="T37" s="86"/>
      <c r="U37" s="87"/>
      <c r="V37" s="87"/>
    </row>
    <row r="38" spans="1:22" x14ac:dyDescent="0.2">
      <c r="A38" s="8"/>
      <c r="B38" s="10" t="str">
        <f>IF($H38="","",TENEMENT!B$9)</f>
        <v/>
      </c>
      <c r="C38" s="10" t="str">
        <f>IF($H38="","",TENEMENT!C$9)</f>
        <v/>
      </c>
      <c r="D38" s="10" t="str">
        <f>IF($H38="","",TENEMENT!D$9)</f>
        <v/>
      </c>
      <c r="E38" s="10" t="str">
        <f>IF($H38="","",TENEMENT!E$9)</f>
        <v/>
      </c>
      <c r="F38" s="10" t="str">
        <f>IF($H38="","",TENEMENT!F$9)</f>
        <v/>
      </c>
      <c r="G38" s="7"/>
      <c r="H38" s="7"/>
      <c r="I38" s="89"/>
      <c r="J38" s="89"/>
      <c r="K38" s="90"/>
      <c r="L38" s="88"/>
      <c r="M38" s="86"/>
      <c r="N38" s="86"/>
      <c r="O38" s="88"/>
      <c r="P38" s="88"/>
      <c r="Q38" s="86"/>
      <c r="R38" s="86"/>
      <c r="S38" s="86"/>
      <c r="T38" s="86"/>
      <c r="U38" s="87"/>
      <c r="V38" s="87"/>
    </row>
    <row r="39" spans="1:22" x14ac:dyDescent="0.2">
      <c r="A39" s="8"/>
      <c r="B39" s="10" t="str">
        <f>IF($H39="","",TENEMENT!B$9)</f>
        <v/>
      </c>
      <c r="C39" s="10" t="str">
        <f>IF($H39="","",TENEMENT!C$9)</f>
        <v/>
      </c>
      <c r="D39" s="10" t="str">
        <f>IF($H39="","",TENEMENT!D$9)</f>
        <v/>
      </c>
      <c r="E39" s="10" t="str">
        <f>IF($H39="","",TENEMENT!E$9)</f>
        <v/>
      </c>
      <c r="F39" s="10" t="str">
        <f>IF($H39="","",TENEMENT!F$9)</f>
        <v/>
      </c>
      <c r="G39" s="7"/>
      <c r="H39" s="7"/>
      <c r="I39" s="89"/>
      <c r="J39" s="89"/>
      <c r="K39" s="90"/>
      <c r="L39" s="88"/>
      <c r="M39" s="86"/>
      <c r="N39" s="86"/>
      <c r="O39" s="88"/>
      <c r="P39" s="88"/>
      <c r="Q39" s="86"/>
      <c r="R39" s="86"/>
      <c r="S39" s="86"/>
      <c r="T39" s="86"/>
      <c r="U39" s="87"/>
      <c r="V39" s="87"/>
    </row>
    <row r="40" spans="1:22" x14ac:dyDescent="0.2">
      <c r="A40" s="8"/>
      <c r="B40" s="10" t="str">
        <f>IF($H40="","",TENEMENT!B$9)</f>
        <v/>
      </c>
      <c r="C40" s="10" t="str">
        <f>IF($H40="","",TENEMENT!C$9)</f>
        <v/>
      </c>
      <c r="D40" s="10" t="str">
        <f>IF($H40="","",TENEMENT!D$9)</f>
        <v/>
      </c>
      <c r="E40" s="10" t="str">
        <f>IF($H40="","",TENEMENT!E$9)</f>
        <v/>
      </c>
      <c r="F40" s="10" t="str">
        <f>IF($H40="","",TENEMENT!F$9)</f>
        <v/>
      </c>
      <c r="G40" s="7"/>
      <c r="H40" s="7"/>
      <c r="I40" s="89"/>
      <c r="J40" s="89"/>
      <c r="K40" s="90"/>
      <c r="L40" s="88"/>
      <c r="M40" s="86"/>
      <c r="N40" s="86"/>
      <c r="O40" s="88"/>
      <c r="P40" s="88"/>
      <c r="Q40" s="86"/>
      <c r="R40" s="86"/>
      <c r="S40" s="86"/>
      <c r="T40" s="86"/>
      <c r="U40" s="87"/>
      <c r="V40" s="87"/>
    </row>
    <row r="41" spans="1:22" x14ac:dyDescent="0.2">
      <c r="A41" s="8"/>
      <c r="B41" s="10" t="str">
        <f>IF($H41="","",TENEMENT!B$9)</f>
        <v/>
      </c>
      <c r="C41" s="10" t="str">
        <f>IF($H41="","",TENEMENT!C$9)</f>
        <v/>
      </c>
      <c r="D41" s="10" t="str">
        <f>IF($H41="","",TENEMENT!D$9)</f>
        <v/>
      </c>
      <c r="E41" s="10" t="str">
        <f>IF($H41="","",TENEMENT!E$9)</f>
        <v/>
      </c>
      <c r="F41" s="10" t="str">
        <f>IF($H41="","",TENEMENT!F$9)</f>
        <v/>
      </c>
      <c r="G41" s="7"/>
      <c r="H41" s="7"/>
      <c r="I41" s="89"/>
      <c r="J41" s="89"/>
      <c r="K41" s="90"/>
      <c r="L41" s="88"/>
      <c r="M41" s="86"/>
      <c r="N41" s="86"/>
      <c r="O41" s="88"/>
      <c r="P41" s="88"/>
      <c r="Q41" s="86"/>
      <c r="R41" s="86"/>
      <c r="S41" s="86"/>
      <c r="T41" s="86"/>
      <c r="U41" s="87"/>
      <c r="V41" s="87"/>
    </row>
    <row r="42" spans="1:22" x14ac:dyDescent="0.2">
      <c r="A42" s="8"/>
      <c r="B42" s="10" t="str">
        <f>IF($H42="","",TENEMENT!B$9)</f>
        <v/>
      </c>
      <c r="C42" s="10" t="str">
        <f>IF($H42="","",TENEMENT!C$9)</f>
        <v/>
      </c>
      <c r="D42" s="10" t="str">
        <f>IF($H42="","",TENEMENT!D$9)</f>
        <v/>
      </c>
      <c r="E42" s="10" t="str">
        <f>IF($H42="","",TENEMENT!E$9)</f>
        <v/>
      </c>
      <c r="F42" s="10" t="str">
        <f>IF($H42="","",TENEMENT!F$9)</f>
        <v/>
      </c>
      <c r="G42" s="7"/>
      <c r="H42" s="7"/>
      <c r="I42" s="89"/>
      <c r="J42" s="89"/>
      <c r="K42" s="90"/>
      <c r="L42" s="88"/>
      <c r="M42" s="86"/>
      <c r="N42" s="86"/>
      <c r="O42" s="88"/>
      <c r="P42" s="88"/>
      <c r="Q42" s="86"/>
      <c r="R42" s="86"/>
      <c r="S42" s="86"/>
      <c r="T42" s="86"/>
      <c r="U42" s="87"/>
      <c r="V42" s="87"/>
    </row>
    <row r="43" spans="1:22" x14ac:dyDescent="0.2">
      <c r="A43" s="8"/>
      <c r="B43" s="10" t="str">
        <f>IF($H43="","",TENEMENT!B$9)</f>
        <v/>
      </c>
      <c r="C43" s="10" t="str">
        <f>IF($H43="","",TENEMENT!C$9)</f>
        <v/>
      </c>
      <c r="D43" s="10" t="str">
        <f>IF($H43="","",TENEMENT!D$9)</f>
        <v/>
      </c>
      <c r="E43" s="10" t="str">
        <f>IF($H43="","",TENEMENT!E$9)</f>
        <v/>
      </c>
      <c r="F43" s="10" t="str">
        <f>IF($H43="","",TENEMENT!F$9)</f>
        <v/>
      </c>
      <c r="G43" s="7"/>
      <c r="H43" s="7"/>
      <c r="I43" s="89"/>
      <c r="J43" s="89"/>
      <c r="K43" s="90"/>
      <c r="L43" s="88"/>
      <c r="M43" s="86"/>
      <c r="N43" s="86"/>
      <c r="O43" s="88"/>
      <c r="P43" s="88"/>
      <c r="Q43" s="86"/>
      <c r="R43" s="86"/>
      <c r="S43" s="86"/>
      <c r="T43" s="86"/>
      <c r="U43" s="87"/>
      <c r="V43" s="87"/>
    </row>
    <row r="44" spans="1:22" x14ac:dyDescent="0.2">
      <c r="A44" s="8"/>
      <c r="B44" s="10" t="str">
        <f>IF($H44="","",TENEMENT!B$9)</f>
        <v/>
      </c>
      <c r="C44" s="10" t="str">
        <f>IF($H44="","",TENEMENT!C$9)</f>
        <v/>
      </c>
      <c r="D44" s="10" t="str">
        <f>IF($H44="","",TENEMENT!D$9)</f>
        <v/>
      </c>
      <c r="E44" s="10" t="str">
        <f>IF($H44="","",TENEMENT!E$9)</f>
        <v/>
      </c>
      <c r="F44" s="10" t="str">
        <f>IF($H44="","",TENEMENT!F$9)</f>
        <v/>
      </c>
      <c r="G44" s="7"/>
      <c r="H44" s="7"/>
      <c r="I44" s="89"/>
      <c r="J44" s="89"/>
      <c r="K44" s="90"/>
      <c r="L44" s="88"/>
      <c r="M44" s="86"/>
      <c r="N44" s="86"/>
      <c r="O44" s="88"/>
      <c r="P44" s="88"/>
      <c r="Q44" s="86"/>
      <c r="R44" s="86"/>
      <c r="S44" s="86"/>
      <c r="T44" s="86"/>
      <c r="U44" s="87"/>
      <c r="V44" s="87"/>
    </row>
    <row r="45" spans="1:22" x14ac:dyDescent="0.2">
      <c r="A45" s="8"/>
      <c r="B45" s="10" t="str">
        <f>IF($H45="","",TENEMENT!B$9)</f>
        <v/>
      </c>
      <c r="C45" s="10" t="str">
        <f>IF($H45="","",TENEMENT!C$9)</f>
        <v/>
      </c>
      <c r="D45" s="10" t="str">
        <f>IF($H45="","",TENEMENT!D$9)</f>
        <v/>
      </c>
      <c r="E45" s="10" t="str">
        <f>IF($H45="","",TENEMENT!E$9)</f>
        <v/>
      </c>
      <c r="F45" s="10" t="str">
        <f>IF($H45="","",TENEMENT!F$9)</f>
        <v/>
      </c>
      <c r="G45" s="7"/>
      <c r="H45" s="7"/>
      <c r="I45" s="89"/>
      <c r="J45" s="89"/>
      <c r="K45" s="90"/>
      <c r="L45" s="88"/>
      <c r="M45" s="86"/>
      <c r="N45" s="86"/>
      <c r="O45" s="88"/>
      <c r="P45" s="88"/>
      <c r="Q45" s="86"/>
      <c r="R45" s="86"/>
      <c r="S45" s="86"/>
      <c r="T45" s="86"/>
      <c r="U45" s="87"/>
      <c r="V45" s="87"/>
    </row>
    <row r="46" spans="1:22" x14ac:dyDescent="0.2">
      <c r="A46" s="8"/>
      <c r="B46" s="10" t="str">
        <f>IF($H46="","",TENEMENT!B$9)</f>
        <v/>
      </c>
      <c r="C46" s="10" t="str">
        <f>IF($H46="","",TENEMENT!C$9)</f>
        <v/>
      </c>
      <c r="D46" s="10" t="str">
        <f>IF($H46="","",TENEMENT!D$9)</f>
        <v/>
      </c>
      <c r="E46" s="10" t="str">
        <f>IF($H46="","",TENEMENT!E$9)</f>
        <v/>
      </c>
      <c r="F46" s="10" t="str">
        <f>IF($H46="","",TENEMENT!F$9)</f>
        <v/>
      </c>
      <c r="G46" s="7"/>
      <c r="H46" s="7"/>
      <c r="I46" s="89"/>
      <c r="J46" s="89"/>
      <c r="K46" s="90"/>
      <c r="L46" s="88"/>
      <c r="M46" s="86"/>
      <c r="N46" s="86"/>
      <c r="O46" s="88"/>
      <c r="P46" s="88"/>
      <c r="Q46" s="86"/>
      <c r="R46" s="86"/>
      <c r="S46" s="86"/>
      <c r="T46" s="86"/>
      <c r="U46" s="87"/>
      <c r="V46" s="87"/>
    </row>
    <row r="47" spans="1:22" x14ac:dyDescent="0.2">
      <c r="A47" s="8"/>
      <c r="B47" s="10" t="str">
        <f>IF($H47="","",TENEMENT!B$9)</f>
        <v/>
      </c>
      <c r="C47" s="10" t="str">
        <f>IF($H47="","",TENEMENT!C$9)</f>
        <v/>
      </c>
      <c r="D47" s="10" t="str">
        <f>IF($H47="","",TENEMENT!D$9)</f>
        <v/>
      </c>
      <c r="E47" s="10" t="str">
        <f>IF($H47="","",TENEMENT!E$9)</f>
        <v/>
      </c>
      <c r="F47" s="10" t="str">
        <f>IF($H47="","",TENEMENT!F$9)</f>
        <v/>
      </c>
      <c r="G47" s="7"/>
      <c r="H47" s="7"/>
      <c r="I47" s="89"/>
      <c r="J47" s="89"/>
      <c r="K47" s="90"/>
      <c r="L47" s="88"/>
      <c r="M47" s="86"/>
      <c r="N47" s="86"/>
      <c r="O47" s="88"/>
      <c r="P47" s="88"/>
      <c r="Q47" s="86"/>
      <c r="R47" s="86"/>
      <c r="S47" s="86"/>
      <c r="T47" s="86"/>
      <c r="U47" s="87"/>
      <c r="V47" s="87"/>
    </row>
    <row r="48" spans="1:22" x14ac:dyDescent="0.2">
      <c r="A48" s="8"/>
      <c r="B48" s="10" t="str">
        <f>IF($H48="","",TENEMENT!B$9)</f>
        <v/>
      </c>
      <c r="C48" s="10" t="str">
        <f>IF($H48="","",TENEMENT!C$9)</f>
        <v/>
      </c>
      <c r="D48" s="10" t="str">
        <f>IF($H48="","",TENEMENT!D$9)</f>
        <v/>
      </c>
      <c r="E48" s="10" t="str">
        <f>IF($H48="","",TENEMENT!E$9)</f>
        <v/>
      </c>
      <c r="F48" s="10" t="str">
        <f>IF($H48="","",TENEMENT!F$9)</f>
        <v/>
      </c>
      <c r="G48" s="7"/>
      <c r="H48" s="7"/>
      <c r="I48" s="89"/>
      <c r="J48" s="89"/>
      <c r="K48" s="90"/>
      <c r="L48" s="88"/>
      <c r="M48" s="86"/>
      <c r="N48" s="86"/>
      <c r="O48" s="88"/>
      <c r="P48" s="88"/>
      <c r="Q48" s="86"/>
      <c r="R48" s="86"/>
      <c r="S48" s="86"/>
      <c r="T48" s="86"/>
      <c r="U48" s="87"/>
      <c r="V48" s="87"/>
    </row>
    <row r="49" spans="1:22" x14ac:dyDescent="0.2">
      <c r="A49" s="8"/>
      <c r="B49" s="10" t="str">
        <f>IF($H49="","",TENEMENT!B$9)</f>
        <v/>
      </c>
      <c r="C49" s="10" t="str">
        <f>IF($H49="","",TENEMENT!C$9)</f>
        <v/>
      </c>
      <c r="D49" s="10" t="str">
        <f>IF($H49="","",TENEMENT!D$9)</f>
        <v/>
      </c>
      <c r="E49" s="10" t="str">
        <f>IF($H49="","",TENEMENT!E$9)</f>
        <v/>
      </c>
      <c r="F49" s="10" t="str">
        <f>IF($H49="","",TENEMENT!F$9)</f>
        <v/>
      </c>
      <c r="G49" s="7"/>
      <c r="H49" s="7"/>
      <c r="I49" s="89"/>
      <c r="J49" s="89"/>
      <c r="K49" s="90"/>
      <c r="L49" s="88"/>
      <c r="M49" s="86"/>
      <c r="N49" s="86"/>
      <c r="O49" s="88"/>
      <c r="P49" s="88"/>
      <c r="Q49" s="86"/>
      <c r="R49" s="86"/>
      <c r="S49" s="86"/>
      <c r="T49" s="86"/>
      <c r="U49" s="87"/>
      <c r="V49" s="87"/>
    </row>
    <row r="50" spans="1:22" x14ac:dyDescent="0.2">
      <c r="A50" s="8"/>
      <c r="B50" s="10" t="str">
        <f>IF($H50="","",TENEMENT!B$9)</f>
        <v/>
      </c>
      <c r="C50" s="10" t="str">
        <f>IF($H50="","",TENEMENT!C$9)</f>
        <v/>
      </c>
      <c r="D50" s="10" t="str">
        <f>IF($H50="","",TENEMENT!D$9)</f>
        <v/>
      </c>
      <c r="E50" s="10" t="str">
        <f>IF($H50="","",TENEMENT!E$9)</f>
        <v/>
      </c>
      <c r="F50" s="10" t="str">
        <f>IF($H50="","",TENEMENT!F$9)</f>
        <v/>
      </c>
      <c r="G50" s="7"/>
      <c r="H50" s="7"/>
      <c r="I50" s="89"/>
      <c r="J50" s="89"/>
      <c r="K50" s="90"/>
      <c r="L50" s="88"/>
      <c r="M50" s="86"/>
      <c r="N50" s="86"/>
      <c r="O50" s="88"/>
      <c r="P50" s="88"/>
      <c r="Q50" s="86"/>
      <c r="R50" s="86"/>
      <c r="S50" s="86"/>
      <c r="T50" s="86"/>
      <c r="U50" s="87"/>
      <c r="V50" s="87"/>
    </row>
    <row r="51" spans="1:22" x14ac:dyDescent="0.2">
      <c r="A51" s="8"/>
      <c r="B51" s="10" t="str">
        <f>IF($H51="","",TENEMENT!B$9)</f>
        <v/>
      </c>
      <c r="C51" s="10" t="str">
        <f>IF($H51="","",TENEMENT!C$9)</f>
        <v/>
      </c>
      <c r="D51" s="10" t="str">
        <f>IF($H51="","",TENEMENT!D$9)</f>
        <v/>
      </c>
      <c r="E51" s="10" t="str">
        <f>IF($H51="","",TENEMENT!E$9)</f>
        <v/>
      </c>
      <c r="F51" s="10" t="str">
        <f>IF($H51="","",TENEMENT!F$9)</f>
        <v/>
      </c>
      <c r="G51" s="7"/>
      <c r="H51" s="7"/>
      <c r="I51" s="89"/>
      <c r="J51" s="89"/>
      <c r="K51" s="90"/>
      <c r="L51" s="88"/>
      <c r="M51" s="86"/>
      <c r="N51" s="86"/>
      <c r="O51" s="88"/>
      <c r="P51" s="88"/>
      <c r="Q51" s="86"/>
      <c r="R51" s="86"/>
      <c r="S51" s="86"/>
      <c r="T51" s="86"/>
      <c r="U51" s="87"/>
      <c r="V51" s="87"/>
    </row>
    <row r="52" spans="1:22" x14ac:dyDescent="0.2">
      <c r="A52" s="8"/>
      <c r="B52" s="10" t="str">
        <f>IF($H52="","",TENEMENT!B$9)</f>
        <v/>
      </c>
      <c r="C52" s="10" t="str">
        <f>IF($H52="","",TENEMENT!C$9)</f>
        <v/>
      </c>
      <c r="D52" s="10" t="str">
        <f>IF($H52="","",TENEMENT!D$9)</f>
        <v/>
      </c>
      <c r="E52" s="10" t="str">
        <f>IF($H52="","",TENEMENT!E$9)</f>
        <v/>
      </c>
      <c r="F52" s="10" t="str">
        <f>IF($H52="","",TENEMENT!F$9)</f>
        <v/>
      </c>
      <c r="G52" s="7"/>
      <c r="H52" s="7"/>
      <c r="I52" s="89"/>
      <c r="J52" s="89"/>
      <c r="K52" s="90"/>
      <c r="L52" s="88"/>
      <c r="M52" s="86"/>
      <c r="N52" s="86"/>
      <c r="O52" s="88"/>
      <c r="P52" s="88"/>
      <c r="Q52" s="86"/>
      <c r="R52" s="86"/>
      <c r="S52" s="86"/>
      <c r="T52" s="86"/>
      <c r="U52" s="87"/>
      <c r="V52" s="87"/>
    </row>
    <row r="53" spans="1:22" x14ac:dyDescent="0.2">
      <c r="A53" s="8"/>
      <c r="B53" s="10" t="str">
        <f>IF($H53="","",TENEMENT!B$9)</f>
        <v/>
      </c>
      <c r="C53" s="10" t="str">
        <f>IF($H53="","",TENEMENT!C$9)</f>
        <v/>
      </c>
      <c r="D53" s="10" t="str">
        <f>IF($H53="","",TENEMENT!D$9)</f>
        <v/>
      </c>
      <c r="E53" s="10" t="str">
        <f>IF($H53="","",TENEMENT!E$9)</f>
        <v/>
      </c>
      <c r="F53" s="10" t="str">
        <f>IF($H53="","",TENEMENT!F$9)</f>
        <v/>
      </c>
      <c r="G53" s="7"/>
      <c r="H53" s="7"/>
      <c r="I53" s="89"/>
      <c r="J53" s="89"/>
      <c r="K53" s="90"/>
      <c r="L53" s="88"/>
      <c r="M53" s="86"/>
      <c r="N53" s="86"/>
      <c r="O53" s="88"/>
      <c r="P53" s="88"/>
      <c r="Q53" s="86"/>
      <c r="R53" s="86"/>
      <c r="S53" s="86"/>
      <c r="T53" s="86"/>
      <c r="U53" s="87"/>
      <c r="V53" s="87"/>
    </row>
    <row r="54" spans="1:22" x14ac:dyDescent="0.2">
      <c r="A54" s="8"/>
      <c r="B54" s="10" t="str">
        <f>IF($H54="","",TENEMENT!B$9)</f>
        <v/>
      </c>
      <c r="C54" s="10" t="str">
        <f>IF($H54="","",TENEMENT!C$9)</f>
        <v/>
      </c>
      <c r="D54" s="10" t="str">
        <f>IF($H54="","",TENEMENT!D$9)</f>
        <v/>
      </c>
      <c r="E54" s="10" t="str">
        <f>IF($H54="","",TENEMENT!E$9)</f>
        <v/>
      </c>
      <c r="F54" s="10" t="str">
        <f>IF($H54="","",TENEMENT!F$9)</f>
        <v/>
      </c>
      <c r="G54" s="7"/>
      <c r="H54" s="7"/>
      <c r="I54" s="89"/>
      <c r="J54" s="89"/>
      <c r="K54" s="90"/>
      <c r="L54" s="88"/>
      <c r="M54" s="86"/>
      <c r="N54" s="86"/>
      <c r="O54" s="88"/>
      <c r="P54" s="88"/>
      <c r="Q54" s="86"/>
      <c r="R54" s="86"/>
      <c r="S54" s="86"/>
      <c r="T54" s="86"/>
      <c r="U54" s="87"/>
      <c r="V54" s="87"/>
    </row>
    <row r="55" spans="1:22" x14ac:dyDescent="0.2">
      <c r="A55" s="8"/>
      <c r="B55" s="10" t="str">
        <f>IF($H55="","",TENEMENT!B$9)</f>
        <v/>
      </c>
      <c r="C55" s="10" t="str">
        <f>IF($H55="","",TENEMENT!C$9)</f>
        <v/>
      </c>
      <c r="D55" s="10" t="str">
        <f>IF($H55="","",TENEMENT!D$9)</f>
        <v/>
      </c>
      <c r="E55" s="10" t="str">
        <f>IF($H55="","",TENEMENT!E$9)</f>
        <v/>
      </c>
      <c r="F55" s="10" t="str">
        <f>IF($H55="","",TENEMENT!F$9)</f>
        <v/>
      </c>
      <c r="G55" s="7"/>
      <c r="H55" s="7"/>
      <c r="I55" s="89"/>
      <c r="J55" s="89"/>
      <c r="K55" s="90"/>
      <c r="L55" s="88"/>
      <c r="M55" s="86"/>
      <c r="N55" s="86"/>
      <c r="O55" s="88"/>
      <c r="P55" s="88"/>
      <c r="Q55" s="86"/>
      <c r="R55" s="86"/>
      <c r="S55" s="86"/>
      <c r="T55" s="86"/>
      <c r="U55" s="87"/>
      <c r="V55" s="87"/>
    </row>
    <row r="56" spans="1:22" x14ac:dyDescent="0.2">
      <c r="A56" s="8"/>
      <c r="B56" s="10" t="str">
        <f>IF($H56="","",TENEMENT!B$9)</f>
        <v/>
      </c>
      <c r="C56" s="10" t="str">
        <f>IF($H56="","",TENEMENT!C$9)</f>
        <v/>
      </c>
      <c r="D56" s="10" t="str">
        <f>IF($H56="","",TENEMENT!D$9)</f>
        <v/>
      </c>
      <c r="E56" s="10" t="str">
        <f>IF($H56="","",TENEMENT!E$9)</f>
        <v/>
      </c>
      <c r="F56" s="10" t="str">
        <f>IF($H56="","",TENEMENT!F$9)</f>
        <v/>
      </c>
      <c r="G56" s="7"/>
      <c r="H56" s="7"/>
      <c r="I56" s="89"/>
      <c r="J56" s="89"/>
      <c r="K56" s="90"/>
      <c r="L56" s="88"/>
      <c r="M56" s="86"/>
      <c r="N56" s="86"/>
      <c r="O56" s="88"/>
      <c r="P56" s="88"/>
      <c r="Q56" s="86"/>
      <c r="R56" s="86"/>
      <c r="S56" s="86"/>
      <c r="T56" s="86"/>
      <c r="U56" s="87"/>
      <c r="V56" s="87"/>
    </row>
    <row r="57" spans="1:22" x14ac:dyDescent="0.2">
      <c r="A57" s="8"/>
      <c r="B57" s="10" t="str">
        <f>IF($H57="","",TENEMENT!B$9)</f>
        <v/>
      </c>
      <c r="C57" s="10" t="str">
        <f>IF($H57="","",TENEMENT!C$9)</f>
        <v/>
      </c>
      <c r="D57" s="10" t="str">
        <f>IF($H57="","",TENEMENT!D$9)</f>
        <v/>
      </c>
      <c r="E57" s="10" t="str">
        <f>IF($H57="","",TENEMENT!E$9)</f>
        <v/>
      </c>
      <c r="F57" s="10" t="str">
        <f>IF($H57="","",TENEMENT!F$9)</f>
        <v/>
      </c>
      <c r="G57" s="7"/>
      <c r="H57" s="7"/>
      <c r="I57" s="89"/>
      <c r="J57" s="89"/>
      <c r="K57" s="90"/>
      <c r="L57" s="88"/>
      <c r="M57" s="86"/>
      <c r="N57" s="86"/>
      <c r="O57" s="88"/>
      <c r="P57" s="88"/>
      <c r="Q57" s="86"/>
      <c r="R57" s="86"/>
      <c r="S57" s="86"/>
      <c r="T57" s="86"/>
      <c r="U57" s="87"/>
      <c r="V57" s="87"/>
    </row>
    <row r="58" spans="1:22" x14ac:dyDescent="0.2">
      <c r="A58" s="8"/>
      <c r="B58" s="10" t="str">
        <f>IF($H58="","",TENEMENT!B$9)</f>
        <v/>
      </c>
      <c r="C58" s="10" t="str">
        <f>IF($H58="","",TENEMENT!C$9)</f>
        <v/>
      </c>
      <c r="D58" s="10" t="str">
        <f>IF($H58="","",TENEMENT!D$9)</f>
        <v/>
      </c>
      <c r="E58" s="10" t="str">
        <f>IF($H58="","",TENEMENT!E$9)</f>
        <v/>
      </c>
      <c r="F58" s="10" t="str">
        <f>IF($H58="","",TENEMENT!F$9)</f>
        <v/>
      </c>
      <c r="G58" s="7"/>
      <c r="H58" s="7"/>
      <c r="I58" s="89"/>
      <c r="J58" s="89"/>
      <c r="K58" s="90"/>
      <c r="L58" s="88"/>
      <c r="M58" s="86"/>
      <c r="N58" s="86"/>
      <c r="O58" s="88"/>
      <c r="P58" s="88"/>
      <c r="Q58" s="86"/>
      <c r="R58" s="86"/>
      <c r="S58" s="86"/>
      <c r="T58" s="86"/>
      <c r="U58" s="87"/>
      <c r="V58" s="87"/>
    </row>
    <row r="59" spans="1:22" x14ac:dyDescent="0.2">
      <c r="A59" s="8"/>
      <c r="B59" s="10" t="str">
        <f>IF($H59="","",TENEMENT!B$9)</f>
        <v/>
      </c>
      <c r="C59" s="10" t="str">
        <f>IF($H59="","",TENEMENT!C$9)</f>
        <v/>
      </c>
      <c r="D59" s="10" t="str">
        <f>IF($H59="","",TENEMENT!D$9)</f>
        <v/>
      </c>
      <c r="E59" s="10" t="str">
        <f>IF($H59="","",TENEMENT!E$9)</f>
        <v/>
      </c>
      <c r="F59" s="10" t="str">
        <f>IF($H59="","",TENEMENT!F$9)</f>
        <v/>
      </c>
      <c r="G59" s="7"/>
      <c r="H59" s="7"/>
      <c r="I59" s="89"/>
      <c r="J59" s="89"/>
      <c r="K59" s="90"/>
      <c r="L59" s="88"/>
      <c r="M59" s="86"/>
      <c r="N59" s="86"/>
      <c r="O59" s="88"/>
      <c r="P59" s="88"/>
      <c r="Q59" s="86"/>
      <c r="R59" s="86"/>
      <c r="S59" s="86"/>
      <c r="T59" s="86"/>
      <c r="U59" s="87"/>
      <c r="V59" s="87"/>
    </row>
    <row r="60" spans="1:22" x14ac:dyDescent="0.2">
      <c r="A60" s="8"/>
      <c r="B60" s="10" t="str">
        <f>IF($H60="","",TENEMENT!B$9)</f>
        <v/>
      </c>
      <c r="C60" s="10" t="str">
        <f>IF($H60="","",TENEMENT!C$9)</f>
        <v/>
      </c>
      <c r="D60" s="10" t="str">
        <f>IF($H60="","",TENEMENT!D$9)</f>
        <v/>
      </c>
      <c r="E60" s="10" t="str">
        <f>IF($H60="","",TENEMENT!E$9)</f>
        <v/>
      </c>
      <c r="F60" s="10" t="str">
        <f>IF($H60="","",TENEMENT!F$9)</f>
        <v/>
      </c>
      <c r="G60" s="7"/>
      <c r="H60" s="7"/>
      <c r="I60" s="89"/>
      <c r="J60" s="89"/>
      <c r="K60" s="90"/>
      <c r="L60" s="88"/>
      <c r="M60" s="86"/>
      <c r="N60" s="86"/>
      <c r="O60" s="88"/>
      <c r="P60" s="88"/>
      <c r="Q60" s="86"/>
      <c r="R60" s="86"/>
      <c r="S60" s="86"/>
      <c r="T60" s="86"/>
      <c r="U60" s="87"/>
      <c r="V60" s="87"/>
    </row>
    <row r="61" spans="1:22" x14ac:dyDescent="0.2">
      <c r="A61" s="8"/>
      <c r="B61" s="10" t="str">
        <f>IF($H61="","",TENEMENT!B$9)</f>
        <v/>
      </c>
      <c r="C61" s="10" t="str">
        <f>IF($H61="","",TENEMENT!C$9)</f>
        <v/>
      </c>
      <c r="D61" s="10" t="str">
        <f>IF($H61="","",TENEMENT!D$9)</f>
        <v/>
      </c>
      <c r="E61" s="10" t="str">
        <f>IF($H61="","",TENEMENT!E$9)</f>
        <v/>
      </c>
      <c r="F61" s="10" t="str">
        <f>IF($H61="","",TENEMENT!F$9)</f>
        <v/>
      </c>
      <c r="G61" s="7"/>
      <c r="H61" s="7"/>
      <c r="I61" s="89"/>
      <c r="J61" s="89"/>
      <c r="K61" s="90"/>
      <c r="L61" s="88"/>
      <c r="M61" s="86"/>
      <c r="N61" s="86"/>
      <c r="O61" s="88"/>
      <c r="P61" s="88"/>
      <c r="Q61" s="86"/>
      <c r="R61" s="86"/>
      <c r="S61" s="86"/>
      <c r="T61" s="86"/>
      <c r="U61" s="87"/>
      <c r="V61" s="87"/>
    </row>
    <row r="62" spans="1:22" x14ac:dyDescent="0.2">
      <c r="A62" s="8"/>
      <c r="B62" s="10" t="str">
        <f>IF($H62="","",TENEMENT!B$9)</f>
        <v/>
      </c>
      <c r="C62" s="10" t="str">
        <f>IF($H62="","",TENEMENT!C$9)</f>
        <v/>
      </c>
      <c r="D62" s="10" t="str">
        <f>IF($H62="","",TENEMENT!D$9)</f>
        <v/>
      </c>
      <c r="E62" s="10" t="str">
        <f>IF($H62="","",TENEMENT!E$9)</f>
        <v/>
      </c>
      <c r="F62" s="10" t="str">
        <f>IF($H62="","",TENEMENT!F$9)</f>
        <v/>
      </c>
      <c r="G62" s="7"/>
      <c r="H62" s="7"/>
      <c r="I62" s="89"/>
      <c r="J62" s="89"/>
      <c r="K62" s="90"/>
      <c r="L62" s="88"/>
      <c r="M62" s="86"/>
      <c r="N62" s="86"/>
      <c r="O62" s="88"/>
      <c r="P62" s="88"/>
      <c r="Q62" s="86"/>
      <c r="R62" s="86"/>
      <c r="S62" s="86"/>
      <c r="T62" s="86"/>
      <c r="U62" s="87"/>
      <c r="V62" s="87"/>
    </row>
    <row r="63" spans="1:22" x14ac:dyDescent="0.2">
      <c r="A63" s="8"/>
      <c r="B63" s="10" t="str">
        <f>IF($H63="","",TENEMENT!B$9)</f>
        <v/>
      </c>
      <c r="C63" s="10" t="str">
        <f>IF($H63="","",TENEMENT!C$9)</f>
        <v/>
      </c>
      <c r="D63" s="10" t="str">
        <f>IF($H63="","",TENEMENT!D$9)</f>
        <v/>
      </c>
      <c r="E63" s="10" t="str">
        <f>IF($H63="","",TENEMENT!E$9)</f>
        <v/>
      </c>
      <c r="F63" s="10" t="str">
        <f>IF($H63="","",TENEMENT!F$9)</f>
        <v/>
      </c>
      <c r="G63" s="7"/>
      <c r="H63" s="7"/>
      <c r="I63" s="89"/>
      <c r="J63" s="89"/>
      <c r="K63" s="90"/>
      <c r="L63" s="88"/>
      <c r="M63" s="86"/>
      <c r="N63" s="86"/>
      <c r="O63" s="88"/>
      <c r="P63" s="88"/>
      <c r="Q63" s="86"/>
      <c r="R63" s="86"/>
      <c r="S63" s="86"/>
      <c r="T63" s="86"/>
      <c r="U63" s="87"/>
      <c r="V63" s="87"/>
    </row>
    <row r="64" spans="1:22" x14ac:dyDescent="0.2">
      <c r="A64" s="8"/>
      <c r="B64" s="10" t="str">
        <f>IF($H64="","",TENEMENT!B$9)</f>
        <v/>
      </c>
      <c r="C64" s="10" t="str">
        <f>IF($H64="","",TENEMENT!C$9)</f>
        <v/>
      </c>
      <c r="D64" s="10" t="str">
        <f>IF($H64="","",TENEMENT!D$9)</f>
        <v/>
      </c>
      <c r="E64" s="10" t="str">
        <f>IF($H64="","",TENEMENT!E$9)</f>
        <v/>
      </c>
      <c r="F64" s="10" t="str">
        <f>IF($H64="","",TENEMENT!F$9)</f>
        <v/>
      </c>
      <c r="G64" s="7"/>
      <c r="H64" s="7"/>
      <c r="I64" s="89"/>
      <c r="J64" s="89"/>
      <c r="K64" s="90"/>
      <c r="L64" s="88"/>
      <c r="M64" s="86"/>
      <c r="N64" s="86"/>
      <c r="O64" s="88"/>
      <c r="P64" s="88"/>
      <c r="Q64" s="86"/>
      <c r="R64" s="86"/>
      <c r="S64" s="86"/>
      <c r="T64" s="86"/>
      <c r="U64" s="87"/>
      <c r="V64" s="87"/>
    </row>
    <row r="65" spans="1:22" x14ac:dyDescent="0.2">
      <c r="A65" s="8"/>
      <c r="B65" s="10" t="str">
        <f>IF($H65="","",TENEMENT!B$9)</f>
        <v/>
      </c>
      <c r="C65" s="10" t="str">
        <f>IF($H65="","",TENEMENT!C$9)</f>
        <v/>
      </c>
      <c r="D65" s="10" t="str">
        <f>IF($H65="","",TENEMENT!D$9)</f>
        <v/>
      </c>
      <c r="E65" s="10" t="str">
        <f>IF($H65="","",TENEMENT!E$9)</f>
        <v/>
      </c>
      <c r="F65" s="10" t="str">
        <f>IF($H65="","",TENEMENT!F$9)</f>
        <v/>
      </c>
      <c r="G65" s="7"/>
      <c r="H65" s="7"/>
      <c r="I65" s="89"/>
      <c r="J65" s="89"/>
      <c r="K65" s="90"/>
      <c r="L65" s="88"/>
      <c r="M65" s="86"/>
      <c r="N65" s="86"/>
      <c r="O65" s="88"/>
      <c r="P65" s="88"/>
      <c r="Q65" s="86"/>
      <c r="R65" s="86"/>
      <c r="S65" s="86"/>
      <c r="T65" s="86"/>
      <c r="U65" s="87"/>
      <c r="V65" s="87"/>
    </row>
    <row r="66" spans="1:22" x14ac:dyDescent="0.2">
      <c r="A66" s="8"/>
      <c r="B66" s="10" t="str">
        <f>IF($H66="","",TENEMENT!B$9)</f>
        <v/>
      </c>
      <c r="C66" s="10" t="str">
        <f>IF($H66="","",TENEMENT!C$9)</f>
        <v/>
      </c>
      <c r="D66" s="10" t="str">
        <f>IF($H66="","",TENEMENT!D$9)</f>
        <v/>
      </c>
      <c r="E66" s="10" t="str">
        <f>IF($H66="","",TENEMENT!E$9)</f>
        <v/>
      </c>
      <c r="F66" s="10" t="str">
        <f>IF($H66="","",TENEMENT!F$9)</f>
        <v/>
      </c>
      <c r="G66" s="7"/>
      <c r="H66" s="7"/>
      <c r="I66" s="89"/>
      <c r="J66" s="89"/>
      <c r="K66" s="90"/>
      <c r="L66" s="88"/>
      <c r="M66" s="86"/>
      <c r="N66" s="86"/>
      <c r="O66" s="88"/>
      <c r="P66" s="88"/>
      <c r="Q66" s="86"/>
      <c r="R66" s="86"/>
      <c r="S66" s="86"/>
      <c r="T66" s="86"/>
      <c r="U66" s="87"/>
      <c r="V66" s="87"/>
    </row>
    <row r="67" spans="1:22" x14ac:dyDescent="0.2">
      <c r="A67" s="8"/>
      <c r="B67" s="10" t="str">
        <f>IF($H67="","",TENEMENT!B$9)</f>
        <v/>
      </c>
      <c r="C67" s="10" t="str">
        <f>IF($H67="","",TENEMENT!C$9)</f>
        <v/>
      </c>
      <c r="D67" s="10" t="str">
        <f>IF($H67="","",TENEMENT!D$9)</f>
        <v/>
      </c>
      <c r="E67" s="10" t="str">
        <f>IF($H67="","",TENEMENT!E$9)</f>
        <v/>
      </c>
      <c r="F67" s="10" t="str">
        <f>IF($H67="","",TENEMENT!F$9)</f>
        <v/>
      </c>
      <c r="G67" s="7"/>
      <c r="H67" s="7"/>
      <c r="I67" s="89"/>
      <c r="J67" s="89"/>
      <c r="K67" s="90"/>
      <c r="L67" s="88"/>
      <c r="M67" s="86"/>
      <c r="N67" s="86"/>
      <c r="O67" s="88"/>
      <c r="P67" s="88"/>
      <c r="Q67" s="86"/>
      <c r="R67" s="86"/>
      <c r="S67" s="86"/>
      <c r="T67" s="86"/>
      <c r="U67" s="87"/>
      <c r="V67" s="87"/>
    </row>
    <row r="68" spans="1:22" x14ac:dyDescent="0.2">
      <c r="A68" s="8"/>
      <c r="B68" s="10" t="str">
        <f>IF($H68="","",TENEMENT!B$9)</f>
        <v/>
      </c>
      <c r="C68" s="10" t="str">
        <f>IF($H68="","",TENEMENT!C$9)</f>
        <v/>
      </c>
      <c r="D68" s="10" t="str">
        <f>IF($H68="","",TENEMENT!D$9)</f>
        <v/>
      </c>
      <c r="E68" s="10" t="str">
        <f>IF($H68="","",TENEMENT!E$9)</f>
        <v/>
      </c>
      <c r="F68" s="10" t="str">
        <f>IF($H68="","",TENEMENT!F$9)</f>
        <v/>
      </c>
      <c r="G68" s="7"/>
      <c r="H68" s="7"/>
      <c r="I68" s="89"/>
      <c r="J68" s="89"/>
      <c r="K68" s="90"/>
      <c r="L68" s="88"/>
      <c r="M68" s="86"/>
      <c r="N68" s="86"/>
      <c r="O68" s="88"/>
      <c r="P68" s="88"/>
      <c r="Q68" s="86"/>
      <c r="R68" s="86"/>
      <c r="S68" s="86"/>
      <c r="T68" s="86"/>
      <c r="U68" s="87"/>
      <c r="V68" s="87"/>
    </row>
    <row r="69" spans="1:22" x14ac:dyDescent="0.2">
      <c r="A69" s="8"/>
      <c r="B69" s="10" t="str">
        <f>IF($H69="","",TENEMENT!B$9)</f>
        <v/>
      </c>
      <c r="C69" s="10" t="str">
        <f>IF($H69="","",TENEMENT!C$9)</f>
        <v/>
      </c>
      <c r="D69" s="10" t="str">
        <f>IF($H69="","",TENEMENT!D$9)</f>
        <v/>
      </c>
      <c r="E69" s="10" t="str">
        <f>IF($H69="","",TENEMENT!E$9)</f>
        <v/>
      </c>
      <c r="F69" s="10" t="str">
        <f>IF($H69="","",TENEMENT!F$9)</f>
        <v/>
      </c>
      <c r="G69" s="7"/>
      <c r="H69" s="7"/>
      <c r="I69" s="89"/>
      <c r="J69" s="89"/>
      <c r="K69" s="90"/>
      <c r="L69" s="88"/>
      <c r="M69" s="86"/>
      <c r="N69" s="86"/>
      <c r="O69" s="88"/>
      <c r="P69" s="88"/>
      <c r="Q69" s="86"/>
      <c r="R69" s="86"/>
      <c r="S69" s="86"/>
      <c r="T69" s="86"/>
      <c r="U69" s="87"/>
      <c r="V69" s="87"/>
    </row>
    <row r="70" spans="1:22" x14ac:dyDescent="0.2">
      <c r="A70" s="8"/>
      <c r="B70" s="10" t="str">
        <f>IF($H70="","",TENEMENT!B$9)</f>
        <v/>
      </c>
      <c r="C70" s="10" t="str">
        <f>IF($H70="","",TENEMENT!C$9)</f>
        <v/>
      </c>
      <c r="D70" s="10" t="str">
        <f>IF($H70="","",TENEMENT!D$9)</f>
        <v/>
      </c>
      <c r="E70" s="10" t="str">
        <f>IF($H70="","",TENEMENT!E$9)</f>
        <v/>
      </c>
      <c r="F70" s="10" t="str">
        <f>IF($H70="","",TENEMENT!F$9)</f>
        <v/>
      </c>
      <c r="G70" s="7"/>
      <c r="H70" s="7"/>
      <c r="I70" s="89"/>
      <c r="J70" s="89"/>
      <c r="K70" s="90"/>
      <c r="L70" s="88"/>
      <c r="M70" s="86"/>
      <c r="N70" s="86"/>
      <c r="O70" s="88"/>
      <c r="P70" s="88"/>
      <c r="Q70" s="86"/>
      <c r="R70" s="86"/>
      <c r="S70" s="86"/>
      <c r="T70" s="86"/>
      <c r="U70" s="87"/>
      <c r="V70" s="87"/>
    </row>
    <row r="71" spans="1:22" x14ac:dyDescent="0.2">
      <c r="A71" s="8"/>
      <c r="B71" s="10" t="str">
        <f>IF($H71="","",TENEMENT!B$9)</f>
        <v/>
      </c>
      <c r="C71" s="10" t="str">
        <f>IF($H71="","",TENEMENT!C$9)</f>
        <v/>
      </c>
      <c r="D71" s="10" t="str">
        <f>IF($H71="","",TENEMENT!D$9)</f>
        <v/>
      </c>
      <c r="E71" s="10" t="str">
        <f>IF($H71="","",TENEMENT!E$9)</f>
        <v/>
      </c>
      <c r="F71" s="10" t="str">
        <f>IF($H71="","",TENEMENT!F$9)</f>
        <v/>
      </c>
      <c r="G71" s="7"/>
      <c r="H71" s="7"/>
      <c r="I71" s="89"/>
      <c r="J71" s="89"/>
      <c r="K71" s="90"/>
      <c r="L71" s="88"/>
      <c r="M71" s="86"/>
      <c r="N71" s="86"/>
      <c r="O71" s="88"/>
      <c r="P71" s="88"/>
      <c r="Q71" s="86"/>
      <c r="R71" s="86"/>
      <c r="S71" s="86"/>
      <c r="T71" s="86"/>
      <c r="U71" s="87"/>
      <c r="V71" s="87"/>
    </row>
    <row r="72" spans="1:22" x14ac:dyDescent="0.2">
      <c r="A72" s="8"/>
      <c r="B72" s="10" t="str">
        <f>IF($H72="","",TENEMENT!B$9)</f>
        <v/>
      </c>
      <c r="C72" s="10" t="str">
        <f>IF($H72="","",TENEMENT!C$9)</f>
        <v/>
      </c>
      <c r="D72" s="10" t="str">
        <f>IF($H72="","",TENEMENT!D$9)</f>
        <v/>
      </c>
      <c r="E72" s="10" t="str">
        <f>IF($H72="","",TENEMENT!E$9)</f>
        <v/>
      </c>
      <c r="F72" s="10" t="str">
        <f>IF($H72="","",TENEMENT!F$9)</f>
        <v/>
      </c>
      <c r="G72" s="7"/>
      <c r="H72" s="7"/>
      <c r="I72" s="89"/>
      <c r="J72" s="89"/>
      <c r="K72" s="90"/>
      <c r="L72" s="88"/>
      <c r="M72" s="86"/>
      <c r="N72" s="86"/>
      <c r="O72" s="88"/>
      <c r="P72" s="88"/>
      <c r="Q72" s="86"/>
      <c r="R72" s="86"/>
      <c r="S72" s="86"/>
      <c r="T72" s="86"/>
      <c r="U72" s="87"/>
      <c r="V72" s="87"/>
    </row>
    <row r="73" spans="1:22" x14ac:dyDescent="0.2">
      <c r="A73" s="8"/>
      <c r="B73" s="10" t="str">
        <f>IF($H73="","",TENEMENT!B$9)</f>
        <v/>
      </c>
      <c r="C73" s="10" t="str">
        <f>IF($H73="","",TENEMENT!C$9)</f>
        <v/>
      </c>
      <c r="D73" s="10" t="str">
        <f>IF($H73="","",TENEMENT!D$9)</f>
        <v/>
      </c>
      <c r="E73" s="10" t="str">
        <f>IF($H73="","",TENEMENT!E$9)</f>
        <v/>
      </c>
      <c r="F73" s="10" t="str">
        <f>IF($H73="","",TENEMENT!F$9)</f>
        <v/>
      </c>
      <c r="G73" s="7"/>
      <c r="H73" s="7"/>
      <c r="I73" s="89"/>
      <c r="J73" s="89"/>
      <c r="K73" s="90"/>
      <c r="L73" s="88"/>
      <c r="M73" s="86"/>
      <c r="N73" s="86"/>
      <c r="O73" s="88"/>
      <c r="P73" s="88"/>
      <c r="Q73" s="86"/>
      <c r="R73" s="86"/>
      <c r="S73" s="86"/>
      <c r="T73" s="86"/>
      <c r="U73" s="87"/>
      <c r="V73" s="87"/>
    </row>
    <row r="74" spans="1:22" x14ac:dyDescent="0.2">
      <c r="A74" s="8"/>
      <c r="B74" s="10" t="str">
        <f>IF($H74="","",TENEMENT!B$9)</f>
        <v/>
      </c>
      <c r="C74" s="10" t="str">
        <f>IF($H74="","",TENEMENT!C$9)</f>
        <v/>
      </c>
      <c r="D74" s="10" t="str">
        <f>IF($H74="","",TENEMENT!D$9)</f>
        <v/>
      </c>
      <c r="E74" s="10" t="str">
        <f>IF($H74="","",TENEMENT!E$9)</f>
        <v/>
      </c>
      <c r="F74" s="10" t="str">
        <f>IF($H74="","",TENEMENT!F$9)</f>
        <v/>
      </c>
      <c r="G74" s="7"/>
      <c r="H74" s="7"/>
      <c r="I74" s="89"/>
      <c r="J74" s="89"/>
      <c r="K74" s="90"/>
      <c r="L74" s="88"/>
      <c r="M74" s="86"/>
      <c r="N74" s="86"/>
      <c r="O74" s="88"/>
      <c r="P74" s="88"/>
      <c r="Q74" s="86"/>
      <c r="R74" s="86"/>
      <c r="S74" s="86"/>
      <c r="T74" s="86"/>
      <c r="U74" s="87"/>
      <c r="V74" s="87"/>
    </row>
    <row r="75" spans="1:22" x14ac:dyDescent="0.2">
      <c r="A75" s="8"/>
      <c r="B75" s="10" t="str">
        <f>IF($H75="","",TENEMENT!B$9)</f>
        <v/>
      </c>
      <c r="C75" s="10" t="str">
        <f>IF($H75="","",TENEMENT!C$9)</f>
        <v/>
      </c>
      <c r="D75" s="10" t="str">
        <f>IF($H75="","",TENEMENT!D$9)</f>
        <v/>
      </c>
      <c r="E75" s="10" t="str">
        <f>IF($H75="","",TENEMENT!E$9)</f>
        <v/>
      </c>
      <c r="F75" s="10" t="str">
        <f>IF($H75="","",TENEMENT!F$9)</f>
        <v/>
      </c>
      <c r="G75" s="7"/>
      <c r="H75" s="7"/>
      <c r="I75" s="89"/>
      <c r="J75" s="89"/>
      <c r="K75" s="90"/>
      <c r="L75" s="88"/>
      <c r="M75" s="86"/>
      <c r="N75" s="86"/>
      <c r="O75" s="88"/>
      <c r="P75" s="88"/>
      <c r="Q75" s="86"/>
      <c r="R75" s="86"/>
      <c r="S75" s="86"/>
      <c r="T75" s="86"/>
      <c r="U75" s="87"/>
      <c r="V75" s="87"/>
    </row>
    <row r="76" spans="1:22" x14ac:dyDescent="0.2">
      <c r="A76" s="8"/>
      <c r="B76" s="10" t="str">
        <f>IF($H76="","",TENEMENT!B$9)</f>
        <v/>
      </c>
      <c r="C76" s="10" t="str">
        <f>IF($H76="","",TENEMENT!C$9)</f>
        <v/>
      </c>
      <c r="D76" s="10" t="str">
        <f>IF($H76="","",TENEMENT!D$9)</f>
        <v/>
      </c>
      <c r="E76" s="10" t="str">
        <f>IF($H76="","",TENEMENT!E$9)</f>
        <v/>
      </c>
      <c r="F76" s="10" t="str">
        <f>IF($H76="","",TENEMENT!F$9)</f>
        <v/>
      </c>
      <c r="G76" s="7"/>
      <c r="H76" s="7"/>
      <c r="I76" s="89"/>
      <c r="J76" s="89"/>
      <c r="K76" s="90"/>
      <c r="L76" s="88"/>
      <c r="M76" s="86"/>
      <c r="N76" s="86"/>
      <c r="O76" s="88"/>
      <c r="P76" s="88"/>
      <c r="Q76" s="86"/>
      <c r="R76" s="86"/>
      <c r="S76" s="86"/>
      <c r="T76" s="86"/>
      <c r="U76" s="87"/>
      <c r="V76" s="87"/>
    </row>
    <row r="77" spans="1:22" x14ac:dyDescent="0.2">
      <c r="A77" s="8"/>
      <c r="B77" s="10" t="str">
        <f>IF($H77="","",TENEMENT!B$9)</f>
        <v/>
      </c>
      <c r="C77" s="10" t="str">
        <f>IF($H77="","",TENEMENT!C$9)</f>
        <v/>
      </c>
      <c r="D77" s="10" t="str">
        <f>IF($H77="","",TENEMENT!D$9)</f>
        <v/>
      </c>
      <c r="E77" s="10" t="str">
        <f>IF($H77="","",TENEMENT!E$9)</f>
        <v/>
      </c>
      <c r="F77" s="10" t="str">
        <f>IF($H77="","",TENEMENT!F$9)</f>
        <v/>
      </c>
      <c r="G77" s="7"/>
      <c r="H77" s="7"/>
      <c r="I77" s="89"/>
      <c r="J77" s="89"/>
      <c r="K77" s="90"/>
      <c r="L77" s="88"/>
      <c r="M77" s="86"/>
      <c r="N77" s="86"/>
      <c r="O77" s="88"/>
      <c r="P77" s="88"/>
      <c r="Q77" s="86"/>
      <c r="R77" s="86"/>
      <c r="S77" s="86"/>
      <c r="T77" s="86"/>
      <c r="U77" s="87"/>
      <c r="V77" s="87"/>
    </row>
    <row r="78" spans="1:22" x14ac:dyDescent="0.2">
      <c r="A78" s="8"/>
      <c r="B78" s="10" t="str">
        <f>IF($H78="","",TENEMENT!B$9)</f>
        <v/>
      </c>
      <c r="C78" s="10" t="str">
        <f>IF($H78="","",TENEMENT!C$9)</f>
        <v/>
      </c>
      <c r="D78" s="10" t="str">
        <f>IF($H78="","",TENEMENT!D$9)</f>
        <v/>
      </c>
      <c r="E78" s="10" t="str">
        <f>IF($H78="","",TENEMENT!E$9)</f>
        <v/>
      </c>
      <c r="F78" s="10" t="str">
        <f>IF($H78="","",TENEMENT!F$9)</f>
        <v/>
      </c>
      <c r="G78" s="7"/>
      <c r="H78" s="7"/>
      <c r="I78" s="89"/>
      <c r="J78" s="89"/>
      <c r="K78" s="90"/>
      <c r="L78" s="88"/>
      <c r="M78" s="86"/>
      <c r="N78" s="86"/>
      <c r="O78" s="88"/>
      <c r="P78" s="88"/>
      <c r="Q78" s="86"/>
      <c r="R78" s="86"/>
      <c r="S78" s="86"/>
      <c r="T78" s="86"/>
      <c r="U78" s="87"/>
      <c r="V78" s="87"/>
    </row>
    <row r="79" spans="1:22" x14ac:dyDescent="0.2">
      <c r="A79" s="8"/>
      <c r="B79" s="10" t="str">
        <f>IF($H79="","",TENEMENT!B$9)</f>
        <v/>
      </c>
      <c r="C79" s="10" t="str">
        <f>IF($H79="","",TENEMENT!C$9)</f>
        <v/>
      </c>
      <c r="D79" s="10" t="str">
        <f>IF($H79="","",TENEMENT!D$9)</f>
        <v/>
      </c>
      <c r="E79" s="10" t="str">
        <f>IF($H79="","",TENEMENT!E$9)</f>
        <v/>
      </c>
      <c r="F79" s="10" t="str">
        <f>IF($H79="","",TENEMENT!F$9)</f>
        <v/>
      </c>
      <c r="G79" s="7"/>
      <c r="H79" s="7"/>
      <c r="I79" s="89"/>
      <c r="J79" s="89"/>
      <c r="K79" s="90"/>
      <c r="L79" s="88"/>
      <c r="M79" s="86"/>
      <c r="N79" s="86"/>
      <c r="O79" s="88"/>
      <c r="P79" s="88"/>
      <c r="Q79" s="86"/>
      <c r="R79" s="86"/>
      <c r="S79" s="86"/>
      <c r="T79" s="86"/>
      <c r="U79" s="87"/>
      <c r="V79" s="87"/>
    </row>
    <row r="80" spans="1:22" x14ac:dyDescent="0.2">
      <c r="A80" s="8"/>
      <c r="B80" s="10" t="str">
        <f>IF($H80="","",TENEMENT!B$9)</f>
        <v/>
      </c>
      <c r="C80" s="10" t="str">
        <f>IF($H80="","",TENEMENT!C$9)</f>
        <v/>
      </c>
      <c r="D80" s="10" t="str">
        <f>IF($H80="","",TENEMENT!D$9)</f>
        <v/>
      </c>
      <c r="E80" s="10" t="str">
        <f>IF($H80="","",TENEMENT!E$9)</f>
        <v/>
      </c>
      <c r="F80" s="10" t="str">
        <f>IF($H80="","",TENEMENT!F$9)</f>
        <v/>
      </c>
      <c r="G80" s="7"/>
      <c r="H80" s="7"/>
      <c r="I80" s="89"/>
      <c r="J80" s="89"/>
      <c r="K80" s="90"/>
      <c r="L80" s="88"/>
      <c r="M80" s="86"/>
      <c r="N80" s="86"/>
      <c r="O80" s="88"/>
      <c r="P80" s="88"/>
      <c r="Q80" s="86"/>
      <c r="R80" s="86"/>
      <c r="S80" s="86"/>
      <c r="T80" s="86"/>
      <c r="U80" s="87"/>
      <c r="V80" s="87"/>
    </row>
    <row r="81" spans="1:22" x14ac:dyDescent="0.2">
      <c r="A81" s="8"/>
      <c r="B81" s="10" t="str">
        <f>IF($H81="","",TENEMENT!B$9)</f>
        <v/>
      </c>
      <c r="C81" s="10" t="str">
        <f>IF($H81="","",TENEMENT!C$9)</f>
        <v/>
      </c>
      <c r="D81" s="10" t="str">
        <f>IF($H81="","",TENEMENT!D$9)</f>
        <v/>
      </c>
      <c r="E81" s="10" t="str">
        <f>IF($H81="","",TENEMENT!E$9)</f>
        <v/>
      </c>
      <c r="F81" s="10" t="str">
        <f>IF($H81="","",TENEMENT!F$9)</f>
        <v/>
      </c>
      <c r="G81" s="7"/>
      <c r="H81" s="7"/>
      <c r="I81" s="89"/>
      <c r="J81" s="89"/>
      <c r="K81" s="90"/>
      <c r="L81" s="88"/>
      <c r="M81" s="86"/>
      <c r="N81" s="86"/>
      <c r="O81" s="88"/>
      <c r="P81" s="88"/>
      <c r="Q81" s="86"/>
      <c r="R81" s="86"/>
      <c r="S81" s="86"/>
      <c r="T81" s="86"/>
      <c r="U81" s="87"/>
      <c r="V81" s="87"/>
    </row>
    <row r="82" spans="1:22" x14ac:dyDescent="0.2">
      <c r="A82" s="8"/>
      <c r="B82" s="10" t="str">
        <f>IF($H82="","",TENEMENT!B$9)</f>
        <v/>
      </c>
      <c r="C82" s="10" t="str">
        <f>IF($H82="","",TENEMENT!C$9)</f>
        <v/>
      </c>
      <c r="D82" s="10" t="str">
        <f>IF($H82="","",TENEMENT!D$9)</f>
        <v/>
      </c>
      <c r="E82" s="10" t="str">
        <f>IF($H82="","",TENEMENT!E$9)</f>
        <v/>
      </c>
      <c r="F82" s="10" t="str">
        <f>IF($H82="","",TENEMENT!F$9)</f>
        <v/>
      </c>
      <c r="G82" s="7"/>
      <c r="H82" s="7"/>
      <c r="I82" s="89"/>
      <c r="J82" s="89"/>
      <c r="K82" s="90"/>
      <c r="L82" s="88"/>
      <c r="M82" s="86"/>
      <c r="N82" s="86"/>
      <c r="O82" s="88"/>
      <c r="P82" s="88"/>
      <c r="Q82" s="86"/>
      <c r="R82" s="86"/>
      <c r="S82" s="86"/>
      <c r="T82" s="86"/>
      <c r="U82" s="87"/>
      <c r="V82" s="87"/>
    </row>
    <row r="83" spans="1:22" x14ac:dyDescent="0.2">
      <c r="A83" s="8"/>
      <c r="B83" s="10" t="str">
        <f>IF($H83="","",TENEMENT!B$9)</f>
        <v/>
      </c>
      <c r="C83" s="10" t="str">
        <f>IF($H83="","",TENEMENT!C$9)</f>
        <v/>
      </c>
      <c r="D83" s="10" t="str">
        <f>IF($H83="","",TENEMENT!D$9)</f>
        <v/>
      </c>
      <c r="E83" s="10" t="str">
        <f>IF($H83="","",TENEMENT!E$9)</f>
        <v/>
      </c>
      <c r="F83" s="10" t="str">
        <f>IF($H83="","",TENEMENT!F$9)</f>
        <v/>
      </c>
      <c r="G83" s="7"/>
      <c r="H83" s="7"/>
      <c r="I83" s="89"/>
      <c r="J83" s="89"/>
      <c r="K83" s="90"/>
      <c r="L83" s="88"/>
      <c r="M83" s="86"/>
      <c r="N83" s="86"/>
      <c r="O83" s="88"/>
      <c r="P83" s="88"/>
      <c r="Q83" s="86"/>
      <c r="R83" s="86"/>
      <c r="S83" s="86"/>
      <c r="T83" s="86"/>
      <c r="U83" s="87"/>
      <c r="V83" s="87"/>
    </row>
    <row r="84" spans="1:22" x14ac:dyDescent="0.2">
      <c r="A84" s="8"/>
      <c r="B84" s="10" t="str">
        <f>IF($H84="","",TENEMENT!B$9)</f>
        <v/>
      </c>
      <c r="C84" s="10" t="str">
        <f>IF($H84="","",TENEMENT!C$9)</f>
        <v/>
      </c>
      <c r="D84" s="10" t="str">
        <f>IF($H84="","",TENEMENT!D$9)</f>
        <v/>
      </c>
      <c r="E84" s="10" t="str">
        <f>IF($H84="","",TENEMENT!E$9)</f>
        <v/>
      </c>
      <c r="F84" s="10" t="str">
        <f>IF($H84="","",TENEMENT!F$9)</f>
        <v/>
      </c>
      <c r="G84" s="7"/>
      <c r="H84" s="7"/>
      <c r="I84" s="89"/>
      <c r="J84" s="89"/>
      <c r="K84" s="90"/>
      <c r="L84" s="88"/>
      <c r="M84" s="86"/>
      <c r="N84" s="86"/>
      <c r="O84" s="88"/>
      <c r="P84" s="88"/>
      <c r="Q84" s="86"/>
      <c r="R84" s="86"/>
      <c r="S84" s="86"/>
      <c r="T84" s="86"/>
      <c r="U84" s="87"/>
      <c r="V84" s="87"/>
    </row>
    <row r="85" spans="1:22" x14ac:dyDescent="0.2">
      <c r="A85" s="8"/>
      <c r="B85" s="10" t="str">
        <f>IF($H85="","",TENEMENT!B$9)</f>
        <v/>
      </c>
      <c r="C85" s="10" t="str">
        <f>IF($H85="","",TENEMENT!C$9)</f>
        <v/>
      </c>
      <c r="D85" s="10" t="str">
        <f>IF($H85="","",TENEMENT!D$9)</f>
        <v/>
      </c>
      <c r="E85" s="10" t="str">
        <f>IF($H85="","",TENEMENT!E$9)</f>
        <v/>
      </c>
      <c r="F85" s="10" t="str">
        <f>IF($H85="","",TENEMENT!F$9)</f>
        <v/>
      </c>
      <c r="G85" s="7"/>
      <c r="H85" s="7"/>
      <c r="I85" s="89"/>
      <c r="J85" s="89"/>
      <c r="K85" s="90"/>
      <c r="L85" s="88"/>
      <c r="M85" s="86"/>
      <c r="N85" s="86"/>
      <c r="O85" s="88"/>
      <c r="P85" s="88"/>
      <c r="Q85" s="86"/>
      <c r="R85" s="86"/>
      <c r="S85" s="86"/>
      <c r="T85" s="86"/>
      <c r="U85" s="87"/>
      <c r="V85" s="87"/>
    </row>
    <row r="86" spans="1:22" x14ac:dyDescent="0.2">
      <c r="A86" s="8"/>
      <c r="B86" s="10" t="str">
        <f>IF($H86="","",TENEMENT!B$9)</f>
        <v/>
      </c>
      <c r="C86" s="10" t="str">
        <f>IF($H86="","",TENEMENT!C$9)</f>
        <v/>
      </c>
      <c r="D86" s="10" t="str">
        <f>IF($H86="","",TENEMENT!D$9)</f>
        <v/>
      </c>
      <c r="E86" s="10" t="str">
        <f>IF($H86="","",TENEMENT!E$9)</f>
        <v/>
      </c>
      <c r="F86" s="10" t="str">
        <f>IF($H86="","",TENEMENT!F$9)</f>
        <v/>
      </c>
      <c r="G86" s="7"/>
      <c r="H86" s="7"/>
      <c r="I86" s="89"/>
      <c r="J86" s="89"/>
      <c r="K86" s="90"/>
      <c r="L86" s="88"/>
      <c r="M86" s="86"/>
      <c r="N86" s="86"/>
      <c r="O86" s="88"/>
      <c r="P86" s="88"/>
      <c r="Q86" s="86"/>
      <c r="R86" s="86"/>
      <c r="S86" s="86"/>
      <c r="T86" s="86"/>
      <c r="U86" s="87"/>
      <c r="V86" s="87"/>
    </row>
    <row r="87" spans="1:22" x14ac:dyDescent="0.2">
      <c r="A87" s="8"/>
      <c r="B87" s="10" t="str">
        <f>IF($H87="","",TENEMENT!B$9)</f>
        <v/>
      </c>
      <c r="C87" s="10" t="str">
        <f>IF($H87="","",TENEMENT!C$9)</f>
        <v/>
      </c>
      <c r="D87" s="10" t="str">
        <f>IF($H87="","",TENEMENT!D$9)</f>
        <v/>
      </c>
      <c r="E87" s="10" t="str">
        <f>IF($H87="","",TENEMENT!E$9)</f>
        <v/>
      </c>
      <c r="F87" s="10" t="str">
        <f>IF($H87="","",TENEMENT!F$9)</f>
        <v/>
      </c>
      <c r="G87" s="7"/>
      <c r="H87" s="7"/>
      <c r="I87" s="89"/>
      <c r="J87" s="89"/>
      <c r="K87" s="90"/>
      <c r="L87" s="88"/>
      <c r="M87" s="86"/>
      <c r="N87" s="86"/>
      <c r="O87" s="88"/>
      <c r="P87" s="88"/>
      <c r="Q87" s="86"/>
      <c r="R87" s="86"/>
      <c r="S87" s="86"/>
      <c r="T87" s="86"/>
      <c r="U87" s="87"/>
      <c r="V87" s="87"/>
    </row>
    <row r="88" spans="1:22" x14ac:dyDescent="0.2">
      <c r="A88" s="8"/>
      <c r="B88" s="10" t="str">
        <f>IF($H88="","",TENEMENT!B$9)</f>
        <v/>
      </c>
      <c r="C88" s="10" t="str">
        <f>IF($H88="","",TENEMENT!C$9)</f>
        <v/>
      </c>
      <c r="D88" s="10" t="str">
        <f>IF($H88="","",TENEMENT!D$9)</f>
        <v/>
      </c>
      <c r="E88" s="10" t="str">
        <f>IF($H88="","",TENEMENT!E$9)</f>
        <v/>
      </c>
      <c r="F88" s="10" t="str">
        <f>IF($H88="","",TENEMENT!F$9)</f>
        <v/>
      </c>
      <c r="G88" s="7"/>
      <c r="H88" s="7"/>
      <c r="I88" s="89"/>
      <c r="J88" s="89"/>
      <c r="K88" s="90"/>
      <c r="L88" s="88"/>
      <c r="M88" s="86"/>
      <c r="N88" s="86"/>
      <c r="O88" s="88"/>
      <c r="P88" s="88"/>
      <c r="Q88" s="86"/>
      <c r="R88" s="86"/>
      <c r="S88" s="86"/>
      <c r="T88" s="86"/>
      <c r="U88" s="87"/>
      <c r="V88" s="87"/>
    </row>
    <row r="89" spans="1:22" x14ac:dyDescent="0.2">
      <c r="A89" s="8"/>
      <c r="B89" s="10" t="str">
        <f>IF($H89="","",TENEMENT!B$9)</f>
        <v/>
      </c>
      <c r="C89" s="10" t="str">
        <f>IF($H89="","",TENEMENT!C$9)</f>
        <v/>
      </c>
      <c r="D89" s="10" t="str">
        <f>IF($H89="","",TENEMENT!D$9)</f>
        <v/>
      </c>
      <c r="E89" s="10" t="str">
        <f>IF($H89="","",TENEMENT!E$9)</f>
        <v/>
      </c>
      <c r="F89" s="10" t="str">
        <f>IF($H89="","",TENEMENT!F$9)</f>
        <v/>
      </c>
      <c r="G89" s="7"/>
      <c r="H89" s="7"/>
      <c r="I89" s="89"/>
      <c r="J89" s="89"/>
      <c r="K89" s="90"/>
      <c r="L89" s="88"/>
      <c r="M89" s="86"/>
      <c r="N89" s="86"/>
      <c r="O89" s="88"/>
      <c r="P89" s="88"/>
      <c r="Q89" s="86"/>
      <c r="R89" s="86"/>
      <c r="S89" s="86"/>
      <c r="T89" s="86"/>
      <c r="U89" s="87"/>
      <c r="V89" s="87"/>
    </row>
    <row r="90" spans="1:22" x14ac:dyDescent="0.2">
      <c r="A90" s="8"/>
      <c r="B90" s="10" t="str">
        <f>IF($H90="","",TENEMENT!B$9)</f>
        <v/>
      </c>
      <c r="C90" s="10" t="str">
        <f>IF($H90="","",TENEMENT!C$9)</f>
        <v/>
      </c>
      <c r="D90" s="10" t="str">
        <f>IF($H90="","",TENEMENT!D$9)</f>
        <v/>
      </c>
      <c r="E90" s="10" t="str">
        <f>IF($H90="","",TENEMENT!E$9)</f>
        <v/>
      </c>
      <c r="F90" s="10" t="str">
        <f>IF($H90="","",TENEMENT!F$9)</f>
        <v/>
      </c>
      <c r="G90" s="7"/>
      <c r="H90" s="7"/>
      <c r="I90" s="89"/>
      <c r="J90" s="89"/>
      <c r="K90" s="90"/>
      <c r="L90" s="88"/>
      <c r="M90" s="86"/>
      <c r="N90" s="86"/>
      <c r="O90" s="88"/>
      <c r="P90" s="88"/>
      <c r="Q90" s="86"/>
      <c r="R90" s="86"/>
      <c r="S90" s="86"/>
      <c r="T90" s="86"/>
      <c r="U90" s="87"/>
      <c r="V90" s="87"/>
    </row>
    <row r="91" spans="1:22" x14ac:dyDescent="0.2">
      <c r="A91" s="8"/>
      <c r="B91" s="10" t="str">
        <f>IF($H91="","",TENEMENT!B$9)</f>
        <v/>
      </c>
      <c r="C91" s="10" t="str">
        <f>IF($H91="","",TENEMENT!C$9)</f>
        <v/>
      </c>
      <c r="D91" s="10" t="str">
        <f>IF($H91="","",TENEMENT!D$9)</f>
        <v/>
      </c>
      <c r="E91" s="10" t="str">
        <f>IF($H91="","",TENEMENT!E$9)</f>
        <v/>
      </c>
      <c r="F91" s="10" t="str">
        <f>IF($H91="","",TENEMENT!F$9)</f>
        <v/>
      </c>
      <c r="G91" s="7"/>
      <c r="H91" s="7"/>
      <c r="I91" s="89"/>
      <c r="J91" s="89"/>
      <c r="K91" s="90"/>
      <c r="L91" s="88"/>
      <c r="M91" s="86"/>
      <c r="N91" s="86"/>
      <c r="O91" s="88"/>
      <c r="P91" s="88"/>
      <c r="Q91" s="86"/>
      <c r="R91" s="86"/>
      <c r="S91" s="86"/>
      <c r="T91" s="86"/>
      <c r="U91" s="87"/>
      <c r="V91" s="87"/>
    </row>
    <row r="92" spans="1:22" x14ac:dyDescent="0.2">
      <c r="A92" s="8"/>
      <c r="B92" s="10" t="str">
        <f>IF($H92="","",TENEMENT!B$9)</f>
        <v/>
      </c>
      <c r="C92" s="10" t="str">
        <f>IF($H92="","",TENEMENT!C$9)</f>
        <v/>
      </c>
      <c r="D92" s="10" t="str">
        <f>IF($H92="","",TENEMENT!D$9)</f>
        <v/>
      </c>
      <c r="E92" s="10" t="str">
        <f>IF($H92="","",TENEMENT!E$9)</f>
        <v/>
      </c>
      <c r="F92" s="10" t="str">
        <f>IF($H92="","",TENEMENT!F$9)</f>
        <v/>
      </c>
      <c r="G92" s="7"/>
      <c r="H92" s="7"/>
      <c r="I92" s="89"/>
      <c r="J92" s="89"/>
      <c r="K92" s="90"/>
      <c r="L92" s="88"/>
      <c r="M92" s="86"/>
      <c r="N92" s="86"/>
      <c r="O92" s="88"/>
      <c r="P92" s="88"/>
      <c r="Q92" s="86"/>
      <c r="R92" s="86"/>
      <c r="S92" s="86"/>
      <c r="T92" s="86"/>
      <c r="U92" s="87"/>
      <c r="V92" s="87"/>
    </row>
    <row r="93" spans="1:22" x14ac:dyDescent="0.2">
      <c r="A93" s="8"/>
      <c r="B93" s="10" t="str">
        <f>IF($H93="","",TENEMENT!B$9)</f>
        <v/>
      </c>
      <c r="C93" s="10" t="str">
        <f>IF($H93="","",TENEMENT!C$9)</f>
        <v/>
      </c>
      <c r="D93" s="10" t="str">
        <f>IF($H93="","",TENEMENT!D$9)</f>
        <v/>
      </c>
      <c r="E93" s="10" t="str">
        <f>IF($H93="","",TENEMENT!E$9)</f>
        <v/>
      </c>
      <c r="F93" s="10" t="str">
        <f>IF($H93="","",TENEMENT!F$9)</f>
        <v/>
      </c>
      <c r="G93" s="7"/>
      <c r="H93" s="7"/>
      <c r="I93" s="89"/>
      <c r="J93" s="89"/>
      <c r="K93" s="90"/>
      <c r="L93" s="88"/>
      <c r="M93" s="86"/>
      <c r="N93" s="86"/>
      <c r="O93" s="88"/>
      <c r="P93" s="88"/>
      <c r="Q93" s="86"/>
      <c r="R93" s="86"/>
      <c r="S93" s="86"/>
      <c r="T93" s="86"/>
      <c r="U93" s="87"/>
      <c r="V93" s="87"/>
    </row>
    <row r="94" spans="1:22" x14ac:dyDescent="0.2">
      <c r="A94" s="8"/>
      <c r="B94" s="10" t="str">
        <f>IF($H94="","",TENEMENT!B$9)</f>
        <v/>
      </c>
      <c r="C94" s="10" t="str">
        <f>IF($H94="","",TENEMENT!C$9)</f>
        <v/>
      </c>
      <c r="D94" s="10" t="str">
        <f>IF($H94="","",TENEMENT!D$9)</f>
        <v/>
      </c>
      <c r="E94" s="10" t="str">
        <f>IF($H94="","",TENEMENT!E$9)</f>
        <v/>
      </c>
      <c r="F94" s="10" t="str">
        <f>IF($H94="","",TENEMENT!F$9)</f>
        <v/>
      </c>
      <c r="G94" s="7"/>
      <c r="H94" s="7"/>
      <c r="I94" s="89"/>
      <c r="J94" s="89"/>
      <c r="K94" s="90"/>
      <c r="L94" s="88"/>
      <c r="M94" s="86"/>
      <c r="N94" s="86"/>
      <c r="O94" s="88"/>
      <c r="P94" s="88"/>
      <c r="Q94" s="86"/>
      <c r="R94" s="86"/>
      <c r="S94" s="86"/>
      <c r="T94" s="86"/>
      <c r="U94" s="87"/>
      <c r="V94" s="87"/>
    </row>
    <row r="95" spans="1:22" x14ac:dyDescent="0.2">
      <c r="A95" s="8"/>
      <c r="B95" s="10" t="str">
        <f>IF($H95="","",TENEMENT!B$9)</f>
        <v/>
      </c>
      <c r="C95" s="10" t="str">
        <f>IF($H95="","",TENEMENT!C$9)</f>
        <v/>
      </c>
      <c r="D95" s="10" t="str">
        <f>IF($H95="","",TENEMENT!D$9)</f>
        <v/>
      </c>
      <c r="E95" s="10" t="str">
        <f>IF($H95="","",TENEMENT!E$9)</f>
        <v/>
      </c>
      <c r="F95" s="10" t="str">
        <f>IF($H95="","",TENEMENT!F$9)</f>
        <v/>
      </c>
      <c r="G95" s="7"/>
      <c r="H95" s="7"/>
      <c r="I95" s="89"/>
      <c r="J95" s="89"/>
      <c r="K95" s="90"/>
      <c r="L95" s="88"/>
      <c r="M95" s="86"/>
      <c r="N95" s="86"/>
      <c r="O95" s="88"/>
      <c r="P95" s="88"/>
      <c r="Q95" s="86"/>
      <c r="R95" s="86"/>
      <c r="S95" s="86"/>
      <c r="T95" s="86"/>
      <c r="U95" s="87"/>
      <c r="V95" s="87"/>
    </row>
    <row r="96" spans="1:22" x14ac:dyDescent="0.2">
      <c r="A96" s="8"/>
      <c r="B96" s="10" t="str">
        <f>IF($H96="","",TENEMENT!B$9)</f>
        <v/>
      </c>
      <c r="C96" s="10" t="str">
        <f>IF($H96="","",TENEMENT!C$9)</f>
        <v/>
      </c>
      <c r="D96" s="10" t="str">
        <f>IF($H96="","",TENEMENT!D$9)</f>
        <v/>
      </c>
      <c r="E96" s="10" t="str">
        <f>IF($H96="","",TENEMENT!E$9)</f>
        <v/>
      </c>
      <c r="F96" s="10" t="str">
        <f>IF($H96="","",TENEMENT!F$9)</f>
        <v/>
      </c>
      <c r="G96" s="7"/>
      <c r="H96" s="7"/>
      <c r="I96" s="89"/>
      <c r="J96" s="89"/>
      <c r="K96" s="90"/>
      <c r="L96" s="88"/>
      <c r="M96" s="86"/>
      <c r="N96" s="86"/>
      <c r="O96" s="88"/>
      <c r="P96" s="88"/>
      <c r="Q96" s="86"/>
      <c r="R96" s="86"/>
      <c r="S96" s="86"/>
      <c r="T96" s="86"/>
      <c r="U96" s="87"/>
      <c r="V96" s="87"/>
    </row>
    <row r="97" spans="1:22" x14ac:dyDescent="0.2">
      <c r="A97" s="8"/>
      <c r="B97" s="10" t="str">
        <f>IF($H97="","",TENEMENT!B$9)</f>
        <v/>
      </c>
      <c r="C97" s="10" t="str">
        <f>IF($H97="","",TENEMENT!C$9)</f>
        <v/>
      </c>
      <c r="D97" s="10" t="str">
        <f>IF($H97="","",TENEMENT!D$9)</f>
        <v/>
      </c>
      <c r="E97" s="10" t="str">
        <f>IF($H97="","",TENEMENT!E$9)</f>
        <v/>
      </c>
      <c r="F97" s="10" t="str">
        <f>IF($H97="","",TENEMENT!F$9)</f>
        <v/>
      </c>
      <c r="G97" s="7"/>
      <c r="H97" s="7"/>
      <c r="I97" s="89"/>
      <c r="J97" s="89"/>
      <c r="K97" s="90"/>
      <c r="L97" s="88"/>
      <c r="M97" s="86"/>
      <c r="N97" s="86"/>
      <c r="O97" s="88"/>
      <c r="P97" s="88"/>
      <c r="Q97" s="86"/>
      <c r="R97" s="86"/>
      <c r="S97" s="86"/>
      <c r="T97" s="86"/>
      <c r="U97" s="87"/>
      <c r="V97" s="87"/>
    </row>
    <row r="98" spans="1:22" x14ac:dyDescent="0.2">
      <c r="A98" s="8"/>
      <c r="B98" s="10" t="str">
        <f>IF($H98="","",TENEMENT!B$9)</f>
        <v/>
      </c>
      <c r="C98" s="10" t="str">
        <f>IF($H98="","",TENEMENT!C$9)</f>
        <v/>
      </c>
      <c r="D98" s="10" t="str">
        <f>IF($H98="","",TENEMENT!D$9)</f>
        <v/>
      </c>
      <c r="E98" s="10" t="str">
        <f>IF($H98="","",TENEMENT!E$9)</f>
        <v/>
      </c>
      <c r="F98" s="10" t="str">
        <f>IF($H98="","",TENEMENT!F$9)</f>
        <v/>
      </c>
      <c r="G98" s="7"/>
      <c r="H98" s="7"/>
      <c r="I98" s="89"/>
      <c r="J98" s="89"/>
      <c r="K98" s="90"/>
      <c r="L98" s="88"/>
      <c r="M98" s="86"/>
      <c r="N98" s="86"/>
      <c r="O98" s="88"/>
      <c r="P98" s="88"/>
      <c r="Q98" s="86"/>
      <c r="R98" s="86"/>
      <c r="S98" s="86"/>
      <c r="T98" s="86"/>
      <c r="U98" s="87"/>
      <c r="V98" s="87"/>
    </row>
    <row r="99" spans="1:22" x14ac:dyDescent="0.2">
      <c r="A99" s="8"/>
      <c r="B99" s="10" t="str">
        <f>IF($H99="","",TENEMENT!B$9)</f>
        <v/>
      </c>
      <c r="C99" s="10" t="str">
        <f>IF($H99="","",TENEMENT!C$9)</f>
        <v/>
      </c>
      <c r="D99" s="10" t="str">
        <f>IF($H99="","",TENEMENT!D$9)</f>
        <v/>
      </c>
      <c r="E99" s="10" t="str">
        <f>IF($H99="","",TENEMENT!E$9)</f>
        <v/>
      </c>
      <c r="F99" s="10" t="str">
        <f>IF($H99="","",TENEMENT!F$9)</f>
        <v/>
      </c>
      <c r="G99" s="7"/>
      <c r="H99" s="7"/>
      <c r="I99" s="89"/>
      <c r="J99" s="89"/>
      <c r="K99" s="90"/>
      <c r="L99" s="88"/>
      <c r="M99" s="86"/>
      <c r="N99" s="86"/>
      <c r="O99" s="88"/>
      <c r="P99" s="88"/>
      <c r="Q99" s="86"/>
      <c r="R99" s="86"/>
      <c r="S99" s="86"/>
      <c r="T99" s="86"/>
      <c r="U99" s="87"/>
      <c r="V99" s="87"/>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9"/>
      <c r="J100" s="89"/>
      <c r="K100" s="90"/>
      <c r="L100" s="88"/>
      <c r="M100" s="86"/>
      <c r="N100" s="86"/>
      <c r="O100" s="88"/>
      <c r="P100" s="88"/>
      <c r="Q100" s="86"/>
      <c r="R100" s="86"/>
      <c r="S100" s="86"/>
      <c r="T100" s="86"/>
      <c r="U100" s="87"/>
      <c r="V100" s="87"/>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9"/>
      <c r="J101" s="89"/>
      <c r="K101" s="90"/>
      <c r="L101" s="88"/>
      <c r="M101" s="86"/>
      <c r="N101" s="86"/>
      <c r="O101" s="88"/>
      <c r="P101" s="88"/>
      <c r="Q101" s="86"/>
      <c r="R101" s="86"/>
      <c r="S101" s="86"/>
      <c r="T101" s="86"/>
      <c r="U101" s="87"/>
      <c r="V101" s="87"/>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9"/>
      <c r="J102" s="89"/>
      <c r="K102" s="90"/>
      <c r="L102" s="88"/>
      <c r="M102" s="86"/>
      <c r="N102" s="86"/>
      <c r="O102" s="88"/>
      <c r="P102" s="88"/>
      <c r="Q102" s="86"/>
      <c r="R102" s="86"/>
      <c r="S102" s="86"/>
      <c r="T102" s="86"/>
      <c r="U102" s="87"/>
      <c r="V102" s="87"/>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9"/>
      <c r="J103" s="89"/>
      <c r="K103" s="90"/>
      <c r="L103" s="88"/>
      <c r="M103" s="86"/>
      <c r="N103" s="86"/>
      <c r="O103" s="88"/>
      <c r="P103" s="88"/>
      <c r="Q103" s="86"/>
      <c r="R103" s="86"/>
      <c r="S103" s="86"/>
      <c r="T103" s="86"/>
      <c r="U103" s="87"/>
      <c r="V103" s="87"/>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9"/>
      <c r="J104" s="89"/>
      <c r="K104" s="90"/>
      <c r="L104" s="88"/>
      <c r="M104" s="86"/>
      <c r="N104" s="86"/>
      <c r="O104" s="88"/>
      <c r="P104" s="88"/>
      <c r="Q104" s="86"/>
      <c r="R104" s="86"/>
      <c r="S104" s="86"/>
      <c r="T104" s="86"/>
      <c r="U104" s="87"/>
      <c r="V104" s="87"/>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9"/>
      <c r="J105" s="89"/>
      <c r="K105" s="90"/>
      <c r="L105" s="88"/>
      <c r="M105" s="86"/>
      <c r="N105" s="86"/>
      <c r="O105" s="88"/>
      <c r="P105" s="88"/>
      <c r="Q105" s="86"/>
      <c r="R105" s="86"/>
      <c r="S105" s="86"/>
      <c r="T105" s="86"/>
      <c r="U105" s="87"/>
      <c r="V105" s="87"/>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9"/>
      <c r="J106" s="89"/>
      <c r="K106" s="90"/>
      <c r="L106" s="88"/>
      <c r="M106" s="86"/>
      <c r="N106" s="86"/>
      <c r="O106" s="88"/>
      <c r="P106" s="88"/>
      <c r="Q106" s="86"/>
      <c r="R106" s="86"/>
      <c r="S106" s="86"/>
      <c r="T106" s="86"/>
      <c r="U106" s="87"/>
      <c r="V106" s="87"/>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9"/>
      <c r="J107" s="89"/>
      <c r="K107" s="90"/>
      <c r="L107" s="88"/>
      <c r="M107" s="86"/>
      <c r="N107" s="86"/>
      <c r="O107" s="88"/>
      <c r="P107" s="88"/>
      <c r="Q107" s="86"/>
      <c r="R107" s="86"/>
      <c r="S107" s="86"/>
      <c r="T107" s="86"/>
      <c r="U107" s="87"/>
      <c r="V107" s="87"/>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9"/>
      <c r="J108" s="89"/>
      <c r="K108" s="90"/>
      <c r="L108" s="88"/>
      <c r="M108" s="86"/>
      <c r="N108" s="86"/>
      <c r="O108" s="88"/>
      <c r="P108" s="88"/>
      <c r="Q108" s="86"/>
      <c r="R108" s="86"/>
      <c r="S108" s="86"/>
      <c r="T108" s="86"/>
      <c r="U108" s="87"/>
      <c r="V108" s="87"/>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9"/>
      <c r="J109" s="89"/>
      <c r="K109" s="90"/>
      <c r="L109" s="88"/>
      <c r="M109" s="86"/>
      <c r="N109" s="86"/>
      <c r="O109" s="88"/>
      <c r="P109" s="88"/>
      <c r="Q109" s="86"/>
      <c r="R109" s="86"/>
      <c r="S109" s="86"/>
      <c r="T109" s="86"/>
      <c r="U109" s="87"/>
      <c r="V109" s="87"/>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9"/>
      <c r="J110" s="89"/>
      <c r="K110" s="90"/>
      <c r="L110" s="88"/>
      <c r="M110" s="86"/>
      <c r="N110" s="86"/>
      <c r="O110" s="88"/>
      <c r="P110" s="88"/>
      <c r="Q110" s="86"/>
      <c r="R110" s="86"/>
      <c r="S110" s="86"/>
      <c r="T110" s="86"/>
      <c r="U110" s="87"/>
      <c r="V110" s="87"/>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9"/>
      <c r="J111" s="89"/>
      <c r="K111" s="90"/>
      <c r="L111" s="88"/>
      <c r="M111" s="86"/>
      <c r="N111" s="86"/>
      <c r="O111" s="88"/>
      <c r="P111" s="88"/>
      <c r="Q111" s="86"/>
      <c r="R111" s="86"/>
      <c r="S111" s="86"/>
      <c r="T111" s="86"/>
      <c r="U111" s="87"/>
      <c r="V111" s="87"/>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9"/>
      <c r="J112" s="89"/>
      <c r="K112" s="90"/>
      <c r="L112" s="88"/>
      <c r="M112" s="86"/>
      <c r="N112" s="86"/>
      <c r="O112" s="88"/>
      <c r="P112" s="88"/>
      <c r="Q112" s="86"/>
      <c r="R112" s="86"/>
      <c r="S112" s="86"/>
      <c r="T112" s="86"/>
      <c r="U112" s="87"/>
      <c r="V112" s="87"/>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9"/>
      <c r="J113" s="89"/>
      <c r="K113" s="90"/>
      <c r="L113" s="88"/>
      <c r="M113" s="86"/>
      <c r="N113" s="86"/>
      <c r="O113" s="88"/>
      <c r="P113" s="88"/>
      <c r="Q113" s="86"/>
      <c r="R113" s="86"/>
      <c r="S113" s="86"/>
      <c r="T113" s="86"/>
      <c r="U113" s="87"/>
      <c r="V113" s="87"/>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9"/>
      <c r="J114" s="89"/>
      <c r="K114" s="90"/>
      <c r="L114" s="88"/>
      <c r="M114" s="86"/>
      <c r="N114" s="86"/>
      <c r="O114" s="88"/>
      <c r="P114" s="88"/>
      <c r="Q114" s="86"/>
      <c r="R114" s="86"/>
      <c r="S114" s="86"/>
      <c r="T114" s="86"/>
      <c r="U114" s="87"/>
      <c r="V114" s="87"/>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9"/>
      <c r="J115" s="89"/>
      <c r="K115" s="90"/>
      <c r="L115" s="88"/>
      <c r="M115" s="86"/>
      <c r="N115" s="86"/>
      <c r="O115" s="88"/>
      <c r="P115" s="88"/>
      <c r="Q115" s="86"/>
      <c r="R115" s="86"/>
      <c r="S115" s="86"/>
      <c r="T115" s="86"/>
      <c r="U115" s="87"/>
      <c r="V115" s="87"/>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9"/>
      <c r="J116" s="89"/>
      <c r="K116" s="90"/>
      <c r="L116" s="88"/>
      <c r="M116" s="86"/>
      <c r="N116" s="86"/>
      <c r="O116" s="88"/>
      <c r="P116" s="88"/>
      <c r="Q116" s="86"/>
      <c r="R116" s="86"/>
      <c r="S116" s="86"/>
      <c r="T116" s="86"/>
      <c r="U116" s="87"/>
      <c r="V116" s="87"/>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9"/>
      <c r="J117" s="89"/>
      <c r="K117" s="90"/>
      <c r="L117" s="88"/>
      <c r="M117" s="86"/>
      <c r="N117" s="86"/>
      <c r="O117" s="88"/>
      <c r="P117" s="88"/>
      <c r="Q117" s="86"/>
      <c r="R117" s="86"/>
      <c r="S117" s="86"/>
      <c r="T117" s="86"/>
      <c r="U117" s="87"/>
      <c r="V117" s="87"/>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9"/>
      <c r="J118" s="89"/>
      <c r="K118" s="90"/>
      <c r="L118" s="88"/>
      <c r="M118" s="86"/>
      <c r="N118" s="86"/>
      <c r="O118" s="88"/>
      <c r="P118" s="88"/>
      <c r="Q118" s="86"/>
      <c r="R118" s="86"/>
      <c r="S118" s="86"/>
      <c r="T118" s="86"/>
      <c r="U118" s="87"/>
      <c r="V118" s="87"/>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9"/>
      <c r="J119" s="89"/>
      <c r="K119" s="90"/>
      <c r="L119" s="88"/>
      <c r="M119" s="86"/>
      <c r="N119" s="86"/>
      <c r="O119" s="88"/>
      <c r="P119" s="88"/>
      <c r="Q119" s="86"/>
      <c r="R119" s="86"/>
      <c r="S119" s="86"/>
      <c r="T119" s="86"/>
      <c r="U119" s="87"/>
      <c r="V119" s="87"/>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9"/>
      <c r="J120" s="89"/>
      <c r="K120" s="90"/>
      <c r="L120" s="88"/>
      <c r="M120" s="86"/>
      <c r="N120" s="86"/>
      <c r="O120" s="88"/>
      <c r="P120" s="88"/>
      <c r="Q120" s="86"/>
      <c r="R120" s="86"/>
      <c r="S120" s="86"/>
      <c r="T120" s="86"/>
      <c r="U120" s="87"/>
      <c r="V120" s="87"/>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9"/>
      <c r="J121" s="89"/>
      <c r="K121" s="90"/>
      <c r="L121" s="88"/>
      <c r="M121" s="86"/>
      <c r="N121" s="86"/>
      <c r="O121" s="88"/>
      <c r="P121" s="88"/>
      <c r="Q121" s="86"/>
      <c r="R121" s="86"/>
      <c r="S121" s="86"/>
      <c r="T121" s="86"/>
      <c r="U121" s="87"/>
      <c r="V121" s="87"/>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9"/>
      <c r="J122" s="89"/>
      <c r="K122" s="90"/>
      <c r="L122" s="88"/>
      <c r="M122" s="86"/>
      <c r="N122" s="86"/>
      <c r="O122" s="88"/>
      <c r="P122" s="88"/>
      <c r="Q122" s="86"/>
      <c r="R122" s="86"/>
      <c r="S122" s="86"/>
      <c r="T122" s="86"/>
      <c r="U122" s="87"/>
      <c r="V122" s="87"/>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9"/>
      <c r="J123" s="89"/>
      <c r="K123" s="90"/>
      <c r="L123" s="88"/>
      <c r="M123" s="86"/>
      <c r="N123" s="86"/>
      <c r="O123" s="88"/>
      <c r="P123" s="88"/>
      <c r="Q123" s="86"/>
      <c r="R123" s="86"/>
      <c r="S123" s="86"/>
      <c r="T123" s="86"/>
      <c r="U123" s="87"/>
      <c r="V123" s="87"/>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9"/>
      <c r="J124" s="89"/>
      <c r="K124" s="90"/>
      <c r="L124" s="88"/>
      <c r="M124" s="86"/>
      <c r="N124" s="86"/>
      <c r="O124" s="88"/>
      <c r="P124" s="88"/>
      <c r="Q124" s="86"/>
      <c r="R124" s="86"/>
      <c r="S124" s="86"/>
      <c r="T124" s="86"/>
      <c r="U124" s="87"/>
      <c r="V124" s="87"/>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9"/>
      <c r="J125" s="89"/>
      <c r="K125" s="90"/>
      <c r="L125" s="88"/>
      <c r="M125" s="86"/>
      <c r="N125" s="86"/>
      <c r="O125" s="88"/>
      <c r="P125" s="88"/>
      <c r="Q125" s="86"/>
      <c r="R125" s="86"/>
      <c r="S125" s="86"/>
      <c r="T125" s="86"/>
      <c r="U125" s="87"/>
      <c r="V125" s="87"/>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9"/>
      <c r="J126" s="89"/>
      <c r="K126" s="90"/>
      <c r="L126" s="88"/>
      <c r="M126" s="86"/>
      <c r="N126" s="86"/>
      <c r="O126" s="88"/>
      <c r="P126" s="88"/>
      <c r="Q126" s="86"/>
      <c r="R126" s="86"/>
      <c r="S126" s="86"/>
      <c r="T126" s="86"/>
      <c r="U126" s="87"/>
      <c r="V126" s="87"/>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9"/>
      <c r="J127" s="89"/>
      <c r="K127" s="90"/>
      <c r="L127" s="88"/>
      <c r="M127" s="86"/>
      <c r="N127" s="86"/>
      <c r="O127" s="88"/>
      <c r="P127" s="88"/>
      <c r="Q127" s="86"/>
      <c r="R127" s="86"/>
      <c r="S127" s="86"/>
      <c r="T127" s="86"/>
      <c r="U127" s="87"/>
      <c r="V127" s="87"/>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9"/>
      <c r="J128" s="89"/>
      <c r="K128" s="90"/>
      <c r="L128" s="88"/>
      <c r="M128" s="86"/>
      <c r="N128" s="86"/>
      <c r="O128" s="88"/>
      <c r="P128" s="88"/>
      <c r="Q128" s="86"/>
      <c r="R128" s="86"/>
      <c r="S128" s="86"/>
      <c r="T128" s="86"/>
      <c r="U128" s="87"/>
      <c r="V128" s="87"/>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9"/>
      <c r="J129" s="89"/>
      <c r="K129" s="90"/>
      <c r="L129" s="88"/>
      <c r="M129" s="86"/>
      <c r="N129" s="86"/>
      <c r="O129" s="88"/>
      <c r="P129" s="88"/>
      <c r="Q129" s="86"/>
      <c r="R129" s="86"/>
      <c r="S129" s="86"/>
      <c r="T129" s="86"/>
      <c r="U129" s="87"/>
      <c r="V129" s="87"/>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9"/>
      <c r="J130" s="89"/>
      <c r="K130" s="90"/>
      <c r="L130" s="88"/>
      <c r="M130" s="86"/>
      <c r="N130" s="86"/>
      <c r="O130" s="88"/>
      <c r="P130" s="88"/>
      <c r="Q130" s="86"/>
      <c r="R130" s="86"/>
      <c r="S130" s="86"/>
      <c r="T130" s="86"/>
      <c r="U130" s="87"/>
      <c r="V130" s="87"/>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9"/>
      <c r="J131" s="89"/>
      <c r="K131" s="90"/>
      <c r="L131" s="88"/>
      <c r="M131" s="86"/>
      <c r="N131" s="86"/>
      <c r="O131" s="88"/>
      <c r="P131" s="88"/>
      <c r="Q131" s="86"/>
      <c r="R131" s="86"/>
      <c r="S131" s="86"/>
      <c r="T131" s="86"/>
      <c r="U131" s="87"/>
      <c r="V131" s="87"/>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9"/>
      <c r="J132" s="89"/>
      <c r="K132" s="90"/>
      <c r="L132" s="88"/>
      <c r="M132" s="86"/>
      <c r="N132" s="86"/>
      <c r="O132" s="88"/>
      <c r="P132" s="88"/>
      <c r="Q132" s="86"/>
      <c r="R132" s="86"/>
      <c r="S132" s="86"/>
      <c r="T132" s="86"/>
      <c r="U132" s="87"/>
      <c r="V132" s="87"/>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9"/>
      <c r="J133" s="89"/>
      <c r="K133" s="90"/>
      <c r="L133" s="88"/>
      <c r="M133" s="86"/>
      <c r="N133" s="86"/>
      <c r="O133" s="88"/>
      <c r="P133" s="88"/>
      <c r="Q133" s="86"/>
      <c r="R133" s="86"/>
      <c r="S133" s="86"/>
      <c r="T133" s="86"/>
      <c r="U133" s="87"/>
      <c r="V133" s="87"/>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9"/>
      <c r="J134" s="89"/>
      <c r="K134" s="90"/>
      <c r="L134" s="88"/>
      <c r="M134" s="86"/>
      <c r="N134" s="86"/>
      <c r="O134" s="88"/>
      <c r="P134" s="88"/>
      <c r="Q134" s="86"/>
      <c r="R134" s="86"/>
      <c r="S134" s="86"/>
      <c r="T134" s="86"/>
      <c r="U134" s="87"/>
      <c r="V134" s="87"/>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9"/>
      <c r="J135" s="89"/>
      <c r="K135" s="90"/>
      <c r="L135" s="88"/>
      <c r="M135" s="86"/>
      <c r="N135" s="86"/>
      <c r="O135" s="88"/>
      <c r="P135" s="88"/>
      <c r="Q135" s="86"/>
      <c r="R135" s="86"/>
      <c r="S135" s="86"/>
      <c r="T135" s="86"/>
      <c r="U135" s="87"/>
      <c r="V135" s="87"/>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9"/>
      <c r="J136" s="89"/>
      <c r="K136" s="90"/>
      <c r="L136" s="88"/>
      <c r="M136" s="86"/>
      <c r="N136" s="86"/>
      <c r="O136" s="88"/>
      <c r="P136" s="88"/>
      <c r="Q136" s="86"/>
      <c r="R136" s="86"/>
      <c r="S136" s="86"/>
      <c r="T136" s="86"/>
      <c r="U136" s="87"/>
      <c r="V136" s="87"/>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9"/>
      <c r="J137" s="89"/>
      <c r="K137" s="90"/>
      <c r="L137" s="88"/>
      <c r="M137" s="86"/>
      <c r="N137" s="86"/>
      <c r="O137" s="88"/>
      <c r="P137" s="88"/>
      <c r="Q137" s="86"/>
      <c r="R137" s="86"/>
      <c r="S137" s="86"/>
      <c r="T137" s="86"/>
      <c r="U137" s="87"/>
      <c r="V137" s="87"/>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9"/>
      <c r="J138" s="89"/>
      <c r="K138" s="90"/>
      <c r="L138" s="88"/>
      <c r="M138" s="86"/>
      <c r="N138" s="86"/>
      <c r="O138" s="88"/>
      <c r="P138" s="88"/>
      <c r="Q138" s="86"/>
      <c r="R138" s="86"/>
      <c r="S138" s="86"/>
      <c r="T138" s="86"/>
      <c r="U138" s="87"/>
      <c r="V138" s="87"/>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9"/>
      <c r="J139" s="89"/>
      <c r="K139" s="90"/>
      <c r="L139" s="88"/>
      <c r="M139" s="86"/>
      <c r="N139" s="86"/>
      <c r="O139" s="88"/>
      <c r="P139" s="88"/>
      <c r="Q139" s="86"/>
      <c r="R139" s="86"/>
      <c r="S139" s="86"/>
      <c r="T139" s="86"/>
      <c r="U139" s="87"/>
      <c r="V139" s="87"/>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9"/>
      <c r="J140" s="89"/>
      <c r="K140" s="90"/>
      <c r="L140" s="88"/>
      <c r="M140" s="86"/>
      <c r="N140" s="86"/>
      <c r="O140" s="88"/>
      <c r="P140" s="88"/>
      <c r="Q140" s="86"/>
      <c r="R140" s="86"/>
      <c r="S140" s="86"/>
      <c r="T140" s="86"/>
      <c r="U140" s="87"/>
      <c r="V140" s="87"/>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9"/>
      <c r="J141" s="89"/>
      <c r="K141" s="90"/>
      <c r="L141" s="88"/>
      <c r="M141" s="86"/>
      <c r="N141" s="86"/>
      <c r="O141" s="88"/>
      <c r="P141" s="88"/>
      <c r="Q141" s="86"/>
      <c r="R141" s="86"/>
      <c r="S141" s="86"/>
      <c r="T141" s="86"/>
      <c r="U141" s="87"/>
      <c r="V141" s="87"/>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9"/>
      <c r="J142" s="89"/>
      <c r="K142" s="90"/>
      <c r="L142" s="88"/>
      <c r="M142" s="86"/>
      <c r="N142" s="86"/>
      <c r="O142" s="88"/>
      <c r="P142" s="88"/>
      <c r="Q142" s="86"/>
      <c r="R142" s="86"/>
      <c r="S142" s="86"/>
      <c r="T142" s="86"/>
      <c r="U142" s="87"/>
      <c r="V142" s="87"/>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9"/>
      <c r="J143" s="89"/>
      <c r="K143" s="90"/>
      <c r="L143" s="88"/>
      <c r="M143" s="86"/>
      <c r="N143" s="86"/>
      <c r="O143" s="88"/>
      <c r="P143" s="88"/>
      <c r="Q143" s="86"/>
      <c r="R143" s="86"/>
      <c r="S143" s="86"/>
      <c r="T143" s="86"/>
      <c r="U143" s="87"/>
      <c r="V143" s="87"/>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9"/>
      <c r="J144" s="89"/>
      <c r="K144" s="90"/>
      <c r="L144" s="88"/>
      <c r="M144" s="86"/>
      <c r="N144" s="86"/>
      <c r="O144" s="88"/>
      <c r="P144" s="88"/>
      <c r="Q144" s="86"/>
      <c r="R144" s="86"/>
      <c r="S144" s="86"/>
      <c r="T144" s="86"/>
      <c r="U144" s="87"/>
      <c r="V144" s="87"/>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9"/>
      <c r="J145" s="89"/>
      <c r="K145" s="90"/>
      <c r="L145" s="88"/>
      <c r="M145" s="86"/>
      <c r="N145" s="86"/>
      <c r="O145" s="88"/>
      <c r="P145" s="88"/>
      <c r="Q145" s="86"/>
      <c r="R145" s="86"/>
      <c r="S145" s="86"/>
      <c r="T145" s="86"/>
      <c r="U145" s="87"/>
      <c r="V145" s="87"/>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9"/>
      <c r="J146" s="89"/>
      <c r="K146" s="90"/>
      <c r="L146" s="88"/>
      <c r="M146" s="86"/>
      <c r="N146" s="86"/>
      <c r="O146" s="88"/>
      <c r="P146" s="88"/>
      <c r="Q146" s="86"/>
      <c r="R146" s="86"/>
      <c r="S146" s="86"/>
      <c r="T146" s="86"/>
      <c r="U146" s="87"/>
      <c r="V146" s="87"/>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9"/>
      <c r="J147" s="89"/>
      <c r="K147" s="90"/>
      <c r="L147" s="88"/>
      <c r="M147" s="86"/>
      <c r="N147" s="86"/>
      <c r="O147" s="88"/>
      <c r="P147" s="88"/>
      <c r="Q147" s="86"/>
      <c r="R147" s="86"/>
      <c r="S147" s="86"/>
      <c r="T147" s="86"/>
      <c r="U147" s="87"/>
      <c r="V147" s="87"/>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9"/>
      <c r="J148" s="89"/>
      <c r="K148" s="90"/>
      <c r="L148" s="88"/>
      <c r="M148" s="86"/>
      <c r="N148" s="86"/>
      <c r="O148" s="88"/>
      <c r="P148" s="88"/>
      <c r="Q148" s="86"/>
      <c r="R148" s="86"/>
      <c r="S148" s="86"/>
      <c r="T148" s="86"/>
      <c r="U148" s="87"/>
      <c r="V148" s="87"/>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9"/>
      <c r="J149" s="89"/>
      <c r="K149" s="90"/>
      <c r="L149" s="88"/>
      <c r="M149" s="86"/>
      <c r="N149" s="86"/>
      <c r="O149" s="88"/>
      <c r="P149" s="88"/>
      <c r="Q149" s="86"/>
      <c r="R149" s="86"/>
      <c r="S149" s="86"/>
      <c r="T149" s="86"/>
      <c r="U149" s="87"/>
      <c r="V149" s="87"/>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9"/>
      <c r="J150" s="89"/>
      <c r="K150" s="90"/>
      <c r="L150" s="88"/>
      <c r="M150" s="86"/>
      <c r="N150" s="86"/>
      <c r="O150" s="88"/>
      <c r="P150" s="88"/>
      <c r="Q150" s="86"/>
      <c r="R150" s="86"/>
      <c r="S150" s="86"/>
      <c r="T150" s="86"/>
      <c r="U150" s="87"/>
      <c r="V150" s="87"/>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9"/>
      <c r="J151" s="89"/>
      <c r="K151" s="90"/>
      <c r="L151" s="88"/>
      <c r="M151" s="86"/>
      <c r="N151" s="86"/>
      <c r="O151" s="88"/>
      <c r="P151" s="88"/>
      <c r="Q151" s="86"/>
      <c r="R151" s="86"/>
      <c r="S151" s="86"/>
      <c r="T151" s="86"/>
      <c r="U151" s="87"/>
      <c r="V151" s="87"/>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9"/>
      <c r="J152" s="89"/>
      <c r="K152" s="90"/>
      <c r="L152" s="88"/>
      <c r="M152" s="86"/>
      <c r="N152" s="86"/>
      <c r="O152" s="88"/>
      <c r="P152" s="88"/>
      <c r="Q152" s="86"/>
      <c r="R152" s="86"/>
      <c r="S152" s="86"/>
      <c r="T152" s="86"/>
      <c r="U152" s="87"/>
      <c r="V152" s="87"/>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9"/>
      <c r="J153" s="89"/>
      <c r="K153" s="90"/>
      <c r="L153" s="88"/>
      <c r="M153" s="86"/>
      <c r="N153" s="86"/>
      <c r="O153" s="88"/>
      <c r="P153" s="88"/>
      <c r="Q153" s="86"/>
      <c r="R153" s="86"/>
      <c r="S153" s="86"/>
      <c r="T153" s="86"/>
      <c r="U153" s="87"/>
      <c r="V153" s="87"/>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9"/>
      <c r="J154" s="89"/>
      <c r="K154" s="90"/>
      <c r="L154" s="88"/>
      <c r="M154" s="86"/>
      <c r="N154" s="86"/>
      <c r="O154" s="88"/>
      <c r="P154" s="88"/>
      <c r="Q154" s="86"/>
      <c r="R154" s="86"/>
      <c r="S154" s="86"/>
      <c r="T154" s="86"/>
      <c r="U154" s="87"/>
      <c r="V154" s="87"/>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9"/>
      <c r="J155" s="89"/>
      <c r="K155" s="90"/>
      <c r="L155" s="88"/>
      <c r="M155" s="86"/>
      <c r="N155" s="86"/>
      <c r="O155" s="88"/>
      <c r="P155" s="88"/>
      <c r="Q155" s="86"/>
      <c r="R155" s="86"/>
      <c r="S155" s="86"/>
      <c r="T155" s="86"/>
      <c r="U155" s="87"/>
      <c r="V155" s="87"/>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9"/>
      <c r="J156" s="89"/>
      <c r="K156" s="90"/>
      <c r="L156" s="88"/>
      <c r="M156" s="86"/>
      <c r="N156" s="86"/>
      <c r="O156" s="88"/>
      <c r="P156" s="88"/>
      <c r="Q156" s="86"/>
      <c r="R156" s="86"/>
      <c r="S156" s="86"/>
      <c r="T156" s="86"/>
      <c r="U156" s="87"/>
      <c r="V156" s="87"/>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9"/>
      <c r="J157" s="89"/>
      <c r="K157" s="90"/>
      <c r="L157" s="88"/>
      <c r="M157" s="86"/>
      <c r="N157" s="86"/>
      <c r="O157" s="88"/>
      <c r="P157" s="88"/>
      <c r="Q157" s="86"/>
      <c r="R157" s="86"/>
      <c r="S157" s="86"/>
      <c r="T157" s="86"/>
      <c r="U157" s="87"/>
      <c r="V157" s="87"/>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9"/>
      <c r="J158" s="89"/>
      <c r="K158" s="90"/>
      <c r="L158" s="88"/>
      <c r="M158" s="86"/>
      <c r="N158" s="86"/>
      <c r="O158" s="88"/>
      <c r="P158" s="88"/>
      <c r="Q158" s="86"/>
      <c r="R158" s="86"/>
      <c r="S158" s="86"/>
      <c r="T158" s="86"/>
      <c r="U158" s="87"/>
      <c r="V158" s="87"/>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9"/>
      <c r="J159" s="89"/>
      <c r="K159" s="90"/>
      <c r="L159" s="88"/>
      <c r="M159" s="86"/>
      <c r="N159" s="86"/>
      <c r="O159" s="88"/>
      <c r="P159" s="88"/>
      <c r="Q159" s="86"/>
      <c r="R159" s="86"/>
      <c r="S159" s="86"/>
      <c r="T159" s="86"/>
      <c r="U159" s="87"/>
      <c r="V159" s="87"/>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9"/>
      <c r="J160" s="89"/>
      <c r="K160" s="90"/>
      <c r="L160" s="88"/>
      <c r="M160" s="86"/>
      <c r="N160" s="86"/>
      <c r="O160" s="88"/>
      <c r="P160" s="88"/>
      <c r="Q160" s="86"/>
      <c r="R160" s="86"/>
      <c r="S160" s="86"/>
      <c r="T160" s="86"/>
      <c r="U160" s="87"/>
      <c r="V160" s="87"/>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9"/>
      <c r="J161" s="89"/>
      <c r="K161" s="90"/>
      <c r="L161" s="88"/>
      <c r="M161" s="86"/>
      <c r="N161" s="86"/>
      <c r="O161" s="88"/>
      <c r="P161" s="88"/>
      <c r="Q161" s="86"/>
      <c r="R161" s="86"/>
      <c r="S161" s="86"/>
      <c r="T161" s="86"/>
      <c r="U161" s="87"/>
      <c r="V161" s="87"/>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9"/>
      <c r="J162" s="89"/>
      <c r="K162" s="90"/>
      <c r="L162" s="88"/>
      <c r="M162" s="86"/>
      <c r="N162" s="86"/>
      <c r="O162" s="88"/>
      <c r="P162" s="88"/>
      <c r="Q162" s="86"/>
      <c r="R162" s="86"/>
      <c r="S162" s="86"/>
      <c r="T162" s="86"/>
      <c r="U162" s="87"/>
      <c r="V162" s="87"/>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9"/>
      <c r="J163" s="89"/>
      <c r="K163" s="90"/>
      <c r="L163" s="88"/>
      <c r="M163" s="86"/>
      <c r="N163" s="86"/>
      <c r="O163" s="88"/>
      <c r="P163" s="88"/>
      <c r="Q163" s="86"/>
      <c r="R163" s="86"/>
      <c r="S163" s="86"/>
      <c r="T163" s="86"/>
      <c r="U163" s="87"/>
      <c r="V163" s="87"/>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9"/>
      <c r="J164" s="89"/>
      <c r="K164" s="90"/>
      <c r="L164" s="88"/>
      <c r="M164" s="86"/>
      <c r="N164" s="86"/>
      <c r="O164" s="88"/>
      <c r="P164" s="88"/>
      <c r="Q164" s="86"/>
      <c r="R164" s="86"/>
      <c r="S164" s="86"/>
      <c r="T164" s="86"/>
      <c r="U164" s="87"/>
      <c r="V164" s="87"/>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9"/>
      <c r="J165" s="89"/>
      <c r="K165" s="90"/>
      <c r="L165" s="88"/>
      <c r="M165" s="86"/>
      <c r="N165" s="86"/>
      <c r="O165" s="88"/>
      <c r="P165" s="88"/>
      <c r="Q165" s="86"/>
      <c r="R165" s="86"/>
      <c r="S165" s="86"/>
      <c r="T165" s="86"/>
      <c r="U165" s="87"/>
      <c r="V165" s="87"/>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9"/>
      <c r="J166" s="89"/>
      <c r="K166" s="90"/>
      <c r="L166" s="88"/>
      <c r="M166" s="86"/>
      <c r="N166" s="86"/>
      <c r="O166" s="88"/>
      <c r="P166" s="88"/>
      <c r="Q166" s="86"/>
      <c r="R166" s="86"/>
      <c r="S166" s="86"/>
      <c r="T166" s="86"/>
      <c r="U166" s="87"/>
      <c r="V166" s="87"/>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9"/>
      <c r="J167" s="89"/>
      <c r="K167" s="90"/>
      <c r="L167" s="88"/>
      <c r="M167" s="86"/>
      <c r="N167" s="86"/>
      <c r="O167" s="88"/>
      <c r="P167" s="88"/>
      <c r="Q167" s="86"/>
      <c r="R167" s="86"/>
      <c r="S167" s="86"/>
      <c r="T167" s="86"/>
      <c r="U167" s="87"/>
      <c r="V167" s="87"/>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9"/>
      <c r="J168" s="89"/>
      <c r="K168" s="90"/>
      <c r="L168" s="88"/>
      <c r="M168" s="86"/>
      <c r="N168" s="86"/>
      <c r="O168" s="88"/>
      <c r="P168" s="88"/>
      <c r="Q168" s="86"/>
      <c r="R168" s="86"/>
      <c r="S168" s="86"/>
      <c r="T168" s="86"/>
      <c r="U168" s="87"/>
      <c r="V168" s="87"/>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9"/>
      <c r="J169" s="89"/>
      <c r="K169" s="90"/>
      <c r="L169" s="88"/>
      <c r="M169" s="86"/>
      <c r="N169" s="86"/>
      <c r="O169" s="88"/>
      <c r="P169" s="88"/>
      <c r="Q169" s="86"/>
      <c r="R169" s="86"/>
      <c r="S169" s="86"/>
      <c r="T169" s="86"/>
      <c r="U169" s="87"/>
      <c r="V169" s="87"/>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9"/>
      <c r="J170" s="89"/>
      <c r="K170" s="90"/>
      <c r="L170" s="88"/>
      <c r="M170" s="86"/>
      <c r="N170" s="86"/>
      <c r="O170" s="88"/>
      <c r="P170" s="88"/>
      <c r="Q170" s="86"/>
      <c r="R170" s="86"/>
      <c r="S170" s="86"/>
      <c r="T170" s="86"/>
      <c r="U170" s="87"/>
      <c r="V170" s="87"/>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9"/>
      <c r="J171" s="89"/>
      <c r="K171" s="90"/>
      <c r="L171" s="88"/>
      <c r="M171" s="86"/>
      <c r="N171" s="86"/>
      <c r="O171" s="88"/>
      <c r="P171" s="88"/>
      <c r="Q171" s="86"/>
      <c r="R171" s="86"/>
      <c r="S171" s="86"/>
      <c r="T171" s="86"/>
      <c r="U171" s="87"/>
      <c r="V171" s="87"/>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9"/>
      <c r="J172" s="89"/>
      <c r="K172" s="90"/>
      <c r="L172" s="88"/>
      <c r="M172" s="86"/>
      <c r="N172" s="86"/>
      <c r="O172" s="88"/>
      <c r="P172" s="88"/>
      <c r="Q172" s="86"/>
      <c r="R172" s="86"/>
      <c r="S172" s="86"/>
      <c r="T172" s="86"/>
      <c r="U172" s="87"/>
      <c r="V172" s="87"/>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9"/>
      <c r="J173" s="89"/>
      <c r="K173" s="90"/>
      <c r="L173" s="88"/>
      <c r="M173" s="86"/>
      <c r="N173" s="86"/>
      <c r="O173" s="88"/>
      <c r="P173" s="88"/>
      <c r="Q173" s="86"/>
      <c r="R173" s="86"/>
      <c r="S173" s="86"/>
      <c r="T173" s="86"/>
      <c r="U173" s="87"/>
      <c r="V173" s="87"/>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9"/>
      <c r="J174" s="89"/>
      <c r="K174" s="90"/>
      <c r="L174" s="88"/>
      <c r="M174" s="86"/>
      <c r="N174" s="86"/>
      <c r="O174" s="88"/>
      <c r="P174" s="88"/>
      <c r="Q174" s="86"/>
      <c r="R174" s="86"/>
      <c r="S174" s="86"/>
      <c r="T174" s="86"/>
      <c r="U174" s="87"/>
      <c r="V174" s="87"/>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9"/>
      <c r="J175" s="89"/>
      <c r="K175" s="90"/>
      <c r="L175" s="88"/>
      <c r="M175" s="86"/>
      <c r="N175" s="86"/>
      <c r="O175" s="88"/>
      <c r="P175" s="88"/>
      <c r="Q175" s="86"/>
      <c r="R175" s="86"/>
      <c r="S175" s="86"/>
      <c r="T175" s="86"/>
      <c r="U175" s="87"/>
      <c r="V175" s="87"/>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9"/>
      <c r="J176" s="89"/>
      <c r="K176" s="90"/>
      <c r="L176" s="88"/>
      <c r="M176" s="86"/>
      <c r="N176" s="86"/>
      <c r="O176" s="88"/>
      <c r="P176" s="88"/>
      <c r="Q176" s="86"/>
      <c r="R176" s="86"/>
      <c r="S176" s="86"/>
      <c r="T176" s="86"/>
      <c r="U176" s="87"/>
      <c r="V176" s="87"/>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9"/>
      <c r="J177" s="89"/>
      <c r="K177" s="90"/>
      <c r="L177" s="88"/>
      <c r="M177" s="86"/>
      <c r="N177" s="86"/>
      <c r="O177" s="88"/>
      <c r="P177" s="88"/>
      <c r="Q177" s="86"/>
      <c r="R177" s="86"/>
      <c r="S177" s="86"/>
      <c r="T177" s="86"/>
      <c r="U177" s="87"/>
      <c r="V177" s="87"/>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9"/>
      <c r="J178" s="89"/>
      <c r="K178" s="90"/>
      <c r="L178" s="88"/>
      <c r="M178" s="86"/>
      <c r="N178" s="86"/>
      <c r="O178" s="88"/>
      <c r="P178" s="88"/>
      <c r="Q178" s="86"/>
      <c r="R178" s="86"/>
      <c r="S178" s="86"/>
      <c r="T178" s="86"/>
      <c r="U178" s="87"/>
      <c r="V178" s="87"/>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9"/>
      <c r="J179" s="89"/>
      <c r="K179" s="90"/>
      <c r="L179" s="88"/>
      <c r="M179" s="86"/>
      <c r="N179" s="86"/>
      <c r="O179" s="88"/>
      <c r="P179" s="88"/>
      <c r="Q179" s="86"/>
      <c r="R179" s="86"/>
      <c r="S179" s="86"/>
      <c r="T179" s="86"/>
      <c r="U179" s="87"/>
      <c r="V179" s="87"/>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9"/>
      <c r="J180" s="89"/>
      <c r="K180" s="90"/>
      <c r="L180" s="88"/>
      <c r="M180" s="86"/>
      <c r="N180" s="86"/>
      <c r="O180" s="88"/>
      <c r="P180" s="88"/>
      <c r="Q180" s="86"/>
      <c r="R180" s="86"/>
      <c r="S180" s="86"/>
      <c r="T180" s="86"/>
      <c r="U180" s="87"/>
      <c r="V180" s="87"/>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9"/>
      <c r="J181" s="89"/>
      <c r="K181" s="90"/>
      <c r="L181" s="88"/>
      <c r="M181" s="86"/>
      <c r="N181" s="86"/>
      <c r="O181" s="88"/>
      <c r="P181" s="88"/>
      <c r="Q181" s="86"/>
      <c r="R181" s="86"/>
      <c r="S181" s="86"/>
      <c r="T181" s="86"/>
      <c r="U181" s="87"/>
      <c r="V181" s="87"/>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9"/>
      <c r="J182" s="89"/>
      <c r="K182" s="90"/>
      <c r="L182" s="88"/>
      <c r="M182" s="86"/>
      <c r="N182" s="86"/>
      <c r="O182" s="88"/>
      <c r="P182" s="88"/>
      <c r="Q182" s="86"/>
      <c r="R182" s="86"/>
      <c r="S182" s="86"/>
      <c r="T182" s="86"/>
      <c r="U182" s="87"/>
      <c r="V182" s="87"/>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9"/>
      <c r="J183" s="89"/>
      <c r="K183" s="90"/>
      <c r="L183" s="88"/>
      <c r="M183" s="86"/>
      <c r="N183" s="86"/>
      <c r="O183" s="88"/>
      <c r="P183" s="88"/>
      <c r="Q183" s="86"/>
      <c r="R183" s="86"/>
      <c r="S183" s="86"/>
      <c r="T183" s="86"/>
      <c r="U183" s="87"/>
      <c r="V183" s="87"/>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9"/>
      <c r="J184" s="89"/>
      <c r="K184" s="90"/>
      <c r="L184" s="88"/>
      <c r="M184" s="86"/>
      <c r="N184" s="86"/>
      <c r="O184" s="88"/>
      <c r="P184" s="88"/>
      <c r="Q184" s="86"/>
      <c r="R184" s="86"/>
      <c r="S184" s="86"/>
      <c r="T184" s="86"/>
      <c r="U184" s="87"/>
      <c r="V184" s="87"/>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9"/>
      <c r="J185" s="89"/>
      <c r="K185" s="90"/>
      <c r="L185" s="88"/>
      <c r="M185" s="86"/>
      <c r="N185" s="86"/>
      <c r="O185" s="88"/>
      <c r="P185" s="88"/>
      <c r="Q185" s="86"/>
      <c r="R185" s="86"/>
      <c r="S185" s="86"/>
      <c r="T185" s="86"/>
      <c r="U185" s="87"/>
      <c r="V185" s="87"/>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9"/>
      <c r="J186" s="89"/>
      <c r="K186" s="90"/>
      <c r="L186" s="88"/>
      <c r="M186" s="86"/>
      <c r="N186" s="86"/>
      <c r="O186" s="88"/>
      <c r="P186" s="88"/>
      <c r="Q186" s="86"/>
      <c r="R186" s="86"/>
      <c r="S186" s="86"/>
      <c r="T186" s="86"/>
      <c r="U186" s="87"/>
      <c r="V186" s="87"/>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9"/>
      <c r="J187" s="89"/>
      <c r="K187" s="90"/>
      <c r="L187" s="88"/>
      <c r="M187" s="86"/>
      <c r="N187" s="86"/>
      <c r="O187" s="88"/>
      <c r="P187" s="88"/>
      <c r="Q187" s="86"/>
      <c r="R187" s="86"/>
      <c r="S187" s="86"/>
      <c r="T187" s="86"/>
      <c r="U187" s="87"/>
      <c r="V187" s="87"/>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9"/>
      <c r="J188" s="89"/>
      <c r="K188" s="90"/>
      <c r="L188" s="88"/>
      <c r="M188" s="86"/>
      <c r="N188" s="86"/>
      <c r="O188" s="88"/>
      <c r="P188" s="88"/>
      <c r="Q188" s="86"/>
      <c r="R188" s="86"/>
      <c r="S188" s="86"/>
      <c r="T188" s="86"/>
      <c r="U188" s="87"/>
      <c r="V188" s="87"/>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9"/>
      <c r="J189" s="89"/>
      <c r="K189" s="90"/>
      <c r="L189" s="88"/>
      <c r="M189" s="86"/>
      <c r="N189" s="86"/>
      <c r="O189" s="88"/>
      <c r="P189" s="88"/>
      <c r="Q189" s="86"/>
      <c r="R189" s="86"/>
      <c r="S189" s="86"/>
      <c r="T189" s="86"/>
      <c r="U189" s="87"/>
      <c r="V189" s="87"/>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9"/>
      <c r="J190" s="89"/>
      <c r="K190" s="90"/>
      <c r="L190" s="88"/>
      <c r="M190" s="86"/>
      <c r="N190" s="86"/>
      <c r="O190" s="88"/>
      <c r="P190" s="88"/>
      <c r="Q190" s="86"/>
      <c r="R190" s="86"/>
      <c r="S190" s="86"/>
      <c r="T190" s="86"/>
      <c r="U190" s="87"/>
      <c r="V190" s="87"/>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9"/>
      <c r="J191" s="89"/>
      <c r="K191" s="90"/>
      <c r="L191" s="88"/>
      <c r="M191" s="86"/>
      <c r="N191" s="86"/>
      <c r="O191" s="88"/>
      <c r="P191" s="88"/>
      <c r="Q191" s="86"/>
      <c r="R191" s="86"/>
      <c r="S191" s="86"/>
      <c r="T191" s="86"/>
      <c r="U191" s="87"/>
      <c r="V191" s="87"/>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9"/>
      <c r="J192" s="89"/>
      <c r="K192" s="90"/>
      <c r="L192" s="88"/>
      <c r="M192" s="86"/>
      <c r="N192" s="86"/>
      <c r="O192" s="88"/>
      <c r="P192" s="88"/>
      <c r="Q192" s="86"/>
      <c r="R192" s="86"/>
      <c r="S192" s="86"/>
      <c r="T192" s="86"/>
      <c r="U192" s="87"/>
      <c r="V192" s="87"/>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9"/>
      <c r="J193" s="89"/>
      <c r="K193" s="90"/>
      <c r="L193" s="88"/>
      <c r="M193" s="86"/>
      <c r="N193" s="86"/>
      <c r="O193" s="88"/>
      <c r="P193" s="88"/>
      <c r="Q193" s="86"/>
      <c r="R193" s="86"/>
      <c r="S193" s="86"/>
      <c r="T193" s="86"/>
      <c r="U193" s="87"/>
      <c r="V193" s="87"/>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9"/>
      <c r="J194" s="89"/>
      <c r="K194" s="90"/>
      <c r="L194" s="88"/>
      <c r="M194" s="86"/>
      <c r="N194" s="86"/>
      <c r="O194" s="88"/>
      <c r="P194" s="88"/>
      <c r="Q194" s="86"/>
      <c r="R194" s="86"/>
      <c r="S194" s="86"/>
      <c r="T194" s="86"/>
      <c r="U194" s="87"/>
      <c r="V194" s="87"/>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9"/>
      <c r="J195" s="89"/>
      <c r="K195" s="90"/>
      <c r="L195" s="88"/>
      <c r="M195" s="86"/>
      <c r="N195" s="86"/>
      <c r="O195" s="88"/>
      <c r="P195" s="88"/>
      <c r="Q195" s="86"/>
      <c r="R195" s="86"/>
      <c r="S195" s="86"/>
      <c r="T195" s="86"/>
      <c r="U195" s="87"/>
      <c r="V195" s="87"/>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9"/>
      <c r="J196" s="89"/>
      <c r="K196" s="90"/>
      <c r="L196" s="88"/>
      <c r="M196" s="86"/>
      <c r="N196" s="86"/>
      <c r="O196" s="88"/>
      <c r="P196" s="88"/>
      <c r="Q196" s="86"/>
      <c r="R196" s="86"/>
      <c r="S196" s="86"/>
      <c r="T196" s="86"/>
      <c r="U196" s="87"/>
      <c r="V196" s="87"/>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9"/>
      <c r="J197" s="89"/>
      <c r="K197" s="90"/>
      <c r="L197" s="88"/>
      <c r="M197" s="86"/>
      <c r="N197" s="86"/>
      <c r="O197" s="88"/>
      <c r="P197" s="88"/>
      <c r="Q197" s="86"/>
      <c r="R197" s="86"/>
      <c r="S197" s="86"/>
      <c r="T197" s="86"/>
      <c r="U197" s="87"/>
      <c r="V197" s="87"/>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9"/>
      <c r="J198" s="89"/>
      <c r="K198" s="90"/>
      <c r="L198" s="88"/>
      <c r="M198" s="86"/>
      <c r="N198" s="86"/>
      <c r="O198" s="88"/>
      <c r="P198" s="88"/>
      <c r="Q198" s="86"/>
      <c r="R198" s="86"/>
      <c r="S198" s="86"/>
      <c r="T198" s="86"/>
      <c r="U198" s="87"/>
      <c r="V198" s="87"/>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9"/>
      <c r="J199" s="89"/>
      <c r="K199" s="90"/>
      <c r="L199" s="88"/>
      <c r="M199" s="86"/>
      <c r="N199" s="86"/>
      <c r="O199" s="88"/>
      <c r="P199" s="88"/>
      <c r="Q199" s="86"/>
      <c r="R199" s="86"/>
      <c r="S199" s="86"/>
      <c r="T199" s="86"/>
      <c r="U199" s="87"/>
      <c r="V199" s="87"/>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9"/>
      <c r="J200" s="89"/>
      <c r="K200" s="90"/>
      <c r="L200" s="88"/>
      <c r="M200" s="86"/>
      <c r="N200" s="86"/>
      <c r="O200" s="88"/>
      <c r="P200" s="88"/>
      <c r="Q200" s="86"/>
      <c r="R200" s="86"/>
      <c r="S200" s="86"/>
      <c r="T200" s="86"/>
      <c r="U200" s="87"/>
      <c r="V200" s="87"/>
    </row>
  </sheetData>
  <customSheetViews>
    <customSheetView guid="{9F9DAF4D-D2EF-4660-943E-0C19C13C2663}" scale="75" hiddenColumns="1" state="hidden" topLeftCell="L1">
      <selection activeCell="Q1" activeCellId="3" sqref="A1:A65536 H1:H65536 L1:N65536 Q1:V65536"/>
      <pageMargins left="0" right="0" top="0" bottom="0" header="0" footer="0"/>
      <pageSetup paperSize="9" orientation="portrait" r:id="rId1"/>
    </customSheetView>
    <customSheetView guid="{DEC7CBE2-9713-4252-8444-1D6959C164AB}" scale="75" hiddenColumns="1" state="hidden" topLeftCell="L1">
      <selection activeCell="Q1" activeCellId="3" sqref="A1:A65536 H1:H65536 L1:N65536 Q1:V65536"/>
      <pageMargins left="0" right="0" top="0" bottom="0" header="0" footer="0"/>
      <pageSetup paperSize="9" orientation="portrait" r:id="rId2"/>
    </customSheetView>
    <customSheetView guid="{03B04745-F29E-4E26-B62E-F0D2264078A4}" scale="75" hiddenColumns="1" state="hidden" topLeftCell="L1">
      <selection activeCell="Q1" activeCellId="3" sqref="A1:A65536 H1:H65536 L1:N65536 Q1:V65536"/>
      <pageMargins left="0" right="0" top="0" bottom="0" header="0" footer="0"/>
      <pageSetup paperSize="9" orientation="portrait" r:id="rId3"/>
    </customSheetView>
    <customSheetView guid="{853B6239-A439-411F-9927-AA08BF431DBB}" scale="75" hiddenColumns="1" state="hidden" topLeftCell="L1">
      <selection activeCell="Q1" activeCellId="3" sqref="A1:A65536 H1:H65536 L1:N65536 Q1:V65536"/>
      <pageMargins left="0" right="0" top="0" bottom="0" header="0" footer="0"/>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tabSelected="1" zoomScale="70" zoomScaleNormal="70" workbookViewId="0">
      <selection activeCell="B9" sqref="B9"/>
    </sheetView>
  </sheetViews>
  <sheetFormatPr baseColWidth="10" defaultColWidth="8.83203125" defaultRowHeight="15" outlineLevelRow="1" x14ac:dyDescent="0.2"/>
  <cols>
    <col min="1" max="23" width="30.6640625" customWidth="1"/>
  </cols>
  <sheetData>
    <row r="1" spans="1:23" ht="25.25" customHeight="1" x14ac:dyDescent="0.2">
      <c r="A1" s="1" t="s">
        <v>66</v>
      </c>
      <c r="B1" s="94" t="s">
        <v>1222</v>
      </c>
      <c r="C1" s="94" t="s">
        <v>19516</v>
      </c>
      <c r="D1" s="94" t="s">
        <v>19517</v>
      </c>
      <c r="E1" s="94" t="s">
        <v>19518</v>
      </c>
      <c r="F1" s="94" t="s">
        <v>105</v>
      </c>
      <c r="G1" s="94" t="s">
        <v>19519</v>
      </c>
      <c r="H1" s="94" t="s">
        <v>19520</v>
      </c>
      <c r="I1" s="94" t="s">
        <v>19521</v>
      </c>
      <c r="J1" s="94" t="s">
        <v>19522</v>
      </c>
      <c r="K1" s="94" t="s">
        <v>19523</v>
      </c>
      <c r="L1" s="94" t="s">
        <v>19524</v>
      </c>
      <c r="M1" s="94" t="s">
        <v>19525</v>
      </c>
      <c r="N1" s="94" t="s">
        <v>19526</v>
      </c>
      <c r="O1" s="94" t="s">
        <v>19527</v>
      </c>
      <c r="P1" s="94" t="s">
        <v>19528</v>
      </c>
      <c r="Q1" s="94" t="s">
        <v>19529</v>
      </c>
      <c r="R1" s="94" t="s">
        <v>19530</v>
      </c>
      <c r="S1" s="94" t="s">
        <v>19531</v>
      </c>
      <c r="T1" s="94" t="s">
        <v>19532</v>
      </c>
      <c r="U1" s="94" t="s">
        <v>19533</v>
      </c>
      <c r="V1" s="94" t="s">
        <v>19534</v>
      </c>
      <c r="W1" s="94" t="s">
        <v>1189</v>
      </c>
    </row>
    <row r="2" spans="1:23" ht="25.25" customHeight="1" outlineLevel="1" x14ac:dyDescent="0.2">
      <c r="A2" s="32" t="s">
        <v>68</v>
      </c>
      <c r="B2" s="162" t="s">
        <v>1228</v>
      </c>
      <c r="C2" s="162"/>
      <c r="D2" s="162"/>
      <c r="E2" s="162"/>
      <c r="F2" s="162"/>
      <c r="G2" s="162"/>
      <c r="H2" s="162"/>
      <c r="I2" s="162"/>
      <c r="J2" s="162"/>
      <c r="K2" s="162"/>
      <c r="L2" s="162"/>
      <c r="M2" s="162"/>
      <c r="N2" s="162"/>
      <c r="O2" s="162"/>
      <c r="P2" s="162"/>
      <c r="Q2" s="162"/>
      <c r="R2" s="162"/>
      <c r="S2" s="162"/>
      <c r="T2" s="162"/>
      <c r="U2" s="162"/>
      <c r="V2" s="162"/>
      <c r="W2" s="162" t="s">
        <v>1232</v>
      </c>
    </row>
    <row r="3" spans="1:23" ht="25.25" customHeight="1" outlineLevel="1" x14ac:dyDescent="0.2">
      <c r="A3" s="43" t="s">
        <v>17</v>
      </c>
      <c r="B3" s="157" t="s">
        <v>1190</v>
      </c>
      <c r="C3" s="157" t="s">
        <v>1190</v>
      </c>
      <c r="D3" s="157"/>
      <c r="E3" s="157" t="s">
        <v>1190</v>
      </c>
      <c r="F3" s="157" t="s">
        <v>1190</v>
      </c>
      <c r="G3" s="157" t="s">
        <v>1190</v>
      </c>
      <c r="H3" s="157" t="s">
        <v>1191</v>
      </c>
      <c r="I3" s="157" t="s">
        <v>1191</v>
      </c>
      <c r="J3" s="157" t="s">
        <v>1191</v>
      </c>
      <c r="K3" s="157" t="s">
        <v>1191</v>
      </c>
      <c r="L3" s="157" t="s">
        <v>1191</v>
      </c>
      <c r="M3" s="157"/>
      <c r="N3" s="157" t="s">
        <v>1191</v>
      </c>
      <c r="O3" s="157" t="s">
        <v>1191</v>
      </c>
      <c r="P3" s="157" t="s">
        <v>1191</v>
      </c>
      <c r="Q3" s="157" t="s">
        <v>1191</v>
      </c>
      <c r="R3" s="157" t="s">
        <v>1191</v>
      </c>
      <c r="S3" s="157" t="s">
        <v>1191</v>
      </c>
      <c r="T3" s="157" t="s">
        <v>1191</v>
      </c>
      <c r="U3" s="157"/>
      <c r="V3" s="157"/>
      <c r="W3" s="157"/>
    </row>
    <row r="4" spans="1:23" ht="25.25" customHeight="1" outlineLevel="1" x14ac:dyDescent="0.2">
      <c r="A4" s="5" t="s">
        <v>71</v>
      </c>
      <c r="B4" s="158" t="s">
        <v>1192</v>
      </c>
      <c r="C4" s="158" t="s">
        <v>1192</v>
      </c>
      <c r="D4" s="158" t="s">
        <v>1192</v>
      </c>
      <c r="E4" s="158" t="s">
        <v>1192</v>
      </c>
      <c r="F4" s="158" t="s">
        <v>1192</v>
      </c>
      <c r="G4" s="158" t="s">
        <v>1192</v>
      </c>
      <c r="H4" s="158" t="s">
        <v>1233</v>
      </c>
      <c r="I4" s="158" t="s">
        <v>1233</v>
      </c>
      <c r="J4" s="158" t="s">
        <v>1233</v>
      </c>
      <c r="K4" s="158" t="s">
        <v>1233</v>
      </c>
      <c r="L4" s="158" t="s">
        <v>1233</v>
      </c>
      <c r="M4" s="158" t="s">
        <v>1233</v>
      </c>
      <c r="N4" s="158" t="s">
        <v>1269</v>
      </c>
      <c r="O4" s="158" t="s">
        <v>1192</v>
      </c>
      <c r="P4" s="158" t="s">
        <v>1192</v>
      </c>
      <c r="Q4" s="158" t="s">
        <v>1233</v>
      </c>
      <c r="R4" s="158" t="s">
        <v>1192</v>
      </c>
      <c r="S4" s="158" t="s">
        <v>1233</v>
      </c>
      <c r="T4" s="158" t="s">
        <v>1192</v>
      </c>
      <c r="U4" s="158" t="s">
        <v>1192</v>
      </c>
      <c r="V4" s="158" t="s">
        <v>1192</v>
      </c>
      <c r="W4" s="158" t="s">
        <v>1192</v>
      </c>
    </row>
    <row r="5" spans="1:23" ht="25.25" customHeight="1" outlineLevel="1" x14ac:dyDescent="0.2">
      <c r="A5" s="5" t="s">
        <v>73</v>
      </c>
      <c r="B5" s="158">
        <v>255</v>
      </c>
      <c r="C5" s="158">
        <v>255</v>
      </c>
      <c r="D5" s="158">
        <v>255</v>
      </c>
      <c r="E5" s="158">
        <v>40</v>
      </c>
      <c r="F5" s="158">
        <v>40</v>
      </c>
      <c r="G5" s="158">
        <v>40</v>
      </c>
      <c r="H5" s="158" t="s">
        <v>1270</v>
      </c>
      <c r="I5" s="158" t="s">
        <v>1270</v>
      </c>
      <c r="J5" s="158" t="s">
        <v>1270</v>
      </c>
      <c r="K5" s="158" t="s">
        <v>1270</v>
      </c>
      <c r="L5" s="158" t="s">
        <v>1270</v>
      </c>
      <c r="M5" s="158" t="s">
        <v>1270</v>
      </c>
      <c r="N5" s="158" t="s">
        <v>1269</v>
      </c>
      <c r="O5" s="158">
        <v>40</v>
      </c>
      <c r="P5" s="158">
        <v>40</v>
      </c>
      <c r="Q5" s="158" t="s">
        <v>1270</v>
      </c>
      <c r="R5" s="158">
        <v>40</v>
      </c>
      <c r="S5" s="158" t="s">
        <v>1270</v>
      </c>
      <c r="T5" s="158">
        <v>40</v>
      </c>
      <c r="U5" s="158">
        <v>255</v>
      </c>
      <c r="V5" s="158">
        <v>255</v>
      </c>
      <c r="W5" s="158">
        <v>2000</v>
      </c>
    </row>
    <row r="6" spans="1:23" ht="25.25" customHeight="1" outlineLevel="1" x14ac:dyDescent="0.2">
      <c r="A6" s="5" t="s">
        <v>75</v>
      </c>
      <c r="B6" s="158" t="s">
        <v>1195</v>
      </c>
      <c r="C6" s="158" t="s">
        <v>1195</v>
      </c>
      <c r="D6" s="158" t="s">
        <v>1195</v>
      </c>
      <c r="E6" s="158" t="s">
        <v>1195</v>
      </c>
      <c r="F6" s="158" t="s">
        <v>1195</v>
      </c>
      <c r="G6" s="158" t="s">
        <v>1195</v>
      </c>
      <c r="H6" s="158" t="s">
        <v>1195</v>
      </c>
      <c r="I6" s="158" t="s">
        <v>1195</v>
      </c>
      <c r="J6" s="158" t="s">
        <v>1195</v>
      </c>
      <c r="K6" s="158" t="s">
        <v>1195</v>
      </c>
      <c r="L6" s="158" t="s">
        <v>1195</v>
      </c>
      <c r="M6" s="158" t="s">
        <v>1195</v>
      </c>
      <c r="N6" s="158" t="s">
        <v>1274</v>
      </c>
      <c r="O6" s="158" t="s">
        <v>1195</v>
      </c>
      <c r="P6" s="158" t="s">
        <v>1195</v>
      </c>
      <c r="Q6" s="158" t="s">
        <v>1195</v>
      </c>
      <c r="R6" s="158" t="s">
        <v>1195</v>
      </c>
      <c r="S6" s="158" t="s">
        <v>1195</v>
      </c>
      <c r="T6" s="158" t="s">
        <v>1195</v>
      </c>
      <c r="U6" s="158"/>
      <c r="V6" s="158"/>
      <c r="W6" s="158" t="s">
        <v>1195</v>
      </c>
    </row>
    <row r="7" spans="1:23" ht="25.25" customHeight="1" outlineLevel="1" x14ac:dyDescent="0.2">
      <c r="A7" s="5" t="s">
        <v>77</v>
      </c>
      <c r="B7" s="158" t="s">
        <v>1195</v>
      </c>
      <c r="C7" s="158" t="s">
        <v>1195</v>
      </c>
      <c r="D7" s="158" t="s">
        <v>1195</v>
      </c>
      <c r="E7" s="158" t="s">
        <v>1195</v>
      </c>
      <c r="F7" s="158" t="s">
        <v>1195</v>
      </c>
      <c r="G7" s="158" t="s">
        <v>1195</v>
      </c>
      <c r="H7" s="158" t="s">
        <v>1195</v>
      </c>
      <c r="I7" s="158" t="s">
        <v>1195</v>
      </c>
      <c r="J7" s="158" t="s">
        <v>1195</v>
      </c>
      <c r="K7" s="158" t="s">
        <v>1195</v>
      </c>
      <c r="L7" s="158" t="s">
        <v>1195</v>
      </c>
      <c r="M7" s="158" t="s">
        <v>1195</v>
      </c>
      <c r="N7" s="158" t="s">
        <v>1195</v>
      </c>
      <c r="O7" s="158" t="s">
        <v>1195</v>
      </c>
      <c r="P7" s="158" t="s">
        <v>1195</v>
      </c>
      <c r="Q7" s="158" t="s">
        <v>1195</v>
      </c>
      <c r="R7" s="158" t="s">
        <v>1195</v>
      </c>
      <c r="S7" s="158" t="s">
        <v>1195</v>
      </c>
      <c r="T7" s="158" t="s">
        <v>1195</v>
      </c>
      <c r="U7" s="158"/>
      <c r="V7" s="158"/>
      <c r="W7" s="158" t="s">
        <v>1195</v>
      </c>
    </row>
    <row r="8" spans="1:23" ht="200" customHeight="1" outlineLevel="1" x14ac:dyDescent="0.2">
      <c r="A8" s="44" t="s">
        <v>65</v>
      </c>
      <c r="B8" s="159" t="s">
        <v>1237</v>
      </c>
      <c r="C8" s="159" t="s">
        <v>19535</v>
      </c>
      <c r="D8" s="159" t="s">
        <v>19536</v>
      </c>
      <c r="E8" s="159" t="s">
        <v>19537</v>
      </c>
      <c r="F8" s="159" t="s">
        <v>19538</v>
      </c>
      <c r="G8" s="159" t="s">
        <v>19539</v>
      </c>
      <c r="H8" s="159" t="s">
        <v>19540</v>
      </c>
      <c r="I8" s="159" t="s">
        <v>19541</v>
      </c>
      <c r="J8" s="159" t="s">
        <v>19542</v>
      </c>
      <c r="K8" s="159" t="s">
        <v>19543</v>
      </c>
      <c r="L8" s="159" t="s">
        <v>19544</v>
      </c>
      <c r="M8" s="159" t="s">
        <v>19545</v>
      </c>
      <c r="N8" s="159" t="s">
        <v>19546</v>
      </c>
      <c r="O8" s="159" t="s">
        <v>19547</v>
      </c>
      <c r="P8" s="159" t="s">
        <v>19548</v>
      </c>
      <c r="Q8" s="159" t="s">
        <v>19549</v>
      </c>
      <c r="R8" s="159" t="s">
        <v>19550</v>
      </c>
      <c r="S8" s="159" t="s">
        <v>19551</v>
      </c>
      <c r="T8" s="159" t="s">
        <v>19552</v>
      </c>
      <c r="U8" s="159" t="s">
        <v>19553</v>
      </c>
      <c r="V8" s="159" t="s">
        <v>19554</v>
      </c>
      <c r="W8" s="159" t="s">
        <v>1200</v>
      </c>
    </row>
    <row r="9" spans="1:23" s="181" customFormat="1" x14ac:dyDescent="0.2">
      <c r="A9" s="178"/>
      <c r="B9" s="172" t="s">
        <v>19555</v>
      </c>
      <c r="C9" s="173" t="s">
        <v>19556</v>
      </c>
      <c r="D9" s="173" t="s">
        <v>19557</v>
      </c>
      <c r="E9" s="173" t="s">
        <v>19558</v>
      </c>
      <c r="F9" s="173" t="s">
        <v>1029</v>
      </c>
      <c r="G9" s="173" t="s">
        <v>1150</v>
      </c>
      <c r="H9" s="173">
        <v>200</v>
      </c>
      <c r="I9" s="173">
        <v>100</v>
      </c>
      <c r="J9" s="173">
        <v>50</v>
      </c>
      <c r="K9" s="173"/>
      <c r="L9" s="173"/>
      <c r="M9" s="173"/>
      <c r="N9" s="245">
        <v>42005</v>
      </c>
      <c r="O9" s="173" t="s">
        <v>19559</v>
      </c>
      <c r="P9" s="173" t="s">
        <v>1144</v>
      </c>
      <c r="Q9" s="185"/>
      <c r="R9" s="173"/>
      <c r="S9" s="185">
        <v>1</v>
      </c>
      <c r="T9" s="173">
        <v>0.1</v>
      </c>
      <c r="U9" s="173" t="s">
        <v>1394</v>
      </c>
      <c r="V9" s="173" t="s">
        <v>175</v>
      </c>
      <c r="W9" s="189"/>
    </row>
    <row r="10" spans="1:23" x14ac:dyDescent="0.2">
      <c r="A10" s="8"/>
      <c r="B10" s="7"/>
      <c r="C10" s="155"/>
      <c r="D10" s="155"/>
      <c r="E10" s="155"/>
      <c r="F10" s="155"/>
      <c r="G10" s="155"/>
      <c r="H10" s="155"/>
      <c r="I10" s="155"/>
      <c r="J10" s="155"/>
      <c r="K10" s="155"/>
      <c r="L10" s="155"/>
      <c r="M10" s="155"/>
      <c r="N10" s="246"/>
      <c r="O10" s="155"/>
      <c r="P10" s="155"/>
      <c r="Q10" s="49"/>
      <c r="R10" s="155"/>
      <c r="S10" s="49"/>
      <c r="T10" s="155"/>
      <c r="U10" s="155"/>
      <c r="V10" s="155"/>
      <c r="W10" s="10"/>
    </row>
    <row r="11" spans="1:23" x14ac:dyDescent="0.2">
      <c r="A11" s="8"/>
      <c r="B11" s="7"/>
      <c r="C11" s="155"/>
      <c r="D11" s="155"/>
      <c r="E11" s="155"/>
      <c r="F11" s="155"/>
      <c r="G11" s="155"/>
      <c r="H11" s="155"/>
      <c r="I11" s="155"/>
      <c r="J11" s="155"/>
      <c r="K11" s="155"/>
      <c r="L11" s="155"/>
      <c r="M11" s="155"/>
      <c r="N11" s="246"/>
      <c r="O11" s="155"/>
      <c r="P11" s="155"/>
      <c r="Q11" s="49"/>
      <c r="R11" s="155"/>
      <c r="S11" s="49"/>
      <c r="T11" s="155"/>
      <c r="U11" s="155"/>
      <c r="V11" s="155"/>
      <c r="W11" s="10"/>
    </row>
    <row r="12" spans="1:23" x14ac:dyDescent="0.2">
      <c r="A12" s="8"/>
      <c r="B12" s="7"/>
      <c r="C12" s="155"/>
      <c r="D12" s="155"/>
      <c r="E12" s="155"/>
      <c r="F12" s="155"/>
      <c r="G12" s="155"/>
      <c r="H12" s="155"/>
      <c r="I12" s="155"/>
      <c r="J12" s="155"/>
      <c r="K12" s="155"/>
      <c r="L12" s="155"/>
      <c r="M12" s="155"/>
      <c r="N12" s="246"/>
      <c r="O12" s="155"/>
      <c r="P12" s="155"/>
      <c r="Q12" s="49"/>
      <c r="R12" s="155"/>
      <c r="S12" s="49"/>
      <c r="T12" s="155"/>
      <c r="U12" s="155"/>
      <c r="V12" s="155"/>
      <c r="W12" s="10"/>
    </row>
    <row r="13" spans="1:23" x14ac:dyDescent="0.2">
      <c r="A13" s="8"/>
      <c r="B13" s="7"/>
      <c r="C13" s="155"/>
      <c r="D13" s="155"/>
      <c r="E13" s="155"/>
      <c r="F13" s="155"/>
      <c r="G13" s="155"/>
      <c r="H13" s="155"/>
      <c r="I13" s="155"/>
      <c r="J13" s="155"/>
      <c r="K13" s="155"/>
      <c r="L13" s="155"/>
      <c r="M13" s="155"/>
      <c r="N13" s="246"/>
      <c r="O13" s="155"/>
      <c r="P13" s="155"/>
      <c r="Q13" s="49"/>
      <c r="R13" s="155"/>
      <c r="S13" s="49"/>
      <c r="T13" s="155"/>
      <c r="U13" s="155"/>
      <c r="V13" s="155"/>
      <c r="W13" s="10"/>
    </row>
    <row r="14" spans="1:23" x14ac:dyDescent="0.2">
      <c r="A14" s="8"/>
      <c r="B14" s="7"/>
      <c r="C14" s="155"/>
      <c r="D14" s="155"/>
      <c r="E14" s="155"/>
      <c r="F14" s="155"/>
      <c r="G14" s="155"/>
      <c r="H14" s="155"/>
      <c r="I14" s="155"/>
      <c r="J14" s="155"/>
      <c r="K14" s="155"/>
      <c r="L14" s="155"/>
      <c r="M14" s="155"/>
      <c r="N14" s="246"/>
      <c r="O14" s="155"/>
      <c r="P14" s="155"/>
      <c r="Q14" s="49"/>
      <c r="R14" s="155"/>
      <c r="S14" s="49"/>
      <c r="T14" s="155"/>
      <c r="U14" s="155"/>
      <c r="V14" s="155"/>
      <c r="W14" s="10"/>
    </row>
    <row r="15" spans="1:23" x14ac:dyDescent="0.2">
      <c r="A15" s="8"/>
      <c r="B15" s="7"/>
      <c r="C15" s="155"/>
      <c r="D15" s="155"/>
      <c r="E15" s="155"/>
      <c r="F15" s="155"/>
      <c r="G15" s="155"/>
      <c r="H15" s="155"/>
      <c r="I15" s="155"/>
      <c r="J15" s="155"/>
      <c r="K15" s="155"/>
      <c r="L15" s="155"/>
      <c r="M15" s="155"/>
      <c r="N15" s="246"/>
      <c r="O15" s="155"/>
      <c r="P15" s="155"/>
      <c r="Q15" s="49"/>
      <c r="R15" s="155"/>
      <c r="S15" s="49"/>
      <c r="T15" s="155"/>
      <c r="U15" s="155"/>
      <c r="V15" s="155"/>
      <c r="W15" s="10"/>
    </row>
    <row r="16" spans="1:23" x14ac:dyDescent="0.2">
      <c r="A16" s="8"/>
      <c r="B16" s="7"/>
      <c r="C16" s="155"/>
      <c r="D16" s="155"/>
      <c r="E16" s="155"/>
      <c r="F16" s="155"/>
      <c r="G16" s="155"/>
      <c r="H16" s="155"/>
      <c r="I16" s="155"/>
      <c r="J16" s="155"/>
      <c r="K16" s="155"/>
      <c r="L16" s="155"/>
      <c r="M16" s="155"/>
      <c r="N16" s="246"/>
      <c r="O16" s="155"/>
      <c r="P16" s="155"/>
      <c r="Q16" s="49"/>
      <c r="R16" s="155"/>
      <c r="S16" s="49"/>
      <c r="T16" s="155"/>
      <c r="U16" s="155"/>
      <c r="V16" s="155"/>
      <c r="W16" s="10"/>
    </row>
    <row r="17" spans="1:23" x14ac:dyDescent="0.2">
      <c r="A17" s="8"/>
      <c r="B17" s="7"/>
      <c r="C17" s="155"/>
      <c r="D17" s="155"/>
      <c r="E17" s="155"/>
      <c r="F17" s="155"/>
      <c r="G17" s="155"/>
      <c r="H17" s="155"/>
      <c r="I17" s="155"/>
      <c r="J17" s="155"/>
      <c r="K17" s="155"/>
      <c r="L17" s="155"/>
      <c r="M17" s="155"/>
      <c r="N17" s="246"/>
      <c r="O17" s="155"/>
      <c r="P17" s="155"/>
      <c r="Q17" s="49"/>
      <c r="R17" s="155"/>
      <c r="S17" s="49"/>
      <c r="T17" s="155"/>
      <c r="U17" s="155"/>
      <c r="V17" s="155"/>
      <c r="W17" s="10"/>
    </row>
  </sheetData>
  <customSheetViews>
    <customSheetView guid="{9F9DAF4D-D2EF-4660-943E-0C19C13C2663}" scale="60">
      <selection activeCell="D8" sqref="D8"/>
      <pageMargins left="0" right="0" top="0" bottom="0" header="0" footer="0"/>
      <pageSetup paperSize="9" orientation="portrait" r:id="rId1"/>
    </customSheetView>
    <customSheetView guid="{DEC7CBE2-9713-4252-8444-1D6959C164AB}" scale="80" topLeftCell="N1">
      <selection activeCell="P8" sqref="P8"/>
      <pageMargins left="0" right="0" top="0" bottom="0" header="0" footer="0"/>
      <pageSetup paperSize="9" orientation="portrait" r:id="rId2"/>
    </customSheetView>
    <customSheetView guid="{03B04745-F29E-4E26-B62E-F0D2264078A4}" scale="60">
      <selection activeCell="F13" sqref="F13"/>
      <pageMargins left="0" right="0" top="0" bottom="0" header="0" footer="0"/>
      <pageSetup paperSize="9" orientation="portrait" r:id="rId3"/>
    </customSheetView>
    <customSheetView guid="{853B6239-A439-411F-9927-AA08BF431DBB}" scale="60">
      <selection activeCell="D10" sqref="D10"/>
      <pageMargins left="0" right="0" top="0" bottom="0" header="0" footer="0"/>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6640625" customWidth="1"/>
  </cols>
  <sheetData>
    <row r="1" spans="1:20" ht="25.25" customHeight="1" x14ac:dyDescent="0.2">
      <c r="A1" s="1" t="s">
        <v>66</v>
      </c>
      <c r="B1" s="2" t="s">
        <v>1248</v>
      </c>
      <c r="C1" s="2" t="str">
        <f>IF(ISNUMBER(SEARCH("MG",TENEMENT!$G$9)),"EASTING","LONGITUDE")</f>
        <v>EASTING</v>
      </c>
      <c r="D1" s="2" t="str">
        <f>IF(ISNUMBER(SEARCH("MG",TENEMENT!$G$9)),"NORTHING","LATITUDE")</f>
        <v>NORTHING</v>
      </c>
      <c r="E1" s="2" t="s">
        <v>1321</v>
      </c>
      <c r="F1" s="2" t="s">
        <v>19446</v>
      </c>
      <c r="G1" s="2" t="s">
        <v>19447</v>
      </c>
      <c r="H1" s="2" t="s">
        <v>1494</v>
      </c>
      <c r="I1" s="2" t="s">
        <v>19560</v>
      </c>
      <c r="J1" s="2" t="s">
        <v>19561</v>
      </c>
      <c r="K1" s="2" t="s">
        <v>19562</v>
      </c>
      <c r="L1" s="2" t="s">
        <v>19563</v>
      </c>
      <c r="M1" s="2" t="s">
        <v>19564</v>
      </c>
      <c r="N1" s="2" t="s">
        <v>19565</v>
      </c>
      <c r="O1" s="2" t="s">
        <v>19566</v>
      </c>
      <c r="P1" s="2" t="s">
        <v>19567</v>
      </c>
      <c r="Q1" s="2" t="s">
        <v>19568</v>
      </c>
      <c r="R1" s="2" t="s">
        <v>19569</v>
      </c>
      <c r="S1" s="2" t="s">
        <v>19570</v>
      </c>
      <c r="T1" s="2" t="s">
        <v>1189</v>
      </c>
    </row>
    <row r="2" spans="1:20" ht="25.25" customHeight="1" x14ac:dyDescent="0.2">
      <c r="A2" s="32" t="s">
        <v>68</v>
      </c>
      <c r="B2" s="33" t="s">
        <v>1261</v>
      </c>
      <c r="C2" s="33"/>
      <c r="D2" s="33"/>
      <c r="E2" s="33"/>
      <c r="F2" s="33"/>
      <c r="G2" s="33"/>
      <c r="H2" s="33"/>
      <c r="I2" s="33"/>
      <c r="J2" s="33"/>
      <c r="K2" s="33"/>
      <c r="L2" s="33"/>
      <c r="M2" s="33"/>
      <c r="N2" s="33"/>
      <c r="O2" s="33"/>
      <c r="P2" s="33"/>
      <c r="Q2" s="33"/>
      <c r="R2" s="33"/>
      <c r="S2" s="33"/>
      <c r="T2" s="33"/>
    </row>
    <row r="3" spans="1:20" ht="25.25" customHeight="1" outlineLevel="1" x14ac:dyDescent="0.2">
      <c r="A3" s="53" t="s">
        <v>17</v>
      </c>
      <c r="B3" s="4"/>
      <c r="C3" s="4"/>
      <c r="D3" s="4"/>
      <c r="E3" s="4"/>
      <c r="F3" s="4"/>
      <c r="G3" s="4"/>
      <c r="H3" s="4"/>
      <c r="I3" s="4"/>
      <c r="J3" s="4"/>
      <c r="K3" s="4"/>
      <c r="L3" s="4"/>
      <c r="M3" s="4"/>
      <c r="N3" s="4"/>
      <c r="O3" s="4"/>
      <c r="P3" s="4"/>
      <c r="Q3" s="4"/>
      <c r="R3" s="4"/>
      <c r="S3" s="4"/>
      <c r="T3" s="4"/>
    </row>
    <row r="4" spans="1:20" ht="25.25" customHeight="1" outlineLevel="1" x14ac:dyDescent="0.2">
      <c r="A4" s="5" t="s">
        <v>71</v>
      </c>
      <c r="B4" s="6" t="s">
        <v>1192</v>
      </c>
      <c r="C4" s="6" t="s">
        <v>1233</v>
      </c>
      <c r="D4" s="6" t="s">
        <v>1233</v>
      </c>
      <c r="E4" s="6" t="s">
        <v>1192</v>
      </c>
      <c r="F4" s="6" t="s">
        <v>1233</v>
      </c>
      <c r="G4" s="6" t="s">
        <v>1233</v>
      </c>
      <c r="H4" s="6" t="s">
        <v>1269</v>
      </c>
      <c r="I4" s="6" t="s">
        <v>1233</v>
      </c>
      <c r="J4" s="6" t="s">
        <v>1233</v>
      </c>
      <c r="K4" s="6" t="s">
        <v>1192</v>
      </c>
      <c r="L4" s="6" t="s">
        <v>1233</v>
      </c>
      <c r="M4" s="6" t="s">
        <v>1233</v>
      </c>
      <c r="N4" s="6" t="s">
        <v>1233</v>
      </c>
      <c r="O4" s="6" t="s">
        <v>1192</v>
      </c>
      <c r="P4" s="6" t="s">
        <v>1192</v>
      </c>
      <c r="Q4" s="6" t="s">
        <v>1233</v>
      </c>
      <c r="R4" s="6" t="s">
        <v>1192</v>
      </c>
      <c r="S4" s="6" t="s">
        <v>1192</v>
      </c>
      <c r="T4" s="6" t="s">
        <v>1192</v>
      </c>
    </row>
    <row r="5" spans="1:20" ht="25.25" customHeight="1" outlineLevel="1" x14ac:dyDescent="0.2">
      <c r="A5" s="5" t="s">
        <v>73</v>
      </c>
      <c r="B5" s="6">
        <v>255</v>
      </c>
      <c r="C5" s="6" t="str">
        <f>IF($C$1="EASTING","10,5","14,9")</f>
        <v>10,5</v>
      </c>
      <c r="D5" s="6" t="str">
        <f>IF($D$1="NORTHING","10,5","14,9")</f>
        <v>10,5</v>
      </c>
      <c r="E5" s="6">
        <v>40</v>
      </c>
      <c r="F5" s="6" t="s">
        <v>1271</v>
      </c>
      <c r="G5" s="6" t="s">
        <v>1271</v>
      </c>
      <c r="H5" s="6" t="s">
        <v>1269</v>
      </c>
      <c r="I5" s="6" t="s">
        <v>1270</v>
      </c>
      <c r="J5" s="6" t="s">
        <v>1270</v>
      </c>
      <c r="K5" s="6">
        <v>40</v>
      </c>
      <c r="L5" s="6" t="s">
        <v>1270</v>
      </c>
      <c r="M5" s="6" t="s">
        <v>1270</v>
      </c>
      <c r="N5" s="6" t="s">
        <v>1270</v>
      </c>
      <c r="O5" s="6">
        <v>40</v>
      </c>
      <c r="P5" s="6">
        <v>40</v>
      </c>
      <c r="Q5" s="6" t="s">
        <v>19571</v>
      </c>
      <c r="R5" s="6">
        <v>40</v>
      </c>
      <c r="S5" s="6">
        <v>40</v>
      </c>
      <c r="T5" s="6">
        <v>2000</v>
      </c>
    </row>
    <row r="6" spans="1:20" ht="25.25" customHeight="1" outlineLevel="1" x14ac:dyDescent="0.2">
      <c r="A6" s="5" t="s">
        <v>75</v>
      </c>
      <c r="B6" s="6" t="s">
        <v>1195</v>
      </c>
      <c r="C6" s="6" t="str">
        <f>IF($C$1="EASTING","METRES","DECIMAL DEGREES")</f>
        <v>METRES</v>
      </c>
      <c r="D6" s="6" t="str">
        <f>IF($D$1="NORTHING","METRES","DECIMAL DEGREES")</f>
        <v>METRES</v>
      </c>
      <c r="E6" s="6" t="s">
        <v>1195</v>
      </c>
      <c r="F6" s="6" t="s">
        <v>1272</v>
      </c>
      <c r="G6" s="6" t="s">
        <v>1272</v>
      </c>
      <c r="H6" s="6" t="s">
        <v>19572</v>
      </c>
      <c r="I6" s="6" t="s">
        <v>1195</v>
      </c>
      <c r="J6" s="6" t="s">
        <v>1195</v>
      </c>
      <c r="K6" s="6" t="s">
        <v>1195</v>
      </c>
      <c r="L6" s="6" t="s">
        <v>19573</v>
      </c>
      <c r="M6" s="6" t="s">
        <v>19574</v>
      </c>
      <c r="N6" s="6" t="s">
        <v>1195</v>
      </c>
      <c r="O6" s="6" t="s">
        <v>1195</v>
      </c>
      <c r="P6" s="6" t="s">
        <v>1195</v>
      </c>
      <c r="Q6" s="6" t="s">
        <v>1195</v>
      </c>
      <c r="R6" s="6" t="s">
        <v>1195</v>
      </c>
      <c r="S6" s="6" t="s">
        <v>1195</v>
      </c>
      <c r="T6" s="6" t="s">
        <v>1195</v>
      </c>
    </row>
    <row r="7" spans="1:20" ht="25.25" customHeight="1" outlineLevel="1" x14ac:dyDescent="0.2">
      <c r="A7" s="5" t="s">
        <v>77</v>
      </c>
      <c r="B7" s="6" t="s">
        <v>1195</v>
      </c>
      <c r="C7" s="6">
        <f>IF($C$1="EASTING",2,6)</f>
        <v>2</v>
      </c>
      <c r="D7" s="6" t="str">
        <f>IF($D$1="NORTHING","2",6)</f>
        <v>2</v>
      </c>
      <c r="E7" s="6" t="s">
        <v>1195</v>
      </c>
      <c r="F7" s="6">
        <v>2</v>
      </c>
      <c r="G7" s="6">
        <v>2</v>
      </c>
      <c r="H7" s="6" t="s">
        <v>1195</v>
      </c>
      <c r="I7" s="6" t="s">
        <v>1195</v>
      </c>
      <c r="J7" s="6" t="s">
        <v>1195</v>
      </c>
      <c r="K7" s="6" t="s">
        <v>1195</v>
      </c>
      <c r="L7" s="6" t="s">
        <v>1195</v>
      </c>
      <c r="M7" s="6" t="s">
        <v>1195</v>
      </c>
      <c r="N7" s="6" t="s">
        <v>1195</v>
      </c>
      <c r="O7" s="6" t="s">
        <v>1195</v>
      </c>
      <c r="P7" s="6" t="s">
        <v>1195</v>
      </c>
      <c r="Q7" s="6" t="s">
        <v>1195</v>
      </c>
      <c r="R7" s="6" t="s">
        <v>1195</v>
      </c>
      <c r="S7" s="6" t="s">
        <v>1195</v>
      </c>
      <c r="T7" s="6" t="s">
        <v>1195</v>
      </c>
    </row>
    <row r="8" spans="1:20" ht="200" customHeight="1" outlineLevel="1" collapsed="1" thickBot="1" x14ac:dyDescent="0.25">
      <c r="A8" s="56" t="s">
        <v>65</v>
      </c>
      <c r="B8" s="45" t="s">
        <v>1306</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1326</v>
      </c>
      <c r="F8" s="45" t="s">
        <v>19575</v>
      </c>
      <c r="G8" s="45" t="s">
        <v>19576</v>
      </c>
      <c r="H8" s="45" t="s">
        <v>19577</v>
      </c>
      <c r="I8" s="45" t="s">
        <v>19578</v>
      </c>
      <c r="J8" s="45" t="s">
        <v>19579</v>
      </c>
      <c r="K8" s="45" t="s">
        <v>19580</v>
      </c>
      <c r="L8" s="45" t="s">
        <v>19581</v>
      </c>
      <c r="M8" s="45" t="s">
        <v>19582</v>
      </c>
      <c r="N8" s="45" t="s">
        <v>19583</v>
      </c>
      <c r="O8" s="45" t="s">
        <v>19584</v>
      </c>
      <c r="P8" s="45" t="s">
        <v>19585</v>
      </c>
      <c r="Q8" s="45" t="s">
        <v>19586</v>
      </c>
      <c r="R8" s="45" t="s">
        <v>19587</v>
      </c>
      <c r="S8" s="45" t="s">
        <v>19588</v>
      </c>
      <c r="T8" s="45" t="s">
        <v>1200</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9F9DAF4D-D2EF-4660-943E-0C19C13C2663}" scale="75" showGridLines="0" state="hidden">
      <pane ySplit="8" topLeftCell="A9" activePane="bottomLeft" state="frozen"/>
      <selection pane="bottomLeft" activeCell="L22" sqref="L22"/>
      <pageMargins left="0" right="0" top="0" bottom="0" header="0" footer="0"/>
      <pageSetup paperSize="9" orientation="portrait" r:id="rId1"/>
    </customSheetView>
    <customSheetView guid="{DEC7CBE2-9713-4252-8444-1D6959C164AB}" scale="75" showGridLines="0" state="hidden">
      <pane ySplit="8" topLeftCell="A9" activePane="bottomLeft" state="frozen"/>
      <selection pane="bottomLeft" activeCell="L22" sqref="L22"/>
      <pageMargins left="0" right="0" top="0" bottom="0" header="0" footer="0"/>
      <pageSetup paperSize="9" orientation="portrait" r:id="rId2"/>
    </customSheetView>
    <customSheetView guid="{03B04745-F29E-4E26-B62E-F0D2264078A4}" scale="75" showGridLines="0" state="hidden">
      <pane ySplit="8" topLeftCell="A9" activePane="bottomLeft" state="frozen"/>
      <selection pane="bottomLeft" activeCell="L22" sqref="L22"/>
      <pageMargins left="0" right="0" top="0" bottom="0" header="0" footer="0"/>
      <pageSetup paperSize="9" orientation="portrait" r:id="rId3"/>
    </customSheetView>
    <customSheetView guid="{853B6239-A439-411F-9927-AA08BF431DBB}" scale="75" showGridLines="0" state="hidden">
      <pane ySplit="8" topLeftCell="A9" activePane="bottomLeft" state="frozen"/>
      <selection pane="bottomLeft" activeCell="L22" sqref="L22"/>
      <pageMargins left="0" right="0" top="0" bottom="0" header="0" footer="0"/>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6640625" defaultRowHeight="15" outlineLevelRow="1" x14ac:dyDescent="0.2"/>
  <cols>
    <col min="1" max="14" width="30.6640625" customWidth="1"/>
    <col min="15" max="15" width="100.6640625" customWidth="1"/>
  </cols>
  <sheetData>
    <row r="1" spans="1:15" ht="25.25" customHeight="1" x14ac:dyDescent="0.2">
      <c r="A1" s="1" t="s">
        <v>66</v>
      </c>
      <c r="B1" s="2" t="s">
        <v>1248</v>
      </c>
      <c r="C1" s="2" t="s">
        <v>19589</v>
      </c>
      <c r="D1" s="2" t="s">
        <v>19590</v>
      </c>
      <c r="E1" s="2" t="s">
        <v>19591</v>
      </c>
      <c r="F1" s="2" t="s">
        <v>19446</v>
      </c>
      <c r="G1" s="2" t="s">
        <v>19447</v>
      </c>
      <c r="H1" s="2" t="s">
        <v>19592</v>
      </c>
      <c r="I1" s="2" t="s">
        <v>19593</v>
      </c>
      <c r="J1" s="2" t="s">
        <v>19594</v>
      </c>
      <c r="K1" s="2" t="s">
        <v>19595</v>
      </c>
      <c r="L1" s="2" t="s">
        <v>19596</v>
      </c>
      <c r="M1" s="2" t="s">
        <v>19597</v>
      </c>
      <c r="N1" s="2" t="s">
        <v>19598</v>
      </c>
      <c r="O1" s="50" t="s">
        <v>1189</v>
      </c>
    </row>
    <row r="2" spans="1:15" ht="25.25" customHeight="1" x14ac:dyDescent="0.2">
      <c r="A2" s="32" t="s">
        <v>68</v>
      </c>
      <c r="B2" s="33" t="s">
        <v>1261</v>
      </c>
      <c r="C2" s="33"/>
      <c r="D2" s="33"/>
      <c r="E2" s="33"/>
      <c r="F2" s="33"/>
      <c r="G2" s="33"/>
      <c r="H2" s="33"/>
      <c r="I2" s="33"/>
      <c r="J2" s="33"/>
      <c r="K2" s="33"/>
      <c r="L2" s="33"/>
      <c r="M2" s="33"/>
      <c r="N2" s="33"/>
      <c r="O2" s="60"/>
    </row>
    <row r="3" spans="1:15" ht="25.25" customHeight="1" outlineLevel="1" x14ac:dyDescent="0.2">
      <c r="A3" s="43" t="s">
        <v>17</v>
      </c>
      <c r="B3" s="4" t="s">
        <v>1190</v>
      </c>
      <c r="C3" s="4" t="s">
        <v>1190</v>
      </c>
      <c r="D3" s="4" t="s">
        <v>1190</v>
      </c>
      <c r="E3" s="4" t="s">
        <v>1190</v>
      </c>
      <c r="F3" s="4" t="s">
        <v>1190</v>
      </c>
      <c r="G3" s="4" t="s">
        <v>1190</v>
      </c>
      <c r="H3" s="4" t="s">
        <v>1190</v>
      </c>
      <c r="I3" s="4" t="s">
        <v>1190</v>
      </c>
      <c r="J3" s="4"/>
      <c r="K3" s="4"/>
      <c r="L3" s="4" t="s">
        <v>1190</v>
      </c>
      <c r="M3" s="4" t="s">
        <v>1190</v>
      </c>
      <c r="N3" s="4"/>
      <c r="O3" s="54"/>
    </row>
    <row r="4" spans="1:15" ht="25.25" customHeight="1" outlineLevel="1" x14ac:dyDescent="0.2">
      <c r="A4" s="5" t="s">
        <v>71</v>
      </c>
      <c r="B4" s="6" t="s">
        <v>1192</v>
      </c>
      <c r="C4" s="6" t="s">
        <v>1192</v>
      </c>
      <c r="D4" s="6" t="s">
        <v>1192</v>
      </c>
      <c r="E4" s="6" t="s">
        <v>1192</v>
      </c>
      <c r="F4" s="6" t="s">
        <v>1233</v>
      </c>
      <c r="G4" s="6" t="s">
        <v>1233</v>
      </c>
      <c r="H4" s="6" t="s">
        <v>1269</v>
      </c>
      <c r="I4" s="6" t="s">
        <v>1269</v>
      </c>
      <c r="J4" s="6" t="s">
        <v>1192</v>
      </c>
      <c r="K4" s="6" t="s">
        <v>1192</v>
      </c>
      <c r="L4" s="6" t="s">
        <v>1192</v>
      </c>
      <c r="M4" s="6" t="s">
        <v>1192</v>
      </c>
      <c r="N4" s="6" t="s">
        <v>1192</v>
      </c>
      <c r="O4" s="55" t="s">
        <v>1192</v>
      </c>
    </row>
    <row r="5" spans="1:15" ht="25.25" customHeight="1" outlineLevel="1" x14ac:dyDescent="0.2">
      <c r="A5" s="5" t="s">
        <v>73</v>
      </c>
      <c r="B5" s="6">
        <v>255</v>
      </c>
      <c r="C5" s="6">
        <v>40</v>
      </c>
      <c r="D5" s="6">
        <v>40</v>
      </c>
      <c r="E5" s="6">
        <v>40</v>
      </c>
      <c r="F5" s="6" t="s">
        <v>1271</v>
      </c>
      <c r="G5" s="6" t="s">
        <v>1271</v>
      </c>
      <c r="H5" s="6" t="s">
        <v>1269</v>
      </c>
      <c r="I5" s="6" t="s">
        <v>1269</v>
      </c>
      <c r="J5" s="6">
        <v>1</v>
      </c>
      <c r="K5" s="6">
        <v>1</v>
      </c>
      <c r="L5" s="6">
        <v>40</v>
      </c>
      <c r="M5" s="6">
        <v>40</v>
      </c>
      <c r="N5" s="6">
        <v>255</v>
      </c>
      <c r="O5" s="55">
        <v>2000</v>
      </c>
    </row>
    <row r="6" spans="1:15" ht="25.25" customHeight="1" outlineLevel="1" x14ac:dyDescent="0.2">
      <c r="A6" s="5" t="s">
        <v>75</v>
      </c>
      <c r="B6" s="6" t="s">
        <v>1195</v>
      </c>
      <c r="C6" s="6" t="s">
        <v>1195</v>
      </c>
      <c r="D6" s="6" t="s">
        <v>1195</v>
      </c>
      <c r="E6" s="6" t="s">
        <v>1195</v>
      </c>
      <c r="F6" s="6" t="s">
        <v>1272</v>
      </c>
      <c r="G6" s="6" t="s">
        <v>1272</v>
      </c>
      <c r="H6" s="6" t="s">
        <v>19572</v>
      </c>
      <c r="I6" s="6" t="s">
        <v>19572</v>
      </c>
      <c r="J6" s="6" t="s">
        <v>1195</v>
      </c>
      <c r="K6" s="6" t="s">
        <v>1195</v>
      </c>
      <c r="L6" s="6" t="s">
        <v>1195</v>
      </c>
      <c r="M6" s="6" t="s">
        <v>1195</v>
      </c>
      <c r="N6" s="6" t="s">
        <v>1195</v>
      </c>
      <c r="O6" s="55" t="s">
        <v>1195</v>
      </c>
    </row>
    <row r="7" spans="1:15" ht="25.25" customHeight="1" outlineLevel="1" x14ac:dyDescent="0.2">
      <c r="A7" s="5" t="s">
        <v>77</v>
      </c>
      <c r="B7" s="6" t="s">
        <v>1195</v>
      </c>
      <c r="C7" s="6" t="s">
        <v>1195</v>
      </c>
      <c r="D7" s="6" t="s">
        <v>1195</v>
      </c>
      <c r="E7" s="6" t="s">
        <v>1195</v>
      </c>
      <c r="F7" s="6">
        <v>2</v>
      </c>
      <c r="G7" s="6">
        <v>2</v>
      </c>
      <c r="H7" s="6" t="s">
        <v>1195</v>
      </c>
      <c r="I7" s="6" t="s">
        <v>1195</v>
      </c>
      <c r="J7" s="6" t="s">
        <v>1195</v>
      </c>
      <c r="K7" s="6" t="s">
        <v>1195</v>
      </c>
      <c r="L7" s="6" t="s">
        <v>1195</v>
      </c>
      <c r="M7" s="6" t="s">
        <v>1195</v>
      </c>
      <c r="N7" s="6" t="s">
        <v>1195</v>
      </c>
      <c r="O7" s="55" t="s">
        <v>1195</v>
      </c>
    </row>
    <row r="8" spans="1:15" ht="200" customHeight="1" outlineLevel="1" collapsed="1" thickBot="1" x14ac:dyDescent="0.25">
      <c r="A8" s="44" t="s">
        <v>65</v>
      </c>
      <c r="B8" s="45" t="s">
        <v>1306</v>
      </c>
      <c r="C8" s="47" t="s">
        <v>19599</v>
      </c>
      <c r="D8" s="47" t="s">
        <v>19600</v>
      </c>
      <c r="E8" s="47" t="s">
        <v>19601</v>
      </c>
      <c r="F8" s="47" t="s">
        <v>19602</v>
      </c>
      <c r="G8" s="47" t="s">
        <v>19603</v>
      </c>
      <c r="H8" s="47" t="s">
        <v>19604</v>
      </c>
      <c r="I8" s="47" t="s">
        <v>19605</v>
      </c>
      <c r="J8" s="47" t="s">
        <v>19606</v>
      </c>
      <c r="K8" s="47" t="s">
        <v>19607</v>
      </c>
      <c r="L8" s="47" t="s">
        <v>19608</v>
      </c>
      <c r="M8" s="47" t="s">
        <v>19609</v>
      </c>
      <c r="N8" s="47" t="s">
        <v>19610</v>
      </c>
      <c r="O8" s="51" t="s">
        <v>1200</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9F9DAF4D-D2EF-4660-943E-0C19C13C2663}" scale="75" showGridLines="0" state="hidden">
      <pane ySplit="8" topLeftCell="A9" activePane="bottomLeft" state="frozen"/>
      <selection pane="bottomLeft" activeCell="F8" sqref="F8"/>
      <pageMargins left="0" right="0" top="0" bottom="0" header="0" footer="0"/>
      <pageSetup paperSize="9" orientation="portrait" r:id="rId1"/>
    </customSheetView>
    <customSheetView guid="{DEC7CBE2-9713-4252-8444-1D6959C164AB}" scale="75" showGridLines="0" state="hidden">
      <pane ySplit="8" topLeftCell="A9" activePane="bottomLeft" state="frozen"/>
      <selection pane="bottomLeft" activeCell="F8" sqref="F8"/>
      <pageMargins left="0" right="0" top="0" bottom="0" header="0" footer="0"/>
      <pageSetup paperSize="9" orientation="portrait" r:id="rId2"/>
    </customSheetView>
    <customSheetView guid="{03B04745-F29E-4E26-B62E-F0D2264078A4}" scale="75" showGridLines="0" state="hidden">
      <pane ySplit="8" topLeftCell="A9" activePane="bottomLeft" state="frozen"/>
      <selection pane="bottomLeft" activeCell="F8" sqref="F8"/>
      <pageMargins left="0" right="0" top="0" bottom="0" header="0" footer="0"/>
      <pageSetup paperSize="9" orientation="portrait" r:id="rId3"/>
    </customSheetView>
    <customSheetView guid="{853B6239-A439-411F-9927-AA08BF431DBB}" scale="75" showGridLines="0" state="hidden">
      <pane ySplit="8" topLeftCell="A9" activePane="bottomLeft" state="frozen"/>
      <selection pane="bottomLeft" activeCell="F8" sqref="F8"/>
      <pageMargins left="0" right="0" top="0" bottom="0" header="0" footer="0"/>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9F9DAF4D-D2EF-4660-943E-0C19C13C2663}" state="veryHidden">
      <pageMargins left="0" right="0" top="0" bottom="0" header="0" footer="0"/>
    </customSheetView>
    <customSheetView guid="{853B6239-A439-411F-9927-AA08BF431DBB}" state="veryHidden">
      <pageMargins left="0" right="0" top="0" bottom="0" header="0" footer="0"/>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f9015ca4-83b0-46d7-ae17-be0a1c56bbe7" xsi:nil="true"/>
    <lcf76f155ced4ddcb4097134ff3c332f xmlns="727b03ca-35c2-48dd-a628-813ddf88398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E9EEEC7C2AB654388BC8D4F5B4A9AEF" ma:contentTypeVersion="14" ma:contentTypeDescription="Create a new document." ma:contentTypeScope="" ma:versionID="d785e741836cf6e77c2535ef49a3a655">
  <xsd:schema xmlns:xsd="http://www.w3.org/2001/XMLSchema" xmlns:xs="http://www.w3.org/2001/XMLSchema" xmlns:p="http://schemas.microsoft.com/office/2006/metadata/properties" xmlns:ns2="727b03ca-35c2-48dd-a628-813ddf88398b" xmlns:ns3="f9015ca4-83b0-46d7-ae17-be0a1c56bbe7" targetNamespace="http://schemas.microsoft.com/office/2006/metadata/properties" ma:root="true" ma:fieldsID="161352bc3d200704bd8f56e6b0aa2b98" ns2:_="" ns3:_="">
    <xsd:import namespace="727b03ca-35c2-48dd-a628-813ddf88398b"/>
    <xsd:import namespace="f9015ca4-83b0-46d7-ae17-be0a1c56bb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7b03ca-35c2-48dd-a628-813ddf8839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2ce70b5f-7cdc-4e64-9a67-dcab2ee1b594"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9015ca4-83b0-46d7-ae17-be0a1c56bbe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10452b98-864a-4699-852e-56026db485ce}" ma:internalName="TaxCatchAll" ma:showField="CatchAllData" ma:web="f9015ca4-83b0-46d7-ae17-be0a1c56bb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CEE68A9-1E3D-4013-A8AF-E88F960C4957}">
  <ds:schemaRefs>
    <ds:schemaRef ds:uri="http://schemas.microsoft.com/sharepoint/v3/contenttype/forms"/>
  </ds:schemaRefs>
</ds:datastoreItem>
</file>

<file path=customXml/itemProps2.xml><?xml version="1.0" encoding="utf-8"?>
<ds:datastoreItem xmlns:ds="http://schemas.openxmlformats.org/officeDocument/2006/customXml" ds:itemID="{A9C12B8D-B909-479A-8F46-E01C349A93B7}">
  <ds:schemaRefs>
    <ds:schemaRef ds:uri="http://schemas.microsoft.com/office/2006/metadata/properties"/>
    <ds:schemaRef ds:uri="http://schemas.microsoft.com/office/infopath/2007/PartnerControls"/>
    <ds:schemaRef ds:uri="f9015ca4-83b0-46d7-ae17-be0a1c56bbe7"/>
    <ds:schemaRef ds:uri="727b03ca-35c2-48dd-a628-813ddf88398b"/>
  </ds:schemaRefs>
</ds:datastoreItem>
</file>

<file path=customXml/itemProps3.xml><?xml version="1.0" encoding="utf-8"?>
<ds:datastoreItem xmlns:ds="http://schemas.openxmlformats.org/officeDocument/2006/customXml" ds:itemID="{BF3F8EE7-802A-4388-BEA7-F8FBCA185E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7b03ca-35c2-48dd-a628-813ddf88398b"/>
    <ds:schemaRef ds:uri="f9015ca4-83b0-46d7-ae17-be0a1c56bb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TEMPLATE_NOTES</vt:lpstr>
      <vt:lpstr>VALIDATION _DICTIONARY</vt:lpstr>
      <vt:lpstr>UNITS OF MEASURE</vt:lpstr>
      <vt:lpstr>DICTIONARY</vt:lpstr>
      <vt:lpstr>TENEMENT</vt:lpstr>
      <vt:lpstr>DRILLHOLE_LOCATION</vt:lpstr>
      <vt:lpstr>DRILLHOLE_SURVEY</vt:lpstr>
      <vt:lpstr>DRILLHOLE_SAMPLE</vt:lpstr>
      <vt:lpstr>SAMPLE_PREPARATION</vt:lpstr>
      <vt:lpstr>SAMPLE_PHYSICAL</vt:lpstr>
      <vt:lpstr>GEOCHEMISTRY_META</vt:lpstr>
      <vt:lpstr>SAMPLE_GEOCHEMISTRY</vt:lpstr>
      <vt:lpstr>SURFACE_SAMPLE</vt:lpstr>
      <vt:lpstr>QAQC_META</vt:lpstr>
      <vt:lpstr>QAQC_GEOCHEMISTY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Manager/>
  <Company>Queensland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dc:description/>
  <cp:lastModifiedBy>CAR, Nick</cp:lastModifiedBy>
  <cp:revision/>
  <dcterms:created xsi:type="dcterms:W3CDTF">2019-02-04T04:16:44Z</dcterms:created>
  <dcterms:modified xsi:type="dcterms:W3CDTF">2023-11-19T10:22:08Z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0x010100DE9EEEC7C2AB654388BC8D4F5B4A9AEF</vt:lpwstr>
  </property>
  <property fmtid="{D5CDD505-2E9C-101B-9397-08002B2CF9AE}" pid="4" name="ESRI_WORKBOOK_ID">
    <vt:lpwstr>a61adb3ac0734b6aab13f194e5c6bca1</vt:lpwstr>
  </property>
  <property fmtid="{D5CDD505-2E9C-101B-9397-08002B2CF9AE}" pid="5" name="MediaServiceImageTags">
    <vt:lpwstr/>
  </property>
</Properties>
</file>